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activeX/activeX1.xml" ContentType="application/vnd.ms-office.activeX+xml"/>
  <Override PartName="/xl/activeX/activeX1.bin" ContentType="application/vnd.ms-office.activeX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1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grupomapatravel-my.sharepoint.com/personal/arodriguezrubio_mapatours_com/Documents/Escritorio/"/>
    </mc:Choice>
  </mc:AlternateContent>
  <xr:revisionPtr revIDLastSave="0" documentId="8_{48264A8B-4C95-49CE-BB85-22DF000B8CD2}" xr6:coauthVersionLast="47" xr6:coauthVersionMax="47" xr10:uidLastSave="{00000000-0000-0000-0000-000000000000}"/>
  <bookViews>
    <workbookView xWindow="-110" yWindow="-16310" windowWidth="29020" windowHeight="16420" xr2:uid="{E6713E81-36F8-4A2B-889C-61C0FCE5275F}"/>
  </bookViews>
  <sheets>
    <sheet name="VUELOS ESPECIALES VERANO 25" sheetId="2" r:id="rId1"/>
    <sheet name="Hoja2" sheetId="8" state="hidden" r:id="rId2"/>
    <sheet name="Tabla (Actualizar)" sheetId="1" state="hidden" r:id="rId3"/>
    <sheet name="Hoja1" sheetId="7" state="hidden" r:id="rId4"/>
    <sheet name="vuelos" sheetId="6" state="hidden" r:id="rId5"/>
    <sheet name="Referencias" sheetId="3" state="hidden" r:id="rId6"/>
    <sheet name="Pruebas" sheetId="5" state="hidden" r:id="rId7"/>
    <sheet name="Más Referencias" sheetId="4" state="hidden" r:id="rId8"/>
  </sheets>
  <definedNames>
    <definedName name="_xlnm._FilterDatabase" localSheetId="4" hidden="1">vuelos!$A$4:$W$44</definedName>
    <definedName name="_xlnm._FilterDatabase" localSheetId="0" hidden="1">'VUELOS ESPECIALES VERANO 25'!$G$6:$Q$325</definedName>
    <definedName name="_xlcn.WorksheetConnection_EXCELDEVUELOSESPECIALES2025.xlsmTabla1" hidden="1">Tabla1[]</definedName>
    <definedName name="DatosExternos_1" localSheetId="4" hidden="1">vuelos!$C$4:$N$3569</definedName>
    <definedName name="MAILING_NORTE" localSheetId="4">vuelos!$A$2:$V$7144</definedName>
    <definedName name="SegmentaciónDeDatos_DÍA">#N/A</definedName>
    <definedName name="SegmentaciónDeDatos_DISPONIBILIDAD">#N/A</definedName>
    <definedName name="SegmentaciónDeDatos_FECHA">#N/A</definedName>
    <definedName name="SegmentaciónDeDatos_IATA">#N/A</definedName>
  </definedNames>
  <calcPr calcId="191028"/>
  <pivotCaches>
    <pivotCache cacheId="679" r:id="rId9"/>
    <pivotCache cacheId="680" r:id="rId10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1"/>
        <x14:slicerCache r:id="rId12"/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EXCEL DE VUELOS ESPECIALES 2025.xlsm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5" i="2" l="1"/>
  <c r="K325" i="2"/>
  <c r="N325" i="2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G324" i="2"/>
  <c r="K324" i="2"/>
  <c r="N324" i="2"/>
  <c r="G323" i="2"/>
  <c r="K323" i="2"/>
  <c r="N323" i="2"/>
  <c r="G322" i="2"/>
  <c r="K322" i="2"/>
  <c r="N322" i="2"/>
  <c r="G321" i="2"/>
  <c r="K321" i="2"/>
  <c r="N321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7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07" i="2"/>
  <c r="N199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200" i="2"/>
  <c r="N201" i="2"/>
  <c r="N202" i="2"/>
  <c r="N203" i="2"/>
  <c r="N204" i="2"/>
  <c r="N205" i="2"/>
  <c r="N206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L3570" i="6" l="1"/>
  <c r="K3570" i="6"/>
  <c r="J3570" i="6"/>
  <c r="A863" i="1"/>
  <c r="M863" i="1" s="1"/>
  <c r="A864" i="1"/>
  <c r="M864" i="1" s="1"/>
  <c r="A865" i="1"/>
  <c r="M865" i="1" s="1"/>
  <c r="A866" i="1"/>
  <c r="M866" i="1" s="1"/>
  <c r="A867" i="1"/>
  <c r="M867" i="1" s="1"/>
  <c r="A868" i="1"/>
  <c r="M868" i="1" s="1"/>
  <c r="A869" i="1"/>
  <c r="M869" i="1" s="1"/>
  <c r="A870" i="1"/>
  <c r="M870" i="1" s="1"/>
  <c r="A871" i="1"/>
  <c r="M871" i="1" s="1"/>
  <c r="A872" i="1"/>
  <c r="M872" i="1" s="1"/>
  <c r="A873" i="1"/>
  <c r="M873" i="1" s="1"/>
  <c r="A874" i="1"/>
  <c r="M874" i="1" s="1"/>
  <c r="A875" i="1"/>
  <c r="M875" i="1" s="1"/>
  <c r="A876" i="1"/>
  <c r="M876" i="1" s="1"/>
  <c r="A877" i="1"/>
  <c r="M877" i="1" s="1"/>
  <c r="A878" i="1"/>
  <c r="M878" i="1" s="1"/>
  <c r="A879" i="1"/>
  <c r="M879" i="1" s="1"/>
  <c r="A880" i="1"/>
  <c r="M880" i="1" s="1"/>
  <c r="A881" i="1"/>
  <c r="M881" i="1" s="1"/>
  <c r="A882" i="1"/>
  <c r="M882" i="1" s="1"/>
  <c r="A883" i="1"/>
  <c r="M883" i="1" s="1"/>
  <c r="A1437" i="1"/>
  <c r="M1437" i="1" s="1"/>
  <c r="A885" i="1"/>
  <c r="M885" i="1" s="1"/>
  <c r="A886" i="1"/>
  <c r="M886" i="1" s="1"/>
  <c r="A887" i="1"/>
  <c r="M887" i="1" s="1"/>
  <c r="A888" i="1"/>
  <c r="M888" i="1" s="1"/>
  <c r="A889" i="1"/>
  <c r="M889" i="1" s="1"/>
  <c r="A890" i="1"/>
  <c r="M890" i="1" s="1"/>
  <c r="A891" i="1"/>
  <c r="M891" i="1" s="1"/>
  <c r="A892" i="1"/>
  <c r="M892" i="1" s="1"/>
  <c r="A893" i="1"/>
  <c r="M893" i="1" s="1"/>
  <c r="A894" i="1"/>
  <c r="M894" i="1" s="1"/>
  <c r="A895" i="1"/>
  <c r="M895" i="1" s="1"/>
  <c r="A896" i="1"/>
  <c r="M896" i="1" s="1"/>
  <c r="A897" i="1"/>
  <c r="M897" i="1" s="1"/>
  <c r="A898" i="1"/>
  <c r="M898" i="1" s="1"/>
  <c r="A899" i="1"/>
  <c r="M899" i="1" s="1"/>
  <c r="A900" i="1"/>
  <c r="M900" i="1" s="1"/>
  <c r="A901" i="1"/>
  <c r="M901" i="1" s="1"/>
  <c r="A902" i="1"/>
  <c r="M902" i="1" s="1"/>
  <c r="A903" i="1"/>
  <c r="M903" i="1" s="1"/>
  <c r="A904" i="1"/>
  <c r="M904" i="1" s="1"/>
  <c r="A905" i="1"/>
  <c r="M905" i="1" s="1"/>
  <c r="A906" i="1"/>
  <c r="M906" i="1" s="1"/>
  <c r="A907" i="1"/>
  <c r="M907" i="1" s="1"/>
  <c r="A908" i="1"/>
  <c r="M908" i="1" s="1"/>
  <c r="A909" i="1"/>
  <c r="M909" i="1" s="1"/>
  <c r="A910" i="1"/>
  <c r="M910" i="1" s="1"/>
  <c r="A911" i="1"/>
  <c r="M911" i="1" s="1"/>
  <c r="A912" i="1"/>
  <c r="M912" i="1" s="1"/>
  <c r="A913" i="1"/>
  <c r="M913" i="1" s="1"/>
  <c r="A914" i="1"/>
  <c r="M914" i="1" s="1"/>
  <c r="A915" i="1"/>
  <c r="M915" i="1" s="1"/>
  <c r="A916" i="1"/>
  <c r="M916" i="1" s="1"/>
  <c r="A917" i="1"/>
  <c r="M917" i="1" s="1"/>
  <c r="A918" i="1"/>
  <c r="M918" i="1" s="1"/>
  <c r="A919" i="1"/>
  <c r="M919" i="1" s="1"/>
  <c r="A920" i="1"/>
  <c r="M920" i="1" s="1"/>
  <c r="A921" i="1"/>
  <c r="M921" i="1" s="1"/>
  <c r="A922" i="1"/>
  <c r="M922" i="1" s="1"/>
  <c r="A923" i="1"/>
  <c r="M923" i="1" s="1"/>
  <c r="A924" i="1"/>
  <c r="M924" i="1" s="1"/>
  <c r="A925" i="1"/>
  <c r="M925" i="1" s="1"/>
  <c r="A926" i="1"/>
  <c r="M926" i="1" s="1"/>
  <c r="A927" i="1"/>
  <c r="M927" i="1" s="1"/>
  <c r="A928" i="1"/>
  <c r="M928" i="1" s="1"/>
  <c r="A929" i="1"/>
  <c r="M929" i="1" s="1"/>
  <c r="A930" i="1"/>
  <c r="M930" i="1" s="1"/>
  <c r="A931" i="1"/>
  <c r="M931" i="1" s="1"/>
  <c r="A932" i="1"/>
  <c r="M932" i="1" s="1"/>
  <c r="A933" i="1"/>
  <c r="M933" i="1" s="1"/>
  <c r="A934" i="1"/>
  <c r="M934" i="1" s="1"/>
  <c r="A935" i="1"/>
  <c r="M935" i="1" s="1"/>
  <c r="A936" i="1"/>
  <c r="M936" i="1" s="1"/>
  <c r="A937" i="1"/>
  <c r="M937" i="1" s="1"/>
  <c r="A938" i="1"/>
  <c r="M938" i="1" s="1"/>
  <c r="A939" i="1"/>
  <c r="M939" i="1" s="1"/>
  <c r="A940" i="1"/>
  <c r="M940" i="1" s="1"/>
  <c r="A941" i="1"/>
  <c r="M941" i="1" s="1"/>
  <c r="A942" i="1"/>
  <c r="M942" i="1" s="1"/>
  <c r="A943" i="1"/>
  <c r="M943" i="1" s="1"/>
  <c r="A944" i="1"/>
  <c r="M944" i="1" s="1"/>
  <c r="A945" i="1"/>
  <c r="M945" i="1" s="1"/>
  <c r="A946" i="1"/>
  <c r="M946" i="1" s="1"/>
  <c r="A947" i="1"/>
  <c r="M947" i="1" s="1"/>
  <c r="A948" i="1"/>
  <c r="M948" i="1" s="1"/>
  <c r="A949" i="1"/>
  <c r="M949" i="1" s="1"/>
  <c r="A950" i="1"/>
  <c r="M950" i="1" s="1"/>
  <c r="A951" i="1"/>
  <c r="M951" i="1" s="1"/>
  <c r="A952" i="1"/>
  <c r="M952" i="1" s="1"/>
  <c r="A953" i="1"/>
  <c r="M953" i="1" s="1"/>
  <c r="A954" i="1"/>
  <c r="M954" i="1" s="1"/>
  <c r="A955" i="1"/>
  <c r="M955" i="1" s="1"/>
  <c r="A956" i="1"/>
  <c r="M956" i="1" s="1"/>
  <c r="A957" i="1"/>
  <c r="M957" i="1" s="1"/>
  <c r="A958" i="1"/>
  <c r="M958" i="1" s="1"/>
  <c r="A959" i="1"/>
  <c r="M959" i="1" s="1"/>
  <c r="A960" i="1"/>
  <c r="M960" i="1" s="1"/>
  <c r="A961" i="1"/>
  <c r="M961" i="1" s="1"/>
  <c r="A962" i="1"/>
  <c r="M962" i="1" s="1"/>
  <c r="A963" i="1"/>
  <c r="M963" i="1" s="1"/>
  <c r="A964" i="1"/>
  <c r="M964" i="1" s="1"/>
  <c r="A965" i="1"/>
  <c r="M965" i="1" s="1"/>
  <c r="A966" i="1"/>
  <c r="M966" i="1" s="1"/>
  <c r="A967" i="1"/>
  <c r="M967" i="1" s="1"/>
  <c r="A968" i="1"/>
  <c r="M968" i="1" s="1"/>
  <c r="A969" i="1"/>
  <c r="M969" i="1" s="1"/>
  <c r="A970" i="1"/>
  <c r="M970" i="1" s="1"/>
  <c r="A971" i="1"/>
  <c r="M971" i="1" s="1"/>
  <c r="A972" i="1"/>
  <c r="M972" i="1" s="1"/>
  <c r="A973" i="1"/>
  <c r="M973" i="1" s="1"/>
  <c r="A974" i="1"/>
  <c r="M974" i="1" s="1"/>
  <c r="A975" i="1"/>
  <c r="M975" i="1" s="1"/>
  <c r="A976" i="1"/>
  <c r="M976" i="1" s="1"/>
  <c r="A977" i="1"/>
  <c r="M977" i="1" s="1"/>
  <c r="A978" i="1"/>
  <c r="M978" i="1" s="1"/>
  <c r="A979" i="1"/>
  <c r="M979" i="1" s="1"/>
  <c r="A980" i="1"/>
  <c r="M980" i="1" s="1"/>
  <c r="A981" i="1"/>
  <c r="M981" i="1" s="1"/>
  <c r="A982" i="1"/>
  <c r="M982" i="1" s="1"/>
  <c r="A983" i="1"/>
  <c r="M983" i="1" s="1"/>
  <c r="A984" i="1"/>
  <c r="M984" i="1" s="1"/>
  <c r="A985" i="1"/>
  <c r="M985" i="1" s="1"/>
  <c r="A986" i="1"/>
  <c r="M986" i="1" s="1"/>
  <c r="A987" i="1"/>
  <c r="M987" i="1" s="1"/>
  <c r="A988" i="1"/>
  <c r="M988" i="1" s="1"/>
  <c r="A1811" i="1"/>
  <c r="M1811" i="1" s="1"/>
  <c r="A990" i="1"/>
  <c r="M990" i="1" s="1"/>
  <c r="A991" i="1"/>
  <c r="M991" i="1" s="1"/>
  <c r="A992" i="1"/>
  <c r="M992" i="1" s="1"/>
  <c r="A993" i="1"/>
  <c r="M993" i="1" s="1"/>
  <c r="A994" i="1"/>
  <c r="M994" i="1" s="1"/>
  <c r="A995" i="1"/>
  <c r="M995" i="1" s="1"/>
  <c r="A996" i="1"/>
  <c r="M996" i="1" s="1"/>
  <c r="A997" i="1"/>
  <c r="M997" i="1" s="1"/>
  <c r="A998" i="1"/>
  <c r="M998" i="1" s="1"/>
  <c r="A999" i="1"/>
  <c r="M999" i="1" s="1"/>
  <c r="A1000" i="1"/>
  <c r="M1000" i="1" s="1"/>
  <c r="A1001" i="1"/>
  <c r="M1001" i="1" s="1"/>
  <c r="A1002" i="1"/>
  <c r="M1002" i="1" s="1"/>
  <c r="A1003" i="1"/>
  <c r="M1003" i="1" s="1"/>
  <c r="A1004" i="1"/>
  <c r="M1004" i="1" s="1"/>
  <c r="A1005" i="1"/>
  <c r="M1005" i="1" s="1"/>
  <c r="A1006" i="1"/>
  <c r="M1006" i="1" s="1"/>
  <c r="A1007" i="1"/>
  <c r="M1007" i="1" s="1"/>
  <c r="A1008" i="1"/>
  <c r="M1008" i="1" s="1"/>
  <c r="A1009" i="1"/>
  <c r="M1009" i="1" s="1"/>
  <c r="A1010" i="1"/>
  <c r="M1010" i="1" s="1"/>
  <c r="A1011" i="1"/>
  <c r="M1011" i="1" s="1"/>
  <c r="A1012" i="1"/>
  <c r="M1012" i="1" s="1"/>
  <c r="A1013" i="1"/>
  <c r="M1013" i="1" s="1"/>
  <c r="A1014" i="1"/>
  <c r="M1014" i="1" s="1"/>
  <c r="A1015" i="1"/>
  <c r="M1015" i="1" s="1"/>
  <c r="A1016" i="1"/>
  <c r="M1016" i="1" s="1"/>
  <c r="A1017" i="1"/>
  <c r="M1017" i="1" s="1"/>
  <c r="A1018" i="1"/>
  <c r="M1018" i="1" s="1"/>
  <c r="A1019" i="1"/>
  <c r="M1019" i="1" s="1"/>
  <c r="A1020" i="1"/>
  <c r="M1020" i="1" s="1"/>
  <c r="A1021" i="1"/>
  <c r="M1021" i="1" s="1"/>
  <c r="A1022" i="1"/>
  <c r="M1022" i="1" s="1"/>
  <c r="A1023" i="1"/>
  <c r="M1023" i="1" s="1"/>
  <c r="A1024" i="1"/>
  <c r="M1024" i="1" s="1"/>
  <c r="A1025" i="1"/>
  <c r="M1025" i="1" s="1"/>
  <c r="A1026" i="1"/>
  <c r="M1026" i="1" s="1"/>
  <c r="A1027" i="1"/>
  <c r="M1027" i="1" s="1"/>
  <c r="A1028" i="1"/>
  <c r="M1028" i="1" s="1"/>
  <c r="A1029" i="1"/>
  <c r="M1029" i="1" s="1"/>
  <c r="A1030" i="1"/>
  <c r="M1030" i="1" s="1"/>
  <c r="A1031" i="1"/>
  <c r="M1031" i="1" s="1"/>
  <c r="A1032" i="1"/>
  <c r="M1032" i="1" s="1"/>
  <c r="A1033" i="1"/>
  <c r="M1033" i="1" s="1"/>
  <c r="A1034" i="1"/>
  <c r="M1034" i="1" s="1"/>
  <c r="A1035" i="1"/>
  <c r="M1035" i="1" s="1"/>
  <c r="A1036" i="1"/>
  <c r="M1036" i="1" s="1"/>
  <c r="A1037" i="1"/>
  <c r="M1037" i="1" s="1"/>
  <c r="A1038" i="1"/>
  <c r="M1038" i="1" s="1"/>
  <c r="A1039" i="1"/>
  <c r="M1039" i="1" s="1"/>
  <c r="A1040" i="1"/>
  <c r="M1040" i="1" s="1"/>
  <c r="A1041" i="1"/>
  <c r="M1041" i="1" s="1"/>
  <c r="A1042" i="1"/>
  <c r="M1042" i="1" s="1"/>
  <c r="A1043" i="1"/>
  <c r="M1043" i="1" s="1"/>
  <c r="A1044" i="1"/>
  <c r="M1044" i="1" s="1"/>
  <c r="A1045" i="1"/>
  <c r="M1045" i="1" s="1"/>
  <c r="A1046" i="1"/>
  <c r="M1046" i="1" s="1"/>
  <c r="A1047" i="1"/>
  <c r="M1047" i="1" s="1"/>
  <c r="A1048" i="1"/>
  <c r="M1048" i="1" s="1"/>
  <c r="A1049" i="1"/>
  <c r="M1049" i="1" s="1"/>
  <c r="A1050" i="1"/>
  <c r="M1050" i="1" s="1"/>
  <c r="A1051" i="1"/>
  <c r="M1051" i="1" s="1"/>
  <c r="A1052" i="1"/>
  <c r="M1052" i="1" s="1"/>
  <c r="A1053" i="1"/>
  <c r="M1053" i="1" s="1"/>
  <c r="A1054" i="1"/>
  <c r="M1054" i="1" s="1"/>
  <c r="A1055" i="1"/>
  <c r="M1055" i="1" s="1"/>
  <c r="A1056" i="1"/>
  <c r="M1056" i="1" s="1"/>
  <c r="A1057" i="1"/>
  <c r="M1057" i="1" s="1"/>
  <c r="A1058" i="1"/>
  <c r="M1058" i="1" s="1"/>
  <c r="A1059" i="1"/>
  <c r="M1059" i="1" s="1"/>
  <c r="A1060" i="1"/>
  <c r="M1060" i="1" s="1"/>
  <c r="A1061" i="1"/>
  <c r="M1061" i="1" s="1"/>
  <c r="A1062" i="1"/>
  <c r="M1062" i="1" s="1"/>
  <c r="A1063" i="1"/>
  <c r="M1063" i="1" s="1"/>
  <c r="A1064" i="1"/>
  <c r="M1064" i="1" s="1"/>
  <c r="A1065" i="1"/>
  <c r="M1065" i="1" s="1"/>
  <c r="A1066" i="1"/>
  <c r="M1066" i="1" s="1"/>
  <c r="A1067" i="1"/>
  <c r="M1067" i="1" s="1"/>
  <c r="A1068" i="1"/>
  <c r="M1068" i="1" s="1"/>
  <c r="A1069" i="1"/>
  <c r="M1069" i="1" s="1"/>
  <c r="A1070" i="1"/>
  <c r="M1070" i="1" s="1"/>
  <c r="A1071" i="1"/>
  <c r="M1071" i="1" s="1"/>
  <c r="A1072" i="1"/>
  <c r="M1072" i="1" s="1"/>
  <c r="A1073" i="1"/>
  <c r="M1073" i="1" s="1"/>
  <c r="A1074" i="1"/>
  <c r="M1074" i="1" s="1"/>
  <c r="A1075" i="1"/>
  <c r="M1075" i="1" s="1"/>
  <c r="A1076" i="1"/>
  <c r="M1076" i="1" s="1"/>
  <c r="A1077" i="1"/>
  <c r="M1077" i="1" s="1"/>
  <c r="A1078" i="1"/>
  <c r="M1078" i="1" s="1"/>
  <c r="A1079" i="1"/>
  <c r="M1079" i="1" s="1"/>
  <c r="A1080" i="1"/>
  <c r="M1080" i="1" s="1"/>
  <c r="A1081" i="1"/>
  <c r="M1081" i="1" s="1"/>
  <c r="A1082" i="1"/>
  <c r="M1082" i="1" s="1"/>
  <c r="A1083" i="1"/>
  <c r="M1083" i="1" s="1"/>
  <c r="A1084" i="1"/>
  <c r="M1084" i="1" s="1"/>
  <c r="A1085" i="1"/>
  <c r="M1085" i="1" s="1"/>
  <c r="A1086" i="1"/>
  <c r="M1086" i="1" s="1"/>
  <c r="A1087" i="1"/>
  <c r="M1087" i="1" s="1"/>
  <c r="A1088" i="1"/>
  <c r="M1088" i="1" s="1"/>
  <c r="A1089" i="1"/>
  <c r="M1089" i="1" s="1"/>
  <c r="A1090" i="1"/>
  <c r="M1090" i="1" s="1"/>
  <c r="A1091" i="1"/>
  <c r="M1091" i="1" s="1"/>
  <c r="A1092" i="1"/>
  <c r="M1092" i="1" s="1"/>
  <c r="A1093" i="1"/>
  <c r="M1093" i="1" s="1"/>
  <c r="A1094" i="1"/>
  <c r="M1094" i="1" s="1"/>
  <c r="A1095" i="1"/>
  <c r="M1095" i="1" s="1"/>
  <c r="A1096" i="1"/>
  <c r="M1096" i="1" s="1"/>
  <c r="A1097" i="1"/>
  <c r="M1097" i="1" s="1"/>
  <c r="A1098" i="1"/>
  <c r="M1098" i="1" s="1"/>
  <c r="A1099" i="1"/>
  <c r="M1099" i="1" s="1"/>
  <c r="A1100" i="1"/>
  <c r="M1100" i="1" s="1"/>
  <c r="A1101" i="1"/>
  <c r="M1101" i="1" s="1"/>
  <c r="A1102" i="1"/>
  <c r="M1102" i="1" s="1"/>
  <c r="A1103" i="1"/>
  <c r="M1103" i="1" s="1"/>
  <c r="A1104" i="1"/>
  <c r="M1104" i="1" s="1"/>
  <c r="A1105" i="1"/>
  <c r="M1105" i="1" s="1"/>
  <c r="A1106" i="1"/>
  <c r="M1106" i="1" s="1"/>
  <c r="A1107" i="1"/>
  <c r="M1107" i="1" s="1"/>
  <c r="A1108" i="1"/>
  <c r="M1108" i="1" s="1"/>
  <c r="A1109" i="1"/>
  <c r="M1109" i="1" s="1"/>
  <c r="A1110" i="1"/>
  <c r="M1110" i="1" s="1"/>
  <c r="A1111" i="1"/>
  <c r="M1111" i="1" s="1"/>
  <c r="A1112" i="1"/>
  <c r="M1112" i="1" s="1"/>
  <c r="A1113" i="1"/>
  <c r="M1113" i="1" s="1"/>
  <c r="A1114" i="1"/>
  <c r="M1114" i="1" s="1"/>
  <c r="A1115" i="1"/>
  <c r="M1115" i="1" s="1"/>
  <c r="A1116" i="1"/>
  <c r="M1116" i="1" s="1"/>
  <c r="A1117" i="1"/>
  <c r="M1117" i="1" s="1"/>
  <c r="A1118" i="1"/>
  <c r="M1118" i="1" s="1"/>
  <c r="A1119" i="1"/>
  <c r="M1119" i="1" s="1"/>
  <c r="A1120" i="1"/>
  <c r="M1120" i="1" s="1"/>
  <c r="A1121" i="1"/>
  <c r="M1121" i="1" s="1"/>
  <c r="A1122" i="1"/>
  <c r="M1122" i="1" s="1"/>
  <c r="A1123" i="1"/>
  <c r="M1123" i="1" s="1"/>
  <c r="A1124" i="1"/>
  <c r="M1124" i="1" s="1"/>
  <c r="A1125" i="1"/>
  <c r="M1125" i="1" s="1"/>
  <c r="A1126" i="1"/>
  <c r="M1126" i="1" s="1"/>
  <c r="A1127" i="1"/>
  <c r="M1127" i="1" s="1"/>
  <c r="A1128" i="1"/>
  <c r="M1128" i="1" s="1"/>
  <c r="A1129" i="1"/>
  <c r="M1129" i="1" s="1"/>
  <c r="A1130" i="1"/>
  <c r="M1130" i="1" s="1"/>
  <c r="A1131" i="1"/>
  <c r="M1131" i="1" s="1"/>
  <c r="A1132" i="1"/>
  <c r="M1132" i="1" s="1"/>
  <c r="A1133" i="1"/>
  <c r="M1133" i="1" s="1"/>
  <c r="A1134" i="1"/>
  <c r="M1134" i="1" s="1"/>
  <c r="A1135" i="1"/>
  <c r="M1135" i="1" s="1"/>
  <c r="A1136" i="1"/>
  <c r="M1136" i="1" s="1"/>
  <c r="A1137" i="1"/>
  <c r="M1137" i="1" s="1"/>
  <c r="A1138" i="1"/>
  <c r="M1138" i="1" s="1"/>
  <c r="A1139" i="1"/>
  <c r="M1139" i="1" s="1"/>
  <c r="A1140" i="1"/>
  <c r="M1140" i="1" s="1"/>
  <c r="A1141" i="1"/>
  <c r="M1141" i="1" s="1"/>
  <c r="A1142" i="1"/>
  <c r="M1142" i="1" s="1"/>
  <c r="A1143" i="1"/>
  <c r="M1143" i="1" s="1"/>
  <c r="A1144" i="1"/>
  <c r="M1144" i="1" s="1"/>
  <c r="A1145" i="1"/>
  <c r="M1145" i="1" s="1"/>
  <c r="A1146" i="1"/>
  <c r="M1146" i="1" s="1"/>
  <c r="A1147" i="1"/>
  <c r="M1147" i="1" s="1"/>
  <c r="A1148" i="1"/>
  <c r="M1148" i="1" s="1"/>
  <c r="A1149" i="1"/>
  <c r="M1149" i="1" s="1"/>
  <c r="A1150" i="1"/>
  <c r="M1150" i="1" s="1"/>
  <c r="A1151" i="1"/>
  <c r="M1151" i="1" s="1"/>
  <c r="A1152" i="1"/>
  <c r="M1152" i="1" s="1"/>
  <c r="A1153" i="1"/>
  <c r="M1153" i="1" s="1"/>
  <c r="A1154" i="1"/>
  <c r="M1154" i="1" s="1"/>
  <c r="A1155" i="1"/>
  <c r="M1155" i="1" s="1"/>
  <c r="A1156" i="1"/>
  <c r="M1156" i="1" s="1"/>
  <c r="A1157" i="1"/>
  <c r="M1157" i="1" s="1"/>
  <c r="A1158" i="1"/>
  <c r="M1158" i="1" s="1"/>
  <c r="A1159" i="1"/>
  <c r="M1159" i="1" s="1"/>
  <c r="A1160" i="1"/>
  <c r="M1160" i="1" s="1"/>
  <c r="A1161" i="1"/>
  <c r="M1161" i="1" s="1"/>
  <c r="A1162" i="1"/>
  <c r="M1162" i="1" s="1"/>
  <c r="A1163" i="1"/>
  <c r="M1163" i="1" s="1"/>
  <c r="A1164" i="1"/>
  <c r="M1164" i="1" s="1"/>
  <c r="A1165" i="1"/>
  <c r="M1165" i="1" s="1"/>
  <c r="A1166" i="1"/>
  <c r="M1166" i="1" s="1"/>
  <c r="A1167" i="1"/>
  <c r="M1167" i="1" s="1"/>
  <c r="A1168" i="1"/>
  <c r="M1168" i="1" s="1"/>
  <c r="A1169" i="1"/>
  <c r="M1169" i="1" s="1"/>
  <c r="A1170" i="1"/>
  <c r="M1170" i="1" s="1"/>
  <c r="A1171" i="1"/>
  <c r="M1171" i="1" s="1"/>
  <c r="A1172" i="1"/>
  <c r="M1172" i="1" s="1"/>
  <c r="A1173" i="1"/>
  <c r="M1173" i="1" s="1"/>
  <c r="A1174" i="1"/>
  <c r="M1174" i="1" s="1"/>
  <c r="A1175" i="1"/>
  <c r="M1175" i="1" s="1"/>
  <c r="A1176" i="1"/>
  <c r="M1176" i="1" s="1"/>
  <c r="A1177" i="1"/>
  <c r="M1177" i="1" s="1"/>
  <c r="A1178" i="1"/>
  <c r="M1178" i="1" s="1"/>
  <c r="A1179" i="1"/>
  <c r="M1179" i="1" s="1"/>
  <c r="A1180" i="1"/>
  <c r="M1180" i="1" s="1"/>
  <c r="A1181" i="1"/>
  <c r="M1181" i="1" s="1"/>
  <c r="A1182" i="1"/>
  <c r="M1182" i="1" s="1"/>
  <c r="A1183" i="1"/>
  <c r="M1183" i="1" s="1"/>
  <c r="A1184" i="1"/>
  <c r="M1184" i="1" s="1"/>
  <c r="A1185" i="1"/>
  <c r="M1185" i="1" s="1"/>
  <c r="A1186" i="1"/>
  <c r="M1186" i="1" s="1"/>
  <c r="A1187" i="1"/>
  <c r="M1187" i="1" s="1"/>
  <c r="A1188" i="1"/>
  <c r="M1188" i="1" s="1"/>
  <c r="A1189" i="1"/>
  <c r="M1189" i="1" s="1"/>
  <c r="A1190" i="1"/>
  <c r="M1190" i="1" s="1"/>
  <c r="A1191" i="1"/>
  <c r="M1191" i="1" s="1"/>
  <c r="A1192" i="1"/>
  <c r="M1192" i="1" s="1"/>
  <c r="A1193" i="1"/>
  <c r="M1193" i="1" s="1"/>
  <c r="A1194" i="1"/>
  <c r="M1194" i="1" s="1"/>
  <c r="A1195" i="1"/>
  <c r="M1195" i="1" s="1"/>
  <c r="A1196" i="1"/>
  <c r="M1196" i="1" s="1"/>
  <c r="A1197" i="1"/>
  <c r="M1197" i="1" s="1"/>
  <c r="A1198" i="1"/>
  <c r="M1198" i="1" s="1"/>
  <c r="A1199" i="1"/>
  <c r="M1199" i="1" s="1"/>
  <c r="A1200" i="1"/>
  <c r="M1200" i="1" s="1"/>
  <c r="A1201" i="1"/>
  <c r="M1201" i="1" s="1"/>
  <c r="A1202" i="1"/>
  <c r="M1202" i="1" s="1"/>
  <c r="A1203" i="1"/>
  <c r="M1203" i="1" s="1"/>
  <c r="A1204" i="1"/>
  <c r="M1204" i="1" s="1"/>
  <c r="A1205" i="1"/>
  <c r="M1205" i="1" s="1"/>
  <c r="A1206" i="1"/>
  <c r="M1206" i="1" s="1"/>
  <c r="A1207" i="1"/>
  <c r="M1207" i="1" s="1"/>
  <c r="A1208" i="1"/>
  <c r="M1208" i="1" s="1"/>
  <c r="A1209" i="1"/>
  <c r="M1209" i="1" s="1"/>
  <c r="A1210" i="1"/>
  <c r="M1210" i="1" s="1"/>
  <c r="A1211" i="1"/>
  <c r="M1211" i="1" s="1"/>
  <c r="A1212" i="1"/>
  <c r="M1212" i="1" s="1"/>
  <c r="A1213" i="1"/>
  <c r="M1213" i="1" s="1"/>
  <c r="A1214" i="1"/>
  <c r="M1214" i="1" s="1"/>
  <c r="A1215" i="1"/>
  <c r="M1215" i="1" s="1"/>
  <c r="A1216" i="1"/>
  <c r="M1216" i="1" s="1"/>
  <c r="A1217" i="1"/>
  <c r="M1217" i="1" s="1"/>
  <c r="A1218" i="1"/>
  <c r="M1218" i="1" s="1"/>
  <c r="A1219" i="1"/>
  <c r="M1219" i="1" s="1"/>
  <c r="A1220" i="1"/>
  <c r="M1220" i="1" s="1"/>
  <c r="A1221" i="1"/>
  <c r="M1221" i="1" s="1"/>
  <c r="A1222" i="1"/>
  <c r="M1222" i="1" s="1"/>
  <c r="A1223" i="1"/>
  <c r="M1223" i="1" s="1"/>
  <c r="A1224" i="1"/>
  <c r="M1224" i="1" s="1"/>
  <c r="A1225" i="1"/>
  <c r="M1225" i="1" s="1"/>
  <c r="A1226" i="1"/>
  <c r="M1226" i="1" s="1"/>
  <c r="A1227" i="1"/>
  <c r="M1227" i="1" s="1"/>
  <c r="A1228" i="1"/>
  <c r="M1228" i="1" s="1"/>
  <c r="A1229" i="1"/>
  <c r="M1229" i="1" s="1"/>
  <c r="A1230" i="1"/>
  <c r="M1230" i="1" s="1"/>
  <c r="A1231" i="1"/>
  <c r="M1231" i="1" s="1"/>
  <c r="A1232" i="1"/>
  <c r="M1232" i="1" s="1"/>
  <c r="A1233" i="1"/>
  <c r="M1233" i="1" s="1"/>
  <c r="A1234" i="1"/>
  <c r="M1234" i="1" s="1"/>
  <c r="A1235" i="1"/>
  <c r="M1235" i="1" s="1"/>
  <c r="A1236" i="1"/>
  <c r="M1236" i="1" s="1"/>
  <c r="A1237" i="1"/>
  <c r="M1237" i="1" s="1"/>
  <c r="A1238" i="1"/>
  <c r="M1238" i="1" s="1"/>
  <c r="A1239" i="1"/>
  <c r="M1239" i="1" s="1"/>
  <c r="A1240" i="1"/>
  <c r="M1240" i="1" s="1"/>
  <c r="A1241" i="1"/>
  <c r="M1241" i="1" s="1"/>
  <c r="A1242" i="1"/>
  <c r="M1242" i="1" s="1"/>
  <c r="A1243" i="1"/>
  <c r="M1243" i="1" s="1"/>
  <c r="A1244" i="1"/>
  <c r="M1244" i="1" s="1"/>
  <c r="A1245" i="1"/>
  <c r="M1245" i="1" s="1"/>
  <c r="A1246" i="1"/>
  <c r="M1246" i="1" s="1"/>
  <c r="A1247" i="1"/>
  <c r="M1247" i="1" s="1"/>
  <c r="A1248" i="1"/>
  <c r="M1248" i="1" s="1"/>
  <c r="A1249" i="1"/>
  <c r="M1249" i="1" s="1"/>
  <c r="A1250" i="1"/>
  <c r="M1250" i="1" s="1"/>
  <c r="A1251" i="1"/>
  <c r="M1251" i="1" s="1"/>
  <c r="A1252" i="1"/>
  <c r="M1252" i="1" s="1"/>
  <c r="A1253" i="1"/>
  <c r="M1253" i="1" s="1"/>
  <c r="A1254" i="1"/>
  <c r="M1254" i="1" s="1"/>
  <c r="A1255" i="1"/>
  <c r="M1255" i="1" s="1"/>
  <c r="A1256" i="1"/>
  <c r="M1256" i="1" s="1"/>
  <c r="A1257" i="1"/>
  <c r="M1257" i="1" s="1"/>
  <c r="A1258" i="1"/>
  <c r="M1258" i="1" s="1"/>
  <c r="A1259" i="1"/>
  <c r="M1259" i="1" s="1"/>
  <c r="A1260" i="1"/>
  <c r="M1260" i="1" s="1"/>
  <c r="A1261" i="1"/>
  <c r="M1261" i="1" s="1"/>
  <c r="A1262" i="1"/>
  <c r="M1262" i="1" s="1"/>
  <c r="A1263" i="1"/>
  <c r="M1263" i="1" s="1"/>
  <c r="A1264" i="1"/>
  <c r="M1264" i="1" s="1"/>
  <c r="A1265" i="1"/>
  <c r="M1265" i="1" s="1"/>
  <c r="A1266" i="1"/>
  <c r="M1266" i="1" s="1"/>
  <c r="A1267" i="1"/>
  <c r="M1267" i="1" s="1"/>
  <c r="A1268" i="1"/>
  <c r="M1268" i="1" s="1"/>
  <c r="A1269" i="1"/>
  <c r="M1269" i="1" s="1"/>
  <c r="A1270" i="1"/>
  <c r="M1270" i="1" s="1"/>
  <c r="A1271" i="1"/>
  <c r="M1271" i="1" s="1"/>
  <c r="A1272" i="1"/>
  <c r="M1272" i="1" s="1"/>
  <c r="A1273" i="1"/>
  <c r="M1273" i="1" s="1"/>
  <c r="A1274" i="1"/>
  <c r="M1274" i="1" s="1"/>
  <c r="A1275" i="1"/>
  <c r="M1275" i="1" s="1"/>
  <c r="A1276" i="1"/>
  <c r="M1276" i="1" s="1"/>
  <c r="A1277" i="1"/>
  <c r="M1277" i="1" s="1"/>
  <c r="A1278" i="1"/>
  <c r="M1278" i="1" s="1"/>
  <c r="A1279" i="1"/>
  <c r="M1279" i="1" s="1"/>
  <c r="A1280" i="1"/>
  <c r="M1280" i="1" s="1"/>
  <c r="A1281" i="1"/>
  <c r="M1281" i="1" s="1"/>
  <c r="A1282" i="1"/>
  <c r="M1282" i="1" s="1"/>
  <c r="A1283" i="1"/>
  <c r="M1283" i="1" s="1"/>
  <c r="A1284" i="1"/>
  <c r="M1284" i="1" s="1"/>
  <c r="A1285" i="1"/>
  <c r="M1285" i="1" s="1"/>
  <c r="A1286" i="1"/>
  <c r="M1286" i="1" s="1"/>
  <c r="A1287" i="1"/>
  <c r="M1287" i="1" s="1"/>
  <c r="A1288" i="1"/>
  <c r="M1288" i="1" s="1"/>
  <c r="A1289" i="1"/>
  <c r="M1289" i="1" s="1"/>
  <c r="A1290" i="1"/>
  <c r="M1290" i="1" s="1"/>
  <c r="A1291" i="1"/>
  <c r="M1291" i="1" s="1"/>
  <c r="A1292" i="1"/>
  <c r="M1292" i="1" s="1"/>
  <c r="A1293" i="1"/>
  <c r="M1293" i="1" s="1"/>
  <c r="A1294" i="1"/>
  <c r="M1294" i="1" s="1"/>
  <c r="A1295" i="1"/>
  <c r="M1295" i="1" s="1"/>
  <c r="A1296" i="1"/>
  <c r="M1296" i="1" s="1"/>
  <c r="A1297" i="1"/>
  <c r="M1297" i="1" s="1"/>
  <c r="A1298" i="1"/>
  <c r="M1298" i="1" s="1"/>
  <c r="A1299" i="1"/>
  <c r="M1299" i="1" s="1"/>
  <c r="A1300" i="1"/>
  <c r="M1300" i="1" s="1"/>
  <c r="A1301" i="1"/>
  <c r="M1301" i="1" s="1"/>
  <c r="A1302" i="1"/>
  <c r="M1302" i="1" s="1"/>
  <c r="A1303" i="1"/>
  <c r="M1303" i="1" s="1"/>
  <c r="A1304" i="1"/>
  <c r="M1304" i="1" s="1"/>
  <c r="A1305" i="1"/>
  <c r="M1305" i="1" s="1"/>
  <c r="A1306" i="1"/>
  <c r="M1306" i="1" s="1"/>
  <c r="A1307" i="1"/>
  <c r="M1307" i="1" s="1"/>
  <c r="A1308" i="1"/>
  <c r="M1308" i="1" s="1"/>
  <c r="A1309" i="1"/>
  <c r="M1309" i="1" s="1"/>
  <c r="A1310" i="1"/>
  <c r="M1310" i="1" s="1"/>
  <c r="A1311" i="1"/>
  <c r="M1311" i="1" s="1"/>
  <c r="A1312" i="1"/>
  <c r="M1312" i="1" s="1"/>
  <c r="A1313" i="1"/>
  <c r="M1313" i="1" s="1"/>
  <c r="A1314" i="1"/>
  <c r="M1314" i="1" s="1"/>
  <c r="A1315" i="1"/>
  <c r="M1315" i="1" s="1"/>
  <c r="A1316" i="1"/>
  <c r="M1316" i="1" s="1"/>
  <c r="A1317" i="1"/>
  <c r="M1317" i="1" s="1"/>
  <c r="A1318" i="1"/>
  <c r="M1318" i="1" s="1"/>
  <c r="A1319" i="1"/>
  <c r="M1319" i="1" s="1"/>
  <c r="A1320" i="1"/>
  <c r="M1320" i="1" s="1"/>
  <c r="A1321" i="1"/>
  <c r="M1321" i="1" s="1"/>
  <c r="A1322" i="1"/>
  <c r="M1322" i="1" s="1"/>
  <c r="A1323" i="1"/>
  <c r="M1323" i="1" s="1"/>
  <c r="A1324" i="1"/>
  <c r="M1324" i="1" s="1"/>
  <c r="A1325" i="1"/>
  <c r="M1325" i="1" s="1"/>
  <c r="A1326" i="1"/>
  <c r="M1326" i="1" s="1"/>
  <c r="A1327" i="1"/>
  <c r="M1327" i="1" s="1"/>
  <c r="A1328" i="1"/>
  <c r="M1328" i="1" s="1"/>
  <c r="A1329" i="1"/>
  <c r="M1329" i="1" s="1"/>
  <c r="A2837" i="1"/>
  <c r="M2837" i="1" s="1"/>
  <c r="A1331" i="1"/>
  <c r="M1331" i="1" s="1"/>
  <c r="A1332" i="1"/>
  <c r="M1332" i="1" s="1"/>
  <c r="A1333" i="1"/>
  <c r="M1333" i="1" s="1"/>
  <c r="A1334" i="1"/>
  <c r="M1334" i="1" s="1"/>
  <c r="A1335" i="1"/>
  <c r="M1335" i="1" s="1"/>
  <c r="A1336" i="1"/>
  <c r="M1336" i="1" s="1"/>
  <c r="A1337" i="1"/>
  <c r="M1337" i="1" s="1"/>
  <c r="A1338" i="1"/>
  <c r="M1338" i="1" s="1"/>
  <c r="A1339" i="1"/>
  <c r="M1339" i="1" s="1"/>
  <c r="A2391" i="1"/>
  <c r="M2391" i="1" s="1"/>
  <c r="A1341" i="1"/>
  <c r="M1341" i="1" s="1"/>
  <c r="A1342" i="1"/>
  <c r="M1342" i="1" s="1"/>
  <c r="A1343" i="1"/>
  <c r="M1343" i="1" s="1"/>
  <c r="A1344" i="1"/>
  <c r="M1344" i="1" s="1"/>
  <c r="A1345" i="1"/>
  <c r="M1345" i="1" s="1"/>
  <c r="A1346" i="1"/>
  <c r="M1346" i="1" s="1"/>
  <c r="A1347" i="1"/>
  <c r="M1347" i="1" s="1"/>
  <c r="A1348" i="1"/>
  <c r="M1348" i="1" s="1"/>
  <c r="A1349" i="1"/>
  <c r="M1349" i="1" s="1"/>
  <c r="A1350" i="1"/>
  <c r="M1350" i="1" s="1"/>
  <c r="A1351" i="1"/>
  <c r="M1351" i="1" s="1"/>
  <c r="A1352" i="1"/>
  <c r="M1352" i="1" s="1"/>
  <c r="A1353" i="1"/>
  <c r="M1353" i="1" s="1"/>
  <c r="A1354" i="1"/>
  <c r="M1354" i="1" s="1"/>
  <c r="A1355" i="1"/>
  <c r="M1355" i="1" s="1"/>
  <c r="A1356" i="1"/>
  <c r="M1356" i="1" s="1"/>
  <c r="A1357" i="1"/>
  <c r="M1357" i="1" s="1"/>
  <c r="A1358" i="1"/>
  <c r="M1358" i="1" s="1"/>
  <c r="A1359" i="1"/>
  <c r="M1359" i="1" s="1"/>
  <c r="A1360" i="1"/>
  <c r="M1360" i="1" s="1"/>
  <c r="A1361" i="1"/>
  <c r="M1361" i="1" s="1"/>
  <c r="A1362" i="1"/>
  <c r="M1362" i="1" s="1"/>
  <c r="A1363" i="1"/>
  <c r="M1363" i="1" s="1"/>
  <c r="A1364" i="1"/>
  <c r="M1364" i="1" s="1"/>
  <c r="A1365" i="1"/>
  <c r="M1365" i="1" s="1"/>
  <c r="A1366" i="1"/>
  <c r="M1366" i="1" s="1"/>
  <c r="A1367" i="1"/>
  <c r="M1367" i="1" s="1"/>
  <c r="A1368" i="1"/>
  <c r="M1368" i="1" s="1"/>
  <c r="A1369" i="1"/>
  <c r="M1369" i="1" s="1"/>
  <c r="A1370" i="1"/>
  <c r="M1370" i="1" s="1"/>
  <c r="A1371" i="1"/>
  <c r="M1371" i="1" s="1"/>
  <c r="A1372" i="1"/>
  <c r="M1372" i="1" s="1"/>
  <c r="A1373" i="1"/>
  <c r="M1373" i="1" s="1"/>
  <c r="A1374" i="1"/>
  <c r="M1374" i="1" s="1"/>
  <c r="A1375" i="1"/>
  <c r="M1375" i="1" s="1"/>
  <c r="A1376" i="1"/>
  <c r="M1376" i="1" s="1"/>
  <c r="A1377" i="1"/>
  <c r="M1377" i="1" s="1"/>
  <c r="A1378" i="1"/>
  <c r="M1378" i="1" s="1"/>
  <c r="A1379" i="1"/>
  <c r="M1379" i="1" s="1"/>
  <c r="A1380" i="1"/>
  <c r="M1380" i="1" s="1"/>
  <c r="A1381" i="1"/>
  <c r="M1381" i="1" s="1"/>
  <c r="A1382" i="1"/>
  <c r="M1382" i="1" s="1"/>
  <c r="A1383" i="1"/>
  <c r="M1383" i="1" s="1"/>
  <c r="A1384" i="1"/>
  <c r="M1384" i="1" s="1"/>
  <c r="A1385" i="1"/>
  <c r="M1385" i="1" s="1"/>
  <c r="A1386" i="1"/>
  <c r="M1386" i="1" s="1"/>
  <c r="A1387" i="1"/>
  <c r="M1387" i="1" s="1"/>
  <c r="A1388" i="1"/>
  <c r="M1388" i="1" s="1"/>
  <c r="A1389" i="1"/>
  <c r="M1389" i="1" s="1"/>
  <c r="A1390" i="1"/>
  <c r="M1390" i="1" s="1"/>
  <c r="A1391" i="1"/>
  <c r="M1391" i="1" s="1"/>
  <c r="A1392" i="1"/>
  <c r="M1392" i="1" s="1"/>
  <c r="A1393" i="1"/>
  <c r="M1393" i="1" s="1"/>
  <c r="A1394" i="1"/>
  <c r="M1394" i="1" s="1"/>
  <c r="A1395" i="1"/>
  <c r="M1395" i="1" s="1"/>
  <c r="A1396" i="1"/>
  <c r="M1396" i="1" s="1"/>
  <c r="A1397" i="1"/>
  <c r="M1397" i="1" s="1"/>
  <c r="A1398" i="1"/>
  <c r="M1398" i="1" s="1"/>
  <c r="A1399" i="1"/>
  <c r="M1399" i="1" s="1"/>
  <c r="A1400" i="1"/>
  <c r="M1400" i="1" s="1"/>
  <c r="A1401" i="1"/>
  <c r="M1401" i="1" s="1"/>
  <c r="A1402" i="1"/>
  <c r="M1402" i="1" s="1"/>
  <c r="A1403" i="1"/>
  <c r="M1403" i="1" s="1"/>
  <c r="A1404" i="1"/>
  <c r="M1404" i="1" s="1"/>
  <c r="A1405" i="1"/>
  <c r="M1405" i="1" s="1"/>
  <c r="A1406" i="1"/>
  <c r="M1406" i="1" s="1"/>
  <c r="A1407" i="1"/>
  <c r="M1407" i="1" s="1"/>
  <c r="A1408" i="1"/>
  <c r="M1408" i="1" s="1"/>
  <c r="A1409" i="1"/>
  <c r="M1409" i="1" s="1"/>
  <c r="A1410" i="1"/>
  <c r="M1410" i="1" s="1"/>
  <c r="A1411" i="1"/>
  <c r="M1411" i="1" s="1"/>
  <c r="A1412" i="1"/>
  <c r="M1412" i="1" s="1"/>
  <c r="A1413" i="1"/>
  <c r="M1413" i="1" s="1"/>
  <c r="A1414" i="1"/>
  <c r="M1414" i="1" s="1"/>
  <c r="A1415" i="1"/>
  <c r="M1415" i="1" s="1"/>
  <c r="A1416" i="1"/>
  <c r="M1416" i="1" s="1"/>
  <c r="A1417" i="1"/>
  <c r="M1417" i="1" s="1"/>
  <c r="A1418" i="1"/>
  <c r="M1418" i="1" s="1"/>
  <c r="A1419" i="1"/>
  <c r="M1419" i="1" s="1"/>
  <c r="A1420" i="1"/>
  <c r="M1420" i="1" s="1"/>
  <c r="A1421" i="1"/>
  <c r="M1421" i="1" s="1"/>
  <c r="A1422" i="1"/>
  <c r="M1422" i="1" s="1"/>
  <c r="A1423" i="1"/>
  <c r="M1423" i="1" s="1"/>
  <c r="A1424" i="1"/>
  <c r="M1424" i="1" s="1"/>
  <c r="A2721" i="1"/>
  <c r="M2721" i="1" s="1"/>
  <c r="A1426" i="1"/>
  <c r="M1426" i="1" s="1"/>
  <c r="A1427" i="1"/>
  <c r="M1427" i="1" s="1"/>
  <c r="A1428" i="1"/>
  <c r="M1428" i="1" s="1"/>
  <c r="A1429" i="1"/>
  <c r="M1429" i="1" s="1"/>
  <c r="A1430" i="1"/>
  <c r="M1430" i="1" s="1"/>
  <c r="A2107" i="1"/>
  <c r="M2107" i="1" s="1"/>
  <c r="A1432" i="1"/>
  <c r="M1432" i="1" s="1"/>
  <c r="A1433" i="1"/>
  <c r="M1433" i="1" s="1"/>
  <c r="A1434" i="1"/>
  <c r="M1434" i="1" s="1"/>
  <c r="A1435" i="1"/>
  <c r="M1435" i="1" s="1"/>
  <c r="A1436" i="1"/>
  <c r="M1436" i="1" s="1"/>
  <c r="A424" i="1"/>
  <c r="M424" i="1" s="1"/>
  <c r="A1438" i="1"/>
  <c r="M1438" i="1" s="1"/>
  <c r="A1439" i="1"/>
  <c r="M1439" i="1" s="1"/>
  <c r="A1440" i="1"/>
  <c r="M1440" i="1" s="1"/>
  <c r="A1441" i="1"/>
  <c r="M1441" i="1" s="1"/>
  <c r="A1442" i="1"/>
  <c r="M1442" i="1" s="1"/>
  <c r="A1443" i="1"/>
  <c r="M1443" i="1" s="1"/>
  <c r="A1444" i="1"/>
  <c r="M1444" i="1" s="1"/>
  <c r="A1445" i="1"/>
  <c r="M1445" i="1" s="1"/>
  <c r="A1446" i="1"/>
  <c r="M1446" i="1" s="1"/>
  <c r="A1447" i="1"/>
  <c r="M1447" i="1" s="1"/>
  <c r="A1448" i="1"/>
  <c r="M1448" i="1" s="1"/>
  <c r="A1449" i="1"/>
  <c r="M1449" i="1" s="1"/>
  <c r="A1450" i="1"/>
  <c r="M1450" i="1" s="1"/>
  <c r="A1451" i="1"/>
  <c r="M1451" i="1" s="1"/>
  <c r="A1452" i="1"/>
  <c r="M1452" i="1" s="1"/>
  <c r="A1453" i="1"/>
  <c r="M1453" i="1" s="1"/>
  <c r="A1454" i="1"/>
  <c r="M1454" i="1" s="1"/>
  <c r="A1455" i="1"/>
  <c r="M1455" i="1" s="1"/>
  <c r="A1456" i="1"/>
  <c r="M1456" i="1" s="1"/>
  <c r="A1457" i="1"/>
  <c r="M1457" i="1" s="1"/>
  <c r="A1458" i="1"/>
  <c r="M1458" i="1" s="1"/>
  <c r="A1459" i="1"/>
  <c r="M1459" i="1" s="1"/>
  <c r="A1460" i="1"/>
  <c r="M1460" i="1" s="1"/>
  <c r="A1461" i="1"/>
  <c r="M1461" i="1" s="1"/>
  <c r="A1462" i="1"/>
  <c r="M1462" i="1" s="1"/>
  <c r="A1463" i="1"/>
  <c r="M1463" i="1" s="1"/>
  <c r="A1464" i="1"/>
  <c r="M1464" i="1" s="1"/>
  <c r="A1465" i="1"/>
  <c r="M1465" i="1" s="1"/>
  <c r="A1466" i="1"/>
  <c r="M1466" i="1" s="1"/>
  <c r="A1467" i="1"/>
  <c r="M1467" i="1" s="1"/>
  <c r="A1468" i="1"/>
  <c r="M1468" i="1" s="1"/>
  <c r="A1469" i="1"/>
  <c r="M1469" i="1" s="1"/>
  <c r="A1470" i="1"/>
  <c r="M1470" i="1" s="1"/>
  <c r="A1471" i="1"/>
  <c r="M1471" i="1" s="1"/>
  <c r="A1472" i="1"/>
  <c r="M1472" i="1" s="1"/>
  <c r="A1473" i="1"/>
  <c r="M1473" i="1" s="1"/>
  <c r="A1474" i="1"/>
  <c r="M1474" i="1" s="1"/>
  <c r="A1475" i="1"/>
  <c r="M1475" i="1" s="1"/>
  <c r="A1476" i="1"/>
  <c r="M1476" i="1" s="1"/>
  <c r="A1477" i="1"/>
  <c r="M1477" i="1" s="1"/>
  <c r="A1478" i="1"/>
  <c r="M1478" i="1" s="1"/>
  <c r="A1479" i="1"/>
  <c r="M1479" i="1" s="1"/>
  <c r="A1480" i="1"/>
  <c r="M1480" i="1" s="1"/>
  <c r="A1481" i="1"/>
  <c r="M1481" i="1" s="1"/>
  <c r="A1482" i="1"/>
  <c r="M1482" i="1" s="1"/>
  <c r="A1483" i="1"/>
  <c r="M1483" i="1" s="1"/>
  <c r="A1484" i="1"/>
  <c r="M1484" i="1" s="1"/>
  <c r="A1485" i="1"/>
  <c r="M1485" i="1" s="1"/>
  <c r="A1486" i="1"/>
  <c r="M1486" i="1" s="1"/>
  <c r="A1487" i="1"/>
  <c r="M1487" i="1" s="1"/>
  <c r="A1488" i="1"/>
  <c r="M1488" i="1" s="1"/>
  <c r="A1489" i="1"/>
  <c r="M1489" i="1" s="1"/>
  <c r="A1490" i="1"/>
  <c r="M1490" i="1" s="1"/>
  <c r="A1491" i="1"/>
  <c r="M1491" i="1" s="1"/>
  <c r="A1492" i="1"/>
  <c r="M1492" i="1" s="1"/>
  <c r="A1493" i="1"/>
  <c r="M1493" i="1" s="1"/>
  <c r="A1494" i="1"/>
  <c r="M1494" i="1" s="1"/>
  <c r="A1495" i="1"/>
  <c r="M1495" i="1" s="1"/>
  <c r="A1496" i="1"/>
  <c r="M1496" i="1" s="1"/>
  <c r="A1497" i="1"/>
  <c r="M1497" i="1" s="1"/>
  <c r="A1498" i="1"/>
  <c r="M1498" i="1" s="1"/>
  <c r="A1499" i="1"/>
  <c r="M1499" i="1" s="1"/>
  <c r="A1500" i="1"/>
  <c r="M1500" i="1" s="1"/>
  <c r="A1501" i="1"/>
  <c r="M1501" i="1" s="1"/>
  <c r="A1502" i="1"/>
  <c r="M1502" i="1" s="1"/>
  <c r="A1503" i="1"/>
  <c r="M1503" i="1" s="1"/>
  <c r="A1504" i="1"/>
  <c r="M1504" i="1" s="1"/>
  <c r="A1505" i="1"/>
  <c r="M1505" i="1" s="1"/>
  <c r="A1506" i="1"/>
  <c r="M1506" i="1" s="1"/>
  <c r="A1507" i="1"/>
  <c r="M1507" i="1" s="1"/>
  <c r="A1508" i="1"/>
  <c r="M1508" i="1" s="1"/>
  <c r="A1509" i="1"/>
  <c r="M1509" i="1" s="1"/>
  <c r="A1510" i="1"/>
  <c r="M1510" i="1" s="1"/>
  <c r="A1511" i="1"/>
  <c r="M1511" i="1" s="1"/>
  <c r="A1512" i="1"/>
  <c r="M1512" i="1" s="1"/>
  <c r="A1513" i="1"/>
  <c r="M1513" i="1" s="1"/>
  <c r="A1514" i="1"/>
  <c r="M1514" i="1" s="1"/>
  <c r="A1515" i="1"/>
  <c r="M1515" i="1" s="1"/>
  <c r="A1516" i="1"/>
  <c r="M1516" i="1" s="1"/>
  <c r="A1517" i="1"/>
  <c r="M1517" i="1" s="1"/>
  <c r="A1518" i="1"/>
  <c r="M1518" i="1" s="1"/>
  <c r="A1519" i="1"/>
  <c r="M1519" i="1" s="1"/>
  <c r="A1520" i="1"/>
  <c r="M1520" i="1" s="1"/>
  <c r="A1521" i="1"/>
  <c r="M1521" i="1" s="1"/>
  <c r="A1522" i="1"/>
  <c r="M1522" i="1" s="1"/>
  <c r="A1523" i="1"/>
  <c r="M1523" i="1" s="1"/>
  <c r="A1524" i="1"/>
  <c r="M1524" i="1" s="1"/>
  <c r="A1525" i="1"/>
  <c r="M1525" i="1" s="1"/>
  <c r="A1526" i="1"/>
  <c r="M1526" i="1" s="1"/>
  <c r="A1527" i="1"/>
  <c r="M1527" i="1" s="1"/>
  <c r="A1528" i="1"/>
  <c r="M1528" i="1" s="1"/>
  <c r="A1529" i="1"/>
  <c r="M1529" i="1" s="1"/>
  <c r="A1530" i="1"/>
  <c r="M1530" i="1" s="1"/>
  <c r="A1531" i="1"/>
  <c r="M1531" i="1" s="1"/>
  <c r="A1532" i="1"/>
  <c r="M1532" i="1" s="1"/>
  <c r="A3132" i="1"/>
  <c r="M3132" i="1" s="1"/>
  <c r="A1534" i="1"/>
  <c r="M1534" i="1" s="1"/>
  <c r="A1535" i="1"/>
  <c r="M1535" i="1" s="1"/>
  <c r="A1536" i="1"/>
  <c r="M1536" i="1" s="1"/>
  <c r="A1537" i="1"/>
  <c r="M1537" i="1" s="1"/>
  <c r="A1538" i="1"/>
  <c r="M1538" i="1" s="1"/>
  <c r="A1539" i="1"/>
  <c r="M1539" i="1" s="1"/>
  <c r="A1540" i="1"/>
  <c r="M1540" i="1" s="1"/>
  <c r="A1541" i="1"/>
  <c r="M1541" i="1" s="1"/>
  <c r="A1542" i="1"/>
  <c r="M1542" i="1" s="1"/>
  <c r="A1543" i="1"/>
  <c r="M1543" i="1" s="1"/>
  <c r="A1544" i="1"/>
  <c r="M1544" i="1" s="1"/>
  <c r="A1545" i="1"/>
  <c r="M1545" i="1" s="1"/>
  <c r="A1546" i="1"/>
  <c r="M1546" i="1" s="1"/>
  <c r="A1547" i="1"/>
  <c r="M1547" i="1" s="1"/>
  <c r="A1548" i="1"/>
  <c r="M1548" i="1" s="1"/>
  <c r="A1549" i="1"/>
  <c r="M1549" i="1" s="1"/>
  <c r="A1550" i="1"/>
  <c r="M1550" i="1" s="1"/>
  <c r="A1551" i="1"/>
  <c r="M1551" i="1" s="1"/>
  <c r="A1552" i="1"/>
  <c r="M1552" i="1" s="1"/>
  <c r="A1553" i="1"/>
  <c r="M1553" i="1" s="1"/>
  <c r="A1554" i="1"/>
  <c r="M1554" i="1" s="1"/>
  <c r="A1555" i="1"/>
  <c r="M1555" i="1" s="1"/>
  <c r="A1556" i="1"/>
  <c r="M1556" i="1" s="1"/>
  <c r="A1557" i="1"/>
  <c r="M1557" i="1" s="1"/>
  <c r="A1558" i="1"/>
  <c r="M1558" i="1" s="1"/>
  <c r="A1559" i="1"/>
  <c r="M1559" i="1" s="1"/>
  <c r="A1560" i="1"/>
  <c r="M1560" i="1" s="1"/>
  <c r="A1561" i="1"/>
  <c r="M1561" i="1" s="1"/>
  <c r="A1562" i="1"/>
  <c r="M1562" i="1" s="1"/>
  <c r="A1563" i="1"/>
  <c r="M1563" i="1" s="1"/>
  <c r="A1564" i="1"/>
  <c r="M1564" i="1" s="1"/>
  <c r="A1565" i="1"/>
  <c r="M1565" i="1" s="1"/>
  <c r="A1566" i="1"/>
  <c r="M1566" i="1" s="1"/>
  <c r="A1567" i="1"/>
  <c r="M1567" i="1" s="1"/>
  <c r="A1568" i="1"/>
  <c r="M1568" i="1" s="1"/>
  <c r="A1569" i="1"/>
  <c r="M1569" i="1" s="1"/>
  <c r="A1570" i="1"/>
  <c r="M1570" i="1" s="1"/>
  <c r="A1571" i="1"/>
  <c r="M1571" i="1" s="1"/>
  <c r="A1572" i="1"/>
  <c r="M1572" i="1" s="1"/>
  <c r="A1573" i="1"/>
  <c r="M1573" i="1" s="1"/>
  <c r="A1574" i="1"/>
  <c r="M1574" i="1" s="1"/>
  <c r="A1575" i="1"/>
  <c r="M1575" i="1" s="1"/>
  <c r="A1576" i="1"/>
  <c r="M1576" i="1" s="1"/>
  <c r="A1577" i="1"/>
  <c r="M1577" i="1" s="1"/>
  <c r="A1578" i="1"/>
  <c r="M1578" i="1" s="1"/>
  <c r="A1579" i="1"/>
  <c r="M1579" i="1" s="1"/>
  <c r="A1580" i="1"/>
  <c r="M1580" i="1" s="1"/>
  <c r="A1581" i="1"/>
  <c r="M1581" i="1" s="1"/>
  <c r="A1582" i="1"/>
  <c r="M1582" i="1" s="1"/>
  <c r="A1583" i="1"/>
  <c r="M1583" i="1" s="1"/>
  <c r="A1584" i="1"/>
  <c r="M1584" i="1" s="1"/>
  <c r="A1585" i="1"/>
  <c r="M1585" i="1" s="1"/>
  <c r="A1586" i="1"/>
  <c r="M1586" i="1" s="1"/>
  <c r="A1587" i="1"/>
  <c r="M1587" i="1" s="1"/>
  <c r="A1588" i="1"/>
  <c r="M1588" i="1" s="1"/>
  <c r="A1589" i="1"/>
  <c r="M1589" i="1" s="1"/>
  <c r="A1590" i="1"/>
  <c r="M1590" i="1" s="1"/>
  <c r="A1591" i="1"/>
  <c r="M1591" i="1" s="1"/>
  <c r="A1592" i="1"/>
  <c r="M1592" i="1" s="1"/>
  <c r="A1593" i="1"/>
  <c r="M1593" i="1" s="1"/>
  <c r="A1594" i="1"/>
  <c r="M1594" i="1" s="1"/>
  <c r="A1595" i="1"/>
  <c r="M1595" i="1" s="1"/>
  <c r="A1596" i="1"/>
  <c r="M1596" i="1" s="1"/>
  <c r="A1597" i="1"/>
  <c r="M1597" i="1" s="1"/>
  <c r="A1598" i="1"/>
  <c r="M1598" i="1" s="1"/>
  <c r="A1599" i="1"/>
  <c r="M1599" i="1" s="1"/>
  <c r="A1600" i="1"/>
  <c r="M1600" i="1" s="1"/>
  <c r="A1601" i="1"/>
  <c r="M1601" i="1" s="1"/>
  <c r="A1602" i="1"/>
  <c r="M1602" i="1" s="1"/>
  <c r="A1603" i="1"/>
  <c r="M1603" i="1" s="1"/>
  <c r="A1604" i="1"/>
  <c r="M1604" i="1" s="1"/>
  <c r="A1605" i="1"/>
  <c r="M1605" i="1" s="1"/>
  <c r="A1606" i="1"/>
  <c r="M1606" i="1" s="1"/>
  <c r="A1607" i="1"/>
  <c r="M1607" i="1" s="1"/>
  <c r="A1608" i="1"/>
  <c r="M1608" i="1" s="1"/>
  <c r="A1609" i="1"/>
  <c r="M1609" i="1" s="1"/>
  <c r="A1610" i="1"/>
  <c r="M1610" i="1" s="1"/>
  <c r="A1611" i="1"/>
  <c r="M1611" i="1" s="1"/>
  <c r="A1612" i="1"/>
  <c r="M1612" i="1" s="1"/>
  <c r="A1613" i="1"/>
  <c r="M1613" i="1" s="1"/>
  <c r="A1614" i="1"/>
  <c r="M1614" i="1" s="1"/>
  <c r="A1615" i="1"/>
  <c r="M1615" i="1" s="1"/>
  <c r="A1616" i="1"/>
  <c r="M1616" i="1" s="1"/>
  <c r="A1617" i="1"/>
  <c r="M1617" i="1" s="1"/>
  <c r="A1618" i="1"/>
  <c r="M1618" i="1" s="1"/>
  <c r="A1619" i="1"/>
  <c r="M1619" i="1" s="1"/>
  <c r="A1620" i="1"/>
  <c r="M1620" i="1" s="1"/>
  <c r="A1621" i="1"/>
  <c r="M1621" i="1" s="1"/>
  <c r="A1622" i="1"/>
  <c r="M1622" i="1" s="1"/>
  <c r="A1623" i="1"/>
  <c r="M1623" i="1" s="1"/>
  <c r="A1624" i="1"/>
  <c r="M1624" i="1" s="1"/>
  <c r="A1625" i="1"/>
  <c r="M1625" i="1" s="1"/>
  <c r="A1626" i="1"/>
  <c r="M1626" i="1" s="1"/>
  <c r="A1627" i="1"/>
  <c r="M1627" i="1" s="1"/>
  <c r="A1628" i="1"/>
  <c r="M1628" i="1" s="1"/>
  <c r="A1629" i="1"/>
  <c r="M1629" i="1" s="1"/>
  <c r="A1630" i="1"/>
  <c r="M1630" i="1" s="1"/>
  <c r="A1631" i="1"/>
  <c r="M1631" i="1" s="1"/>
  <c r="A1632" i="1"/>
  <c r="M1632" i="1" s="1"/>
  <c r="A1633" i="1"/>
  <c r="M1633" i="1" s="1"/>
  <c r="A1634" i="1"/>
  <c r="M1634" i="1" s="1"/>
  <c r="A1635" i="1"/>
  <c r="M1635" i="1" s="1"/>
  <c r="A1636" i="1"/>
  <c r="M1636" i="1" s="1"/>
  <c r="A1637" i="1"/>
  <c r="M1637" i="1" s="1"/>
  <c r="A1638" i="1"/>
  <c r="M1638" i="1" s="1"/>
  <c r="A1639" i="1"/>
  <c r="M1639" i="1" s="1"/>
  <c r="A1640" i="1"/>
  <c r="M1640" i="1" s="1"/>
  <c r="A1641" i="1"/>
  <c r="M1641" i="1" s="1"/>
  <c r="A1642" i="1"/>
  <c r="M1642" i="1" s="1"/>
  <c r="A1643" i="1"/>
  <c r="M1643" i="1" s="1"/>
  <c r="A1644" i="1"/>
  <c r="M1644" i="1" s="1"/>
  <c r="A1645" i="1"/>
  <c r="M1645" i="1" s="1"/>
  <c r="A1646" i="1"/>
  <c r="M1646" i="1" s="1"/>
  <c r="A1647" i="1"/>
  <c r="M1647" i="1" s="1"/>
  <c r="A1648" i="1"/>
  <c r="M1648" i="1" s="1"/>
  <c r="A1649" i="1"/>
  <c r="M1649" i="1" s="1"/>
  <c r="A1650" i="1"/>
  <c r="M1650" i="1" s="1"/>
  <c r="A1651" i="1"/>
  <c r="M1651" i="1" s="1"/>
  <c r="A1652" i="1"/>
  <c r="M1652" i="1" s="1"/>
  <c r="A1653" i="1"/>
  <c r="M1653" i="1" s="1"/>
  <c r="A1654" i="1"/>
  <c r="M1654" i="1" s="1"/>
  <c r="A1655" i="1"/>
  <c r="M1655" i="1" s="1"/>
  <c r="A1656" i="1"/>
  <c r="M1656" i="1" s="1"/>
  <c r="A1657" i="1"/>
  <c r="M1657" i="1" s="1"/>
  <c r="A1658" i="1"/>
  <c r="M1658" i="1" s="1"/>
  <c r="A1659" i="1"/>
  <c r="M1659" i="1" s="1"/>
  <c r="A1660" i="1"/>
  <c r="M1660" i="1" s="1"/>
  <c r="A1661" i="1"/>
  <c r="M1661" i="1" s="1"/>
  <c r="A1662" i="1"/>
  <c r="M1662" i="1" s="1"/>
  <c r="A1663" i="1"/>
  <c r="M1663" i="1" s="1"/>
  <c r="A1664" i="1"/>
  <c r="M1664" i="1" s="1"/>
  <c r="A1665" i="1"/>
  <c r="M1665" i="1" s="1"/>
  <c r="A1666" i="1"/>
  <c r="M1666" i="1" s="1"/>
  <c r="A1667" i="1"/>
  <c r="M1667" i="1" s="1"/>
  <c r="A1668" i="1"/>
  <c r="M1668" i="1" s="1"/>
  <c r="A1669" i="1"/>
  <c r="M1669" i="1" s="1"/>
  <c r="A1670" i="1"/>
  <c r="M1670" i="1" s="1"/>
  <c r="A1671" i="1"/>
  <c r="M1671" i="1" s="1"/>
  <c r="A1672" i="1"/>
  <c r="M1672" i="1" s="1"/>
  <c r="A1673" i="1"/>
  <c r="M1673" i="1" s="1"/>
  <c r="A1674" i="1"/>
  <c r="M1674" i="1" s="1"/>
  <c r="A1675" i="1"/>
  <c r="M1675" i="1" s="1"/>
  <c r="A1676" i="1"/>
  <c r="M1676" i="1" s="1"/>
  <c r="A1677" i="1"/>
  <c r="M1677" i="1" s="1"/>
  <c r="A1678" i="1"/>
  <c r="M1678" i="1" s="1"/>
  <c r="A1679" i="1"/>
  <c r="M1679" i="1" s="1"/>
  <c r="A1680" i="1"/>
  <c r="M1680" i="1" s="1"/>
  <c r="A1681" i="1"/>
  <c r="M1681" i="1" s="1"/>
  <c r="A1682" i="1"/>
  <c r="M1682" i="1" s="1"/>
  <c r="A1683" i="1"/>
  <c r="M1683" i="1" s="1"/>
  <c r="A1684" i="1"/>
  <c r="M1684" i="1" s="1"/>
  <c r="A1685" i="1"/>
  <c r="M1685" i="1" s="1"/>
  <c r="A1686" i="1"/>
  <c r="M1686" i="1" s="1"/>
  <c r="A1687" i="1"/>
  <c r="M1687" i="1" s="1"/>
  <c r="A1688" i="1"/>
  <c r="M1688" i="1" s="1"/>
  <c r="A1689" i="1"/>
  <c r="M1689" i="1" s="1"/>
  <c r="A1690" i="1"/>
  <c r="M1690" i="1" s="1"/>
  <c r="A1691" i="1"/>
  <c r="M1691" i="1" s="1"/>
  <c r="A1692" i="1"/>
  <c r="M1692" i="1" s="1"/>
  <c r="A1693" i="1"/>
  <c r="M1693" i="1" s="1"/>
  <c r="A1694" i="1"/>
  <c r="M1694" i="1" s="1"/>
  <c r="A1695" i="1"/>
  <c r="M1695" i="1" s="1"/>
  <c r="A1696" i="1"/>
  <c r="M1696" i="1" s="1"/>
  <c r="A1697" i="1"/>
  <c r="M1697" i="1" s="1"/>
  <c r="A1698" i="1"/>
  <c r="M1698" i="1" s="1"/>
  <c r="A1699" i="1"/>
  <c r="M1699" i="1" s="1"/>
  <c r="A1700" i="1"/>
  <c r="M1700" i="1" s="1"/>
  <c r="A1701" i="1"/>
  <c r="M1701" i="1" s="1"/>
  <c r="A1702" i="1"/>
  <c r="M1702" i="1" s="1"/>
  <c r="A1703" i="1"/>
  <c r="M1703" i="1" s="1"/>
  <c r="A430" i="1"/>
  <c r="M430" i="1" s="1"/>
  <c r="A1705" i="1"/>
  <c r="M1705" i="1" s="1"/>
  <c r="A1706" i="1"/>
  <c r="M1706" i="1" s="1"/>
  <c r="A1707" i="1"/>
  <c r="M1707" i="1" s="1"/>
  <c r="A1708" i="1"/>
  <c r="M1708" i="1" s="1"/>
  <c r="A1709" i="1"/>
  <c r="M1709" i="1" s="1"/>
  <c r="A1710" i="1"/>
  <c r="M1710" i="1" s="1"/>
  <c r="A1711" i="1"/>
  <c r="M1711" i="1" s="1"/>
  <c r="A1712" i="1"/>
  <c r="M1712" i="1" s="1"/>
  <c r="A1713" i="1"/>
  <c r="M1713" i="1" s="1"/>
  <c r="A1714" i="1"/>
  <c r="M1714" i="1" s="1"/>
  <c r="A1715" i="1"/>
  <c r="M1715" i="1" s="1"/>
  <c r="A1716" i="1"/>
  <c r="M1716" i="1" s="1"/>
  <c r="A1717" i="1"/>
  <c r="M1717" i="1" s="1"/>
  <c r="A3137" i="1"/>
  <c r="M3137" i="1" s="1"/>
  <c r="A1719" i="1"/>
  <c r="M1719" i="1" s="1"/>
  <c r="A1720" i="1"/>
  <c r="M1720" i="1" s="1"/>
  <c r="A1721" i="1"/>
  <c r="M1721" i="1" s="1"/>
  <c r="A1722" i="1"/>
  <c r="M1722" i="1" s="1"/>
  <c r="A1723" i="1"/>
  <c r="M1723" i="1" s="1"/>
  <c r="A1724" i="1"/>
  <c r="M1724" i="1" s="1"/>
  <c r="A1725" i="1"/>
  <c r="M1725" i="1" s="1"/>
  <c r="A1726" i="1"/>
  <c r="M1726" i="1" s="1"/>
  <c r="A1727" i="1"/>
  <c r="M1727" i="1" s="1"/>
  <c r="A1728" i="1"/>
  <c r="M1728" i="1" s="1"/>
  <c r="A1729" i="1"/>
  <c r="M1729" i="1" s="1"/>
  <c r="A1730" i="1"/>
  <c r="M1730" i="1" s="1"/>
  <c r="A1731" i="1"/>
  <c r="M1731" i="1" s="1"/>
  <c r="A1732" i="1"/>
  <c r="M1732" i="1" s="1"/>
  <c r="A1733" i="1"/>
  <c r="M1733" i="1" s="1"/>
  <c r="A1734" i="1"/>
  <c r="M1734" i="1" s="1"/>
  <c r="A1735" i="1"/>
  <c r="M1735" i="1" s="1"/>
  <c r="A1736" i="1"/>
  <c r="M1736" i="1" s="1"/>
  <c r="A1737" i="1"/>
  <c r="M1737" i="1" s="1"/>
  <c r="A1738" i="1"/>
  <c r="M1738" i="1" s="1"/>
  <c r="A1739" i="1"/>
  <c r="M1739" i="1" s="1"/>
  <c r="A1740" i="1"/>
  <c r="M1740" i="1" s="1"/>
  <c r="A1741" i="1"/>
  <c r="M1741" i="1" s="1"/>
  <c r="A1742" i="1"/>
  <c r="M1742" i="1" s="1"/>
  <c r="A1743" i="1"/>
  <c r="M1743" i="1" s="1"/>
  <c r="A1744" i="1"/>
  <c r="M1744" i="1" s="1"/>
  <c r="A1745" i="1"/>
  <c r="M1745" i="1" s="1"/>
  <c r="A1746" i="1"/>
  <c r="M1746" i="1" s="1"/>
  <c r="A1747" i="1"/>
  <c r="M1747" i="1" s="1"/>
  <c r="A1748" i="1"/>
  <c r="M1748" i="1" s="1"/>
  <c r="A1749" i="1"/>
  <c r="M1749" i="1" s="1"/>
  <c r="A1750" i="1"/>
  <c r="M1750" i="1" s="1"/>
  <c r="A1751" i="1"/>
  <c r="M1751" i="1" s="1"/>
  <c r="A1752" i="1"/>
  <c r="M1752" i="1" s="1"/>
  <c r="A1753" i="1"/>
  <c r="M1753" i="1" s="1"/>
  <c r="A1754" i="1"/>
  <c r="M1754" i="1" s="1"/>
  <c r="A1755" i="1"/>
  <c r="M1755" i="1" s="1"/>
  <c r="A1756" i="1"/>
  <c r="M1756" i="1" s="1"/>
  <c r="A1757" i="1"/>
  <c r="M1757" i="1" s="1"/>
  <c r="A1758" i="1"/>
  <c r="M1758" i="1" s="1"/>
  <c r="A1759" i="1"/>
  <c r="M1759" i="1" s="1"/>
  <c r="A1760" i="1"/>
  <c r="M1760" i="1" s="1"/>
  <c r="A1761" i="1"/>
  <c r="M1761" i="1" s="1"/>
  <c r="A1762" i="1"/>
  <c r="M1762" i="1" s="1"/>
  <c r="A1763" i="1"/>
  <c r="M1763" i="1" s="1"/>
  <c r="A1764" i="1"/>
  <c r="M1764" i="1" s="1"/>
  <c r="A1765" i="1"/>
  <c r="M1765" i="1" s="1"/>
  <c r="A1766" i="1"/>
  <c r="M1766" i="1" s="1"/>
  <c r="A1767" i="1"/>
  <c r="M1767" i="1" s="1"/>
  <c r="A1768" i="1"/>
  <c r="M1768" i="1" s="1"/>
  <c r="A1769" i="1"/>
  <c r="M1769" i="1" s="1"/>
  <c r="A1770" i="1"/>
  <c r="M1770" i="1" s="1"/>
  <c r="A1771" i="1"/>
  <c r="M1771" i="1" s="1"/>
  <c r="A1772" i="1"/>
  <c r="M1772" i="1" s="1"/>
  <c r="A1773" i="1"/>
  <c r="M1773" i="1" s="1"/>
  <c r="A1774" i="1"/>
  <c r="M1774" i="1" s="1"/>
  <c r="A1775" i="1"/>
  <c r="M1775" i="1" s="1"/>
  <c r="A1776" i="1"/>
  <c r="M1776" i="1" s="1"/>
  <c r="A1777" i="1"/>
  <c r="M1777" i="1" s="1"/>
  <c r="A1778" i="1"/>
  <c r="M1778" i="1" s="1"/>
  <c r="A1779" i="1"/>
  <c r="M1779" i="1" s="1"/>
  <c r="A1780" i="1"/>
  <c r="M1780" i="1" s="1"/>
  <c r="A1781" i="1"/>
  <c r="M1781" i="1" s="1"/>
  <c r="A1782" i="1"/>
  <c r="M1782" i="1" s="1"/>
  <c r="A1783" i="1"/>
  <c r="M1783" i="1" s="1"/>
  <c r="A1784" i="1"/>
  <c r="M1784" i="1" s="1"/>
  <c r="A1785" i="1"/>
  <c r="M1785" i="1" s="1"/>
  <c r="A1786" i="1"/>
  <c r="M1786" i="1" s="1"/>
  <c r="A1787" i="1"/>
  <c r="M1787" i="1" s="1"/>
  <c r="A1788" i="1"/>
  <c r="M1788" i="1" s="1"/>
  <c r="A1789" i="1"/>
  <c r="M1789" i="1" s="1"/>
  <c r="A1790" i="1"/>
  <c r="M1790" i="1" s="1"/>
  <c r="A1791" i="1"/>
  <c r="M1791" i="1" s="1"/>
  <c r="A1792" i="1"/>
  <c r="M1792" i="1" s="1"/>
  <c r="A1793" i="1"/>
  <c r="M1793" i="1" s="1"/>
  <c r="A1794" i="1"/>
  <c r="M1794" i="1" s="1"/>
  <c r="A1795" i="1"/>
  <c r="M1795" i="1" s="1"/>
  <c r="A1796" i="1"/>
  <c r="M1796" i="1" s="1"/>
  <c r="A1797" i="1"/>
  <c r="M1797" i="1" s="1"/>
  <c r="A1798" i="1"/>
  <c r="M1798" i="1" s="1"/>
  <c r="A1799" i="1"/>
  <c r="M1799" i="1" s="1"/>
  <c r="A1800" i="1"/>
  <c r="M1800" i="1" s="1"/>
  <c r="A1801" i="1"/>
  <c r="M1801" i="1" s="1"/>
  <c r="A1802" i="1"/>
  <c r="M1802" i="1" s="1"/>
  <c r="A1803" i="1"/>
  <c r="M1803" i="1" s="1"/>
  <c r="A1804" i="1"/>
  <c r="M1804" i="1" s="1"/>
  <c r="A1805" i="1"/>
  <c r="M1805" i="1" s="1"/>
  <c r="A1806" i="1"/>
  <c r="M1806" i="1" s="1"/>
  <c r="A3142" i="1"/>
  <c r="M3142" i="1" s="1"/>
  <c r="A3160" i="1"/>
  <c r="M3160" i="1" s="1"/>
  <c r="A1809" i="1"/>
  <c r="M1809" i="1" s="1"/>
  <c r="A1810" i="1"/>
  <c r="M1810" i="1" s="1"/>
  <c r="A2393" i="1"/>
  <c r="M2393" i="1" s="1"/>
  <c r="A1812" i="1"/>
  <c r="M1812" i="1" s="1"/>
  <c r="A1813" i="1"/>
  <c r="M1813" i="1" s="1"/>
  <c r="A1814" i="1"/>
  <c r="M1814" i="1" s="1"/>
  <c r="A1815" i="1"/>
  <c r="M1815" i="1" s="1"/>
  <c r="A1816" i="1"/>
  <c r="M1816" i="1" s="1"/>
  <c r="A1817" i="1"/>
  <c r="M1817" i="1" s="1"/>
  <c r="A1818" i="1"/>
  <c r="M1818" i="1" s="1"/>
  <c r="A1819" i="1"/>
  <c r="M1819" i="1" s="1"/>
  <c r="A1820" i="1"/>
  <c r="M1820" i="1" s="1"/>
  <c r="A1821" i="1"/>
  <c r="M1821" i="1" s="1"/>
  <c r="A1822" i="1"/>
  <c r="M1822" i="1" s="1"/>
  <c r="A1823" i="1"/>
  <c r="M1823" i="1" s="1"/>
  <c r="A1824" i="1"/>
  <c r="M1824" i="1" s="1"/>
  <c r="A1825" i="1"/>
  <c r="M1825" i="1" s="1"/>
  <c r="A1826" i="1"/>
  <c r="M1826" i="1" s="1"/>
  <c r="A1827" i="1"/>
  <c r="M1827" i="1" s="1"/>
  <c r="A1828" i="1"/>
  <c r="M1828" i="1" s="1"/>
  <c r="A1829" i="1"/>
  <c r="M1829" i="1" s="1"/>
  <c r="A1830" i="1"/>
  <c r="M1830" i="1" s="1"/>
  <c r="A1831" i="1"/>
  <c r="M1831" i="1" s="1"/>
  <c r="A1832" i="1"/>
  <c r="M1832" i="1" s="1"/>
  <c r="A1833" i="1"/>
  <c r="M1833" i="1" s="1"/>
  <c r="A1834" i="1"/>
  <c r="M1834" i="1" s="1"/>
  <c r="A1835" i="1"/>
  <c r="M1835" i="1" s="1"/>
  <c r="A1836" i="1"/>
  <c r="M1836" i="1" s="1"/>
  <c r="A1837" i="1"/>
  <c r="M1837" i="1" s="1"/>
  <c r="A1838" i="1"/>
  <c r="M1838" i="1" s="1"/>
  <c r="A1839" i="1"/>
  <c r="M1839" i="1" s="1"/>
  <c r="A1840" i="1"/>
  <c r="M1840" i="1" s="1"/>
  <c r="A1841" i="1"/>
  <c r="M1841" i="1" s="1"/>
  <c r="A1842" i="1"/>
  <c r="M1842" i="1" s="1"/>
  <c r="A1843" i="1"/>
  <c r="M1843" i="1" s="1"/>
  <c r="A1844" i="1"/>
  <c r="M1844" i="1" s="1"/>
  <c r="A1845" i="1"/>
  <c r="M1845" i="1" s="1"/>
  <c r="A1846" i="1"/>
  <c r="M1846" i="1" s="1"/>
  <c r="A1847" i="1"/>
  <c r="M1847" i="1" s="1"/>
  <c r="A1848" i="1"/>
  <c r="M1848" i="1" s="1"/>
  <c r="A1849" i="1"/>
  <c r="M1849" i="1" s="1"/>
  <c r="A1850" i="1"/>
  <c r="M1850" i="1" s="1"/>
  <c r="A1851" i="1"/>
  <c r="M1851" i="1" s="1"/>
  <c r="A1852" i="1"/>
  <c r="M1852" i="1" s="1"/>
  <c r="A1853" i="1"/>
  <c r="M1853" i="1" s="1"/>
  <c r="A1854" i="1"/>
  <c r="M1854" i="1" s="1"/>
  <c r="A1855" i="1"/>
  <c r="M1855" i="1" s="1"/>
  <c r="A1856" i="1"/>
  <c r="M1856" i="1" s="1"/>
  <c r="A1857" i="1"/>
  <c r="M1857" i="1" s="1"/>
  <c r="A1858" i="1"/>
  <c r="M1858" i="1" s="1"/>
  <c r="A1859" i="1"/>
  <c r="M1859" i="1" s="1"/>
  <c r="A1860" i="1"/>
  <c r="M1860" i="1" s="1"/>
  <c r="A1861" i="1"/>
  <c r="M1861" i="1" s="1"/>
  <c r="A1862" i="1"/>
  <c r="M1862" i="1" s="1"/>
  <c r="A1863" i="1"/>
  <c r="M1863" i="1" s="1"/>
  <c r="A1864" i="1"/>
  <c r="M1864" i="1" s="1"/>
  <c r="A1865" i="1"/>
  <c r="M1865" i="1" s="1"/>
  <c r="A1866" i="1"/>
  <c r="M1866" i="1" s="1"/>
  <c r="A1867" i="1"/>
  <c r="M1867" i="1" s="1"/>
  <c r="A1868" i="1"/>
  <c r="M1868" i="1" s="1"/>
  <c r="A1869" i="1"/>
  <c r="M1869" i="1" s="1"/>
  <c r="A1870" i="1"/>
  <c r="M1870" i="1" s="1"/>
  <c r="A1871" i="1"/>
  <c r="M1871" i="1" s="1"/>
  <c r="A1872" i="1"/>
  <c r="M1872" i="1" s="1"/>
  <c r="A1873" i="1"/>
  <c r="M1873" i="1" s="1"/>
  <c r="A1874" i="1"/>
  <c r="M1874" i="1" s="1"/>
  <c r="A1875" i="1"/>
  <c r="M1875" i="1" s="1"/>
  <c r="A1876" i="1"/>
  <c r="M1876" i="1" s="1"/>
  <c r="A1877" i="1"/>
  <c r="M1877" i="1" s="1"/>
  <c r="A1878" i="1"/>
  <c r="M1878" i="1" s="1"/>
  <c r="A1879" i="1"/>
  <c r="M1879" i="1" s="1"/>
  <c r="A1880" i="1"/>
  <c r="M1880" i="1" s="1"/>
  <c r="A1881" i="1"/>
  <c r="M1881" i="1" s="1"/>
  <c r="A1882" i="1"/>
  <c r="M1882" i="1" s="1"/>
  <c r="A1883" i="1"/>
  <c r="M1883" i="1" s="1"/>
  <c r="A1884" i="1"/>
  <c r="M1884" i="1" s="1"/>
  <c r="A1885" i="1"/>
  <c r="M1885" i="1" s="1"/>
  <c r="A1886" i="1"/>
  <c r="M1886" i="1" s="1"/>
  <c r="A1887" i="1"/>
  <c r="M1887" i="1" s="1"/>
  <c r="A1888" i="1"/>
  <c r="M1888" i="1" s="1"/>
  <c r="A1889" i="1"/>
  <c r="M1889" i="1" s="1"/>
  <c r="A1890" i="1"/>
  <c r="M1890" i="1" s="1"/>
  <c r="A1891" i="1"/>
  <c r="M1891" i="1" s="1"/>
  <c r="A1892" i="1"/>
  <c r="M1892" i="1" s="1"/>
  <c r="A1893" i="1"/>
  <c r="M1893" i="1" s="1"/>
  <c r="A1894" i="1"/>
  <c r="M1894" i="1" s="1"/>
  <c r="A1895" i="1"/>
  <c r="M1895" i="1" s="1"/>
  <c r="A1896" i="1"/>
  <c r="M1896" i="1" s="1"/>
  <c r="A1897" i="1"/>
  <c r="M1897" i="1" s="1"/>
  <c r="A1898" i="1"/>
  <c r="M1898" i="1" s="1"/>
  <c r="A1899" i="1"/>
  <c r="M1899" i="1" s="1"/>
  <c r="A1900" i="1"/>
  <c r="M1900" i="1" s="1"/>
  <c r="A1901" i="1"/>
  <c r="M1901" i="1" s="1"/>
  <c r="A1902" i="1"/>
  <c r="M1902" i="1" s="1"/>
  <c r="A1903" i="1"/>
  <c r="M1903" i="1" s="1"/>
  <c r="A1904" i="1"/>
  <c r="M1904" i="1" s="1"/>
  <c r="A1905" i="1"/>
  <c r="M1905" i="1" s="1"/>
  <c r="A1906" i="1"/>
  <c r="M1906" i="1" s="1"/>
  <c r="A1907" i="1"/>
  <c r="M1907" i="1" s="1"/>
  <c r="A1908" i="1"/>
  <c r="M1908" i="1" s="1"/>
  <c r="A1909" i="1"/>
  <c r="M1909" i="1" s="1"/>
  <c r="A1910" i="1"/>
  <c r="M1910" i="1" s="1"/>
  <c r="A1911" i="1"/>
  <c r="M1911" i="1" s="1"/>
  <c r="A1912" i="1"/>
  <c r="M1912" i="1" s="1"/>
  <c r="A1913" i="1"/>
  <c r="M1913" i="1" s="1"/>
  <c r="A1914" i="1"/>
  <c r="M1914" i="1" s="1"/>
  <c r="A1915" i="1"/>
  <c r="M1915" i="1" s="1"/>
  <c r="A1916" i="1"/>
  <c r="M1916" i="1" s="1"/>
  <c r="A1917" i="1"/>
  <c r="M1917" i="1" s="1"/>
  <c r="A1918" i="1"/>
  <c r="M1918" i="1" s="1"/>
  <c r="A1919" i="1"/>
  <c r="M1919" i="1" s="1"/>
  <c r="A1920" i="1"/>
  <c r="M1920" i="1" s="1"/>
  <c r="A1921" i="1"/>
  <c r="M1921" i="1" s="1"/>
  <c r="A1922" i="1"/>
  <c r="M1922" i="1" s="1"/>
  <c r="A1923" i="1"/>
  <c r="M1923" i="1" s="1"/>
  <c r="A1924" i="1"/>
  <c r="M1924" i="1" s="1"/>
  <c r="A1925" i="1"/>
  <c r="M1925" i="1" s="1"/>
  <c r="A1926" i="1"/>
  <c r="M1926" i="1" s="1"/>
  <c r="A1927" i="1"/>
  <c r="M1927" i="1" s="1"/>
  <c r="A1928" i="1"/>
  <c r="M1928" i="1" s="1"/>
  <c r="A1929" i="1"/>
  <c r="M1929" i="1" s="1"/>
  <c r="A1930" i="1"/>
  <c r="M1930" i="1" s="1"/>
  <c r="A1931" i="1"/>
  <c r="M1931" i="1" s="1"/>
  <c r="A1932" i="1"/>
  <c r="M1932" i="1" s="1"/>
  <c r="A1933" i="1"/>
  <c r="M1933" i="1" s="1"/>
  <c r="A1934" i="1"/>
  <c r="M1934" i="1" s="1"/>
  <c r="A1935" i="1"/>
  <c r="M1935" i="1" s="1"/>
  <c r="A1936" i="1"/>
  <c r="M1936" i="1" s="1"/>
  <c r="A1937" i="1"/>
  <c r="M1937" i="1" s="1"/>
  <c r="A1938" i="1"/>
  <c r="M1938" i="1" s="1"/>
  <c r="A1939" i="1"/>
  <c r="M1939" i="1" s="1"/>
  <c r="A1940" i="1"/>
  <c r="M1940" i="1" s="1"/>
  <c r="A1941" i="1"/>
  <c r="M1941" i="1" s="1"/>
  <c r="A1942" i="1"/>
  <c r="M1942" i="1" s="1"/>
  <c r="A1943" i="1"/>
  <c r="M1943" i="1" s="1"/>
  <c r="A1944" i="1"/>
  <c r="M1944" i="1" s="1"/>
  <c r="A1945" i="1"/>
  <c r="M1945" i="1" s="1"/>
  <c r="A1946" i="1"/>
  <c r="M1946" i="1" s="1"/>
  <c r="A1947" i="1"/>
  <c r="M1947" i="1" s="1"/>
  <c r="A1948" i="1"/>
  <c r="M1948" i="1" s="1"/>
  <c r="A1949" i="1"/>
  <c r="M1949" i="1" s="1"/>
  <c r="A1950" i="1"/>
  <c r="M1950" i="1" s="1"/>
  <c r="A1951" i="1"/>
  <c r="M1951" i="1" s="1"/>
  <c r="A1952" i="1"/>
  <c r="M1952" i="1" s="1"/>
  <c r="A1953" i="1"/>
  <c r="M1953" i="1" s="1"/>
  <c r="A1954" i="1"/>
  <c r="M1954" i="1" s="1"/>
  <c r="A1955" i="1"/>
  <c r="M1955" i="1" s="1"/>
  <c r="A1956" i="1"/>
  <c r="M1956" i="1" s="1"/>
  <c r="A1957" i="1"/>
  <c r="M1957" i="1" s="1"/>
  <c r="A1958" i="1"/>
  <c r="M1958" i="1" s="1"/>
  <c r="A1959" i="1"/>
  <c r="M1959" i="1" s="1"/>
  <c r="A1960" i="1"/>
  <c r="M1960" i="1" s="1"/>
  <c r="A1961" i="1"/>
  <c r="M1961" i="1" s="1"/>
  <c r="A1962" i="1"/>
  <c r="M1962" i="1" s="1"/>
  <c r="A1963" i="1"/>
  <c r="M1963" i="1" s="1"/>
  <c r="A1964" i="1"/>
  <c r="M1964" i="1" s="1"/>
  <c r="A1965" i="1"/>
  <c r="M1965" i="1" s="1"/>
  <c r="A1966" i="1"/>
  <c r="M1966" i="1" s="1"/>
  <c r="A1967" i="1"/>
  <c r="M1967" i="1" s="1"/>
  <c r="A1968" i="1"/>
  <c r="M1968" i="1" s="1"/>
  <c r="A1969" i="1"/>
  <c r="M1969" i="1" s="1"/>
  <c r="A1970" i="1"/>
  <c r="M1970" i="1" s="1"/>
  <c r="A1971" i="1"/>
  <c r="M1971" i="1" s="1"/>
  <c r="A1972" i="1"/>
  <c r="M1972" i="1" s="1"/>
  <c r="A1973" i="1"/>
  <c r="M1973" i="1" s="1"/>
  <c r="A1974" i="1"/>
  <c r="M1974" i="1" s="1"/>
  <c r="A1975" i="1"/>
  <c r="M1975" i="1" s="1"/>
  <c r="A1976" i="1"/>
  <c r="M1976" i="1" s="1"/>
  <c r="A1977" i="1"/>
  <c r="M1977" i="1" s="1"/>
  <c r="A1978" i="1"/>
  <c r="M1978" i="1" s="1"/>
  <c r="A1979" i="1"/>
  <c r="M1979" i="1" s="1"/>
  <c r="A1980" i="1"/>
  <c r="M1980" i="1" s="1"/>
  <c r="A1981" i="1"/>
  <c r="M1981" i="1" s="1"/>
  <c r="A1982" i="1"/>
  <c r="M1982" i="1" s="1"/>
  <c r="A1983" i="1"/>
  <c r="M1983" i="1" s="1"/>
  <c r="A1984" i="1"/>
  <c r="M1984" i="1" s="1"/>
  <c r="A1985" i="1"/>
  <c r="M1985" i="1" s="1"/>
  <c r="A1986" i="1"/>
  <c r="M1986" i="1" s="1"/>
  <c r="A1987" i="1"/>
  <c r="M1987" i="1" s="1"/>
  <c r="A1988" i="1"/>
  <c r="M1988" i="1" s="1"/>
  <c r="A1989" i="1"/>
  <c r="M1989" i="1" s="1"/>
  <c r="A1990" i="1"/>
  <c r="M1990" i="1" s="1"/>
  <c r="A1991" i="1"/>
  <c r="M1991" i="1" s="1"/>
  <c r="A1992" i="1"/>
  <c r="M1992" i="1" s="1"/>
  <c r="A1993" i="1"/>
  <c r="M1993" i="1" s="1"/>
  <c r="A1994" i="1"/>
  <c r="M1994" i="1" s="1"/>
  <c r="A1995" i="1"/>
  <c r="M1995" i="1" s="1"/>
  <c r="A1996" i="1"/>
  <c r="M1996" i="1" s="1"/>
  <c r="A1997" i="1"/>
  <c r="M1997" i="1" s="1"/>
  <c r="A1998" i="1"/>
  <c r="M1998" i="1" s="1"/>
  <c r="A1999" i="1"/>
  <c r="M1999" i="1" s="1"/>
  <c r="A2000" i="1"/>
  <c r="M2000" i="1" s="1"/>
  <c r="A2001" i="1"/>
  <c r="M2001" i="1" s="1"/>
  <c r="A2002" i="1"/>
  <c r="M2002" i="1" s="1"/>
  <c r="A2003" i="1"/>
  <c r="M2003" i="1" s="1"/>
  <c r="A2004" i="1"/>
  <c r="M2004" i="1" s="1"/>
  <c r="A2005" i="1"/>
  <c r="M2005" i="1" s="1"/>
  <c r="A2006" i="1"/>
  <c r="M2006" i="1" s="1"/>
  <c r="A2007" i="1"/>
  <c r="M2007" i="1" s="1"/>
  <c r="A2008" i="1"/>
  <c r="M2008" i="1" s="1"/>
  <c r="A2009" i="1"/>
  <c r="M2009" i="1" s="1"/>
  <c r="A2010" i="1"/>
  <c r="M2010" i="1" s="1"/>
  <c r="A2011" i="1"/>
  <c r="M2011" i="1" s="1"/>
  <c r="A2012" i="1"/>
  <c r="M2012" i="1" s="1"/>
  <c r="A2013" i="1"/>
  <c r="M2013" i="1" s="1"/>
  <c r="A2014" i="1"/>
  <c r="M2014" i="1" s="1"/>
  <c r="A2015" i="1"/>
  <c r="M2015" i="1" s="1"/>
  <c r="A2016" i="1"/>
  <c r="M2016" i="1" s="1"/>
  <c r="A2017" i="1"/>
  <c r="M2017" i="1" s="1"/>
  <c r="A2018" i="1"/>
  <c r="M2018" i="1" s="1"/>
  <c r="A2019" i="1"/>
  <c r="M2019" i="1" s="1"/>
  <c r="A2020" i="1"/>
  <c r="M2020" i="1" s="1"/>
  <c r="A2021" i="1"/>
  <c r="M2021" i="1" s="1"/>
  <c r="A2022" i="1"/>
  <c r="M2022" i="1" s="1"/>
  <c r="A2023" i="1"/>
  <c r="M2023" i="1" s="1"/>
  <c r="A2024" i="1"/>
  <c r="M2024" i="1" s="1"/>
  <c r="A2025" i="1"/>
  <c r="M2025" i="1" s="1"/>
  <c r="A2026" i="1"/>
  <c r="M2026" i="1" s="1"/>
  <c r="A2027" i="1"/>
  <c r="M2027" i="1" s="1"/>
  <c r="A2028" i="1"/>
  <c r="M2028" i="1" s="1"/>
  <c r="A2029" i="1"/>
  <c r="M2029" i="1" s="1"/>
  <c r="A2030" i="1"/>
  <c r="M2030" i="1" s="1"/>
  <c r="A2031" i="1"/>
  <c r="M2031" i="1" s="1"/>
  <c r="A2032" i="1"/>
  <c r="M2032" i="1" s="1"/>
  <c r="A2033" i="1"/>
  <c r="M2033" i="1" s="1"/>
  <c r="A2034" i="1"/>
  <c r="M2034" i="1" s="1"/>
  <c r="A2035" i="1"/>
  <c r="M2035" i="1" s="1"/>
  <c r="A2036" i="1"/>
  <c r="M2036" i="1" s="1"/>
  <c r="A2037" i="1"/>
  <c r="M2037" i="1" s="1"/>
  <c r="A2038" i="1"/>
  <c r="M2038" i="1" s="1"/>
  <c r="A2039" i="1"/>
  <c r="M2039" i="1" s="1"/>
  <c r="A2040" i="1"/>
  <c r="M2040" i="1" s="1"/>
  <c r="A2041" i="1"/>
  <c r="M2041" i="1" s="1"/>
  <c r="A2042" i="1"/>
  <c r="M2042" i="1" s="1"/>
  <c r="A2043" i="1"/>
  <c r="M2043" i="1" s="1"/>
  <c r="A2044" i="1"/>
  <c r="M2044" i="1" s="1"/>
  <c r="A2045" i="1"/>
  <c r="M2045" i="1" s="1"/>
  <c r="A2046" i="1"/>
  <c r="M2046" i="1" s="1"/>
  <c r="A2047" i="1"/>
  <c r="M2047" i="1" s="1"/>
  <c r="A2048" i="1"/>
  <c r="M2048" i="1" s="1"/>
  <c r="A2049" i="1"/>
  <c r="M2049" i="1" s="1"/>
  <c r="A2050" i="1"/>
  <c r="M2050" i="1" s="1"/>
  <c r="A2051" i="1"/>
  <c r="M2051" i="1" s="1"/>
  <c r="A2052" i="1"/>
  <c r="M2052" i="1" s="1"/>
  <c r="A2053" i="1"/>
  <c r="M2053" i="1" s="1"/>
  <c r="A2054" i="1"/>
  <c r="M2054" i="1" s="1"/>
  <c r="A2055" i="1"/>
  <c r="M2055" i="1" s="1"/>
  <c r="A2056" i="1"/>
  <c r="M2056" i="1" s="1"/>
  <c r="A2057" i="1"/>
  <c r="M2057" i="1" s="1"/>
  <c r="A2058" i="1"/>
  <c r="M2058" i="1" s="1"/>
  <c r="A2059" i="1"/>
  <c r="M2059" i="1" s="1"/>
  <c r="A2060" i="1"/>
  <c r="M2060" i="1" s="1"/>
  <c r="A2061" i="1"/>
  <c r="M2061" i="1" s="1"/>
  <c r="A2062" i="1"/>
  <c r="M2062" i="1" s="1"/>
  <c r="A2063" i="1"/>
  <c r="M2063" i="1" s="1"/>
  <c r="A2064" i="1"/>
  <c r="M2064" i="1" s="1"/>
  <c r="A2065" i="1"/>
  <c r="M2065" i="1" s="1"/>
  <c r="A2066" i="1"/>
  <c r="M2066" i="1" s="1"/>
  <c r="A2067" i="1"/>
  <c r="M2067" i="1" s="1"/>
  <c r="A2068" i="1"/>
  <c r="M2068" i="1" s="1"/>
  <c r="A2069" i="1"/>
  <c r="M2069" i="1" s="1"/>
  <c r="A2070" i="1"/>
  <c r="M2070" i="1" s="1"/>
  <c r="A2071" i="1"/>
  <c r="M2071" i="1" s="1"/>
  <c r="A2072" i="1"/>
  <c r="M2072" i="1" s="1"/>
  <c r="A2073" i="1"/>
  <c r="M2073" i="1" s="1"/>
  <c r="A2074" i="1"/>
  <c r="M2074" i="1" s="1"/>
  <c r="A2075" i="1"/>
  <c r="M2075" i="1" s="1"/>
  <c r="A2076" i="1"/>
  <c r="M2076" i="1" s="1"/>
  <c r="A2077" i="1"/>
  <c r="M2077" i="1" s="1"/>
  <c r="A2078" i="1"/>
  <c r="M2078" i="1" s="1"/>
  <c r="A2079" i="1"/>
  <c r="M2079" i="1" s="1"/>
  <c r="A2080" i="1"/>
  <c r="M2080" i="1" s="1"/>
  <c r="A2081" i="1"/>
  <c r="M2081" i="1" s="1"/>
  <c r="A2082" i="1"/>
  <c r="M2082" i="1" s="1"/>
  <c r="A2083" i="1"/>
  <c r="M2083" i="1" s="1"/>
  <c r="A2084" i="1"/>
  <c r="M2084" i="1" s="1"/>
  <c r="A2085" i="1"/>
  <c r="M2085" i="1" s="1"/>
  <c r="A2086" i="1"/>
  <c r="M2086" i="1" s="1"/>
  <c r="A2087" i="1"/>
  <c r="M2087" i="1" s="1"/>
  <c r="A2088" i="1"/>
  <c r="M2088" i="1" s="1"/>
  <c r="A2089" i="1"/>
  <c r="M2089" i="1" s="1"/>
  <c r="A2090" i="1"/>
  <c r="M2090" i="1" s="1"/>
  <c r="A2091" i="1"/>
  <c r="M2091" i="1" s="1"/>
  <c r="A2092" i="1"/>
  <c r="M2092" i="1" s="1"/>
  <c r="A2093" i="1"/>
  <c r="M2093" i="1" s="1"/>
  <c r="A2094" i="1"/>
  <c r="M2094" i="1" s="1"/>
  <c r="A2095" i="1"/>
  <c r="M2095" i="1" s="1"/>
  <c r="A2096" i="1"/>
  <c r="M2096" i="1" s="1"/>
  <c r="A2097" i="1"/>
  <c r="M2097" i="1" s="1"/>
  <c r="A2098" i="1"/>
  <c r="M2098" i="1" s="1"/>
  <c r="A2099" i="1"/>
  <c r="M2099" i="1" s="1"/>
  <c r="A2100" i="1"/>
  <c r="M2100" i="1" s="1"/>
  <c r="A2101" i="1"/>
  <c r="M2101" i="1" s="1"/>
  <c r="A2102" i="1"/>
  <c r="M2102" i="1" s="1"/>
  <c r="A2103" i="1"/>
  <c r="M2103" i="1" s="1"/>
  <c r="A2104" i="1"/>
  <c r="M2104" i="1" s="1"/>
  <c r="A2105" i="1"/>
  <c r="M2105" i="1" s="1"/>
  <c r="A2106" i="1"/>
  <c r="M2106" i="1" s="1"/>
  <c r="A816" i="1"/>
  <c r="M816" i="1" s="1"/>
  <c r="A2108" i="1"/>
  <c r="M2108" i="1" s="1"/>
  <c r="A2109" i="1"/>
  <c r="M2109" i="1" s="1"/>
  <c r="A2110" i="1"/>
  <c r="M2110" i="1" s="1"/>
  <c r="A2111" i="1"/>
  <c r="M2111" i="1" s="1"/>
  <c r="A2112" i="1"/>
  <c r="M2112" i="1" s="1"/>
  <c r="A2113" i="1"/>
  <c r="M2113" i="1" s="1"/>
  <c r="A2114" i="1"/>
  <c r="M2114" i="1" s="1"/>
  <c r="A2819" i="1"/>
  <c r="M2819" i="1" s="1"/>
  <c r="A2115" i="1"/>
  <c r="M2115" i="1" s="1"/>
  <c r="A2117" i="1"/>
  <c r="M2117" i="1" s="1"/>
  <c r="A2118" i="1"/>
  <c r="M2118" i="1" s="1"/>
  <c r="A2119" i="1"/>
  <c r="M2119" i="1" s="1"/>
  <c r="A2120" i="1"/>
  <c r="M2120" i="1" s="1"/>
  <c r="A2121" i="1"/>
  <c r="M2121" i="1" s="1"/>
  <c r="A2122" i="1"/>
  <c r="M2122" i="1" s="1"/>
  <c r="A2123" i="1"/>
  <c r="M2123" i="1" s="1"/>
  <c r="A2124" i="1"/>
  <c r="M2124" i="1" s="1"/>
  <c r="A2125" i="1"/>
  <c r="M2125" i="1" s="1"/>
  <c r="A2401" i="1"/>
  <c r="M2401" i="1" s="1"/>
  <c r="A2127" i="1"/>
  <c r="M2127" i="1" s="1"/>
  <c r="A2128" i="1"/>
  <c r="M2128" i="1" s="1"/>
  <c r="A2129" i="1"/>
  <c r="M2129" i="1" s="1"/>
  <c r="A2130" i="1"/>
  <c r="M2130" i="1" s="1"/>
  <c r="A2131" i="1"/>
  <c r="M2131" i="1" s="1"/>
  <c r="A2132" i="1"/>
  <c r="M2132" i="1" s="1"/>
  <c r="A2133" i="1"/>
  <c r="M2133" i="1" s="1"/>
  <c r="A2134" i="1"/>
  <c r="M2134" i="1" s="1"/>
  <c r="A2135" i="1"/>
  <c r="M2135" i="1" s="1"/>
  <c r="A2136" i="1"/>
  <c r="M2136" i="1" s="1"/>
  <c r="A2137" i="1"/>
  <c r="M2137" i="1" s="1"/>
  <c r="A2138" i="1"/>
  <c r="M2138" i="1" s="1"/>
  <c r="A2139" i="1"/>
  <c r="M2139" i="1" s="1"/>
  <c r="A2140" i="1"/>
  <c r="M2140" i="1" s="1"/>
  <c r="A2141" i="1"/>
  <c r="M2141" i="1" s="1"/>
  <c r="A2142" i="1"/>
  <c r="M2142" i="1" s="1"/>
  <c r="A2143" i="1"/>
  <c r="M2143" i="1" s="1"/>
  <c r="A2144" i="1"/>
  <c r="M2144" i="1" s="1"/>
  <c r="A2145" i="1"/>
  <c r="M2145" i="1" s="1"/>
  <c r="A2146" i="1"/>
  <c r="M2146" i="1" s="1"/>
  <c r="A2147" i="1"/>
  <c r="M2147" i="1" s="1"/>
  <c r="A2148" i="1"/>
  <c r="M2148" i="1" s="1"/>
  <c r="A2149" i="1"/>
  <c r="M2149" i="1" s="1"/>
  <c r="A2150" i="1"/>
  <c r="M2150" i="1" s="1"/>
  <c r="A2151" i="1"/>
  <c r="M2151" i="1" s="1"/>
  <c r="A2152" i="1"/>
  <c r="M2152" i="1" s="1"/>
  <c r="A2153" i="1"/>
  <c r="M2153" i="1" s="1"/>
  <c r="A2154" i="1"/>
  <c r="M2154" i="1" s="1"/>
  <c r="A2155" i="1"/>
  <c r="M2155" i="1" s="1"/>
  <c r="A2156" i="1"/>
  <c r="M2156" i="1" s="1"/>
  <c r="A2157" i="1"/>
  <c r="M2157" i="1" s="1"/>
  <c r="A2158" i="1"/>
  <c r="M2158" i="1" s="1"/>
  <c r="A2159" i="1"/>
  <c r="M2159" i="1" s="1"/>
  <c r="A2160" i="1"/>
  <c r="M2160" i="1" s="1"/>
  <c r="A2161" i="1"/>
  <c r="M2161" i="1" s="1"/>
  <c r="A2162" i="1"/>
  <c r="M2162" i="1" s="1"/>
  <c r="A2163" i="1"/>
  <c r="M2163" i="1" s="1"/>
  <c r="A2164" i="1"/>
  <c r="M2164" i="1" s="1"/>
  <c r="A2165" i="1"/>
  <c r="M2165" i="1" s="1"/>
  <c r="A2166" i="1"/>
  <c r="M2166" i="1" s="1"/>
  <c r="A2167" i="1"/>
  <c r="M2167" i="1" s="1"/>
  <c r="A2168" i="1"/>
  <c r="M2168" i="1" s="1"/>
  <c r="A2169" i="1"/>
  <c r="M2169" i="1" s="1"/>
  <c r="A2170" i="1"/>
  <c r="M2170" i="1" s="1"/>
  <c r="A2171" i="1"/>
  <c r="M2171" i="1" s="1"/>
  <c r="A2172" i="1"/>
  <c r="M2172" i="1" s="1"/>
  <c r="A2173" i="1"/>
  <c r="M2173" i="1" s="1"/>
  <c r="A2174" i="1"/>
  <c r="M2174" i="1" s="1"/>
  <c r="A2175" i="1"/>
  <c r="M2175" i="1" s="1"/>
  <c r="A2176" i="1"/>
  <c r="M2176" i="1" s="1"/>
  <c r="A2177" i="1"/>
  <c r="M2177" i="1" s="1"/>
  <c r="A2178" i="1"/>
  <c r="M2178" i="1" s="1"/>
  <c r="A2179" i="1"/>
  <c r="M2179" i="1" s="1"/>
  <c r="A2180" i="1"/>
  <c r="M2180" i="1" s="1"/>
  <c r="A2181" i="1"/>
  <c r="M2181" i="1" s="1"/>
  <c r="A2182" i="1"/>
  <c r="M2182" i="1" s="1"/>
  <c r="A2183" i="1"/>
  <c r="M2183" i="1" s="1"/>
  <c r="A2184" i="1"/>
  <c r="M2184" i="1" s="1"/>
  <c r="A2185" i="1"/>
  <c r="M2185" i="1" s="1"/>
  <c r="A2186" i="1"/>
  <c r="M2186" i="1" s="1"/>
  <c r="A2187" i="1"/>
  <c r="M2187" i="1" s="1"/>
  <c r="A2188" i="1"/>
  <c r="M2188" i="1" s="1"/>
  <c r="A2189" i="1"/>
  <c r="M2189" i="1" s="1"/>
  <c r="A2190" i="1"/>
  <c r="M2190" i="1" s="1"/>
  <c r="A2191" i="1"/>
  <c r="M2191" i="1" s="1"/>
  <c r="A2192" i="1"/>
  <c r="M2192" i="1" s="1"/>
  <c r="A2193" i="1"/>
  <c r="M2193" i="1" s="1"/>
  <c r="A2194" i="1"/>
  <c r="M2194" i="1" s="1"/>
  <c r="A2195" i="1"/>
  <c r="M2195" i="1" s="1"/>
  <c r="A2196" i="1"/>
  <c r="M2196" i="1" s="1"/>
  <c r="A2197" i="1"/>
  <c r="M2197" i="1" s="1"/>
  <c r="A2198" i="1"/>
  <c r="M2198" i="1" s="1"/>
  <c r="A2199" i="1"/>
  <c r="M2199" i="1" s="1"/>
  <c r="A2200" i="1"/>
  <c r="M2200" i="1" s="1"/>
  <c r="A2201" i="1"/>
  <c r="M2201" i="1" s="1"/>
  <c r="A2202" i="1"/>
  <c r="M2202" i="1" s="1"/>
  <c r="A2203" i="1"/>
  <c r="M2203" i="1" s="1"/>
  <c r="A2204" i="1"/>
  <c r="M2204" i="1" s="1"/>
  <c r="A2205" i="1"/>
  <c r="M2205" i="1" s="1"/>
  <c r="A2206" i="1"/>
  <c r="M2206" i="1" s="1"/>
  <c r="A2207" i="1"/>
  <c r="M2207" i="1" s="1"/>
  <c r="A2208" i="1"/>
  <c r="M2208" i="1" s="1"/>
  <c r="A2209" i="1"/>
  <c r="M2209" i="1" s="1"/>
  <c r="A2210" i="1"/>
  <c r="M2210" i="1" s="1"/>
  <c r="A2211" i="1"/>
  <c r="M2211" i="1" s="1"/>
  <c r="A2212" i="1"/>
  <c r="M2212" i="1" s="1"/>
  <c r="A2213" i="1"/>
  <c r="M2213" i="1" s="1"/>
  <c r="A2214" i="1"/>
  <c r="M2214" i="1" s="1"/>
  <c r="A2215" i="1"/>
  <c r="M2215" i="1" s="1"/>
  <c r="A2216" i="1"/>
  <c r="M2216" i="1" s="1"/>
  <c r="A2217" i="1"/>
  <c r="M2217" i="1" s="1"/>
  <c r="A2218" i="1"/>
  <c r="M2218" i="1" s="1"/>
  <c r="A2219" i="1"/>
  <c r="M2219" i="1" s="1"/>
  <c r="A2220" i="1"/>
  <c r="M2220" i="1" s="1"/>
  <c r="A2221" i="1"/>
  <c r="M2221" i="1" s="1"/>
  <c r="A2222" i="1"/>
  <c r="M2222" i="1" s="1"/>
  <c r="A2223" i="1"/>
  <c r="M2223" i="1" s="1"/>
  <c r="A2224" i="1"/>
  <c r="M2224" i="1" s="1"/>
  <c r="A2225" i="1"/>
  <c r="M2225" i="1" s="1"/>
  <c r="A2226" i="1"/>
  <c r="M2226" i="1" s="1"/>
  <c r="A2227" i="1"/>
  <c r="M2227" i="1" s="1"/>
  <c r="A2228" i="1"/>
  <c r="M2228" i="1" s="1"/>
  <c r="A2229" i="1"/>
  <c r="M2229" i="1" s="1"/>
  <c r="A2230" i="1"/>
  <c r="M2230" i="1" s="1"/>
  <c r="A2231" i="1"/>
  <c r="M2231" i="1" s="1"/>
  <c r="A3165" i="1"/>
  <c r="M3165" i="1" s="1"/>
  <c r="A2233" i="1"/>
  <c r="M2233" i="1" s="1"/>
  <c r="A2234" i="1"/>
  <c r="M2234" i="1" s="1"/>
  <c r="A2235" i="1"/>
  <c r="M2235" i="1" s="1"/>
  <c r="A2236" i="1"/>
  <c r="M2236" i="1" s="1"/>
  <c r="A2237" i="1"/>
  <c r="M2237" i="1" s="1"/>
  <c r="A2238" i="1"/>
  <c r="M2238" i="1" s="1"/>
  <c r="A835" i="1"/>
  <c r="M835" i="1" s="1"/>
  <c r="A2240" i="1"/>
  <c r="M2240" i="1" s="1"/>
  <c r="A2241" i="1"/>
  <c r="M2241" i="1" s="1"/>
  <c r="A2242" i="1"/>
  <c r="M2242" i="1" s="1"/>
  <c r="A2243" i="1"/>
  <c r="M2243" i="1" s="1"/>
  <c r="A2244" i="1"/>
  <c r="M2244" i="1" s="1"/>
  <c r="A2245" i="1"/>
  <c r="M2245" i="1" s="1"/>
  <c r="A2246" i="1"/>
  <c r="M2246" i="1" s="1"/>
  <c r="A2247" i="1"/>
  <c r="M2247" i="1" s="1"/>
  <c r="A2248" i="1"/>
  <c r="M2248" i="1" s="1"/>
  <c r="A2249" i="1"/>
  <c r="M2249" i="1" s="1"/>
  <c r="A2250" i="1"/>
  <c r="M2250" i="1" s="1"/>
  <c r="A2251" i="1"/>
  <c r="M2251" i="1" s="1"/>
  <c r="A2252" i="1"/>
  <c r="M2252" i="1" s="1"/>
  <c r="A2253" i="1"/>
  <c r="M2253" i="1" s="1"/>
  <c r="A2254" i="1"/>
  <c r="M2254" i="1" s="1"/>
  <c r="A2255" i="1"/>
  <c r="M2255" i="1" s="1"/>
  <c r="A2256" i="1"/>
  <c r="M2256" i="1" s="1"/>
  <c r="A2257" i="1"/>
  <c r="M2257" i="1" s="1"/>
  <c r="A2258" i="1"/>
  <c r="M2258" i="1" s="1"/>
  <c r="A2259" i="1"/>
  <c r="M2259" i="1" s="1"/>
  <c r="A2260" i="1"/>
  <c r="M2260" i="1" s="1"/>
  <c r="A2261" i="1"/>
  <c r="M2261" i="1" s="1"/>
  <c r="A2262" i="1"/>
  <c r="M2262" i="1" s="1"/>
  <c r="A2263" i="1"/>
  <c r="M2263" i="1" s="1"/>
  <c r="A2264" i="1"/>
  <c r="M2264" i="1" s="1"/>
  <c r="A2265" i="1"/>
  <c r="M2265" i="1" s="1"/>
  <c r="A2266" i="1"/>
  <c r="M2266" i="1" s="1"/>
  <c r="A2267" i="1"/>
  <c r="M2267" i="1" s="1"/>
  <c r="A2268" i="1"/>
  <c r="M2268" i="1" s="1"/>
  <c r="A2269" i="1"/>
  <c r="M2269" i="1" s="1"/>
  <c r="A2270" i="1"/>
  <c r="M2270" i="1" s="1"/>
  <c r="A2271" i="1"/>
  <c r="M2271" i="1" s="1"/>
  <c r="A2272" i="1"/>
  <c r="M2272" i="1" s="1"/>
  <c r="A2273" i="1"/>
  <c r="M2273" i="1" s="1"/>
  <c r="A2274" i="1"/>
  <c r="M2274" i="1" s="1"/>
  <c r="A2275" i="1"/>
  <c r="M2275" i="1" s="1"/>
  <c r="A2276" i="1"/>
  <c r="M2276" i="1" s="1"/>
  <c r="A2277" i="1"/>
  <c r="M2277" i="1" s="1"/>
  <c r="A2278" i="1"/>
  <c r="M2278" i="1" s="1"/>
  <c r="A2279" i="1"/>
  <c r="M2279" i="1" s="1"/>
  <c r="A2280" i="1"/>
  <c r="M2280" i="1" s="1"/>
  <c r="A2281" i="1"/>
  <c r="M2281" i="1" s="1"/>
  <c r="A2282" i="1"/>
  <c r="M2282" i="1" s="1"/>
  <c r="A2283" i="1"/>
  <c r="M2283" i="1" s="1"/>
  <c r="A2284" i="1"/>
  <c r="M2284" i="1" s="1"/>
  <c r="A2285" i="1"/>
  <c r="M2285" i="1" s="1"/>
  <c r="A2286" i="1"/>
  <c r="M2286" i="1" s="1"/>
  <c r="A2287" i="1"/>
  <c r="M2287" i="1" s="1"/>
  <c r="A2288" i="1"/>
  <c r="M2288" i="1" s="1"/>
  <c r="A2289" i="1"/>
  <c r="M2289" i="1" s="1"/>
  <c r="A2290" i="1"/>
  <c r="M2290" i="1" s="1"/>
  <c r="A2291" i="1"/>
  <c r="M2291" i="1" s="1"/>
  <c r="A2292" i="1"/>
  <c r="M2292" i="1" s="1"/>
  <c r="A2293" i="1"/>
  <c r="M2293" i="1" s="1"/>
  <c r="A2294" i="1"/>
  <c r="M2294" i="1" s="1"/>
  <c r="A2295" i="1"/>
  <c r="M2295" i="1" s="1"/>
  <c r="A2296" i="1"/>
  <c r="M2296" i="1" s="1"/>
  <c r="A2297" i="1"/>
  <c r="M2297" i="1" s="1"/>
  <c r="A2298" i="1"/>
  <c r="M2298" i="1" s="1"/>
  <c r="A2299" i="1"/>
  <c r="M2299" i="1" s="1"/>
  <c r="A2300" i="1"/>
  <c r="M2300" i="1" s="1"/>
  <c r="A2301" i="1"/>
  <c r="M2301" i="1" s="1"/>
  <c r="A2302" i="1"/>
  <c r="M2302" i="1" s="1"/>
  <c r="A2303" i="1"/>
  <c r="M2303" i="1" s="1"/>
  <c r="A2304" i="1"/>
  <c r="M2304" i="1" s="1"/>
  <c r="A2305" i="1"/>
  <c r="M2305" i="1" s="1"/>
  <c r="A2306" i="1"/>
  <c r="M2306" i="1" s="1"/>
  <c r="A2307" i="1"/>
  <c r="M2307" i="1" s="1"/>
  <c r="A2308" i="1"/>
  <c r="M2308" i="1" s="1"/>
  <c r="A2309" i="1"/>
  <c r="M2309" i="1" s="1"/>
  <c r="A2310" i="1"/>
  <c r="M2310" i="1" s="1"/>
  <c r="A2311" i="1"/>
  <c r="M2311" i="1" s="1"/>
  <c r="A2312" i="1"/>
  <c r="M2312" i="1" s="1"/>
  <c r="A2313" i="1"/>
  <c r="M2313" i="1" s="1"/>
  <c r="A2314" i="1"/>
  <c r="M2314" i="1" s="1"/>
  <c r="A2315" i="1"/>
  <c r="M2315" i="1" s="1"/>
  <c r="A2316" i="1"/>
  <c r="M2316" i="1" s="1"/>
  <c r="A2317" i="1"/>
  <c r="M2317" i="1" s="1"/>
  <c r="A2318" i="1"/>
  <c r="M2318" i="1" s="1"/>
  <c r="A2319" i="1"/>
  <c r="M2319" i="1" s="1"/>
  <c r="A2320" i="1"/>
  <c r="M2320" i="1" s="1"/>
  <c r="A2321" i="1"/>
  <c r="M2321" i="1" s="1"/>
  <c r="A2322" i="1"/>
  <c r="M2322" i="1" s="1"/>
  <c r="A2323" i="1"/>
  <c r="M2323" i="1" s="1"/>
  <c r="A2324" i="1"/>
  <c r="M2324" i="1" s="1"/>
  <c r="A2325" i="1"/>
  <c r="M2325" i="1" s="1"/>
  <c r="A2326" i="1"/>
  <c r="M2326" i="1" s="1"/>
  <c r="A2327" i="1"/>
  <c r="M2327" i="1" s="1"/>
  <c r="A2328" i="1"/>
  <c r="M2328" i="1" s="1"/>
  <c r="A2329" i="1"/>
  <c r="M2329" i="1" s="1"/>
  <c r="A2330" i="1"/>
  <c r="M2330" i="1" s="1"/>
  <c r="A2331" i="1"/>
  <c r="M2331" i="1" s="1"/>
  <c r="A2332" i="1"/>
  <c r="M2332" i="1" s="1"/>
  <c r="A2333" i="1"/>
  <c r="M2333" i="1" s="1"/>
  <c r="A2334" i="1"/>
  <c r="M2334" i="1" s="1"/>
  <c r="A2335" i="1"/>
  <c r="M2335" i="1" s="1"/>
  <c r="A2336" i="1"/>
  <c r="M2336" i="1" s="1"/>
  <c r="A2337" i="1"/>
  <c r="M2337" i="1" s="1"/>
  <c r="A2338" i="1"/>
  <c r="M2338" i="1" s="1"/>
  <c r="A2339" i="1"/>
  <c r="M2339" i="1" s="1"/>
  <c r="A2340" i="1"/>
  <c r="M2340" i="1" s="1"/>
  <c r="A2341" i="1"/>
  <c r="M2341" i="1" s="1"/>
  <c r="A2342" i="1"/>
  <c r="M2342" i="1" s="1"/>
  <c r="A2343" i="1"/>
  <c r="M2343" i="1" s="1"/>
  <c r="A2344" i="1"/>
  <c r="M2344" i="1" s="1"/>
  <c r="A2345" i="1"/>
  <c r="M2345" i="1" s="1"/>
  <c r="A2346" i="1"/>
  <c r="M2346" i="1" s="1"/>
  <c r="A2347" i="1"/>
  <c r="M2347" i="1" s="1"/>
  <c r="A2348" i="1"/>
  <c r="M2348" i="1" s="1"/>
  <c r="A2349" i="1"/>
  <c r="M2349" i="1" s="1"/>
  <c r="A2350" i="1"/>
  <c r="M2350" i="1" s="1"/>
  <c r="A2351" i="1"/>
  <c r="M2351" i="1" s="1"/>
  <c r="A2352" i="1"/>
  <c r="M2352" i="1" s="1"/>
  <c r="A2353" i="1"/>
  <c r="M2353" i="1" s="1"/>
  <c r="A2354" i="1"/>
  <c r="M2354" i="1" s="1"/>
  <c r="A2355" i="1"/>
  <c r="M2355" i="1" s="1"/>
  <c r="A2356" i="1"/>
  <c r="M2356" i="1" s="1"/>
  <c r="A2357" i="1"/>
  <c r="M2357" i="1" s="1"/>
  <c r="A2358" i="1"/>
  <c r="M2358" i="1" s="1"/>
  <c r="A2359" i="1"/>
  <c r="M2359" i="1" s="1"/>
  <c r="A2360" i="1"/>
  <c r="M2360" i="1" s="1"/>
  <c r="A2361" i="1"/>
  <c r="M2361" i="1" s="1"/>
  <c r="A2362" i="1"/>
  <c r="M2362" i="1" s="1"/>
  <c r="A2363" i="1"/>
  <c r="M2363" i="1" s="1"/>
  <c r="A2364" i="1"/>
  <c r="M2364" i="1" s="1"/>
  <c r="A2365" i="1"/>
  <c r="M2365" i="1" s="1"/>
  <c r="A2366" i="1"/>
  <c r="M2366" i="1" s="1"/>
  <c r="A2367" i="1"/>
  <c r="M2367" i="1" s="1"/>
  <c r="A2368" i="1"/>
  <c r="M2368" i="1" s="1"/>
  <c r="A2369" i="1"/>
  <c r="M2369" i="1" s="1"/>
  <c r="A2370" i="1"/>
  <c r="M2370" i="1" s="1"/>
  <c r="A2371" i="1"/>
  <c r="M2371" i="1" s="1"/>
  <c r="A2372" i="1"/>
  <c r="M2372" i="1" s="1"/>
  <c r="A2373" i="1"/>
  <c r="M2373" i="1" s="1"/>
  <c r="A2374" i="1"/>
  <c r="M2374" i="1" s="1"/>
  <c r="A2375" i="1"/>
  <c r="M2375" i="1" s="1"/>
  <c r="A2376" i="1"/>
  <c r="M2376" i="1" s="1"/>
  <c r="A2377" i="1"/>
  <c r="M2377" i="1" s="1"/>
  <c r="A2378" i="1"/>
  <c r="M2378" i="1" s="1"/>
  <c r="A2379" i="1"/>
  <c r="M2379" i="1" s="1"/>
  <c r="A2380" i="1"/>
  <c r="M2380" i="1" s="1"/>
  <c r="A2381" i="1"/>
  <c r="M2381" i="1" s="1"/>
  <c r="A2382" i="1"/>
  <c r="M2382" i="1" s="1"/>
  <c r="A2383" i="1"/>
  <c r="M2383" i="1" s="1"/>
  <c r="A2384" i="1"/>
  <c r="M2384" i="1" s="1"/>
  <c r="A2385" i="1"/>
  <c r="M2385" i="1" s="1"/>
  <c r="A2386" i="1"/>
  <c r="M2386" i="1" s="1"/>
  <c r="A2838" i="1"/>
  <c r="M2838" i="1" s="1"/>
  <c r="A2388" i="1"/>
  <c r="M2388" i="1" s="1"/>
  <c r="A2389" i="1"/>
  <c r="M2389" i="1" s="1"/>
  <c r="A2390" i="1"/>
  <c r="M2390" i="1" s="1"/>
  <c r="A3171" i="1"/>
  <c r="M3171" i="1" s="1"/>
  <c r="A2392" i="1"/>
  <c r="M2392" i="1" s="1"/>
  <c r="A856" i="1"/>
  <c r="M856" i="1" s="1"/>
  <c r="A2394" i="1"/>
  <c r="M2394" i="1" s="1"/>
  <c r="A2395" i="1"/>
  <c r="M2395" i="1" s="1"/>
  <c r="A2396" i="1"/>
  <c r="M2396" i="1" s="1"/>
  <c r="A2397" i="1"/>
  <c r="M2397" i="1" s="1"/>
  <c r="A2398" i="1"/>
  <c r="M2398" i="1" s="1"/>
  <c r="A2399" i="1"/>
  <c r="M2399" i="1" s="1"/>
  <c r="A2400" i="1"/>
  <c r="M2400" i="1" s="1"/>
  <c r="A2116" i="1"/>
  <c r="M2116" i="1" s="1"/>
  <c r="A859" i="1"/>
  <c r="M859" i="1" s="1"/>
  <c r="A2403" i="1"/>
  <c r="M2403" i="1" s="1"/>
  <c r="A2404" i="1"/>
  <c r="M2404" i="1" s="1"/>
  <c r="A2405" i="1"/>
  <c r="M2405" i="1" s="1"/>
  <c r="A2406" i="1"/>
  <c r="M2406" i="1" s="1"/>
  <c r="A2407" i="1"/>
  <c r="M2407" i="1" s="1"/>
  <c r="A2408" i="1"/>
  <c r="M2408" i="1" s="1"/>
  <c r="A2409" i="1"/>
  <c r="M2409" i="1" s="1"/>
  <c r="A2410" i="1"/>
  <c r="M2410" i="1" s="1"/>
  <c r="A2411" i="1"/>
  <c r="M2411" i="1" s="1"/>
  <c r="A2412" i="1"/>
  <c r="M2412" i="1" s="1"/>
  <c r="A2413" i="1"/>
  <c r="M2413" i="1" s="1"/>
  <c r="A2414" i="1"/>
  <c r="M2414" i="1" s="1"/>
  <c r="A2415" i="1"/>
  <c r="M2415" i="1" s="1"/>
  <c r="A2416" i="1"/>
  <c r="M2416" i="1" s="1"/>
  <c r="A2417" i="1"/>
  <c r="M2417" i="1" s="1"/>
  <c r="A2418" i="1"/>
  <c r="M2418" i="1" s="1"/>
  <c r="A2419" i="1"/>
  <c r="M2419" i="1" s="1"/>
  <c r="A2420" i="1"/>
  <c r="M2420" i="1" s="1"/>
  <c r="A2421" i="1"/>
  <c r="M2421" i="1" s="1"/>
  <c r="A2422" i="1"/>
  <c r="M2422" i="1" s="1"/>
  <c r="A2423" i="1"/>
  <c r="M2423" i="1" s="1"/>
  <c r="A2424" i="1"/>
  <c r="M2424" i="1" s="1"/>
  <c r="A2425" i="1"/>
  <c r="M2425" i="1" s="1"/>
  <c r="A2426" i="1"/>
  <c r="M2426" i="1" s="1"/>
  <c r="A2427" i="1"/>
  <c r="M2427" i="1" s="1"/>
  <c r="A2428" i="1"/>
  <c r="M2428" i="1" s="1"/>
  <c r="A2429" i="1"/>
  <c r="M2429" i="1" s="1"/>
  <c r="A2430" i="1"/>
  <c r="M2430" i="1" s="1"/>
  <c r="A2431" i="1"/>
  <c r="M2431" i="1" s="1"/>
  <c r="A2432" i="1"/>
  <c r="M2432" i="1" s="1"/>
  <c r="A2433" i="1"/>
  <c r="M2433" i="1" s="1"/>
  <c r="A2434" i="1"/>
  <c r="M2434" i="1" s="1"/>
  <c r="A2435" i="1"/>
  <c r="M2435" i="1" s="1"/>
  <c r="A2436" i="1"/>
  <c r="M2436" i="1" s="1"/>
  <c r="A2437" i="1"/>
  <c r="M2437" i="1" s="1"/>
  <c r="A1533" i="1"/>
  <c r="M1533" i="1" s="1"/>
  <c r="A2439" i="1"/>
  <c r="M2439" i="1" s="1"/>
  <c r="A2440" i="1"/>
  <c r="M2440" i="1" s="1"/>
  <c r="A2441" i="1"/>
  <c r="M2441" i="1" s="1"/>
  <c r="A2442" i="1"/>
  <c r="M2442" i="1" s="1"/>
  <c r="A2443" i="1"/>
  <c r="M2443" i="1" s="1"/>
  <c r="A2444" i="1"/>
  <c r="M2444" i="1" s="1"/>
  <c r="A2445" i="1"/>
  <c r="M2445" i="1" s="1"/>
  <c r="A2446" i="1"/>
  <c r="M2446" i="1" s="1"/>
  <c r="A2447" i="1"/>
  <c r="M2447" i="1" s="1"/>
  <c r="A2448" i="1"/>
  <c r="M2448" i="1" s="1"/>
  <c r="A2449" i="1"/>
  <c r="M2449" i="1" s="1"/>
  <c r="A2450" i="1"/>
  <c r="M2450" i="1" s="1"/>
  <c r="A2451" i="1"/>
  <c r="M2451" i="1" s="1"/>
  <c r="A2452" i="1"/>
  <c r="M2452" i="1" s="1"/>
  <c r="A2453" i="1"/>
  <c r="M2453" i="1" s="1"/>
  <c r="A2454" i="1"/>
  <c r="M2454" i="1" s="1"/>
  <c r="A2455" i="1"/>
  <c r="M2455" i="1" s="1"/>
  <c r="A2456" i="1"/>
  <c r="M2456" i="1" s="1"/>
  <c r="A2457" i="1"/>
  <c r="M2457" i="1" s="1"/>
  <c r="A2458" i="1"/>
  <c r="M2458" i="1" s="1"/>
  <c r="A2459" i="1"/>
  <c r="M2459" i="1" s="1"/>
  <c r="A2460" i="1"/>
  <c r="M2460" i="1" s="1"/>
  <c r="A2461" i="1"/>
  <c r="M2461" i="1" s="1"/>
  <c r="A2462" i="1"/>
  <c r="M2462" i="1" s="1"/>
  <c r="A2463" i="1"/>
  <c r="M2463" i="1" s="1"/>
  <c r="A2464" i="1"/>
  <c r="M2464" i="1" s="1"/>
  <c r="A2465" i="1"/>
  <c r="M2465" i="1" s="1"/>
  <c r="A2466" i="1"/>
  <c r="M2466" i="1" s="1"/>
  <c r="A2467" i="1"/>
  <c r="M2467" i="1" s="1"/>
  <c r="A2468" i="1"/>
  <c r="M2468" i="1" s="1"/>
  <c r="A2469" i="1"/>
  <c r="M2469" i="1" s="1"/>
  <c r="A2470" i="1"/>
  <c r="M2470" i="1" s="1"/>
  <c r="A2471" i="1"/>
  <c r="M2471" i="1" s="1"/>
  <c r="A2472" i="1"/>
  <c r="M2472" i="1" s="1"/>
  <c r="A2473" i="1"/>
  <c r="M2473" i="1" s="1"/>
  <c r="A2474" i="1"/>
  <c r="M2474" i="1" s="1"/>
  <c r="A2475" i="1"/>
  <c r="M2475" i="1" s="1"/>
  <c r="A2476" i="1"/>
  <c r="M2476" i="1" s="1"/>
  <c r="A2477" i="1"/>
  <c r="M2477" i="1" s="1"/>
  <c r="A2478" i="1"/>
  <c r="M2478" i="1" s="1"/>
  <c r="A2479" i="1"/>
  <c r="M2479" i="1" s="1"/>
  <c r="A2480" i="1"/>
  <c r="M2480" i="1" s="1"/>
  <c r="A2481" i="1"/>
  <c r="M2481" i="1" s="1"/>
  <c r="A2482" i="1"/>
  <c r="M2482" i="1" s="1"/>
  <c r="A2483" i="1"/>
  <c r="M2483" i="1" s="1"/>
  <c r="A2484" i="1"/>
  <c r="M2484" i="1" s="1"/>
  <c r="A2485" i="1"/>
  <c r="M2485" i="1" s="1"/>
  <c r="A2486" i="1"/>
  <c r="M2486" i="1" s="1"/>
  <c r="A2487" i="1"/>
  <c r="M2487" i="1" s="1"/>
  <c r="A2488" i="1"/>
  <c r="M2488" i="1" s="1"/>
  <c r="A2489" i="1"/>
  <c r="M2489" i="1" s="1"/>
  <c r="A2490" i="1"/>
  <c r="M2490" i="1" s="1"/>
  <c r="A2491" i="1"/>
  <c r="M2491" i="1" s="1"/>
  <c r="A2492" i="1"/>
  <c r="M2492" i="1" s="1"/>
  <c r="A2493" i="1"/>
  <c r="M2493" i="1" s="1"/>
  <c r="A2494" i="1"/>
  <c r="M2494" i="1" s="1"/>
  <c r="A2495" i="1"/>
  <c r="M2495" i="1" s="1"/>
  <c r="A2496" i="1"/>
  <c r="M2496" i="1" s="1"/>
  <c r="A2497" i="1"/>
  <c r="M2497" i="1" s="1"/>
  <c r="A2498" i="1"/>
  <c r="M2498" i="1" s="1"/>
  <c r="A2499" i="1"/>
  <c r="M2499" i="1" s="1"/>
  <c r="A2500" i="1"/>
  <c r="M2500" i="1" s="1"/>
  <c r="A2501" i="1"/>
  <c r="M2501" i="1" s="1"/>
  <c r="A2502" i="1"/>
  <c r="M2502" i="1" s="1"/>
  <c r="A2503" i="1"/>
  <c r="M2503" i="1" s="1"/>
  <c r="A2504" i="1"/>
  <c r="M2504" i="1" s="1"/>
  <c r="A2505" i="1"/>
  <c r="M2505" i="1" s="1"/>
  <c r="A2506" i="1"/>
  <c r="M2506" i="1" s="1"/>
  <c r="A2507" i="1"/>
  <c r="M2507" i="1" s="1"/>
  <c r="A2508" i="1"/>
  <c r="M2508" i="1" s="1"/>
  <c r="A2509" i="1"/>
  <c r="M2509" i="1" s="1"/>
  <c r="A2510" i="1"/>
  <c r="M2510" i="1" s="1"/>
  <c r="A2511" i="1"/>
  <c r="M2511" i="1" s="1"/>
  <c r="A2512" i="1"/>
  <c r="M2512" i="1" s="1"/>
  <c r="A2513" i="1"/>
  <c r="M2513" i="1" s="1"/>
  <c r="A2514" i="1"/>
  <c r="M2514" i="1" s="1"/>
  <c r="A2515" i="1"/>
  <c r="M2515" i="1" s="1"/>
  <c r="A2516" i="1"/>
  <c r="M2516" i="1" s="1"/>
  <c r="A2517" i="1"/>
  <c r="M2517" i="1" s="1"/>
  <c r="A2518" i="1"/>
  <c r="M2518" i="1" s="1"/>
  <c r="A2519" i="1"/>
  <c r="M2519" i="1" s="1"/>
  <c r="A2520" i="1"/>
  <c r="M2520" i="1" s="1"/>
  <c r="A2521" i="1"/>
  <c r="M2521" i="1" s="1"/>
  <c r="A2522" i="1"/>
  <c r="M2522" i="1" s="1"/>
  <c r="A2523" i="1"/>
  <c r="M2523" i="1" s="1"/>
  <c r="A2524" i="1"/>
  <c r="M2524" i="1" s="1"/>
  <c r="A2525" i="1"/>
  <c r="M2525" i="1" s="1"/>
  <c r="A2526" i="1"/>
  <c r="M2526" i="1" s="1"/>
  <c r="A2527" i="1"/>
  <c r="M2527" i="1" s="1"/>
  <c r="A2528" i="1"/>
  <c r="M2528" i="1" s="1"/>
  <c r="A2529" i="1"/>
  <c r="M2529" i="1" s="1"/>
  <c r="A2530" i="1"/>
  <c r="M2530" i="1" s="1"/>
  <c r="A2531" i="1"/>
  <c r="M2531" i="1" s="1"/>
  <c r="A2532" i="1"/>
  <c r="M2532" i="1" s="1"/>
  <c r="A2533" i="1"/>
  <c r="M2533" i="1" s="1"/>
  <c r="A2534" i="1"/>
  <c r="M2534" i="1" s="1"/>
  <c r="A2535" i="1"/>
  <c r="M2535" i="1" s="1"/>
  <c r="A2536" i="1"/>
  <c r="M2536" i="1" s="1"/>
  <c r="A2537" i="1"/>
  <c r="M2537" i="1" s="1"/>
  <c r="A2538" i="1"/>
  <c r="M2538" i="1" s="1"/>
  <c r="A2539" i="1"/>
  <c r="M2539" i="1" s="1"/>
  <c r="A2540" i="1"/>
  <c r="M2540" i="1" s="1"/>
  <c r="A2541" i="1"/>
  <c r="M2541" i="1" s="1"/>
  <c r="A2542" i="1"/>
  <c r="M2542" i="1" s="1"/>
  <c r="A2543" i="1"/>
  <c r="M2543" i="1" s="1"/>
  <c r="A2544" i="1"/>
  <c r="M2544" i="1" s="1"/>
  <c r="A2545" i="1"/>
  <c r="M2545" i="1" s="1"/>
  <c r="A2546" i="1"/>
  <c r="M2546" i="1" s="1"/>
  <c r="A2547" i="1"/>
  <c r="M2547" i="1" s="1"/>
  <c r="A2548" i="1"/>
  <c r="M2548" i="1" s="1"/>
  <c r="A2549" i="1"/>
  <c r="M2549" i="1" s="1"/>
  <c r="A2550" i="1"/>
  <c r="M2550" i="1" s="1"/>
  <c r="A2551" i="1"/>
  <c r="M2551" i="1" s="1"/>
  <c r="A2552" i="1"/>
  <c r="M2552" i="1" s="1"/>
  <c r="A2553" i="1"/>
  <c r="M2553" i="1" s="1"/>
  <c r="A2554" i="1"/>
  <c r="M2554" i="1" s="1"/>
  <c r="A2555" i="1"/>
  <c r="M2555" i="1" s="1"/>
  <c r="A2556" i="1"/>
  <c r="M2556" i="1" s="1"/>
  <c r="A2557" i="1"/>
  <c r="M2557" i="1" s="1"/>
  <c r="A2558" i="1"/>
  <c r="M2558" i="1" s="1"/>
  <c r="A2559" i="1"/>
  <c r="M2559" i="1" s="1"/>
  <c r="A2560" i="1"/>
  <c r="M2560" i="1" s="1"/>
  <c r="A2561" i="1"/>
  <c r="M2561" i="1" s="1"/>
  <c r="A2562" i="1"/>
  <c r="M2562" i="1" s="1"/>
  <c r="A2563" i="1"/>
  <c r="M2563" i="1" s="1"/>
  <c r="A2564" i="1"/>
  <c r="M2564" i="1" s="1"/>
  <c r="A2565" i="1"/>
  <c r="M2565" i="1" s="1"/>
  <c r="A2566" i="1"/>
  <c r="M2566" i="1" s="1"/>
  <c r="A2567" i="1"/>
  <c r="M2567" i="1" s="1"/>
  <c r="A2568" i="1"/>
  <c r="M2568" i="1" s="1"/>
  <c r="A2569" i="1"/>
  <c r="M2569" i="1" s="1"/>
  <c r="A2570" i="1"/>
  <c r="M2570" i="1" s="1"/>
  <c r="A2571" i="1"/>
  <c r="M2571" i="1" s="1"/>
  <c r="A2572" i="1"/>
  <c r="M2572" i="1" s="1"/>
  <c r="A2573" i="1"/>
  <c r="M2573" i="1" s="1"/>
  <c r="A2574" i="1"/>
  <c r="M2574" i="1" s="1"/>
  <c r="A2575" i="1"/>
  <c r="M2575" i="1" s="1"/>
  <c r="A2576" i="1"/>
  <c r="M2576" i="1" s="1"/>
  <c r="A2577" i="1"/>
  <c r="M2577" i="1" s="1"/>
  <c r="A2578" i="1"/>
  <c r="M2578" i="1" s="1"/>
  <c r="A2579" i="1"/>
  <c r="M2579" i="1" s="1"/>
  <c r="A2580" i="1"/>
  <c r="M2580" i="1" s="1"/>
  <c r="A2581" i="1"/>
  <c r="M2581" i="1" s="1"/>
  <c r="A2582" i="1"/>
  <c r="M2582" i="1" s="1"/>
  <c r="A2583" i="1"/>
  <c r="M2583" i="1" s="1"/>
  <c r="A2584" i="1"/>
  <c r="M2584" i="1" s="1"/>
  <c r="A2585" i="1"/>
  <c r="M2585" i="1" s="1"/>
  <c r="A2586" i="1"/>
  <c r="M2586" i="1" s="1"/>
  <c r="A2587" i="1"/>
  <c r="M2587" i="1" s="1"/>
  <c r="A2588" i="1"/>
  <c r="M2588" i="1" s="1"/>
  <c r="A2589" i="1"/>
  <c r="M2589" i="1" s="1"/>
  <c r="A2590" i="1"/>
  <c r="M2590" i="1" s="1"/>
  <c r="A2591" i="1"/>
  <c r="M2591" i="1" s="1"/>
  <c r="A2592" i="1"/>
  <c r="M2592" i="1" s="1"/>
  <c r="A2593" i="1"/>
  <c r="M2593" i="1" s="1"/>
  <c r="A2594" i="1"/>
  <c r="M2594" i="1" s="1"/>
  <c r="A2595" i="1"/>
  <c r="M2595" i="1" s="1"/>
  <c r="A2596" i="1"/>
  <c r="M2596" i="1" s="1"/>
  <c r="A2597" i="1"/>
  <c r="M2597" i="1" s="1"/>
  <c r="A2598" i="1"/>
  <c r="M2598" i="1" s="1"/>
  <c r="A2599" i="1"/>
  <c r="M2599" i="1" s="1"/>
  <c r="A2600" i="1"/>
  <c r="M2600" i="1" s="1"/>
  <c r="A2601" i="1"/>
  <c r="M2601" i="1" s="1"/>
  <c r="A2602" i="1"/>
  <c r="M2602" i="1" s="1"/>
  <c r="A2603" i="1"/>
  <c r="M2603" i="1" s="1"/>
  <c r="A2604" i="1"/>
  <c r="M2604" i="1" s="1"/>
  <c r="A2605" i="1"/>
  <c r="M2605" i="1" s="1"/>
  <c r="A2606" i="1"/>
  <c r="M2606" i="1" s="1"/>
  <c r="A2607" i="1"/>
  <c r="M2607" i="1" s="1"/>
  <c r="A2608" i="1"/>
  <c r="M2608" i="1" s="1"/>
  <c r="A2609" i="1"/>
  <c r="M2609" i="1" s="1"/>
  <c r="A2610" i="1"/>
  <c r="M2610" i="1" s="1"/>
  <c r="A2611" i="1"/>
  <c r="M2611" i="1" s="1"/>
  <c r="A2612" i="1"/>
  <c r="M2612" i="1" s="1"/>
  <c r="A2613" i="1"/>
  <c r="M2613" i="1" s="1"/>
  <c r="A2614" i="1"/>
  <c r="M2614" i="1" s="1"/>
  <c r="A2615" i="1"/>
  <c r="M2615" i="1" s="1"/>
  <c r="A2616" i="1"/>
  <c r="M2616" i="1" s="1"/>
  <c r="A2617" i="1"/>
  <c r="M2617" i="1" s="1"/>
  <c r="A2618" i="1"/>
  <c r="M2618" i="1" s="1"/>
  <c r="A2619" i="1"/>
  <c r="M2619" i="1" s="1"/>
  <c r="A2620" i="1"/>
  <c r="M2620" i="1" s="1"/>
  <c r="A2621" i="1"/>
  <c r="M2621" i="1" s="1"/>
  <c r="A2622" i="1"/>
  <c r="M2622" i="1" s="1"/>
  <c r="A2623" i="1"/>
  <c r="M2623" i="1" s="1"/>
  <c r="A2624" i="1"/>
  <c r="M2624" i="1" s="1"/>
  <c r="A2625" i="1"/>
  <c r="M2625" i="1" s="1"/>
  <c r="A2626" i="1"/>
  <c r="M2626" i="1" s="1"/>
  <c r="A2627" i="1"/>
  <c r="M2627" i="1" s="1"/>
  <c r="A2628" i="1"/>
  <c r="M2628" i="1" s="1"/>
  <c r="A2629" i="1"/>
  <c r="M2629" i="1" s="1"/>
  <c r="A2630" i="1"/>
  <c r="M2630" i="1" s="1"/>
  <c r="A2631" i="1"/>
  <c r="M2631" i="1" s="1"/>
  <c r="A2632" i="1"/>
  <c r="M2632" i="1" s="1"/>
  <c r="A2633" i="1"/>
  <c r="M2633" i="1" s="1"/>
  <c r="A2634" i="1"/>
  <c r="M2634" i="1" s="1"/>
  <c r="A2635" i="1"/>
  <c r="M2635" i="1" s="1"/>
  <c r="A2636" i="1"/>
  <c r="M2636" i="1" s="1"/>
  <c r="A2637" i="1"/>
  <c r="M2637" i="1" s="1"/>
  <c r="A2638" i="1"/>
  <c r="M2638" i="1" s="1"/>
  <c r="A2639" i="1"/>
  <c r="M2639" i="1" s="1"/>
  <c r="A2640" i="1"/>
  <c r="M2640" i="1" s="1"/>
  <c r="A2641" i="1"/>
  <c r="M2641" i="1" s="1"/>
  <c r="A2642" i="1"/>
  <c r="M2642" i="1" s="1"/>
  <c r="A2643" i="1"/>
  <c r="M2643" i="1" s="1"/>
  <c r="A2644" i="1"/>
  <c r="M2644" i="1" s="1"/>
  <c r="A2645" i="1"/>
  <c r="M2645" i="1" s="1"/>
  <c r="A2646" i="1"/>
  <c r="M2646" i="1" s="1"/>
  <c r="A2647" i="1"/>
  <c r="M2647" i="1" s="1"/>
  <c r="A2648" i="1"/>
  <c r="M2648" i="1" s="1"/>
  <c r="A2649" i="1"/>
  <c r="M2649" i="1" s="1"/>
  <c r="A2650" i="1"/>
  <c r="M2650" i="1" s="1"/>
  <c r="A2651" i="1"/>
  <c r="M2651" i="1" s="1"/>
  <c r="A2652" i="1"/>
  <c r="M2652" i="1" s="1"/>
  <c r="A2653" i="1"/>
  <c r="M2653" i="1" s="1"/>
  <c r="A2654" i="1"/>
  <c r="M2654" i="1" s="1"/>
  <c r="A2655" i="1"/>
  <c r="M2655" i="1" s="1"/>
  <c r="A2656" i="1"/>
  <c r="M2656" i="1" s="1"/>
  <c r="A2657" i="1"/>
  <c r="M2657" i="1" s="1"/>
  <c r="A2658" i="1"/>
  <c r="M2658" i="1" s="1"/>
  <c r="A2659" i="1"/>
  <c r="M2659" i="1" s="1"/>
  <c r="A2660" i="1"/>
  <c r="M2660" i="1" s="1"/>
  <c r="A2661" i="1"/>
  <c r="M2661" i="1" s="1"/>
  <c r="A2662" i="1"/>
  <c r="M2662" i="1" s="1"/>
  <c r="A2663" i="1"/>
  <c r="M2663" i="1" s="1"/>
  <c r="A2664" i="1"/>
  <c r="M2664" i="1" s="1"/>
  <c r="A2665" i="1"/>
  <c r="M2665" i="1" s="1"/>
  <c r="A2666" i="1"/>
  <c r="M2666" i="1" s="1"/>
  <c r="A2667" i="1"/>
  <c r="M2667" i="1" s="1"/>
  <c r="A2668" i="1"/>
  <c r="M2668" i="1" s="1"/>
  <c r="A2669" i="1"/>
  <c r="M2669" i="1" s="1"/>
  <c r="A2670" i="1"/>
  <c r="M2670" i="1" s="1"/>
  <c r="A2671" i="1"/>
  <c r="M2671" i="1" s="1"/>
  <c r="A2672" i="1"/>
  <c r="M2672" i="1" s="1"/>
  <c r="A2673" i="1"/>
  <c r="M2673" i="1" s="1"/>
  <c r="A2674" i="1"/>
  <c r="M2674" i="1" s="1"/>
  <c r="A2675" i="1"/>
  <c r="M2675" i="1" s="1"/>
  <c r="A2676" i="1"/>
  <c r="M2676" i="1" s="1"/>
  <c r="A2677" i="1"/>
  <c r="M2677" i="1" s="1"/>
  <c r="A2678" i="1"/>
  <c r="M2678" i="1" s="1"/>
  <c r="A2679" i="1"/>
  <c r="M2679" i="1" s="1"/>
  <c r="A2680" i="1"/>
  <c r="M2680" i="1" s="1"/>
  <c r="A2681" i="1"/>
  <c r="M2681" i="1" s="1"/>
  <c r="A2682" i="1"/>
  <c r="M2682" i="1" s="1"/>
  <c r="A2683" i="1"/>
  <c r="M2683" i="1" s="1"/>
  <c r="A2684" i="1"/>
  <c r="M2684" i="1" s="1"/>
  <c r="A2872" i="1"/>
  <c r="M2872" i="1" s="1"/>
  <c r="A2686" i="1"/>
  <c r="M2686" i="1" s="1"/>
  <c r="A2687" i="1"/>
  <c r="M2687" i="1" s="1"/>
  <c r="A2688" i="1"/>
  <c r="M2688" i="1" s="1"/>
  <c r="A2689" i="1"/>
  <c r="M2689" i="1" s="1"/>
  <c r="A2690" i="1"/>
  <c r="M2690" i="1" s="1"/>
  <c r="A2691" i="1"/>
  <c r="M2691" i="1" s="1"/>
  <c r="A2692" i="1"/>
  <c r="M2692" i="1" s="1"/>
  <c r="A2693" i="1"/>
  <c r="M2693" i="1" s="1"/>
  <c r="A2694" i="1"/>
  <c r="M2694" i="1" s="1"/>
  <c r="A2695" i="1"/>
  <c r="M2695" i="1" s="1"/>
  <c r="A2696" i="1"/>
  <c r="M2696" i="1" s="1"/>
  <c r="A2697" i="1"/>
  <c r="M2697" i="1" s="1"/>
  <c r="A2698" i="1"/>
  <c r="M2698" i="1" s="1"/>
  <c r="A2699" i="1"/>
  <c r="M2699" i="1" s="1"/>
  <c r="A2700" i="1"/>
  <c r="M2700" i="1" s="1"/>
  <c r="A2701" i="1"/>
  <c r="M2701" i="1" s="1"/>
  <c r="A2702" i="1"/>
  <c r="M2702" i="1" s="1"/>
  <c r="A2703" i="1"/>
  <c r="M2703" i="1" s="1"/>
  <c r="A2704" i="1"/>
  <c r="M2704" i="1" s="1"/>
  <c r="A2705" i="1"/>
  <c r="M2705" i="1" s="1"/>
  <c r="A2706" i="1"/>
  <c r="M2706" i="1" s="1"/>
  <c r="A2707" i="1"/>
  <c r="M2707" i="1" s="1"/>
  <c r="A2708" i="1"/>
  <c r="M2708" i="1" s="1"/>
  <c r="A2709" i="1"/>
  <c r="M2709" i="1" s="1"/>
  <c r="A2710" i="1"/>
  <c r="M2710" i="1" s="1"/>
  <c r="A2711" i="1"/>
  <c r="M2711" i="1" s="1"/>
  <c r="A2712" i="1"/>
  <c r="M2712" i="1" s="1"/>
  <c r="A2713" i="1"/>
  <c r="M2713" i="1" s="1"/>
  <c r="A2714" i="1"/>
  <c r="M2714" i="1" s="1"/>
  <c r="A2715" i="1"/>
  <c r="M2715" i="1" s="1"/>
  <c r="A2716" i="1"/>
  <c r="M2716" i="1" s="1"/>
  <c r="A2717" i="1"/>
  <c r="M2717" i="1" s="1"/>
  <c r="A2718" i="1"/>
  <c r="M2718" i="1" s="1"/>
  <c r="A2719" i="1"/>
  <c r="M2719" i="1" s="1"/>
  <c r="A2720" i="1"/>
  <c r="M2720" i="1" s="1"/>
  <c r="A3207" i="1"/>
  <c r="M3207" i="1" s="1"/>
  <c r="A2722" i="1"/>
  <c r="M2722" i="1" s="1"/>
  <c r="A2723" i="1"/>
  <c r="M2723" i="1" s="1"/>
  <c r="A2724" i="1"/>
  <c r="M2724" i="1" s="1"/>
  <c r="A2725" i="1"/>
  <c r="M2725" i="1" s="1"/>
  <c r="A2726" i="1"/>
  <c r="M2726" i="1" s="1"/>
  <c r="A2727" i="1"/>
  <c r="M2727" i="1" s="1"/>
  <c r="A2728" i="1"/>
  <c r="M2728" i="1" s="1"/>
  <c r="A2729" i="1"/>
  <c r="M2729" i="1" s="1"/>
  <c r="A2730" i="1"/>
  <c r="M2730" i="1" s="1"/>
  <c r="A2731" i="1"/>
  <c r="M2731" i="1" s="1"/>
  <c r="A2732" i="1"/>
  <c r="M2732" i="1" s="1"/>
  <c r="A2733" i="1"/>
  <c r="M2733" i="1" s="1"/>
  <c r="A2734" i="1"/>
  <c r="M2734" i="1" s="1"/>
  <c r="A2735" i="1"/>
  <c r="M2735" i="1" s="1"/>
  <c r="A2736" i="1"/>
  <c r="M2736" i="1" s="1"/>
  <c r="A2737" i="1"/>
  <c r="M2737" i="1" s="1"/>
  <c r="A2738" i="1"/>
  <c r="M2738" i="1" s="1"/>
  <c r="A2739" i="1"/>
  <c r="M2739" i="1" s="1"/>
  <c r="A2740" i="1"/>
  <c r="M2740" i="1" s="1"/>
  <c r="A2741" i="1"/>
  <c r="M2741" i="1" s="1"/>
  <c r="A2742" i="1"/>
  <c r="M2742" i="1" s="1"/>
  <c r="A2743" i="1"/>
  <c r="M2743" i="1" s="1"/>
  <c r="A2744" i="1"/>
  <c r="M2744" i="1" s="1"/>
  <c r="A2745" i="1"/>
  <c r="M2745" i="1" s="1"/>
  <c r="A2746" i="1"/>
  <c r="M2746" i="1" s="1"/>
  <c r="A2747" i="1"/>
  <c r="M2747" i="1" s="1"/>
  <c r="A2748" i="1"/>
  <c r="M2748" i="1" s="1"/>
  <c r="A2749" i="1"/>
  <c r="M2749" i="1" s="1"/>
  <c r="A2750" i="1"/>
  <c r="M2750" i="1" s="1"/>
  <c r="A2751" i="1"/>
  <c r="M2751" i="1" s="1"/>
  <c r="A2752" i="1"/>
  <c r="M2752" i="1" s="1"/>
  <c r="A2753" i="1"/>
  <c r="M2753" i="1" s="1"/>
  <c r="A2754" i="1"/>
  <c r="M2754" i="1" s="1"/>
  <c r="A2755" i="1"/>
  <c r="M2755" i="1" s="1"/>
  <c r="A2756" i="1"/>
  <c r="M2756" i="1" s="1"/>
  <c r="A2757" i="1"/>
  <c r="M2757" i="1" s="1"/>
  <c r="A2758" i="1"/>
  <c r="M2758" i="1" s="1"/>
  <c r="A2759" i="1"/>
  <c r="M2759" i="1" s="1"/>
  <c r="A2760" i="1"/>
  <c r="M2760" i="1" s="1"/>
  <c r="A2761" i="1"/>
  <c r="M2761" i="1" s="1"/>
  <c r="A2762" i="1"/>
  <c r="M2762" i="1" s="1"/>
  <c r="A2763" i="1"/>
  <c r="M2763" i="1" s="1"/>
  <c r="A2764" i="1"/>
  <c r="M2764" i="1" s="1"/>
  <c r="A2765" i="1"/>
  <c r="M2765" i="1" s="1"/>
  <c r="A2766" i="1"/>
  <c r="M2766" i="1" s="1"/>
  <c r="A2767" i="1"/>
  <c r="M2767" i="1" s="1"/>
  <c r="A2768" i="1"/>
  <c r="M2768" i="1" s="1"/>
  <c r="A2769" i="1"/>
  <c r="M2769" i="1" s="1"/>
  <c r="A2770" i="1"/>
  <c r="M2770" i="1" s="1"/>
  <c r="A2771" i="1"/>
  <c r="M2771" i="1" s="1"/>
  <c r="A2772" i="1"/>
  <c r="M2772" i="1" s="1"/>
  <c r="A2773" i="1"/>
  <c r="M2773" i="1" s="1"/>
  <c r="A2774" i="1"/>
  <c r="M2774" i="1" s="1"/>
  <c r="A2775" i="1"/>
  <c r="M2775" i="1" s="1"/>
  <c r="A2776" i="1"/>
  <c r="M2776" i="1" s="1"/>
  <c r="A2777" i="1"/>
  <c r="M2777" i="1" s="1"/>
  <c r="A2778" i="1"/>
  <c r="M2778" i="1" s="1"/>
  <c r="A2779" i="1"/>
  <c r="M2779" i="1" s="1"/>
  <c r="A2780" i="1"/>
  <c r="M2780" i="1" s="1"/>
  <c r="A2781" i="1"/>
  <c r="M2781" i="1" s="1"/>
  <c r="A2782" i="1"/>
  <c r="M2782" i="1" s="1"/>
  <c r="A2783" i="1"/>
  <c r="M2783" i="1" s="1"/>
  <c r="A2784" i="1"/>
  <c r="M2784" i="1" s="1"/>
  <c r="A2785" i="1"/>
  <c r="M2785" i="1" s="1"/>
  <c r="A2786" i="1"/>
  <c r="M2786" i="1" s="1"/>
  <c r="A2787" i="1"/>
  <c r="M2787" i="1" s="1"/>
  <c r="A2788" i="1"/>
  <c r="M2788" i="1" s="1"/>
  <c r="A2789" i="1"/>
  <c r="M2789" i="1" s="1"/>
  <c r="A2790" i="1"/>
  <c r="M2790" i="1" s="1"/>
  <c r="A2791" i="1"/>
  <c r="M2791" i="1" s="1"/>
  <c r="A2792" i="1"/>
  <c r="M2792" i="1" s="1"/>
  <c r="A2793" i="1"/>
  <c r="M2793" i="1" s="1"/>
  <c r="A2794" i="1"/>
  <c r="M2794" i="1" s="1"/>
  <c r="A2795" i="1"/>
  <c r="M2795" i="1" s="1"/>
  <c r="A2796" i="1"/>
  <c r="M2796" i="1" s="1"/>
  <c r="A2797" i="1"/>
  <c r="M2797" i="1" s="1"/>
  <c r="A2798" i="1"/>
  <c r="M2798" i="1" s="1"/>
  <c r="A2799" i="1"/>
  <c r="M2799" i="1" s="1"/>
  <c r="A2800" i="1"/>
  <c r="M2800" i="1" s="1"/>
  <c r="A2801" i="1"/>
  <c r="M2801" i="1" s="1"/>
  <c r="A2802" i="1"/>
  <c r="M2802" i="1" s="1"/>
  <c r="A2803" i="1"/>
  <c r="M2803" i="1" s="1"/>
  <c r="A2804" i="1"/>
  <c r="M2804" i="1" s="1"/>
  <c r="A2805" i="1"/>
  <c r="M2805" i="1" s="1"/>
  <c r="A2806" i="1"/>
  <c r="M2806" i="1" s="1"/>
  <c r="A2807" i="1"/>
  <c r="M2807" i="1" s="1"/>
  <c r="A2808" i="1"/>
  <c r="M2808" i="1" s="1"/>
  <c r="A2809" i="1"/>
  <c r="M2809" i="1" s="1"/>
  <c r="A2810" i="1"/>
  <c r="M2810" i="1" s="1"/>
  <c r="A2811" i="1"/>
  <c r="M2811" i="1" s="1"/>
  <c r="A2812" i="1"/>
  <c r="M2812" i="1" s="1"/>
  <c r="A2813" i="1"/>
  <c r="M2813" i="1" s="1"/>
  <c r="A2814" i="1"/>
  <c r="M2814" i="1" s="1"/>
  <c r="A2815" i="1"/>
  <c r="M2815" i="1" s="1"/>
  <c r="A2816" i="1"/>
  <c r="M2816" i="1" s="1"/>
  <c r="A2817" i="1"/>
  <c r="M2817" i="1" s="1"/>
  <c r="A2818" i="1"/>
  <c r="M2818" i="1" s="1"/>
  <c r="A2989" i="1"/>
  <c r="M2989" i="1" s="1"/>
  <c r="A2820" i="1"/>
  <c r="M2820" i="1" s="1"/>
  <c r="A2402" i="1"/>
  <c r="M2402" i="1" s="1"/>
  <c r="A2822" i="1"/>
  <c r="M2822" i="1" s="1"/>
  <c r="A2823" i="1"/>
  <c r="M2823" i="1" s="1"/>
  <c r="A2824" i="1"/>
  <c r="M2824" i="1" s="1"/>
  <c r="A2825" i="1"/>
  <c r="M2825" i="1" s="1"/>
  <c r="A2826" i="1"/>
  <c r="M2826" i="1" s="1"/>
  <c r="A884" i="1"/>
  <c r="M884" i="1" s="1"/>
  <c r="A2828" i="1"/>
  <c r="M2828" i="1" s="1"/>
  <c r="A2829" i="1"/>
  <c r="M2829" i="1" s="1"/>
  <c r="A2830" i="1"/>
  <c r="M2830" i="1" s="1"/>
  <c r="A2831" i="1"/>
  <c r="M2831" i="1" s="1"/>
  <c r="A2832" i="1"/>
  <c r="M2832" i="1" s="1"/>
  <c r="A2833" i="1"/>
  <c r="M2833" i="1" s="1"/>
  <c r="A2834" i="1"/>
  <c r="M2834" i="1" s="1"/>
  <c r="A2835" i="1"/>
  <c r="M2835" i="1" s="1"/>
  <c r="A2821" i="1"/>
  <c r="M2821" i="1" s="1"/>
  <c r="A2126" i="1"/>
  <c r="M2126" i="1" s="1"/>
  <c r="A989" i="1"/>
  <c r="M989" i="1" s="1"/>
  <c r="A2839" i="1"/>
  <c r="M2839" i="1" s="1"/>
  <c r="A2840" i="1"/>
  <c r="M2840" i="1" s="1"/>
  <c r="A2841" i="1"/>
  <c r="M2841" i="1" s="1"/>
  <c r="A2842" i="1"/>
  <c r="M2842" i="1" s="1"/>
  <c r="A2843" i="1"/>
  <c r="M2843" i="1" s="1"/>
  <c r="A2844" i="1"/>
  <c r="M2844" i="1" s="1"/>
  <c r="A2845" i="1"/>
  <c r="M2845" i="1" s="1"/>
  <c r="A2846" i="1"/>
  <c r="M2846" i="1" s="1"/>
  <c r="A2847" i="1"/>
  <c r="M2847" i="1" s="1"/>
  <c r="A2848" i="1"/>
  <c r="M2848" i="1" s="1"/>
  <c r="A2849" i="1"/>
  <c r="M2849" i="1" s="1"/>
  <c r="A2850" i="1"/>
  <c r="M2850" i="1" s="1"/>
  <c r="A2851" i="1"/>
  <c r="M2851" i="1" s="1"/>
  <c r="A2852" i="1"/>
  <c r="M2852" i="1" s="1"/>
  <c r="A2853" i="1"/>
  <c r="M2853" i="1" s="1"/>
  <c r="A2854" i="1"/>
  <c r="M2854" i="1" s="1"/>
  <c r="A2855" i="1"/>
  <c r="M2855" i="1" s="1"/>
  <c r="A2856" i="1"/>
  <c r="M2856" i="1" s="1"/>
  <c r="A2857" i="1"/>
  <c r="M2857" i="1" s="1"/>
  <c r="A2858" i="1"/>
  <c r="M2858" i="1" s="1"/>
  <c r="A2859" i="1"/>
  <c r="M2859" i="1" s="1"/>
  <c r="A2860" i="1"/>
  <c r="M2860" i="1" s="1"/>
  <c r="A2861" i="1"/>
  <c r="M2861" i="1" s="1"/>
  <c r="A2862" i="1"/>
  <c r="M2862" i="1" s="1"/>
  <c r="A2863" i="1"/>
  <c r="M2863" i="1" s="1"/>
  <c r="A2864" i="1"/>
  <c r="M2864" i="1" s="1"/>
  <c r="A2865" i="1"/>
  <c r="M2865" i="1" s="1"/>
  <c r="A2866" i="1"/>
  <c r="M2866" i="1" s="1"/>
  <c r="A2867" i="1"/>
  <c r="M2867" i="1" s="1"/>
  <c r="A2868" i="1"/>
  <c r="M2868" i="1" s="1"/>
  <c r="A2869" i="1"/>
  <c r="M2869" i="1" s="1"/>
  <c r="A2870" i="1"/>
  <c r="M2870" i="1" s="1"/>
  <c r="A2871" i="1"/>
  <c r="M2871" i="1" s="1"/>
  <c r="A1704" i="1"/>
  <c r="M1704" i="1" s="1"/>
  <c r="A2873" i="1"/>
  <c r="M2873" i="1" s="1"/>
  <c r="A2874" i="1"/>
  <c r="M2874" i="1" s="1"/>
  <c r="A2875" i="1"/>
  <c r="M2875" i="1" s="1"/>
  <c r="A2876" i="1"/>
  <c r="M2876" i="1" s="1"/>
  <c r="A2877" i="1"/>
  <c r="M2877" i="1" s="1"/>
  <c r="A2878" i="1"/>
  <c r="M2878" i="1" s="1"/>
  <c r="A2879" i="1"/>
  <c r="M2879" i="1" s="1"/>
  <c r="A2880" i="1"/>
  <c r="M2880" i="1" s="1"/>
  <c r="A2881" i="1"/>
  <c r="M2881" i="1" s="1"/>
  <c r="A2882" i="1"/>
  <c r="M2882" i="1" s="1"/>
  <c r="A2883" i="1"/>
  <c r="M2883" i="1" s="1"/>
  <c r="A2884" i="1"/>
  <c r="M2884" i="1" s="1"/>
  <c r="A2885" i="1"/>
  <c r="M2885" i="1" s="1"/>
  <c r="A2886" i="1"/>
  <c r="M2886" i="1" s="1"/>
  <c r="A2887" i="1"/>
  <c r="M2887" i="1" s="1"/>
  <c r="A2888" i="1"/>
  <c r="M2888" i="1" s="1"/>
  <c r="A2889" i="1"/>
  <c r="M2889" i="1" s="1"/>
  <c r="A2890" i="1"/>
  <c r="M2890" i="1" s="1"/>
  <c r="A2891" i="1"/>
  <c r="M2891" i="1" s="1"/>
  <c r="A2892" i="1"/>
  <c r="M2892" i="1" s="1"/>
  <c r="A2893" i="1"/>
  <c r="M2893" i="1" s="1"/>
  <c r="A2894" i="1"/>
  <c r="M2894" i="1" s="1"/>
  <c r="A2895" i="1"/>
  <c r="M2895" i="1" s="1"/>
  <c r="A2896" i="1"/>
  <c r="M2896" i="1" s="1"/>
  <c r="A2897" i="1"/>
  <c r="M2897" i="1" s="1"/>
  <c r="A2898" i="1"/>
  <c r="M2898" i="1" s="1"/>
  <c r="A2899" i="1"/>
  <c r="M2899" i="1" s="1"/>
  <c r="A2900" i="1"/>
  <c r="M2900" i="1" s="1"/>
  <c r="A2901" i="1"/>
  <c r="M2901" i="1" s="1"/>
  <c r="A2902" i="1"/>
  <c r="M2902" i="1" s="1"/>
  <c r="A2903" i="1"/>
  <c r="M2903" i="1" s="1"/>
  <c r="A2904" i="1"/>
  <c r="M2904" i="1" s="1"/>
  <c r="A2905" i="1"/>
  <c r="M2905" i="1" s="1"/>
  <c r="A2906" i="1"/>
  <c r="M2906" i="1" s="1"/>
  <c r="A2907" i="1"/>
  <c r="M2907" i="1" s="1"/>
  <c r="A2908" i="1"/>
  <c r="M2908" i="1" s="1"/>
  <c r="A2909" i="1"/>
  <c r="M2909" i="1" s="1"/>
  <c r="A2910" i="1"/>
  <c r="M2910" i="1" s="1"/>
  <c r="A2911" i="1"/>
  <c r="M2911" i="1" s="1"/>
  <c r="A2912" i="1"/>
  <c r="M2912" i="1" s="1"/>
  <c r="A2913" i="1"/>
  <c r="M2913" i="1" s="1"/>
  <c r="A2914" i="1"/>
  <c r="M2914" i="1" s="1"/>
  <c r="A2915" i="1"/>
  <c r="M2915" i="1" s="1"/>
  <c r="A2916" i="1"/>
  <c r="M2916" i="1" s="1"/>
  <c r="A2917" i="1"/>
  <c r="M2917" i="1" s="1"/>
  <c r="A2918" i="1"/>
  <c r="M2918" i="1" s="1"/>
  <c r="A2919" i="1"/>
  <c r="M2919" i="1" s="1"/>
  <c r="A2920" i="1"/>
  <c r="M2920" i="1" s="1"/>
  <c r="A2921" i="1"/>
  <c r="M2921" i="1" s="1"/>
  <c r="A2922" i="1"/>
  <c r="M2922" i="1" s="1"/>
  <c r="A2923" i="1"/>
  <c r="M2923" i="1" s="1"/>
  <c r="A2924" i="1"/>
  <c r="M2924" i="1" s="1"/>
  <c r="A2925" i="1"/>
  <c r="M2925" i="1" s="1"/>
  <c r="A2926" i="1"/>
  <c r="M2926" i="1" s="1"/>
  <c r="A2927" i="1"/>
  <c r="M2927" i="1" s="1"/>
  <c r="A2928" i="1"/>
  <c r="M2928" i="1" s="1"/>
  <c r="A2929" i="1"/>
  <c r="M2929" i="1" s="1"/>
  <c r="A2930" i="1"/>
  <c r="M2930" i="1" s="1"/>
  <c r="A2931" i="1"/>
  <c r="M2931" i="1" s="1"/>
  <c r="A2932" i="1"/>
  <c r="M2932" i="1" s="1"/>
  <c r="A2933" i="1"/>
  <c r="M2933" i="1" s="1"/>
  <c r="A2934" i="1"/>
  <c r="M2934" i="1" s="1"/>
  <c r="A2935" i="1"/>
  <c r="M2935" i="1" s="1"/>
  <c r="A2936" i="1"/>
  <c r="M2936" i="1" s="1"/>
  <c r="A2937" i="1"/>
  <c r="M2937" i="1" s="1"/>
  <c r="A2938" i="1"/>
  <c r="M2938" i="1" s="1"/>
  <c r="A2939" i="1"/>
  <c r="M2939" i="1" s="1"/>
  <c r="A2940" i="1"/>
  <c r="M2940" i="1" s="1"/>
  <c r="A2941" i="1"/>
  <c r="M2941" i="1" s="1"/>
  <c r="A2942" i="1"/>
  <c r="M2942" i="1" s="1"/>
  <c r="A2943" i="1"/>
  <c r="M2943" i="1" s="1"/>
  <c r="A2944" i="1"/>
  <c r="M2944" i="1" s="1"/>
  <c r="A2945" i="1"/>
  <c r="M2945" i="1" s="1"/>
  <c r="A2946" i="1"/>
  <c r="M2946" i="1" s="1"/>
  <c r="A2947" i="1"/>
  <c r="M2947" i="1" s="1"/>
  <c r="A2948" i="1"/>
  <c r="M2948" i="1" s="1"/>
  <c r="A2949" i="1"/>
  <c r="M2949" i="1" s="1"/>
  <c r="A2950" i="1"/>
  <c r="M2950" i="1" s="1"/>
  <c r="A2951" i="1"/>
  <c r="M2951" i="1" s="1"/>
  <c r="A2952" i="1"/>
  <c r="M2952" i="1" s="1"/>
  <c r="A2953" i="1"/>
  <c r="M2953" i="1" s="1"/>
  <c r="A2954" i="1"/>
  <c r="M2954" i="1" s="1"/>
  <c r="A2955" i="1"/>
  <c r="M2955" i="1" s="1"/>
  <c r="A2956" i="1"/>
  <c r="M2956" i="1" s="1"/>
  <c r="A2957" i="1"/>
  <c r="M2957" i="1" s="1"/>
  <c r="A2958" i="1"/>
  <c r="M2958" i="1" s="1"/>
  <c r="A2959" i="1"/>
  <c r="M2959" i="1" s="1"/>
  <c r="A2960" i="1"/>
  <c r="M2960" i="1" s="1"/>
  <c r="A2961" i="1"/>
  <c r="M2961" i="1" s="1"/>
  <c r="A2962" i="1"/>
  <c r="M2962" i="1" s="1"/>
  <c r="A2963" i="1"/>
  <c r="M2963" i="1" s="1"/>
  <c r="A2964" i="1"/>
  <c r="M2964" i="1" s="1"/>
  <c r="A2965" i="1"/>
  <c r="M2965" i="1" s="1"/>
  <c r="A2966" i="1"/>
  <c r="M2966" i="1" s="1"/>
  <c r="A2967" i="1"/>
  <c r="M2967" i="1" s="1"/>
  <c r="A2968" i="1"/>
  <c r="M2968" i="1" s="1"/>
  <c r="A2969" i="1"/>
  <c r="M2969" i="1" s="1"/>
  <c r="A2970" i="1"/>
  <c r="M2970" i="1" s="1"/>
  <c r="A2971" i="1"/>
  <c r="M2971" i="1" s="1"/>
  <c r="A2972" i="1"/>
  <c r="M2972" i="1" s="1"/>
  <c r="A2973" i="1"/>
  <c r="M2973" i="1" s="1"/>
  <c r="A2974" i="1"/>
  <c r="M2974" i="1" s="1"/>
  <c r="A2975" i="1"/>
  <c r="M2975" i="1" s="1"/>
  <c r="A2976" i="1"/>
  <c r="M2976" i="1" s="1"/>
  <c r="A2977" i="1"/>
  <c r="M2977" i="1" s="1"/>
  <c r="A2978" i="1"/>
  <c r="M2978" i="1" s="1"/>
  <c r="A2979" i="1"/>
  <c r="M2979" i="1" s="1"/>
  <c r="A2980" i="1"/>
  <c r="M2980" i="1" s="1"/>
  <c r="A2981" i="1"/>
  <c r="M2981" i="1" s="1"/>
  <c r="A2982" i="1"/>
  <c r="M2982" i="1" s="1"/>
  <c r="A2983" i="1"/>
  <c r="M2983" i="1" s="1"/>
  <c r="A2984" i="1"/>
  <c r="M2984" i="1" s="1"/>
  <c r="A2985" i="1"/>
  <c r="M2985" i="1" s="1"/>
  <c r="A2986" i="1"/>
  <c r="M2986" i="1" s="1"/>
  <c r="A2987" i="1"/>
  <c r="M2987" i="1" s="1"/>
  <c r="A2988" i="1"/>
  <c r="M2988" i="1" s="1"/>
  <c r="A3263" i="1"/>
  <c r="M3263" i="1" s="1"/>
  <c r="A2990" i="1"/>
  <c r="M2990" i="1" s="1"/>
  <c r="A2991" i="1"/>
  <c r="M2991" i="1" s="1"/>
  <c r="A2992" i="1"/>
  <c r="M2992" i="1" s="1"/>
  <c r="A2993" i="1"/>
  <c r="M2993" i="1" s="1"/>
  <c r="A2994" i="1"/>
  <c r="M2994" i="1" s="1"/>
  <c r="A2995" i="1"/>
  <c r="M2995" i="1" s="1"/>
  <c r="A2996" i="1"/>
  <c r="M2996" i="1" s="1"/>
  <c r="A2997" i="1"/>
  <c r="M2997" i="1" s="1"/>
  <c r="A2998" i="1"/>
  <c r="M2998" i="1" s="1"/>
  <c r="A2999" i="1"/>
  <c r="M2999" i="1" s="1"/>
  <c r="A3000" i="1"/>
  <c r="M3000" i="1" s="1"/>
  <c r="A3001" i="1"/>
  <c r="M3001" i="1" s="1"/>
  <c r="A3002" i="1"/>
  <c r="M3002" i="1" s="1"/>
  <c r="A3003" i="1"/>
  <c r="M3003" i="1" s="1"/>
  <c r="A3004" i="1"/>
  <c r="M3004" i="1" s="1"/>
  <c r="A3005" i="1"/>
  <c r="M3005" i="1" s="1"/>
  <c r="A3006" i="1"/>
  <c r="M3006" i="1" s="1"/>
  <c r="A3007" i="1"/>
  <c r="M3007" i="1" s="1"/>
  <c r="A3008" i="1"/>
  <c r="M3008" i="1" s="1"/>
  <c r="A3009" i="1"/>
  <c r="M3009" i="1" s="1"/>
  <c r="A3010" i="1"/>
  <c r="M3010" i="1" s="1"/>
  <c r="A3011" i="1"/>
  <c r="M3011" i="1" s="1"/>
  <c r="A3012" i="1"/>
  <c r="M3012" i="1" s="1"/>
  <c r="A3013" i="1"/>
  <c r="M3013" i="1" s="1"/>
  <c r="A3014" i="1"/>
  <c r="M3014" i="1" s="1"/>
  <c r="A3015" i="1"/>
  <c r="M3015" i="1" s="1"/>
  <c r="A3016" i="1"/>
  <c r="M3016" i="1" s="1"/>
  <c r="A3017" i="1"/>
  <c r="M3017" i="1" s="1"/>
  <c r="A3018" i="1"/>
  <c r="M3018" i="1" s="1"/>
  <c r="A3019" i="1"/>
  <c r="M3019" i="1" s="1"/>
  <c r="A3020" i="1"/>
  <c r="M3020" i="1" s="1"/>
  <c r="A3021" i="1"/>
  <c r="M3021" i="1" s="1"/>
  <c r="A3022" i="1"/>
  <c r="M3022" i="1" s="1"/>
  <c r="A3023" i="1"/>
  <c r="M3023" i="1" s="1"/>
  <c r="A3024" i="1"/>
  <c r="M3024" i="1" s="1"/>
  <c r="A3025" i="1"/>
  <c r="M3025" i="1" s="1"/>
  <c r="A3026" i="1"/>
  <c r="M3026" i="1" s="1"/>
  <c r="A3027" i="1"/>
  <c r="M3027" i="1" s="1"/>
  <c r="A3028" i="1"/>
  <c r="M3028" i="1" s="1"/>
  <c r="A3029" i="1"/>
  <c r="M3029" i="1" s="1"/>
  <c r="A3030" i="1"/>
  <c r="M3030" i="1" s="1"/>
  <c r="A3031" i="1"/>
  <c r="M3031" i="1" s="1"/>
  <c r="A3032" i="1"/>
  <c r="M3032" i="1" s="1"/>
  <c r="A3033" i="1"/>
  <c r="M3033" i="1" s="1"/>
  <c r="A3034" i="1"/>
  <c r="M3034" i="1" s="1"/>
  <c r="A3035" i="1"/>
  <c r="M3035" i="1" s="1"/>
  <c r="A3036" i="1"/>
  <c r="M3036" i="1" s="1"/>
  <c r="A3037" i="1"/>
  <c r="M3037" i="1" s="1"/>
  <c r="A3038" i="1"/>
  <c r="M3038" i="1" s="1"/>
  <c r="A3039" i="1"/>
  <c r="M3039" i="1" s="1"/>
  <c r="A3040" i="1"/>
  <c r="M3040" i="1" s="1"/>
  <c r="A3041" i="1"/>
  <c r="M3041" i="1" s="1"/>
  <c r="A3042" i="1"/>
  <c r="M3042" i="1" s="1"/>
  <c r="A3043" i="1"/>
  <c r="M3043" i="1" s="1"/>
  <c r="A3044" i="1"/>
  <c r="M3044" i="1" s="1"/>
  <c r="A3045" i="1"/>
  <c r="M3045" i="1" s="1"/>
  <c r="A3046" i="1"/>
  <c r="M3046" i="1" s="1"/>
  <c r="A3047" i="1"/>
  <c r="M3047" i="1" s="1"/>
  <c r="A3048" i="1"/>
  <c r="M3048" i="1" s="1"/>
  <c r="A3049" i="1"/>
  <c r="M3049" i="1" s="1"/>
  <c r="A3050" i="1"/>
  <c r="M3050" i="1" s="1"/>
  <c r="A3051" i="1"/>
  <c r="M3051" i="1" s="1"/>
  <c r="A3052" i="1"/>
  <c r="M3052" i="1" s="1"/>
  <c r="A3053" i="1"/>
  <c r="M3053" i="1" s="1"/>
  <c r="A3054" i="1"/>
  <c r="M3054" i="1" s="1"/>
  <c r="A3055" i="1"/>
  <c r="M3055" i="1" s="1"/>
  <c r="A1330" i="1"/>
  <c r="M1330" i="1" s="1"/>
  <c r="A3057" i="1"/>
  <c r="M3057" i="1" s="1"/>
  <c r="A3058" i="1"/>
  <c r="M3058" i="1" s="1"/>
  <c r="A3059" i="1"/>
  <c r="M3059" i="1" s="1"/>
  <c r="A3060" i="1"/>
  <c r="M3060" i="1" s="1"/>
  <c r="A3061" i="1"/>
  <c r="M3061" i="1" s="1"/>
  <c r="A3062" i="1"/>
  <c r="M3062" i="1" s="1"/>
  <c r="A3063" i="1"/>
  <c r="M3063" i="1" s="1"/>
  <c r="A3064" i="1"/>
  <c r="M3064" i="1" s="1"/>
  <c r="A3065" i="1"/>
  <c r="M3065" i="1" s="1"/>
  <c r="A3066" i="1"/>
  <c r="M3066" i="1" s="1"/>
  <c r="A3067" i="1"/>
  <c r="M3067" i="1" s="1"/>
  <c r="A3068" i="1"/>
  <c r="M3068" i="1" s="1"/>
  <c r="A3069" i="1"/>
  <c r="M3069" i="1" s="1"/>
  <c r="A3070" i="1"/>
  <c r="M3070" i="1" s="1"/>
  <c r="A3071" i="1"/>
  <c r="M3071" i="1" s="1"/>
  <c r="A3072" i="1"/>
  <c r="M3072" i="1" s="1"/>
  <c r="A3073" i="1"/>
  <c r="M3073" i="1" s="1"/>
  <c r="A3074" i="1"/>
  <c r="M3074" i="1" s="1"/>
  <c r="A3075" i="1"/>
  <c r="M3075" i="1" s="1"/>
  <c r="A3076" i="1"/>
  <c r="M3076" i="1" s="1"/>
  <c r="A3077" i="1"/>
  <c r="M3077" i="1" s="1"/>
  <c r="A3078" i="1"/>
  <c r="M3078" i="1" s="1"/>
  <c r="A3079" i="1"/>
  <c r="M3079" i="1" s="1"/>
  <c r="A3080" i="1"/>
  <c r="M3080" i="1" s="1"/>
  <c r="A3081" i="1"/>
  <c r="M3081" i="1" s="1"/>
  <c r="A3082" i="1"/>
  <c r="M3082" i="1" s="1"/>
  <c r="A3083" i="1"/>
  <c r="M3083" i="1" s="1"/>
  <c r="A3084" i="1"/>
  <c r="M3084" i="1" s="1"/>
  <c r="A3085" i="1"/>
  <c r="M3085" i="1" s="1"/>
  <c r="A3086" i="1"/>
  <c r="M3086" i="1" s="1"/>
  <c r="A3087" i="1"/>
  <c r="M3087" i="1" s="1"/>
  <c r="A3088" i="1"/>
  <c r="M3088" i="1" s="1"/>
  <c r="A3089" i="1"/>
  <c r="M3089" i="1" s="1"/>
  <c r="A3090" i="1"/>
  <c r="M3090" i="1" s="1"/>
  <c r="A1718" i="1"/>
  <c r="M1718" i="1" s="1"/>
  <c r="A3092" i="1"/>
  <c r="M3092" i="1" s="1"/>
  <c r="A3093" i="1"/>
  <c r="M3093" i="1" s="1"/>
  <c r="A3094" i="1"/>
  <c r="M3094" i="1" s="1"/>
  <c r="A3095" i="1"/>
  <c r="M3095" i="1" s="1"/>
  <c r="A3096" i="1"/>
  <c r="M3096" i="1" s="1"/>
  <c r="A3097" i="1"/>
  <c r="M3097" i="1" s="1"/>
  <c r="A3098" i="1"/>
  <c r="M3098" i="1" s="1"/>
  <c r="A3099" i="1"/>
  <c r="M3099" i="1" s="1"/>
  <c r="A3100" i="1"/>
  <c r="M3100" i="1" s="1"/>
  <c r="A3101" i="1"/>
  <c r="M3101" i="1" s="1"/>
  <c r="A3102" i="1"/>
  <c r="M3102" i="1" s="1"/>
  <c r="A3103" i="1"/>
  <c r="M3103" i="1" s="1"/>
  <c r="A3104" i="1"/>
  <c r="M3104" i="1" s="1"/>
  <c r="A3105" i="1"/>
  <c r="M3105" i="1" s="1"/>
  <c r="A3106" i="1"/>
  <c r="M3106" i="1" s="1"/>
  <c r="A3107" i="1"/>
  <c r="M3107" i="1" s="1"/>
  <c r="A3108" i="1"/>
  <c r="M3108" i="1" s="1"/>
  <c r="A3109" i="1"/>
  <c r="M3109" i="1" s="1"/>
  <c r="A3110" i="1"/>
  <c r="M3110" i="1" s="1"/>
  <c r="A3111" i="1"/>
  <c r="M3111" i="1" s="1"/>
  <c r="A3112" i="1"/>
  <c r="M3112" i="1" s="1"/>
  <c r="A3113" i="1"/>
  <c r="M3113" i="1" s="1"/>
  <c r="A3114" i="1"/>
  <c r="M3114" i="1" s="1"/>
  <c r="A3115" i="1"/>
  <c r="M3115" i="1" s="1"/>
  <c r="A3116" i="1"/>
  <c r="M3116" i="1" s="1"/>
  <c r="A3117" i="1"/>
  <c r="M3117" i="1" s="1"/>
  <c r="A3118" i="1"/>
  <c r="M3118" i="1" s="1"/>
  <c r="A3119" i="1"/>
  <c r="M3119" i="1" s="1"/>
  <c r="A3120" i="1"/>
  <c r="M3120" i="1" s="1"/>
  <c r="A3121" i="1"/>
  <c r="M3121" i="1" s="1"/>
  <c r="A3122" i="1"/>
  <c r="M3122" i="1" s="1"/>
  <c r="A3123" i="1"/>
  <c r="M3123" i="1" s="1"/>
  <c r="A3124" i="1"/>
  <c r="M3124" i="1" s="1"/>
  <c r="A3125" i="1"/>
  <c r="M3125" i="1" s="1"/>
  <c r="A3126" i="1"/>
  <c r="M3126" i="1" s="1"/>
  <c r="A3127" i="1"/>
  <c r="M3127" i="1" s="1"/>
  <c r="A3128" i="1"/>
  <c r="M3128" i="1" s="1"/>
  <c r="A3129" i="1"/>
  <c r="M3129" i="1" s="1"/>
  <c r="A3130" i="1"/>
  <c r="M3130" i="1" s="1"/>
  <c r="A3131" i="1"/>
  <c r="M3131" i="1" s="1"/>
  <c r="A1340" i="1"/>
  <c r="M1340" i="1" s="1"/>
  <c r="A3133" i="1"/>
  <c r="M3133" i="1" s="1"/>
  <c r="A3134" i="1"/>
  <c r="M3134" i="1" s="1"/>
  <c r="A3135" i="1"/>
  <c r="M3135" i="1" s="1"/>
  <c r="A3136" i="1"/>
  <c r="M3136" i="1" s="1"/>
  <c r="A2232" i="1"/>
  <c r="M2232" i="1" s="1"/>
  <c r="A3138" i="1"/>
  <c r="M3138" i="1" s="1"/>
  <c r="A3139" i="1"/>
  <c r="M3139" i="1" s="1"/>
  <c r="A3140" i="1"/>
  <c r="M3140" i="1" s="1"/>
  <c r="A3141" i="1"/>
  <c r="M3141" i="1" s="1"/>
  <c r="A1425" i="1"/>
  <c r="M1425" i="1" s="1"/>
  <c r="A3143" i="1"/>
  <c r="M3143" i="1" s="1"/>
  <c r="A3144" i="1"/>
  <c r="M3144" i="1" s="1"/>
  <c r="A3145" i="1"/>
  <c r="M3145" i="1" s="1"/>
  <c r="A3146" i="1"/>
  <c r="M3146" i="1" s="1"/>
  <c r="A3147" i="1"/>
  <c r="M3147" i="1" s="1"/>
  <c r="A3148" i="1"/>
  <c r="M3148" i="1" s="1"/>
  <c r="A3149" i="1"/>
  <c r="M3149" i="1" s="1"/>
  <c r="A3150" i="1"/>
  <c r="M3150" i="1" s="1"/>
  <c r="A3151" i="1"/>
  <c r="M3151" i="1" s="1"/>
  <c r="A3152" i="1"/>
  <c r="M3152" i="1" s="1"/>
  <c r="A3153" i="1"/>
  <c r="M3153" i="1" s="1"/>
  <c r="A3154" i="1"/>
  <c r="M3154" i="1" s="1"/>
  <c r="A3155" i="1"/>
  <c r="M3155" i="1" s="1"/>
  <c r="A3156" i="1"/>
  <c r="M3156" i="1" s="1"/>
  <c r="A3157" i="1"/>
  <c r="M3157" i="1" s="1"/>
  <c r="A3158" i="1"/>
  <c r="M3158" i="1" s="1"/>
  <c r="A3159" i="1"/>
  <c r="M3159" i="1" s="1"/>
  <c r="A3268" i="1"/>
  <c r="M3268" i="1" s="1"/>
  <c r="A3161" i="1"/>
  <c r="M3161" i="1" s="1"/>
  <c r="A3162" i="1"/>
  <c r="M3162" i="1" s="1"/>
  <c r="A3163" i="1"/>
  <c r="M3163" i="1" s="1"/>
  <c r="A3164" i="1"/>
  <c r="M3164" i="1" s="1"/>
  <c r="A1807" i="1"/>
  <c r="M1807" i="1" s="1"/>
  <c r="A3166" i="1"/>
  <c r="M3166" i="1" s="1"/>
  <c r="A3167" i="1"/>
  <c r="M3167" i="1" s="1"/>
  <c r="A3168" i="1"/>
  <c r="M3168" i="1" s="1"/>
  <c r="A3169" i="1"/>
  <c r="M3169" i="1" s="1"/>
  <c r="A3170" i="1"/>
  <c r="M3170" i="1" s="1"/>
  <c r="A2438" i="1"/>
  <c r="M2438" i="1" s="1"/>
  <c r="A3172" i="1"/>
  <c r="M3172" i="1" s="1"/>
  <c r="A3173" i="1"/>
  <c r="M3173" i="1" s="1"/>
  <c r="A3174" i="1"/>
  <c r="M3174" i="1" s="1"/>
  <c r="A3175" i="1"/>
  <c r="M3175" i="1" s="1"/>
  <c r="A3176" i="1"/>
  <c r="M3176" i="1" s="1"/>
  <c r="A3177" i="1"/>
  <c r="M3177" i="1" s="1"/>
  <c r="A3178" i="1"/>
  <c r="M3178" i="1" s="1"/>
  <c r="A3179" i="1"/>
  <c r="M3179" i="1" s="1"/>
  <c r="A3180" i="1"/>
  <c r="M3180" i="1" s="1"/>
  <c r="A3181" i="1"/>
  <c r="M3181" i="1" s="1"/>
  <c r="A3182" i="1"/>
  <c r="M3182" i="1" s="1"/>
  <c r="A3183" i="1"/>
  <c r="M3183" i="1" s="1"/>
  <c r="A3184" i="1"/>
  <c r="M3184" i="1" s="1"/>
  <c r="A3185" i="1"/>
  <c r="M3185" i="1" s="1"/>
  <c r="A3186" i="1"/>
  <c r="M3186" i="1" s="1"/>
  <c r="A3187" i="1"/>
  <c r="M3187" i="1" s="1"/>
  <c r="A3188" i="1"/>
  <c r="M3188" i="1" s="1"/>
  <c r="A3189" i="1"/>
  <c r="M3189" i="1" s="1"/>
  <c r="A3190" i="1"/>
  <c r="M3190" i="1" s="1"/>
  <c r="A3191" i="1"/>
  <c r="M3191" i="1" s="1"/>
  <c r="A3192" i="1"/>
  <c r="M3192" i="1" s="1"/>
  <c r="A3193" i="1"/>
  <c r="M3193" i="1" s="1"/>
  <c r="A3194" i="1"/>
  <c r="M3194" i="1" s="1"/>
  <c r="A3195" i="1"/>
  <c r="M3195" i="1" s="1"/>
  <c r="A3196" i="1"/>
  <c r="M3196" i="1" s="1"/>
  <c r="A3197" i="1"/>
  <c r="M3197" i="1" s="1"/>
  <c r="A3198" i="1"/>
  <c r="M3198" i="1" s="1"/>
  <c r="A3199" i="1"/>
  <c r="M3199" i="1" s="1"/>
  <c r="A3200" i="1"/>
  <c r="M3200" i="1" s="1"/>
  <c r="A3201" i="1"/>
  <c r="M3201" i="1" s="1"/>
  <c r="A3202" i="1"/>
  <c r="M3202" i="1" s="1"/>
  <c r="A3203" i="1"/>
  <c r="M3203" i="1" s="1"/>
  <c r="A3204" i="1"/>
  <c r="M3204" i="1" s="1"/>
  <c r="A3205" i="1"/>
  <c r="M3205" i="1" s="1"/>
  <c r="A3206" i="1"/>
  <c r="M3206" i="1" s="1"/>
  <c r="A2827" i="1"/>
  <c r="M2827" i="1" s="1"/>
  <c r="A3208" i="1"/>
  <c r="M3208" i="1" s="1"/>
  <c r="A3209" i="1"/>
  <c r="M3209" i="1" s="1"/>
  <c r="A3210" i="1"/>
  <c r="M3210" i="1" s="1"/>
  <c r="A3211" i="1"/>
  <c r="M3211" i="1" s="1"/>
  <c r="A3212" i="1"/>
  <c r="M3212" i="1" s="1"/>
  <c r="A3213" i="1"/>
  <c r="M3213" i="1" s="1"/>
  <c r="A3214" i="1"/>
  <c r="M3214" i="1" s="1"/>
  <c r="A3215" i="1"/>
  <c r="M3215" i="1" s="1"/>
  <c r="A3216" i="1"/>
  <c r="M3216" i="1" s="1"/>
  <c r="A3217" i="1"/>
  <c r="M3217" i="1" s="1"/>
  <c r="A3218" i="1"/>
  <c r="M3218" i="1" s="1"/>
  <c r="A3219" i="1"/>
  <c r="M3219" i="1" s="1"/>
  <c r="A3220" i="1"/>
  <c r="M3220" i="1" s="1"/>
  <c r="A3221" i="1"/>
  <c r="M3221" i="1" s="1"/>
  <c r="A3222" i="1"/>
  <c r="M3222" i="1" s="1"/>
  <c r="A3223" i="1"/>
  <c r="M3223" i="1" s="1"/>
  <c r="A3224" i="1"/>
  <c r="M3224" i="1" s="1"/>
  <c r="A3225" i="1"/>
  <c r="M3225" i="1" s="1"/>
  <c r="A3226" i="1"/>
  <c r="M3226" i="1" s="1"/>
  <c r="A3227" i="1"/>
  <c r="M3227" i="1" s="1"/>
  <c r="A3228" i="1"/>
  <c r="M3228" i="1" s="1"/>
  <c r="A3229" i="1"/>
  <c r="M3229" i="1" s="1"/>
  <c r="A3230" i="1"/>
  <c r="M3230" i="1" s="1"/>
  <c r="A3231" i="1"/>
  <c r="M3231" i="1" s="1"/>
  <c r="A3232" i="1"/>
  <c r="M3232" i="1" s="1"/>
  <c r="A3233" i="1"/>
  <c r="M3233" i="1" s="1"/>
  <c r="A3234" i="1"/>
  <c r="M3234" i="1" s="1"/>
  <c r="A3235" i="1"/>
  <c r="M3235" i="1" s="1"/>
  <c r="A3236" i="1"/>
  <c r="M3236" i="1" s="1"/>
  <c r="A3237" i="1"/>
  <c r="M3237" i="1" s="1"/>
  <c r="A3238" i="1"/>
  <c r="M3238" i="1" s="1"/>
  <c r="A3239" i="1"/>
  <c r="M3239" i="1" s="1"/>
  <c r="A3240" i="1"/>
  <c r="M3240" i="1" s="1"/>
  <c r="A3241" i="1"/>
  <c r="M3241" i="1" s="1"/>
  <c r="A3242" i="1"/>
  <c r="M3242" i="1" s="1"/>
  <c r="A3243" i="1"/>
  <c r="M3243" i="1" s="1"/>
  <c r="A3244" i="1"/>
  <c r="M3244" i="1" s="1"/>
  <c r="A3245" i="1"/>
  <c r="M3245" i="1" s="1"/>
  <c r="A3246" i="1"/>
  <c r="M3246" i="1" s="1"/>
  <c r="A3247" i="1"/>
  <c r="M3247" i="1" s="1"/>
  <c r="A3248" i="1"/>
  <c r="M3248" i="1" s="1"/>
  <c r="A3249" i="1"/>
  <c r="M3249" i="1" s="1"/>
  <c r="A3250" i="1"/>
  <c r="M3250" i="1" s="1"/>
  <c r="A3251" i="1"/>
  <c r="M3251" i="1" s="1"/>
  <c r="A3252" i="1"/>
  <c r="M3252" i="1" s="1"/>
  <c r="A3253" i="1"/>
  <c r="M3253" i="1" s="1"/>
  <c r="A3254" i="1"/>
  <c r="M3254" i="1" s="1"/>
  <c r="A3255" i="1"/>
  <c r="M3255" i="1" s="1"/>
  <c r="A3256" i="1"/>
  <c r="M3256" i="1" s="1"/>
  <c r="A3257" i="1"/>
  <c r="M3257" i="1" s="1"/>
  <c r="A3258" i="1"/>
  <c r="M3258" i="1" s="1"/>
  <c r="A3259" i="1"/>
  <c r="M3259" i="1" s="1"/>
  <c r="A3260" i="1"/>
  <c r="M3260" i="1" s="1"/>
  <c r="A3261" i="1"/>
  <c r="M3261" i="1" s="1"/>
  <c r="A3262" i="1"/>
  <c r="M3262" i="1" s="1"/>
  <c r="A1431" i="1"/>
  <c r="M1431" i="1" s="1"/>
  <c r="A3264" i="1"/>
  <c r="M3264" i="1" s="1"/>
  <c r="A3265" i="1"/>
  <c r="M3265" i="1" s="1"/>
  <c r="A3266" i="1"/>
  <c r="M3266" i="1" s="1"/>
  <c r="A3267" i="1"/>
  <c r="M3267" i="1" s="1"/>
  <c r="A2239" i="1"/>
  <c r="M2239" i="1" s="1"/>
  <c r="A3269" i="1"/>
  <c r="M3269" i="1" s="1"/>
  <c r="A3270" i="1"/>
  <c r="M3270" i="1" s="1"/>
  <c r="A3271" i="1"/>
  <c r="M3271" i="1" s="1"/>
  <c r="A3272" i="1"/>
  <c r="M3272" i="1" s="1"/>
  <c r="A3273" i="1"/>
  <c r="M3273" i="1" s="1"/>
  <c r="A3274" i="1"/>
  <c r="M3274" i="1" s="1"/>
  <c r="A3275" i="1"/>
  <c r="M3275" i="1" s="1"/>
  <c r="A3276" i="1"/>
  <c r="M3276" i="1" s="1"/>
  <c r="A3277" i="1"/>
  <c r="M3277" i="1" s="1"/>
  <c r="A3278" i="1"/>
  <c r="M3278" i="1" s="1"/>
  <c r="A3279" i="1"/>
  <c r="M3279" i="1" s="1"/>
  <c r="A3280" i="1"/>
  <c r="M3280" i="1" s="1"/>
  <c r="A3281" i="1"/>
  <c r="M3281" i="1" s="1"/>
  <c r="A3282" i="1"/>
  <c r="M3282" i="1" s="1"/>
  <c r="A3283" i="1"/>
  <c r="M3283" i="1" s="1"/>
  <c r="A3284" i="1"/>
  <c r="M3284" i="1" s="1"/>
  <c r="A3285" i="1"/>
  <c r="M3285" i="1" s="1"/>
  <c r="A3286" i="1"/>
  <c r="M3286" i="1" s="1"/>
  <c r="A3287" i="1"/>
  <c r="M3287" i="1" s="1"/>
  <c r="A3288" i="1"/>
  <c r="M3288" i="1" s="1"/>
  <c r="A3289" i="1"/>
  <c r="M3289" i="1" s="1"/>
  <c r="A3290" i="1"/>
  <c r="M3290" i="1" s="1"/>
  <c r="A3291" i="1"/>
  <c r="M3291" i="1" s="1"/>
  <c r="A3292" i="1"/>
  <c r="M3292" i="1" s="1"/>
  <c r="A3293" i="1"/>
  <c r="M3293" i="1" s="1"/>
  <c r="A3294" i="1"/>
  <c r="M3294" i="1" s="1"/>
  <c r="A3295" i="1"/>
  <c r="M3295" i="1" s="1"/>
  <c r="A3296" i="1"/>
  <c r="M3296" i="1" s="1"/>
  <c r="A3297" i="1"/>
  <c r="M3297" i="1" s="1"/>
  <c r="A3298" i="1"/>
  <c r="M3298" i="1" s="1"/>
  <c r="A3299" i="1"/>
  <c r="M3299" i="1" s="1"/>
  <c r="A3300" i="1"/>
  <c r="M3300" i="1" s="1"/>
  <c r="A3301" i="1"/>
  <c r="M3301" i="1" s="1"/>
  <c r="A3302" i="1"/>
  <c r="M3302" i="1" s="1"/>
  <c r="A3303" i="1"/>
  <c r="M3303" i="1" s="1"/>
  <c r="A3304" i="1"/>
  <c r="M3304" i="1" s="1"/>
  <c r="A3305" i="1"/>
  <c r="M3305" i="1" s="1"/>
  <c r="A3306" i="1"/>
  <c r="M3306" i="1" s="1"/>
  <c r="A3307" i="1"/>
  <c r="M3307" i="1" s="1"/>
  <c r="A3308" i="1"/>
  <c r="M3308" i="1" s="1"/>
  <c r="A3309" i="1"/>
  <c r="M3309" i="1" s="1"/>
  <c r="A3310" i="1"/>
  <c r="M3310" i="1" s="1"/>
  <c r="A3311" i="1"/>
  <c r="M3311" i="1" s="1"/>
  <c r="A3312" i="1"/>
  <c r="M3312" i="1" s="1"/>
  <c r="A3313" i="1"/>
  <c r="M3313" i="1" s="1"/>
  <c r="A3314" i="1"/>
  <c r="M3314" i="1" s="1"/>
  <c r="A3315" i="1"/>
  <c r="M3315" i="1" s="1"/>
  <c r="A3316" i="1"/>
  <c r="M3316" i="1" s="1"/>
  <c r="A3317" i="1"/>
  <c r="M3317" i="1" s="1"/>
  <c r="A3318" i="1"/>
  <c r="M3318" i="1" s="1"/>
  <c r="A3319" i="1"/>
  <c r="M3319" i="1" s="1"/>
  <c r="A3320" i="1"/>
  <c r="M3320" i="1" s="1"/>
  <c r="A3321" i="1"/>
  <c r="M3321" i="1" s="1"/>
  <c r="A3322" i="1"/>
  <c r="M3322" i="1" s="1"/>
  <c r="A3323" i="1"/>
  <c r="M3323" i="1" s="1"/>
  <c r="A3324" i="1"/>
  <c r="M3324" i="1" s="1"/>
  <c r="A3325" i="1"/>
  <c r="M3325" i="1" s="1"/>
  <c r="A3326" i="1"/>
  <c r="M3326" i="1" s="1"/>
  <c r="A3327" i="1"/>
  <c r="M3327" i="1" s="1"/>
  <c r="A3328" i="1"/>
  <c r="M3328" i="1" s="1"/>
  <c r="A3329" i="1"/>
  <c r="M3329" i="1" s="1"/>
  <c r="A3330" i="1"/>
  <c r="M3330" i="1" s="1"/>
  <c r="A3331" i="1"/>
  <c r="M3331" i="1" s="1"/>
  <c r="A3332" i="1"/>
  <c r="M3332" i="1" s="1"/>
  <c r="A3333" i="1"/>
  <c r="M3333" i="1" s="1"/>
  <c r="A3334" i="1"/>
  <c r="M3334" i="1" s="1"/>
  <c r="A3335" i="1"/>
  <c r="M3335" i="1" s="1"/>
  <c r="A3336" i="1"/>
  <c r="M3336" i="1" s="1"/>
  <c r="A3337" i="1"/>
  <c r="M3337" i="1" s="1"/>
  <c r="A3338" i="1"/>
  <c r="M3338" i="1" s="1"/>
  <c r="A3339" i="1"/>
  <c r="M3339" i="1" s="1"/>
  <c r="A3340" i="1"/>
  <c r="M3340" i="1" s="1"/>
  <c r="A3341" i="1"/>
  <c r="M3341" i="1" s="1"/>
  <c r="A3342" i="1"/>
  <c r="M3342" i="1" s="1"/>
  <c r="A3343" i="1"/>
  <c r="M3343" i="1" s="1"/>
  <c r="A3344" i="1"/>
  <c r="M3344" i="1" s="1"/>
  <c r="A3345" i="1"/>
  <c r="M3345" i="1" s="1"/>
  <c r="A3346" i="1"/>
  <c r="M3346" i="1" s="1"/>
  <c r="A3347" i="1"/>
  <c r="M3347" i="1" s="1"/>
  <c r="A3348" i="1"/>
  <c r="M3348" i="1" s="1"/>
  <c r="A3349" i="1"/>
  <c r="M3349" i="1" s="1"/>
  <c r="A3350" i="1"/>
  <c r="M3350" i="1" s="1"/>
  <c r="A3351" i="1"/>
  <c r="M3351" i="1" s="1"/>
  <c r="A3352" i="1"/>
  <c r="M3352" i="1" s="1"/>
  <c r="A3353" i="1"/>
  <c r="M3353" i="1" s="1"/>
  <c r="A3354" i="1"/>
  <c r="M3354" i="1" s="1"/>
  <c r="A3355" i="1"/>
  <c r="M3355" i="1" s="1"/>
  <c r="A3356" i="1"/>
  <c r="M3356" i="1" s="1"/>
  <c r="A3357" i="1"/>
  <c r="M3357" i="1" s="1"/>
  <c r="A3358" i="1"/>
  <c r="M3358" i="1" s="1"/>
  <c r="A3359" i="1"/>
  <c r="M3359" i="1" s="1"/>
  <c r="A3360" i="1"/>
  <c r="M3360" i="1" s="1"/>
  <c r="A3361" i="1"/>
  <c r="M3361" i="1" s="1"/>
  <c r="A3362" i="1"/>
  <c r="M3362" i="1" s="1"/>
  <c r="A863" i="5"/>
  <c r="A864" i="5"/>
  <c r="A865" i="5"/>
  <c r="A866" i="5"/>
  <c r="M866" i="5" s="1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M885" i="5" s="1"/>
  <c r="A886" i="5"/>
  <c r="A887" i="5"/>
  <c r="A888" i="5"/>
  <c r="A889" i="5"/>
  <c r="A890" i="5"/>
  <c r="A891" i="5"/>
  <c r="A892" i="5"/>
  <c r="A893" i="5"/>
  <c r="A894" i="5"/>
  <c r="A895" i="5"/>
  <c r="A896" i="5"/>
  <c r="A897" i="5"/>
  <c r="M897" i="5" s="1"/>
  <c r="A898" i="5"/>
  <c r="A899" i="5"/>
  <c r="A900" i="5"/>
  <c r="A901" i="5"/>
  <c r="A902" i="5"/>
  <c r="A903" i="5"/>
  <c r="A904" i="5"/>
  <c r="A905" i="5"/>
  <c r="A906" i="5"/>
  <c r="A907" i="5"/>
  <c r="A908" i="5"/>
  <c r="A909" i="5"/>
  <c r="M909" i="5" s="1"/>
  <c r="A910" i="5"/>
  <c r="A911" i="5"/>
  <c r="A912" i="5"/>
  <c r="A913" i="5"/>
  <c r="A914" i="5"/>
  <c r="A915" i="5"/>
  <c r="A916" i="5"/>
  <c r="A917" i="5"/>
  <c r="A918" i="5"/>
  <c r="A919" i="5"/>
  <c r="A920" i="5"/>
  <c r="A921" i="5"/>
  <c r="M921" i="5" s="1"/>
  <c r="A922" i="5"/>
  <c r="A923" i="5"/>
  <c r="A924" i="5"/>
  <c r="A925" i="5"/>
  <c r="A926" i="5"/>
  <c r="A927" i="5"/>
  <c r="A928" i="5"/>
  <c r="A929" i="5"/>
  <c r="A930" i="5"/>
  <c r="A931" i="5"/>
  <c r="A932" i="5"/>
  <c r="A933" i="5"/>
  <c r="M933" i="5" s="1"/>
  <c r="A934" i="5"/>
  <c r="A935" i="5"/>
  <c r="A936" i="5"/>
  <c r="A937" i="5"/>
  <c r="A938" i="5"/>
  <c r="A939" i="5"/>
  <c r="A940" i="5"/>
  <c r="A941" i="5"/>
  <c r="A942" i="5"/>
  <c r="A943" i="5"/>
  <c r="A944" i="5"/>
  <c r="A945" i="5"/>
  <c r="M945" i="5" s="1"/>
  <c r="A946" i="5"/>
  <c r="A947" i="5"/>
  <c r="A948" i="5"/>
  <c r="A949" i="5"/>
  <c r="A950" i="5"/>
  <c r="A951" i="5"/>
  <c r="A952" i="5"/>
  <c r="A953" i="5"/>
  <c r="A954" i="5"/>
  <c r="A955" i="5"/>
  <c r="A956" i="5"/>
  <c r="A957" i="5"/>
  <c r="M957" i="5" s="1"/>
  <c r="A958" i="5"/>
  <c r="A959" i="5"/>
  <c r="A960" i="5"/>
  <c r="A961" i="5"/>
  <c r="A962" i="5"/>
  <c r="A963" i="5"/>
  <c r="A964" i="5"/>
  <c r="A965" i="5"/>
  <c r="A966" i="5"/>
  <c r="A967" i="5"/>
  <c r="A968" i="5"/>
  <c r="A969" i="5"/>
  <c r="M969" i="5" s="1"/>
  <c r="A970" i="5"/>
  <c r="A971" i="5"/>
  <c r="A972" i="5"/>
  <c r="A973" i="5"/>
  <c r="A974" i="5"/>
  <c r="A975" i="5"/>
  <c r="A976" i="5"/>
  <c r="A977" i="5"/>
  <c r="A978" i="5"/>
  <c r="A979" i="5"/>
  <c r="A980" i="5"/>
  <c r="A981" i="5"/>
  <c r="M981" i="5" s="1"/>
  <c r="A982" i="5"/>
  <c r="A983" i="5"/>
  <c r="A984" i="5"/>
  <c r="A985" i="5"/>
  <c r="A986" i="5"/>
  <c r="A987" i="5"/>
  <c r="A988" i="5"/>
  <c r="A989" i="5"/>
  <c r="A990" i="5"/>
  <c r="A991" i="5"/>
  <c r="A992" i="5"/>
  <c r="A993" i="5"/>
  <c r="M993" i="5" s="1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M1005" i="5" s="1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M1017" i="5" s="1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M1029" i="5" s="1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M1041" i="5" s="1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M1053" i="5" s="1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M1065" i="5" s="1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M1077" i="5" s="1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M1089" i="5" s="1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M1101" i="5" s="1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M1113" i="5" s="1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M1125" i="5" s="1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M1137" i="5" s="1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M1149" i="5" s="1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M1161" i="5" s="1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M1173" i="5" s="1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M1185" i="5" s="1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M1197" i="5" s="1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M1209" i="5" s="1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M1221" i="5" s="1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M1233" i="5" s="1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M1245" i="5" s="1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M1257" i="5" s="1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M1269" i="5" s="1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M1281" i="5" s="1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M1293" i="5" s="1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M1305" i="5" s="1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M1317" i="5" s="1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M1329" i="5" s="1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M1341" i="5" s="1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M1353" i="5" s="1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M1365" i="5" s="1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M1377" i="5" s="1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M1389" i="5" s="1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M1401" i="5" s="1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M1413" i="5" s="1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M1425" i="5" s="1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M1437" i="5" s="1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M1449" i="5" s="1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M1461" i="5" s="1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M1473" i="5" s="1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M1485" i="5" s="1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M1497" i="5" s="1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M1509" i="5" s="1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M1521" i="5" s="1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M1533" i="5" s="1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M1545" i="5" s="1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M1557" i="5" s="1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M1569" i="5" s="1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M1581" i="5" s="1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M1593" i="5" s="1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M1605" i="5" s="1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M1617" i="5" s="1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M1629" i="5" s="1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M1641" i="5" s="1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M1653" i="5" s="1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M1665" i="5" s="1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M1677" i="5" s="1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M1689" i="5" s="1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M1701" i="5" s="1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M1713" i="5" s="1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M1725" i="5" s="1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M1737" i="5" s="1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M1749" i="5" s="1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M1761" i="5" s="1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M1773" i="5" s="1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M1785" i="5" s="1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M1797" i="5" s="1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M1809" i="5" s="1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M1821" i="5" s="1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M1833" i="5" s="1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M1845" i="5" s="1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M1857" i="5" s="1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M1869" i="5" s="1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M1881" i="5" s="1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M1893" i="5" s="1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M863" i="5"/>
  <c r="M864" i="5"/>
  <c r="M865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6" i="5"/>
  <c r="M887" i="5"/>
  <c r="M888" i="5"/>
  <c r="M889" i="5"/>
  <c r="M890" i="5"/>
  <c r="M891" i="5"/>
  <c r="M892" i="5"/>
  <c r="M893" i="5"/>
  <c r="M894" i="5"/>
  <c r="M895" i="5"/>
  <c r="M896" i="5"/>
  <c r="M898" i="5"/>
  <c r="M899" i="5"/>
  <c r="M900" i="5"/>
  <c r="M901" i="5"/>
  <c r="M902" i="5"/>
  <c r="M903" i="5"/>
  <c r="M904" i="5"/>
  <c r="M905" i="5"/>
  <c r="M906" i="5"/>
  <c r="M907" i="5"/>
  <c r="M908" i="5"/>
  <c r="M910" i="5"/>
  <c r="M911" i="5"/>
  <c r="M912" i="5"/>
  <c r="M913" i="5"/>
  <c r="M914" i="5"/>
  <c r="M915" i="5"/>
  <c r="M916" i="5"/>
  <c r="M917" i="5"/>
  <c r="M918" i="5"/>
  <c r="M919" i="5"/>
  <c r="M920" i="5"/>
  <c r="M922" i="5"/>
  <c r="M923" i="5"/>
  <c r="M924" i="5"/>
  <c r="M925" i="5"/>
  <c r="M926" i="5"/>
  <c r="M927" i="5"/>
  <c r="M928" i="5"/>
  <c r="M929" i="5"/>
  <c r="M930" i="5"/>
  <c r="M931" i="5"/>
  <c r="M932" i="5"/>
  <c r="M934" i="5"/>
  <c r="M935" i="5"/>
  <c r="M936" i="5"/>
  <c r="M937" i="5"/>
  <c r="M938" i="5"/>
  <c r="M939" i="5"/>
  <c r="M940" i="5"/>
  <c r="M941" i="5"/>
  <c r="M942" i="5"/>
  <c r="M943" i="5"/>
  <c r="M944" i="5"/>
  <c r="M946" i="5"/>
  <c r="M947" i="5"/>
  <c r="M948" i="5"/>
  <c r="M949" i="5"/>
  <c r="M950" i="5"/>
  <c r="M951" i="5"/>
  <c r="M952" i="5"/>
  <c r="M953" i="5"/>
  <c r="M954" i="5"/>
  <c r="M955" i="5"/>
  <c r="M956" i="5"/>
  <c r="M958" i="5"/>
  <c r="M959" i="5"/>
  <c r="M960" i="5"/>
  <c r="M961" i="5"/>
  <c r="M962" i="5"/>
  <c r="M963" i="5"/>
  <c r="M964" i="5"/>
  <c r="M965" i="5"/>
  <c r="M966" i="5"/>
  <c r="M967" i="5"/>
  <c r="M968" i="5"/>
  <c r="M970" i="5"/>
  <c r="M971" i="5"/>
  <c r="M972" i="5"/>
  <c r="M973" i="5"/>
  <c r="M974" i="5"/>
  <c r="M975" i="5"/>
  <c r="M976" i="5"/>
  <c r="M977" i="5"/>
  <c r="M978" i="5"/>
  <c r="M979" i="5"/>
  <c r="M980" i="5"/>
  <c r="M982" i="5"/>
  <c r="M983" i="5"/>
  <c r="M984" i="5"/>
  <c r="M985" i="5"/>
  <c r="M986" i="5"/>
  <c r="M987" i="5"/>
  <c r="M988" i="5"/>
  <c r="M989" i="5"/>
  <c r="M990" i="5"/>
  <c r="M991" i="5"/>
  <c r="M992" i="5"/>
  <c r="M994" i="5"/>
  <c r="M995" i="5"/>
  <c r="M996" i="5"/>
  <c r="M997" i="5"/>
  <c r="M998" i="5"/>
  <c r="M999" i="5"/>
  <c r="M1000" i="5"/>
  <c r="M1001" i="5"/>
  <c r="M1002" i="5"/>
  <c r="M1003" i="5"/>
  <c r="M1004" i="5"/>
  <c r="M1006" i="5"/>
  <c r="M1007" i="5"/>
  <c r="M1008" i="5"/>
  <c r="M1009" i="5"/>
  <c r="M1010" i="5"/>
  <c r="M1011" i="5"/>
  <c r="M1012" i="5"/>
  <c r="M1013" i="5"/>
  <c r="M1014" i="5"/>
  <c r="M1015" i="5"/>
  <c r="M1016" i="5"/>
  <c r="M1018" i="5"/>
  <c r="M1019" i="5"/>
  <c r="M1020" i="5"/>
  <c r="M1021" i="5"/>
  <c r="M1022" i="5"/>
  <c r="M1023" i="5"/>
  <c r="M1024" i="5"/>
  <c r="M1025" i="5"/>
  <c r="M1026" i="5"/>
  <c r="M1027" i="5"/>
  <c r="M1028" i="5"/>
  <c r="M1030" i="5"/>
  <c r="M1031" i="5"/>
  <c r="M1032" i="5"/>
  <c r="M1033" i="5"/>
  <c r="M1034" i="5"/>
  <c r="M1035" i="5"/>
  <c r="M1036" i="5"/>
  <c r="M1037" i="5"/>
  <c r="M1038" i="5"/>
  <c r="M1039" i="5"/>
  <c r="M1040" i="5"/>
  <c r="M1042" i="5"/>
  <c r="M1043" i="5"/>
  <c r="M1044" i="5"/>
  <c r="M1045" i="5"/>
  <c r="M1046" i="5"/>
  <c r="M1047" i="5"/>
  <c r="M1048" i="5"/>
  <c r="M1049" i="5"/>
  <c r="M1050" i="5"/>
  <c r="M1051" i="5"/>
  <c r="M1052" i="5"/>
  <c r="M1054" i="5"/>
  <c r="M1055" i="5"/>
  <c r="M1056" i="5"/>
  <c r="M1057" i="5"/>
  <c r="M1058" i="5"/>
  <c r="M1059" i="5"/>
  <c r="M1060" i="5"/>
  <c r="M1061" i="5"/>
  <c r="M1062" i="5"/>
  <c r="M1063" i="5"/>
  <c r="M1064" i="5"/>
  <c r="M1066" i="5"/>
  <c r="M1067" i="5"/>
  <c r="M1068" i="5"/>
  <c r="M1069" i="5"/>
  <c r="M1070" i="5"/>
  <c r="M1071" i="5"/>
  <c r="M1072" i="5"/>
  <c r="M1073" i="5"/>
  <c r="M1074" i="5"/>
  <c r="M1075" i="5"/>
  <c r="M1076" i="5"/>
  <c r="M1078" i="5"/>
  <c r="M1079" i="5"/>
  <c r="M1080" i="5"/>
  <c r="M1081" i="5"/>
  <c r="M1082" i="5"/>
  <c r="M1083" i="5"/>
  <c r="M1084" i="5"/>
  <c r="M1085" i="5"/>
  <c r="M1086" i="5"/>
  <c r="M1087" i="5"/>
  <c r="M1088" i="5"/>
  <c r="M1090" i="5"/>
  <c r="M1091" i="5"/>
  <c r="M1092" i="5"/>
  <c r="M1093" i="5"/>
  <c r="M1094" i="5"/>
  <c r="M1095" i="5"/>
  <c r="M1096" i="5"/>
  <c r="M1097" i="5"/>
  <c r="M1098" i="5"/>
  <c r="M1099" i="5"/>
  <c r="M1100" i="5"/>
  <c r="M1102" i="5"/>
  <c r="M1103" i="5"/>
  <c r="M1104" i="5"/>
  <c r="M1105" i="5"/>
  <c r="M1106" i="5"/>
  <c r="M1107" i="5"/>
  <c r="M1108" i="5"/>
  <c r="M1109" i="5"/>
  <c r="M1110" i="5"/>
  <c r="M1111" i="5"/>
  <c r="M1112" i="5"/>
  <c r="M1114" i="5"/>
  <c r="M1115" i="5"/>
  <c r="M1116" i="5"/>
  <c r="M1117" i="5"/>
  <c r="M1118" i="5"/>
  <c r="M1119" i="5"/>
  <c r="M1120" i="5"/>
  <c r="M1121" i="5"/>
  <c r="M1122" i="5"/>
  <c r="M1123" i="5"/>
  <c r="M1124" i="5"/>
  <c r="M1126" i="5"/>
  <c r="M1127" i="5"/>
  <c r="M1128" i="5"/>
  <c r="M1129" i="5"/>
  <c r="M1130" i="5"/>
  <c r="M1131" i="5"/>
  <c r="M1132" i="5"/>
  <c r="M1133" i="5"/>
  <c r="M1134" i="5"/>
  <c r="M1135" i="5"/>
  <c r="M1136" i="5"/>
  <c r="M1138" i="5"/>
  <c r="M1139" i="5"/>
  <c r="M1140" i="5"/>
  <c r="M1141" i="5"/>
  <c r="M1142" i="5"/>
  <c r="M1143" i="5"/>
  <c r="M1144" i="5"/>
  <c r="M1145" i="5"/>
  <c r="M1146" i="5"/>
  <c r="M1147" i="5"/>
  <c r="M1148" i="5"/>
  <c r="M1150" i="5"/>
  <c r="M1151" i="5"/>
  <c r="M1152" i="5"/>
  <c r="M1153" i="5"/>
  <c r="M1154" i="5"/>
  <c r="M1155" i="5"/>
  <c r="M1156" i="5"/>
  <c r="M1157" i="5"/>
  <c r="M1158" i="5"/>
  <c r="M1159" i="5"/>
  <c r="M1160" i="5"/>
  <c r="M1162" i="5"/>
  <c r="M1163" i="5"/>
  <c r="M1164" i="5"/>
  <c r="M1165" i="5"/>
  <c r="M1166" i="5"/>
  <c r="M1167" i="5"/>
  <c r="M1168" i="5"/>
  <c r="M1169" i="5"/>
  <c r="M1170" i="5"/>
  <c r="M1171" i="5"/>
  <c r="M1172" i="5"/>
  <c r="M1174" i="5"/>
  <c r="M1175" i="5"/>
  <c r="M1176" i="5"/>
  <c r="M1177" i="5"/>
  <c r="M1178" i="5"/>
  <c r="M1179" i="5"/>
  <c r="M1180" i="5"/>
  <c r="M1181" i="5"/>
  <c r="M1182" i="5"/>
  <c r="M1183" i="5"/>
  <c r="M1184" i="5"/>
  <c r="M1186" i="5"/>
  <c r="M1187" i="5"/>
  <c r="M1188" i="5"/>
  <c r="M1189" i="5"/>
  <c r="M1190" i="5"/>
  <c r="M1191" i="5"/>
  <c r="M1192" i="5"/>
  <c r="M1193" i="5"/>
  <c r="M1194" i="5"/>
  <c r="M1195" i="5"/>
  <c r="M1196" i="5"/>
  <c r="M1198" i="5"/>
  <c r="M1199" i="5"/>
  <c r="M1200" i="5"/>
  <c r="M1201" i="5"/>
  <c r="M1202" i="5"/>
  <c r="M1203" i="5"/>
  <c r="M1204" i="5"/>
  <c r="M1205" i="5"/>
  <c r="M1206" i="5"/>
  <c r="M1207" i="5"/>
  <c r="M1208" i="5"/>
  <c r="M1210" i="5"/>
  <c r="M1211" i="5"/>
  <c r="M1212" i="5"/>
  <c r="M1213" i="5"/>
  <c r="M1214" i="5"/>
  <c r="M1215" i="5"/>
  <c r="M1216" i="5"/>
  <c r="M1217" i="5"/>
  <c r="M1218" i="5"/>
  <c r="M1219" i="5"/>
  <c r="M1220" i="5"/>
  <c r="M1222" i="5"/>
  <c r="M1223" i="5"/>
  <c r="M1224" i="5"/>
  <c r="M1225" i="5"/>
  <c r="M1226" i="5"/>
  <c r="M1227" i="5"/>
  <c r="M1228" i="5"/>
  <c r="M1229" i="5"/>
  <c r="M1230" i="5"/>
  <c r="M1231" i="5"/>
  <c r="M1232" i="5"/>
  <c r="M1234" i="5"/>
  <c r="M1235" i="5"/>
  <c r="M1236" i="5"/>
  <c r="M1237" i="5"/>
  <c r="M1238" i="5"/>
  <c r="M1239" i="5"/>
  <c r="M1240" i="5"/>
  <c r="M1241" i="5"/>
  <c r="M1242" i="5"/>
  <c r="M1243" i="5"/>
  <c r="M1244" i="5"/>
  <c r="M1246" i="5"/>
  <c r="M1247" i="5"/>
  <c r="M1248" i="5"/>
  <c r="M1249" i="5"/>
  <c r="M1250" i="5"/>
  <c r="M1251" i="5"/>
  <c r="M1252" i="5"/>
  <c r="M1253" i="5"/>
  <c r="M1254" i="5"/>
  <c r="M1255" i="5"/>
  <c r="M1256" i="5"/>
  <c r="M1258" i="5"/>
  <c r="M1259" i="5"/>
  <c r="M1260" i="5"/>
  <c r="M1261" i="5"/>
  <c r="M1262" i="5"/>
  <c r="M1263" i="5"/>
  <c r="M1264" i="5"/>
  <c r="M1265" i="5"/>
  <c r="M1266" i="5"/>
  <c r="M1267" i="5"/>
  <c r="M1268" i="5"/>
  <c r="M1270" i="5"/>
  <c r="M1271" i="5"/>
  <c r="M1272" i="5"/>
  <c r="M1273" i="5"/>
  <c r="M1274" i="5"/>
  <c r="M1275" i="5"/>
  <c r="M1276" i="5"/>
  <c r="M1277" i="5"/>
  <c r="M1278" i="5"/>
  <c r="M1279" i="5"/>
  <c r="M1280" i="5"/>
  <c r="M1282" i="5"/>
  <c r="M1283" i="5"/>
  <c r="M1284" i="5"/>
  <c r="M1285" i="5"/>
  <c r="M1286" i="5"/>
  <c r="M1287" i="5"/>
  <c r="M1288" i="5"/>
  <c r="M1289" i="5"/>
  <c r="M1290" i="5"/>
  <c r="M1291" i="5"/>
  <c r="M1292" i="5"/>
  <c r="M1294" i="5"/>
  <c r="M1295" i="5"/>
  <c r="M1296" i="5"/>
  <c r="M1297" i="5"/>
  <c r="M1298" i="5"/>
  <c r="M1299" i="5"/>
  <c r="M1300" i="5"/>
  <c r="M1301" i="5"/>
  <c r="M1302" i="5"/>
  <c r="M1303" i="5"/>
  <c r="M1304" i="5"/>
  <c r="M1306" i="5"/>
  <c r="M1307" i="5"/>
  <c r="M1308" i="5"/>
  <c r="M1309" i="5"/>
  <c r="M1310" i="5"/>
  <c r="M1311" i="5"/>
  <c r="M1312" i="5"/>
  <c r="M1313" i="5"/>
  <c r="M1314" i="5"/>
  <c r="M1315" i="5"/>
  <c r="M1316" i="5"/>
  <c r="M1318" i="5"/>
  <c r="M1319" i="5"/>
  <c r="M1320" i="5"/>
  <c r="M1321" i="5"/>
  <c r="M1322" i="5"/>
  <c r="M1323" i="5"/>
  <c r="M1324" i="5"/>
  <c r="M1325" i="5"/>
  <c r="M1326" i="5"/>
  <c r="M1327" i="5"/>
  <c r="M1328" i="5"/>
  <c r="M1330" i="5"/>
  <c r="M1331" i="5"/>
  <c r="M1332" i="5"/>
  <c r="M1333" i="5"/>
  <c r="M1334" i="5"/>
  <c r="M1335" i="5"/>
  <c r="M1336" i="5"/>
  <c r="M1337" i="5"/>
  <c r="M1338" i="5"/>
  <c r="M1339" i="5"/>
  <c r="M1340" i="5"/>
  <c r="M1342" i="5"/>
  <c r="M1343" i="5"/>
  <c r="M1344" i="5"/>
  <c r="M1345" i="5"/>
  <c r="M1346" i="5"/>
  <c r="M1347" i="5"/>
  <c r="M1348" i="5"/>
  <c r="M1349" i="5"/>
  <c r="M1350" i="5"/>
  <c r="M1351" i="5"/>
  <c r="M1352" i="5"/>
  <c r="M1354" i="5"/>
  <c r="M1355" i="5"/>
  <c r="M1356" i="5"/>
  <c r="M1357" i="5"/>
  <c r="M1358" i="5"/>
  <c r="M1359" i="5"/>
  <c r="M1360" i="5"/>
  <c r="M1361" i="5"/>
  <c r="M1362" i="5"/>
  <c r="M1363" i="5"/>
  <c r="M1364" i="5"/>
  <c r="M1366" i="5"/>
  <c r="M1367" i="5"/>
  <c r="M1368" i="5"/>
  <c r="M1369" i="5"/>
  <c r="M1370" i="5"/>
  <c r="M1371" i="5"/>
  <c r="M1372" i="5"/>
  <c r="M1373" i="5"/>
  <c r="M1374" i="5"/>
  <c r="M1375" i="5"/>
  <c r="M1376" i="5"/>
  <c r="M1378" i="5"/>
  <c r="M1379" i="5"/>
  <c r="M1380" i="5"/>
  <c r="M1381" i="5"/>
  <c r="M1382" i="5"/>
  <c r="M1383" i="5"/>
  <c r="M1384" i="5"/>
  <c r="M1385" i="5"/>
  <c r="M1386" i="5"/>
  <c r="M1387" i="5"/>
  <c r="M1388" i="5"/>
  <c r="M1390" i="5"/>
  <c r="M1391" i="5"/>
  <c r="M1392" i="5"/>
  <c r="M1393" i="5"/>
  <c r="M1394" i="5"/>
  <c r="M1395" i="5"/>
  <c r="M1396" i="5"/>
  <c r="M1397" i="5"/>
  <c r="M1398" i="5"/>
  <c r="M1399" i="5"/>
  <c r="M1400" i="5"/>
  <c r="M1402" i="5"/>
  <c r="M1403" i="5"/>
  <c r="M1404" i="5"/>
  <c r="M1405" i="5"/>
  <c r="M1406" i="5"/>
  <c r="M1407" i="5"/>
  <c r="M1408" i="5"/>
  <c r="M1409" i="5"/>
  <c r="M1410" i="5"/>
  <c r="M1411" i="5"/>
  <c r="M1412" i="5"/>
  <c r="M1414" i="5"/>
  <c r="M1415" i="5"/>
  <c r="M1416" i="5"/>
  <c r="M1417" i="5"/>
  <c r="M1418" i="5"/>
  <c r="M1419" i="5"/>
  <c r="M1420" i="5"/>
  <c r="M1421" i="5"/>
  <c r="M1422" i="5"/>
  <c r="M1423" i="5"/>
  <c r="M1424" i="5"/>
  <c r="M1426" i="5"/>
  <c r="M1427" i="5"/>
  <c r="M1428" i="5"/>
  <c r="M1429" i="5"/>
  <c r="M1430" i="5"/>
  <c r="M1431" i="5"/>
  <c r="M1432" i="5"/>
  <c r="M1433" i="5"/>
  <c r="M1434" i="5"/>
  <c r="M1435" i="5"/>
  <c r="M1436" i="5"/>
  <c r="M1438" i="5"/>
  <c r="M1439" i="5"/>
  <c r="M1440" i="5"/>
  <c r="M1441" i="5"/>
  <c r="M1442" i="5"/>
  <c r="M1443" i="5"/>
  <c r="M1444" i="5"/>
  <c r="M1445" i="5"/>
  <c r="M1446" i="5"/>
  <c r="M1447" i="5"/>
  <c r="M1448" i="5"/>
  <c r="M1450" i="5"/>
  <c r="M1451" i="5"/>
  <c r="M1452" i="5"/>
  <c r="M1453" i="5"/>
  <c r="M1454" i="5"/>
  <c r="M1455" i="5"/>
  <c r="M1456" i="5"/>
  <c r="M1457" i="5"/>
  <c r="M1458" i="5"/>
  <c r="M1459" i="5"/>
  <c r="M1460" i="5"/>
  <c r="M1462" i="5"/>
  <c r="M1463" i="5"/>
  <c r="M1464" i="5"/>
  <c r="M1465" i="5"/>
  <c r="M1466" i="5"/>
  <c r="M1467" i="5"/>
  <c r="M1468" i="5"/>
  <c r="M1469" i="5"/>
  <c r="M1470" i="5"/>
  <c r="M1471" i="5"/>
  <c r="M1472" i="5"/>
  <c r="M1474" i="5"/>
  <c r="M1475" i="5"/>
  <c r="M1476" i="5"/>
  <c r="M1477" i="5"/>
  <c r="M1478" i="5"/>
  <c r="M1479" i="5"/>
  <c r="M1480" i="5"/>
  <c r="M1481" i="5"/>
  <c r="M1482" i="5"/>
  <c r="M1483" i="5"/>
  <c r="M1484" i="5"/>
  <c r="M1486" i="5"/>
  <c r="M1487" i="5"/>
  <c r="M1488" i="5"/>
  <c r="M1489" i="5"/>
  <c r="M1490" i="5"/>
  <c r="M1491" i="5"/>
  <c r="M1492" i="5"/>
  <c r="M1493" i="5"/>
  <c r="M1494" i="5"/>
  <c r="M1495" i="5"/>
  <c r="M1496" i="5"/>
  <c r="M1498" i="5"/>
  <c r="M1499" i="5"/>
  <c r="M1500" i="5"/>
  <c r="M1501" i="5"/>
  <c r="M1502" i="5"/>
  <c r="M1503" i="5"/>
  <c r="M1504" i="5"/>
  <c r="M1505" i="5"/>
  <c r="M1506" i="5"/>
  <c r="M1507" i="5"/>
  <c r="M1508" i="5"/>
  <c r="M1510" i="5"/>
  <c r="M1511" i="5"/>
  <c r="M1512" i="5"/>
  <c r="M1513" i="5"/>
  <c r="M1514" i="5"/>
  <c r="M1515" i="5"/>
  <c r="M1516" i="5"/>
  <c r="M1517" i="5"/>
  <c r="M1518" i="5"/>
  <c r="M1519" i="5"/>
  <c r="M1520" i="5"/>
  <c r="M1522" i="5"/>
  <c r="M1523" i="5"/>
  <c r="M1524" i="5"/>
  <c r="M1525" i="5"/>
  <c r="M1526" i="5"/>
  <c r="M1527" i="5"/>
  <c r="M1528" i="5"/>
  <c r="M1529" i="5"/>
  <c r="M1530" i="5"/>
  <c r="M1531" i="5"/>
  <c r="M1532" i="5"/>
  <c r="M1534" i="5"/>
  <c r="M1535" i="5"/>
  <c r="M1536" i="5"/>
  <c r="M1537" i="5"/>
  <c r="M1538" i="5"/>
  <c r="M1539" i="5"/>
  <c r="M1540" i="5"/>
  <c r="M1541" i="5"/>
  <c r="M1542" i="5"/>
  <c r="M1543" i="5"/>
  <c r="M1544" i="5"/>
  <c r="M1546" i="5"/>
  <c r="M1547" i="5"/>
  <c r="M1548" i="5"/>
  <c r="M1549" i="5"/>
  <c r="M1550" i="5"/>
  <c r="M1551" i="5"/>
  <c r="M1552" i="5"/>
  <c r="M1553" i="5"/>
  <c r="M1554" i="5"/>
  <c r="M1555" i="5"/>
  <c r="M1556" i="5"/>
  <c r="M1558" i="5"/>
  <c r="M1559" i="5"/>
  <c r="M1560" i="5"/>
  <c r="M1561" i="5"/>
  <c r="M1562" i="5"/>
  <c r="M1563" i="5"/>
  <c r="M1564" i="5"/>
  <c r="M1565" i="5"/>
  <c r="M1566" i="5"/>
  <c r="M1567" i="5"/>
  <c r="M1568" i="5"/>
  <c r="M1570" i="5"/>
  <c r="M1571" i="5"/>
  <c r="M1572" i="5"/>
  <c r="M1573" i="5"/>
  <c r="M1574" i="5"/>
  <c r="M1575" i="5"/>
  <c r="M1576" i="5"/>
  <c r="M1577" i="5"/>
  <c r="M1578" i="5"/>
  <c r="M1579" i="5"/>
  <c r="M1580" i="5"/>
  <c r="M1582" i="5"/>
  <c r="M1583" i="5"/>
  <c r="M1584" i="5"/>
  <c r="M1585" i="5"/>
  <c r="M1586" i="5"/>
  <c r="M1587" i="5"/>
  <c r="M1588" i="5"/>
  <c r="M1589" i="5"/>
  <c r="M1590" i="5"/>
  <c r="M1591" i="5"/>
  <c r="M1592" i="5"/>
  <c r="M1594" i="5"/>
  <c r="M1595" i="5"/>
  <c r="M1596" i="5"/>
  <c r="M1597" i="5"/>
  <c r="M1598" i="5"/>
  <c r="M1599" i="5"/>
  <c r="M1600" i="5"/>
  <c r="M1601" i="5"/>
  <c r="M1602" i="5"/>
  <c r="M1603" i="5"/>
  <c r="M1604" i="5"/>
  <c r="M1606" i="5"/>
  <c r="M1607" i="5"/>
  <c r="M1608" i="5"/>
  <c r="M1609" i="5"/>
  <c r="M1610" i="5"/>
  <c r="M1611" i="5"/>
  <c r="M1612" i="5"/>
  <c r="M1613" i="5"/>
  <c r="M1614" i="5"/>
  <c r="M1615" i="5"/>
  <c r="M1616" i="5"/>
  <c r="M1618" i="5"/>
  <c r="M1619" i="5"/>
  <c r="M1620" i="5"/>
  <c r="M1621" i="5"/>
  <c r="M1622" i="5"/>
  <c r="M1623" i="5"/>
  <c r="M1624" i="5"/>
  <c r="M1625" i="5"/>
  <c r="M1626" i="5"/>
  <c r="M1627" i="5"/>
  <c r="M1628" i="5"/>
  <c r="M1630" i="5"/>
  <c r="M1631" i="5"/>
  <c r="M1632" i="5"/>
  <c r="M1633" i="5"/>
  <c r="M1634" i="5"/>
  <c r="M1635" i="5"/>
  <c r="M1636" i="5"/>
  <c r="M1637" i="5"/>
  <c r="M1638" i="5"/>
  <c r="M1639" i="5"/>
  <c r="M1640" i="5"/>
  <c r="M1642" i="5"/>
  <c r="M1643" i="5"/>
  <c r="M1644" i="5"/>
  <c r="M1645" i="5"/>
  <c r="M1646" i="5"/>
  <c r="M1647" i="5"/>
  <c r="M1648" i="5"/>
  <c r="M1649" i="5"/>
  <c r="M1650" i="5"/>
  <c r="M1651" i="5"/>
  <c r="M1652" i="5"/>
  <c r="M1654" i="5"/>
  <c r="M1655" i="5"/>
  <c r="M1656" i="5"/>
  <c r="M1657" i="5"/>
  <c r="M1658" i="5"/>
  <c r="M1659" i="5"/>
  <c r="M1660" i="5"/>
  <c r="M1661" i="5"/>
  <c r="M1662" i="5"/>
  <c r="M1663" i="5"/>
  <c r="M1664" i="5"/>
  <c r="M1666" i="5"/>
  <c r="M1667" i="5"/>
  <c r="M1668" i="5"/>
  <c r="M1669" i="5"/>
  <c r="M1670" i="5"/>
  <c r="M1671" i="5"/>
  <c r="M1672" i="5"/>
  <c r="M1673" i="5"/>
  <c r="M1674" i="5"/>
  <c r="M1675" i="5"/>
  <c r="M1676" i="5"/>
  <c r="M1678" i="5"/>
  <c r="M1679" i="5"/>
  <c r="M1680" i="5"/>
  <c r="M1681" i="5"/>
  <c r="M1682" i="5"/>
  <c r="M1683" i="5"/>
  <c r="M1684" i="5"/>
  <c r="M1685" i="5"/>
  <c r="M1686" i="5"/>
  <c r="M1687" i="5"/>
  <c r="M1688" i="5"/>
  <c r="M1690" i="5"/>
  <c r="M1691" i="5"/>
  <c r="M1692" i="5"/>
  <c r="M1693" i="5"/>
  <c r="M1694" i="5"/>
  <c r="M1695" i="5"/>
  <c r="M1696" i="5"/>
  <c r="M1697" i="5"/>
  <c r="M1698" i="5"/>
  <c r="M1699" i="5"/>
  <c r="M1700" i="5"/>
  <c r="M1702" i="5"/>
  <c r="M1703" i="5"/>
  <c r="M1704" i="5"/>
  <c r="M1705" i="5"/>
  <c r="M1706" i="5"/>
  <c r="M1707" i="5"/>
  <c r="M1708" i="5"/>
  <c r="M1709" i="5"/>
  <c r="M1710" i="5"/>
  <c r="M1711" i="5"/>
  <c r="M1712" i="5"/>
  <c r="M1714" i="5"/>
  <c r="M1715" i="5"/>
  <c r="M1716" i="5"/>
  <c r="M1717" i="5"/>
  <c r="M1718" i="5"/>
  <c r="M1719" i="5"/>
  <c r="M1720" i="5"/>
  <c r="M1721" i="5"/>
  <c r="M1722" i="5"/>
  <c r="M1723" i="5"/>
  <c r="M1724" i="5"/>
  <c r="M1726" i="5"/>
  <c r="M1727" i="5"/>
  <c r="M1728" i="5"/>
  <c r="M1729" i="5"/>
  <c r="M1730" i="5"/>
  <c r="M1731" i="5"/>
  <c r="M1732" i="5"/>
  <c r="M1733" i="5"/>
  <c r="M1734" i="5"/>
  <c r="M1735" i="5"/>
  <c r="M1736" i="5"/>
  <c r="M1738" i="5"/>
  <c r="M1739" i="5"/>
  <c r="M1740" i="5"/>
  <c r="M1741" i="5"/>
  <c r="M1742" i="5"/>
  <c r="M1743" i="5"/>
  <c r="M1744" i="5"/>
  <c r="M1745" i="5"/>
  <c r="M1746" i="5"/>
  <c r="M1747" i="5"/>
  <c r="M1748" i="5"/>
  <c r="M1750" i="5"/>
  <c r="M1751" i="5"/>
  <c r="M1752" i="5"/>
  <c r="M1753" i="5"/>
  <c r="M1754" i="5"/>
  <c r="M1755" i="5"/>
  <c r="M1756" i="5"/>
  <c r="M1757" i="5"/>
  <c r="M1758" i="5"/>
  <c r="M1759" i="5"/>
  <c r="M1760" i="5"/>
  <c r="M1762" i="5"/>
  <c r="M1763" i="5"/>
  <c r="M1764" i="5"/>
  <c r="M1765" i="5"/>
  <c r="M1766" i="5"/>
  <c r="M1767" i="5"/>
  <c r="M1768" i="5"/>
  <c r="M1769" i="5"/>
  <c r="M1770" i="5"/>
  <c r="M1771" i="5"/>
  <c r="M1772" i="5"/>
  <c r="M1774" i="5"/>
  <c r="M1775" i="5"/>
  <c r="M1776" i="5"/>
  <c r="M1777" i="5"/>
  <c r="M1778" i="5"/>
  <c r="M1779" i="5"/>
  <c r="M1780" i="5"/>
  <c r="M1781" i="5"/>
  <c r="M1782" i="5"/>
  <c r="M1783" i="5"/>
  <c r="M1784" i="5"/>
  <c r="M1786" i="5"/>
  <c r="M1787" i="5"/>
  <c r="M1788" i="5"/>
  <c r="M1789" i="5"/>
  <c r="M1790" i="5"/>
  <c r="M1791" i="5"/>
  <c r="M1792" i="5"/>
  <c r="M1793" i="5"/>
  <c r="M1794" i="5"/>
  <c r="M1795" i="5"/>
  <c r="M1796" i="5"/>
  <c r="M1798" i="5"/>
  <c r="M1799" i="5"/>
  <c r="M1800" i="5"/>
  <c r="M1801" i="5"/>
  <c r="M1802" i="5"/>
  <c r="M1803" i="5"/>
  <c r="M1804" i="5"/>
  <c r="M1805" i="5"/>
  <c r="M1806" i="5"/>
  <c r="M1807" i="5"/>
  <c r="M1808" i="5"/>
  <c r="M1810" i="5"/>
  <c r="M1811" i="5"/>
  <c r="M1812" i="5"/>
  <c r="M1813" i="5"/>
  <c r="M1814" i="5"/>
  <c r="M1815" i="5"/>
  <c r="M1816" i="5"/>
  <c r="M1817" i="5"/>
  <c r="M1818" i="5"/>
  <c r="M1819" i="5"/>
  <c r="M1820" i="5"/>
  <c r="M1822" i="5"/>
  <c r="M1823" i="5"/>
  <c r="M1824" i="5"/>
  <c r="M1825" i="5"/>
  <c r="M1826" i="5"/>
  <c r="M1827" i="5"/>
  <c r="M1828" i="5"/>
  <c r="M1829" i="5"/>
  <c r="M1830" i="5"/>
  <c r="M1831" i="5"/>
  <c r="M1832" i="5"/>
  <c r="M1834" i="5"/>
  <c r="M1835" i="5"/>
  <c r="M1836" i="5"/>
  <c r="M1837" i="5"/>
  <c r="M1838" i="5"/>
  <c r="M1839" i="5"/>
  <c r="M1840" i="5"/>
  <c r="M1841" i="5"/>
  <c r="M1842" i="5"/>
  <c r="M1843" i="5"/>
  <c r="M1844" i="5"/>
  <c r="M1846" i="5"/>
  <c r="M1847" i="5"/>
  <c r="M1848" i="5"/>
  <c r="M1849" i="5"/>
  <c r="M1850" i="5"/>
  <c r="M1851" i="5"/>
  <c r="M1852" i="5"/>
  <c r="M1853" i="5"/>
  <c r="M1854" i="5"/>
  <c r="M1855" i="5"/>
  <c r="M1856" i="5"/>
  <c r="M1858" i="5"/>
  <c r="M1859" i="5"/>
  <c r="M1860" i="5"/>
  <c r="M1861" i="5"/>
  <c r="M1862" i="5"/>
  <c r="M1863" i="5"/>
  <c r="M1864" i="5"/>
  <c r="M1865" i="5"/>
  <c r="M1866" i="5"/>
  <c r="M1867" i="5"/>
  <c r="M1868" i="5"/>
  <c r="M1870" i="5"/>
  <c r="M1871" i="5"/>
  <c r="M1872" i="5"/>
  <c r="M1873" i="5"/>
  <c r="M1874" i="5"/>
  <c r="M1875" i="5"/>
  <c r="M1876" i="5"/>
  <c r="M1877" i="5"/>
  <c r="M1878" i="5"/>
  <c r="M1879" i="5"/>
  <c r="M1880" i="5"/>
  <c r="M1882" i="5"/>
  <c r="M1883" i="5"/>
  <c r="M1884" i="5"/>
  <c r="M1885" i="5"/>
  <c r="M1886" i="5"/>
  <c r="M1887" i="5"/>
  <c r="M1888" i="5"/>
  <c r="M1889" i="5"/>
  <c r="M1890" i="5"/>
  <c r="M1891" i="5"/>
  <c r="M1892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21" i="5" l="1"/>
  <c r="M22" i="5"/>
  <c r="M33" i="5"/>
  <c r="M34" i="5"/>
  <c r="M45" i="5"/>
  <c r="M46" i="5"/>
  <c r="M57" i="5"/>
  <c r="M58" i="5"/>
  <c r="M60" i="5"/>
  <c r="M69" i="5"/>
  <c r="M70" i="5"/>
  <c r="M81" i="5"/>
  <c r="M82" i="5"/>
  <c r="M93" i="5"/>
  <c r="M94" i="5"/>
  <c r="M105" i="5"/>
  <c r="M106" i="5"/>
  <c r="M108" i="5"/>
  <c r="M117" i="5"/>
  <c r="M118" i="5"/>
  <c r="M129" i="5"/>
  <c r="M130" i="5"/>
  <c r="M141" i="5"/>
  <c r="M142" i="5"/>
  <c r="M153" i="5"/>
  <c r="M154" i="5"/>
  <c r="M156" i="5"/>
  <c r="M165" i="5"/>
  <c r="M166" i="5"/>
  <c r="M177" i="5"/>
  <c r="M178" i="5"/>
  <c r="M189" i="5"/>
  <c r="M190" i="5"/>
  <c r="M201" i="5"/>
  <c r="M202" i="5"/>
  <c r="M204" i="5"/>
  <c r="M213" i="5"/>
  <c r="M214" i="5"/>
  <c r="M225" i="5"/>
  <c r="M226" i="5"/>
  <c r="M237" i="5"/>
  <c r="M238" i="5"/>
  <c r="M249" i="5"/>
  <c r="M250" i="5"/>
  <c r="M252" i="5"/>
  <c r="M261" i="5"/>
  <c r="M262" i="5"/>
  <c r="M273" i="5"/>
  <c r="M274" i="5"/>
  <c r="M285" i="5"/>
  <c r="M286" i="5"/>
  <c r="M296" i="5"/>
  <c r="M297" i="5"/>
  <c r="M298" i="5"/>
  <c r="M300" i="5"/>
  <c r="M308" i="5"/>
  <c r="M309" i="5"/>
  <c r="M310" i="5"/>
  <c r="M320" i="5"/>
  <c r="M321" i="5"/>
  <c r="M322" i="5"/>
  <c r="M332" i="5"/>
  <c r="M333" i="5"/>
  <c r="M334" i="5"/>
  <c r="M336" i="5"/>
  <c r="M344" i="5"/>
  <c r="M345" i="5"/>
  <c r="M346" i="5"/>
  <c r="M356" i="5"/>
  <c r="M357" i="5"/>
  <c r="M358" i="5"/>
  <c r="M368" i="5"/>
  <c r="M369" i="5"/>
  <c r="M370" i="5"/>
  <c r="M372" i="5"/>
  <c r="M380" i="5"/>
  <c r="M381" i="5"/>
  <c r="M382" i="5"/>
  <c r="M392" i="5"/>
  <c r="M393" i="5"/>
  <c r="M394" i="5"/>
  <c r="M404" i="5"/>
  <c r="M405" i="5"/>
  <c r="M406" i="5"/>
  <c r="M408" i="5"/>
  <c r="M416" i="5"/>
  <c r="M417" i="5"/>
  <c r="M418" i="5"/>
  <c r="M428" i="5"/>
  <c r="M429" i="5"/>
  <c r="M430" i="5"/>
  <c r="M440" i="5"/>
  <c r="M441" i="5"/>
  <c r="M442" i="5"/>
  <c r="M444" i="5"/>
  <c r="M452" i="5"/>
  <c r="M453" i="5"/>
  <c r="M454" i="5"/>
  <c r="M464" i="5"/>
  <c r="M465" i="5"/>
  <c r="M466" i="5"/>
  <c r="M476" i="5"/>
  <c r="M477" i="5"/>
  <c r="M478" i="5"/>
  <c r="M480" i="5"/>
  <c r="M488" i="5"/>
  <c r="M489" i="5"/>
  <c r="M490" i="5"/>
  <c r="M500" i="5"/>
  <c r="M501" i="5"/>
  <c r="M502" i="5"/>
  <c r="M512" i="5"/>
  <c r="M513" i="5"/>
  <c r="M514" i="5"/>
  <c r="M516" i="5"/>
  <c r="M524" i="5"/>
  <c r="M525" i="5"/>
  <c r="M526" i="5"/>
  <c r="M536" i="5"/>
  <c r="M537" i="5"/>
  <c r="M538" i="5"/>
  <c r="M548" i="5"/>
  <c r="M549" i="5"/>
  <c r="M550" i="5"/>
  <c r="M552" i="5"/>
  <c r="M560" i="5"/>
  <c r="M561" i="5"/>
  <c r="M562" i="5"/>
  <c r="M572" i="5"/>
  <c r="M573" i="5"/>
  <c r="M574" i="5"/>
  <c r="M584" i="5"/>
  <c r="M585" i="5"/>
  <c r="M586" i="5"/>
  <c r="M588" i="5"/>
  <c r="M596" i="5"/>
  <c r="M597" i="5"/>
  <c r="M598" i="5"/>
  <c r="M608" i="5"/>
  <c r="M609" i="5"/>
  <c r="M610" i="5"/>
  <c r="M620" i="5"/>
  <c r="M621" i="5"/>
  <c r="M622" i="5"/>
  <c r="M632" i="5"/>
  <c r="M633" i="5"/>
  <c r="M634" i="5"/>
  <c r="M644" i="5"/>
  <c r="M645" i="5"/>
  <c r="M646" i="5"/>
  <c r="M656" i="5"/>
  <c r="M657" i="5"/>
  <c r="M658" i="5"/>
  <c r="M668" i="5"/>
  <c r="M669" i="5"/>
  <c r="M670" i="5"/>
  <c r="M680" i="5"/>
  <c r="M681" i="5"/>
  <c r="M682" i="5"/>
  <c r="M692" i="5"/>
  <c r="M693" i="5"/>
  <c r="M694" i="5"/>
  <c r="M704" i="5"/>
  <c r="M705" i="5"/>
  <c r="M706" i="5"/>
  <c r="M716" i="5"/>
  <c r="M717" i="5"/>
  <c r="M718" i="5"/>
  <c r="M728" i="5"/>
  <c r="M729" i="5"/>
  <c r="M730" i="5"/>
  <c r="M740" i="5"/>
  <c r="M741" i="5"/>
  <c r="M742" i="5"/>
  <c r="M752" i="5"/>
  <c r="M753" i="5"/>
  <c r="M754" i="5"/>
  <c r="M756" i="5"/>
  <c r="M764" i="5"/>
  <c r="M765" i="5"/>
  <c r="M766" i="5"/>
  <c r="M776" i="5"/>
  <c r="M777" i="5"/>
  <c r="M778" i="5"/>
  <c r="M788" i="5"/>
  <c r="M789" i="5"/>
  <c r="M790" i="5"/>
  <c r="M791" i="5"/>
  <c r="M800" i="5"/>
  <c r="M801" i="5"/>
  <c r="M802" i="5"/>
  <c r="M812" i="5"/>
  <c r="M813" i="5"/>
  <c r="M814" i="5"/>
  <c r="M816" i="5"/>
  <c r="M824" i="5"/>
  <c r="M825" i="5"/>
  <c r="M826" i="5"/>
  <c r="M836" i="5"/>
  <c r="M837" i="5"/>
  <c r="M838" i="5"/>
  <c r="M848" i="5"/>
  <c r="M849" i="5"/>
  <c r="M850" i="5"/>
  <c r="M860" i="5"/>
  <c r="M861" i="5"/>
  <c r="M862" i="5"/>
  <c r="M3" i="5"/>
  <c r="M4" i="5"/>
  <c r="M14" i="5"/>
  <c r="M15" i="5"/>
  <c r="M2" i="5"/>
  <c r="A862" i="5"/>
  <c r="A861" i="5"/>
  <c r="A860" i="5"/>
  <c r="A859" i="5"/>
  <c r="M859" i="5" s="1"/>
  <c r="A858" i="5"/>
  <c r="M858" i="5" s="1"/>
  <c r="A857" i="5"/>
  <c r="M857" i="5" s="1"/>
  <c r="A856" i="5"/>
  <c r="M856" i="5" s="1"/>
  <c r="A855" i="5"/>
  <c r="M855" i="5" s="1"/>
  <c r="A854" i="5"/>
  <c r="M854" i="5" s="1"/>
  <c r="A853" i="5"/>
  <c r="M853" i="5" s="1"/>
  <c r="A852" i="5"/>
  <c r="M852" i="5" s="1"/>
  <c r="A851" i="5"/>
  <c r="M851" i="5" s="1"/>
  <c r="A850" i="5"/>
  <c r="A849" i="5"/>
  <c r="A848" i="5"/>
  <c r="A847" i="5"/>
  <c r="M847" i="5" s="1"/>
  <c r="A846" i="5"/>
  <c r="M846" i="5" s="1"/>
  <c r="A845" i="5"/>
  <c r="M845" i="5" s="1"/>
  <c r="A844" i="5"/>
  <c r="M844" i="5" s="1"/>
  <c r="A843" i="5"/>
  <c r="M843" i="5" s="1"/>
  <c r="A842" i="5"/>
  <c r="M842" i="5" s="1"/>
  <c r="A841" i="5"/>
  <c r="M841" i="5" s="1"/>
  <c r="A840" i="5"/>
  <c r="M840" i="5" s="1"/>
  <c r="A839" i="5"/>
  <c r="M839" i="5" s="1"/>
  <c r="A838" i="5"/>
  <c r="A837" i="5"/>
  <c r="A836" i="5"/>
  <c r="A835" i="5"/>
  <c r="M835" i="5" s="1"/>
  <c r="A834" i="5"/>
  <c r="M834" i="5" s="1"/>
  <c r="A833" i="5"/>
  <c r="M833" i="5" s="1"/>
  <c r="A832" i="5"/>
  <c r="M832" i="5" s="1"/>
  <c r="A831" i="5"/>
  <c r="M831" i="5" s="1"/>
  <c r="A830" i="5"/>
  <c r="M830" i="5" s="1"/>
  <c r="A829" i="5"/>
  <c r="M829" i="5" s="1"/>
  <c r="A828" i="5"/>
  <c r="M828" i="5" s="1"/>
  <c r="A827" i="5"/>
  <c r="M827" i="5" s="1"/>
  <c r="A826" i="5"/>
  <c r="A825" i="5"/>
  <c r="A824" i="5"/>
  <c r="A823" i="5"/>
  <c r="M823" i="5" s="1"/>
  <c r="A822" i="5"/>
  <c r="M822" i="5" s="1"/>
  <c r="A821" i="5"/>
  <c r="M821" i="5" s="1"/>
  <c r="A820" i="5"/>
  <c r="M820" i="5" s="1"/>
  <c r="A819" i="5"/>
  <c r="M819" i="5" s="1"/>
  <c r="A818" i="5"/>
  <c r="M818" i="5" s="1"/>
  <c r="A817" i="5"/>
  <c r="M817" i="5" s="1"/>
  <c r="A816" i="5"/>
  <c r="A815" i="5"/>
  <c r="M815" i="5" s="1"/>
  <c r="A814" i="5"/>
  <c r="A813" i="5"/>
  <c r="A812" i="5"/>
  <c r="A811" i="5"/>
  <c r="M811" i="5" s="1"/>
  <c r="A810" i="5"/>
  <c r="M810" i="5" s="1"/>
  <c r="A809" i="5"/>
  <c r="M809" i="5" s="1"/>
  <c r="A808" i="5"/>
  <c r="M808" i="5" s="1"/>
  <c r="A807" i="5"/>
  <c r="M807" i="5" s="1"/>
  <c r="A806" i="5"/>
  <c r="M806" i="5" s="1"/>
  <c r="A805" i="5"/>
  <c r="M805" i="5" s="1"/>
  <c r="A804" i="5"/>
  <c r="M804" i="5" s="1"/>
  <c r="A803" i="5"/>
  <c r="M803" i="5" s="1"/>
  <c r="A802" i="5"/>
  <c r="A801" i="5"/>
  <c r="A800" i="5"/>
  <c r="A799" i="5"/>
  <c r="M799" i="5" s="1"/>
  <c r="A798" i="5"/>
  <c r="M798" i="5" s="1"/>
  <c r="A797" i="5"/>
  <c r="M797" i="5" s="1"/>
  <c r="A796" i="5"/>
  <c r="M796" i="5" s="1"/>
  <c r="A795" i="5"/>
  <c r="M795" i="5" s="1"/>
  <c r="A794" i="5"/>
  <c r="M794" i="5" s="1"/>
  <c r="A793" i="5"/>
  <c r="M793" i="5" s="1"/>
  <c r="A792" i="5"/>
  <c r="M792" i="5" s="1"/>
  <c r="A791" i="5"/>
  <c r="A790" i="5"/>
  <c r="A789" i="5"/>
  <c r="A788" i="5"/>
  <c r="A787" i="5"/>
  <c r="M787" i="5" s="1"/>
  <c r="A786" i="5"/>
  <c r="M786" i="5" s="1"/>
  <c r="A785" i="5"/>
  <c r="M785" i="5" s="1"/>
  <c r="A784" i="5"/>
  <c r="M784" i="5" s="1"/>
  <c r="A783" i="5"/>
  <c r="M783" i="5" s="1"/>
  <c r="A782" i="5"/>
  <c r="M782" i="5" s="1"/>
  <c r="A781" i="5"/>
  <c r="M781" i="5" s="1"/>
  <c r="A780" i="5"/>
  <c r="M780" i="5" s="1"/>
  <c r="A779" i="5"/>
  <c r="M779" i="5" s="1"/>
  <c r="A778" i="5"/>
  <c r="A777" i="5"/>
  <c r="A776" i="5"/>
  <c r="A775" i="5"/>
  <c r="M775" i="5" s="1"/>
  <c r="A774" i="5"/>
  <c r="M774" i="5" s="1"/>
  <c r="A773" i="5"/>
  <c r="M773" i="5" s="1"/>
  <c r="A772" i="5"/>
  <c r="M772" i="5" s="1"/>
  <c r="A771" i="5"/>
  <c r="M771" i="5" s="1"/>
  <c r="A770" i="5"/>
  <c r="M770" i="5" s="1"/>
  <c r="A769" i="5"/>
  <c r="M769" i="5" s="1"/>
  <c r="A768" i="5"/>
  <c r="M768" i="5" s="1"/>
  <c r="A767" i="5"/>
  <c r="M767" i="5" s="1"/>
  <c r="A766" i="5"/>
  <c r="A765" i="5"/>
  <c r="A764" i="5"/>
  <c r="A763" i="5"/>
  <c r="M763" i="5" s="1"/>
  <c r="A762" i="5"/>
  <c r="M762" i="5" s="1"/>
  <c r="A761" i="5"/>
  <c r="M761" i="5" s="1"/>
  <c r="A760" i="5"/>
  <c r="M760" i="5" s="1"/>
  <c r="A759" i="5"/>
  <c r="M759" i="5" s="1"/>
  <c r="A758" i="5"/>
  <c r="M758" i="5" s="1"/>
  <c r="A757" i="5"/>
  <c r="M757" i="5" s="1"/>
  <c r="A756" i="5"/>
  <c r="A755" i="5"/>
  <c r="M755" i="5" s="1"/>
  <c r="A754" i="5"/>
  <c r="A753" i="5"/>
  <c r="A752" i="5"/>
  <c r="A751" i="5"/>
  <c r="M751" i="5" s="1"/>
  <c r="A750" i="5"/>
  <c r="M750" i="5" s="1"/>
  <c r="A749" i="5"/>
  <c r="M749" i="5" s="1"/>
  <c r="A748" i="5"/>
  <c r="M748" i="5" s="1"/>
  <c r="A747" i="5"/>
  <c r="M747" i="5" s="1"/>
  <c r="A746" i="5"/>
  <c r="M746" i="5" s="1"/>
  <c r="A745" i="5"/>
  <c r="M745" i="5" s="1"/>
  <c r="A744" i="5"/>
  <c r="M744" i="5" s="1"/>
  <c r="A743" i="5"/>
  <c r="M743" i="5" s="1"/>
  <c r="A742" i="5"/>
  <c r="A741" i="5"/>
  <c r="A740" i="5"/>
  <c r="A739" i="5"/>
  <c r="M739" i="5" s="1"/>
  <c r="A738" i="5"/>
  <c r="M738" i="5" s="1"/>
  <c r="A737" i="5"/>
  <c r="M737" i="5" s="1"/>
  <c r="A736" i="5"/>
  <c r="M736" i="5" s="1"/>
  <c r="A735" i="5"/>
  <c r="M735" i="5" s="1"/>
  <c r="A734" i="5"/>
  <c r="M734" i="5" s="1"/>
  <c r="A733" i="5"/>
  <c r="M733" i="5" s="1"/>
  <c r="A732" i="5"/>
  <c r="M732" i="5" s="1"/>
  <c r="A731" i="5"/>
  <c r="M731" i="5" s="1"/>
  <c r="A730" i="5"/>
  <c r="A729" i="5"/>
  <c r="A728" i="5"/>
  <c r="A727" i="5"/>
  <c r="M727" i="5" s="1"/>
  <c r="A726" i="5"/>
  <c r="M726" i="5" s="1"/>
  <c r="A725" i="5"/>
  <c r="M725" i="5" s="1"/>
  <c r="A724" i="5"/>
  <c r="M724" i="5" s="1"/>
  <c r="A723" i="5"/>
  <c r="M723" i="5" s="1"/>
  <c r="A722" i="5"/>
  <c r="M722" i="5" s="1"/>
  <c r="A721" i="5"/>
  <c r="M721" i="5" s="1"/>
  <c r="A720" i="5"/>
  <c r="M720" i="5" s="1"/>
  <c r="A719" i="5"/>
  <c r="M719" i="5" s="1"/>
  <c r="A718" i="5"/>
  <c r="A717" i="5"/>
  <c r="A716" i="5"/>
  <c r="A715" i="5"/>
  <c r="M715" i="5" s="1"/>
  <c r="A714" i="5"/>
  <c r="M714" i="5" s="1"/>
  <c r="A713" i="5"/>
  <c r="M713" i="5" s="1"/>
  <c r="A712" i="5"/>
  <c r="M712" i="5" s="1"/>
  <c r="A711" i="5"/>
  <c r="M711" i="5" s="1"/>
  <c r="A710" i="5"/>
  <c r="M710" i="5" s="1"/>
  <c r="A709" i="5"/>
  <c r="M709" i="5" s="1"/>
  <c r="A708" i="5"/>
  <c r="M708" i="5" s="1"/>
  <c r="A707" i="5"/>
  <c r="M707" i="5" s="1"/>
  <c r="A706" i="5"/>
  <c r="A705" i="5"/>
  <c r="A704" i="5"/>
  <c r="A703" i="5"/>
  <c r="M703" i="5" s="1"/>
  <c r="A702" i="5"/>
  <c r="M702" i="5" s="1"/>
  <c r="A701" i="5"/>
  <c r="M701" i="5" s="1"/>
  <c r="A700" i="5"/>
  <c r="M700" i="5" s="1"/>
  <c r="A699" i="5"/>
  <c r="M699" i="5" s="1"/>
  <c r="A698" i="5"/>
  <c r="M698" i="5" s="1"/>
  <c r="A697" i="5"/>
  <c r="M697" i="5" s="1"/>
  <c r="A696" i="5"/>
  <c r="M696" i="5" s="1"/>
  <c r="A695" i="5"/>
  <c r="M695" i="5" s="1"/>
  <c r="A694" i="5"/>
  <c r="A693" i="5"/>
  <c r="A692" i="5"/>
  <c r="A691" i="5"/>
  <c r="M691" i="5" s="1"/>
  <c r="A690" i="5"/>
  <c r="M690" i="5" s="1"/>
  <c r="A689" i="5"/>
  <c r="M689" i="5" s="1"/>
  <c r="A688" i="5"/>
  <c r="M688" i="5" s="1"/>
  <c r="A687" i="5"/>
  <c r="M687" i="5" s="1"/>
  <c r="A686" i="5"/>
  <c r="M686" i="5" s="1"/>
  <c r="A685" i="5"/>
  <c r="M685" i="5" s="1"/>
  <c r="A684" i="5"/>
  <c r="M684" i="5" s="1"/>
  <c r="A683" i="5"/>
  <c r="M683" i="5" s="1"/>
  <c r="A682" i="5"/>
  <c r="A681" i="5"/>
  <c r="A680" i="5"/>
  <c r="A679" i="5"/>
  <c r="M679" i="5" s="1"/>
  <c r="A678" i="5"/>
  <c r="M678" i="5" s="1"/>
  <c r="A677" i="5"/>
  <c r="M677" i="5" s="1"/>
  <c r="A676" i="5"/>
  <c r="M676" i="5" s="1"/>
  <c r="A675" i="5"/>
  <c r="M675" i="5" s="1"/>
  <c r="A674" i="5"/>
  <c r="M674" i="5" s="1"/>
  <c r="A673" i="5"/>
  <c r="M673" i="5" s="1"/>
  <c r="A672" i="5"/>
  <c r="M672" i="5" s="1"/>
  <c r="A671" i="5"/>
  <c r="M671" i="5" s="1"/>
  <c r="A670" i="5"/>
  <c r="A669" i="5"/>
  <c r="A668" i="5"/>
  <c r="A667" i="5"/>
  <c r="M667" i="5" s="1"/>
  <c r="A666" i="5"/>
  <c r="M666" i="5" s="1"/>
  <c r="A665" i="5"/>
  <c r="M665" i="5" s="1"/>
  <c r="A664" i="5"/>
  <c r="M664" i="5" s="1"/>
  <c r="A663" i="5"/>
  <c r="M663" i="5" s="1"/>
  <c r="A662" i="5"/>
  <c r="M662" i="5" s="1"/>
  <c r="A661" i="5"/>
  <c r="M661" i="5" s="1"/>
  <c r="A660" i="5"/>
  <c r="M660" i="5" s="1"/>
  <c r="A659" i="5"/>
  <c r="M659" i="5" s="1"/>
  <c r="A658" i="5"/>
  <c r="A657" i="5"/>
  <c r="A656" i="5"/>
  <c r="A655" i="5"/>
  <c r="M655" i="5" s="1"/>
  <c r="A654" i="5"/>
  <c r="M654" i="5" s="1"/>
  <c r="A653" i="5"/>
  <c r="M653" i="5" s="1"/>
  <c r="A652" i="5"/>
  <c r="M652" i="5" s="1"/>
  <c r="A651" i="5"/>
  <c r="M651" i="5" s="1"/>
  <c r="A650" i="5"/>
  <c r="M650" i="5" s="1"/>
  <c r="A649" i="5"/>
  <c r="M649" i="5" s="1"/>
  <c r="A648" i="5"/>
  <c r="M648" i="5" s="1"/>
  <c r="A647" i="5"/>
  <c r="M647" i="5" s="1"/>
  <c r="A646" i="5"/>
  <c r="A645" i="5"/>
  <c r="A644" i="5"/>
  <c r="A643" i="5"/>
  <c r="M643" i="5" s="1"/>
  <c r="A642" i="5"/>
  <c r="M642" i="5" s="1"/>
  <c r="A641" i="5"/>
  <c r="M641" i="5" s="1"/>
  <c r="A640" i="5"/>
  <c r="M640" i="5" s="1"/>
  <c r="A639" i="5"/>
  <c r="M639" i="5" s="1"/>
  <c r="A638" i="5"/>
  <c r="M638" i="5" s="1"/>
  <c r="A637" i="5"/>
  <c r="M637" i="5" s="1"/>
  <c r="A636" i="5"/>
  <c r="M636" i="5" s="1"/>
  <c r="A635" i="5"/>
  <c r="M635" i="5" s="1"/>
  <c r="A634" i="5"/>
  <c r="A633" i="5"/>
  <c r="A632" i="5"/>
  <c r="A631" i="5"/>
  <c r="M631" i="5" s="1"/>
  <c r="A630" i="5"/>
  <c r="M630" i="5" s="1"/>
  <c r="A629" i="5"/>
  <c r="M629" i="5" s="1"/>
  <c r="A628" i="5"/>
  <c r="M628" i="5" s="1"/>
  <c r="A627" i="5"/>
  <c r="M627" i="5" s="1"/>
  <c r="A626" i="5"/>
  <c r="M626" i="5" s="1"/>
  <c r="A625" i="5"/>
  <c r="M625" i="5" s="1"/>
  <c r="A624" i="5"/>
  <c r="M624" i="5" s="1"/>
  <c r="A623" i="5"/>
  <c r="M623" i="5" s="1"/>
  <c r="A622" i="5"/>
  <c r="A621" i="5"/>
  <c r="A620" i="5"/>
  <c r="A619" i="5"/>
  <c r="M619" i="5" s="1"/>
  <c r="A618" i="5"/>
  <c r="M618" i="5" s="1"/>
  <c r="A617" i="5"/>
  <c r="M617" i="5" s="1"/>
  <c r="A616" i="5"/>
  <c r="M616" i="5" s="1"/>
  <c r="A615" i="5"/>
  <c r="M615" i="5" s="1"/>
  <c r="A614" i="5"/>
  <c r="M614" i="5" s="1"/>
  <c r="A613" i="5"/>
  <c r="M613" i="5" s="1"/>
  <c r="A612" i="5"/>
  <c r="M612" i="5" s="1"/>
  <c r="A611" i="5"/>
  <c r="M611" i="5" s="1"/>
  <c r="A610" i="5"/>
  <c r="A609" i="5"/>
  <c r="A608" i="5"/>
  <c r="A607" i="5"/>
  <c r="M607" i="5" s="1"/>
  <c r="A606" i="5"/>
  <c r="M606" i="5" s="1"/>
  <c r="A605" i="5"/>
  <c r="M605" i="5" s="1"/>
  <c r="A604" i="5"/>
  <c r="M604" i="5" s="1"/>
  <c r="A603" i="5"/>
  <c r="M603" i="5" s="1"/>
  <c r="A602" i="5"/>
  <c r="M602" i="5" s="1"/>
  <c r="A601" i="5"/>
  <c r="M601" i="5" s="1"/>
  <c r="A600" i="5"/>
  <c r="M600" i="5" s="1"/>
  <c r="A599" i="5"/>
  <c r="M599" i="5" s="1"/>
  <c r="A598" i="5"/>
  <c r="A597" i="5"/>
  <c r="A596" i="5"/>
  <c r="A595" i="5"/>
  <c r="M595" i="5" s="1"/>
  <c r="A594" i="5"/>
  <c r="M594" i="5" s="1"/>
  <c r="A593" i="5"/>
  <c r="M593" i="5" s="1"/>
  <c r="A592" i="5"/>
  <c r="M592" i="5" s="1"/>
  <c r="A591" i="5"/>
  <c r="M591" i="5" s="1"/>
  <c r="A590" i="5"/>
  <c r="M590" i="5" s="1"/>
  <c r="A589" i="5"/>
  <c r="M589" i="5" s="1"/>
  <c r="A588" i="5"/>
  <c r="A587" i="5"/>
  <c r="M587" i="5" s="1"/>
  <c r="A586" i="5"/>
  <c r="A585" i="5"/>
  <c r="A584" i="5"/>
  <c r="A583" i="5"/>
  <c r="M583" i="5" s="1"/>
  <c r="A582" i="5"/>
  <c r="M582" i="5" s="1"/>
  <c r="A581" i="5"/>
  <c r="M581" i="5" s="1"/>
  <c r="A580" i="5"/>
  <c r="M580" i="5" s="1"/>
  <c r="A579" i="5"/>
  <c r="M579" i="5" s="1"/>
  <c r="A578" i="5"/>
  <c r="M578" i="5" s="1"/>
  <c r="A577" i="5"/>
  <c r="M577" i="5" s="1"/>
  <c r="A576" i="5"/>
  <c r="M576" i="5" s="1"/>
  <c r="A575" i="5"/>
  <c r="M575" i="5" s="1"/>
  <c r="A574" i="5"/>
  <c r="A573" i="5"/>
  <c r="A572" i="5"/>
  <c r="A571" i="5"/>
  <c r="M571" i="5" s="1"/>
  <c r="A570" i="5"/>
  <c r="M570" i="5" s="1"/>
  <c r="A569" i="5"/>
  <c r="M569" i="5" s="1"/>
  <c r="A568" i="5"/>
  <c r="M568" i="5" s="1"/>
  <c r="A567" i="5"/>
  <c r="M567" i="5" s="1"/>
  <c r="A566" i="5"/>
  <c r="M566" i="5" s="1"/>
  <c r="A565" i="5"/>
  <c r="M565" i="5" s="1"/>
  <c r="A564" i="5"/>
  <c r="M564" i="5" s="1"/>
  <c r="A563" i="5"/>
  <c r="M563" i="5" s="1"/>
  <c r="A562" i="5"/>
  <c r="A561" i="5"/>
  <c r="A560" i="5"/>
  <c r="A559" i="5"/>
  <c r="M559" i="5" s="1"/>
  <c r="A558" i="5"/>
  <c r="M558" i="5" s="1"/>
  <c r="A557" i="5"/>
  <c r="M557" i="5" s="1"/>
  <c r="A556" i="5"/>
  <c r="M556" i="5" s="1"/>
  <c r="A555" i="5"/>
  <c r="M555" i="5" s="1"/>
  <c r="A554" i="5"/>
  <c r="M554" i="5" s="1"/>
  <c r="A553" i="5"/>
  <c r="M553" i="5" s="1"/>
  <c r="A552" i="5"/>
  <c r="A551" i="5"/>
  <c r="M551" i="5" s="1"/>
  <c r="A550" i="5"/>
  <c r="A549" i="5"/>
  <c r="A548" i="5"/>
  <c r="A547" i="5"/>
  <c r="M547" i="5" s="1"/>
  <c r="A546" i="5"/>
  <c r="M546" i="5" s="1"/>
  <c r="A545" i="5"/>
  <c r="M545" i="5" s="1"/>
  <c r="A544" i="5"/>
  <c r="M544" i="5" s="1"/>
  <c r="A543" i="5"/>
  <c r="M543" i="5" s="1"/>
  <c r="A542" i="5"/>
  <c r="M542" i="5" s="1"/>
  <c r="A541" i="5"/>
  <c r="M541" i="5" s="1"/>
  <c r="A540" i="5"/>
  <c r="M540" i="5" s="1"/>
  <c r="A539" i="5"/>
  <c r="M539" i="5" s="1"/>
  <c r="A538" i="5"/>
  <c r="A537" i="5"/>
  <c r="A536" i="5"/>
  <c r="A535" i="5"/>
  <c r="M535" i="5" s="1"/>
  <c r="A534" i="5"/>
  <c r="M534" i="5" s="1"/>
  <c r="A533" i="5"/>
  <c r="M533" i="5" s="1"/>
  <c r="A532" i="5"/>
  <c r="M532" i="5" s="1"/>
  <c r="A531" i="5"/>
  <c r="M531" i="5" s="1"/>
  <c r="A530" i="5"/>
  <c r="M530" i="5" s="1"/>
  <c r="A529" i="5"/>
  <c r="M529" i="5" s="1"/>
  <c r="A528" i="5"/>
  <c r="M528" i="5" s="1"/>
  <c r="A527" i="5"/>
  <c r="M527" i="5" s="1"/>
  <c r="A526" i="5"/>
  <c r="A525" i="5"/>
  <c r="A524" i="5"/>
  <c r="A523" i="5"/>
  <c r="M523" i="5" s="1"/>
  <c r="A522" i="5"/>
  <c r="M522" i="5" s="1"/>
  <c r="A521" i="5"/>
  <c r="M521" i="5" s="1"/>
  <c r="A520" i="5"/>
  <c r="M520" i="5" s="1"/>
  <c r="A519" i="5"/>
  <c r="M519" i="5" s="1"/>
  <c r="A518" i="5"/>
  <c r="M518" i="5" s="1"/>
  <c r="A517" i="5"/>
  <c r="M517" i="5" s="1"/>
  <c r="A516" i="5"/>
  <c r="A515" i="5"/>
  <c r="M515" i="5" s="1"/>
  <c r="A514" i="5"/>
  <c r="A513" i="5"/>
  <c r="A512" i="5"/>
  <c r="A511" i="5"/>
  <c r="M511" i="5" s="1"/>
  <c r="A510" i="5"/>
  <c r="M510" i="5" s="1"/>
  <c r="A509" i="5"/>
  <c r="M509" i="5" s="1"/>
  <c r="A508" i="5"/>
  <c r="M508" i="5" s="1"/>
  <c r="A507" i="5"/>
  <c r="M507" i="5" s="1"/>
  <c r="A506" i="5"/>
  <c r="M506" i="5" s="1"/>
  <c r="A505" i="5"/>
  <c r="M505" i="5" s="1"/>
  <c r="A504" i="5"/>
  <c r="M504" i="5" s="1"/>
  <c r="A503" i="5"/>
  <c r="M503" i="5" s="1"/>
  <c r="A502" i="5"/>
  <c r="A501" i="5"/>
  <c r="A500" i="5"/>
  <c r="A499" i="5"/>
  <c r="M499" i="5" s="1"/>
  <c r="A498" i="5"/>
  <c r="M498" i="5" s="1"/>
  <c r="A497" i="5"/>
  <c r="M497" i="5" s="1"/>
  <c r="A496" i="5"/>
  <c r="M496" i="5" s="1"/>
  <c r="A495" i="5"/>
  <c r="M495" i="5" s="1"/>
  <c r="A494" i="5"/>
  <c r="M494" i="5" s="1"/>
  <c r="A493" i="5"/>
  <c r="M493" i="5" s="1"/>
  <c r="A492" i="5"/>
  <c r="M492" i="5" s="1"/>
  <c r="A491" i="5"/>
  <c r="M491" i="5" s="1"/>
  <c r="A490" i="5"/>
  <c r="A489" i="5"/>
  <c r="A488" i="5"/>
  <c r="A487" i="5"/>
  <c r="M487" i="5" s="1"/>
  <c r="A486" i="5"/>
  <c r="M486" i="5" s="1"/>
  <c r="A485" i="5"/>
  <c r="M485" i="5" s="1"/>
  <c r="A484" i="5"/>
  <c r="M484" i="5" s="1"/>
  <c r="A483" i="5"/>
  <c r="M483" i="5" s="1"/>
  <c r="A482" i="5"/>
  <c r="M482" i="5" s="1"/>
  <c r="A481" i="5"/>
  <c r="M481" i="5" s="1"/>
  <c r="A480" i="5"/>
  <c r="A479" i="5"/>
  <c r="M479" i="5" s="1"/>
  <c r="A478" i="5"/>
  <c r="A477" i="5"/>
  <c r="A476" i="5"/>
  <c r="A475" i="5"/>
  <c r="M475" i="5" s="1"/>
  <c r="A474" i="5"/>
  <c r="M474" i="5" s="1"/>
  <c r="A473" i="5"/>
  <c r="M473" i="5" s="1"/>
  <c r="A472" i="5"/>
  <c r="M472" i="5" s="1"/>
  <c r="A471" i="5"/>
  <c r="M471" i="5" s="1"/>
  <c r="A470" i="5"/>
  <c r="M470" i="5" s="1"/>
  <c r="A469" i="5"/>
  <c r="M469" i="5" s="1"/>
  <c r="A468" i="5"/>
  <c r="M468" i="5" s="1"/>
  <c r="A467" i="5"/>
  <c r="M467" i="5" s="1"/>
  <c r="A466" i="5"/>
  <c r="A465" i="5"/>
  <c r="A464" i="5"/>
  <c r="A463" i="5"/>
  <c r="M463" i="5" s="1"/>
  <c r="A462" i="5"/>
  <c r="M462" i="5" s="1"/>
  <c r="A461" i="5"/>
  <c r="M461" i="5" s="1"/>
  <c r="A460" i="5"/>
  <c r="M460" i="5" s="1"/>
  <c r="A459" i="5"/>
  <c r="M459" i="5" s="1"/>
  <c r="A458" i="5"/>
  <c r="M458" i="5" s="1"/>
  <c r="A457" i="5"/>
  <c r="M457" i="5" s="1"/>
  <c r="A456" i="5"/>
  <c r="M456" i="5" s="1"/>
  <c r="A455" i="5"/>
  <c r="M455" i="5" s="1"/>
  <c r="A454" i="5"/>
  <c r="A453" i="5"/>
  <c r="A452" i="5"/>
  <c r="A451" i="5"/>
  <c r="M451" i="5" s="1"/>
  <c r="A450" i="5"/>
  <c r="M450" i="5" s="1"/>
  <c r="A449" i="5"/>
  <c r="M449" i="5" s="1"/>
  <c r="A448" i="5"/>
  <c r="M448" i="5" s="1"/>
  <c r="A447" i="5"/>
  <c r="M447" i="5" s="1"/>
  <c r="A446" i="5"/>
  <c r="M446" i="5" s="1"/>
  <c r="A445" i="5"/>
  <c r="M445" i="5" s="1"/>
  <c r="A444" i="5"/>
  <c r="A443" i="5"/>
  <c r="M443" i="5" s="1"/>
  <c r="A442" i="5"/>
  <c r="A441" i="5"/>
  <c r="A440" i="5"/>
  <c r="A439" i="5"/>
  <c r="M439" i="5" s="1"/>
  <c r="A438" i="5"/>
  <c r="M438" i="5" s="1"/>
  <c r="A437" i="5"/>
  <c r="M437" i="5" s="1"/>
  <c r="A436" i="5"/>
  <c r="M436" i="5" s="1"/>
  <c r="A435" i="5"/>
  <c r="M435" i="5" s="1"/>
  <c r="A434" i="5"/>
  <c r="M434" i="5" s="1"/>
  <c r="A433" i="5"/>
  <c r="M433" i="5" s="1"/>
  <c r="A432" i="5"/>
  <c r="M432" i="5" s="1"/>
  <c r="A431" i="5"/>
  <c r="M431" i="5" s="1"/>
  <c r="A430" i="5"/>
  <c r="A429" i="5"/>
  <c r="A428" i="5"/>
  <c r="A427" i="5"/>
  <c r="M427" i="5" s="1"/>
  <c r="A426" i="5"/>
  <c r="M426" i="5" s="1"/>
  <c r="A425" i="5"/>
  <c r="M425" i="5" s="1"/>
  <c r="A424" i="5"/>
  <c r="M424" i="5" s="1"/>
  <c r="A423" i="5"/>
  <c r="M423" i="5" s="1"/>
  <c r="A422" i="5"/>
  <c r="M422" i="5" s="1"/>
  <c r="A421" i="5"/>
  <c r="M421" i="5" s="1"/>
  <c r="A420" i="5"/>
  <c r="M420" i="5" s="1"/>
  <c r="A419" i="5"/>
  <c r="M419" i="5" s="1"/>
  <c r="A418" i="5"/>
  <c r="A417" i="5"/>
  <c r="A416" i="5"/>
  <c r="A415" i="5"/>
  <c r="M415" i="5" s="1"/>
  <c r="A414" i="5"/>
  <c r="M414" i="5" s="1"/>
  <c r="A413" i="5"/>
  <c r="M413" i="5" s="1"/>
  <c r="A412" i="5"/>
  <c r="M412" i="5" s="1"/>
  <c r="A411" i="5"/>
  <c r="M411" i="5" s="1"/>
  <c r="A410" i="5"/>
  <c r="M410" i="5" s="1"/>
  <c r="A409" i="5"/>
  <c r="M409" i="5" s="1"/>
  <c r="A408" i="5"/>
  <c r="A407" i="5"/>
  <c r="M407" i="5" s="1"/>
  <c r="A406" i="5"/>
  <c r="A405" i="5"/>
  <c r="A404" i="5"/>
  <c r="A403" i="5"/>
  <c r="M403" i="5" s="1"/>
  <c r="A402" i="5"/>
  <c r="M402" i="5" s="1"/>
  <c r="A401" i="5"/>
  <c r="M401" i="5" s="1"/>
  <c r="A400" i="5"/>
  <c r="M400" i="5" s="1"/>
  <c r="A399" i="5"/>
  <c r="M399" i="5" s="1"/>
  <c r="A398" i="5"/>
  <c r="M398" i="5" s="1"/>
  <c r="A397" i="5"/>
  <c r="M397" i="5" s="1"/>
  <c r="A396" i="5"/>
  <c r="M396" i="5" s="1"/>
  <c r="A395" i="5"/>
  <c r="M395" i="5" s="1"/>
  <c r="A394" i="5"/>
  <c r="A393" i="5"/>
  <c r="A392" i="5"/>
  <c r="A391" i="5"/>
  <c r="M391" i="5" s="1"/>
  <c r="A390" i="5"/>
  <c r="M390" i="5" s="1"/>
  <c r="A389" i="5"/>
  <c r="M389" i="5" s="1"/>
  <c r="A388" i="5"/>
  <c r="M388" i="5" s="1"/>
  <c r="A387" i="5"/>
  <c r="M387" i="5" s="1"/>
  <c r="A386" i="5"/>
  <c r="M386" i="5" s="1"/>
  <c r="A385" i="5"/>
  <c r="M385" i="5" s="1"/>
  <c r="A384" i="5"/>
  <c r="M384" i="5" s="1"/>
  <c r="A383" i="5"/>
  <c r="M383" i="5" s="1"/>
  <c r="A382" i="5"/>
  <c r="A381" i="5"/>
  <c r="A380" i="5"/>
  <c r="A379" i="5"/>
  <c r="M379" i="5" s="1"/>
  <c r="A378" i="5"/>
  <c r="M378" i="5" s="1"/>
  <c r="A377" i="5"/>
  <c r="M377" i="5" s="1"/>
  <c r="A376" i="5"/>
  <c r="M376" i="5" s="1"/>
  <c r="A375" i="5"/>
  <c r="M375" i="5" s="1"/>
  <c r="A374" i="5"/>
  <c r="M374" i="5" s="1"/>
  <c r="A373" i="5"/>
  <c r="M373" i="5" s="1"/>
  <c r="A372" i="5"/>
  <c r="A371" i="5"/>
  <c r="M371" i="5" s="1"/>
  <c r="A370" i="5"/>
  <c r="A369" i="5"/>
  <c r="A368" i="5"/>
  <c r="A367" i="5"/>
  <c r="M367" i="5" s="1"/>
  <c r="A366" i="5"/>
  <c r="M366" i="5" s="1"/>
  <c r="A365" i="5"/>
  <c r="M365" i="5" s="1"/>
  <c r="A364" i="5"/>
  <c r="M364" i="5" s="1"/>
  <c r="A363" i="5"/>
  <c r="M363" i="5" s="1"/>
  <c r="A362" i="5"/>
  <c r="M362" i="5" s="1"/>
  <c r="A361" i="5"/>
  <c r="M361" i="5" s="1"/>
  <c r="A360" i="5"/>
  <c r="M360" i="5" s="1"/>
  <c r="A359" i="5"/>
  <c r="M359" i="5" s="1"/>
  <c r="A358" i="5"/>
  <c r="A357" i="5"/>
  <c r="A356" i="5"/>
  <c r="A355" i="5"/>
  <c r="M355" i="5" s="1"/>
  <c r="A354" i="5"/>
  <c r="M354" i="5" s="1"/>
  <c r="A353" i="5"/>
  <c r="M353" i="5" s="1"/>
  <c r="A352" i="5"/>
  <c r="M352" i="5" s="1"/>
  <c r="A351" i="5"/>
  <c r="M351" i="5" s="1"/>
  <c r="A350" i="5"/>
  <c r="M350" i="5" s="1"/>
  <c r="A349" i="5"/>
  <c r="M349" i="5" s="1"/>
  <c r="A348" i="5"/>
  <c r="M348" i="5" s="1"/>
  <c r="A347" i="5"/>
  <c r="M347" i="5" s="1"/>
  <c r="A346" i="5"/>
  <c r="A345" i="5"/>
  <c r="A344" i="5"/>
  <c r="A343" i="5"/>
  <c r="M343" i="5" s="1"/>
  <c r="A342" i="5"/>
  <c r="M342" i="5" s="1"/>
  <c r="A341" i="5"/>
  <c r="M341" i="5" s="1"/>
  <c r="A340" i="5"/>
  <c r="M340" i="5" s="1"/>
  <c r="A339" i="5"/>
  <c r="M339" i="5" s="1"/>
  <c r="A338" i="5"/>
  <c r="M338" i="5" s="1"/>
  <c r="A337" i="5"/>
  <c r="M337" i="5" s="1"/>
  <c r="A336" i="5"/>
  <c r="A335" i="5"/>
  <c r="M335" i="5" s="1"/>
  <c r="A334" i="5"/>
  <c r="A333" i="5"/>
  <c r="A332" i="5"/>
  <c r="A331" i="5"/>
  <c r="M331" i="5" s="1"/>
  <c r="A330" i="5"/>
  <c r="M330" i="5" s="1"/>
  <c r="A329" i="5"/>
  <c r="M329" i="5" s="1"/>
  <c r="A328" i="5"/>
  <c r="M328" i="5" s="1"/>
  <c r="A327" i="5"/>
  <c r="M327" i="5" s="1"/>
  <c r="A326" i="5"/>
  <c r="M326" i="5" s="1"/>
  <c r="A325" i="5"/>
  <c r="M325" i="5" s="1"/>
  <c r="A324" i="5"/>
  <c r="M324" i="5" s="1"/>
  <c r="A323" i="5"/>
  <c r="M323" i="5" s="1"/>
  <c r="A322" i="5"/>
  <c r="A321" i="5"/>
  <c r="A320" i="5"/>
  <c r="A319" i="5"/>
  <c r="M319" i="5" s="1"/>
  <c r="A318" i="5"/>
  <c r="M318" i="5" s="1"/>
  <c r="A317" i="5"/>
  <c r="M317" i="5" s="1"/>
  <c r="A316" i="5"/>
  <c r="M316" i="5" s="1"/>
  <c r="A315" i="5"/>
  <c r="M315" i="5" s="1"/>
  <c r="A314" i="5"/>
  <c r="M314" i="5" s="1"/>
  <c r="A313" i="5"/>
  <c r="M313" i="5" s="1"/>
  <c r="A312" i="5"/>
  <c r="M312" i="5" s="1"/>
  <c r="A311" i="5"/>
  <c r="M311" i="5" s="1"/>
  <c r="A310" i="5"/>
  <c r="A309" i="5"/>
  <c r="A308" i="5"/>
  <c r="A307" i="5"/>
  <c r="M307" i="5" s="1"/>
  <c r="A306" i="5"/>
  <c r="M306" i="5" s="1"/>
  <c r="A305" i="5"/>
  <c r="M305" i="5" s="1"/>
  <c r="A304" i="5"/>
  <c r="M304" i="5" s="1"/>
  <c r="A303" i="5"/>
  <c r="M303" i="5" s="1"/>
  <c r="A302" i="5"/>
  <c r="M302" i="5" s="1"/>
  <c r="A301" i="5"/>
  <c r="M301" i="5" s="1"/>
  <c r="A300" i="5"/>
  <c r="A299" i="5"/>
  <c r="M299" i="5" s="1"/>
  <c r="A298" i="5"/>
  <c r="A297" i="5"/>
  <c r="A296" i="5"/>
  <c r="A295" i="5"/>
  <c r="M295" i="5" s="1"/>
  <c r="A294" i="5"/>
  <c r="M294" i="5" s="1"/>
  <c r="A293" i="5"/>
  <c r="M293" i="5" s="1"/>
  <c r="A292" i="5"/>
  <c r="M292" i="5" s="1"/>
  <c r="A291" i="5"/>
  <c r="M291" i="5" s="1"/>
  <c r="A290" i="5"/>
  <c r="M290" i="5" s="1"/>
  <c r="A289" i="5"/>
  <c r="M289" i="5" s="1"/>
  <c r="A288" i="5"/>
  <c r="M288" i="5" s="1"/>
  <c r="A287" i="5"/>
  <c r="M287" i="5" s="1"/>
  <c r="A286" i="5"/>
  <c r="A285" i="5"/>
  <c r="A284" i="5"/>
  <c r="M284" i="5" s="1"/>
  <c r="A283" i="5"/>
  <c r="M283" i="5" s="1"/>
  <c r="A282" i="5"/>
  <c r="M282" i="5" s="1"/>
  <c r="A281" i="5"/>
  <c r="M281" i="5" s="1"/>
  <c r="A280" i="5"/>
  <c r="M280" i="5" s="1"/>
  <c r="A279" i="5"/>
  <c r="M279" i="5" s="1"/>
  <c r="A278" i="5"/>
  <c r="M278" i="5" s="1"/>
  <c r="A277" i="5"/>
  <c r="M277" i="5" s="1"/>
  <c r="A276" i="5"/>
  <c r="M276" i="5" s="1"/>
  <c r="A275" i="5"/>
  <c r="M275" i="5" s="1"/>
  <c r="A274" i="5"/>
  <c r="A273" i="5"/>
  <c r="A272" i="5"/>
  <c r="M272" i="5" s="1"/>
  <c r="A271" i="5"/>
  <c r="M271" i="5" s="1"/>
  <c r="A270" i="5"/>
  <c r="M270" i="5" s="1"/>
  <c r="A269" i="5"/>
  <c r="M269" i="5" s="1"/>
  <c r="A268" i="5"/>
  <c r="M268" i="5" s="1"/>
  <c r="A267" i="5"/>
  <c r="M267" i="5" s="1"/>
  <c r="A266" i="5"/>
  <c r="M266" i="5" s="1"/>
  <c r="A265" i="5"/>
  <c r="M265" i="5" s="1"/>
  <c r="A264" i="5"/>
  <c r="M264" i="5" s="1"/>
  <c r="A263" i="5"/>
  <c r="M263" i="5" s="1"/>
  <c r="A262" i="5"/>
  <c r="A261" i="5"/>
  <c r="A260" i="5"/>
  <c r="M260" i="5" s="1"/>
  <c r="A259" i="5"/>
  <c r="M259" i="5" s="1"/>
  <c r="A258" i="5"/>
  <c r="M258" i="5" s="1"/>
  <c r="A257" i="5"/>
  <c r="M257" i="5" s="1"/>
  <c r="A256" i="5"/>
  <c r="M256" i="5" s="1"/>
  <c r="A255" i="5"/>
  <c r="M255" i="5" s="1"/>
  <c r="A254" i="5"/>
  <c r="M254" i="5" s="1"/>
  <c r="A253" i="5"/>
  <c r="M253" i="5" s="1"/>
  <c r="A252" i="5"/>
  <c r="A251" i="5"/>
  <c r="M251" i="5" s="1"/>
  <c r="A250" i="5"/>
  <c r="A249" i="5"/>
  <c r="A248" i="5"/>
  <c r="M248" i="5" s="1"/>
  <c r="A247" i="5"/>
  <c r="M247" i="5" s="1"/>
  <c r="A246" i="5"/>
  <c r="M246" i="5" s="1"/>
  <c r="A245" i="5"/>
  <c r="M245" i="5" s="1"/>
  <c r="A244" i="5"/>
  <c r="M244" i="5" s="1"/>
  <c r="A243" i="5"/>
  <c r="M243" i="5" s="1"/>
  <c r="A242" i="5"/>
  <c r="M242" i="5" s="1"/>
  <c r="A241" i="5"/>
  <c r="M241" i="5" s="1"/>
  <c r="A240" i="5"/>
  <c r="M240" i="5" s="1"/>
  <c r="A239" i="5"/>
  <c r="M239" i="5" s="1"/>
  <c r="A238" i="5"/>
  <c r="A237" i="5"/>
  <c r="A236" i="5"/>
  <c r="M236" i="5" s="1"/>
  <c r="A235" i="5"/>
  <c r="M235" i="5" s="1"/>
  <c r="A234" i="5"/>
  <c r="M234" i="5" s="1"/>
  <c r="A233" i="5"/>
  <c r="M233" i="5" s="1"/>
  <c r="A232" i="5"/>
  <c r="M232" i="5" s="1"/>
  <c r="A231" i="5"/>
  <c r="M231" i="5" s="1"/>
  <c r="A230" i="5"/>
  <c r="M230" i="5" s="1"/>
  <c r="A229" i="5"/>
  <c r="M229" i="5" s="1"/>
  <c r="A228" i="5"/>
  <c r="M228" i="5" s="1"/>
  <c r="A227" i="5"/>
  <c r="M227" i="5" s="1"/>
  <c r="A226" i="5"/>
  <c r="A225" i="5"/>
  <c r="A224" i="5"/>
  <c r="M224" i="5" s="1"/>
  <c r="A223" i="5"/>
  <c r="M223" i="5" s="1"/>
  <c r="A222" i="5"/>
  <c r="M222" i="5" s="1"/>
  <c r="A221" i="5"/>
  <c r="M221" i="5" s="1"/>
  <c r="A220" i="5"/>
  <c r="M220" i="5" s="1"/>
  <c r="A219" i="5"/>
  <c r="M219" i="5" s="1"/>
  <c r="A218" i="5"/>
  <c r="M218" i="5" s="1"/>
  <c r="A217" i="5"/>
  <c r="M217" i="5" s="1"/>
  <c r="A216" i="5"/>
  <c r="M216" i="5" s="1"/>
  <c r="A215" i="5"/>
  <c r="M215" i="5" s="1"/>
  <c r="A214" i="5"/>
  <c r="A213" i="5"/>
  <c r="A212" i="5"/>
  <c r="M212" i="5" s="1"/>
  <c r="A211" i="5"/>
  <c r="M211" i="5" s="1"/>
  <c r="A210" i="5"/>
  <c r="M210" i="5" s="1"/>
  <c r="A209" i="5"/>
  <c r="M209" i="5" s="1"/>
  <c r="A208" i="5"/>
  <c r="M208" i="5" s="1"/>
  <c r="A207" i="5"/>
  <c r="M207" i="5" s="1"/>
  <c r="A206" i="5"/>
  <c r="M206" i="5" s="1"/>
  <c r="A205" i="5"/>
  <c r="M205" i="5" s="1"/>
  <c r="A204" i="5"/>
  <c r="A203" i="5"/>
  <c r="M203" i="5" s="1"/>
  <c r="A202" i="5"/>
  <c r="A201" i="5"/>
  <c r="A200" i="5"/>
  <c r="M200" i="5" s="1"/>
  <c r="A199" i="5"/>
  <c r="M199" i="5" s="1"/>
  <c r="A198" i="5"/>
  <c r="M198" i="5" s="1"/>
  <c r="A197" i="5"/>
  <c r="M197" i="5" s="1"/>
  <c r="A196" i="5"/>
  <c r="M196" i="5" s="1"/>
  <c r="A195" i="5"/>
  <c r="M195" i="5" s="1"/>
  <c r="A194" i="5"/>
  <c r="M194" i="5" s="1"/>
  <c r="A193" i="5"/>
  <c r="M193" i="5" s="1"/>
  <c r="A192" i="5"/>
  <c r="M192" i="5" s="1"/>
  <c r="A191" i="5"/>
  <c r="M191" i="5" s="1"/>
  <c r="A190" i="5"/>
  <c r="A189" i="5"/>
  <c r="A188" i="5"/>
  <c r="M188" i="5" s="1"/>
  <c r="A187" i="5"/>
  <c r="M187" i="5" s="1"/>
  <c r="A186" i="5"/>
  <c r="M186" i="5" s="1"/>
  <c r="A185" i="5"/>
  <c r="M185" i="5" s="1"/>
  <c r="A184" i="5"/>
  <c r="M184" i="5" s="1"/>
  <c r="A183" i="5"/>
  <c r="M183" i="5" s="1"/>
  <c r="A182" i="5"/>
  <c r="M182" i="5" s="1"/>
  <c r="A181" i="5"/>
  <c r="M181" i="5" s="1"/>
  <c r="A180" i="5"/>
  <c r="M180" i="5" s="1"/>
  <c r="A179" i="5"/>
  <c r="M179" i="5" s="1"/>
  <c r="A178" i="5"/>
  <c r="A177" i="5"/>
  <c r="A176" i="5"/>
  <c r="M176" i="5" s="1"/>
  <c r="A175" i="5"/>
  <c r="M175" i="5" s="1"/>
  <c r="A174" i="5"/>
  <c r="M174" i="5" s="1"/>
  <c r="A173" i="5"/>
  <c r="M173" i="5" s="1"/>
  <c r="A172" i="5"/>
  <c r="M172" i="5" s="1"/>
  <c r="A171" i="5"/>
  <c r="M171" i="5" s="1"/>
  <c r="A170" i="5"/>
  <c r="M170" i="5" s="1"/>
  <c r="A169" i="5"/>
  <c r="M169" i="5" s="1"/>
  <c r="A168" i="5"/>
  <c r="M168" i="5" s="1"/>
  <c r="A167" i="5"/>
  <c r="M167" i="5" s="1"/>
  <c r="A166" i="5"/>
  <c r="A165" i="5"/>
  <c r="A164" i="5"/>
  <c r="M164" i="5" s="1"/>
  <c r="A163" i="5"/>
  <c r="M163" i="5" s="1"/>
  <c r="A162" i="5"/>
  <c r="M162" i="5" s="1"/>
  <c r="A161" i="5"/>
  <c r="M161" i="5" s="1"/>
  <c r="A160" i="5"/>
  <c r="M160" i="5" s="1"/>
  <c r="A159" i="5"/>
  <c r="M159" i="5" s="1"/>
  <c r="A158" i="5"/>
  <c r="M158" i="5" s="1"/>
  <c r="A157" i="5"/>
  <c r="M157" i="5" s="1"/>
  <c r="A156" i="5"/>
  <c r="A155" i="5"/>
  <c r="M155" i="5" s="1"/>
  <c r="A154" i="5"/>
  <c r="A153" i="5"/>
  <c r="A152" i="5"/>
  <c r="M152" i="5" s="1"/>
  <c r="A151" i="5"/>
  <c r="M151" i="5" s="1"/>
  <c r="A150" i="5"/>
  <c r="M150" i="5" s="1"/>
  <c r="A149" i="5"/>
  <c r="M149" i="5" s="1"/>
  <c r="A148" i="5"/>
  <c r="M148" i="5" s="1"/>
  <c r="A147" i="5"/>
  <c r="M147" i="5" s="1"/>
  <c r="A146" i="5"/>
  <c r="M146" i="5" s="1"/>
  <c r="A145" i="5"/>
  <c r="M145" i="5" s="1"/>
  <c r="A144" i="5"/>
  <c r="M144" i="5" s="1"/>
  <c r="A143" i="5"/>
  <c r="M143" i="5" s="1"/>
  <c r="A142" i="5"/>
  <c r="A141" i="5"/>
  <c r="A140" i="5"/>
  <c r="M140" i="5" s="1"/>
  <c r="A139" i="5"/>
  <c r="M139" i="5" s="1"/>
  <c r="A138" i="5"/>
  <c r="M138" i="5" s="1"/>
  <c r="A137" i="5"/>
  <c r="M137" i="5" s="1"/>
  <c r="A136" i="5"/>
  <c r="M136" i="5" s="1"/>
  <c r="A135" i="5"/>
  <c r="M135" i="5" s="1"/>
  <c r="A134" i="5"/>
  <c r="M134" i="5" s="1"/>
  <c r="A133" i="5"/>
  <c r="M133" i="5" s="1"/>
  <c r="A132" i="5"/>
  <c r="M132" i="5" s="1"/>
  <c r="A131" i="5"/>
  <c r="M131" i="5" s="1"/>
  <c r="A130" i="5"/>
  <c r="A129" i="5"/>
  <c r="A128" i="5"/>
  <c r="M128" i="5" s="1"/>
  <c r="A127" i="5"/>
  <c r="M127" i="5" s="1"/>
  <c r="A126" i="5"/>
  <c r="M126" i="5" s="1"/>
  <c r="A125" i="5"/>
  <c r="M125" i="5" s="1"/>
  <c r="A124" i="5"/>
  <c r="M124" i="5" s="1"/>
  <c r="A123" i="5"/>
  <c r="M123" i="5" s="1"/>
  <c r="A122" i="5"/>
  <c r="M122" i="5" s="1"/>
  <c r="A121" i="5"/>
  <c r="M121" i="5" s="1"/>
  <c r="A120" i="5"/>
  <c r="M120" i="5" s="1"/>
  <c r="A119" i="5"/>
  <c r="M119" i="5" s="1"/>
  <c r="A118" i="5"/>
  <c r="A117" i="5"/>
  <c r="A116" i="5"/>
  <c r="M116" i="5" s="1"/>
  <c r="A115" i="5"/>
  <c r="M115" i="5" s="1"/>
  <c r="A114" i="5"/>
  <c r="M114" i="5" s="1"/>
  <c r="A113" i="5"/>
  <c r="M113" i="5" s="1"/>
  <c r="A112" i="5"/>
  <c r="M112" i="5" s="1"/>
  <c r="A111" i="5"/>
  <c r="M111" i="5" s="1"/>
  <c r="A110" i="5"/>
  <c r="M110" i="5" s="1"/>
  <c r="A109" i="5"/>
  <c r="M109" i="5" s="1"/>
  <c r="A108" i="5"/>
  <c r="A107" i="5"/>
  <c r="M107" i="5" s="1"/>
  <c r="A106" i="5"/>
  <c r="A105" i="5"/>
  <c r="A104" i="5"/>
  <c r="M104" i="5" s="1"/>
  <c r="A103" i="5"/>
  <c r="M103" i="5" s="1"/>
  <c r="A102" i="5"/>
  <c r="M102" i="5" s="1"/>
  <c r="A101" i="5"/>
  <c r="M101" i="5" s="1"/>
  <c r="A100" i="5"/>
  <c r="M100" i="5" s="1"/>
  <c r="A99" i="5"/>
  <c r="M99" i="5" s="1"/>
  <c r="A98" i="5"/>
  <c r="M98" i="5" s="1"/>
  <c r="A97" i="5"/>
  <c r="M97" i="5" s="1"/>
  <c r="A96" i="5"/>
  <c r="M96" i="5" s="1"/>
  <c r="A95" i="5"/>
  <c r="M95" i="5" s="1"/>
  <c r="A94" i="5"/>
  <c r="A93" i="5"/>
  <c r="A92" i="5"/>
  <c r="M92" i="5" s="1"/>
  <c r="A91" i="5"/>
  <c r="M91" i="5" s="1"/>
  <c r="A90" i="5"/>
  <c r="M90" i="5" s="1"/>
  <c r="A89" i="5"/>
  <c r="M89" i="5" s="1"/>
  <c r="A88" i="5"/>
  <c r="M88" i="5" s="1"/>
  <c r="A87" i="5"/>
  <c r="M87" i="5" s="1"/>
  <c r="A86" i="5"/>
  <c r="M86" i="5" s="1"/>
  <c r="A85" i="5"/>
  <c r="M85" i="5" s="1"/>
  <c r="A84" i="5"/>
  <c r="M84" i="5" s="1"/>
  <c r="A83" i="5"/>
  <c r="M83" i="5" s="1"/>
  <c r="A82" i="5"/>
  <c r="A81" i="5"/>
  <c r="A80" i="5"/>
  <c r="M80" i="5" s="1"/>
  <c r="A79" i="5"/>
  <c r="M79" i="5" s="1"/>
  <c r="A78" i="5"/>
  <c r="M78" i="5" s="1"/>
  <c r="A77" i="5"/>
  <c r="M77" i="5" s="1"/>
  <c r="A76" i="5"/>
  <c r="M76" i="5" s="1"/>
  <c r="A75" i="5"/>
  <c r="M75" i="5" s="1"/>
  <c r="A74" i="5"/>
  <c r="M74" i="5" s="1"/>
  <c r="A73" i="5"/>
  <c r="M73" i="5" s="1"/>
  <c r="A72" i="5"/>
  <c r="M72" i="5" s="1"/>
  <c r="A71" i="5"/>
  <c r="M71" i="5" s="1"/>
  <c r="A70" i="5"/>
  <c r="A69" i="5"/>
  <c r="A68" i="5"/>
  <c r="M68" i="5" s="1"/>
  <c r="A67" i="5"/>
  <c r="M67" i="5" s="1"/>
  <c r="A66" i="5"/>
  <c r="M66" i="5" s="1"/>
  <c r="A65" i="5"/>
  <c r="M65" i="5" s="1"/>
  <c r="A64" i="5"/>
  <c r="M64" i="5" s="1"/>
  <c r="A63" i="5"/>
  <c r="M63" i="5" s="1"/>
  <c r="A62" i="5"/>
  <c r="M62" i="5" s="1"/>
  <c r="A61" i="5"/>
  <c r="M61" i="5" s="1"/>
  <c r="A60" i="5"/>
  <c r="A59" i="5"/>
  <c r="M59" i="5" s="1"/>
  <c r="A58" i="5"/>
  <c r="A57" i="5"/>
  <c r="A56" i="5"/>
  <c r="M56" i="5" s="1"/>
  <c r="A55" i="5"/>
  <c r="M55" i="5" s="1"/>
  <c r="A54" i="5"/>
  <c r="M54" i="5" s="1"/>
  <c r="A53" i="5"/>
  <c r="M53" i="5" s="1"/>
  <c r="A52" i="5"/>
  <c r="M52" i="5" s="1"/>
  <c r="A51" i="5"/>
  <c r="M51" i="5" s="1"/>
  <c r="A50" i="5"/>
  <c r="M50" i="5" s="1"/>
  <c r="A49" i="5"/>
  <c r="M49" i="5" s="1"/>
  <c r="A48" i="5"/>
  <c r="M48" i="5" s="1"/>
  <c r="A47" i="5"/>
  <c r="M47" i="5" s="1"/>
  <c r="A46" i="5"/>
  <c r="A45" i="5"/>
  <c r="A44" i="5"/>
  <c r="M44" i="5" s="1"/>
  <c r="A43" i="5"/>
  <c r="M43" i="5" s="1"/>
  <c r="A42" i="5"/>
  <c r="M42" i="5" s="1"/>
  <c r="A41" i="5"/>
  <c r="M41" i="5" s="1"/>
  <c r="A40" i="5"/>
  <c r="M40" i="5" s="1"/>
  <c r="A39" i="5"/>
  <c r="M39" i="5" s="1"/>
  <c r="A38" i="5"/>
  <c r="M38" i="5" s="1"/>
  <c r="A37" i="5"/>
  <c r="M37" i="5" s="1"/>
  <c r="A36" i="5"/>
  <c r="M36" i="5" s="1"/>
  <c r="A35" i="5"/>
  <c r="M35" i="5" s="1"/>
  <c r="A34" i="5"/>
  <c r="A33" i="5"/>
  <c r="A32" i="5"/>
  <c r="M32" i="5" s="1"/>
  <c r="A31" i="5"/>
  <c r="M31" i="5" s="1"/>
  <c r="A30" i="5"/>
  <c r="M30" i="5" s="1"/>
  <c r="A29" i="5"/>
  <c r="M29" i="5" s="1"/>
  <c r="A28" i="5"/>
  <c r="M28" i="5" s="1"/>
  <c r="A27" i="5"/>
  <c r="M27" i="5" s="1"/>
  <c r="A26" i="5"/>
  <c r="M26" i="5" s="1"/>
  <c r="A25" i="5"/>
  <c r="M25" i="5" s="1"/>
  <c r="A24" i="5"/>
  <c r="M24" i="5" s="1"/>
  <c r="A23" i="5"/>
  <c r="M23" i="5" s="1"/>
  <c r="A22" i="5"/>
  <c r="A21" i="5"/>
  <c r="A20" i="5"/>
  <c r="M20" i="5" s="1"/>
  <c r="A19" i="5"/>
  <c r="M19" i="5" s="1"/>
  <c r="A18" i="5"/>
  <c r="M18" i="5" s="1"/>
  <c r="A17" i="5"/>
  <c r="M17" i="5" s="1"/>
  <c r="A16" i="5"/>
  <c r="M16" i="5" s="1"/>
  <c r="A15" i="5"/>
  <c r="A14" i="5"/>
  <c r="A13" i="5"/>
  <c r="M13" i="5" s="1"/>
  <c r="A12" i="5"/>
  <c r="M12" i="5" s="1"/>
  <c r="A11" i="5"/>
  <c r="M11" i="5" s="1"/>
  <c r="A10" i="5"/>
  <c r="M10" i="5" s="1"/>
  <c r="A9" i="5"/>
  <c r="M9" i="5" s="1"/>
  <c r="A8" i="5"/>
  <c r="M8" i="5" s="1"/>
  <c r="A7" i="5"/>
  <c r="M7" i="5" s="1"/>
  <c r="A6" i="5"/>
  <c r="M6" i="5" s="1"/>
  <c r="A5" i="5"/>
  <c r="M5" i="5" s="1"/>
  <c r="A4" i="5"/>
  <c r="A3" i="5"/>
  <c r="A2" i="5"/>
  <c r="A2" i="1"/>
  <c r="A3" i="1"/>
  <c r="M3" i="1" s="1"/>
  <c r="A4" i="1"/>
  <c r="M4" i="1" s="1"/>
  <c r="A5" i="1"/>
  <c r="M5" i="1" s="1"/>
  <c r="A6" i="1"/>
  <c r="M6" i="1" s="1"/>
  <c r="A7" i="1"/>
  <c r="M7" i="1" s="1"/>
  <c r="A8" i="1"/>
  <c r="M8" i="1" s="1"/>
  <c r="A9" i="1"/>
  <c r="M9" i="1" s="1"/>
  <c r="A10" i="1"/>
  <c r="M10" i="1" s="1"/>
  <c r="A11" i="1"/>
  <c r="M11" i="1" s="1"/>
  <c r="A12" i="1"/>
  <c r="M12" i="1" s="1"/>
  <c r="A13" i="1"/>
  <c r="M13" i="1" s="1"/>
  <c r="A14" i="1"/>
  <c r="M14" i="1" s="1"/>
  <c r="A15" i="1"/>
  <c r="M15" i="1" s="1"/>
  <c r="A16" i="1"/>
  <c r="M16" i="1" s="1"/>
  <c r="A17" i="1"/>
  <c r="M17" i="1" s="1"/>
  <c r="A18" i="1"/>
  <c r="M18" i="1" s="1"/>
  <c r="A19" i="1"/>
  <c r="M19" i="1" s="1"/>
  <c r="A20" i="1"/>
  <c r="M20" i="1" s="1"/>
  <c r="A21" i="1"/>
  <c r="M21" i="1" s="1"/>
  <c r="A22" i="1"/>
  <c r="M22" i="1" s="1"/>
  <c r="A23" i="1"/>
  <c r="M23" i="1" s="1"/>
  <c r="A24" i="1"/>
  <c r="M24" i="1" s="1"/>
  <c r="A25" i="1"/>
  <c r="M25" i="1" s="1"/>
  <c r="A26" i="1"/>
  <c r="M26" i="1" s="1"/>
  <c r="A27" i="1"/>
  <c r="M27" i="1" s="1"/>
  <c r="A28" i="1"/>
  <c r="M28" i="1" s="1"/>
  <c r="A29" i="1"/>
  <c r="M29" i="1" s="1"/>
  <c r="A30" i="1"/>
  <c r="M30" i="1" s="1"/>
  <c r="A31" i="1"/>
  <c r="M31" i="1" s="1"/>
  <c r="A32" i="1"/>
  <c r="M32" i="1" s="1"/>
  <c r="A33" i="1"/>
  <c r="M33" i="1" s="1"/>
  <c r="A34" i="1"/>
  <c r="M34" i="1" s="1"/>
  <c r="A35" i="1"/>
  <c r="M35" i="1" s="1"/>
  <c r="A36" i="1"/>
  <c r="M36" i="1" s="1"/>
  <c r="A37" i="1"/>
  <c r="M37" i="1" s="1"/>
  <c r="A38" i="1"/>
  <c r="M38" i="1" s="1"/>
  <c r="A39" i="1"/>
  <c r="M39" i="1" s="1"/>
  <c r="A40" i="1"/>
  <c r="M40" i="1" s="1"/>
  <c r="A41" i="1"/>
  <c r="M41" i="1" s="1"/>
  <c r="A42" i="1"/>
  <c r="M42" i="1" s="1"/>
  <c r="A43" i="1"/>
  <c r="M43" i="1" s="1"/>
  <c r="A44" i="1"/>
  <c r="M44" i="1" s="1"/>
  <c r="A45" i="1"/>
  <c r="M45" i="1" s="1"/>
  <c r="A46" i="1"/>
  <c r="M46" i="1" s="1"/>
  <c r="A47" i="1"/>
  <c r="M47" i="1" s="1"/>
  <c r="A48" i="1"/>
  <c r="M48" i="1" s="1"/>
  <c r="A49" i="1"/>
  <c r="M49" i="1" s="1"/>
  <c r="A50" i="1"/>
  <c r="M50" i="1" s="1"/>
  <c r="A51" i="1"/>
  <c r="M51" i="1" s="1"/>
  <c r="A52" i="1"/>
  <c r="M52" i="1" s="1"/>
  <c r="A53" i="1"/>
  <c r="M53" i="1" s="1"/>
  <c r="A54" i="1"/>
  <c r="M54" i="1" s="1"/>
  <c r="A55" i="1"/>
  <c r="M55" i="1" s="1"/>
  <c r="A56" i="1"/>
  <c r="M56" i="1" s="1"/>
  <c r="A57" i="1"/>
  <c r="M57" i="1" s="1"/>
  <c r="A58" i="1"/>
  <c r="M58" i="1" s="1"/>
  <c r="A59" i="1"/>
  <c r="M59" i="1" s="1"/>
  <c r="A60" i="1"/>
  <c r="M60" i="1" s="1"/>
  <c r="A61" i="1"/>
  <c r="M61" i="1" s="1"/>
  <c r="A62" i="1"/>
  <c r="M62" i="1" s="1"/>
  <c r="A63" i="1"/>
  <c r="M63" i="1" s="1"/>
  <c r="A64" i="1"/>
  <c r="M64" i="1" s="1"/>
  <c r="A65" i="1"/>
  <c r="M65" i="1" s="1"/>
  <c r="A66" i="1"/>
  <c r="M66" i="1" s="1"/>
  <c r="A67" i="1"/>
  <c r="M67" i="1" s="1"/>
  <c r="A68" i="1"/>
  <c r="M68" i="1" s="1"/>
  <c r="A69" i="1"/>
  <c r="M69" i="1" s="1"/>
  <c r="A70" i="1"/>
  <c r="M70" i="1" s="1"/>
  <c r="A71" i="1"/>
  <c r="M71" i="1" s="1"/>
  <c r="A72" i="1"/>
  <c r="M72" i="1" s="1"/>
  <c r="A73" i="1"/>
  <c r="M73" i="1" s="1"/>
  <c r="A74" i="1"/>
  <c r="M74" i="1" s="1"/>
  <c r="A75" i="1"/>
  <c r="M75" i="1" s="1"/>
  <c r="A76" i="1"/>
  <c r="M76" i="1" s="1"/>
  <c r="A77" i="1"/>
  <c r="M77" i="1" s="1"/>
  <c r="A78" i="1"/>
  <c r="M78" i="1" s="1"/>
  <c r="A79" i="1"/>
  <c r="M79" i="1" s="1"/>
  <c r="A80" i="1"/>
  <c r="M80" i="1" s="1"/>
  <c r="A81" i="1"/>
  <c r="M81" i="1" s="1"/>
  <c r="A82" i="1"/>
  <c r="M82" i="1" s="1"/>
  <c r="A83" i="1"/>
  <c r="M83" i="1" s="1"/>
  <c r="A84" i="1"/>
  <c r="M84" i="1" s="1"/>
  <c r="A85" i="1"/>
  <c r="M85" i="1" s="1"/>
  <c r="A86" i="1"/>
  <c r="M86" i="1" s="1"/>
  <c r="A87" i="1"/>
  <c r="M87" i="1" s="1"/>
  <c r="A88" i="1"/>
  <c r="M88" i="1" s="1"/>
  <c r="A89" i="1"/>
  <c r="M89" i="1" s="1"/>
  <c r="A90" i="1"/>
  <c r="M90" i="1" s="1"/>
  <c r="A91" i="1"/>
  <c r="M91" i="1" s="1"/>
  <c r="A92" i="1"/>
  <c r="M92" i="1" s="1"/>
  <c r="A93" i="1"/>
  <c r="M93" i="1" s="1"/>
  <c r="A94" i="1"/>
  <c r="M94" i="1" s="1"/>
  <c r="A95" i="1"/>
  <c r="M95" i="1" s="1"/>
  <c r="A96" i="1"/>
  <c r="M96" i="1" s="1"/>
  <c r="A97" i="1"/>
  <c r="M97" i="1" s="1"/>
  <c r="A98" i="1"/>
  <c r="M98" i="1" s="1"/>
  <c r="A99" i="1"/>
  <c r="M99" i="1" s="1"/>
  <c r="A100" i="1"/>
  <c r="M100" i="1" s="1"/>
  <c r="A101" i="1"/>
  <c r="M101" i="1" s="1"/>
  <c r="A102" i="1"/>
  <c r="M102" i="1" s="1"/>
  <c r="A103" i="1"/>
  <c r="M103" i="1" s="1"/>
  <c r="A104" i="1"/>
  <c r="M104" i="1" s="1"/>
  <c r="A105" i="1"/>
  <c r="M105" i="1" s="1"/>
  <c r="A106" i="1"/>
  <c r="M106" i="1" s="1"/>
  <c r="A107" i="1"/>
  <c r="M107" i="1" s="1"/>
  <c r="A108" i="1"/>
  <c r="M108" i="1" s="1"/>
  <c r="A109" i="1"/>
  <c r="M109" i="1" s="1"/>
  <c r="A110" i="1"/>
  <c r="M110" i="1" s="1"/>
  <c r="A111" i="1"/>
  <c r="M111" i="1" s="1"/>
  <c r="A112" i="1"/>
  <c r="M112" i="1" s="1"/>
  <c r="A113" i="1"/>
  <c r="M113" i="1" s="1"/>
  <c r="A114" i="1"/>
  <c r="M114" i="1" s="1"/>
  <c r="A115" i="1"/>
  <c r="M115" i="1" s="1"/>
  <c r="A116" i="1"/>
  <c r="M116" i="1" s="1"/>
  <c r="A117" i="1"/>
  <c r="M117" i="1" s="1"/>
  <c r="A118" i="1"/>
  <c r="M118" i="1" s="1"/>
  <c r="A119" i="1"/>
  <c r="M119" i="1" s="1"/>
  <c r="A120" i="1"/>
  <c r="M120" i="1" s="1"/>
  <c r="A121" i="1"/>
  <c r="M121" i="1" s="1"/>
  <c r="A122" i="1"/>
  <c r="M122" i="1" s="1"/>
  <c r="A123" i="1"/>
  <c r="M123" i="1" s="1"/>
  <c r="A124" i="1"/>
  <c r="M124" i="1" s="1"/>
  <c r="A125" i="1"/>
  <c r="M125" i="1" s="1"/>
  <c r="A126" i="1"/>
  <c r="M126" i="1" s="1"/>
  <c r="A127" i="1"/>
  <c r="M127" i="1" s="1"/>
  <c r="A128" i="1"/>
  <c r="M128" i="1" s="1"/>
  <c r="A129" i="1"/>
  <c r="M129" i="1" s="1"/>
  <c r="A130" i="1"/>
  <c r="M130" i="1" s="1"/>
  <c r="A131" i="1"/>
  <c r="M131" i="1" s="1"/>
  <c r="A132" i="1"/>
  <c r="M132" i="1" s="1"/>
  <c r="A133" i="1"/>
  <c r="M133" i="1" s="1"/>
  <c r="A134" i="1"/>
  <c r="M134" i="1" s="1"/>
  <c r="A135" i="1"/>
  <c r="M135" i="1" s="1"/>
  <c r="A136" i="1"/>
  <c r="M136" i="1" s="1"/>
  <c r="A137" i="1"/>
  <c r="M137" i="1" s="1"/>
  <c r="A138" i="1"/>
  <c r="M138" i="1" s="1"/>
  <c r="A139" i="1"/>
  <c r="M139" i="1" s="1"/>
  <c r="A140" i="1"/>
  <c r="M140" i="1" s="1"/>
  <c r="A141" i="1"/>
  <c r="M141" i="1" s="1"/>
  <c r="A142" i="1"/>
  <c r="M142" i="1" s="1"/>
  <c r="A143" i="1"/>
  <c r="M143" i="1" s="1"/>
  <c r="A144" i="1"/>
  <c r="M144" i="1" s="1"/>
  <c r="A145" i="1"/>
  <c r="M145" i="1" s="1"/>
  <c r="A146" i="1"/>
  <c r="M146" i="1" s="1"/>
  <c r="A147" i="1"/>
  <c r="M147" i="1" s="1"/>
  <c r="A148" i="1"/>
  <c r="M148" i="1" s="1"/>
  <c r="A149" i="1"/>
  <c r="M149" i="1" s="1"/>
  <c r="A150" i="1"/>
  <c r="M150" i="1" s="1"/>
  <c r="A151" i="1"/>
  <c r="M151" i="1" s="1"/>
  <c r="A152" i="1"/>
  <c r="M152" i="1" s="1"/>
  <c r="A153" i="1"/>
  <c r="M153" i="1" s="1"/>
  <c r="A154" i="1"/>
  <c r="M154" i="1" s="1"/>
  <c r="A155" i="1"/>
  <c r="M155" i="1" s="1"/>
  <c r="A156" i="1"/>
  <c r="M156" i="1" s="1"/>
  <c r="A157" i="1"/>
  <c r="M157" i="1" s="1"/>
  <c r="A158" i="1"/>
  <c r="M158" i="1" s="1"/>
  <c r="A159" i="1"/>
  <c r="M159" i="1" s="1"/>
  <c r="A160" i="1"/>
  <c r="M160" i="1" s="1"/>
  <c r="A161" i="1"/>
  <c r="M161" i="1" s="1"/>
  <c r="A162" i="1"/>
  <c r="M162" i="1" s="1"/>
  <c r="A163" i="1"/>
  <c r="M163" i="1" s="1"/>
  <c r="A164" i="1"/>
  <c r="M164" i="1" s="1"/>
  <c r="A165" i="1"/>
  <c r="M165" i="1" s="1"/>
  <c r="A166" i="1"/>
  <c r="M166" i="1" s="1"/>
  <c r="A167" i="1"/>
  <c r="M167" i="1" s="1"/>
  <c r="A168" i="1"/>
  <c r="M168" i="1" s="1"/>
  <c r="A169" i="1"/>
  <c r="M169" i="1" s="1"/>
  <c r="A170" i="1"/>
  <c r="M170" i="1" s="1"/>
  <c r="A171" i="1"/>
  <c r="M171" i="1" s="1"/>
  <c r="A172" i="1"/>
  <c r="M172" i="1" s="1"/>
  <c r="A173" i="1"/>
  <c r="M173" i="1" s="1"/>
  <c r="A174" i="1"/>
  <c r="M174" i="1" s="1"/>
  <c r="A175" i="1"/>
  <c r="M175" i="1" s="1"/>
  <c r="A176" i="1"/>
  <c r="M176" i="1" s="1"/>
  <c r="A177" i="1"/>
  <c r="M177" i="1" s="1"/>
  <c r="A178" i="1"/>
  <c r="M178" i="1" s="1"/>
  <c r="A179" i="1"/>
  <c r="M179" i="1" s="1"/>
  <c r="A180" i="1"/>
  <c r="M180" i="1" s="1"/>
  <c r="A181" i="1"/>
  <c r="M181" i="1" s="1"/>
  <c r="A182" i="1"/>
  <c r="M182" i="1" s="1"/>
  <c r="A183" i="1"/>
  <c r="M183" i="1" s="1"/>
  <c r="A184" i="1"/>
  <c r="M184" i="1" s="1"/>
  <c r="A185" i="1"/>
  <c r="M185" i="1" s="1"/>
  <c r="A186" i="1"/>
  <c r="M186" i="1" s="1"/>
  <c r="A187" i="1"/>
  <c r="M187" i="1" s="1"/>
  <c r="A188" i="1"/>
  <c r="M188" i="1" s="1"/>
  <c r="A189" i="1"/>
  <c r="M189" i="1" s="1"/>
  <c r="A190" i="1"/>
  <c r="M190" i="1" s="1"/>
  <c r="A191" i="1"/>
  <c r="M191" i="1" s="1"/>
  <c r="A192" i="1"/>
  <c r="M192" i="1" s="1"/>
  <c r="A193" i="1"/>
  <c r="M193" i="1" s="1"/>
  <c r="A194" i="1"/>
  <c r="M194" i="1" s="1"/>
  <c r="A195" i="1"/>
  <c r="M195" i="1" s="1"/>
  <c r="A196" i="1"/>
  <c r="M196" i="1" s="1"/>
  <c r="A197" i="1"/>
  <c r="M197" i="1" s="1"/>
  <c r="A198" i="1"/>
  <c r="M198" i="1" s="1"/>
  <c r="A199" i="1"/>
  <c r="M199" i="1" s="1"/>
  <c r="A200" i="1"/>
  <c r="M200" i="1" s="1"/>
  <c r="A201" i="1"/>
  <c r="M201" i="1" s="1"/>
  <c r="A202" i="1"/>
  <c r="M202" i="1" s="1"/>
  <c r="A203" i="1"/>
  <c r="M203" i="1" s="1"/>
  <c r="A204" i="1"/>
  <c r="M204" i="1" s="1"/>
  <c r="A205" i="1"/>
  <c r="M205" i="1" s="1"/>
  <c r="A206" i="1"/>
  <c r="M206" i="1" s="1"/>
  <c r="A207" i="1"/>
  <c r="M207" i="1" s="1"/>
  <c r="A208" i="1"/>
  <c r="M208" i="1" s="1"/>
  <c r="A209" i="1"/>
  <c r="M209" i="1" s="1"/>
  <c r="A210" i="1"/>
  <c r="M210" i="1" s="1"/>
  <c r="A211" i="1"/>
  <c r="M211" i="1" s="1"/>
  <c r="A212" i="1"/>
  <c r="M212" i="1" s="1"/>
  <c r="A213" i="1"/>
  <c r="M213" i="1" s="1"/>
  <c r="A214" i="1"/>
  <c r="M214" i="1" s="1"/>
  <c r="A215" i="1"/>
  <c r="M215" i="1" s="1"/>
  <c r="A216" i="1"/>
  <c r="M216" i="1" s="1"/>
  <c r="A217" i="1"/>
  <c r="M217" i="1" s="1"/>
  <c r="A218" i="1"/>
  <c r="M218" i="1" s="1"/>
  <c r="A219" i="1"/>
  <c r="M219" i="1" s="1"/>
  <c r="A220" i="1"/>
  <c r="M220" i="1" s="1"/>
  <c r="A221" i="1"/>
  <c r="M221" i="1" s="1"/>
  <c r="A222" i="1"/>
  <c r="M222" i="1" s="1"/>
  <c r="A223" i="1"/>
  <c r="M223" i="1" s="1"/>
  <c r="A224" i="1"/>
  <c r="M224" i="1" s="1"/>
  <c r="A225" i="1"/>
  <c r="M225" i="1" s="1"/>
  <c r="A226" i="1"/>
  <c r="M226" i="1" s="1"/>
  <c r="A227" i="1"/>
  <c r="M227" i="1" s="1"/>
  <c r="A228" i="1"/>
  <c r="M228" i="1" s="1"/>
  <c r="A229" i="1"/>
  <c r="M229" i="1" s="1"/>
  <c r="A230" i="1"/>
  <c r="M230" i="1" s="1"/>
  <c r="A231" i="1"/>
  <c r="M231" i="1" s="1"/>
  <c r="A1808" i="1"/>
  <c r="M1808" i="1" s="1"/>
  <c r="A233" i="1"/>
  <c r="M233" i="1" s="1"/>
  <c r="A234" i="1"/>
  <c r="M234" i="1" s="1"/>
  <c r="A235" i="1"/>
  <c r="M235" i="1" s="1"/>
  <c r="A236" i="1"/>
  <c r="M236" i="1" s="1"/>
  <c r="A237" i="1"/>
  <c r="M237" i="1" s="1"/>
  <c r="A238" i="1"/>
  <c r="M238" i="1" s="1"/>
  <c r="A239" i="1"/>
  <c r="M239" i="1" s="1"/>
  <c r="A240" i="1"/>
  <c r="M240" i="1" s="1"/>
  <c r="A241" i="1"/>
  <c r="M241" i="1" s="1"/>
  <c r="A242" i="1"/>
  <c r="M242" i="1" s="1"/>
  <c r="A243" i="1"/>
  <c r="M243" i="1" s="1"/>
  <c r="A244" i="1"/>
  <c r="M244" i="1" s="1"/>
  <c r="A245" i="1"/>
  <c r="M245" i="1" s="1"/>
  <c r="A246" i="1"/>
  <c r="M246" i="1" s="1"/>
  <c r="A247" i="1"/>
  <c r="M247" i="1" s="1"/>
  <c r="A248" i="1"/>
  <c r="M248" i="1" s="1"/>
  <c r="A249" i="1"/>
  <c r="M249" i="1" s="1"/>
  <c r="A250" i="1"/>
  <c r="M250" i="1" s="1"/>
  <c r="A251" i="1"/>
  <c r="M251" i="1" s="1"/>
  <c r="A252" i="1"/>
  <c r="M252" i="1" s="1"/>
  <c r="A253" i="1"/>
  <c r="M253" i="1" s="1"/>
  <c r="A254" i="1"/>
  <c r="M254" i="1" s="1"/>
  <c r="A255" i="1"/>
  <c r="M255" i="1" s="1"/>
  <c r="A256" i="1"/>
  <c r="M256" i="1" s="1"/>
  <c r="A257" i="1"/>
  <c r="M257" i="1" s="1"/>
  <c r="A258" i="1"/>
  <c r="M258" i="1" s="1"/>
  <c r="A259" i="1"/>
  <c r="M259" i="1" s="1"/>
  <c r="A260" i="1"/>
  <c r="M260" i="1" s="1"/>
  <c r="A261" i="1"/>
  <c r="M261" i="1" s="1"/>
  <c r="A262" i="1"/>
  <c r="M262" i="1" s="1"/>
  <c r="A263" i="1"/>
  <c r="M263" i="1" s="1"/>
  <c r="A264" i="1"/>
  <c r="M264" i="1" s="1"/>
  <c r="A265" i="1"/>
  <c r="M265" i="1" s="1"/>
  <c r="A266" i="1"/>
  <c r="M266" i="1" s="1"/>
  <c r="A267" i="1"/>
  <c r="M267" i="1" s="1"/>
  <c r="A268" i="1"/>
  <c r="M268" i="1" s="1"/>
  <c r="A269" i="1"/>
  <c r="M269" i="1" s="1"/>
  <c r="A270" i="1"/>
  <c r="M270" i="1" s="1"/>
  <c r="A271" i="1"/>
  <c r="M271" i="1" s="1"/>
  <c r="A272" i="1"/>
  <c r="M272" i="1" s="1"/>
  <c r="A273" i="1"/>
  <c r="M273" i="1" s="1"/>
  <c r="A274" i="1"/>
  <c r="M274" i="1" s="1"/>
  <c r="A275" i="1"/>
  <c r="M275" i="1" s="1"/>
  <c r="A276" i="1"/>
  <c r="M276" i="1" s="1"/>
  <c r="A277" i="1"/>
  <c r="M277" i="1" s="1"/>
  <c r="A278" i="1"/>
  <c r="M278" i="1" s="1"/>
  <c r="A279" i="1"/>
  <c r="M279" i="1" s="1"/>
  <c r="A280" i="1"/>
  <c r="M280" i="1" s="1"/>
  <c r="A281" i="1"/>
  <c r="M281" i="1" s="1"/>
  <c r="A282" i="1"/>
  <c r="M282" i="1" s="1"/>
  <c r="A283" i="1"/>
  <c r="M283" i="1" s="1"/>
  <c r="A284" i="1"/>
  <c r="M284" i="1" s="1"/>
  <c r="A285" i="1"/>
  <c r="M285" i="1" s="1"/>
  <c r="A286" i="1"/>
  <c r="M286" i="1" s="1"/>
  <c r="A287" i="1"/>
  <c r="M287" i="1" s="1"/>
  <c r="A288" i="1"/>
  <c r="M288" i="1" s="1"/>
  <c r="A289" i="1"/>
  <c r="M289" i="1" s="1"/>
  <c r="A290" i="1"/>
  <c r="M290" i="1" s="1"/>
  <c r="A291" i="1"/>
  <c r="M291" i="1" s="1"/>
  <c r="A292" i="1"/>
  <c r="M292" i="1" s="1"/>
  <c r="A293" i="1"/>
  <c r="M293" i="1" s="1"/>
  <c r="A294" i="1"/>
  <c r="M294" i="1" s="1"/>
  <c r="A295" i="1"/>
  <c r="M295" i="1" s="1"/>
  <c r="A296" i="1"/>
  <c r="M296" i="1" s="1"/>
  <c r="A297" i="1"/>
  <c r="M297" i="1" s="1"/>
  <c r="A298" i="1"/>
  <c r="M298" i="1" s="1"/>
  <c r="A299" i="1"/>
  <c r="M299" i="1" s="1"/>
  <c r="A300" i="1"/>
  <c r="M300" i="1" s="1"/>
  <c r="A301" i="1"/>
  <c r="M301" i="1" s="1"/>
  <c r="A302" i="1"/>
  <c r="M302" i="1" s="1"/>
  <c r="A303" i="1"/>
  <c r="M303" i="1" s="1"/>
  <c r="A304" i="1"/>
  <c r="M304" i="1" s="1"/>
  <c r="A305" i="1"/>
  <c r="M305" i="1" s="1"/>
  <c r="A306" i="1"/>
  <c r="M306" i="1" s="1"/>
  <c r="A307" i="1"/>
  <c r="M307" i="1" s="1"/>
  <c r="A308" i="1"/>
  <c r="M308" i="1" s="1"/>
  <c r="A309" i="1"/>
  <c r="M309" i="1" s="1"/>
  <c r="A310" i="1"/>
  <c r="M310" i="1" s="1"/>
  <c r="A311" i="1"/>
  <c r="M311" i="1" s="1"/>
  <c r="A312" i="1"/>
  <c r="M312" i="1" s="1"/>
  <c r="A313" i="1"/>
  <c r="M313" i="1" s="1"/>
  <c r="A314" i="1"/>
  <c r="M314" i="1" s="1"/>
  <c r="A315" i="1"/>
  <c r="M315" i="1" s="1"/>
  <c r="A316" i="1"/>
  <c r="M316" i="1" s="1"/>
  <c r="A317" i="1"/>
  <c r="M317" i="1" s="1"/>
  <c r="A318" i="1"/>
  <c r="M318" i="1" s="1"/>
  <c r="A319" i="1"/>
  <c r="M319" i="1" s="1"/>
  <c r="A320" i="1"/>
  <c r="M320" i="1" s="1"/>
  <c r="A321" i="1"/>
  <c r="M321" i="1" s="1"/>
  <c r="A322" i="1"/>
  <c r="M322" i="1" s="1"/>
  <c r="A323" i="1"/>
  <c r="M323" i="1" s="1"/>
  <c r="A324" i="1"/>
  <c r="M324" i="1" s="1"/>
  <c r="A325" i="1"/>
  <c r="M325" i="1" s="1"/>
  <c r="A326" i="1"/>
  <c r="M326" i="1" s="1"/>
  <c r="A327" i="1"/>
  <c r="M327" i="1" s="1"/>
  <c r="A328" i="1"/>
  <c r="M328" i="1" s="1"/>
  <c r="A329" i="1"/>
  <c r="M329" i="1" s="1"/>
  <c r="A330" i="1"/>
  <c r="M330" i="1" s="1"/>
  <c r="A331" i="1"/>
  <c r="M331" i="1" s="1"/>
  <c r="A332" i="1"/>
  <c r="M332" i="1" s="1"/>
  <c r="A333" i="1"/>
  <c r="M333" i="1" s="1"/>
  <c r="A334" i="1"/>
  <c r="M334" i="1" s="1"/>
  <c r="A335" i="1"/>
  <c r="M335" i="1" s="1"/>
  <c r="A336" i="1"/>
  <c r="M336" i="1" s="1"/>
  <c r="A337" i="1"/>
  <c r="M337" i="1" s="1"/>
  <c r="A338" i="1"/>
  <c r="M338" i="1" s="1"/>
  <c r="A339" i="1"/>
  <c r="M339" i="1" s="1"/>
  <c r="A340" i="1"/>
  <c r="M340" i="1" s="1"/>
  <c r="A341" i="1"/>
  <c r="M341" i="1" s="1"/>
  <c r="A342" i="1"/>
  <c r="M342" i="1" s="1"/>
  <c r="A343" i="1"/>
  <c r="M343" i="1" s="1"/>
  <c r="A344" i="1"/>
  <c r="M344" i="1" s="1"/>
  <c r="A345" i="1"/>
  <c r="M345" i="1" s="1"/>
  <c r="A346" i="1"/>
  <c r="M346" i="1" s="1"/>
  <c r="A347" i="1"/>
  <c r="M347" i="1" s="1"/>
  <c r="A348" i="1"/>
  <c r="M348" i="1" s="1"/>
  <c r="A3056" i="1"/>
  <c r="M3056" i="1" s="1"/>
  <c r="A350" i="1"/>
  <c r="M350" i="1" s="1"/>
  <c r="A351" i="1"/>
  <c r="M351" i="1" s="1"/>
  <c r="A352" i="1"/>
  <c r="M352" i="1" s="1"/>
  <c r="A353" i="1"/>
  <c r="M353" i="1" s="1"/>
  <c r="A354" i="1"/>
  <c r="M354" i="1" s="1"/>
  <c r="A355" i="1"/>
  <c r="M355" i="1" s="1"/>
  <c r="A356" i="1"/>
  <c r="M356" i="1" s="1"/>
  <c r="A357" i="1"/>
  <c r="M357" i="1" s="1"/>
  <c r="A358" i="1"/>
  <c r="M358" i="1" s="1"/>
  <c r="A359" i="1"/>
  <c r="M359" i="1" s="1"/>
  <c r="A360" i="1"/>
  <c r="M360" i="1" s="1"/>
  <c r="A361" i="1"/>
  <c r="M361" i="1" s="1"/>
  <c r="A362" i="1"/>
  <c r="M362" i="1" s="1"/>
  <c r="A363" i="1"/>
  <c r="M363" i="1" s="1"/>
  <c r="A364" i="1"/>
  <c r="M364" i="1" s="1"/>
  <c r="A365" i="1"/>
  <c r="M365" i="1" s="1"/>
  <c r="A366" i="1"/>
  <c r="M366" i="1" s="1"/>
  <c r="A367" i="1"/>
  <c r="M367" i="1" s="1"/>
  <c r="A368" i="1"/>
  <c r="M368" i="1" s="1"/>
  <c r="A369" i="1"/>
  <c r="M369" i="1" s="1"/>
  <c r="A370" i="1"/>
  <c r="M370" i="1" s="1"/>
  <c r="A371" i="1"/>
  <c r="M371" i="1" s="1"/>
  <c r="A372" i="1"/>
  <c r="M372" i="1" s="1"/>
  <c r="A373" i="1"/>
  <c r="M373" i="1" s="1"/>
  <c r="A374" i="1"/>
  <c r="M374" i="1" s="1"/>
  <c r="A375" i="1"/>
  <c r="M375" i="1" s="1"/>
  <c r="A376" i="1"/>
  <c r="M376" i="1" s="1"/>
  <c r="A377" i="1"/>
  <c r="M377" i="1" s="1"/>
  <c r="A378" i="1"/>
  <c r="M378" i="1" s="1"/>
  <c r="A379" i="1"/>
  <c r="M379" i="1" s="1"/>
  <c r="A380" i="1"/>
  <c r="M380" i="1" s="1"/>
  <c r="A381" i="1"/>
  <c r="M381" i="1" s="1"/>
  <c r="A382" i="1"/>
  <c r="M382" i="1" s="1"/>
  <c r="A383" i="1"/>
  <c r="M383" i="1" s="1"/>
  <c r="A384" i="1"/>
  <c r="M384" i="1" s="1"/>
  <c r="A385" i="1"/>
  <c r="M385" i="1" s="1"/>
  <c r="A386" i="1"/>
  <c r="M386" i="1" s="1"/>
  <c r="A387" i="1"/>
  <c r="M387" i="1" s="1"/>
  <c r="A388" i="1"/>
  <c r="M388" i="1" s="1"/>
  <c r="A389" i="1"/>
  <c r="M389" i="1" s="1"/>
  <c r="A390" i="1"/>
  <c r="M390" i="1" s="1"/>
  <c r="A391" i="1"/>
  <c r="M391" i="1" s="1"/>
  <c r="A392" i="1"/>
  <c r="M392" i="1" s="1"/>
  <c r="A393" i="1"/>
  <c r="M393" i="1" s="1"/>
  <c r="A394" i="1"/>
  <c r="M394" i="1" s="1"/>
  <c r="A395" i="1"/>
  <c r="M395" i="1" s="1"/>
  <c r="A396" i="1"/>
  <c r="M396" i="1" s="1"/>
  <c r="A397" i="1"/>
  <c r="M397" i="1" s="1"/>
  <c r="A398" i="1"/>
  <c r="M398" i="1" s="1"/>
  <c r="A399" i="1"/>
  <c r="M399" i="1" s="1"/>
  <c r="A400" i="1"/>
  <c r="M400" i="1" s="1"/>
  <c r="A401" i="1"/>
  <c r="M401" i="1" s="1"/>
  <c r="A402" i="1"/>
  <c r="M402" i="1" s="1"/>
  <c r="A403" i="1"/>
  <c r="M403" i="1" s="1"/>
  <c r="A404" i="1"/>
  <c r="M404" i="1" s="1"/>
  <c r="A405" i="1"/>
  <c r="M405" i="1" s="1"/>
  <c r="A406" i="1"/>
  <c r="M406" i="1" s="1"/>
  <c r="A407" i="1"/>
  <c r="M407" i="1" s="1"/>
  <c r="A408" i="1"/>
  <c r="M408" i="1" s="1"/>
  <c r="A409" i="1"/>
  <c r="M409" i="1" s="1"/>
  <c r="A410" i="1"/>
  <c r="M410" i="1" s="1"/>
  <c r="A411" i="1"/>
  <c r="M411" i="1" s="1"/>
  <c r="A412" i="1"/>
  <c r="M412" i="1" s="1"/>
  <c r="A413" i="1"/>
  <c r="M413" i="1" s="1"/>
  <c r="A414" i="1"/>
  <c r="M414" i="1" s="1"/>
  <c r="A415" i="1"/>
  <c r="M415" i="1" s="1"/>
  <c r="A416" i="1"/>
  <c r="M416" i="1" s="1"/>
  <c r="A417" i="1"/>
  <c r="M417" i="1" s="1"/>
  <c r="A418" i="1"/>
  <c r="M418" i="1" s="1"/>
  <c r="A419" i="1"/>
  <c r="M419" i="1" s="1"/>
  <c r="A420" i="1"/>
  <c r="M420" i="1" s="1"/>
  <c r="A421" i="1"/>
  <c r="M421" i="1" s="1"/>
  <c r="A422" i="1"/>
  <c r="M422" i="1" s="1"/>
  <c r="A423" i="1"/>
  <c r="M423" i="1" s="1"/>
  <c r="A2836" i="1"/>
  <c r="M2836" i="1" s="1"/>
  <c r="A425" i="1"/>
  <c r="M425" i="1" s="1"/>
  <c r="A426" i="1"/>
  <c r="M426" i="1" s="1"/>
  <c r="A427" i="1"/>
  <c r="M427" i="1" s="1"/>
  <c r="A428" i="1"/>
  <c r="M428" i="1" s="1"/>
  <c r="A429" i="1"/>
  <c r="M429" i="1" s="1"/>
  <c r="A232" i="1"/>
  <c r="M232" i="1" s="1"/>
  <c r="A431" i="1"/>
  <c r="M431" i="1" s="1"/>
  <c r="A432" i="1"/>
  <c r="M432" i="1" s="1"/>
  <c r="A433" i="1"/>
  <c r="M433" i="1" s="1"/>
  <c r="A434" i="1"/>
  <c r="M434" i="1" s="1"/>
  <c r="A435" i="1"/>
  <c r="M435" i="1" s="1"/>
  <c r="A436" i="1"/>
  <c r="M436" i="1" s="1"/>
  <c r="A437" i="1"/>
  <c r="M437" i="1" s="1"/>
  <c r="A438" i="1"/>
  <c r="M438" i="1" s="1"/>
  <c r="A439" i="1"/>
  <c r="M439" i="1" s="1"/>
  <c r="A440" i="1"/>
  <c r="M440" i="1" s="1"/>
  <c r="A441" i="1"/>
  <c r="M441" i="1" s="1"/>
  <c r="A442" i="1"/>
  <c r="M442" i="1" s="1"/>
  <c r="A443" i="1"/>
  <c r="M443" i="1" s="1"/>
  <c r="A444" i="1"/>
  <c r="M444" i="1" s="1"/>
  <c r="A445" i="1"/>
  <c r="M445" i="1" s="1"/>
  <c r="A446" i="1"/>
  <c r="M446" i="1" s="1"/>
  <c r="A447" i="1"/>
  <c r="M447" i="1" s="1"/>
  <c r="A448" i="1"/>
  <c r="M448" i="1" s="1"/>
  <c r="A449" i="1"/>
  <c r="M449" i="1" s="1"/>
  <c r="A450" i="1"/>
  <c r="M450" i="1" s="1"/>
  <c r="A451" i="1"/>
  <c r="M451" i="1" s="1"/>
  <c r="A452" i="1"/>
  <c r="M452" i="1" s="1"/>
  <c r="A453" i="1"/>
  <c r="M453" i="1" s="1"/>
  <c r="A454" i="1"/>
  <c r="M454" i="1" s="1"/>
  <c r="A455" i="1"/>
  <c r="M455" i="1" s="1"/>
  <c r="A456" i="1"/>
  <c r="M456" i="1" s="1"/>
  <c r="A457" i="1"/>
  <c r="M457" i="1" s="1"/>
  <c r="A458" i="1"/>
  <c r="M458" i="1" s="1"/>
  <c r="A459" i="1"/>
  <c r="M459" i="1" s="1"/>
  <c r="A460" i="1"/>
  <c r="M460" i="1" s="1"/>
  <c r="A461" i="1"/>
  <c r="M461" i="1" s="1"/>
  <c r="A462" i="1"/>
  <c r="M462" i="1" s="1"/>
  <c r="A463" i="1"/>
  <c r="M463" i="1" s="1"/>
  <c r="A464" i="1"/>
  <c r="M464" i="1" s="1"/>
  <c r="A465" i="1"/>
  <c r="M465" i="1" s="1"/>
  <c r="A466" i="1"/>
  <c r="M466" i="1" s="1"/>
  <c r="A467" i="1"/>
  <c r="M467" i="1" s="1"/>
  <c r="A468" i="1"/>
  <c r="M468" i="1" s="1"/>
  <c r="A469" i="1"/>
  <c r="M469" i="1" s="1"/>
  <c r="A470" i="1"/>
  <c r="M470" i="1" s="1"/>
  <c r="A471" i="1"/>
  <c r="M471" i="1" s="1"/>
  <c r="A472" i="1"/>
  <c r="M472" i="1" s="1"/>
  <c r="A473" i="1"/>
  <c r="M473" i="1" s="1"/>
  <c r="A474" i="1"/>
  <c r="M474" i="1" s="1"/>
  <c r="A475" i="1"/>
  <c r="M475" i="1" s="1"/>
  <c r="A476" i="1"/>
  <c r="M476" i="1" s="1"/>
  <c r="A477" i="1"/>
  <c r="M477" i="1" s="1"/>
  <c r="A478" i="1"/>
  <c r="M478" i="1" s="1"/>
  <c r="A479" i="1"/>
  <c r="M479" i="1" s="1"/>
  <c r="A480" i="1"/>
  <c r="M480" i="1" s="1"/>
  <c r="A481" i="1"/>
  <c r="M481" i="1" s="1"/>
  <c r="A482" i="1"/>
  <c r="M482" i="1" s="1"/>
  <c r="A483" i="1"/>
  <c r="M483" i="1" s="1"/>
  <c r="A484" i="1"/>
  <c r="M484" i="1" s="1"/>
  <c r="A485" i="1"/>
  <c r="M485" i="1" s="1"/>
  <c r="A486" i="1"/>
  <c r="M486" i="1" s="1"/>
  <c r="A487" i="1"/>
  <c r="M487" i="1" s="1"/>
  <c r="A488" i="1"/>
  <c r="M488" i="1" s="1"/>
  <c r="A489" i="1"/>
  <c r="M489" i="1" s="1"/>
  <c r="A490" i="1"/>
  <c r="M490" i="1" s="1"/>
  <c r="A491" i="1"/>
  <c r="M491" i="1" s="1"/>
  <c r="A492" i="1"/>
  <c r="M492" i="1" s="1"/>
  <c r="A493" i="1"/>
  <c r="M493" i="1" s="1"/>
  <c r="A494" i="1"/>
  <c r="M494" i="1" s="1"/>
  <c r="A495" i="1"/>
  <c r="M495" i="1" s="1"/>
  <c r="A496" i="1"/>
  <c r="M496" i="1" s="1"/>
  <c r="A497" i="1"/>
  <c r="M497" i="1" s="1"/>
  <c r="A498" i="1"/>
  <c r="M498" i="1" s="1"/>
  <c r="A499" i="1"/>
  <c r="M499" i="1" s="1"/>
  <c r="A500" i="1"/>
  <c r="M500" i="1" s="1"/>
  <c r="A501" i="1"/>
  <c r="M501" i="1" s="1"/>
  <c r="A502" i="1"/>
  <c r="M502" i="1" s="1"/>
  <c r="A503" i="1"/>
  <c r="M503" i="1" s="1"/>
  <c r="A504" i="1"/>
  <c r="M504" i="1" s="1"/>
  <c r="A505" i="1"/>
  <c r="M505" i="1" s="1"/>
  <c r="A506" i="1"/>
  <c r="M506" i="1" s="1"/>
  <c r="A507" i="1"/>
  <c r="M507" i="1" s="1"/>
  <c r="A508" i="1"/>
  <c r="M508" i="1" s="1"/>
  <c r="A509" i="1"/>
  <c r="M509" i="1" s="1"/>
  <c r="A510" i="1"/>
  <c r="M510" i="1" s="1"/>
  <c r="A511" i="1"/>
  <c r="M511" i="1" s="1"/>
  <c r="A512" i="1"/>
  <c r="M512" i="1" s="1"/>
  <c r="A513" i="1"/>
  <c r="M513" i="1" s="1"/>
  <c r="A514" i="1"/>
  <c r="M514" i="1" s="1"/>
  <c r="A515" i="1"/>
  <c r="M515" i="1" s="1"/>
  <c r="A516" i="1"/>
  <c r="M516" i="1" s="1"/>
  <c r="A517" i="1"/>
  <c r="M517" i="1" s="1"/>
  <c r="A518" i="1"/>
  <c r="M518" i="1" s="1"/>
  <c r="A519" i="1"/>
  <c r="M519" i="1" s="1"/>
  <c r="A520" i="1"/>
  <c r="M520" i="1" s="1"/>
  <c r="A521" i="1"/>
  <c r="M521" i="1" s="1"/>
  <c r="A522" i="1"/>
  <c r="M522" i="1" s="1"/>
  <c r="A523" i="1"/>
  <c r="M523" i="1" s="1"/>
  <c r="A524" i="1"/>
  <c r="M524" i="1" s="1"/>
  <c r="A525" i="1"/>
  <c r="M525" i="1" s="1"/>
  <c r="A526" i="1"/>
  <c r="M526" i="1" s="1"/>
  <c r="A527" i="1"/>
  <c r="M527" i="1" s="1"/>
  <c r="A528" i="1"/>
  <c r="M528" i="1" s="1"/>
  <c r="A529" i="1"/>
  <c r="M529" i="1" s="1"/>
  <c r="A530" i="1"/>
  <c r="M530" i="1" s="1"/>
  <c r="A531" i="1"/>
  <c r="M531" i="1" s="1"/>
  <c r="A532" i="1"/>
  <c r="M532" i="1" s="1"/>
  <c r="A533" i="1"/>
  <c r="M533" i="1" s="1"/>
  <c r="A534" i="1"/>
  <c r="M534" i="1" s="1"/>
  <c r="A535" i="1"/>
  <c r="M535" i="1" s="1"/>
  <c r="A536" i="1"/>
  <c r="M536" i="1" s="1"/>
  <c r="A537" i="1"/>
  <c r="M537" i="1" s="1"/>
  <c r="A538" i="1"/>
  <c r="M538" i="1" s="1"/>
  <c r="A539" i="1"/>
  <c r="M539" i="1" s="1"/>
  <c r="A540" i="1"/>
  <c r="M540" i="1" s="1"/>
  <c r="A541" i="1"/>
  <c r="M541" i="1" s="1"/>
  <c r="A542" i="1"/>
  <c r="M542" i="1" s="1"/>
  <c r="A543" i="1"/>
  <c r="M543" i="1" s="1"/>
  <c r="A544" i="1"/>
  <c r="M544" i="1" s="1"/>
  <c r="A545" i="1"/>
  <c r="M545" i="1" s="1"/>
  <c r="A546" i="1"/>
  <c r="M546" i="1" s="1"/>
  <c r="A547" i="1"/>
  <c r="M547" i="1" s="1"/>
  <c r="A548" i="1"/>
  <c r="M548" i="1" s="1"/>
  <c r="A549" i="1"/>
  <c r="M549" i="1" s="1"/>
  <c r="A550" i="1"/>
  <c r="M550" i="1" s="1"/>
  <c r="A551" i="1"/>
  <c r="M551" i="1" s="1"/>
  <c r="A552" i="1"/>
  <c r="M552" i="1" s="1"/>
  <c r="A553" i="1"/>
  <c r="M553" i="1" s="1"/>
  <c r="A554" i="1"/>
  <c r="M554" i="1" s="1"/>
  <c r="A555" i="1"/>
  <c r="M555" i="1" s="1"/>
  <c r="A556" i="1"/>
  <c r="M556" i="1" s="1"/>
  <c r="A557" i="1"/>
  <c r="M557" i="1" s="1"/>
  <c r="A558" i="1"/>
  <c r="M558" i="1" s="1"/>
  <c r="A559" i="1"/>
  <c r="M559" i="1" s="1"/>
  <c r="A560" i="1"/>
  <c r="M560" i="1" s="1"/>
  <c r="A561" i="1"/>
  <c r="M561" i="1" s="1"/>
  <c r="A562" i="1"/>
  <c r="M562" i="1" s="1"/>
  <c r="A563" i="1"/>
  <c r="M563" i="1" s="1"/>
  <c r="A564" i="1"/>
  <c r="M564" i="1" s="1"/>
  <c r="A565" i="1"/>
  <c r="M565" i="1" s="1"/>
  <c r="A566" i="1"/>
  <c r="M566" i="1" s="1"/>
  <c r="A567" i="1"/>
  <c r="M567" i="1" s="1"/>
  <c r="A568" i="1"/>
  <c r="M568" i="1" s="1"/>
  <c r="A569" i="1"/>
  <c r="M569" i="1" s="1"/>
  <c r="A570" i="1"/>
  <c r="M570" i="1" s="1"/>
  <c r="A571" i="1"/>
  <c r="M571" i="1" s="1"/>
  <c r="A572" i="1"/>
  <c r="M572" i="1" s="1"/>
  <c r="A573" i="1"/>
  <c r="M573" i="1" s="1"/>
  <c r="A574" i="1"/>
  <c r="M574" i="1" s="1"/>
  <c r="A575" i="1"/>
  <c r="M575" i="1" s="1"/>
  <c r="A576" i="1"/>
  <c r="M576" i="1" s="1"/>
  <c r="A577" i="1"/>
  <c r="M577" i="1" s="1"/>
  <c r="A578" i="1"/>
  <c r="M578" i="1" s="1"/>
  <c r="A579" i="1"/>
  <c r="M579" i="1" s="1"/>
  <c r="A580" i="1"/>
  <c r="M580" i="1" s="1"/>
  <c r="A581" i="1"/>
  <c r="M581" i="1" s="1"/>
  <c r="A582" i="1"/>
  <c r="M582" i="1" s="1"/>
  <c r="A583" i="1"/>
  <c r="M583" i="1" s="1"/>
  <c r="A584" i="1"/>
  <c r="M584" i="1" s="1"/>
  <c r="A585" i="1"/>
  <c r="M585" i="1" s="1"/>
  <c r="A586" i="1"/>
  <c r="M586" i="1" s="1"/>
  <c r="A587" i="1"/>
  <c r="M587" i="1" s="1"/>
  <c r="A588" i="1"/>
  <c r="M588" i="1" s="1"/>
  <c r="A589" i="1"/>
  <c r="M589" i="1" s="1"/>
  <c r="A590" i="1"/>
  <c r="M590" i="1" s="1"/>
  <c r="A591" i="1"/>
  <c r="M591" i="1" s="1"/>
  <c r="A592" i="1"/>
  <c r="M592" i="1" s="1"/>
  <c r="A593" i="1"/>
  <c r="M593" i="1" s="1"/>
  <c r="A594" i="1"/>
  <c r="M594" i="1" s="1"/>
  <c r="A595" i="1"/>
  <c r="M595" i="1" s="1"/>
  <c r="A596" i="1"/>
  <c r="M596" i="1" s="1"/>
  <c r="A597" i="1"/>
  <c r="M597" i="1" s="1"/>
  <c r="A598" i="1"/>
  <c r="M598" i="1" s="1"/>
  <c r="A599" i="1"/>
  <c r="M599" i="1" s="1"/>
  <c r="A600" i="1"/>
  <c r="M600" i="1" s="1"/>
  <c r="A601" i="1"/>
  <c r="M601" i="1" s="1"/>
  <c r="A602" i="1"/>
  <c r="M602" i="1" s="1"/>
  <c r="A603" i="1"/>
  <c r="M603" i="1" s="1"/>
  <c r="A604" i="1"/>
  <c r="M604" i="1" s="1"/>
  <c r="A605" i="1"/>
  <c r="M605" i="1" s="1"/>
  <c r="A606" i="1"/>
  <c r="M606" i="1" s="1"/>
  <c r="A607" i="1"/>
  <c r="M607" i="1" s="1"/>
  <c r="A608" i="1"/>
  <c r="M608" i="1" s="1"/>
  <c r="A609" i="1"/>
  <c r="M609" i="1" s="1"/>
  <c r="A610" i="1"/>
  <c r="M610" i="1" s="1"/>
  <c r="A611" i="1"/>
  <c r="M611" i="1" s="1"/>
  <c r="A612" i="1"/>
  <c r="M612" i="1" s="1"/>
  <c r="A613" i="1"/>
  <c r="M613" i="1" s="1"/>
  <c r="A614" i="1"/>
  <c r="M614" i="1" s="1"/>
  <c r="A615" i="1"/>
  <c r="M615" i="1" s="1"/>
  <c r="A616" i="1"/>
  <c r="M616" i="1" s="1"/>
  <c r="A617" i="1"/>
  <c r="M617" i="1" s="1"/>
  <c r="A618" i="1"/>
  <c r="M618" i="1" s="1"/>
  <c r="A619" i="1"/>
  <c r="M619" i="1" s="1"/>
  <c r="A620" i="1"/>
  <c r="M620" i="1" s="1"/>
  <c r="A621" i="1"/>
  <c r="M621" i="1" s="1"/>
  <c r="A622" i="1"/>
  <c r="M622" i="1" s="1"/>
  <c r="A623" i="1"/>
  <c r="M623" i="1" s="1"/>
  <c r="A624" i="1"/>
  <c r="M624" i="1" s="1"/>
  <c r="A625" i="1"/>
  <c r="M625" i="1" s="1"/>
  <c r="A626" i="1"/>
  <c r="M626" i="1" s="1"/>
  <c r="A627" i="1"/>
  <c r="M627" i="1" s="1"/>
  <c r="A628" i="1"/>
  <c r="M628" i="1" s="1"/>
  <c r="A629" i="1"/>
  <c r="M629" i="1" s="1"/>
  <c r="A630" i="1"/>
  <c r="M630" i="1" s="1"/>
  <c r="A631" i="1"/>
  <c r="M631" i="1" s="1"/>
  <c r="A632" i="1"/>
  <c r="M632" i="1" s="1"/>
  <c r="A633" i="1"/>
  <c r="M633" i="1" s="1"/>
  <c r="A634" i="1"/>
  <c r="M634" i="1" s="1"/>
  <c r="A635" i="1"/>
  <c r="M635" i="1" s="1"/>
  <c r="A636" i="1"/>
  <c r="M636" i="1" s="1"/>
  <c r="A637" i="1"/>
  <c r="M637" i="1" s="1"/>
  <c r="A638" i="1"/>
  <c r="M638" i="1" s="1"/>
  <c r="A639" i="1"/>
  <c r="M639" i="1" s="1"/>
  <c r="A640" i="1"/>
  <c r="M640" i="1" s="1"/>
  <c r="A641" i="1"/>
  <c r="M641" i="1" s="1"/>
  <c r="A642" i="1"/>
  <c r="M642" i="1" s="1"/>
  <c r="A643" i="1"/>
  <c r="M643" i="1" s="1"/>
  <c r="A644" i="1"/>
  <c r="M644" i="1" s="1"/>
  <c r="A645" i="1"/>
  <c r="M645" i="1" s="1"/>
  <c r="A646" i="1"/>
  <c r="M646" i="1" s="1"/>
  <c r="A647" i="1"/>
  <c r="M647" i="1" s="1"/>
  <c r="A648" i="1"/>
  <c r="M648" i="1" s="1"/>
  <c r="A649" i="1"/>
  <c r="M649" i="1" s="1"/>
  <c r="A650" i="1"/>
  <c r="M650" i="1" s="1"/>
  <c r="A651" i="1"/>
  <c r="M651" i="1" s="1"/>
  <c r="A652" i="1"/>
  <c r="M652" i="1" s="1"/>
  <c r="A653" i="1"/>
  <c r="M653" i="1" s="1"/>
  <c r="A654" i="1"/>
  <c r="M654" i="1" s="1"/>
  <c r="A655" i="1"/>
  <c r="M655" i="1" s="1"/>
  <c r="A656" i="1"/>
  <c r="M656" i="1" s="1"/>
  <c r="A657" i="1"/>
  <c r="M657" i="1" s="1"/>
  <c r="A658" i="1"/>
  <c r="M658" i="1" s="1"/>
  <c r="A659" i="1"/>
  <c r="M659" i="1" s="1"/>
  <c r="A660" i="1"/>
  <c r="M660" i="1" s="1"/>
  <c r="A661" i="1"/>
  <c r="M661" i="1" s="1"/>
  <c r="A662" i="1"/>
  <c r="M662" i="1" s="1"/>
  <c r="A663" i="1"/>
  <c r="M663" i="1" s="1"/>
  <c r="A664" i="1"/>
  <c r="M664" i="1" s="1"/>
  <c r="A665" i="1"/>
  <c r="M665" i="1" s="1"/>
  <c r="A666" i="1"/>
  <c r="M666" i="1" s="1"/>
  <c r="A667" i="1"/>
  <c r="M667" i="1" s="1"/>
  <c r="A668" i="1"/>
  <c r="M668" i="1" s="1"/>
  <c r="A669" i="1"/>
  <c r="M669" i="1" s="1"/>
  <c r="A670" i="1"/>
  <c r="M670" i="1" s="1"/>
  <c r="A671" i="1"/>
  <c r="M671" i="1" s="1"/>
  <c r="A672" i="1"/>
  <c r="M672" i="1" s="1"/>
  <c r="A673" i="1"/>
  <c r="M673" i="1" s="1"/>
  <c r="A674" i="1"/>
  <c r="M674" i="1" s="1"/>
  <c r="A675" i="1"/>
  <c r="M675" i="1" s="1"/>
  <c r="A676" i="1"/>
  <c r="M676" i="1" s="1"/>
  <c r="A677" i="1"/>
  <c r="M677" i="1" s="1"/>
  <c r="A678" i="1"/>
  <c r="M678" i="1" s="1"/>
  <c r="A679" i="1"/>
  <c r="M679" i="1" s="1"/>
  <c r="A680" i="1"/>
  <c r="M680" i="1" s="1"/>
  <c r="A681" i="1"/>
  <c r="M681" i="1" s="1"/>
  <c r="A682" i="1"/>
  <c r="M682" i="1" s="1"/>
  <c r="A683" i="1"/>
  <c r="M683" i="1" s="1"/>
  <c r="A684" i="1"/>
  <c r="M684" i="1" s="1"/>
  <c r="A685" i="1"/>
  <c r="M685" i="1" s="1"/>
  <c r="A686" i="1"/>
  <c r="M686" i="1" s="1"/>
  <c r="A687" i="1"/>
  <c r="M687" i="1" s="1"/>
  <c r="A688" i="1"/>
  <c r="M688" i="1" s="1"/>
  <c r="A689" i="1"/>
  <c r="M689" i="1" s="1"/>
  <c r="A690" i="1"/>
  <c r="M690" i="1" s="1"/>
  <c r="A691" i="1"/>
  <c r="M691" i="1" s="1"/>
  <c r="A692" i="1"/>
  <c r="M692" i="1" s="1"/>
  <c r="A693" i="1"/>
  <c r="M693" i="1" s="1"/>
  <c r="A694" i="1"/>
  <c r="M694" i="1" s="1"/>
  <c r="A695" i="1"/>
  <c r="M695" i="1" s="1"/>
  <c r="A696" i="1"/>
  <c r="M696" i="1" s="1"/>
  <c r="A697" i="1"/>
  <c r="M697" i="1" s="1"/>
  <c r="A698" i="1"/>
  <c r="M698" i="1" s="1"/>
  <c r="A699" i="1"/>
  <c r="M699" i="1" s="1"/>
  <c r="A700" i="1"/>
  <c r="M700" i="1" s="1"/>
  <c r="A701" i="1"/>
  <c r="M701" i="1" s="1"/>
  <c r="A702" i="1"/>
  <c r="M702" i="1" s="1"/>
  <c r="A703" i="1"/>
  <c r="M703" i="1" s="1"/>
  <c r="A704" i="1"/>
  <c r="M704" i="1" s="1"/>
  <c r="A705" i="1"/>
  <c r="M705" i="1" s="1"/>
  <c r="A706" i="1"/>
  <c r="M706" i="1" s="1"/>
  <c r="A707" i="1"/>
  <c r="M707" i="1" s="1"/>
  <c r="A708" i="1"/>
  <c r="M708" i="1" s="1"/>
  <c r="A709" i="1"/>
  <c r="M709" i="1" s="1"/>
  <c r="A710" i="1"/>
  <c r="M710" i="1" s="1"/>
  <c r="A711" i="1"/>
  <c r="M711" i="1" s="1"/>
  <c r="A712" i="1"/>
  <c r="M712" i="1" s="1"/>
  <c r="A713" i="1"/>
  <c r="M713" i="1" s="1"/>
  <c r="A714" i="1"/>
  <c r="M714" i="1" s="1"/>
  <c r="A715" i="1"/>
  <c r="M715" i="1" s="1"/>
  <c r="A716" i="1"/>
  <c r="M716" i="1" s="1"/>
  <c r="A717" i="1"/>
  <c r="M717" i="1" s="1"/>
  <c r="A718" i="1"/>
  <c r="M718" i="1" s="1"/>
  <c r="A719" i="1"/>
  <c r="M719" i="1" s="1"/>
  <c r="A720" i="1"/>
  <c r="M720" i="1" s="1"/>
  <c r="A721" i="1"/>
  <c r="M721" i="1" s="1"/>
  <c r="A722" i="1"/>
  <c r="M722" i="1" s="1"/>
  <c r="A723" i="1"/>
  <c r="M723" i="1" s="1"/>
  <c r="A724" i="1"/>
  <c r="M724" i="1" s="1"/>
  <c r="A725" i="1"/>
  <c r="M725" i="1" s="1"/>
  <c r="A726" i="1"/>
  <c r="M726" i="1" s="1"/>
  <c r="A727" i="1"/>
  <c r="M727" i="1" s="1"/>
  <c r="A728" i="1"/>
  <c r="M728" i="1" s="1"/>
  <c r="A729" i="1"/>
  <c r="M729" i="1" s="1"/>
  <c r="A730" i="1"/>
  <c r="M730" i="1" s="1"/>
  <c r="A731" i="1"/>
  <c r="M731" i="1" s="1"/>
  <c r="A732" i="1"/>
  <c r="M732" i="1" s="1"/>
  <c r="A733" i="1"/>
  <c r="M733" i="1" s="1"/>
  <c r="A734" i="1"/>
  <c r="M734" i="1" s="1"/>
  <c r="A735" i="1"/>
  <c r="M735" i="1" s="1"/>
  <c r="A736" i="1"/>
  <c r="M736" i="1" s="1"/>
  <c r="A737" i="1"/>
  <c r="M737" i="1" s="1"/>
  <c r="A738" i="1"/>
  <c r="M738" i="1" s="1"/>
  <c r="A739" i="1"/>
  <c r="M739" i="1" s="1"/>
  <c r="A740" i="1"/>
  <c r="M740" i="1" s="1"/>
  <c r="A741" i="1"/>
  <c r="M741" i="1" s="1"/>
  <c r="A742" i="1"/>
  <c r="M742" i="1" s="1"/>
  <c r="A743" i="1"/>
  <c r="M743" i="1" s="1"/>
  <c r="A744" i="1"/>
  <c r="M744" i="1" s="1"/>
  <c r="A745" i="1"/>
  <c r="M745" i="1" s="1"/>
  <c r="A746" i="1"/>
  <c r="M746" i="1" s="1"/>
  <c r="A747" i="1"/>
  <c r="M747" i="1" s="1"/>
  <c r="A748" i="1"/>
  <c r="M748" i="1" s="1"/>
  <c r="A749" i="1"/>
  <c r="M749" i="1" s="1"/>
  <c r="A750" i="1"/>
  <c r="M750" i="1" s="1"/>
  <c r="A751" i="1"/>
  <c r="M751" i="1" s="1"/>
  <c r="A752" i="1"/>
  <c r="M752" i="1" s="1"/>
  <c r="A753" i="1"/>
  <c r="M753" i="1" s="1"/>
  <c r="A754" i="1"/>
  <c r="M754" i="1" s="1"/>
  <c r="A755" i="1"/>
  <c r="M755" i="1" s="1"/>
  <c r="A756" i="1"/>
  <c r="M756" i="1" s="1"/>
  <c r="A757" i="1"/>
  <c r="M757" i="1" s="1"/>
  <c r="A758" i="1"/>
  <c r="M758" i="1" s="1"/>
  <c r="A759" i="1"/>
  <c r="M759" i="1" s="1"/>
  <c r="A760" i="1"/>
  <c r="M760" i="1" s="1"/>
  <c r="A761" i="1"/>
  <c r="M761" i="1" s="1"/>
  <c r="A762" i="1"/>
  <c r="M762" i="1" s="1"/>
  <c r="A763" i="1"/>
  <c r="M763" i="1" s="1"/>
  <c r="A764" i="1"/>
  <c r="M764" i="1" s="1"/>
  <c r="A765" i="1"/>
  <c r="M765" i="1" s="1"/>
  <c r="A766" i="1"/>
  <c r="M766" i="1" s="1"/>
  <c r="A767" i="1"/>
  <c r="M767" i="1" s="1"/>
  <c r="A768" i="1"/>
  <c r="M768" i="1" s="1"/>
  <c r="A769" i="1"/>
  <c r="M769" i="1" s="1"/>
  <c r="A770" i="1"/>
  <c r="M770" i="1" s="1"/>
  <c r="A771" i="1"/>
  <c r="M771" i="1" s="1"/>
  <c r="A772" i="1"/>
  <c r="M772" i="1" s="1"/>
  <c r="A773" i="1"/>
  <c r="M773" i="1" s="1"/>
  <c r="A774" i="1"/>
  <c r="M774" i="1" s="1"/>
  <c r="A775" i="1"/>
  <c r="M775" i="1" s="1"/>
  <c r="A776" i="1"/>
  <c r="M776" i="1" s="1"/>
  <c r="A777" i="1"/>
  <c r="M777" i="1" s="1"/>
  <c r="A778" i="1"/>
  <c r="M778" i="1" s="1"/>
  <c r="A779" i="1"/>
  <c r="M779" i="1" s="1"/>
  <c r="A780" i="1"/>
  <c r="M780" i="1" s="1"/>
  <c r="A781" i="1"/>
  <c r="M781" i="1" s="1"/>
  <c r="A782" i="1"/>
  <c r="M782" i="1" s="1"/>
  <c r="A783" i="1"/>
  <c r="M783" i="1" s="1"/>
  <c r="A784" i="1"/>
  <c r="M784" i="1" s="1"/>
  <c r="A785" i="1"/>
  <c r="M785" i="1" s="1"/>
  <c r="A786" i="1"/>
  <c r="M786" i="1" s="1"/>
  <c r="A787" i="1"/>
  <c r="M787" i="1" s="1"/>
  <c r="A788" i="1"/>
  <c r="M788" i="1" s="1"/>
  <c r="A789" i="1"/>
  <c r="M789" i="1" s="1"/>
  <c r="A790" i="1"/>
  <c r="M790" i="1" s="1"/>
  <c r="A791" i="1"/>
  <c r="M791" i="1" s="1"/>
  <c r="A792" i="1"/>
  <c r="M792" i="1" s="1"/>
  <c r="A793" i="1"/>
  <c r="M793" i="1" s="1"/>
  <c r="A794" i="1"/>
  <c r="M794" i="1" s="1"/>
  <c r="A795" i="1"/>
  <c r="M795" i="1" s="1"/>
  <c r="A796" i="1"/>
  <c r="M796" i="1" s="1"/>
  <c r="A797" i="1"/>
  <c r="M797" i="1" s="1"/>
  <c r="A798" i="1"/>
  <c r="M798" i="1" s="1"/>
  <c r="A799" i="1"/>
  <c r="M799" i="1" s="1"/>
  <c r="A800" i="1"/>
  <c r="M800" i="1" s="1"/>
  <c r="A801" i="1"/>
  <c r="M801" i="1" s="1"/>
  <c r="A802" i="1"/>
  <c r="M802" i="1" s="1"/>
  <c r="A803" i="1"/>
  <c r="M803" i="1" s="1"/>
  <c r="A804" i="1"/>
  <c r="M804" i="1" s="1"/>
  <c r="A805" i="1"/>
  <c r="M805" i="1" s="1"/>
  <c r="A806" i="1"/>
  <c r="M806" i="1" s="1"/>
  <c r="A807" i="1"/>
  <c r="M807" i="1" s="1"/>
  <c r="A808" i="1"/>
  <c r="M808" i="1" s="1"/>
  <c r="A809" i="1"/>
  <c r="M809" i="1" s="1"/>
  <c r="A810" i="1"/>
  <c r="M810" i="1" s="1"/>
  <c r="A811" i="1"/>
  <c r="M811" i="1" s="1"/>
  <c r="A812" i="1"/>
  <c r="M812" i="1" s="1"/>
  <c r="A813" i="1"/>
  <c r="M813" i="1" s="1"/>
  <c r="A814" i="1"/>
  <c r="M814" i="1" s="1"/>
  <c r="A815" i="1"/>
  <c r="M815" i="1" s="1"/>
  <c r="A2387" i="1"/>
  <c r="M2387" i="1" s="1"/>
  <c r="A817" i="1"/>
  <c r="M817" i="1" s="1"/>
  <c r="A818" i="1"/>
  <c r="M818" i="1" s="1"/>
  <c r="A819" i="1"/>
  <c r="M819" i="1" s="1"/>
  <c r="A820" i="1"/>
  <c r="M820" i="1" s="1"/>
  <c r="A821" i="1"/>
  <c r="M821" i="1" s="1"/>
  <c r="A822" i="1"/>
  <c r="M822" i="1" s="1"/>
  <c r="A823" i="1"/>
  <c r="M823" i="1" s="1"/>
  <c r="A824" i="1"/>
  <c r="M824" i="1" s="1"/>
  <c r="A825" i="1"/>
  <c r="M825" i="1" s="1"/>
  <c r="A826" i="1"/>
  <c r="M826" i="1" s="1"/>
  <c r="A827" i="1"/>
  <c r="M827" i="1" s="1"/>
  <c r="A828" i="1"/>
  <c r="M828" i="1" s="1"/>
  <c r="A829" i="1"/>
  <c r="M829" i="1" s="1"/>
  <c r="A830" i="1"/>
  <c r="M830" i="1" s="1"/>
  <c r="A831" i="1"/>
  <c r="M831" i="1" s="1"/>
  <c r="A832" i="1"/>
  <c r="M832" i="1" s="1"/>
  <c r="A833" i="1"/>
  <c r="M833" i="1" s="1"/>
  <c r="A834" i="1"/>
  <c r="M834" i="1" s="1"/>
  <c r="A3091" i="1"/>
  <c r="M3091" i="1" s="1"/>
  <c r="A836" i="1"/>
  <c r="M836" i="1" s="1"/>
  <c r="A837" i="1"/>
  <c r="M837" i="1" s="1"/>
  <c r="A838" i="1"/>
  <c r="M838" i="1" s="1"/>
  <c r="A839" i="1"/>
  <c r="M839" i="1" s="1"/>
  <c r="A840" i="1"/>
  <c r="M840" i="1" s="1"/>
  <c r="A841" i="1"/>
  <c r="M841" i="1" s="1"/>
  <c r="A842" i="1"/>
  <c r="M842" i="1" s="1"/>
  <c r="A843" i="1"/>
  <c r="M843" i="1" s="1"/>
  <c r="A844" i="1"/>
  <c r="M844" i="1" s="1"/>
  <c r="A845" i="1"/>
  <c r="M845" i="1" s="1"/>
  <c r="A846" i="1"/>
  <c r="M846" i="1" s="1"/>
  <c r="A847" i="1"/>
  <c r="M847" i="1" s="1"/>
  <c r="A848" i="1"/>
  <c r="M848" i="1" s="1"/>
  <c r="A849" i="1"/>
  <c r="M849" i="1" s="1"/>
  <c r="A850" i="1"/>
  <c r="M850" i="1" s="1"/>
  <c r="A851" i="1"/>
  <c r="M851" i="1" s="1"/>
  <c r="A852" i="1"/>
  <c r="M852" i="1" s="1"/>
  <c r="A853" i="1"/>
  <c r="M853" i="1" s="1"/>
  <c r="A854" i="1"/>
  <c r="M854" i="1" s="1"/>
  <c r="A855" i="1"/>
  <c r="M855" i="1" s="1"/>
  <c r="A349" i="1"/>
  <c r="M349" i="1" s="1"/>
  <c r="A857" i="1"/>
  <c r="M857" i="1" s="1"/>
  <c r="A858" i="1"/>
  <c r="M858" i="1" s="1"/>
  <c r="A2685" i="1"/>
  <c r="M2685" i="1" s="1"/>
  <c r="A860" i="1"/>
  <c r="M860" i="1" s="1"/>
  <c r="A861" i="1"/>
  <c r="M861" i="1" s="1"/>
  <c r="A862" i="1"/>
  <c r="M862" i="1" s="1"/>
  <c r="O325" i="2" l="1"/>
  <c r="P325" i="2" s="1" a="1"/>
  <c r="P325" i="2" s="1"/>
  <c r="Q325" i="2" s="1" a="1"/>
  <c r="Q325" i="2" s="1"/>
  <c r="O321" i="2"/>
  <c r="P321" i="2" s="1" a="1"/>
  <c r="P321" i="2" s="1"/>
  <c r="Q321" i="2" s="1" a="1"/>
  <c r="Q321" i="2" s="1"/>
  <c r="O322" i="2"/>
  <c r="P322" i="2" s="1" a="1"/>
  <c r="P322" i="2" s="1"/>
  <c r="Q322" i="2" s="1" a="1"/>
  <c r="Q322" i="2" s="1"/>
  <c r="O323" i="2"/>
  <c r="P323" i="2" s="1" a="1"/>
  <c r="P323" i="2" s="1"/>
  <c r="Q323" i="2" s="1" a="1"/>
  <c r="Q323" i="2" s="1"/>
  <c r="O324" i="2"/>
  <c r="P324" i="2" s="1" a="1"/>
  <c r="P324" i="2" s="1"/>
  <c r="Q324" i="2" s="1" a="1"/>
  <c r="Q324" i="2" s="1"/>
  <c r="O26" i="2"/>
  <c r="P26" i="2" s="1" a="1"/>
  <c r="P26" i="2" s="1"/>
  <c r="Q26" i="2" s="1" a="1"/>
  <c r="Q26" i="2" s="1"/>
  <c r="O279" i="2"/>
  <c r="P279" i="2" s="1" a="1"/>
  <c r="P279" i="2" s="1"/>
  <c r="Q279" i="2" s="1" a="1"/>
  <c r="Q279" i="2" s="1"/>
  <c r="O297" i="2"/>
  <c r="P297" i="2" s="1" a="1"/>
  <c r="P297" i="2" s="1"/>
  <c r="Q297" i="2" s="1" a="1"/>
  <c r="Q297" i="2" s="1"/>
  <c r="O307" i="2"/>
  <c r="P307" i="2" s="1" a="1"/>
  <c r="P307" i="2" s="1"/>
  <c r="Q307" i="2" s="1" a="1"/>
  <c r="Q307" i="2" s="1"/>
  <c r="O317" i="2"/>
  <c r="P317" i="2" s="1" a="1"/>
  <c r="P317" i="2" s="1"/>
  <c r="Q317" i="2" s="1" a="1"/>
  <c r="Q317" i="2" s="1"/>
  <c r="O280" i="2"/>
  <c r="P280" i="2" s="1" a="1"/>
  <c r="P280" i="2" s="1"/>
  <c r="Q280" i="2" s="1" a="1"/>
  <c r="Q280" i="2" s="1"/>
  <c r="O288" i="2"/>
  <c r="P288" i="2" s="1" a="1"/>
  <c r="P288" i="2" s="1"/>
  <c r="Q288" i="2" s="1" a="1"/>
  <c r="Q288" i="2" s="1"/>
  <c r="O298" i="2"/>
  <c r="P298" i="2" s="1" a="1"/>
  <c r="P298" i="2" s="1"/>
  <c r="Q298" i="2" s="1" a="1"/>
  <c r="Q298" i="2" s="1"/>
  <c r="O308" i="2"/>
  <c r="P308" i="2" s="1" a="1"/>
  <c r="P308" i="2" s="1"/>
  <c r="Q308" i="2" s="1" a="1"/>
  <c r="Q308" i="2" s="1"/>
  <c r="O318" i="2"/>
  <c r="P318" i="2" s="1" a="1"/>
  <c r="P318" i="2" s="1"/>
  <c r="Q318" i="2" s="1" a="1"/>
  <c r="Q318" i="2" s="1"/>
  <c r="O281" i="2"/>
  <c r="P281" i="2" s="1" a="1"/>
  <c r="P281" i="2" s="1"/>
  <c r="Q281" i="2" s="1" a="1"/>
  <c r="Q281" i="2" s="1"/>
  <c r="O290" i="2"/>
  <c r="P290" i="2" s="1" a="1"/>
  <c r="P290" i="2" s="1"/>
  <c r="Q290" i="2" s="1" a="1"/>
  <c r="Q290" i="2" s="1"/>
  <c r="O299" i="2"/>
  <c r="P299" i="2" s="1" a="1"/>
  <c r="P299" i="2" s="1"/>
  <c r="Q299" i="2" s="1" a="1"/>
  <c r="Q299" i="2" s="1"/>
  <c r="O309" i="2"/>
  <c r="P309" i="2" s="1" a="1"/>
  <c r="P309" i="2" s="1"/>
  <c r="Q309" i="2" s="1" a="1"/>
  <c r="Q309" i="2" s="1"/>
  <c r="O320" i="2"/>
  <c r="P320" i="2" s="1" a="1"/>
  <c r="P320" i="2" s="1"/>
  <c r="Q320" i="2" s="1" a="1"/>
  <c r="Q320" i="2" s="1"/>
  <c r="O319" i="2"/>
  <c r="P319" i="2" s="1" a="1"/>
  <c r="P319" i="2" s="1"/>
  <c r="Q319" i="2" s="1" a="1"/>
  <c r="Q319" i="2" s="1"/>
  <c r="O291" i="2"/>
  <c r="P291" i="2" s="1" a="1"/>
  <c r="P291" i="2" s="1"/>
  <c r="Q291" i="2" s="1" a="1"/>
  <c r="Q291" i="2" s="1"/>
  <c r="O300" i="2"/>
  <c r="P300" i="2" s="1" a="1"/>
  <c r="P300" i="2" s="1"/>
  <c r="Q300" i="2" s="1" a="1"/>
  <c r="Q300" i="2" s="1"/>
  <c r="O310" i="2"/>
  <c r="P310" i="2" s="1" a="1"/>
  <c r="P310" i="2" s="1"/>
  <c r="Q310" i="2" s="1" a="1"/>
  <c r="Q310" i="2" s="1"/>
  <c r="O305" i="2"/>
  <c r="P305" i="2" s="1" a="1"/>
  <c r="P305" i="2" s="1"/>
  <c r="Q305" i="2" s="1" a="1"/>
  <c r="Q305" i="2" s="1"/>
  <c r="O289" i="2"/>
  <c r="P289" i="2" s="1" a="1"/>
  <c r="P289" i="2" s="1"/>
  <c r="Q289" i="2" s="1" a="1"/>
  <c r="Q289" i="2" s="1"/>
  <c r="O282" i="2"/>
  <c r="P282" i="2" s="1" a="1"/>
  <c r="P282" i="2" s="1"/>
  <c r="Q282" i="2" s="1" a="1"/>
  <c r="Q282" i="2" s="1"/>
  <c r="O292" i="2"/>
  <c r="P292" i="2" s="1" a="1"/>
  <c r="P292" i="2" s="1"/>
  <c r="Q292" i="2" s="1" a="1"/>
  <c r="Q292" i="2" s="1"/>
  <c r="O301" i="2"/>
  <c r="P301" i="2" s="1" a="1"/>
  <c r="P301" i="2" s="1"/>
  <c r="Q301" i="2" s="1" a="1"/>
  <c r="Q301" i="2" s="1"/>
  <c r="O311" i="2"/>
  <c r="P311" i="2" s="1" a="1"/>
  <c r="P311" i="2" s="1"/>
  <c r="Q311" i="2" s="1" a="1"/>
  <c r="Q311" i="2" s="1"/>
  <c r="O315" i="2"/>
  <c r="P315" i="2" s="1" a="1"/>
  <c r="P315" i="2" s="1"/>
  <c r="Q315" i="2" s="1" a="1"/>
  <c r="Q315" i="2" s="1"/>
  <c r="O283" i="2"/>
  <c r="P283" i="2" s="1" a="1"/>
  <c r="P283" i="2" s="1"/>
  <c r="Q283" i="2" s="1" a="1"/>
  <c r="Q283" i="2" s="1"/>
  <c r="O302" i="2"/>
  <c r="P302" i="2" s="1" a="1"/>
  <c r="P302" i="2" s="1"/>
  <c r="Q302" i="2" s="1" a="1"/>
  <c r="Q302" i="2" s="1"/>
  <c r="O312" i="2"/>
  <c r="P312" i="2" s="1" a="1"/>
  <c r="P312" i="2" s="1"/>
  <c r="Q312" i="2" s="1" a="1"/>
  <c r="Q312" i="2" s="1"/>
  <c r="O284" i="2"/>
  <c r="P284" i="2" s="1" a="1"/>
  <c r="P284" i="2" s="1"/>
  <c r="Q284" i="2" s="1" a="1"/>
  <c r="Q284" i="2" s="1"/>
  <c r="O293" i="2"/>
  <c r="P293" i="2" s="1" a="1"/>
  <c r="P293" i="2" s="1"/>
  <c r="Q293" i="2" s="1" a="1"/>
  <c r="Q293" i="2" s="1"/>
  <c r="O303" i="2"/>
  <c r="P303" i="2" s="1" a="1"/>
  <c r="P303" i="2" s="1"/>
  <c r="Q303" i="2" s="1" a="1"/>
  <c r="Q303" i="2" s="1"/>
  <c r="O313" i="2"/>
  <c r="P313" i="2" s="1" a="1"/>
  <c r="P313" i="2" s="1"/>
  <c r="Q313" i="2" s="1" a="1"/>
  <c r="Q313" i="2" s="1"/>
  <c r="O285" i="2"/>
  <c r="P285" i="2" s="1" a="1"/>
  <c r="P285" i="2" s="1"/>
  <c r="Q285" i="2" s="1" a="1"/>
  <c r="Q285" i="2" s="1"/>
  <c r="O294" i="2"/>
  <c r="P294" i="2" s="1" a="1"/>
  <c r="P294" i="2" s="1"/>
  <c r="Q294" i="2" s="1" a="1"/>
  <c r="Q294" i="2" s="1"/>
  <c r="O304" i="2"/>
  <c r="P304" i="2" s="1" a="1"/>
  <c r="P304" i="2" s="1"/>
  <c r="Q304" i="2" s="1" a="1"/>
  <c r="Q304" i="2" s="1"/>
  <c r="O314" i="2"/>
  <c r="P314" i="2" s="1" a="1"/>
  <c r="P314" i="2" s="1"/>
  <c r="Q314" i="2" s="1" a="1"/>
  <c r="Q314" i="2" s="1"/>
  <c r="O295" i="2"/>
  <c r="P295" i="2" s="1" a="1"/>
  <c r="P295" i="2" s="1"/>
  <c r="Q295" i="2" s="1" a="1"/>
  <c r="Q295" i="2" s="1"/>
  <c r="O277" i="2"/>
  <c r="P277" i="2" s="1" a="1"/>
  <c r="P277" i="2" s="1"/>
  <c r="Q277" i="2" s="1" a="1"/>
  <c r="Q277" i="2" s="1"/>
  <c r="O286" i="2"/>
  <c r="P286" i="2" s="1" a="1"/>
  <c r="P286" i="2" s="1"/>
  <c r="Q286" i="2" s="1" a="1"/>
  <c r="Q286" i="2" s="1"/>
  <c r="O278" i="2"/>
  <c r="P278" i="2" s="1" a="1"/>
  <c r="P278" i="2" s="1"/>
  <c r="Q278" i="2" s="1" a="1"/>
  <c r="Q278" i="2" s="1"/>
  <c r="O287" i="2"/>
  <c r="P287" i="2" s="1" a="1"/>
  <c r="P287" i="2" s="1"/>
  <c r="Q287" i="2" s="1" a="1"/>
  <c r="Q287" i="2" s="1"/>
  <c r="O296" i="2"/>
  <c r="P296" i="2" s="1" a="1"/>
  <c r="P296" i="2" s="1"/>
  <c r="Q296" i="2" s="1" a="1"/>
  <c r="Q296" i="2" s="1"/>
  <c r="O306" i="2"/>
  <c r="P306" i="2" s="1" a="1"/>
  <c r="P306" i="2" s="1"/>
  <c r="Q306" i="2" s="1" a="1"/>
  <c r="Q306" i="2" s="1"/>
  <c r="O316" i="2"/>
  <c r="P316" i="2" s="1" a="1"/>
  <c r="P316" i="2" s="1"/>
  <c r="Q316" i="2" s="1" a="1"/>
  <c r="Q316" i="2" s="1"/>
  <c r="O263" i="2"/>
  <c r="P263" i="2" s="1" a="1"/>
  <c r="P263" i="2" s="1"/>
  <c r="Q263" i="2" s="1" a="1"/>
  <c r="Q263" i="2" s="1"/>
  <c r="O274" i="2"/>
  <c r="P274" i="2" s="1" a="1"/>
  <c r="P274" i="2" s="1"/>
  <c r="Q274" i="2" s="1" a="1"/>
  <c r="Q274" i="2" s="1"/>
  <c r="O269" i="2"/>
  <c r="P269" i="2" s="1" a="1"/>
  <c r="P269" i="2" s="1"/>
  <c r="Q269" i="2" s="1" a="1"/>
  <c r="Q269" i="2" s="1"/>
  <c r="O271" i="2"/>
  <c r="P271" i="2" s="1" a="1"/>
  <c r="P271" i="2" s="1"/>
  <c r="Q271" i="2" s="1" a="1"/>
  <c r="Q271" i="2" s="1"/>
  <c r="O264" i="2"/>
  <c r="P264" i="2" s="1" a="1"/>
  <c r="P264" i="2" s="1"/>
  <c r="Q264" i="2" s="1" a="1"/>
  <c r="Q264" i="2" s="1"/>
  <c r="O275" i="2"/>
  <c r="P275" i="2" s="1" a="1"/>
  <c r="P275" i="2" s="1"/>
  <c r="Q275" i="2" s="1" a="1"/>
  <c r="Q275" i="2" s="1"/>
  <c r="O273" i="2"/>
  <c r="P273" i="2" s="1" a="1"/>
  <c r="P273" i="2" s="1"/>
  <c r="Q273" i="2" s="1" a="1"/>
  <c r="Q273" i="2" s="1"/>
  <c r="O265" i="2"/>
  <c r="P265" i="2" s="1" a="1"/>
  <c r="P265" i="2" s="1"/>
  <c r="Q265" i="2" s="1" a="1"/>
  <c r="Q265" i="2" s="1"/>
  <c r="O276" i="2"/>
  <c r="P276" i="2" s="1" a="1"/>
  <c r="P276" i="2" s="1"/>
  <c r="Q276" i="2" s="1" a="1"/>
  <c r="Q276" i="2" s="1"/>
  <c r="O258" i="2"/>
  <c r="P258" i="2" s="1" a="1"/>
  <c r="P258" i="2" s="1"/>
  <c r="Q258" i="2" s="1" a="1"/>
  <c r="Q258" i="2" s="1"/>
  <c r="O262" i="2"/>
  <c r="P262" i="2" s="1" a="1"/>
  <c r="P262" i="2" s="1"/>
  <c r="Q262" i="2" s="1" a="1"/>
  <c r="Q262" i="2" s="1"/>
  <c r="O255" i="2"/>
  <c r="P255" i="2" s="1" a="1"/>
  <c r="P255" i="2" s="1"/>
  <c r="Q255" i="2" s="1" a="1"/>
  <c r="Q255" i="2" s="1"/>
  <c r="O266" i="2"/>
  <c r="P266" i="2" s="1" a="1"/>
  <c r="P266" i="2" s="1"/>
  <c r="Q266" i="2" s="1" a="1"/>
  <c r="Q266" i="2" s="1"/>
  <c r="O267" i="2"/>
  <c r="P267" i="2" s="1" a="1"/>
  <c r="P267" i="2" s="1"/>
  <c r="Q267" i="2" s="1" a="1"/>
  <c r="Q267" i="2" s="1"/>
  <c r="O268" i="2"/>
  <c r="P268" i="2" s="1" a="1"/>
  <c r="P268" i="2" s="1"/>
  <c r="Q268" i="2" s="1" a="1"/>
  <c r="Q268" i="2" s="1"/>
  <c r="O270" i="2"/>
  <c r="P270" i="2" s="1" a="1"/>
  <c r="P270" i="2" s="1"/>
  <c r="Q270" i="2" s="1" a="1"/>
  <c r="Q270" i="2" s="1"/>
  <c r="O272" i="2"/>
  <c r="P272" i="2" s="1" a="1"/>
  <c r="P272" i="2" s="1"/>
  <c r="Q272" i="2" s="1" a="1"/>
  <c r="Q272" i="2" s="1"/>
  <c r="O256" i="2"/>
  <c r="P256" i="2" s="1" a="1"/>
  <c r="P256" i="2" s="1"/>
  <c r="Q256" i="2" s="1" a="1"/>
  <c r="Q256" i="2" s="1"/>
  <c r="O257" i="2"/>
  <c r="P257" i="2" s="1" a="1"/>
  <c r="P257" i="2" s="1"/>
  <c r="Q257" i="2" s="1" a="1"/>
  <c r="Q257" i="2" s="1"/>
  <c r="O259" i="2"/>
  <c r="P259" i="2" s="1" a="1"/>
  <c r="P259" i="2" s="1"/>
  <c r="Q259" i="2" s="1" a="1"/>
  <c r="Q259" i="2" s="1"/>
  <c r="O260" i="2"/>
  <c r="P260" i="2" s="1" a="1"/>
  <c r="P260" i="2" s="1"/>
  <c r="Q260" i="2" s="1" a="1"/>
  <c r="Q260" i="2" s="1"/>
  <c r="O261" i="2"/>
  <c r="P261" i="2" s="1" a="1"/>
  <c r="P261" i="2" s="1"/>
  <c r="Q261" i="2" s="1" a="1"/>
  <c r="Q261" i="2" s="1"/>
  <c r="M2" i="1"/>
  <c r="G207" i="2"/>
  <c r="G199" i="2"/>
  <c r="O207" i="2"/>
  <c r="P207" i="2" s="1" a="1"/>
  <c r="P207" i="2" s="1"/>
  <c r="Q207" i="2" s="1" a="1"/>
  <c r="Q207" i="2" s="1"/>
  <c r="O199" i="2"/>
  <c r="P199" i="2" s="1" a="1"/>
  <c r="P199" i="2" s="1"/>
  <c r="Q199" i="2" s="1" a="1"/>
  <c r="Q199" i="2" s="1"/>
  <c r="O226" i="2"/>
  <c r="P226" i="2" s="1" a="1"/>
  <c r="P226" i="2" s="1"/>
  <c r="Q226" i="2" s="1" a="1"/>
  <c r="Q226" i="2" s="1"/>
  <c r="O101" i="2"/>
  <c r="P101" i="2" s="1" a="1"/>
  <c r="P101" i="2" s="1"/>
  <c r="Q101" i="2" s="1" a="1"/>
  <c r="Q101" i="2" s="1"/>
  <c r="O143" i="2"/>
  <c r="P143" i="2" s="1" a="1"/>
  <c r="P143" i="2" s="1"/>
  <c r="Q143" i="2" s="1" a="1"/>
  <c r="Q143" i="2" s="1"/>
  <c r="O84" i="2"/>
  <c r="P84" i="2" s="1" a="1"/>
  <c r="P84" i="2" s="1"/>
  <c r="Q84" i="2" s="1" a="1"/>
  <c r="Q84" i="2" s="1"/>
  <c r="G39" i="2"/>
  <c r="O240" i="2"/>
  <c r="P240" i="2" s="1" a="1"/>
  <c r="P240" i="2" s="1"/>
  <c r="Q240" i="2" s="1" a="1"/>
  <c r="Q240" i="2" s="1"/>
  <c r="G187" i="2"/>
  <c r="G12" i="2"/>
  <c r="G185" i="2"/>
  <c r="G225" i="2"/>
  <c r="G194" i="2"/>
  <c r="O126" i="2"/>
  <c r="P126" i="2" s="1" a="1"/>
  <c r="P126" i="2" s="1"/>
  <c r="Q126" i="2" s="1" a="1"/>
  <c r="Q126" i="2" s="1"/>
  <c r="O63" i="2"/>
  <c r="P63" i="2" s="1" a="1"/>
  <c r="P63" i="2" s="1"/>
  <c r="Q63" i="2" s="1" a="1"/>
  <c r="Q63" i="2" s="1"/>
  <c r="O19" i="2"/>
  <c r="P19" i="2" s="1" a="1"/>
  <c r="P19" i="2" s="1"/>
  <c r="Q19" i="2" s="1" a="1"/>
  <c r="Q19" i="2" s="1"/>
  <c r="G138" i="2"/>
  <c r="G171" i="2"/>
  <c r="O160" i="2"/>
  <c r="P160" i="2" s="1" a="1"/>
  <c r="P160" i="2" s="1"/>
  <c r="Q160" i="2" s="1" a="1"/>
  <c r="Q160" i="2" s="1"/>
  <c r="O195" i="2"/>
  <c r="P195" i="2" s="1" a="1"/>
  <c r="P195" i="2" s="1"/>
  <c r="Q195" i="2" s="1" a="1"/>
  <c r="Q195" i="2" s="1"/>
  <c r="O31" i="2"/>
  <c r="P31" i="2" s="1" a="1"/>
  <c r="P31" i="2" s="1"/>
  <c r="Q31" i="2" s="1" a="1"/>
  <c r="Q31" i="2" s="1"/>
  <c r="G78" i="2"/>
  <c r="G106" i="2"/>
  <c r="O179" i="2"/>
  <c r="P179" i="2" s="1" a="1"/>
  <c r="P179" i="2" s="1"/>
  <c r="Q179" i="2" s="1" a="1"/>
  <c r="Q179" i="2" s="1"/>
  <c r="O250" i="2"/>
  <c r="P250" i="2" s="1" a="1"/>
  <c r="P250" i="2" s="1"/>
  <c r="Q250" i="2" s="1" a="1"/>
  <c r="Q250" i="2" s="1"/>
  <c r="O254" i="2"/>
  <c r="P254" i="2" s="1" a="1"/>
  <c r="P254" i="2" s="1"/>
  <c r="Q254" i="2" s="1" a="1"/>
  <c r="Q254" i="2" s="1"/>
  <c r="O175" i="2"/>
  <c r="P175" i="2" s="1" a="1"/>
  <c r="P175" i="2" s="1"/>
  <c r="Q175" i="2" s="1" a="1"/>
  <c r="Q175" i="2" s="1"/>
  <c r="G182" i="2"/>
  <c r="O223" i="2"/>
  <c r="P223" i="2" s="1" a="1"/>
  <c r="P223" i="2" s="1"/>
  <c r="Q223" i="2" s="1" a="1"/>
  <c r="Q223" i="2" s="1"/>
  <c r="O224" i="2"/>
  <c r="P224" i="2" s="1" a="1"/>
  <c r="P224" i="2" s="1"/>
  <c r="Q224" i="2" s="1" a="1"/>
  <c r="Q224" i="2" s="1"/>
  <c r="O169" i="2"/>
  <c r="P169" i="2" s="1" a="1"/>
  <c r="P169" i="2" s="1"/>
  <c r="Q169" i="2" s="1" a="1"/>
  <c r="Q169" i="2" s="1"/>
  <c r="O139" i="2"/>
  <c r="P139" i="2" s="1" a="1"/>
  <c r="P139" i="2" s="1"/>
  <c r="Q139" i="2" s="1" a="1"/>
  <c r="Q139" i="2" s="1"/>
  <c r="O98" i="2"/>
  <c r="P98" i="2" s="1" a="1"/>
  <c r="P98" i="2" s="1"/>
  <c r="Q98" i="2" s="1" a="1"/>
  <c r="Q98" i="2" s="1"/>
  <c r="G235" i="2"/>
  <c r="O184" i="2"/>
  <c r="P184" i="2" s="1" a="1"/>
  <c r="P184" i="2" s="1"/>
  <c r="Q184" i="2" s="1" a="1"/>
  <c r="Q184" i="2" s="1"/>
  <c r="O81" i="2"/>
  <c r="P81" i="2" s="1" a="1"/>
  <c r="P81" i="2" s="1"/>
  <c r="Q81" i="2" s="1" a="1"/>
  <c r="Q81" i="2" s="1"/>
  <c r="G54" i="2"/>
  <c r="G178" i="2"/>
  <c r="G123" i="2"/>
  <c r="G56" i="2"/>
  <c r="G93" i="2"/>
  <c r="G62" i="2"/>
  <c r="O107" i="2"/>
  <c r="P107" i="2" s="1" a="1"/>
  <c r="P107" i="2" s="1"/>
  <c r="Q107" i="2" s="1" a="1"/>
  <c r="Q107" i="2" s="1"/>
  <c r="O42" i="2"/>
  <c r="P42" i="2" s="1" a="1"/>
  <c r="P42" i="2" s="1"/>
  <c r="Q42" i="2" s="1" a="1"/>
  <c r="Q42" i="2" s="1"/>
  <c r="O229" i="2"/>
  <c r="P229" i="2" s="1" a="1"/>
  <c r="P229" i="2" s="1"/>
  <c r="Q229" i="2" s="1" a="1"/>
  <c r="Q229" i="2" s="1"/>
  <c r="G179" i="2"/>
  <c r="G188" i="2"/>
  <c r="G170" i="2"/>
  <c r="G55" i="2"/>
  <c r="G11" i="2"/>
  <c r="O51" i="2"/>
  <c r="P51" i="2" s="1" a="1"/>
  <c r="P51" i="2" s="1"/>
  <c r="Q51" i="2" s="1" a="1"/>
  <c r="Q51" i="2" s="1"/>
  <c r="G108" i="2"/>
  <c r="O167" i="2"/>
  <c r="P167" i="2" s="1" a="1"/>
  <c r="P167" i="2" s="1"/>
  <c r="Q167" i="2" s="1" a="1"/>
  <c r="Q167" i="2" s="1"/>
  <c r="O134" i="2"/>
  <c r="P134" i="2" s="1" a="1"/>
  <c r="P134" i="2" s="1"/>
  <c r="Q134" i="2" s="1" a="1"/>
  <c r="Q134" i="2" s="1"/>
  <c r="O159" i="2"/>
  <c r="P159" i="2" s="1" a="1"/>
  <c r="P159" i="2" s="1"/>
  <c r="Q159" i="2" s="1" a="1"/>
  <c r="Q159" i="2" s="1"/>
  <c r="O209" i="2"/>
  <c r="P209" i="2" s="1" a="1"/>
  <c r="P209" i="2" s="1"/>
  <c r="Q209" i="2" s="1" a="1"/>
  <c r="Q209" i="2" s="1"/>
  <c r="O135" i="2"/>
  <c r="P135" i="2" s="1" a="1"/>
  <c r="P135" i="2" s="1"/>
  <c r="Q135" i="2" s="1" a="1"/>
  <c r="Q135" i="2" s="1"/>
  <c r="O221" i="2"/>
  <c r="P221" i="2" s="1" a="1"/>
  <c r="P221" i="2" s="1"/>
  <c r="Q221" i="2" s="1" a="1"/>
  <c r="Q221" i="2" s="1"/>
  <c r="O47" i="2"/>
  <c r="P47" i="2" s="1" a="1"/>
  <c r="P47" i="2" s="1"/>
  <c r="Q47" i="2" s="1" a="1"/>
  <c r="Q47" i="2" s="1"/>
  <c r="O233" i="2"/>
  <c r="P233" i="2" s="1" a="1"/>
  <c r="P233" i="2" s="1"/>
  <c r="Q233" i="2" s="1" a="1"/>
  <c r="Q233" i="2" s="1"/>
  <c r="G111" i="2"/>
  <c r="G83" i="2"/>
  <c r="G50" i="2"/>
  <c r="O30" i="2"/>
  <c r="P30" i="2" s="1" a="1"/>
  <c r="P30" i="2" s="1"/>
  <c r="Q30" i="2" s="1" a="1"/>
  <c r="Q30" i="2" s="1"/>
  <c r="O201" i="2"/>
  <c r="P201" i="2" s="1" a="1"/>
  <c r="P201" i="2" s="1"/>
  <c r="Q201" i="2" s="1" a="1"/>
  <c r="Q201" i="2" s="1"/>
  <c r="O132" i="2"/>
  <c r="P132" i="2" s="1" a="1"/>
  <c r="P132" i="2" s="1"/>
  <c r="Q132" i="2" s="1" a="1"/>
  <c r="Q132" i="2" s="1"/>
  <c r="O73" i="2"/>
  <c r="P73" i="2" s="1" a="1"/>
  <c r="P73" i="2" s="1"/>
  <c r="Q73" i="2" s="1" a="1"/>
  <c r="Q73" i="2" s="1"/>
  <c r="G228" i="2"/>
  <c r="G250" i="2"/>
  <c r="G176" i="2"/>
  <c r="G51" i="2"/>
  <c r="O92" i="2"/>
  <c r="P92" i="2" s="1" a="1"/>
  <c r="P92" i="2" s="1"/>
  <c r="Q92" i="2" s="1" a="1"/>
  <c r="Q92" i="2" s="1"/>
  <c r="O122" i="2"/>
  <c r="P122" i="2" s="1" a="1"/>
  <c r="P122" i="2" s="1"/>
  <c r="Q122" i="2" s="1" a="1"/>
  <c r="Q122" i="2" s="1"/>
  <c r="O148" i="2"/>
  <c r="P148" i="2" s="1" a="1"/>
  <c r="P148" i="2" s="1"/>
  <c r="Q148" i="2" s="1" a="1"/>
  <c r="Q148" i="2" s="1"/>
  <c r="O162" i="2"/>
  <c r="P162" i="2" s="1" a="1"/>
  <c r="P162" i="2" s="1"/>
  <c r="Q162" i="2" s="1" a="1"/>
  <c r="Q162" i="2" s="1"/>
  <c r="G59" i="2"/>
  <c r="G201" i="2"/>
  <c r="O164" i="2"/>
  <c r="P164" i="2" s="1" a="1"/>
  <c r="P164" i="2" s="1"/>
  <c r="Q164" i="2" s="1" a="1"/>
  <c r="Q164" i="2" s="1"/>
  <c r="G159" i="2"/>
  <c r="G209" i="2"/>
  <c r="O125" i="2"/>
  <c r="P125" i="2" s="1" a="1"/>
  <c r="P125" i="2" s="1"/>
  <c r="Q125" i="2" s="1" a="1"/>
  <c r="Q125" i="2" s="1"/>
  <c r="G32" i="2"/>
  <c r="G47" i="2"/>
  <c r="G102" i="2"/>
  <c r="O111" i="2"/>
  <c r="P111" i="2" s="1" a="1"/>
  <c r="P111" i="2" s="1"/>
  <c r="Q111" i="2" s="1" a="1"/>
  <c r="Q111" i="2" s="1"/>
  <c r="G218" i="2"/>
  <c r="G10" i="2"/>
  <c r="G80" i="2"/>
  <c r="G35" i="2"/>
  <c r="G236" i="2"/>
  <c r="O183" i="2"/>
  <c r="P183" i="2" s="1" a="1"/>
  <c r="P183" i="2" s="1"/>
  <c r="Q183" i="2" s="1" a="1"/>
  <c r="Q183" i="2" s="1"/>
  <c r="O8" i="2"/>
  <c r="P8" i="2" s="1" a="1"/>
  <c r="P8" i="2" s="1"/>
  <c r="Q8" i="2" s="1" a="1"/>
  <c r="Q8" i="2" s="1"/>
  <c r="G177" i="2"/>
  <c r="G213" i="2"/>
  <c r="O174" i="2"/>
  <c r="P174" i="2" s="1" a="1"/>
  <c r="P174" i="2" s="1"/>
  <c r="Q174" i="2" s="1" a="1"/>
  <c r="Q174" i="2" s="1"/>
  <c r="G122" i="2"/>
  <c r="O59" i="2"/>
  <c r="P59" i="2" s="1" a="1"/>
  <c r="P59" i="2" s="1"/>
  <c r="Q59" i="2" s="1" a="1"/>
  <c r="Q59" i="2" s="1"/>
  <c r="G15" i="2"/>
  <c r="G252" i="2"/>
  <c r="O35" i="2"/>
  <c r="P35" i="2" s="1" a="1"/>
  <c r="P35" i="2" s="1"/>
  <c r="Q35" i="2" s="1" a="1"/>
  <c r="Q35" i="2" s="1"/>
  <c r="G189" i="2"/>
  <c r="G29" i="2"/>
  <c r="G19" i="2"/>
  <c r="G71" i="2"/>
  <c r="O173" i="2"/>
  <c r="P173" i="2" s="1" a="1"/>
  <c r="P173" i="2" s="1"/>
  <c r="Q173" i="2" s="1" a="1"/>
  <c r="Q173" i="2" s="1"/>
  <c r="G226" i="2"/>
  <c r="O151" i="2"/>
  <c r="P151" i="2" s="1" a="1"/>
  <c r="P151" i="2" s="1"/>
  <c r="Q151" i="2" s="1" a="1"/>
  <c r="Q151" i="2" s="1"/>
  <c r="G175" i="2"/>
  <c r="O182" i="2"/>
  <c r="P182" i="2" s="1" a="1"/>
  <c r="P182" i="2" s="1"/>
  <c r="Q182" i="2" s="1" a="1"/>
  <c r="Q182" i="2" s="1"/>
  <c r="G223" i="2"/>
  <c r="O213" i="2"/>
  <c r="P213" i="2" s="1" a="1"/>
  <c r="P213" i="2" s="1"/>
  <c r="Q213" i="2" s="1" a="1"/>
  <c r="Q213" i="2" s="1"/>
  <c r="G168" i="2"/>
  <c r="G135" i="2"/>
  <c r="G66" i="2"/>
  <c r="O225" i="2"/>
  <c r="P225" i="2" s="1" a="1"/>
  <c r="P225" i="2" s="1"/>
  <c r="Q225" i="2" s="1" a="1"/>
  <c r="Q225" i="2" s="1"/>
  <c r="G184" i="2"/>
  <c r="G81" i="2"/>
  <c r="O54" i="2"/>
  <c r="P54" i="2" s="1" a="1"/>
  <c r="P54" i="2" s="1"/>
  <c r="Q54" i="2" s="1" a="1"/>
  <c r="Q54" i="2" s="1"/>
  <c r="G174" i="2"/>
  <c r="O123" i="2"/>
  <c r="P123" i="2" s="1" a="1"/>
  <c r="P123" i="2" s="1"/>
  <c r="Q123" i="2" s="1" a="1"/>
  <c r="Q123" i="2" s="1"/>
  <c r="O56" i="2"/>
  <c r="P56" i="2" s="1" a="1"/>
  <c r="P56" i="2" s="1"/>
  <c r="Q56" i="2" s="1" a="1"/>
  <c r="Q56" i="2" s="1"/>
  <c r="O93" i="2"/>
  <c r="P93" i="2" s="1" a="1"/>
  <c r="P93" i="2" s="1"/>
  <c r="Q93" i="2" s="1" a="1"/>
  <c r="Q93" i="2" s="1"/>
  <c r="O62" i="2"/>
  <c r="P62" i="2" s="1" a="1"/>
  <c r="P62" i="2" s="1"/>
  <c r="Q62" i="2" s="1" a="1"/>
  <c r="Q62" i="2" s="1"/>
  <c r="G107" i="2"/>
  <c r="G42" i="2"/>
  <c r="G210" i="2"/>
  <c r="O136" i="2"/>
  <c r="P136" i="2" s="1" a="1"/>
  <c r="P136" i="2" s="1"/>
  <c r="Q136" i="2" s="1" a="1"/>
  <c r="Q136" i="2" s="1"/>
  <c r="O76" i="2"/>
  <c r="P76" i="2" s="1" a="1"/>
  <c r="P76" i="2" s="1"/>
  <c r="Q76" i="2" s="1" a="1"/>
  <c r="Q76" i="2" s="1"/>
  <c r="G31" i="2"/>
  <c r="O232" i="2"/>
  <c r="P232" i="2" s="1" a="1"/>
  <c r="P232" i="2" s="1"/>
  <c r="Q232" i="2" s="1" a="1"/>
  <c r="Q232" i="2" s="1"/>
  <c r="G254" i="2"/>
  <c r="G169" i="2"/>
  <c r="O118" i="2"/>
  <c r="P118" i="2" s="1" a="1"/>
  <c r="P118" i="2" s="1"/>
  <c r="Q118" i="2" s="1" a="1"/>
  <c r="Q118" i="2" s="1"/>
  <c r="O216" i="2"/>
  <c r="P216" i="2" s="1" a="1"/>
  <c r="P216" i="2" s="1"/>
  <c r="Q216" i="2" s="1" a="1"/>
  <c r="Q216" i="2" s="1"/>
  <c r="O133" i="2"/>
  <c r="P133" i="2" s="1" a="1"/>
  <c r="P133" i="2" s="1"/>
  <c r="Q133" i="2" s="1" a="1"/>
  <c r="Q133" i="2" s="1"/>
  <c r="O9" i="2"/>
  <c r="P9" i="2" s="1" a="1"/>
  <c r="P9" i="2" s="1"/>
  <c r="Q9" i="2" s="1" a="1"/>
  <c r="Q9" i="2" s="1"/>
  <c r="G65" i="2"/>
  <c r="G214" i="2"/>
  <c r="G164" i="2"/>
  <c r="G155" i="2"/>
  <c r="G157" i="2"/>
  <c r="O66" i="2"/>
  <c r="P66" i="2" s="1" a="1"/>
  <c r="P66" i="2" s="1"/>
  <c r="Q66" i="2" s="1" a="1"/>
  <c r="Q66" i="2" s="1"/>
  <c r="O181" i="2"/>
  <c r="P181" i="2" s="1" a="1"/>
  <c r="P181" i="2" s="1"/>
  <c r="Q181" i="2" s="1" a="1"/>
  <c r="Q181" i="2" s="1"/>
  <c r="O102" i="2"/>
  <c r="P102" i="2" s="1" a="1"/>
  <c r="P102" i="2" s="1"/>
  <c r="Q102" i="2" s="1" a="1"/>
  <c r="Q102" i="2" s="1"/>
  <c r="G45" i="2"/>
  <c r="G16" i="2"/>
  <c r="O96" i="2"/>
  <c r="P96" i="2" s="1" a="1"/>
  <c r="P96" i="2" s="1"/>
  <c r="Q96" i="2" s="1" a="1"/>
  <c r="Q96" i="2" s="1"/>
  <c r="O217" i="2"/>
  <c r="P217" i="2" s="1" a="1"/>
  <c r="P217" i="2" s="1"/>
  <c r="Q217" i="2" s="1" a="1"/>
  <c r="Q217" i="2" s="1"/>
  <c r="G27" i="2"/>
  <c r="O171" i="2"/>
  <c r="P171" i="2" s="1" a="1"/>
  <c r="P171" i="2" s="1"/>
  <c r="Q171" i="2" s="1" a="1"/>
  <c r="Q171" i="2" s="1"/>
  <c r="G163" i="2"/>
  <c r="O114" i="2"/>
  <c r="P114" i="2" s="1" a="1"/>
  <c r="P114" i="2" s="1"/>
  <c r="Q114" i="2" s="1" a="1"/>
  <c r="Q114" i="2" s="1"/>
  <c r="G7" i="2"/>
  <c r="O144" i="2"/>
  <c r="P144" i="2" s="1" a="1"/>
  <c r="P144" i="2" s="1"/>
  <c r="Q144" i="2" s="1" a="1"/>
  <c r="Q144" i="2" s="1"/>
  <c r="O248" i="2"/>
  <c r="P248" i="2" s="1" a="1"/>
  <c r="P248" i="2" s="1"/>
  <c r="Q248" i="2" s="1" a="1"/>
  <c r="Q248" i="2" s="1"/>
  <c r="O152" i="2"/>
  <c r="P152" i="2" s="1" a="1"/>
  <c r="P152" i="2" s="1"/>
  <c r="Q152" i="2" s="1" a="1"/>
  <c r="Q152" i="2" s="1"/>
  <c r="O124" i="2"/>
  <c r="P124" i="2" s="1" a="1"/>
  <c r="P124" i="2" s="1"/>
  <c r="Q124" i="2" s="1" a="1"/>
  <c r="Q124" i="2" s="1"/>
  <c r="O155" i="2"/>
  <c r="P155" i="2" s="1" a="1"/>
  <c r="P155" i="2" s="1"/>
  <c r="Q155" i="2" s="1" a="1"/>
  <c r="Q155" i="2" s="1"/>
  <c r="O131" i="2"/>
  <c r="P131" i="2" s="1" a="1"/>
  <c r="P131" i="2" s="1"/>
  <c r="Q131" i="2" s="1" a="1"/>
  <c r="Q131" i="2" s="1"/>
  <c r="G221" i="2"/>
  <c r="G180" i="2"/>
  <c r="G233" i="2"/>
  <c r="O45" i="2"/>
  <c r="P45" i="2" s="1" a="1"/>
  <c r="P45" i="2" s="1"/>
  <c r="Q45" i="2" s="1" a="1"/>
  <c r="Q45" i="2" s="1"/>
  <c r="O189" i="2"/>
  <c r="P189" i="2" s="1" a="1"/>
  <c r="P189" i="2" s="1"/>
  <c r="Q189" i="2" s="1" a="1"/>
  <c r="Q189" i="2" s="1"/>
  <c r="G158" i="2"/>
  <c r="G69" i="2"/>
  <c r="G9" i="2"/>
  <c r="G167" i="2"/>
  <c r="O222" i="2"/>
  <c r="P222" i="2" s="1" a="1"/>
  <c r="P222" i="2" s="1"/>
  <c r="Q222" i="2" s="1" a="1"/>
  <c r="Q222" i="2" s="1"/>
  <c r="G251" i="2"/>
  <c r="G141" i="2"/>
  <c r="O46" i="2"/>
  <c r="P46" i="2" s="1" a="1"/>
  <c r="P46" i="2" s="1"/>
  <c r="Q46" i="2" s="1" a="1"/>
  <c r="Q46" i="2" s="1"/>
  <c r="O95" i="2"/>
  <c r="P95" i="2" s="1" a="1"/>
  <c r="P95" i="2" s="1"/>
  <c r="Q95" i="2" s="1" a="1"/>
  <c r="Q95" i="2" s="1"/>
  <c r="O61" i="2"/>
  <c r="P61" i="2" s="1" a="1"/>
  <c r="P61" i="2" s="1"/>
  <c r="Q61" i="2" s="1" a="1"/>
  <c r="Q61" i="2" s="1"/>
  <c r="G246" i="2"/>
  <c r="O147" i="2"/>
  <c r="P147" i="2" s="1" a="1"/>
  <c r="P147" i="2" s="1"/>
  <c r="Q147" i="2" s="1" a="1"/>
  <c r="Q147" i="2" s="1"/>
  <c r="G126" i="2"/>
  <c r="O249" i="2"/>
  <c r="P249" i="2" s="1" a="1"/>
  <c r="P249" i="2" s="1"/>
  <c r="Q249" i="2" s="1" a="1"/>
  <c r="Q249" i="2" s="1"/>
  <c r="O161" i="2"/>
  <c r="P161" i="2" s="1" a="1"/>
  <c r="P161" i="2" s="1"/>
  <c r="Q161" i="2" s="1" a="1"/>
  <c r="Q161" i="2" s="1"/>
  <c r="O205" i="2"/>
  <c r="P205" i="2" s="1" a="1"/>
  <c r="P205" i="2" s="1"/>
  <c r="Q205" i="2" s="1" a="1"/>
  <c r="Q205" i="2" s="1"/>
  <c r="O146" i="2"/>
  <c r="P146" i="2" s="1" a="1"/>
  <c r="P146" i="2" s="1"/>
  <c r="Q146" i="2" s="1" a="1"/>
  <c r="Q146" i="2" s="1"/>
  <c r="O32" i="2"/>
  <c r="P32" i="2" s="1" a="1"/>
  <c r="P32" i="2" s="1"/>
  <c r="Q32" i="2" s="1" a="1"/>
  <c r="Q32" i="2" s="1"/>
  <c r="G202" i="2"/>
  <c r="O14" i="2"/>
  <c r="P14" i="2" s="1" a="1"/>
  <c r="P14" i="2" s="1"/>
  <c r="Q14" i="2" s="1" a="1"/>
  <c r="Q14" i="2" s="1"/>
  <c r="O196" i="2"/>
  <c r="P196" i="2" s="1" a="1"/>
  <c r="P196" i="2" s="1"/>
  <c r="Q196" i="2" s="1" a="1"/>
  <c r="Q196" i="2" s="1"/>
  <c r="G100" i="2"/>
  <c r="G115" i="2"/>
  <c r="O38" i="2"/>
  <c r="P38" i="2" s="1" a="1"/>
  <c r="P38" i="2" s="1"/>
  <c r="Q38" i="2" s="1" a="1"/>
  <c r="Q38" i="2" s="1"/>
  <c r="O40" i="2"/>
  <c r="P40" i="2" s="1" a="1"/>
  <c r="P40" i="2" s="1"/>
  <c r="Q40" i="2" s="1" a="1"/>
  <c r="Q40" i="2" s="1"/>
  <c r="O64" i="2"/>
  <c r="P64" i="2" s="1" a="1"/>
  <c r="P64" i="2" s="1"/>
  <c r="Q64" i="2" s="1" a="1"/>
  <c r="Q64" i="2" s="1"/>
  <c r="G181" i="2"/>
  <c r="G154" i="2"/>
  <c r="O65" i="2"/>
  <c r="P65" i="2" s="1" a="1"/>
  <c r="P65" i="2" s="1"/>
  <c r="Q65" i="2" s="1" a="1"/>
  <c r="Q65" i="2" s="1"/>
  <c r="O252" i="2"/>
  <c r="P252" i="2" s="1" a="1"/>
  <c r="P252" i="2" s="1"/>
  <c r="Q252" i="2" s="1" a="1"/>
  <c r="Q252" i="2" s="1"/>
  <c r="O214" i="2"/>
  <c r="P214" i="2" s="1" a="1"/>
  <c r="P214" i="2" s="1"/>
  <c r="Q214" i="2" s="1" a="1"/>
  <c r="Q214" i="2" s="1"/>
  <c r="G247" i="2"/>
  <c r="O138" i="2"/>
  <c r="P138" i="2" s="1" a="1"/>
  <c r="P138" i="2" s="1"/>
  <c r="Q138" i="2" s="1" a="1"/>
  <c r="Q138" i="2" s="1"/>
  <c r="G44" i="2"/>
  <c r="O145" i="2"/>
  <c r="P145" i="2" s="1" a="1"/>
  <c r="P145" i="2" s="1"/>
  <c r="Q145" i="2" s="1" a="1"/>
  <c r="Q145" i="2" s="1"/>
  <c r="O67" i="2"/>
  <c r="P67" i="2" s="1" a="1"/>
  <c r="P67" i="2" s="1"/>
  <c r="Q67" i="2" s="1" a="1"/>
  <c r="Q67" i="2" s="1"/>
  <c r="O244" i="2"/>
  <c r="P244" i="2" s="1" a="1"/>
  <c r="P244" i="2" s="1"/>
  <c r="Q244" i="2" s="1" a="1"/>
  <c r="Q244" i="2" s="1"/>
  <c r="G208" i="2"/>
  <c r="G129" i="2"/>
  <c r="O130" i="2"/>
  <c r="P130" i="2" s="1" a="1"/>
  <c r="P130" i="2" s="1"/>
  <c r="Q130" i="2" s="1" a="1"/>
  <c r="Q130" i="2" s="1"/>
  <c r="O23" i="2"/>
  <c r="P23" i="2" s="1" a="1"/>
  <c r="P23" i="2" s="1"/>
  <c r="Q23" i="2" s="1" a="1"/>
  <c r="Q23" i="2" s="1"/>
  <c r="G249" i="2"/>
  <c r="G161" i="2"/>
  <c r="O194" i="2"/>
  <c r="P194" i="2" s="1" a="1"/>
  <c r="P194" i="2" s="1"/>
  <c r="Q194" i="2" s="1" a="1"/>
  <c r="Q194" i="2" s="1"/>
  <c r="O142" i="2"/>
  <c r="P142" i="2" s="1" a="1"/>
  <c r="P142" i="2" s="1"/>
  <c r="Q142" i="2" s="1" a="1"/>
  <c r="Q142" i="2" s="1"/>
  <c r="O154" i="2"/>
  <c r="P154" i="2" s="1" a="1"/>
  <c r="P154" i="2" s="1"/>
  <c r="Q154" i="2" s="1" a="1"/>
  <c r="Q154" i="2" s="1"/>
  <c r="G14" i="2"/>
  <c r="G196" i="2"/>
  <c r="O100" i="2"/>
  <c r="P100" i="2" s="1" a="1"/>
  <c r="P100" i="2" s="1"/>
  <c r="Q100" i="2" s="1" a="1"/>
  <c r="Q100" i="2" s="1"/>
  <c r="O115" i="2"/>
  <c r="P115" i="2" s="1" a="1"/>
  <c r="P115" i="2" s="1"/>
  <c r="Q115" i="2" s="1" a="1"/>
  <c r="Q115" i="2" s="1"/>
  <c r="O16" i="2"/>
  <c r="P16" i="2" s="1" a="1"/>
  <c r="P16" i="2" s="1"/>
  <c r="Q16" i="2" s="1" a="1"/>
  <c r="Q16" i="2" s="1"/>
  <c r="G28" i="2"/>
  <c r="G64" i="2"/>
  <c r="G173" i="2"/>
  <c r="G151" i="2"/>
  <c r="G61" i="2"/>
  <c r="G248" i="2"/>
  <c r="O157" i="2"/>
  <c r="P157" i="2" s="1" a="1"/>
  <c r="P157" i="2" s="1"/>
  <c r="Q157" i="2" s="1" a="1"/>
  <c r="Q157" i="2" s="1"/>
  <c r="G205" i="2"/>
  <c r="G239" i="2"/>
  <c r="G134" i="2"/>
  <c r="G41" i="2"/>
  <c r="G13" i="2"/>
  <c r="G222" i="2"/>
  <c r="O99" i="2"/>
  <c r="P99" i="2" s="1" a="1"/>
  <c r="P99" i="2" s="1"/>
  <c r="Q99" i="2" s="1" a="1"/>
  <c r="Q99" i="2" s="1"/>
  <c r="G128" i="2"/>
  <c r="G118" i="2"/>
  <c r="O55" i="2"/>
  <c r="P55" i="2" s="1" a="1"/>
  <c r="P55" i="2" s="1"/>
  <c r="Q55" i="2" s="1" a="1"/>
  <c r="Q55" i="2" s="1"/>
  <c r="O17" i="2"/>
  <c r="P17" i="2" s="1" a="1"/>
  <c r="P17" i="2" s="1"/>
  <c r="Q17" i="2" s="1" a="1"/>
  <c r="Q17" i="2" s="1"/>
  <c r="O237" i="2"/>
  <c r="P237" i="2" s="1" a="1"/>
  <c r="P237" i="2" s="1"/>
  <c r="Q237" i="2" s="1" a="1"/>
  <c r="Q237" i="2" s="1"/>
  <c r="O243" i="2"/>
  <c r="P243" i="2" s="1" a="1"/>
  <c r="P243" i="2" s="1"/>
  <c r="Q243" i="2" s="1" a="1"/>
  <c r="Q243" i="2" s="1"/>
  <c r="O190" i="2"/>
  <c r="P190" i="2" s="1" a="1"/>
  <c r="P190" i="2" s="1"/>
  <c r="Q190" i="2" s="1" a="1"/>
  <c r="Q190" i="2" s="1"/>
  <c r="G142" i="2"/>
  <c r="O153" i="2"/>
  <c r="P153" i="2" s="1" a="1"/>
  <c r="P153" i="2" s="1"/>
  <c r="Q153" i="2" s="1" a="1"/>
  <c r="Q153" i="2" s="1"/>
  <c r="G198" i="2"/>
  <c r="G22" i="2"/>
  <c r="G192" i="2"/>
  <c r="G89" i="2"/>
  <c r="G104" i="2"/>
  <c r="G117" i="2"/>
  <c r="O28" i="2"/>
  <c r="P28" i="2" s="1" a="1"/>
  <c r="P28" i="2" s="1"/>
  <c r="Q28" i="2" s="1" a="1"/>
  <c r="Q28" i="2" s="1"/>
  <c r="O52" i="2"/>
  <c r="P52" i="2" s="1" a="1"/>
  <c r="P52" i="2" s="1"/>
  <c r="Q52" i="2" s="1" a="1"/>
  <c r="Q52" i="2" s="1"/>
  <c r="O165" i="2"/>
  <c r="P165" i="2" s="1" a="1"/>
  <c r="P165" i="2" s="1"/>
  <c r="Q165" i="2" s="1" a="1"/>
  <c r="Q165" i="2" s="1"/>
  <c r="G147" i="2"/>
  <c r="O57" i="2"/>
  <c r="P57" i="2" s="1" a="1"/>
  <c r="P57" i="2" s="1"/>
  <c r="Q57" i="2" s="1" a="1"/>
  <c r="Q57" i="2" s="1"/>
  <c r="G244" i="2"/>
  <c r="G197" i="2"/>
  <c r="O235" i="2"/>
  <c r="P235" i="2" s="1" a="1"/>
  <c r="P235" i="2" s="1"/>
  <c r="Q235" i="2" s="1" a="1"/>
  <c r="Q235" i="2" s="1"/>
  <c r="G130" i="2"/>
  <c r="G37" i="2"/>
  <c r="O158" i="2"/>
  <c r="P158" i="2" s="1" a="1"/>
  <c r="P158" i="2" s="1"/>
  <c r="Q158" i="2" s="1" a="1"/>
  <c r="Q158" i="2" s="1"/>
  <c r="G120" i="2"/>
  <c r="O82" i="2"/>
  <c r="P82" i="2" s="1" a="1"/>
  <c r="P82" i="2" s="1"/>
  <c r="Q82" i="2" s="1" a="1"/>
  <c r="Q82" i="2" s="1"/>
  <c r="O116" i="2"/>
  <c r="P116" i="2" s="1" a="1"/>
  <c r="P116" i="2" s="1"/>
  <c r="Q116" i="2" s="1" a="1"/>
  <c r="Q116" i="2" s="1"/>
  <c r="G112" i="2"/>
  <c r="O49" i="2"/>
  <c r="P49" i="2" s="1" a="1"/>
  <c r="P49" i="2" s="1"/>
  <c r="Q49" i="2" s="1" a="1"/>
  <c r="Q49" i="2" s="1"/>
  <c r="O11" i="2"/>
  <c r="P11" i="2" s="1" a="1"/>
  <c r="P11" i="2" s="1"/>
  <c r="Q11" i="2" s="1" a="1"/>
  <c r="Q11" i="2" s="1"/>
  <c r="G237" i="2"/>
  <c r="G243" i="2"/>
  <c r="G190" i="2"/>
  <c r="G139" i="2"/>
  <c r="G127" i="2"/>
  <c r="O188" i="2"/>
  <c r="P188" i="2" s="1" a="1"/>
  <c r="P188" i="2" s="1"/>
  <c r="Q188" i="2" s="1" a="1"/>
  <c r="Q188" i="2" s="1"/>
  <c r="O22" i="2"/>
  <c r="P22" i="2" s="1" a="1"/>
  <c r="P22" i="2" s="1"/>
  <c r="Q22" i="2" s="1" a="1"/>
  <c r="Q22" i="2" s="1"/>
  <c r="O178" i="2"/>
  <c r="P178" i="2" s="1" a="1"/>
  <c r="P178" i="2" s="1"/>
  <c r="Q178" i="2" s="1" a="1"/>
  <c r="Q178" i="2" s="1"/>
  <c r="O89" i="2"/>
  <c r="P89" i="2" s="1" a="1"/>
  <c r="P89" i="2" s="1"/>
  <c r="Q89" i="2" s="1" a="1"/>
  <c r="Q89" i="2" s="1"/>
  <c r="O104" i="2"/>
  <c r="P104" i="2" s="1" a="1"/>
  <c r="P104" i="2" s="1"/>
  <c r="Q104" i="2" s="1" a="1"/>
  <c r="Q104" i="2" s="1"/>
  <c r="O117" i="2"/>
  <c r="P117" i="2" s="1" a="1"/>
  <c r="P117" i="2" s="1"/>
  <c r="Q117" i="2" s="1" a="1"/>
  <c r="Q117" i="2" s="1"/>
  <c r="G152" i="2"/>
  <c r="O112" i="2"/>
  <c r="P112" i="2" s="1" a="1"/>
  <c r="P112" i="2" s="1"/>
  <c r="Q112" i="2" s="1" a="1"/>
  <c r="Q112" i="2" s="1"/>
  <c r="G224" i="2"/>
  <c r="O246" i="2"/>
  <c r="P246" i="2" s="1" a="1"/>
  <c r="P246" i="2" s="1"/>
  <c r="Q246" i="2" s="1" a="1"/>
  <c r="Q246" i="2" s="1"/>
  <c r="G231" i="2"/>
  <c r="O78" i="2"/>
  <c r="P78" i="2" s="1" a="1"/>
  <c r="P78" i="2" s="1"/>
  <c r="Q78" i="2" s="1" a="1"/>
  <c r="Q78" i="2" s="1"/>
  <c r="O238" i="2"/>
  <c r="P238" i="2" s="1" a="1"/>
  <c r="P238" i="2" s="1"/>
  <c r="Q238" i="2" s="1" a="1"/>
  <c r="Q238" i="2" s="1"/>
  <c r="O90" i="2"/>
  <c r="P90" i="2" s="1" a="1"/>
  <c r="P90" i="2" s="1"/>
  <c r="Q90" i="2" s="1" a="1"/>
  <c r="Q90" i="2" s="1"/>
  <c r="O203" i="2"/>
  <c r="P203" i="2" s="1" a="1"/>
  <c r="P203" i="2" s="1"/>
  <c r="Q203" i="2" s="1" a="1"/>
  <c r="Q203" i="2" s="1"/>
  <c r="O7" i="2"/>
  <c r="P7" i="2" s="1" a="1"/>
  <c r="P7" i="2" s="1"/>
  <c r="Q7" i="2" s="1" a="1"/>
  <c r="Q7" i="2" s="1"/>
  <c r="O204" i="2"/>
  <c r="P204" i="2" s="1" a="1"/>
  <c r="P204" i="2" s="1"/>
  <c r="Q204" i="2" s="1" a="1"/>
  <c r="Q204" i="2" s="1"/>
  <c r="O187" i="2"/>
  <c r="P187" i="2" s="1" a="1"/>
  <c r="P187" i="2" s="1"/>
  <c r="Q187" i="2" s="1" a="1"/>
  <c r="Q187" i="2" s="1"/>
  <c r="G58" i="2"/>
  <c r="O170" i="2"/>
  <c r="P170" i="2" s="1" a="1"/>
  <c r="P170" i="2" s="1"/>
  <c r="Q170" i="2" s="1" a="1"/>
  <c r="Q170" i="2" s="1"/>
  <c r="G229" i="2"/>
  <c r="G79" i="2"/>
  <c r="O60" i="2"/>
  <c r="P60" i="2" s="1" a="1"/>
  <c r="P60" i="2" s="1"/>
  <c r="Q60" i="2" s="1" a="1"/>
  <c r="Q60" i="2" s="1"/>
  <c r="G18" i="2"/>
  <c r="G20" i="2"/>
  <c r="G144" i="2"/>
  <c r="O108" i="2"/>
  <c r="P108" i="2" s="1" a="1"/>
  <c r="P108" i="2" s="1"/>
  <c r="Q108" i="2" s="1" a="1"/>
  <c r="Q108" i="2" s="1"/>
  <c r="O220" i="2"/>
  <c r="P220" i="2" s="1" a="1"/>
  <c r="P220" i="2" s="1"/>
  <c r="Q220" i="2" s="1" a="1"/>
  <c r="Q220" i="2" s="1"/>
  <c r="G242" i="2"/>
  <c r="O211" i="2"/>
  <c r="P211" i="2" s="1" a="1"/>
  <c r="P211" i="2" s="1"/>
  <c r="Q211" i="2" s="1" a="1"/>
  <c r="Q211" i="2" s="1"/>
  <c r="G75" i="2"/>
  <c r="G240" i="2"/>
  <c r="O97" i="2"/>
  <c r="P97" i="2" s="1" a="1"/>
  <c r="P97" i="2" s="1"/>
  <c r="Q97" i="2" s="1" a="1"/>
  <c r="Q97" i="2" s="1"/>
  <c r="G88" i="2"/>
  <c r="O197" i="2"/>
  <c r="P197" i="2" s="1" a="1"/>
  <c r="P197" i="2" s="1"/>
  <c r="Q197" i="2" s="1" a="1"/>
  <c r="Q197" i="2" s="1"/>
  <c r="O10" i="2"/>
  <c r="P10" i="2" s="1" a="1"/>
  <c r="P10" i="2" s="1"/>
  <c r="Q10" i="2" s="1" a="1"/>
  <c r="Q10" i="2" s="1"/>
  <c r="G204" i="2"/>
  <c r="O176" i="2"/>
  <c r="P176" i="2" s="1" a="1"/>
  <c r="P176" i="2" s="1"/>
  <c r="Q176" i="2" s="1" a="1"/>
  <c r="Q176" i="2" s="1"/>
  <c r="O166" i="2"/>
  <c r="P166" i="2" s="1" a="1"/>
  <c r="P166" i="2" s="1"/>
  <c r="Q166" i="2" s="1" a="1"/>
  <c r="Q166" i="2" s="1"/>
  <c r="O215" i="2"/>
  <c r="P215" i="2" s="1" a="1"/>
  <c r="P215" i="2" s="1"/>
  <c r="Q215" i="2" s="1" a="1"/>
  <c r="Q215" i="2" s="1"/>
  <c r="O79" i="2"/>
  <c r="P79" i="2" s="1" a="1"/>
  <c r="P79" i="2" s="1"/>
  <c r="Q79" i="2" s="1" a="1"/>
  <c r="Q79" i="2" s="1"/>
  <c r="G48" i="2"/>
  <c r="O18" i="2"/>
  <c r="P18" i="2" s="1" a="1"/>
  <c r="P18" i="2" s="1"/>
  <c r="Q18" i="2" s="1" a="1"/>
  <c r="Q18" i="2" s="1"/>
  <c r="G8" i="2"/>
  <c r="G137" i="2"/>
  <c r="G92" i="2"/>
  <c r="G216" i="2"/>
  <c r="G238" i="2"/>
  <c r="G206" i="2"/>
  <c r="O71" i="2"/>
  <c r="P71" i="2" s="1" a="1"/>
  <c r="P71" i="2" s="1"/>
  <c r="Q71" i="2" s="1" a="1"/>
  <c r="Q71" i="2" s="1"/>
  <c r="O228" i="2"/>
  <c r="P228" i="2" s="1" a="1"/>
  <c r="P228" i="2" s="1"/>
  <c r="Q228" i="2" s="1" a="1"/>
  <c r="Q228" i="2" s="1"/>
  <c r="O69" i="2"/>
  <c r="P69" i="2" s="1" a="1"/>
  <c r="P69" i="2" s="1"/>
  <c r="Q69" i="2" s="1" a="1"/>
  <c r="Q69" i="2" s="1"/>
  <c r="G84" i="2"/>
  <c r="O191" i="2"/>
  <c r="P191" i="2" s="1" a="1"/>
  <c r="P191" i="2" s="1"/>
  <c r="Q191" i="2" s="1" a="1"/>
  <c r="Q191" i="2" s="1"/>
  <c r="O230" i="2"/>
  <c r="P230" i="2" s="1" a="1"/>
  <c r="P230" i="2" s="1"/>
  <c r="Q230" i="2" s="1" a="1"/>
  <c r="Q230" i="2" s="1"/>
  <c r="O186" i="2"/>
  <c r="P186" i="2" s="1" a="1"/>
  <c r="P186" i="2" s="1"/>
  <c r="Q186" i="2" s="1" a="1"/>
  <c r="Q186" i="2" s="1"/>
  <c r="O172" i="2"/>
  <c r="P172" i="2" s="1" a="1"/>
  <c r="P172" i="2" s="1"/>
  <c r="Q172" i="2" s="1" a="1"/>
  <c r="Q172" i="2" s="1"/>
  <c r="G166" i="2"/>
  <c r="G215" i="2"/>
  <c r="G68" i="2"/>
  <c r="O48" i="2"/>
  <c r="P48" i="2" s="1" a="1"/>
  <c r="P48" i="2" s="1"/>
  <c r="Q48" i="2" s="1" a="1"/>
  <c r="Q48" i="2" s="1"/>
  <c r="O119" i="2"/>
  <c r="P119" i="2" s="1" a="1"/>
  <c r="P119" i="2" s="1"/>
  <c r="Q119" i="2" s="1" a="1"/>
  <c r="Q119" i="2" s="1"/>
  <c r="O12" i="2"/>
  <c r="P12" i="2" s="1" a="1"/>
  <c r="P12" i="2" s="1"/>
  <c r="Q12" i="2" s="1" a="1"/>
  <c r="Q12" i="2" s="1"/>
  <c r="O88" i="2"/>
  <c r="P88" i="2" s="1" a="1"/>
  <c r="P88" i="2" s="1"/>
  <c r="Q88" i="2" s="1" a="1"/>
  <c r="Q88" i="2" s="1"/>
  <c r="O208" i="2"/>
  <c r="P208" i="2" s="1" a="1"/>
  <c r="P208" i="2" s="1"/>
  <c r="Q208" i="2" s="1" a="1"/>
  <c r="Q208" i="2" s="1"/>
  <c r="G234" i="2"/>
  <c r="O198" i="2"/>
  <c r="P198" i="2" s="1" a="1"/>
  <c r="P198" i="2" s="1"/>
  <c r="Q198" i="2" s="1" a="1"/>
  <c r="Q198" i="2" s="1"/>
  <c r="G67" i="2"/>
  <c r="O141" i="2"/>
  <c r="P141" i="2" s="1" a="1"/>
  <c r="P141" i="2" s="1"/>
  <c r="Q141" i="2" s="1" a="1"/>
  <c r="Q141" i="2" s="1"/>
  <c r="G114" i="2"/>
  <c r="O80" i="2"/>
  <c r="P80" i="2" s="1" a="1"/>
  <c r="P80" i="2" s="1"/>
  <c r="Q80" i="2" s="1" a="1"/>
  <c r="Q80" i="2" s="1"/>
  <c r="O185" i="2"/>
  <c r="P185" i="2" s="1" a="1"/>
  <c r="P185" i="2" s="1"/>
  <c r="Q185" i="2" s="1" a="1"/>
  <c r="Q185" i="2" s="1"/>
  <c r="G230" i="2"/>
  <c r="G186" i="2"/>
  <c r="G172" i="2"/>
  <c r="G98" i="2"/>
  <c r="O163" i="2"/>
  <c r="P163" i="2" s="1" a="1"/>
  <c r="P163" i="2" s="1"/>
  <c r="Q163" i="2" s="1" a="1"/>
  <c r="Q163" i="2" s="1"/>
  <c r="G211" i="2"/>
  <c r="O68" i="2"/>
  <c r="P68" i="2" s="1" a="1"/>
  <c r="P68" i="2" s="1"/>
  <c r="Q68" i="2" s="1" a="1"/>
  <c r="Q68" i="2" s="1"/>
  <c r="G38" i="2"/>
  <c r="G119" i="2"/>
  <c r="G46" i="2"/>
  <c r="G133" i="2"/>
  <c r="G149" i="2"/>
  <c r="G26" i="2"/>
  <c r="O37" i="2"/>
  <c r="P37" i="2" s="1" a="1"/>
  <c r="P37" i="2" s="1"/>
  <c r="Q37" i="2" s="1" a="1"/>
  <c r="Q37" i="2" s="1"/>
  <c r="O137" i="2"/>
  <c r="P137" i="2" s="1" a="1"/>
  <c r="P137" i="2" s="1"/>
  <c r="Q137" i="2" s="1" a="1"/>
  <c r="Q137" i="2" s="1"/>
  <c r="G165" i="2"/>
  <c r="O33" i="2"/>
  <c r="P33" i="2" s="1" a="1"/>
  <c r="P33" i="2" s="1"/>
  <c r="Q33" i="2" s="1" a="1"/>
  <c r="Q33" i="2" s="1"/>
  <c r="O193" i="2"/>
  <c r="P193" i="2" s="1" a="1"/>
  <c r="P193" i="2" s="1"/>
  <c r="Q193" i="2" s="1" a="1"/>
  <c r="Q193" i="2" s="1"/>
  <c r="O150" i="2"/>
  <c r="P150" i="2" s="1" a="1"/>
  <c r="P150" i="2" s="1"/>
  <c r="Q150" i="2" s="1" a="1"/>
  <c r="Q150" i="2" s="1"/>
  <c r="O241" i="2"/>
  <c r="P241" i="2" s="1" a="1"/>
  <c r="P241" i="2" s="1"/>
  <c r="Q241" i="2" s="1" a="1"/>
  <c r="Q241" i="2" s="1"/>
  <c r="O113" i="2"/>
  <c r="P113" i="2" s="1" a="1"/>
  <c r="P113" i="2" s="1"/>
  <c r="Q113" i="2" s="1" a="1"/>
  <c r="Q113" i="2" s="1"/>
  <c r="O36" i="2"/>
  <c r="P36" i="2" s="1" a="1"/>
  <c r="P36" i="2" s="1"/>
  <c r="Q36" i="2" s="1" a="1"/>
  <c r="Q36" i="2" s="1"/>
  <c r="G85" i="2"/>
  <c r="G86" i="2"/>
  <c r="O105" i="2"/>
  <c r="P105" i="2" s="1" a="1"/>
  <c r="P105" i="2" s="1"/>
  <c r="Q105" i="2" s="1" a="1"/>
  <c r="Q105" i="2" s="1"/>
  <c r="G145" i="2"/>
  <c r="O75" i="2"/>
  <c r="P75" i="2" s="1" a="1"/>
  <c r="P75" i="2" s="1"/>
  <c r="Q75" i="2" s="1" a="1"/>
  <c r="Q75" i="2" s="1"/>
  <c r="O110" i="2"/>
  <c r="P110" i="2" s="1" a="1"/>
  <c r="P110" i="2" s="1"/>
  <c r="Q110" i="2" s="1" a="1"/>
  <c r="Q110" i="2" s="1"/>
  <c r="O27" i="2"/>
  <c r="P27" i="2" s="1" a="1"/>
  <c r="P27" i="2" s="1"/>
  <c r="Q27" i="2" s="1" a="1"/>
  <c r="Q27" i="2" s="1"/>
  <c r="G193" i="2"/>
  <c r="O245" i="2"/>
  <c r="P245" i="2" s="1" a="1"/>
  <c r="P245" i="2" s="1"/>
  <c r="Q245" i="2" s="1" a="1"/>
  <c r="Q245" i="2" s="1"/>
  <c r="G146" i="2"/>
  <c r="O236" i="2"/>
  <c r="P236" i="2" s="1" a="1"/>
  <c r="P236" i="2" s="1"/>
  <c r="Q236" i="2" s="1" a="1"/>
  <c r="Q236" i="2" s="1"/>
  <c r="G113" i="2"/>
  <c r="G36" i="2"/>
  <c r="O24" i="2"/>
  <c r="P24" i="2" s="1" a="1"/>
  <c r="P24" i="2" s="1"/>
  <c r="Q24" i="2" s="1" a="1"/>
  <c r="Q24" i="2" s="1"/>
  <c r="O85" i="2"/>
  <c r="P85" i="2" s="1" a="1"/>
  <c r="P85" i="2" s="1"/>
  <c r="Q85" i="2" s="1" a="1"/>
  <c r="Q85" i="2" s="1"/>
  <c r="O25" i="2"/>
  <c r="P25" i="2" s="1" a="1"/>
  <c r="P25" i="2" s="1"/>
  <c r="Q25" i="2" s="1" a="1"/>
  <c r="Q25" i="2" s="1"/>
  <c r="O127" i="2"/>
  <c r="P127" i="2" s="1" a="1"/>
  <c r="P127" i="2" s="1"/>
  <c r="Q127" i="2" s="1" a="1"/>
  <c r="Q127" i="2" s="1"/>
  <c r="G97" i="2"/>
  <c r="G110" i="2"/>
  <c r="G105" i="2"/>
  <c r="G73" i="2"/>
  <c r="O242" i="2"/>
  <c r="P242" i="2" s="1" a="1"/>
  <c r="P242" i="2" s="1"/>
  <c r="Q242" i="2" s="1" a="1"/>
  <c r="Q242" i="2" s="1"/>
  <c r="G183" i="2"/>
  <c r="G219" i="2"/>
  <c r="O239" i="2"/>
  <c r="P239" i="2" s="1" a="1"/>
  <c r="P239" i="2" s="1"/>
  <c r="Q239" i="2" s="1" a="1"/>
  <c r="Q239" i="2" s="1"/>
  <c r="G131" i="2"/>
  <c r="O218" i="2"/>
  <c r="P218" i="2" s="1" a="1"/>
  <c r="P218" i="2" s="1"/>
  <c r="Q218" i="2" s="1" a="1"/>
  <c r="Q218" i="2" s="1"/>
  <c r="G121" i="2"/>
  <c r="G109" i="2"/>
  <c r="O83" i="2"/>
  <c r="P83" i="2" s="1" a="1"/>
  <c r="P83" i="2" s="1"/>
  <c r="Q83" i="2" s="1" a="1"/>
  <c r="Q83" i="2" s="1"/>
  <c r="G74" i="2"/>
  <c r="G21" i="2"/>
  <c r="G253" i="2"/>
  <c r="O106" i="2"/>
  <c r="P106" i="2" s="1" a="1"/>
  <c r="P106" i="2" s="1"/>
  <c r="Q106" i="2" s="1" a="1"/>
  <c r="Q106" i="2" s="1"/>
  <c r="O234" i="2"/>
  <c r="P234" i="2" s="1" a="1"/>
  <c r="P234" i="2" s="1"/>
  <c r="Q234" i="2" s="1" a="1"/>
  <c r="Q234" i="2" s="1"/>
  <c r="G57" i="2"/>
  <c r="G63" i="2"/>
  <c r="G232" i="2"/>
  <c r="O149" i="2"/>
  <c r="P149" i="2" s="1" a="1"/>
  <c r="P149" i="2" s="1"/>
  <c r="Q149" i="2" s="1" a="1"/>
  <c r="Q149" i="2" s="1"/>
  <c r="O219" i="2"/>
  <c r="P219" i="2" s="1" a="1"/>
  <c r="P219" i="2" s="1"/>
  <c r="Q219" i="2" s="1" a="1"/>
  <c r="Q219" i="2" s="1"/>
  <c r="O231" i="2"/>
  <c r="P231" i="2" s="1" a="1"/>
  <c r="P231" i="2" s="1"/>
  <c r="Q231" i="2" s="1" a="1"/>
  <c r="Q231" i="2" s="1"/>
  <c r="O91" i="2"/>
  <c r="P91" i="2" s="1" a="1"/>
  <c r="P91" i="2" s="1"/>
  <c r="Q91" i="2" s="1" a="1"/>
  <c r="Q91" i="2" s="1"/>
  <c r="G217" i="2"/>
  <c r="O121" i="2"/>
  <c r="P121" i="2" s="1" a="1"/>
  <c r="P121" i="2" s="1"/>
  <c r="Q121" i="2" s="1" a="1"/>
  <c r="Q121" i="2" s="1"/>
  <c r="O109" i="2"/>
  <c r="P109" i="2" s="1" a="1"/>
  <c r="P109" i="2" s="1"/>
  <c r="Q109" i="2" s="1" a="1"/>
  <c r="Q109" i="2" s="1"/>
  <c r="G72" i="2"/>
  <c r="O74" i="2"/>
  <c r="P74" i="2" s="1" a="1"/>
  <c r="P74" i="2" s="1"/>
  <c r="Q74" i="2" s="1" a="1"/>
  <c r="Q74" i="2" s="1"/>
  <c r="G52" i="2"/>
  <c r="G17" i="2"/>
  <c r="G99" i="2"/>
  <c r="G245" i="2"/>
  <c r="G90" i="2"/>
  <c r="O15" i="2"/>
  <c r="P15" i="2" s="1" a="1"/>
  <c r="P15" i="2" s="1"/>
  <c r="Q15" i="2" s="1" a="1"/>
  <c r="Q15" i="2" s="1"/>
  <c r="G53" i="2"/>
  <c r="G220" i="2"/>
  <c r="G140" i="2"/>
  <c r="G200" i="2"/>
  <c r="O227" i="2"/>
  <c r="P227" i="2" s="1" a="1"/>
  <c r="P227" i="2" s="1"/>
  <c r="Q227" i="2" s="1" a="1"/>
  <c r="Q227" i="2" s="1"/>
  <c r="G91" i="2"/>
  <c r="O206" i="2"/>
  <c r="P206" i="2" s="1" a="1"/>
  <c r="P206" i="2" s="1"/>
  <c r="Q206" i="2" s="1" a="1"/>
  <c r="Q206" i="2" s="1"/>
  <c r="G87" i="2"/>
  <c r="G43" i="2"/>
  <c r="O72" i="2"/>
  <c r="P72" i="2" s="1" a="1"/>
  <c r="P72" i="2" s="1"/>
  <c r="Q72" i="2" s="1" a="1"/>
  <c r="Q72" i="2" s="1"/>
  <c r="O50" i="2"/>
  <c r="P50" i="2" s="1" a="1"/>
  <c r="P50" i="2" s="1"/>
  <c r="Q50" i="2" s="1" a="1"/>
  <c r="Q50" i="2" s="1"/>
  <c r="G30" i="2"/>
  <c r="G95" i="2"/>
  <c r="O103" i="2"/>
  <c r="P103" i="2" s="1" a="1"/>
  <c r="P103" i="2" s="1"/>
  <c r="Q103" i="2" s="1" a="1"/>
  <c r="Q103" i="2" s="1"/>
  <c r="O177" i="2"/>
  <c r="P177" i="2" s="1" a="1"/>
  <c r="P177" i="2" s="1"/>
  <c r="Q177" i="2" s="1" a="1"/>
  <c r="Q177" i="2" s="1"/>
  <c r="O41" i="2"/>
  <c r="P41" i="2" s="1" a="1"/>
  <c r="P41" i="2" s="1"/>
  <c r="Q41" i="2" s="1" a="1"/>
  <c r="Q41" i="2" s="1"/>
  <c r="O210" i="2"/>
  <c r="P210" i="2" s="1" a="1"/>
  <c r="P210" i="2" s="1"/>
  <c r="Q210" i="2" s="1" a="1"/>
  <c r="Q210" i="2" s="1"/>
  <c r="G136" i="2"/>
  <c r="G227" i="2"/>
  <c r="O202" i="2"/>
  <c r="P202" i="2" s="1" a="1"/>
  <c r="P202" i="2" s="1"/>
  <c r="Q202" i="2" s="1" a="1"/>
  <c r="Q202" i="2" s="1"/>
  <c r="O43" i="2"/>
  <c r="P43" i="2" s="1" a="1"/>
  <c r="P43" i="2" s="1"/>
  <c r="Q43" i="2" s="1" a="1"/>
  <c r="Q43" i="2" s="1"/>
  <c r="G195" i="2"/>
  <c r="G24" i="2"/>
  <c r="G191" i="2"/>
  <c r="G82" i="2"/>
  <c r="O200" i="2"/>
  <c r="P200" i="2" s="1" a="1"/>
  <c r="P200" i="2" s="1"/>
  <c r="Q200" i="2" s="1" a="1"/>
  <c r="Q200" i="2" s="1"/>
  <c r="O58" i="2"/>
  <c r="P58" i="2" s="1" a="1"/>
  <c r="P58" i="2" s="1"/>
  <c r="Q58" i="2" s="1" a="1"/>
  <c r="Q58" i="2" s="1"/>
  <c r="O87" i="2"/>
  <c r="P87" i="2" s="1" a="1"/>
  <c r="P87" i="2" s="1"/>
  <c r="Q87" i="2" s="1" a="1"/>
  <c r="Q87" i="2" s="1"/>
  <c r="G40" i="2"/>
  <c r="G241" i="2"/>
  <c r="G60" i="2"/>
  <c r="O129" i="2"/>
  <c r="P129" i="2" s="1" a="1"/>
  <c r="P129" i="2" s="1"/>
  <c r="Q129" i="2" s="1" a="1"/>
  <c r="Q129" i="2" s="1"/>
  <c r="O192" i="2"/>
  <c r="P192" i="2" s="1" a="1"/>
  <c r="P192" i="2" s="1"/>
  <c r="Q192" i="2" s="1" a="1"/>
  <c r="Q192" i="2" s="1"/>
  <c r="O53" i="2"/>
  <c r="P53" i="2" s="1" a="1"/>
  <c r="P53" i="2" s="1"/>
  <c r="Q53" i="2" s="1" a="1"/>
  <c r="Q53" i="2" s="1"/>
  <c r="G203" i="2"/>
  <c r="G148" i="2"/>
  <c r="G160" i="2"/>
  <c r="G33" i="2"/>
  <c r="G132" i="2"/>
  <c r="G143" i="2"/>
  <c r="G76" i="2"/>
  <c r="O44" i="2"/>
  <c r="P44" i="2" s="1" a="1"/>
  <c r="P44" i="2" s="1"/>
  <c r="Q44" i="2" s="1" a="1"/>
  <c r="Q44" i="2" s="1"/>
  <c r="O212" i="2"/>
  <c r="P212" i="2" s="1" a="1"/>
  <c r="P212" i="2" s="1"/>
  <c r="Q212" i="2" s="1" a="1"/>
  <c r="Q212" i="2" s="1"/>
  <c r="G77" i="2"/>
  <c r="G125" i="2"/>
  <c r="O253" i="2"/>
  <c r="P253" i="2" s="1" a="1"/>
  <c r="P253" i="2" s="1"/>
  <c r="Q253" i="2" s="1" a="1"/>
  <c r="Q253" i="2" s="1"/>
  <c r="O156" i="2"/>
  <c r="P156" i="2" s="1" a="1"/>
  <c r="P156" i="2" s="1"/>
  <c r="Q156" i="2" s="1" a="1"/>
  <c r="Q156" i="2" s="1"/>
  <c r="O70" i="2"/>
  <c r="P70" i="2" s="1" a="1"/>
  <c r="P70" i="2" s="1"/>
  <c r="Q70" i="2" s="1" a="1"/>
  <c r="Q70" i="2" s="1"/>
  <c r="G34" i="2"/>
  <c r="G94" i="2"/>
  <c r="G96" i="2"/>
  <c r="G49" i="2"/>
  <c r="O140" i="2"/>
  <c r="P140" i="2" s="1" a="1"/>
  <c r="P140" i="2" s="1"/>
  <c r="Q140" i="2" s="1" a="1"/>
  <c r="Q140" i="2" s="1"/>
  <c r="G153" i="2"/>
  <c r="O29" i="2"/>
  <c r="P29" i="2" s="1" a="1"/>
  <c r="P29" i="2" s="1"/>
  <c r="Q29" i="2" s="1" a="1"/>
  <c r="Q29" i="2" s="1"/>
  <c r="G101" i="2"/>
  <c r="O21" i="2"/>
  <c r="P21" i="2" s="1" a="1"/>
  <c r="P21" i="2" s="1"/>
  <c r="Q21" i="2" s="1" a="1"/>
  <c r="Q21" i="2" s="1"/>
  <c r="O39" i="2"/>
  <c r="P39" i="2" s="1" a="1"/>
  <c r="P39" i="2" s="1"/>
  <c r="Q39" i="2" s="1" a="1"/>
  <c r="Q39" i="2" s="1"/>
  <c r="G212" i="2"/>
  <c r="O77" i="2"/>
  <c r="P77" i="2" s="1" a="1"/>
  <c r="P77" i="2" s="1"/>
  <c r="Q77" i="2" s="1" a="1"/>
  <c r="Q77" i="2" s="1"/>
  <c r="G150" i="2"/>
  <c r="O247" i="2"/>
  <c r="P247" i="2" s="1" a="1"/>
  <c r="P247" i="2" s="1"/>
  <c r="Q247" i="2" s="1" a="1"/>
  <c r="Q247" i="2" s="1"/>
  <c r="G156" i="2"/>
  <c r="G70" i="2"/>
  <c r="O34" i="2"/>
  <c r="P34" i="2" s="1" a="1"/>
  <c r="P34" i="2" s="1"/>
  <c r="Q34" i="2" s="1" a="1"/>
  <c r="Q34" i="2" s="1"/>
  <c r="O94" i="2"/>
  <c r="P94" i="2" s="1" a="1"/>
  <c r="P94" i="2" s="1"/>
  <c r="Q94" i="2" s="1" a="1"/>
  <c r="Q94" i="2" s="1"/>
  <c r="O86" i="2"/>
  <c r="P86" i="2" s="1" a="1"/>
  <c r="P86" i="2" s="1"/>
  <c r="Q86" i="2" s="1" a="1"/>
  <c r="Q86" i="2" s="1"/>
  <c r="O251" i="2"/>
  <c r="P251" i="2" s="1" a="1"/>
  <c r="P251" i="2" s="1"/>
  <c r="Q251" i="2" s="1" a="1"/>
  <c r="Q251" i="2" s="1"/>
  <c r="G23" i="2"/>
  <c r="G103" i="2"/>
  <c r="G25" i="2"/>
  <c r="O180" i="2"/>
  <c r="P180" i="2" s="1" a="1"/>
  <c r="P180" i="2" s="1"/>
  <c r="Q180" i="2" s="1" a="1"/>
  <c r="Q180" i="2" s="1"/>
  <c r="O168" i="2"/>
  <c r="P168" i="2" s="1" a="1"/>
  <c r="P168" i="2" s="1"/>
  <c r="Q168" i="2" s="1" a="1"/>
  <c r="Q168" i="2" s="1"/>
  <c r="G162" i="2"/>
  <c r="O128" i="2"/>
  <c r="P128" i="2" s="1" a="1"/>
  <c r="P128" i="2" s="1"/>
  <c r="Q128" i="2" s="1" a="1"/>
  <c r="Q128" i="2" s="1"/>
  <c r="G124" i="2"/>
  <c r="O120" i="2"/>
  <c r="P120" i="2" s="1" a="1"/>
  <c r="P120" i="2" s="1"/>
  <c r="Q120" i="2" s="1" a="1"/>
  <c r="Q120" i="2" s="1"/>
  <c r="G116" i="2"/>
  <c r="O13" i="2"/>
  <c r="P13" i="2" s="1" a="1"/>
  <c r="P13" i="2" s="1"/>
  <c r="Q13" i="2" s="1" a="1"/>
  <c r="Q13" i="2" s="1"/>
  <c r="O20" i="2"/>
  <c r="P20" i="2" s="1" a="1"/>
  <c r="P20" i="2" s="1"/>
  <c r="Q20" i="2" s="1" a="1"/>
  <c r="Q20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8641265-A689-48EE-8704-47B713855723}" keepAlive="1" name="Consulta - VUELOS" description="Conexión a la consulta 'VUELOS' en el libro." type="5" refreshedVersion="8" saveData="1">
    <dbPr connection="Provider=Microsoft.Mashup.OleDb.1;Data Source=$Workbook$;Location=VUELOS;Extended Properties=&quot;&quot;" command="SELECT * FROM [VUELOS]"/>
    <extLst>
      <ext xmlns:x15="http://schemas.microsoft.com/office/spreadsheetml/2010/11/main" uri="{DE250136-89BD-433C-8126-D09CA5730AF9}">
        <x15:connection id="" excludeFromRefreshAll="1"/>
      </ext>
    </extLst>
  </connection>
  <connection id="2" xr16:uid="{B29BE2DF-9C64-4870-864A-5C71116298D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A0FDABAA-B32F-40D7-85DA-14EC4F2DF650}" name="WorksheetConnection_EXCEL DE VUELOS ESPECIALES 2025.xlsm!Tabla1" type="102" refreshedVersion="8" minRefreshableVersion="5">
    <extLst>
      <ext xmlns:x15="http://schemas.microsoft.com/office/spreadsheetml/2010/11/main" uri="{DE250136-89BD-433C-8126-D09CA5730AF9}">
        <x15:connection id="Tabla1" autoDelete="1">
          <x15:rangePr sourceName="_xlcn.WorksheetConnection_EXCELDEVUELOSESPECIALES2025.xlsmTabla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<sst xmlns="http://schemas.openxmlformats.org/spreadsheetml/2006/main" count="38628" uniqueCount="1791">
  <si>
    <t>VUELOS ESPECIALES VERANO 2025</t>
  </si>
  <si>
    <t>SALIDA DESDE</t>
  </si>
  <si>
    <t>ORIGEN</t>
  </si>
  <si>
    <t>CIRCUITO</t>
  </si>
  <si>
    <t>FECHA</t>
  </si>
  <si>
    <t>CÓD</t>
  </si>
  <si>
    <t>FECHALARGA</t>
  </si>
  <si>
    <t>NUM VUELO</t>
  </si>
  <si>
    <t>DÍA</t>
  </si>
  <si>
    <t>LIBRE</t>
  </si>
  <si>
    <t>DISPONIBILIDAD</t>
  </si>
  <si>
    <t>ESTADO</t>
  </si>
  <si>
    <t>LINK</t>
  </si>
  <si>
    <t>MAD</t>
  </si>
  <si>
    <t>Alsacia, Selva Negra y el Rin / Bellezas de Suiza</t>
  </si>
  <si>
    <t>JUNIO</t>
  </si>
  <si>
    <t>https://almacen.mapatours.com/folletos/2025/Fly/12/index.html</t>
  </si>
  <si>
    <t>JULIO</t>
  </si>
  <si>
    <t>AGOSTO</t>
  </si>
  <si>
    <t>SEPTIEMBRE</t>
  </si>
  <si>
    <t>RJL</t>
  </si>
  <si>
    <t>SVQ</t>
  </si>
  <si>
    <t>VLC</t>
  </si>
  <si>
    <t>OCTUBRE</t>
  </si>
  <si>
    <t>ZAZ</t>
  </si>
  <si>
    <t>SLM</t>
  </si>
  <si>
    <t>Bélgica y Países Bajos (AMS-BRU)</t>
  </si>
  <si>
    <t>MAYO</t>
  </si>
  <si>
    <t>https://www.mapatours.com/availability?productName=belgica+y+paises</t>
  </si>
  <si>
    <t>VLL</t>
  </si>
  <si>
    <t>LEN</t>
  </si>
  <si>
    <t>Bélgica y Países Bajos (BRU-AMS)</t>
  </si>
  <si>
    <t>ABRIL</t>
  </si>
  <si>
    <t>AGP</t>
  </si>
  <si>
    <t>Croacia Fascinante "A"</t>
  </si>
  <si>
    <t>https://almacen.mapatours.com/folletos/2025/Fly/18/index.html</t>
  </si>
  <si>
    <t>BCN</t>
  </si>
  <si>
    <t>BIO</t>
  </si>
  <si>
    <t>Croacia Fascinante "B"</t>
  </si>
  <si>
    <t>https://almacen.mapatours.com/folletos/2025/Fly/19/index.html</t>
  </si>
  <si>
    <t>Gran Tour de Ciudades Imperiales I y II (BUD-&gt;PRG)</t>
  </si>
  <si>
    <t>https://almacen.mapatours.com/folletos/2025/Fly/14/index.html</t>
  </si>
  <si>
    <t>Gran Tour de Ciudades Imperiales I y II (PRG-&gt;BUD)</t>
  </si>
  <si>
    <t>https://almacen.mapatours.com/folletos/2025/Fly/16/index.html</t>
  </si>
  <si>
    <t>SCQ</t>
  </si>
  <si>
    <t>Joyas del Báltico I / Bellezas del Báltico I</t>
  </si>
  <si>
    <t>https://almacen.mapatours.com/folletos/2025/Fly/30/index.html</t>
  </si>
  <si>
    <t>Joyas del Báltico II / Bellezas del Báltico II</t>
  </si>
  <si>
    <t>https://almacen.mapatours.com/folletos/2025/Fly/31/index.html</t>
  </si>
  <si>
    <t>Nefertari y Abu Simbel / Maravillas del Nilo y Abu Simbel</t>
  </si>
  <si>
    <t>https://almacen.mapatours.com/folletos/2025/Fly/38/index.html</t>
  </si>
  <si>
    <t>BJZ</t>
  </si>
  <si>
    <t>GRX</t>
  </si>
  <si>
    <t>NOVIEMBRE</t>
  </si>
  <si>
    <t>OVD</t>
  </si>
  <si>
    <t>PMI</t>
  </si>
  <si>
    <t>DICIEMBRE</t>
  </si>
  <si>
    <t>VIT</t>
  </si>
  <si>
    <t>https://almacen.mapatours.com/folletos/2025/Fly/24/index.html</t>
  </si>
  <si>
    <t>Noruega Fascinante I / Esencias de Noruega I</t>
  </si>
  <si>
    <t>https://almacen.mapatours.com/folletos/2025/Fly/22/index.html</t>
  </si>
  <si>
    <t>Noruega Fascinante II / Esencias de Noruega II</t>
  </si>
  <si>
    <t>https://almacen.mapatours.com/folletos/2025/Esencias/20/index.html</t>
  </si>
  <si>
    <t>Programas de Egipto</t>
  </si>
  <si>
    <t>https://almacen.mapatours.com/folletos/2025/Fly/8/index.html</t>
  </si>
  <si>
    <t>https://almacen.mapatours.com/folletos/2025/Fly/9/index.html</t>
  </si>
  <si>
    <t>https://almacen.mapatours.com/folletos/2025/Fly/20/index.html</t>
  </si>
  <si>
    <t>Puglia y Costa Amalfitana I</t>
  </si>
  <si>
    <t>Puglia y Costa Amalfitana II</t>
  </si>
  <si>
    <t>Rumania, Transilvania, Cárpatos y Bucovina</t>
  </si>
  <si>
    <t>https://almacen.mapatours.com/folletos/2025/Fly/10/index.html</t>
  </si>
  <si>
    <t>https://almacen.mapatours.com/folletos/2025/Fly/11/index.html</t>
  </si>
  <si>
    <t>Sicilia Mágica "I"</t>
  </si>
  <si>
    <t>https://almacen.mapatours.com/folletos/2025/Fly/34/index.html</t>
  </si>
  <si>
    <t>https://almacen.mapatours.com/folletos/2025/Fly/36/index.html</t>
  </si>
  <si>
    <t>Sicilia Mágica "II"</t>
  </si>
  <si>
    <t>https://almacen.mapatours.com/folletos/2025/Fly/40/index.html</t>
  </si>
  <si>
    <t>Todo Eslovenia, Austria y Costa Italiana</t>
  </si>
  <si>
    <t>LEI</t>
  </si>
  <si>
    <t>ALC</t>
  </si>
  <si>
    <t>https://almacen.mapatours.com/folletos/2025/Fly/41/index.html</t>
  </si>
  <si>
    <t>PNA</t>
  </si>
  <si>
    <t>ABC</t>
  </si>
  <si>
    <t>Turquía Eterna I y II</t>
  </si>
  <si>
    <t>Turquía Eterna III y IV</t>
  </si>
  <si>
    <t>Uzbekistan, Ruta de la Seda I</t>
  </si>
  <si>
    <t>Uzbekistan, Ruta de la Seda II</t>
  </si>
  <si>
    <t>Lo Mejor de Kenya</t>
  </si>
  <si>
    <t>Lo Mejor de Sudáfrica</t>
  </si>
  <si>
    <t>ENERO</t>
  </si>
  <si>
    <t>FEBRERO</t>
  </si>
  <si>
    <t>Lo Mejor de China</t>
  </si>
  <si>
    <t>Lo Mejor de la India del Norte y Benarés</t>
  </si>
  <si>
    <t>Lo Mejor de Sri Lanka</t>
  </si>
  <si>
    <t>Lo Mejor de Tailandia y playas de Phuket</t>
  </si>
  <si>
    <t>Lo Mejor de Nepal</t>
  </si>
  <si>
    <t>Lo Mejor de Vietnam y Camboya</t>
  </si>
  <si>
    <t>LCG</t>
  </si>
  <si>
    <t>DE</t>
  </si>
  <si>
    <t>Nom Cir</t>
  </si>
  <si>
    <t>COD</t>
  </si>
  <si>
    <t>Suma de DIA</t>
  </si>
  <si>
    <t>Suma de NUM</t>
  </si>
  <si>
    <t>ADD</t>
  </si>
  <si>
    <t>45823-318</t>
  </si>
  <si>
    <t>45791-847</t>
  </si>
  <si>
    <t>45847-847</t>
  </si>
  <si>
    <t>45917-847</t>
  </si>
  <si>
    <t>45931-847</t>
  </si>
  <si>
    <t>45938-847</t>
  </si>
  <si>
    <t>45952-847</t>
  </si>
  <si>
    <t>AUH</t>
  </si>
  <si>
    <t>45757-888</t>
  </si>
  <si>
    <t>45857-888</t>
  </si>
  <si>
    <t>45876-888</t>
  </si>
  <si>
    <t>45919-888</t>
  </si>
  <si>
    <t>45940-888</t>
  </si>
  <si>
    <t>45954-888</t>
  </si>
  <si>
    <t>45772-328</t>
  </si>
  <si>
    <t>45828-328</t>
  </si>
  <si>
    <t>45856-328</t>
  </si>
  <si>
    <t>45905-328</t>
  </si>
  <si>
    <t>45919-328</t>
  </si>
  <si>
    <t>45940-328</t>
  </si>
  <si>
    <t>45961-328</t>
  </si>
  <si>
    <t>45975-328</t>
  </si>
  <si>
    <t>45821-390</t>
  </si>
  <si>
    <t>45855-390</t>
  </si>
  <si>
    <t>45905-390</t>
  </si>
  <si>
    <t>45940-390</t>
  </si>
  <si>
    <t>45968-390</t>
  </si>
  <si>
    <t>45864-406</t>
  </si>
  <si>
    <t>45879-406</t>
  </si>
  <si>
    <t>45884-390</t>
  </si>
  <si>
    <t>45911-406</t>
  </si>
  <si>
    <t>45918-406</t>
  </si>
  <si>
    <t>45935-406</t>
  </si>
  <si>
    <t>45949-406</t>
  </si>
  <si>
    <t>45963-406</t>
  </si>
  <si>
    <t>DOH</t>
  </si>
  <si>
    <t>45921-1335</t>
  </si>
  <si>
    <t>45942-1335</t>
  </si>
  <si>
    <t>45956-1335</t>
  </si>
  <si>
    <t>45963-1335</t>
  </si>
  <si>
    <t>45817-646</t>
  </si>
  <si>
    <t>45784-828</t>
  </si>
  <si>
    <t>45818-828</t>
  </si>
  <si>
    <t>IST</t>
  </si>
  <si>
    <t>45850-726</t>
  </si>
  <si>
    <t>45885-726</t>
  </si>
  <si>
    <t>45906-726</t>
  </si>
  <si>
    <t>45938-726</t>
  </si>
  <si>
    <t>45963-726</t>
  </si>
  <si>
    <t>PVG</t>
  </si>
  <si>
    <t>45792-5129</t>
  </si>
  <si>
    <t>45820-5129</t>
  </si>
  <si>
    <t>45904-5129</t>
  </si>
  <si>
    <t>45911-5129</t>
  </si>
  <si>
    <t>45918-5129</t>
  </si>
  <si>
    <t>45939-5129</t>
  </si>
  <si>
    <t>45960-5129</t>
  </si>
  <si>
    <t>45961-5129</t>
  </si>
  <si>
    <t>45974-5129</t>
  </si>
  <si>
    <t>DIA</t>
  </si>
  <si>
    <t>A</t>
  </si>
  <si>
    <t>CIA</t>
  </si>
  <si>
    <t>NUM</t>
  </si>
  <si>
    <t>SAL</t>
  </si>
  <si>
    <t>LLEG</t>
  </si>
  <si>
    <t>CUPO</t>
  </si>
  <si>
    <t>VENTA</t>
  </si>
  <si>
    <t>% OCUP</t>
  </si>
  <si>
    <t>FECHA CORTA</t>
  </si>
  <si>
    <t>CAI</t>
  </si>
  <si>
    <t>NMA</t>
  </si>
  <si>
    <t>ASW</t>
  </si>
  <si>
    <t>45765-5002</t>
  </si>
  <si>
    <t>VY</t>
  </si>
  <si>
    <t>45786-5002</t>
  </si>
  <si>
    <t>45793-5002</t>
  </si>
  <si>
    <t>ASR</t>
  </si>
  <si>
    <t>TK</t>
  </si>
  <si>
    <t>45800-5002</t>
  </si>
  <si>
    <t>LXR</t>
  </si>
  <si>
    <t>45807-5002</t>
  </si>
  <si>
    <t>ADB</t>
  </si>
  <si>
    <t>XQ</t>
  </si>
  <si>
    <t>45814-5002</t>
  </si>
  <si>
    <t>BER</t>
  </si>
  <si>
    <t>ENT</t>
  </si>
  <si>
    <t>45828-5002</t>
  </si>
  <si>
    <t>45835-5002</t>
  </si>
  <si>
    <t>FRA</t>
  </si>
  <si>
    <t>LH</t>
  </si>
  <si>
    <t>45842-5002</t>
  </si>
  <si>
    <t>45849-5002</t>
  </si>
  <si>
    <t>MUC</t>
  </si>
  <si>
    <t>45856-5002</t>
  </si>
  <si>
    <t>BRI</t>
  </si>
  <si>
    <t>BGO</t>
  </si>
  <si>
    <t>45824-5115</t>
  </si>
  <si>
    <t>BRU</t>
  </si>
  <si>
    <t>SN</t>
  </si>
  <si>
    <t>45838-5115</t>
  </si>
  <si>
    <t>45852-5115</t>
  </si>
  <si>
    <t>45866-5115</t>
  </si>
  <si>
    <t>CDG</t>
  </si>
  <si>
    <t>AF</t>
  </si>
  <si>
    <t>45880-5115</t>
  </si>
  <si>
    <t>DBV</t>
  </si>
  <si>
    <t>45894-5115</t>
  </si>
  <si>
    <t>45928-5117</t>
  </si>
  <si>
    <t>45942-5117</t>
  </si>
  <si>
    <t>45914-5117</t>
  </si>
  <si>
    <t>VNO</t>
  </si>
  <si>
    <t>45956-5117</t>
  </si>
  <si>
    <t>45900-5119</t>
  </si>
  <si>
    <t>45770-883</t>
  </si>
  <si>
    <t>4M</t>
  </si>
  <si>
    <t>45784-883</t>
  </si>
  <si>
    <t>45812-883</t>
  </si>
  <si>
    <t>FHY</t>
  </si>
  <si>
    <t>45798-883</t>
  </si>
  <si>
    <t>BUD</t>
  </si>
  <si>
    <t>45839-763</t>
  </si>
  <si>
    <t>KTW</t>
  </si>
  <si>
    <t>45853-763</t>
  </si>
  <si>
    <t>45867-763</t>
  </si>
  <si>
    <t>45895-763</t>
  </si>
  <si>
    <t>MLA</t>
  </si>
  <si>
    <t>45881-763</t>
  </si>
  <si>
    <t>45763-835</t>
  </si>
  <si>
    <t>CTA</t>
  </si>
  <si>
    <t>45797-765</t>
  </si>
  <si>
    <t>NAP</t>
  </si>
  <si>
    <t>45825-765</t>
  </si>
  <si>
    <t>PRG</t>
  </si>
  <si>
    <t>45783-765</t>
  </si>
  <si>
    <t>45930-765</t>
  </si>
  <si>
    <t>PSA</t>
  </si>
  <si>
    <t>45916-765</t>
  </si>
  <si>
    <t>RAK</t>
  </si>
  <si>
    <t>45811-765</t>
  </si>
  <si>
    <t>SAW</t>
  </si>
  <si>
    <t>PC</t>
  </si>
  <si>
    <t>45902-766</t>
  </si>
  <si>
    <t>45788-775</t>
  </si>
  <si>
    <t>VIE</t>
  </si>
  <si>
    <t>OS</t>
  </si>
  <si>
    <t>45802-775</t>
  </si>
  <si>
    <t>IB</t>
  </si>
  <si>
    <t>45914-775</t>
  </si>
  <si>
    <t>FCO</t>
  </si>
  <si>
    <t>45928-775</t>
  </si>
  <si>
    <t>ZAG</t>
  </si>
  <si>
    <t>45816-775</t>
  </si>
  <si>
    <t>45830-775</t>
  </si>
  <si>
    <t>UJ</t>
  </si>
  <si>
    <t>45936-5115</t>
  </si>
  <si>
    <t>45950-5115</t>
  </si>
  <si>
    <t>45922-5115</t>
  </si>
  <si>
    <t>PMO</t>
  </si>
  <si>
    <t>HAT</t>
  </si>
  <si>
    <t>45908-5115</t>
  </si>
  <si>
    <t>JAI</t>
  </si>
  <si>
    <t>EY</t>
  </si>
  <si>
    <t>LJU</t>
  </si>
  <si>
    <t>45922-626</t>
  </si>
  <si>
    <t>45852-606</t>
  </si>
  <si>
    <t>45866-610</t>
  </si>
  <si>
    <t>45880-614</t>
  </si>
  <si>
    <t>45845-603</t>
  </si>
  <si>
    <t>AZ</t>
  </si>
  <si>
    <t>45859-608</t>
  </si>
  <si>
    <t>45894-618</t>
  </si>
  <si>
    <t>LGW</t>
  </si>
  <si>
    <t>45908-622</t>
  </si>
  <si>
    <t>TAS</t>
  </si>
  <si>
    <t>EVE</t>
  </si>
  <si>
    <t>45915-624</t>
  </si>
  <si>
    <t>45873-612</t>
  </si>
  <si>
    <t>45901-1010</t>
  </si>
  <si>
    <t>45873-1336</t>
  </si>
  <si>
    <t>45880-1336</t>
  </si>
  <si>
    <t>45887-1336</t>
  </si>
  <si>
    <t>45894-1336</t>
  </si>
  <si>
    <t>45901-1336</t>
  </si>
  <si>
    <t>45908-1336</t>
  </si>
  <si>
    <t>45915-1336</t>
  </si>
  <si>
    <t>45922-1336</t>
  </si>
  <si>
    <t>45929-1336</t>
  </si>
  <si>
    <t>RIX</t>
  </si>
  <si>
    <t>BT</t>
  </si>
  <si>
    <t>45936-1336</t>
  </si>
  <si>
    <t>SOF</t>
  </si>
  <si>
    <t>FB</t>
  </si>
  <si>
    <t>45943-1336</t>
  </si>
  <si>
    <t>45950-1336</t>
  </si>
  <si>
    <t>45957-1336</t>
  </si>
  <si>
    <t>45964-1336</t>
  </si>
  <si>
    <t>45971-1336</t>
  </si>
  <si>
    <t>TLL</t>
  </si>
  <si>
    <t>45978-1336</t>
  </si>
  <si>
    <t>45985-1336</t>
  </si>
  <si>
    <t>45992-1336</t>
  </si>
  <si>
    <t>45999-1336</t>
  </si>
  <si>
    <t>46006-1336</t>
  </si>
  <si>
    <t>46013-1336</t>
  </si>
  <si>
    <t>45873-2722</t>
  </si>
  <si>
    <t>45880-2722</t>
  </si>
  <si>
    <t>VCE</t>
  </si>
  <si>
    <t>45887-2722</t>
  </si>
  <si>
    <t>45894-2722</t>
  </si>
  <si>
    <t>EDI</t>
  </si>
  <si>
    <t>45901-2722</t>
  </si>
  <si>
    <t>45908-2722</t>
  </si>
  <si>
    <t>45915-2722</t>
  </si>
  <si>
    <t>45922-2722</t>
  </si>
  <si>
    <t>45929-2722</t>
  </si>
  <si>
    <t>45936-2722</t>
  </si>
  <si>
    <t>45943-2722</t>
  </si>
  <si>
    <t>RTM</t>
  </si>
  <si>
    <t>45950-2722</t>
  </si>
  <si>
    <t>45957-2722</t>
  </si>
  <si>
    <t>45964-2722</t>
  </si>
  <si>
    <t>45915-1010</t>
  </si>
  <si>
    <t>45964-1010</t>
  </si>
  <si>
    <t>45978-1010</t>
  </si>
  <si>
    <t>45656-1002</t>
  </si>
  <si>
    <t>45759-5341</t>
  </si>
  <si>
    <t>45759-7540</t>
  </si>
  <si>
    <t>45766-6002</t>
  </si>
  <si>
    <t>DEL</t>
  </si>
  <si>
    <t>45780-6002</t>
  </si>
  <si>
    <t>45787-6002</t>
  </si>
  <si>
    <t>45794-6002</t>
  </si>
  <si>
    <t>TIA</t>
  </si>
  <si>
    <t>45796-1002</t>
  </si>
  <si>
    <t>45801-6002</t>
  </si>
  <si>
    <t>45803-1002</t>
  </si>
  <si>
    <t>45808-6002</t>
  </si>
  <si>
    <t>DUB</t>
  </si>
  <si>
    <t>45810-1002</t>
  </si>
  <si>
    <t>45815-6002</t>
  </si>
  <si>
    <t>45817-1002</t>
  </si>
  <si>
    <t>45822-6002</t>
  </si>
  <si>
    <t>ORY</t>
  </si>
  <si>
    <t>45824-1002</t>
  </si>
  <si>
    <t>OSL</t>
  </si>
  <si>
    <t>45829-6002</t>
  </si>
  <si>
    <t>UGC</t>
  </si>
  <si>
    <t>45831-1002</t>
  </si>
  <si>
    <t>45836-6002</t>
  </si>
  <si>
    <t>45838-1002</t>
  </si>
  <si>
    <t>AMM</t>
  </si>
  <si>
    <t>RJ</t>
  </si>
  <si>
    <t>45843-6002</t>
  </si>
  <si>
    <t>45845-1002</t>
  </si>
  <si>
    <t>OTP</t>
  </si>
  <si>
    <t>45850-6002</t>
  </si>
  <si>
    <t>45852-1002</t>
  </si>
  <si>
    <t>45857-6002</t>
  </si>
  <si>
    <t>45859-1002</t>
  </si>
  <si>
    <t>45864-6002</t>
  </si>
  <si>
    <t>45871-6002</t>
  </si>
  <si>
    <t>45873-1002</t>
  </si>
  <si>
    <t>45878-6002</t>
  </si>
  <si>
    <t>45880-1002</t>
  </si>
  <si>
    <t>45885-6002</t>
  </si>
  <si>
    <t>45887-1002</t>
  </si>
  <si>
    <t>45892-6002</t>
  </si>
  <si>
    <t>45894-1002</t>
  </si>
  <si>
    <t>45899-6002</t>
  </si>
  <si>
    <t>45901-1002</t>
  </si>
  <si>
    <t>45906-6002</t>
  </si>
  <si>
    <t>RJK</t>
  </si>
  <si>
    <t>45908-1002</t>
  </si>
  <si>
    <t>45913-6002</t>
  </si>
  <si>
    <t>45915-1002</t>
  </si>
  <si>
    <t>45920-6002</t>
  </si>
  <si>
    <t>45922-1002</t>
  </si>
  <si>
    <t>45927-6002</t>
  </si>
  <si>
    <t>45929-1002</t>
  </si>
  <si>
    <t>45934-6002</t>
  </si>
  <si>
    <t>45936-1002</t>
  </si>
  <si>
    <t>45941-6002</t>
  </si>
  <si>
    <t>45943-1002</t>
  </si>
  <si>
    <t>45948-6002</t>
  </si>
  <si>
    <t>45950-1002</t>
  </si>
  <si>
    <t>45955-6002</t>
  </si>
  <si>
    <t>45957-1002</t>
  </si>
  <si>
    <t>45962-6002</t>
  </si>
  <si>
    <t>CMN</t>
  </si>
  <si>
    <t>45964-1002</t>
  </si>
  <si>
    <t>WAW</t>
  </si>
  <si>
    <t>LO</t>
  </si>
  <si>
    <t>45969-6002</t>
  </si>
  <si>
    <t>45971-1002</t>
  </si>
  <si>
    <t>45976-6002</t>
  </si>
  <si>
    <t>45978-1002</t>
  </si>
  <si>
    <t>QR</t>
  </si>
  <si>
    <t>45983-6002</t>
  </si>
  <si>
    <t>45985-1002</t>
  </si>
  <si>
    <t>45990-6002</t>
  </si>
  <si>
    <t>45992-1002</t>
  </si>
  <si>
    <t>45997-6002</t>
  </si>
  <si>
    <t>45999-1002</t>
  </si>
  <si>
    <t>46004-6002</t>
  </si>
  <si>
    <t>46006-1002</t>
  </si>
  <si>
    <t>46011-6002</t>
  </si>
  <si>
    <t>BKK</t>
  </si>
  <si>
    <t>46013-1002</t>
  </si>
  <si>
    <t>46018-6002</t>
  </si>
  <si>
    <t>45929-1010</t>
  </si>
  <si>
    <t>45999-1010</t>
  </si>
  <si>
    <t>MQM</t>
  </si>
  <si>
    <t>45922-1010</t>
  </si>
  <si>
    <t>AMS</t>
  </si>
  <si>
    <t>45943-1010</t>
  </si>
  <si>
    <t>45985-1010</t>
  </si>
  <si>
    <t>45971-1010</t>
  </si>
  <si>
    <t>45908-1010</t>
  </si>
  <si>
    <t>45936-1010</t>
  </si>
  <si>
    <t>45992-1010</t>
  </si>
  <si>
    <t>MLH</t>
  </si>
  <si>
    <t>45837-5113</t>
  </si>
  <si>
    <t>45844-5113</t>
  </si>
  <si>
    <t>45851-5113</t>
  </si>
  <si>
    <t>45858-5113</t>
  </si>
  <si>
    <t>45865-5113</t>
  </si>
  <si>
    <t>45872-5113</t>
  </si>
  <si>
    <t>45879-5113</t>
  </si>
  <si>
    <t>45886-5113</t>
  </si>
  <si>
    <t>45893-5113</t>
  </si>
  <si>
    <t>45900-5113</t>
  </si>
  <si>
    <t>45907-5113</t>
  </si>
  <si>
    <t>45914-5113</t>
  </si>
  <si>
    <t>45921-5113</t>
  </si>
  <si>
    <t>45928-5113</t>
  </si>
  <si>
    <t>45816-5113</t>
  </si>
  <si>
    <t>45830-5113</t>
  </si>
  <si>
    <t>45935-5113</t>
  </si>
  <si>
    <t>45823-5113</t>
  </si>
  <si>
    <t>45921-5117</t>
  </si>
  <si>
    <t>45949-5117</t>
  </si>
  <si>
    <t>45907-5117</t>
  </si>
  <si>
    <t>45935-5117</t>
  </si>
  <si>
    <t>NAV</t>
  </si>
  <si>
    <t>45929-5115</t>
  </si>
  <si>
    <t>45957-5115</t>
  </si>
  <si>
    <t>45915-5115</t>
  </si>
  <si>
    <t>45943-5115</t>
  </si>
  <si>
    <t>45817-5115</t>
  </si>
  <si>
    <t>45831-5115</t>
  </si>
  <si>
    <t>45845-5115</t>
  </si>
  <si>
    <t>45859-5115</t>
  </si>
  <si>
    <t>45873-5115</t>
  </si>
  <si>
    <t>45887-5115</t>
  </si>
  <si>
    <t>45816-787</t>
  </si>
  <si>
    <t>45886-787</t>
  </si>
  <si>
    <t>45781-787</t>
  </si>
  <si>
    <t>45795-787</t>
  </si>
  <si>
    <t>45830-787</t>
  </si>
  <si>
    <t>45802-787</t>
  </si>
  <si>
    <t>45851-787</t>
  </si>
  <si>
    <t>45788-787</t>
  </si>
  <si>
    <t>45809-787</t>
  </si>
  <si>
    <t>45837-787</t>
  </si>
  <si>
    <t>45844-787</t>
  </si>
  <si>
    <t>45865-787</t>
  </si>
  <si>
    <t>45872-787</t>
  </si>
  <si>
    <t>45900-787</t>
  </si>
  <si>
    <t>45907-787</t>
  </si>
  <si>
    <t>45921-787</t>
  </si>
  <si>
    <t>45928-787</t>
  </si>
  <si>
    <t>UX</t>
  </si>
  <si>
    <t>45823-787</t>
  </si>
  <si>
    <t>45858-787</t>
  </si>
  <si>
    <t>45893-787</t>
  </si>
  <si>
    <t>45879-787</t>
  </si>
  <si>
    <t>45914-787</t>
  </si>
  <si>
    <t>45909-761</t>
  </si>
  <si>
    <t>ET</t>
  </si>
  <si>
    <t>45804-761</t>
  </si>
  <si>
    <t>ATH</t>
  </si>
  <si>
    <t>45818-761</t>
  </si>
  <si>
    <t>45790-761</t>
  </si>
  <si>
    <t>45832-761</t>
  </si>
  <si>
    <t>45923-761</t>
  </si>
  <si>
    <t>45937-761</t>
  </si>
  <si>
    <t>Escapada a Sicilia</t>
  </si>
  <si>
    <t>45770-6070</t>
  </si>
  <si>
    <t>45888-763</t>
  </si>
  <si>
    <t>45874-763</t>
  </si>
  <si>
    <t>45846-763</t>
  </si>
  <si>
    <t>CPT</t>
  </si>
  <si>
    <t>45860-763</t>
  </si>
  <si>
    <t>45809-775</t>
  </si>
  <si>
    <t>MU</t>
  </si>
  <si>
    <t>45823-775</t>
  </si>
  <si>
    <t>45795-775</t>
  </si>
  <si>
    <t>45781-775</t>
  </si>
  <si>
    <t>45837-775</t>
  </si>
  <si>
    <t>PKX</t>
  </si>
  <si>
    <t>45921-775</t>
  </si>
  <si>
    <t>45935-775</t>
  </si>
  <si>
    <t>45791-869</t>
  </si>
  <si>
    <t>45777-869</t>
  </si>
  <si>
    <t>45805-869</t>
  </si>
  <si>
    <t>45956-897</t>
  </si>
  <si>
    <t>45759-897</t>
  </si>
  <si>
    <t>45773-897</t>
  </si>
  <si>
    <t>45787-897</t>
  </si>
  <si>
    <t>45801-897</t>
  </si>
  <si>
    <t>45914-897</t>
  </si>
  <si>
    <t>45928-897</t>
  </si>
  <si>
    <t>45942-897</t>
  </si>
  <si>
    <t>45816-897</t>
  </si>
  <si>
    <t>45823-5117</t>
  </si>
  <si>
    <t>45837-5117</t>
  </si>
  <si>
    <t>HKT</t>
  </si>
  <si>
    <t>45851-5117</t>
  </si>
  <si>
    <t>45865-5117</t>
  </si>
  <si>
    <t>45879-5117</t>
  </si>
  <si>
    <t>45893-5117</t>
  </si>
  <si>
    <t>45808-897</t>
  </si>
  <si>
    <t>45766-897</t>
  </si>
  <si>
    <t>45780-897</t>
  </si>
  <si>
    <t>RO</t>
  </si>
  <si>
    <t>45794-897</t>
  </si>
  <si>
    <t>SJO</t>
  </si>
  <si>
    <t>E9</t>
  </si>
  <si>
    <t>45907-897</t>
  </si>
  <si>
    <t>45921-897</t>
  </si>
  <si>
    <t>45935-897</t>
  </si>
  <si>
    <t>45949-897</t>
  </si>
  <si>
    <t>45830-5117</t>
  </si>
  <si>
    <t>45844-5117</t>
  </si>
  <si>
    <t>45858-5117</t>
  </si>
  <si>
    <t>45872-5117</t>
  </si>
  <si>
    <t>45886-5117</t>
  </si>
  <si>
    <t>LIN</t>
  </si>
  <si>
    <t>DY</t>
  </si>
  <si>
    <t>TBS</t>
  </si>
  <si>
    <t>BLQ</t>
  </si>
  <si>
    <t>FLR</t>
  </si>
  <si>
    <t>JNB</t>
  </si>
  <si>
    <t>EVN</t>
  </si>
  <si>
    <t>A3</t>
  </si>
  <si>
    <t>AP</t>
  </si>
  <si>
    <t>KTM</t>
  </si>
  <si>
    <t>LHR</t>
  </si>
  <si>
    <t>DXB</t>
  </si>
  <si>
    <t>NBO</t>
  </si>
  <si>
    <t>VAN</t>
  </si>
  <si>
    <t>KRK</t>
  </si>
  <si>
    <t>KM</t>
  </si>
  <si>
    <t>NTE</t>
  </si>
  <si>
    <t>TDR</t>
  </si>
  <si>
    <t>SGN</t>
  </si>
  <si>
    <t>CMB</t>
  </si>
  <si>
    <t>MSC</t>
  </si>
  <si>
    <t>ABS</t>
  </si>
  <si>
    <t>LCA</t>
  </si>
  <si>
    <t>2W</t>
  </si>
  <si>
    <t>LPA</t>
  </si>
  <si>
    <t>KL</t>
  </si>
  <si>
    <t>LIS</t>
  </si>
  <si>
    <t>TP</t>
  </si>
  <si>
    <t>NCE</t>
  </si>
  <si>
    <t>OPO</t>
  </si>
  <si>
    <t/>
  </si>
  <si>
    <t>45758-921</t>
  </si>
  <si>
    <t>45772-921</t>
  </si>
  <si>
    <t>45775-921</t>
  </si>
  <si>
    <t>45779-921</t>
  </si>
  <si>
    <t>45782-921</t>
  </si>
  <si>
    <t>45793-921</t>
  </si>
  <si>
    <t>45796-921</t>
  </si>
  <si>
    <t>45800-921</t>
  </si>
  <si>
    <t>45803-921</t>
  </si>
  <si>
    <t>45807-921</t>
  </si>
  <si>
    <t>45810-921</t>
  </si>
  <si>
    <t>45814-921</t>
  </si>
  <si>
    <t>45817-921</t>
  </si>
  <si>
    <t>45821-921</t>
  </si>
  <si>
    <t>45824-921</t>
  </si>
  <si>
    <t>45828-921</t>
  </si>
  <si>
    <t>45831-921</t>
  </si>
  <si>
    <t>45835-921</t>
  </si>
  <si>
    <t>45838-921</t>
  </si>
  <si>
    <t>45842-921</t>
  </si>
  <si>
    <t>45845-921</t>
  </si>
  <si>
    <t>45849-921</t>
  </si>
  <si>
    <t>45852-921</t>
  </si>
  <si>
    <t>45856-921</t>
  </si>
  <si>
    <t>45859-921</t>
  </si>
  <si>
    <t>45863-921</t>
  </si>
  <si>
    <t>45866-921</t>
  </si>
  <si>
    <t>45870-921</t>
  </si>
  <si>
    <t>45873-921</t>
  </si>
  <si>
    <t>45877-921</t>
  </si>
  <si>
    <t>45880-921</t>
  </si>
  <si>
    <t>45884-921</t>
  </si>
  <si>
    <t>45887-921</t>
  </si>
  <si>
    <t>45891-921</t>
  </si>
  <si>
    <t>45894-921</t>
  </si>
  <si>
    <t>45898-921</t>
  </si>
  <si>
    <t>45901-921</t>
  </si>
  <si>
    <t>45905-921</t>
  </si>
  <si>
    <t>45908-921</t>
  </si>
  <si>
    <t>45912-921</t>
  </si>
  <si>
    <t>45915-921</t>
  </si>
  <si>
    <t>45919-921</t>
  </si>
  <si>
    <t>45922-921</t>
  </si>
  <si>
    <t>45926-921</t>
  </si>
  <si>
    <t>45929-921</t>
  </si>
  <si>
    <t>45933-921</t>
  </si>
  <si>
    <t>45936-921</t>
  </si>
  <si>
    <t>45940-921</t>
  </si>
  <si>
    <t>45943-921</t>
  </si>
  <si>
    <t>45947-921</t>
  </si>
  <si>
    <t>45954-921</t>
  </si>
  <si>
    <t>45790-727</t>
  </si>
  <si>
    <t>45822-727</t>
  </si>
  <si>
    <t>45846-727</t>
  </si>
  <si>
    <t>45916-727</t>
  </si>
  <si>
    <t>45930-727</t>
  </si>
  <si>
    <t>45937-727</t>
  </si>
  <si>
    <t>45951-727</t>
  </si>
  <si>
    <t>45760-108</t>
  </si>
  <si>
    <t>45781-108</t>
  </si>
  <si>
    <t>45788-108</t>
  </si>
  <si>
    <t>45795-108</t>
  </si>
  <si>
    <t>45802-108</t>
  </si>
  <si>
    <t>45809-108</t>
  </si>
  <si>
    <t>45816-108</t>
  </si>
  <si>
    <t>45823-109</t>
  </si>
  <si>
    <t>45830-108</t>
  </si>
  <si>
    <t>45907-108</t>
  </si>
  <si>
    <t>45914-108</t>
  </si>
  <si>
    <t>45921-108</t>
  </si>
  <si>
    <t>45928-108</t>
  </si>
  <si>
    <t>45935-108</t>
  </si>
  <si>
    <t>45942-108</t>
  </si>
  <si>
    <t>45949-108</t>
  </si>
  <si>
    <t>45956-108</t>
  </si>
  <si>
    <t>45963-108</t>
  </si>
  <si>
    <t>45970-108</t>
  </si>
  <si>
    <t>45991-108</t>
  </si>
  <si>
    <t>45760-110</t>
  </si>
  <si>
    <t>45781-110</t>
  </si>
  <si>
    <t>45788-110</t>
  </si>
  <si>
    <t>45795-110</t>
  </si>
  <si>
    <t>45802-110</t>
  </si>
  <si>
    <t>45809-110</t>
  </si>
  <si>
    <t>45816-110</t>
  </si>
  <si>
    <t>45823-110</t>
  </si>
  <si>
    <t>45830-110</t>
  </si>
  <si>
    <t>45838-110</t>
  </si>
  <si>
    <t>45907-110</t>
  </si>
  <si>
    <t>45914-110</t>
  </si>
  <si>
    <t>45921-110</t>
  </si>
  <si>
    <t>45928-110</t>
  </si>
  <si>
    <t>45935-110</t>
  </si>
  <si>
    <t>45942-110</t>
  </si>
  <si>
    <t>45948-110</t>
  </si>
  <si>
    <t>45955-110</t>
  </si>
  <si>
    <t>45962-110</t>
  </si>
  <si>
    <t>45969-110</t>
  </si>
  <si>
    <t>45990-110</t>
  </si>
  <si>
    <t>45996-1520</t>
  </si>
  <si>
    <t>45996-1526</t>
  </si>
  <si>
    <t>45996-1508</t>
  </si>
  <si>
    <t>45996-1795</t>
  </si>
  <si>
    <t>45935-711</t>
  </si>
  <si>
    <t>45949-711</t>
  </si>
  <si>
    <t>45963-711</t>
  </si>
  <si>
    <t>45977-711</t>
  </si>
  <si>
    <t>45790-833</t>
  </si>
  <si>
    <t>45801-833</t>
  </si>
  <si>
    <t>45809-1805</t>
  </si>
  <si>
    <t>45809-833</t>
  </si>
  <si>
    <t>45816-1805</t>
  </si>
  <si>
    <t>45823-1805</t>
  </si>
  <si>
    <t>45907-701</t>
  </si>
  <si>
    <t>45935-701</t>
  </si>
  <si>
    <t>45949-701</t>
  </si>
  <si>
    <t>45963-701</t>
  </si>
  <si>
    <t>45977-701</t>
  </si>
  <si>
    <t>45990-833</t>
  </si>
  <si>
    <t>45991-701</t>
  </si>
  <si>
    <t>45757-102</t>
  </si>
  <si>
    <t>45772-102</t>
  </si>
  <si>
    <t>45820-104</t>
  </si>
  <si>
    <t>45828-102</t>
  </si>
  <si>
    <t>45855-104</t>
  </si>
  <si>
    <t>45856-102</t>
  </si>
  <si>
    <t>45857-102</t>
  </si>
  <si>
    <t>45864-104</t>
  </si>
  <si>
    <t>45876-102</t>
  </si>
  <si>
    <t>45878-104</t>
  </si>
  <si>
    <t>45883-104</t>
  </si>
  <si>
    <t>45904-104</t>
  </si>
  <si>
    <t>45905-102</t>
  </si>
  <si>
    <t>45911-104</t>
  </si>
  <si>
    <t>45918-104</t>
  </si>
  <si>
    <t>45919-102</t>
  </si>
  <si>
    <t>45934-104</t>
  </si>
  <si>
    <t>45939-104</t>
  </si>
  <si>
    <t>45940-102</t>
  </si>
  <si>
    <t>45948-104</t>
  </si>
  <si>
    <t>45954-102</t>
  </si>
  <si>
    <t>45961-102</t>
  </si>
  <si>
    <t>45962-104</t>
  </si>
  <si>
    <t>45967-104</t>
  </si>
  <si>
    <t>45975-102</t>
  </si>
  <si>
    <t>45838-1805</t>
  </si>
  <si>
    <t>45880-1809</t>
  </si>
  <si>
    <t>45894-1809</t>
  </si>
  <si>
    <t>45908-1801</t>
  </si>
  <si>
    <t>45764-824</t>
  </si>
  <si>
    <t>45764-814</t>
  </si>
  <si>
    <t>45764-848</t>
  </si>
  <si>
    <t>45797-1241</t>
  </si>
  <si>
    <t>45811-1243</t>
  </si>
  <si>
    <t>45823-1241</t>
  </si>
  <si>
    <t>45904-1241</t>
  </si>
  <si>
    <t>45916-1241</t>
  </si>
  <si>
    <t>45923-1241</t>
  </si>
  <si>
    <t>45937-1241</t>
  </si>
  <si>
    <t>45763-822</t>
  </si>
  <si>
    <t>45996-3736</t>
  </si>
  <si>
    <t>45764-3706</t>
  </si>
  <si>
    <t>45775-3704</t>
  </si>
  <si>
    <t>45790-3704</t>
  </si>
  <si>
    <t>45818-3698</t>
  </si>
  <si>
    <t>45907-3704</t>
  </si>
  <si>
    <t>45921-3704</t>
  </si>
  <si>
    <t>45935-3704</t>
  </si>
  <si>
    <t>45996-3706</t>
  </si>
  <si>
    <t>45764-3712</t>
  </si>
  <si>
    <t>45782-3712</t>
  </si>
  <si>
    <t>45810-3712</t>
  </si>
  <si>
    <t>45829-3712</t>
  </si>
  <si>
    <t>45900-3712</t>
  </si>
  <si>
    <t>45928-3712</t>
  </si>
  <si>
    <t>45942-3712</t>
  </si>
  <si>
    <t>45996-3712</t>
  </si>
  <si>
    <t>45759-601</t>
  </si>
  <si>
    <t>45764-597</t>
  </si>
  <si>
    <t>45775-597</t>
  </si>
  <si>
    <t>45778-597</t>
  </si>
  <si>
    <t>45782-597</t>
  </si>
  <si>
    <t>45790-597</t>
  </si>
  <si>
    <t>45790-601</t>
  </si>
  <si>
    <t>45794-597</t>
  </si>
  <si>
    <t>45794-601</t>
  </si>
  <si>
    <t>45801-597</t>
  </si>
  <si>
    <t>45801-601</t>
  </si>
  <si>
    <t>45810-1171</t>
  </si>
  <si>
    <t>45810-597</t>
  </si>
  <si>
    <t>45818-597</t>
  </si>
  <si>
    <t>45818-601</t>
  </si>
  <si>
    <t>45829-597</t>
  </si>
  <si>
    <t>45829-601</t>
  </si>
  <si>
    <t>45836-601</t>
  </si>
  <si>
    <t>45900-601</t>
  </si>
  <si>
    <t>45907-601</t>
  </si>
  <si>
    <t>45914-601</t>
  </si>
  <si>
    <t>45928-601</t>
  </si>
  <si>
    <t>45935-601</t>
  </si>
  <si>
    <t>45942-601</t>
  </si>
  <si>
    <t>45990-601</t>
  </si>
  <si>
    <t>45991-599</t>
  </si>
  <si>
    <t>45996-3730</t>
  </si>
  <si>
    <t>45996-603</t>
  </si>
  <si>
    <t>46005-599</t>
  </si>
  <si>
    <t>45765-3752</t>
  </si>
  <si>
    <t>45996-3752</t>
  </si>
  <si>
    <t>BTS</t>
  </si>
  <si>
    <t>45763-839</t>
  </si>
  <si>
    <t>45769-871</t>
  </si>
  <si>
    <t>45781-871</t>
  </si>
  <si>
    <t>45795-871</t>
  </si>
  <si>
    <t>45809-871</t>
  </si>
  <si>
    <t>45816-871</t>
  </si>
  <si>
    <t>45823-871</t>
  </si>
  <si>
    <t>45830-871</t>
  </si>
  <si>
    <t>45837-871</t>
  </si>
  <si>
    <t>45839-871</t>
  </si>
  <si>
    <t>45844-871</t>
  </si>
  <si>
    <t>45846-871</t>
  </si>
  <si>
    <t>45851-871</t>
  </si>
  <si>
    <t>45853-871</t>
  </si>
  <si>
    <t>45858-871</t>
  </si>
  <si>
    <t>45860-871</t>
  </si>
  <si>
    <t>45865-871</t>
  </si>
  <si>
    <t>45867-871</t>
  </si>
  <si>
    <t>45872-871</t>
  </si>
  <si>
    <t>45874-871</t>
  </si>
  <si>
    <t>45879-871</t>
  </si>
  <si>
    <t>45881-871</t>
  </si>
  <si>
    <t>45886-871</t>
  </si>
  <si>
    <t>45888-871</t>
  </si>
  <si>
    <t>45893-871</t>
  </si>
  <si>
    <t>45895-873</t>
  </si>
  <si>
    <t>45900-871</t>
  </si>
  <si>
    <t>45907-871</t>
  </si>
  <si>
    <t>45914-871</t>
  </si>
  <si>
    <t>45921-871</t>
  </si>
  <si>
    <t>45928-871</t>
  </si>
  <si>
    <t>45935-871</t>
  </si>
  <si>
    <t>45942-871</t>
  </si>
  <si>
    <t>45949-871</t>
  </si>
  <si>
    <t>45988-871</t>
  </si>
  <si>
    <t>45990-871</t>
  </si>
  <si>
    <t>46001-871</t>
  </si>
  <si>
    <t>45963-7031</t>
  </si>
  <si>
    <t>45996-1729</t>
  </si>
  <si>
    <t>45764-1377</t>
  </si>
  <si>
    <t>45996-1577</t>
  </si>
  <si>
    <t>45759-1801</t>
  </si>
  <si>
    <t>45764-1401</t>
  </si>
  <si>
    <t>45778-585</t>
  </si>
  <si>
    <t>45801-585</t>
  </si>
  <si>
    <t>45816-585</t>
  </si>
  <si>
    <t>45830-585</t>
  </si>
  <si>
    <t>45837-585</t>
  </si>
  <si>
    <t>45990-1601</t>
  </si>
  <si>
    <t>45996-1601</t>
  </si>
  <si>
    <t>45996-1547</t>
  </si>
  <si>
    <t>45759-965</t>
  </si>
  <si>
    <t>45759-1355</t>
  </si>
  <si>
    <t>45782-1355</t>
  </si>
  <si>
    <t>45788-1355</t>
  </si>
  <si>
    <t>45796-1355</t>
  </si>
  <si>
    <t>45802-1355</t>
  </si>
  <si>
    <t>45822-1355</t>
  </si>
  <si>
    <t>45829-1355</t>
  </si>
  <si>
    <t>45830-1355</t>
  </si>
  <si>
    <t>45836-1355</t>
  </si>
  <si>
    <t>45843-1355</t>
  </si>
  <si>
    <t>45850-1355</t>
  </si>
  <si>
    <t>45857-1355</t>
  </si>
  <si>
    <t>45864-1355</t>
  </si>
  <si>
    <t>45871-1355</t>
  </si>
  <si>
    <t>45878-1355</t>
  </si>
  <si>
    <t>45885-1355</t>
  </si>
  <si>
    <t>45892-1355</t>
  </si>
  <si>
    <t>45899-1355</t>
  </si>
  <si>
    <t>45906-1355</t>
  </si>
  <si>
    <t>45913-1355</t>
  </si>
  <si>
    <t>45920-1355</t>
  </si>
  <si>
    <t>45927-1355</t>
  </si>
  <si>
    <t>45934-1355</t>
  </si>
  <si>
    <t>45941-1355</t>
  </si>
  <si>
    <t>45948-1355</t>
  </si>
  <si>
    <t>45990-1355</t>
  </si>
  <si>
    <t>45844-695</t>
  </si>
  <si>
    <t>45858-695</t>
  </si>
  <si>
    <t>45865-695</t>
  </si>
  <si>
    <t>45872-695</t>
  </si>
  <si>
    <t>45879-695</t>
  </si>
  <si>
    <t>45893-695</t>
  </si>
  <si>
    <t>45900-695</t>
  </si>
  <si>
    <t>45907-695</t>
  </si>
  <si>
    <t>45914-695</t>
  </si>
  <si>
    <t>45921-695</t>
  </si>
  <si>
    <t>45763-831</t>
  </si>
  <si>
    <t>45780-947</t>
  </si>
  <si>
    <t>45807-933</t>
  </si>
  <si>
    <t>45825-937</t>
  </si>
  <si>
    <t>45832-933</t>
  </si>
  <si>
    <t>45833-933</t>
  </si>
  <si>
    <t>45846-933</t>
  </si>
  <si>
    <t>45853-935</t>
  </si>
  <si>
    <t>45860-937</t>
  </si>
  <si>
    <t>45867-935</t>
  </si>
  <si>
    <t>45874-933</t>
  </si>
  <si>
    <t>45881-935</t>
  </si>
  <si>
    <t>45888-935</t>
  </si>
  <si>
    <t>45895-937</t>
  </si>
  <si>
    <t>45902-935</t>
  </si>
  <si>
    <t>45909-933</t>
  </si>
  <si>
    <t>45916-933</t>
  </si>
  <si>
    <t>45916-937</t>
  </si>
  <si>
    <t>45923-933</t>
  </si>
  <si>
    <t>45930-937</t>
  </si>
  <si>
    <t>45763-805</t>
  </si>
  <si>
    <t>45783-152</t>
  </si>
  <si>
    <t>45816-152</t>
  </si>
  <si>
    <t>45817-152</t>
  </si>
  <si>
    <t>45909-150</t>
  </si>
  <si>
    <t>45920-150</t>
  </si>
  <si>
    <t>45941-150</t>
  </si>
  <si>
    <t>45955-150</t>
  </si>
  <si>
    <t>45962-150</t>
  </si>
  <si>
    <t>45780-1881</t>
  </si>
  <si>
    <t>45788-1881</t>
  </si>
  <si>
    <t>45795-1881</t>
  </si>
  <si>
    <t>45795-1883</t>
  </si>
  <si>
    <t>45802-1881</t>
  </si>
  <si>
    <t>45997-1881</t>
  </si>
  <si>
    <t>45776-1915</t>
  </si>
  <si>
    <t>45783-1915</t>
  </si>
  <si>
    <t>45790-1915</t>
  </si>
  <si>
    <t>45797-1915</t>
  </si>
  <si>
    <t>45804-1915</t>
  </si>
  <si>
    <t>45811-1915</t>
  </si>
  <si>
    <t>45818-1915</t>
  </si>
  <si>
    <t>45825-1915</t>
  </si>
  <si>
    <t>45832-1915</t>
  </si>
  <si>
    <t>45838-1915</t>
  </si>
  <si>
    <t>45852-1915</t>
  </si>
  <si>
    <t>45859-1915</t>
  </si>
  <si>
    <t>45880-1915</t>
  </si>
  <si>
    <t>45894-1915</t>
  </si>
  <si>
    <t>45759-75</t>
  </si>
  <si>
    <t>45794-75</t>
  </si>
  <si>
    <t>45808-75</t>
  </si>
  <si>
    <t>45837-75</t>
  </si>
  <si>
    <t>45844-75</t>
  </si>
  <si>
    <t>45851-75</t>
  </si>
  <si>
    <t>45858-75</t>
  </si>
  <si>
    <t>45872-75</t>
  </si>
  <si>
    <t>45879-75</t>
  </si>
  <si>
    <t>45886-75</t>
  </si>
  <si>
    <t>45893-75</t>
  </si>
  <si>
    <t>45899-75</t>
  </si>
  <si>
    <t>45900-75</t>
  </si>
  <si>
    <t>45906-79</t>
  </si>
  <si>
    <t>45907-75</t>
  </si>
  <si>
    <t>45913-77</t>
  </si>
  <si>
    <t>45914-75</t>
  </si>
  <si>
    <t>45916-75</t>
  </si>
  <si>
    <t>45920-77</t>
  </si>
  <si>
    <t>45927-77</t>
  </si>
  <si>
    <t>45930-59</t>
  </si>
  <si>
    <t>45930-77</t>
  </si>
  <si>
    <t>45941-75</t>
  </si>
  <si>
    <t>45948-75</t>
  </si>
  <si>
    <t>45955-75</t>
  </si>
  <si>
    <t>45996-79</t>
  </si>
  <si>
    <t>45759-59</t>
  </si>
  <si>
    <t>45759-649</t>
  </si>
  <si>
    <t>45764-59</t>
  </si>
  <si>
    <t>45769-651</t>
  </si>
  <si>
    <t>45773-59</t>
  </si>
  <si>
    <t>45778-647</t>
  </si>
  <si>
    <t>45780-59</t>
  </si>
  <si>
    <t>45780-61</t>
  </si>
  <si>
    <t>45789-649</t>
  </si>
  <si>
    <t>45794-59</t>
  </si>
  <si>
    <t>45797-59</t>
  </si>
  <si>
    <t>45801-59</t>
  </si>
  <si>
    <t>45804-649</t>
  </si>
  <si>
    <t>45808-59</t>
  </si>
  <si>
    <t>45815-61</t>
  </si>
  <si>
    <t>45816-651</t>
  </si>
  <si>
    <t>45822-61</t>
  </si>
  <si>
    <t>45825-63</t>
  </si>
  <si>
    <t>45829-649</t>
  </si>
  <si>
    <t>45832-59</t>
  </si>
  <si>
    <t>45837-59</t>
  </si>
  <si>
    <t>45838-651</t>
  </si>
  <si>
    <t>45844-59</t>
  </si>
  <si>
    <t>45851-59</t>
  </si>
  <si>
    <t>45858-59</t>
  </si>
  <si>
    <t>45865-59</t>
  </si>
  <si>
    <t>45872-59</t>
  </si>
  <si>
    <t>45879-59</t>
  </si>
  <si>
    <t>45886-59</t>
  </si>
  <si>
    <t>45893-59</t>
  </si>
  <si>
    <t>45899-61</t>
  </si>
  <si>
    <t>45900-59</t>
  </si>
  <si>
    <t>45906-61</t>
  </si>
  <si>
    <t>45907-59</t>
  </si>
  <si>
    <t>45913-59</t>
  </si>
  <si>
    <t>45914-59</t>
  </si>
  <si>
    <t>45916-59</t>
  </si>
  <si>
    <t>45920-61</t>
  </si>
  <si>
    <t>45927-61</t>
  </si>
  <si>
    <t>45930-61</t>
  </si>
  <si>
    <t>45941-59</t>
  </si>
  <si>
    <t>45948-59</t>
  </si>
  <si>
    <t>45950-655</t>
  </si>
  <si>
    <t>45955-59</t>
  </si>
  <si>
    <t>45990-651</t>
  </si>
  <si>
    <t>45996-655</t>
  </si>
  <si>
    <t>45797-689</t>
  </si>
  <si>
    <t>45811-689</t>
  </si>
  <si>
    <t>45823-689</t>
  </si>
  <si>
    <t>45904-689</t>
  </si>
  <si>
    <t>45916-689</t>
  </si>
  <si>
    <t>45923-689</t>
  </si>
  <si>
    <t>45937-689</t>
  </si>
  <si>
    <t>45764-1153</t>
  </si>
  <si>
    <t>45996-1151</t>
  </si>
  <si>
    <t>45765-1137</t>
  </si>
  <si>
    <t>45787-1127</t>
  </si>
  <si>
    <t>45801-1137</t>
  </si>
  <si>
    <t>45816-1139</t>
  </si>
  <si>
    <t>45940-1137</t>
  </si>
  <si>
    <t>45996-1133</t>
  </si>
  <si>
    <t>45764-1143</t>
  </si>
  <si>
    <t>45768-1143</t>
  </si>
  <si>
    <t>45768-1147</t>
  </si>
  <si>
    <t>45781-1147</t>
  </si>
  <si>
    <t>45795-1143</t>
  </si>
  <si>
    <t>45823-1147</t>
  </si>
  <si>
    <t>45919-1147</t>
  </si>
  <si>
    <t>45933-1147</t>
  </si>
  <si>
    <t>45947-1147</t>
  </si>
  <si>
    <t>45996-1145</t>
  </si>
  <si>
    <t>45759-1333</t>
  </si>
  <si>
    <t>45764-1121</t>
  </si>
  <si>
    <t>45781-1327</t>
  </si>
  <si>
    <t>45787-765</t>
  </si>
  <si>
    <t>45795-1327</t>
  </si>
  <si>
    <t>45801-1327</t>
  </si>
  <si>
    <t>45807-1327</t>
  </si>
  <si>
    <t>45807-765</t>
  </si>
  <si>
    <t>45814-1113</t>
  </si>
  <si>
    <t>45816-1327</t>
  </si>
  <si>
    <t>45821-1113</t>
  </si>
  <si>
    <t>45822-1115</t>
  </si>
  <si>
    <t>45823-1327</t>
  </si>
  <si>
    <t>45829-1113</t>
  </si>
  <si>
    <t>45829-1327</t>
  </si>
  <si>
    <t>45905-1113</t>
  </si>
  <si>
    <t>45912-1327</t>
  </si>
  <si>
    <t>45919-765</t>
  </si>
  <si>
    <t>45926-765</t>
  </si>
  <si>
    <t>45933-765</t>
  </si>
  <si>
    <t>45934-765</t>
  </si>
  <si>
    <t>45940-765</t>
  </si>
  <si>
    <t>45941-1325</t>
  </si>
  <si>
    <t>45947-765</t>
  </si>
  <si>
    <t>45948-1327</t>
  </si>
  <si>
    <t>45954-765</t>
  </si>
  <si>
    <t>45961-765</t>
  </si>
  <si>
    <t>45968-765</t>
  </si>
  <si>
    <t>45990-1113</t>
  </si>
  <si>
    <t>45991-765</t>
  </si>
  <si>
    <t>45996-1331</t>
  </si>
  <si>
    <t>46005-765</t>
  </si>
  <si>
    <t>45765-1165</t>
  </si>
  <si>
    <t>45996-1163</t>
  </si>
  <si>
    <t>45767-1304</t>
  </si>
  <si>
    <t>45774-1304</t>
  </si>
  <si>
    <t>45781-1304</t>
  </si>
  <si>
    <t>45788-1304</t>
  </si>
  <si>
    <t>45795-1304</t>
  </si>
  <si>
    <t>45802-1304</t>
  </si>
  <si>
    <t>45809-1304</t>
  </si>
  <si>
    <t>45816-1304</t>
  </si>
  <si>
    <t>45823-1304</t>
  </si>
  <si>
    <t>45825-1304</t>
  </si>
  <si>
    <t>45830-1304</t>
  </si>
  <si>
    <t>45832-1304</t>
  </si>
  <si>
    <t>45837-1304</t>
  </si>
  <si>
    <t>45839-1304</t>
  </si>
  <si>
    <t>45844-1304</t>
  </si>
  <si>
    <t>45846-1304</t>
  </si>
  <si>
    <t>45851-1304</t>
  </si>
  <si>
    <t>45853-1304</t>
  </si>
  <si>
    <t>45858-1304</t>
  </si>
  <si>
    <t>45860-1304</t>
  </si>
  <si>
    <t>45865-1304</t>
  </si>
  <si>
    <t>45867-1304</t>
  </si>
  <si>
    <t>45872-1304</t>
  </si>
  <si>
    <t>45874-1304</t>
  </si>
  <si>
    <t>45879-1304</t>
  </si>
  <si>
    <t>45881-1304</t>
  </si>
  <si>
    <t>45886-1304</t>
  </si>
  <si>
    <t>45888-1304</t>
  </si>
  <si>
    <t>45893-1304</t>
  </si>
  <si>
    <t>45895-1304</t>
  </si>
  <si>
    <t>45900-1304</t>
  </si>
  <si>
    <t>45902-1304</t>
  </si>
  <si>
    <t>45907-1304</t>
  </si>
  <si>
    <t>45909-1304</t>
  </si>
  <si>
    <t>45914-1304</t>
  </si>
  <si>
    <t>45916-1304</t>
  </si>
  <si>
    <t>45921-1304</t>
  </si>
  <si>
    <t>45923-1304</t>
  </si>
  <si>
    <t>45928-1304</t>
  </si>
  <si>
    <t>45930-1304</t>
  </si>
  <si>
    <t>45935-1304</t>
  </si>
  <si>
    <t>45937-1304</t>
  </si>
  <si>
    <t>45942-1304</t>
  </si>
  <si>
    <t>45949-1304</t>
  </si>
  <si>
    <t>45956-1304</t>
  </si>
  <si>
    <t>45963-1304</t>
  </si>
  <si>
    <t>45970-1304</t>
  </si>
  <si>
    <t>45977-1304</t>
  </si>
  <si>
    <t>45984-1304</t>
  </si>
  <si>
    <t>45990-1304</t>
  </si>
  <si>
    <t>45991-1304</t>
  </si>
  <si>
    <t>45996-1306</t>
  </si>
  <si>
    <t>45759-1854</t>
  </si>
  <si>
    <t>45764-1856</t>
  </si>
  <si>
    <t>45767-1854</t>
  </si>
  <si>
    <t>45774-1854</t>
  </si>
  <si>
    <t>45781-1854</t>
  </si>
  <si>
    <t>45788-1854</t>
  </si>
  <si>
    <t>45795-1854</t>
  </si>
  <si>
    <t>45802-1854</t>
  </si>
  <si>
    <t>45809-1854</t>
  </si>
  <si>
    <t>45816-1854</t>
  </si>
  <si>
    <t>45823-1854</t>
  </si>
  <si>
    <t>45825-1854</t>
  </si>
  <si>
    <t>45830-1854</t>
  </si>
  <si>
    <t>45832-1854</t>
  </si>
  <si>
    <t>45837-1854</t>
  </si>
  <si>
    <t>45839-1854</t>
  </si>
  <si>
    <t>45844-1854</t>
  </si>
  <si>
    <t>45846-1854</t>
  </si>
  <si>
    <t>45851-1854</t>
  </si>
  <si>
    <t>45853-1854</t>
  </si>
  <si>
    <t>45858-1854</t>
  </si>
  <si>
    <t>45860-1854</t>
  </si>
  <si>
    <t>45865-1854</t>
  </si>
  <si>
    <t>45867-1854</t>
  </si>
  <si>
    <t>45872-1854</t>
  </si>
  <si>
    <t>45874-1854</t>
  </si>
  <si>
    <t>45879-1854</t>
  </si>
  <si>
    <t>45881-1854</t>
  </si>
  <si>
    <t>45886-1854</t>
  </si>
  <si>
    <t>45888-1854</t>
  </si>
  <si>
    <t>45893-1854</t>
  </si>
  <si>
    <t>45895-1854</t>
  </si>
  <si>
    <t>45900-1854</t>
  </si>
  <si>
    <t>45902-1854</t>
  </si>
  <si>
    <t>45907-1854</t>
  </si>
  <si>
    <t>45909-1854</t>
  </si>
  <si>
    <t>45914-1854</t>
  </si>
  <si>
    <t>45916-1854</t>
  </si>
  <si>
    <t>45921-1854</t>
  </si>
  <si>
    <t>45923-1854</t>
  </si>
  <si>
    <t>45928-1854</t>
  </si>
  <si>
    <t>45930-1854</t>
  </si>
  <si>
    <t>45935-1854</t>
  </si>
  <si>
    <t>45937-1854</t>
  </si>
  <si>
    <t>45942-1854</t>
  </si>
  <si>
    <t>45949-1854</t>
  </si>
  <si>
    <t>45956-1854</t>
  </si>
  <si>
    <t>45963-1854</t>
  </si>
  <si>
    <t>45970-1854</t>
  </si>
  <si>
    <t>45977-1854</t>
  </si>
  <si>
    <t>45984-1854</t>
  </si>
  <si>
    <t>45990-1852</t>
  </si>
  <si>
    <t>45991-1854</t>
  </si>
  <si>
    <t>45996-1856</t>
  </si>
  <si>
    <t>45759-1316</t>
  </si>
  <si>
    <t>45763-1318</t>
  </si>
  <si>
    <t>45764-654</t>
  </si>
  <si>
    <t>45766-1316</t>
  </si>
  <si>
    <t>45780-1316</t>
  </si>
  <si>
    <t>45787-1316</t>
  </si>
  <si>
    <t>45794-1316</t>
  </si>
  <si>
    <t>45801-1316</t>
  </si>
  <si>
    <t>45808-1316</t>
  </si>
  <si>
    <t>45815-1316</t>
  </si>
  <si>
    <t>45823-1318</t>
  </si>
  <si>
    <t>45825-1316</t>
  </si>
  <si>
    <t>45830-1318</t>
  </si>
  <si>
    <t>45832-1316</t>
  </si>
  <si>
    <t>45837-1318</t>
  </si>
  <si>
    <t>45839-1316</t>
  </si>
  <si>
    <t>45844-1318</t>
  </si>
  <si>
    <t>45846-1316</t>
  </si>
  <si>
    <t>45851-1318</t>
  </si>
  <si>
    <t>45853-1316</t>
  </si>
  <si>
    <t>45858-1318</t>
  </si>
  <si>
    <t>45860-1316</t>
  </si>
  <si>
    <t>45865-1318</t>
  </si>
  <si>
    <t>45867-1316</t>
  </si>
  <si>
    <t>45872-1318</t>
  </si>
  <si>
    <t>45874-1316</t>
  </si>
  <si>
    <t>45879-1318</t>
  </si>
  <si>
    <t>45881-1316</t>
  </si>
  <si>
    <t>45886-1318</t>
  </si>
  <si>
    <t>45888-1316</t>
  </si>
  <si>
    <t>45893-1318</t>
  </si>
  <si>
    <t>45895-1316</t>
  </si>
  <si>
    <t>45900-1318</t>
  </si>
  <si>
    <t>45902-1316</t>
  </si>
  <si>
    <t>45907-1318</t>
  </si>
  <si>
    <t>45909-1316</t>
  </si>
  <si>
    <t>45914-1318</t>
  </si>
  <si>
    <t>45916-1316</t>
  </si>
  <si>
    <t>45921-1318</t>
  </si>
  <si>
    <t>45923-1316</t>
  </si>
  <si>
    <t>45928-1318</t>
  </si>
  <si>
    <t>45930-1316</t>
  </si>
  <si>
    <t>45935-1318</t>
  </si>
  <si>
    <t>45937-1316</t>
  </si>
  <si>
    <t>45942-1318</t>
  </si>
  <si>
    <t>45949-1318</t>
  </si>
  <si>
    <t>45956-1318</t>
  </si>
  <si>
    <t>45963-1318</t>
  </si>
  <si>
    <t>45970-1318</t>
  </si>
  <si>
    <t>45977-1318</t>
  </si>
  <si>
    <t>45984-1318</t>
  </si>
  <si>
    <t>45990-1316</t>
  </si>
  <si>
    <t>45991-1318</t>
  </si>
  <si>
    <t>45996-1316</t>
  </si>
  <si>
    <t>45763-526</t>
  </si>
  <si>
    <t>45763-624</t>
  </si>
  <si>
    <t>45759-1858</t>
  </si>
  <si>
    <t>45763-1860</t>
  </si>
  <si>
    <t>45767-1858</t>
  </si>
  <si>
    <t>45777-1860</t>
  </si>
  <si>
    <t>45781-1858</t>
  </si>
  <si>
    <t>45788-1858</t>
  </si>
  <si>
    <t>45789-1683</t>
  </si>
  <si>
    <t>45795-1858</t>
  </si>
  <si>
    <t>45802-1858</t>
  </si>
  <si>
    <t>45803-1683</t>
  </si>
  <si>
    <t>45809-1858</t>
  </si>
  <si>
    <t>45810-1683</t>
  </si>
  <si>
    <t>45816-1858</t>
  </si>
  <si>
    <t>45817-1358</t>
  </si>
  <si>
    <t>45817-1683</t>
  </si>
  <si>
    <t>45823-1858</t>
  </si>
  <si>
    <t>45824-1683</t>
  </si>
  <si>
    <t>45825-1858</t>
  </si>
  <si>
    <t>45830-1858</t>
  </si>
  <si>
    <t>45832-1858</t>
  </si>
  <si>
    <t>45837-1858</t>
  </si>
  <si>
    <t>45839-1858</t>
  </si>
  <si>
    <t>45844-1358</t>
  </si>
  <si>
    <t>45844-1858</t>
  </si>
  <si>
    <t>45846-1858</t>
  </si>
  <si>
    <t>45850-1858</t>
  </si>
  <si>
    <t>45851-1858</t>
  </si>
  <si>
    <t>45853-1858</t>
  </si>
  <si>
    <t>45858-1858</t>
  </si>
  <si>
    <t>45860-1858</t>
  </si>
  <si>
    <t>45865-1858</t>
  </si>
  <si>
    <t>45867-1858</t>
  </si>
  <si>
    <t>45872-1858</t>
  </si>
  <si>
    <t>45874-1858</t>
  </si>
  <si>
    <t>45879-1358</t>
  </si>
  <si>
    <t>45879-1858</t>
  </si>
  <si>
    <t>45881-1858</t>
  </si>
  <si>
    <t>45885-1858</t>
  </si>
  <si>
    <t>45886-1858</t>
  </si>
  <si>
    <t>45888-1858</t>
  </si>
  <si>
    <t>45893-1858</t>
  </si>
  <si>
    <t>45895-1858</t>
  </si>
  <si>
    <t>45900-1858</t>
  </si>
  <si>
    <t>45902-1858</t>
  </si>
  <si>
    <t>45906-1858</t>
  </si>
  <si>
    <t>45907-1858</t>
  </si>
  <si>
    <t>45908-1358</t>
  </si>
  <si>
    <t>45908-1683</t>
  </si>
  <si>
    <t>45909-1858</t>
  </si>
  <si>
    <t>45914-1858</t>
  </si>
  <si>
    <t>45915-1358</t>
  </si>
  <si>
    <t>45915-1683</t>
  </si>
  <si>
    <t>45916-1858</t>
  </si>
  <si>
    <t>45921-1858</t>
  </si>
  <si>
    <t>45922-1683</t>
  </si>
  <si>
    <t>45923-1858</t>
  </si>
  <si>
    <t>45928-1858</t>
  </si>
  <si>
    <t>45929-1683</t>
  </si>
  <si>
    <t>45930-1858</t>
  </si>
  <si>
    <t>45935-1858</t>
  </si>
  <si>
    <t>45936-1358</t>
  </si>
  <si>
    <t>45936-1683</t>
  </si>
  <si>
    <t>45937-1858</t>
  </si>
  <si>
    <t>45938-1858</t>
  </si>
  <si>
    <t>45942-1858</t>
  </si>
  <si>
    <t>45942-1860</t>
  </si>
  <si>
    <t>45943-1358</t>
  </si>
  <si>
    <t>45949-1858</t>
  </si>
  <si>
    <t>45950-1358</t>
  </si>
  <si>
    <t>45950-1683</t>
  </si>
  <si>
    <t>45956-1858</t>
  </si>
  <si>
    <t>45957-1358</t>
  </si>
  <si>
    <t>45962-1858</t>
  </si>
  <si>
    <t>45963-1858</t>
  </si>
  <si>
    <t>45964-1358</t>
  </si>
  <si>
    <t>45970-1858</t>
  </si>
  <si>
    <t>45971-1358</t>
  </si>
  <si>
    <t>45977-1858</t>
  </si>
  <si>
    <t>45978-1358</t>
  </si>
  <si>
    <t>45978-1683</t>
  </si>
  <si>
    <t>45984-1858</t>
  </si>
  <si>
    <t>45990-1858</t>
  </si>
  <si>
    <t>45991-1858</t>
  </si>
  <si>
    <t>45996-1860</t>
  </si>
  <si>
    <t>45764-626</t>
  </si>
  <si>
    <t>45764-508</t>
  </si>
  <si>
    <t>45763-520</t>
  </si>
  <si>
    <t>45759-1302</t>
  </si>
  <si>
    <t>45764-1314</t>
  </si>
  <si>
    <t>45767-1302</t>
  </si>
  <si>
    <t>45774-1302</t>
  </si>
  <si>
    <t>45781-1302</t>
  </si>
  <si>
    <t>45788-1302</t>
  </si>
  <si>
    <t>45795-1302</t>
  </si>
  <si>
    <t>45802-1302</t>
  </si>
  <si>
    <t>45809-1302</t>
  </si>
  <si>
    <t>45816-1302</t>
  </si>
  <si>
    <t>45823-1302</t>
  </si>
  <si>
    <t>45825-1302</t>
  </si>
  <si>
    <t>45830-1302</t>
  </si>
  <si>
    <t>45832-1302</t>
  </si>
  <si>
    <t>45837-1302</t>
  </si>
  <si>
    <t>45839-1302</t>
  </si>
  <si>
    <t>45844-1302</t>
  </si>
  <si>
    <t>45846-1302</t>
  </si>
  <si>
    <t>45851-1302</t>
  </si>
  <si>
    <t>45853-1302</t>
  </si>
  <si>
    <t>45858-1302</t>
  </si>
  <si>
    <t>45860-1302</t>
  </si>
  <si>
    <t>45865-1302</t>
  </si>
  <si>
    <t>45867-1302</t>
  </si>
  <si>
    <t>45872-1302</t>
  </si>
  <si>
    <t>45874-1302</t>
  </si>
  <si>
    <t>45879-1302</t>
  </si>
  <si>
    <t>45881-1302</t>
  </si>
  <si>
    <t>45886-1302</t>
  </si>
  <si>
    <t>45888-1302</t>
  </si>
  <si>
    <t>45893-1302</t>
  </si>
  <si>
    <t>45895-1302</t>
  </si>
  <si>
    <t>45900-1302</t>
  </si>
  <si>
    <t>45902-1302</t>
  </si>
  <si>
    <t>45907-1302</t>
  </si>
  <si>
    <t>45909-1302</t>
  </si>
  <si>
    <t>45914-1302</t>
  </si>
  <si>
    <t>45916-1302</t>
  </si>
  <si>
    <t>45921-1302</t>
  </si>
  <si>
    <t>45923-1302</t>
  </si>
  <si>
    <t>45928-1302</t>
  </si>
  <si>
    <t>45930-1302</t>
  </si>
  <si>
    <t>45935-1302</t>
  </si>
  <si>
    <t>45937-1302</t>
  </si>
  <si>
    <t>45942-1302</t>
  </si>
  <si>
    <t>45949-1302</t>
  </si>
  <si>
    <t>45956-1302</t>
  </si>
  <si>
    <t>45963-1302</t>
  </si>
  <si>
    <t>45970-1302</t>
  </si>
  <si>
    <t>45977-1302</t>
  </si>
  <si>
    <t>45984-1302</t>
  </si>
  <si>
    <t>45990-1302</t>
  </si>
  <si>
    <t>45991-1302</t>
  </si>
  <si>
    <t>45996-1314</t>
  </si>
  <si>
    <t>45763-652</t>
  </si>
  <si>
    <t>45764-506</t>
  </si>
  <si>
    <t>45764-832</t>
  </si>
  <si>
    <t>45764-819</t>
  </si>
  <si>
    <t>45764-840</t>
  </si>
  <si>
    <t>45764-844</t>
  </si>
  <si>
    <t>45773-1861</t>
  </si>
  <si>
    <t>45802-1861</t>
  </si>
  <si>
    <t>45810-1861</t>
  </si>
  <si>
    <t>45822-1861</t>
  </si>
  <si>
    <t>45915-1861</t>
  </si>
  <si>
    <t>45763-725</t>
  </si>
  <si>
    <t>45829-715</t>
  </si>
  <si>
    <t>45922-715</t>
  </si>
  <si>
    <t>45929-715</t>
  </si>
  <si>
    <t>45936-715</t>
  </si>
  <si>
    <t>45996-725</t>
  </si>
  <si>
    <t>45795-669</t>
  </si>
  <si>
    <t>45809-669</t>
  </si>
  <si>
    <t>45822-669</t>
  </si>
  <si>
    <t>45996-1037</t>
  </si>
  <si>
    <t>45996-1065</t>
  </si>
  <si>
    <t>45996-1017</t>
  </si>
  <si>
    <t>45996-1097</t>
  </si>
  <si>
    <t>45759-3114</t>
  </si>
  <si>
    <t>45763-801</t>
  </si>
  <si>
    <t>45831-587</t>
  </si>
  <si>
    <t>45845-587</t>
  </si>
  <si>
    <t>45859-587</t>
  </si>
  <si>
    <t>45873-587</t>
  </si>
  <si>
    <t>45887-587</t>
  </si>
  <si>
    <t>45901-587</t>
  </si>
  <si>
    <t>45915-587</t>
  </si>
  <si>
    <t>45936-587</t>
  </si>
  <si>
    <t>45763-847</t>
  </si>
  <si>
    <t>45777-6080</t>
  </si>
  <si>
    <t>45996-1833</t>
  </si>
  <si>
    <t>45765-1819</t>
  </si>
  <si>
    <t>45787-1819</t>
  </si>
  <si>
    <t>45801-1819</t>
  </si>
  <si>
    <t>45832-1819</t>
  </si>
  <si>
    <t>45996-1815</t>
  </si>
  <si>
    <t>45764-1825</t>
  </si>
  <si>
    <t>45768-1831</t>
  </si>
  <si>
    <t>45795-1831</t>
  </si>
  <si>
    <t>45811-1827</t>
  </si>
  <si>
    <t>45904-1831</t>
  </si>
  <si>
    <t>45996-1829</t>
  </si>
  <si>
    <t>45764-1807</t>
  </si>
  <si>
    <t>45764-741</t>
  </si>
  <si>
    <t>45787-741</t>
  </si>
  <si>
    <t>45795-747</t>
  </si>
  <si>
    <t>45801-741</t>
  </si>
  <si>
    <t>45811-741</t>
  </si>
  <si>
    <t>45816-741</t>
  </si>
  <si>
    <t>45821-741</t>
  </si>
  <si>
    <t>45832-741</t>
  </si>
  <si>
    <t>45844-1803</t>
  </si>
  <si>
    <t>45845-747</t>
  </si>
  <si>
    <t>45851-1803</t>
  </si>
  <si>
    <t>45858-1801</t>
  </si>
  <si>
    <t>45859-747</t>
  </si>
  <si>
    <t>45872-1801</t>
  </si>
  <si>
    <t>45873-747</t>
  </si>
  <si>
    <t>45879-1801</t>
  </si>
  <si>
    <t>45886-1801</t>
  </si>
  <si>
    <t>45887-747</t>
  </si>
  <si>
    <t>45893-1801</t>
  </si>
  <si>
    <t>45900-1801</t>
  </si>
  <si>
    <t>45901-747</t>
  </si>
  <si>
    <t>45904-1517</t>
  </si>
  <si>
    <t>45907-1801</t>
  </si>
  <si>
    <t>45914-1801</t>
  </si>
  <si>
    <t>45990-1801</t>
  </si>
  <si>
    <t>45991-741</t>
  </si>
  <si>
    <t>45996-1517</t>
  </si>
  <si>
    <t>46001-741</t>
  </si>
  <si>
    <t>45996-1843</t>
  </si>
  <si>
    <t>45776-1831</t>
  </si>
  <si>
    <t>45787-1831</t>
  </si>
  <si>
    <t>45794-1831</t>
  </si>
  <si>
    <t>45801-1831</t>
  </si>
  <si>
    <t>45808-1831</t>
  </si>
  <si>
    <t>45815-1831</t>
  </si>
  <si>
    <t>45822-1831</t>
  </si>
  <si>
    <t>45828-1831</t>
  </si>
  <si>
    <t>45914-1831</t>
  </si>
  <si>
    <t>45921-1835</t>
  </si>
  <si>
    <t>45924-1831</t>
  </si>
  <si>
    <t>45924-1835</t>
  </si>
  <si>
    <t>45945-1831</t>
  </si>
  <si>
    <t>45949-1835</t>
  </si>
  <si>
    <t>45990-1831</t>
  </si>
  <si>
    <t>45763-809</t>
  </si>
  <si>
    <t>45996-1217</t>
  </si>
  <si>
    <t>45764-1219</t>
  </si>
  <si>
    <t>45824-1219</t>
  </si>
  <si>
    <t>45831-1219</t>
  </si>
  <si>
    <t>45838-1219</t>
  </si>
  <si>
    <t>45845-1219</t>
  </si>
  <si>
    <t>45852-1221</t>
  </si>
  <si>
    <t>45859-1219</t>
  </si>
  <si>
    <t>45866-1219</t>
  </si>
  <si>
    <t>45873-1221</t>
  </si>
  <si>
    <t>45880-1219</t>
  </si>
  <si>
    <t>45887-1219</t>
  </si>
  <si>
    <t>45894-1219</t>
  </si>
  <si>
    <t>45901-1219</t>
  </si>
  <si>
    <t>45908-1221</t>
  </si>
  <si>
    <t>45915-1219</t>
  </si>
  <si>
    <t>45922-1219</t>
  </si>
  <si>
    <t>45990-1221</t>
  </si>
  <si>
    <t>45996-1221</t>
  </si>
  <si>
    <t>46004-1221</t>
  </si>
  <si>
    <t>45996-649</t>
  </si>
  <si>
    <t>45780-573</t>
  </si>
  <si>
    <t>45787-573</t>
  </si>
  <si>
    <t>45794-573</t>
  </si>
  <si>
    <t>45802-573</t>
  </si>
  <si>
    <t>45809-573</t>
  </si>
  <si>
    <t>45815-571</t>
  </si>
  <si>
    <t>45823-571</t>
  </si>
  <si>
    <t>45830-573</t>
  </si>
  <si>
    <t>45837-573</t>
  </si>
  <si>
    <t>45844-573</t>
  </si>
  <si>
    <t>45900-573</t>
  </si>
  <si>
    <t>45996-581</t>
  </si>
  <si>
    <t>45780-953</t>
  </si>
  <si>
    <t>45795-1719</t>
  </si>
  <si>
    <t>45801-953</t>
  </si>
  <si>
    <t>45810-953</t>
  </si>
  <si>
    <t>45816-953</t>
  </si>
  <si>
    <t>45823-953</t>
  </si>
  <si>
    <t>45831-953</t>
  </si>
  <si>
    <t>45794-416</t>
  </si>
  <si>
    <t>45795-416</t>
  </si>
  <si>
    <t>45801-416</t>
  </si>
  <si>
    <t>45808-416</t>
  </si>
  <si>
    <t>45815-416</t>
  </si>
  <si>
    <t>45816-416</t>
  </si>
  <si>
    <t>45822-416</t>
  </si>
  <si>
    <t>45823-416</t>
  </si>
  <si>
    <t>45829-416</t>
  </si>
  <si>
    <t>45846-416</t>
  </si>
  <si>
    <t>45851-416</t>
  </si>
  <si>
    <t>45853-416</t>
  </si>
  <si>
    <t>45860-416</t>
  </si>
  <si>
    <t>45865-416</t>
  </si>
  <si>
    <t>45872-416</t>
  </si>
  <si>
    <t>45879-416</t>
  </si>
  <si>
    <t>45886-416</t>
  </si>
  <si>
    <t>45893-416</t>
  </si>
  <si>
    <t>45895-416</t>
  </si>
  <si>
    <t>45900-416</t>
  </si>
  <si>
    <t>45902-416</t>
  </si>
  <si>
    <t>45907-416</t>
  </si>
  <si>
    <t>45909-416</t>
  </si>
  <si>
    <t>45914-416</t>
  </si>
  <si>
    <t>45916-416</t>
  </si>
  <si>
    <t>45921-416</t>
  </si>
  <si>
    <t>45923-416</t>
  </si>
  <si>
    <t>45928-416</t>
  </si>
  <si>
    <t>45930-416</t>
  </si>
  <si>
    <t>45937-416</t>
  </si>
  <si>
    <t>45942-416</t>
  </si>
  <si>
    <t>45764-802</t>
  </si>
  <si>
    <t>45763-4376</t>
  </si>
  <si>
    <t>45759-1057</t>
  </si>
  <si>
    <t>45764-836</t>
  </si>
  <si>
    <t>45775-809</t>
  </si>
  <si>
    <t>45787-809</t>
  </si>
  <si>
    <t>45802-809</t>
  </si>
  <si>
    <t>45809-807</t>
  </si>
  <si>
    <t>45817-809</t>
  </si>
  <si>
    <t>45823-809</t>
  </si>
  <si>
    <t>45829-809</t>
  </si>
  <si>
    <t>45837-809</t>
  </si>
  <si>
    <t>45839-809</t>
  </si>
  <si>
    <t>45844-809</t>
  </si>
  <si>
    <t>45846-809</t>
  </si>
  <si>
    <t>45853-809</t>
  </si>
  <si>
    <t>45858-809</t>
  </si>
  <si>
    <t>45860-809</t>
  </si>
  <si>
    <t>45865-809</t>
  </si>
  <si>
    <t>45867-809</t>
  </si>
  <si>
    <t>45872-809</t>
  </si>
  <si>
    <t>45874-809</t>
  </si>
  <si>
    <t>45879-809</t>
  </si>
  <si>
    <t>45881-811</t>
  </si>
  <si>
    <t>45886-809</t>
  </si>
  <si>
    <t>45888-811</t>
  </si>
  <si>
    <t>45893-809</t>
  </si>
  <si>
    <t>45900-809</t>
  </si>
  <si>
    <t>45907-809</t>
  </si>
  <si>
    <t>45914-809</t>
  </si>
  <si>
    <t>45921-809</t>
  </si>
  <si>
    <t>45928-809</t>
  </si>
  <si>
    <t>45935-809</t>
  </si>
  <si>
    <t>45942-809</t>
  </si>
  <si>
    <t>45949-807</t>
  </si>
  <si>
    <t>45990-809</t>
  </si>
  <si>
    <t>45990-811</t>
  </si>
  <si>
    <t>45996-811</t>
  </si>
  <si>
    <t>46003-809</t>
  </si>
  <si>
    <t>45764-810</t>
  </si>
  <si>
    <t>45763-817</t>
  </si>
  <si>
    <t>45791-710</t>
  </si>
  <si>
    <t>45819-710</t>
  </si>
  <si>
    <t>45903-710</t>
  </si>
  <si>
    <t>45910-710</t>
  </si>
  <si>
    <t>45917-710</t>
  </si>
  <si>
    <t>45938-710</t>
  </si>
  <si>
    <t>45959-710</t>
  </si>
  <si>
    <t>45960-710</t>
  </si>
  <si>
    <t>45973-710</t>
  </si>
  <si>
    <t>45763-827</t>
  </si>
  <si>
    <t>45763-813</t>
  </si>
  <si>
    <t>45760-684</t>
  </si>
  <si>
    <t>45802-684</t>
  </si>
  <si>
    <t>45816-684</t>
  </si>
  <si>
    <t>45921-684</t>
  </si>
  <si>
    <t>45928-684</t>
  </si>
  <si>
    <t>45935-684</t>
  </si>
  <si>
    <t>45760-686</t>
  </si>
  <si>
    <t>45774-686</t>
  </si>
  <si>
    <t>45788-686</t>
  </si>
  <si>
    <t>45792-686</t>
  </si>
  <si>
    <t>45802-686</t>
  </si>
  <si>
    <t>45816-686</t>
  </si>
  <si>
    <t>45820-686</t>
  </si>
  <si>
    <t>45902-686</t>
  </si>
  <si>
    <t>45909-686</t>
  </si>
  <si>
    <t>45916-686</t>
  </si>
  <si>
    <t>45921-686</t>
  </si>
  <si>
    <t>45923-686</t>
  </si>
  <si>
    <t>45928-686</t>
  </si>
  <si>
    <t>45935-686</t>
  </si>
  <si>
    <t>45763-869</t>
  </si>
  <si>
    <t>45764-6726</t>
  </si>
  <si>
    <t>45764-6814</t>
  </si>
  <si>
    <t>45794-857</t>
  </si>
  <si>
    <t>45808-857</t>
  </si>
  <si>
    <t>45815-857</t>
  </si>
  <si>
    <t>45822-857</t>
  </si>
  <si>
    <t>45829-857</t>
  </si>
  <si>
    <t>45927-857</t>
  </si>
  <si>
    <t>45934-857</t>
  </si>
  <si>
    <t>45941-857</t>
  </si>
  <si>
    <t>45948-857</t>
  </si>
  <si>
    <t>45955-857</t>
  </si>
  <si>
    <t>45962-857</t>
  </si>
  <si>
    <t>45969-857</t>
  </si>
  <si>
    <t>45976-857</t>
  </si>
  <si>
    <t>45983-857</t>
  </si>
  <si>
    <t>45774-472</t>
  </si>
  <si>
    <t>45788-472</t>
  </si>
  <si>
    <t>45823-472</t>
  </si>
  <si>
    <t>45837-472</t>
  </si>
  <si>
    <t>45921-472</t>
  </si>
  <si>
    <t>45936-472</t>
  </si>
  <si>
    <t>45943-472</t>
  </si>
  <si>
    <t>45950-472</t>
  </si>
  <si>
    <t>45964-472</t>
  </si>
  <si>
    <t>45924-6741</t>
  </si>
  <si>
    <t>TLS</t>
  </si>
  <si>
    <t>45764-1189</t>
  </si>
  <si>
    <t>TUN</t>
  </si>
  <si>
    <t>45759-607</t>
  </si>
  <si>
    <t>45931-6743</t>
  </si>
  <si>
    <t>45945-6743</t>
  </si>
  <si>
    <t>45959-6743</t>
  </si>
  <si>
    <t>45775-677</t>
  </si>
  <si>
    <t>45783-677</t>
  </si>
  <si>
    <t>45797-677</t>
  </si>
  <si>
    <t>45798-679</t>
  </si>
  <si>
    <t>45805-679</t>
  </si>
  <si>
    <t>45808-681</t>
  </si>
  <si>
    <t>45812-1255</t>
  </si>
  <si>
    <t>45833-679</t>
  </si>
  <si>
    <t>45837-677</t>
  </si>
  <si>
    <t>45840-681</t>
  </si>
  <si>
    <t>45996-681</t>
  </si>
  <si>
    <t>45764-394</t>
  </si>
  <si>
    <t>45759-795</t>
  </si>
  <si>
    <t>45764-791</t>
  </si>
  <si>
    <t>45989-795</t>
  </si>
  <si>
    <t>46003-795</t>
  </si>
  <si>
    <t>45759-438</t>
  </si>
  <si>
    <t>45783-438</t>
  </si>
  <si>
    <t>45797-438</t>
  </si>
  <si>
    <t>45802-438</t>
  </si>
  <si>
    <t>45816-438</t>
  </si>
  <si>
    <t>45823-438</t>
  </si>
  <si>
    <t>45825-438</t>
  </si>
  <si>
    <t>45830-438</t>
  </si>
  <si>
    <t>45837-438</t>
  </si>
  <si>
    <t>45844-438</t>
  </si>
  <si>
    <t>45851-438</t>
  </si>
  <si>
    <t>45858-438</t>
  </si>
  <si>
    <t>45865-438</t>
  </si>
  <si>
    <t>45872-438</t>
  </si>
  <si>
    <t>45879-438</t>
  </si>
  <si>
    <t>45886-438</t>
  </si>
  <si>
    <t>45900-438</t>
  </si>
  <si>
    <t>45907-438</t>
  </si>
  <si>
    <t>45914-438</t>
  </si>
  <si>
    <t>45921-438</t>
  </si>
  <si>
    <t>45928-438</t>
  </si>
  <si>
    <t>45935-438</t>
  </si>
  <si>
    <t>45942-438</t>
  </si>
  <si>
    <t>45759-434</t>
  </si>
  <si>
    <t>45783-434</t>
  </si>
  <si>
    <t>45795-434</t>
  </si>
  <si>
    <t>45797-434</t>
  </si>
  <si>
    <t>45802-434</t>
  </si>
  <si>
    <t>45811-434</t>
  </si>
  <si>
    <t>45816-434</t>
  </si>
  <si>
    <t>45823-434</t>
  </si>
  <si>
    <t>45825-434</t>
  </si>
  <si>
    <t>45830-434</t>
  </si>
  <si>
    <t>45837-434</t>
  </si>
  <si>
    <t>45844-434</t>
  </si>
  <si>
    <t>45851-434</t>
  </si>
  <si>
    <t>45858-434</t>
  </si>
  <si>
    <t>45865-434</t>
  </si>
  <si>
    <t>45872-434</t>
  </si>
  <si>
    <t>45879-434</t>
  </si>
  <si>
    <t>45886-434</t>
  </si>
  <si>
    <t>45893-434</t>
  </si>
  <si>
    <t>45900-434</t>
  </si>
  <si>
    <t>45907-434</t>
  </si>
  <si>
    <t>45914-434</t>
  </si>
  <si>
    <t>45915-434</t>
  </si>
  <si>
    <t>45921-434</t>
  </si>
  <si>
    <t>45928-434</t>
  </si>
  <si>
    <t>45935-434</t>
  </si>
  <si>
    <t>45942-434</t>
  </si>
  <si>
    <t>45769-941</t>
  </si>
  <si>
    <t>45776-941</t>
  </si>
  <si>
    <t>45783-941</t>
  </si>
  <si>
    <t>45790-941</t>
  </si>
  <si>
    <t>45797-941</t>
  </si>
  <si>
    <t>45804-941</t>
  </si>
  <si>
    <t>45811-941</t>
  </si>
  <si>
    <t>45818-941</t>
  </si>
  <si>
    <t>45825-941</t>
  </si>
  <si>
    <t>45832-941</t>
  </si>
  <si>
    <t>45839-941</t>
  </si>
  <si>
    <t>45846-941</t>
  </si>
  <si>
    <t>45853-941</t>
  </si>
  <si>
    <t>45860-941</t>
  </si>
  <si>
    <t>45867-941</t>
  </si>
  <si>
    <t>45874-941</t>
  </si>
  <si>
    <t>45881-939</t>
  </si>
  <si>
    <t>45888-941</t>
  </si>
  <si>
    <t>45902-941</t>
  </si>
  <si>
    <t>45909-941</t>
  </si>
  <si>
    <t>45916-941</t>
  </si>
  <si>
    <t>45917-939</t>
  </si>
  <si>
    <t>45923-941</t>
  </si>
  <si>
    <t>45924-939</t>
  </si>
  <si>
    <t>Actualizado: 31/03/2025 13:04:03</t>
  </si>
  <si>
    <t>DESTINO</t>
  </si>
  <si>
    <t>NUMVUE</t>
  </si>
  <si>
    <t>HSAL</t>
  </si>
  <si>
    <t>HLLEG</t>
  </si>
  <si>
    <t>CUPOVENTA</t>
  </si>
  <si>
    <t>%OCUP</t>
  </si>
  <si>
    <t>CLASE</t>
  </si>
  <si>
    <t>AT</t>
  </si>
  <si>
    <t>LAV</t>
  </si>
  <si>
    <t>LMU</t>
  </si>
  <si>
    <t>QS</t>
  </si>
  <si>
    <t>TU</t>
  </si>
  <si>
    <t>NE</t>
  </si>
  <si>
    <t>TOTAL</t>
  </si>
  <si>
    <t>ORDEN</t>
  </si>
  <si>
    <t>MES</t>
  </si>
  <si>
    <t>IATA</t>
  </si>
  <si>
    <t>CIUDAD</t>
  </si>
  <si>
    <t>ALICANTE</t>
  </si>
  <si>
    <t>BARCELONA</t>
  </si>
  <si>
    <t>MARZO</t>
  </si>
  <si>
    <t>MADRID</t>
  </si>
  <si>
    <t>MÁLAGA</t>
  </si>
  <si>
    <t>BILBAO</t>
  </si>
  <si>
    <t>BADAJOZ</t>
  </si>
  <si>
    <t>LEON</t>
  </si>
  <si>
    <t>OVIEDO</t>
  </si>
  <si>
    <t>PALMA</t>
  </si>
  <si>
    <t>PAMPLONA</t>
  </si>
  <si>
    <t>LOGROÑO</t>
  </si>
  <si>
    <t>RMU</t>
  </si>
  <si>
    <t>MURCIA</t>
  </si>
  <si>
    <t>SANTIAGO</t>
  </si>
  <si>
    <t>SALAMANCA</t>
  </si>
  <si>
    <t>SEVILLA</t>
  </si>
  <si>
    <t>VITORIA</t>
  </si>
  <si>
    <t>VALENCIA</t>
  </si>
  <si>
    <t>VALLADOLID</t>
  </si>
  <si>
    <t>ZARAGOZA</t>
  </si>
  <si>
    <t>ALMERIA</t>
  </si>
  <si>
    <t>ALBACETE</t>
  </si>
  <si>
    <t>GRANADA</t>
  </si>
  <si>
    <t>45950-1010</t>
  </si>
  <si>
    <t>45759-1695</t>
  </si>
  <si>
    <t>45772-5002</t>
  </si>
  <si>
    <t>45779-5002</t>
  </si>
  <si>
    <t>45821-5002</t>
  </si>
  <si>
    <t>45717-6002</t>
  </si>
  <si>
    <t>45719-1002</t>
  </si>
  <si>
    <t>45724-7314</t>
  </si>
  <si>
    <t>45731-7314</t>
  </si>
  <si>
    <t>45733-1002</t>
  </si>
  <si>
    <t>45738-6002</t>
  </si>
  <si>
    <t>45745-6002</t>
  </si>
  <si>
    <t>45747-1002</t>
  </si>
  <si>
    <t>45752-6002</t>
  </si>
  <si>
    <t>45754-1002</t>
  </si>
  <si>
    <t>45759-1227</t>
  </si>
  <si>
    <t>45775-1002</t>
  </si>
  <si>
    <t>45782-1002</t>
  </si>
  <si>
    <t>45789-1002</t>
  </si>
  <si>
    <t>45887-616</t>
  </si>
  <si>
    <t>Lo Mejor de Tailandia y Playas de Phuket</t>
  </si>
  <si>
    <t>CÏA</t>
  </si>
  <si>
    <t>URL</t>
  </si>
  <si>
    <t>Semana Santa</t>
  </si>
  <si>
    <t>https://www.mapatours.com/ofertas-semana-santa</t>
  </si>
  <si>
    <t>https://www.mapatours.com/availability?productName=escapada+a+sicilia</t>
  </si>
  <si>
    <t>NIA</t>
  </si>
  <si>
    <t>https://almacen.mapatours.com/folletos/2025/Mundos/30/index.html</t>
  </si>
  <si>
    <t>https://almacen.mapatours.com/folletos/2025/Mundos/12/index.html</t>
  </si>
  <si>
    <t>https://almacen.mapatours.com/folletos/2025/Mundos/14/index.html</t>
  </si>
  <si>
    <t>https://almacen.mapatours.com/folletos/2025/Mundos/16/index.html</t>
  </si>
  <si>
    <t>https://almacen.mapatours.com/folletos/2025/Mundos/18/index.html</t>
  </si>
  <si>
    <t>https://almacen.mapatours.com/folletos/2025/Mundos/20/index.html</t>
  </si>
  <si>
    <t>https://almacen.mapatours.com/folletos/2025/Mundos/22/index.html</t>
  </si>
  <si>
    <t>https://almacen.mapatours.com/folletos/2025/Mundos/28/index.html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</si>
</sst>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-F800]dddd\,\ mmmm\ dd\,\ yyyy"/>
    <numFmt numFmtId="165" formatCode="[$-F400]h:mm:ss\ AM/PM"/>
    <numFmt numFmtId="166" formatCode="hh:mm"/>
  </numFmts>
  <fonts count="15">
    <font>
      <sz val="11"/>
      <color theme="1"/>
      <name val="Aptos Narrow"/>
      <family val="2"/>
      <scheme val="minor"/>
    </font>
    <font>
      <sz val="10"/>
      <name val="Arial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10"/>
      <color rgb="FFFFFFFF"/>
      <name val="Arial"/>
    </font>
    <font>
      <u/>
      <sz val="10"/>
      <color indexed="12"/>
      <name val="Arial"/>
    </font>
    <font>
      <sz val="10"/>
      <name val="Arial"/>
      <family val="2"/>
    </font>
    <font>
      <sz val="14"/>
      <color rgb="FFFF0000"/>
      <name val="Arial"/>
      <family val="2"/>
    </font>
    <font>
      <sz val="11"/>
      <color theme="1"/>
      <name val="Gill Sans MT"/>
      <family val="2"/>
    </font>
    <font>
      <b/>
      <sz val="12"/>
      <color rgb="FFFFFFFF"/>
      <name val="Gill Sans MT"/>
      <family val="2"/>
    </font>
    <font>
      <sz val="10"/>
      <color rgb="FF000000"/>
      <name val="Gill Sans MT"/>
      <family val="2"/>
    </font>
    <font>
      <b/>
      <sz val="36"/>
      <color theme="0"/>
      <name val="Gill Sans MT"/>
      <family val="2"/>
    </font>
    <font>
      <b/>
      <u/>
      <sz val="11"/>
      <color rgb="FF3BAFC6"/>
      <name val="Gill Sans MT"/>
      <family val="2"/>
    </font>
    <font>
      <sz val="8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4285F4"/>
        <bgColor rgb="FF4285F4"/>
      </patternFill>
    </fill>
    <fill>
      <patternFill patternType="solid">
        <fgColor rgb="FFD9E7FD"/>
        <bgColor rgb="FFD9E7FD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4285F4"/>
      </patternFill>
    </fill>
    <fill>
      <patternFill patternType="solid">
        <fgColor rgb="FF3BAFC6"/>
        <bgColor indexed="64"/>
      </patternFill>
    </fill>
    <fill>
      <patternFill patternType="solid">
        <fgColor rgb="FF91C6D0"/>
        <bgColor rgb="FF4285F4"/>
      </patternFill>
    </fill>
  </fills>
  <borders count="22">
    <border>
      <left/>
      <right/>
      <top/>
      <bottom/>
      <diagonal/>
    </border>
    <border>
      <left style="thin">
        <color rgb="FF4285F4"/>
      </left>
      <right/>
      <top style="thin">
        <color rgb="FF4285F4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2" tint="-9.9978637043366805E-2"/>
      </right>
      <top/>
      <bottom/>
      <diagonal/>
    </border>
    <border>
      <left/>
      <right/>
      <top/>
      <bottom style="thick">
        <color theme="2" tint="-9.9978637043366805E-2"/>
      </bottom>
      <diagonal/>
    </border>
    <border>
      <left/>
      <right style="thick">
        <color theme="2" tint="-9.9978637043366805E-2"/>
      </right>
      <top/>
      <bottom style="thick">
        <color theme="0"/>
      </bottom>
      <diagonal/>
    </border>
    <border>
      <left style="thin">
        <color indexed="64"/>
      </left>
      <right style="thick">
        <color theme="2" tint="-9.9978637043366805E-2"/>
      </right>
      <top/>
      <bottom/>
      <diagonal/>
    </border>
    <border>
      <left style="thick">
        <color theme="2" tint="-9.9978637043366805E-2"/>
      </left>
      <right style="thick">
        <color theme="2" tint="-9.9978637043366805E-2"/>
      </right>
      <top/>
      <bottom/>
      <diagonal/>
    </border>
    <border>
      <left style="thick">
        <color theme="2" tint="-9.9978637043366805E-2"/>
      </left>
      <right style="thick">
        <color theme="2" tint="-9.9978637043366805E-2"/>
      </right>
      <top/>
      <bottom style="thick">
        <color theme="2" tint="-9.9978637043366805E-2"/>
      </bottom>
      <diagonal/>
    </border>
    <border>
      <left/>
      <right style="thick">
        <color theme="0"/>
      </right>
      <top style="thick">
        <color theme="2" tint="-9.9978637043366805E-2"/>
      </top>
      <bottom/>
      <diagonal/>
    </border>
    <border>
      <left/>
      <right style="thick">
        <color theme="0"/>
      </right>
      <top/>
      <bottom style="thick">
        <color theme="2" tint="-9.9978637043366805E-2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7" fillId="0" borderId="0" applyFon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4" fillId="0" borderId="0" xfId="0" applyFont="1"/>
    <xf numFmtId="0" fontId="0" fillId="0" borderId="0" xfId="0" quotePrefix="1"/>
    <xf numFmtId="0" fontId="5" fillId="2" borderId="0" xfId="0" applyFont="1" applyFill="1"/>
    <xf numFmtId="0" fontId="4" fillId="3" borderId="0" xfId="0" applyFont="1" applyFill="1"/>
    <xf numFmtId="14" fontId="1" fillId="0" borderId="0" xfId="2" applyNumberFormat="1"/>
    <xf numFmtId="0" fontId="1" fillId="0" borderId="0" xfId="2"/>
    <xf numFmtId="20" fontId="1" fillId="0" borderId="0" xfId="2" applyNumberFormat="1"/>
    <xf numFmtId="14" fontId="1" fillId="0" borderId="0" xfId="0" applyNumberFormat="1" applyFont="1"/>
    <xf numFmtId="0" fontId="1" fillId="4" borderId="2" xfId="2" applyFill="1" applyBorder="1"/>
    <xf numFmtId="0" fontId="1" fillId="0" borderId="2" xfId="2" applyBorder="1"/>
    <xf numFmtId="0" fontId="7" fillId="0" borderId="0" xfId="0" applyFont="1"/>
    <xf numFmtId="0" fontId="2" fillId="2" borderId="1" xfId="0" applyFont="1" applyFill="1" applyBorder="1" applyAlignment="1">
      <alignment horizontal="center" vertical="center"/>
    </xf>
    <xf numFmtId="0" fontId="3" fillId="4" borderId="2" xfId="0" applyFont="1" applyFill="1" applyBorder="1"/>
    <xf numFmtId="0" fontId="3" fillId="0" borderId="2" xfId="0" applyFont="1" applyBorder="1"/>
    <xf numFmtId="0" fontId="0" fillId="4" borderId="2" xfId="0" applyFill="1" applyBorder="1"/>
    <xf numFmtId="0" fontId="0" fillId="0" borderId="2" xfId="0" applyBorder="1"/>
    <xf numFmtId="0" fontId="6" fillId="0" borderId="0" xfId="1" applyAlignment="1" applyProtection="1"/>
    <xf numFmtId="0" fontId="8" fillId="0" borderId="0" xfId="3" applyFont="1"/>
    <xf numFmtId="0" fontId="1" fillId="0" borderId="0" xfId="3"/>
    <xf numFmtId="14" fontId="1" fillId="0" borderId="0" xfId="3" applyNumberFormat="1"/>
    <xf numFmtId="165" fontId="1" fillId="0" borderId="0" xfId="3" applyNumberFormat="1"/>
    <xf numFmtId="1" fontId="1" fillId="0" borderId="0" xfId="3" applyNumberFormat="1"/>
    <xf numFmtId="1" fontId="0" fillId="0" borderId="0" xfId="4" applyNumberFormat="1" applyFont="1"/>
    <xf numFmtId="166" fontId="1" fillId="0" borderId="0" xfId="3" applyNumberFormat="1"/>
    <xf numFmtId="1" fontId="7" fillId="0" borderId="0" xfId="4" applyNumberFormat="1" applyFont="1"/>
    <xf numFmtId="1" fontId="7" fillId="0" borderId="0" xfId="3" applyNumberFormat="1" applyFont="1"/>
    <xf numFmtId="0" fontId="0" fillId="5" borderId="0" xfId="0" applyFill="1"/>
    <xf numFmtId="0" fontId="9" fillId="5" borderId="0" xfId="0" applyFont="1" applyFill="1"/>
    <xf numFmtId="0" fontId="9" fillId="5" borderId="0" xfId="0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0" fontId="9" fillId="5" borderId="0" xfId="0" quotePrefix="1" applyFont="1" applyFill="1"/>
    <xf numFmtId="0" fontId="9" fillId="5" borderId="0" xfId="0" quotePrefix="1" applyFont="1" applyFill="1" applyAlignment="1">
      <alignment horizontal="center"/>
    </xf>
    <xf numFmtId="0" fontId="11" fillId="5" borderId="0" xfId="0" applyFont="1" applyFill="1"/>
    <xf numFmtId="0" fontId="9" fillId="5" borderId="0" xfId="0" quotePrefix="1" applyFont="1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2" fillId="7" borderId="0" xfId="0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10" fillId="9" borderId="0" xfId="0" applyFont="1" applyFill="1" applyAlignment="1">
      <alignment horizontal="center" vertical="center"/>
    </xf>
    <xf numFmtId="0" fontId="0" fillId="5" borderId="3" xfId="0" applyFill="1" applyBorder="1"/>
    <xf numFmtId="0" fontId="0" fillId="5" borderId="5" xfId="0" applyFill="1" applyBorder="1"/>
    <xf numFmtId="0" fontId="0" fillId="5" borderId="7" xfId="0" applyFill="1" applyBorder="1"/>
    <xf numFmtId="0" fontId="10" fillId="9" borderId="5" xfId="0" applyFont="1" applyFill="1" applyBorder="1" applyAlignment="1">
      <alignment horizontal="center" vertical="center"/>
    </xf>
    <xf numFmtId="0" fontId="0" fillId="5" borderId="9" xfId="0" applyFill="1" applyBorder="1"/>
    <xf numFmtId="0" fontId="0" fillId="5" borderId="4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6" xfId="0" applyFill="1" applyBorder="1"/>
    <xf numFmtId="0" fontId="0" fillId="5" borderId="17" xfId="0" applyFill="1" applyBorder="1"/>
    <xf numFmtId="0" fontId="0" fillId="5" borderId="18" xfId="0" applyFill="1" applyBorder="1"/>
    <xf numFmtId="0" fontId="0" fillId="5" borderId="19" xfId="0" applyFill="1" applyBorder="1"/>
    <xf numFmtId="0" fontId="0" fillId="5" borderId="20" xfId="0" applyFill="1" applyBorder="1"/>
    <xf numFmtId="0" fontId="0" fillId="0" borderId="15" xfId="0" applyBorder="1"/>
    <xf numFmtId="0" fontId="9" fillId="5" borderId="15" xfId="0" applyFont="1" applyFill="1" applyBorder="1"/>
    <xf numFmtId="0" fontId="13" fillId="6" borderId="0" xfId="1" applyFont="1" applyFill="1" applyBorder="1" applyAlignment="1" applyProtection="1">
      <alignment horizontal="center"/>
    </xf>
    <xf numFmtId="0" fontId="6" fillId="5" borderId="0" xfId="1" applyFill="1" applyAlignment="1" applyProtection="1"/>
    <xf numFmtId="0" fontId="0" fillId="0" borderId="0" xfId="0" pivotButton="1"/>
    <xf numFmtId="1" fontId="1" fillId="0" borderId="0" xfId="2" applyNumberFormat="1"/>
    <xf numFmtId="14" fontId="0" fillId="0" borderId="0" xfId="0" pivotButton="1" applyNumberFormat="1"/>
    <xf numFmtId="14" fontId="0" fillId="0" borderId="0" xfId="0" applyNumberFormat="1"/>
    <xf numFmtId="0" fontId="6" fillId="0" borderId="0" xfId="1" applyFill="1" applyBorder="1" applyAlignment="1" applyProtection="1"/>
    <xf numFmtId="0" fontId="0" fillId="5" borderId="21" xfId="0" applyFill="1" applyBorder="1"/>
    <xf numFmtId="14" fontId="1" fillId="4" borderId="2" xfId="2" applyNumberFormat="1" applyFill="1" applyBorder="1"/>
    <xf numFmtId="0" fontId="12" fillId="8" borderId="6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12" fillId="8" borderId="8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14" xfId="0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2" xfId="3" xr:uid="{48439DED-96C2-4AAB-ABA2-2AFB45276ECC}"/>
    <cellStyle name="Normal_Tabla Rasa" xfId="2" xr:uid="{D3594E48-BD3A-4CAC-9510-EFCC9274C36F}"/>
    <cellStyle name="Porcentaje 2" xfId="4" xr:uid="{3D863DF0-ABC8-4A9E-AF3E-223162009D64}"/>
  </cellStyles>
  <dxfs count="17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solid">
          <fgColor rgb="FFD9E7FD"/>
          <bgColor rgb="FFD9E7FD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solid">
          <fgColor rgb="FFD9E7FD"/>
          <bgColor rgb="FFD9E7FD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solid">
          <fgColor rgb="FFD9E7FD"/>
          <bgColor rgb="FFD9E7FD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rgb="FF4285F4"/>
          <bgColor rgb="FF4285F4"/>
        </patternFill>
      </fill>
      <alignment horizontal="general" vertical="bottom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numFmt numFmtId="166" formatCode="hh:mm"/>
    </dxf>
    <dxf>
      <numFmt numFmtId="166" formatCode="hh:mm"/>
    </dxf>
    <dxf>
      <numFmt numFmtId="166" formatCode="hh:mm"/>
    </dxf>
    <dxf>
      <numFmt numFmtId="166" formatCode="hh:mm"/>
    </dxf>
    <dxf>
      <numFmt numFmtId="19" formatCode="dd/mm/yyyy"/>
    </dxf>
    <dxf>
      <numFmt numFmtId="19" formatCode="dd/mm/yyyy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numFmt numFmtId="0" formatCode="General"/>
      <fill>
        <patternFill patternType="solid"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numFmt numFmtId="0" formatCode="General"/>
      <fill>
        <patternFill patternType="solid">
          <bgColor theme="0"/>
        </patternFill>
      </fill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fill>
        <patternFill patternType="solid">
          <fgColor indexed="64"/>
          <bgColor theme="0"/>
        </patternFill>
      </fill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fill>
        <patternFill patternType="solid"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fill>
        <patternFill patternType="solid"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fill>
        <patternFill patternType="solid">
          <bgColor theme="0"/>
        </patternFill>
      </fill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numFmt numFmtId="164" formatCode="[$-F800]dddd\,\ mmmm\ dd\,\ yyyy"/>
      <fill>
        <patternFill patternType="solid">
          <bgColor theme="0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/>
        <vertAlign val="baseline"/>
        <sz val="11"/>
        <color rgb="FF3BAFC6"/>
        <name val="Gill Sans MT"/>
        <family val="2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fill>
        <patternFill patternType="solid">
          <bgColor theme="0"/>
        </patternFill>
      </fill>
      <alignment horizontal="center" textRotation="0" indent="0" justifyLastLine="0" shrinkToFit="0" readingOrder="0"/>
    </dxf>
    <dxf>
      <font>
        <b val="0"/>
        <strike val="0"/>
        <outline val="0"/>
        <shadow val="0"/>
        <vertAlign val="baseline"/>
        <name val="Gill Sans MT"/>
        <family val="2"/>
        <scheme val="none"/>
      </font>
      <fill>
        <patternFill patternType="solid">
          <fgColor indexed="64"/>
          <bgColor theme="0"/>
        </patternFill>
      </fill>
    </dxf>
    <dxf>
      <fill>
        <patternFill patternType="solid">
          <bgColor theme="0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4285F4"/>
          <bgColor theme="0"/>
        </patternFill>
      </fill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3BAFC6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64" formatCode="[$-F800]dddd\,\ mmmm\ dd\,\ 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b/>
        <i val="0"/>
        <u val="double"/>
        <color theme="0"/>
        <name val="Gill Sans MT"/>
        <family val="2"/>
        <scheme val="none"/>
      </font>
      <fill>
        <patternFill>
          <bgColor rgb="FF3BAFC6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Medium9">
    <tableStyle name="MAPAWEB" pivot="0" table="0" count="6" xr9:uid="{C6B6E564-97DE-49FF-BE2B-45C9AB612C28}">
      <tableStyleElement type="wholeTable" dxfId="1712"/>
      <tableStyleElement type="headerRow" dxfId="1711"/>
    </tableStyle>
  </tableStyles>
  <colors>
    <mruColors>
      <color rgb="FF3BAFC6"/>
      <color rgb="FFCC0000"/>
      <color rgb="FF91C6D0"/>
      <color rgb="FF2DC7D3"/>
      <color rgb="FFA6EAF8"/>
      <color rgb="FF00CC99"/>
      <color rgb="FFFF7C80"/>
    </mruColors>
  </colors>
  <extLst>
    <ext xmlns:x14="http://schemas.microsoft.com/office/spreadsheetml/2009/9/main" uri="{46F421CA-312F-682f-3DD2-61675219B42D}">
      <x14:dxfs count="3">
        <dxf>
          <fill>
            <patternFill>
              <bgColor rgb="FFCC0000"/>
            </patternFill>
          </fill>
        </dxf>
        <dxf>
          <fill>
            <patternFill>
              <bgColor rgb="FF91C6D0"/>
            </patternFill>
          </fill>
        </dxf>
        <dxf>
          <fill>
            <patternFill>
              <bgColor rgb="FF91C6D0"/>
            </patternFill>
          </fill>
        </dxf>
      </x14:dxfs>
    </ext>
    <ext xmlns:x14="http://schemas.microsoft.com/office/spreadsheetml/2009/9/main" uri="{EB79DEF2-80B8-43e5-95BD-54CBDDF9020C}">
      <x14:slicerStyles defaultSlicerStyle="MAPAWEB">
        <x14:slicerStyle name="MAPAWEB">
          <x14:slicerStyleElements>
            <x14:slicerStyleElement type="unselectedItemWithData"/>
            <x14:slicerStyleElement type="selectedItemWithData" dxfId="2"/>
            <x14:slicerStyleElement type="hoveredUnselectedItemWithData" dxfId="1"/>
            <x14:slicerStyleElement type="hoveredUn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styles" Target="styles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microsoft.com/office/2022/10/relationships/richValueRel" Target="richData/richValueRel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24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microsoft.com/office/2017/06/relationships/rdRichValueTypes" Target="richData/rdRichValueTypes.xml"/><Relationship Id="rId28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2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4.xml"/><Relationship Id="rId22" Type="http://schemas.microsoft.com/office/2017/06/relationships/rdRichValueStructure" Target="richData/rdrichvaluestructure.xml"/><Relationship Id="rId27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3957300" y="2947987"/>
    <xdr:ext cx="3384550" cy="2081213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ECHA">
              <a:extLst>
                <a:ext uri="{FF2B5EF4-FFF2-40B4-BE49-F238E27FC236}">
                  <a16:creationId xmlns:a16="http://schemas.microsoft.com/office/drawing/2014/main" id="{D298D11A-89EE-331B-1208-69164B51DBBB}"/>
                </a:ext>
                <a:ext uri="{147F2762-F138-4A5C-976F-8EAC2B608ADB}">
                  <a16:predDERef xmlns:a16="http://schemas.microsoft.com/office/drawing/2014/main" pred="{E501E518-C9DD-C4BC-E189-4A25996EBB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57300" y="2947987"/>
              <a:ext cx="3384550" cy="20812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absoluteAnchor>
  <xdr:absoluteAnchor>
    <xdr:pos x="679450" y="974725"/>
    <xdr:ext cx="2082800" cy="94932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DISPONIBILIDAD">
              <a:extLst>
                <a:ext uri="{FF2B5EF4-FFF2-40B4-BE49-F238E27FC236}">
                  <a16:creationId xmlns:a16="http://schemas.microsoft.com/office/drawing/2014/main" id="{B8AEA882-78B1-828B-3B7D-04F7ADDE4A71}"/>
                </a:ext>
                <a:ext uri="{147F2762-F138-4A5C-976F-8EAC2B608ADB}">
                  <a16:predDERef xmlns:a16="http://schemas.microsoft.com/office/drawing/2014/main" pred="{D298D11A-89EE-331B-1208-69164B51DB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PONIBIL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9450" y="974725"/>
              <a:ext cx="2082800" cy="949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absoluteAnchor>
  <xdr:absoluteAnchor>
    <xdr:pos x="13947775" y="209550"/>
    <xdr:ext cx="3408363" cy="25590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ÍA">
              <a:extLst>
                <a:ext uri="{FF2B5EF4-FFF2-40B4-BE49-F238E27FC236}">
                  <a16:creationId xmlns:a16="http://schemas.microsoft.com/office/drawing/2014/main" id="{2137FF18-6CAF-1E7F-7312-51708343592D}"/>
                </a:ext>
                <a:ext uri="{147F2762-F138-4A5C-976F-8EAC2B608ADB}">
                  <a16:predDERef xmlns:a16="http://schemas.microsoft.com/office/drawing/2014/main" pred="{B8AEA882-78B1-828B-3B7D-04F7ADDE4A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Í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47775" y="209550"/>
              <a:ext cx="3408363" cy="2559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absoluteAnchor>
  <xdr:absoluteAnchor>
    <xdr:pos x="615950" y="2093912"/>
    <xdr:ext cx="2166938" cy="249078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IATA">
              <a:extLst>
                <a:ext uri="{FF2B5EF4-FFF2-40B4-BE49-F238E27FC236}">
                  <a16:creationId xmlns:a16="http://schemas.microsoft.com/office/drawing/2014/main" id="{72D0B418-CDF0-4478-D395-752019C8D79E}"/>
                </a:ext>
                <a:ext uri="{147F2762-F138-4A5C-976F-8EAC2B608ADB}">
                  <a16:predDERef xmlns:a16="http://schemas.microsoft.com/office/drawing/2014/main" pred="{2137FF18-6CAF-1E7F-7312-5170834359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A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950" y="2093912"/>
              <a:ext cx="2166938" cy="24907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absoluteAnchor>
  <xdr:oneCellAnchor>
    <xdr:from>
      <xdr:col>9</xdr:col>
      <xdr:colOff>273050</xdr:colOff>
      <xdr:row>16</xdr:row>
      <xdr:rowOff>146050</xdr:rowOff>
    </xdr:from>
    <xdr:ext cx="184731" cy="264560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BD8AFABA-7792-75FC-97DC-AA2EF3BD4BDE}"/>
            </a:ext>
          </a:extLst>
        </xdr:cNvPr>
        <xdr:cNvSpPr txBox="1"/>
      </xdr:nvSpPr>
      <xdr:spPr>
        <a:xfrm>
          <a:off x="8896350" y="39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514350</xdr:colOff>
          <xdr:row>0</xdr:row>
          <xdr:rowOff>495300</xdr:rowOff>
        </xdr:from>
        <xdr:to>
          <xdr:col>8</xdr:col>
          <xdr:colOff>139700</xdr:colOff>
          <xdr:row>1</xdr:row>
          <xdr:rowOff>57150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varo Rodriguez" refreshedDate="45755.828806597223" backgroundQuery="1" createdVersion="8" refreshedVersion="8" minRefreshableVersion="3" recordCount="0" supportSubquery="1" supportAdvancedDrill="1" xr:uid="{03EAE61D-51E6-4C9E-B2B0-566EC56899CB}">
  <cacheSource type="external" connectionId="2"/>
  <cacheFields count="6">
    <cacheField name="[Tabla1].[DE].[DE]" caption="DE" numFmtId="0" hierarchy="2" level="1">
      <sharedItems count="24">
        <s v="MAD"/>
        <s v="GRX"/>
        <s v="SCQ"/>
        <s v="VIT"/>
        <s v="VLC"/>
        <s v="ZAZ"/>
        <s v="LEN"/>
        <s v="VLL"/>
        <s v="AGP"/>
        <s v="BCN"/>
        <s v="BIO"/>
        <s v="ABC"/>
        <s v="ALC"/>
        <s v="BJZ"/>
        <s v="LEI"/>
        <s v="OVD"/>
        <s v="PNA"/>
        <s v="PMI"/>
        <s v="RJL"/>
        <s v="SVQ"/>
        <s v="SLM"/>
        <s v="CAI" u="1"/>
        <s v="LCG" u="1"/>
        <s v="LPA" u="1"/>
      </sharedItems>
    </cacheField>
    <cacheField name="[Tabla1].[Nom Cir].[Nom Cir]" caption="Nom Cir" numFmtId="0" hierarchy="12" level="1">
      <sharedItems count="25">
        <s v="Programas de Egipto"/>
        <s v="Noruega Fascinante II / Esencias de Noruega II"/>
        <s v="Puglia y Costa Amalfitana II"/>
        <s v="Bélgica y Países Bajos (BRU-AMS)"/>
        <s v="Bélgica y Países Bajos (AMS-BRU)"/>
        <s v="Gran Tour de Ciudades Imperiales I y II (BUD-&gt;PRG)"/>
        <s v="Sicilia Mágica &quot;II&quot;"/>
        <s v="Croacia Fascinante &quot;B&quot;"/>
        <s v="Turquía Eterna I y II"/>
        <s v="Todo Eslovenia, Austria y Costa Italiana"/>
        <s v="Nefertari y Abu Simbel / Maravillas del Nilo y Abu Simbel"/>
        <s v="Alsacia, Selva Negra y el Rin / Bellezas de Suiza"/>
        <s v="Puglia y Costa Amalfitana I"/>
        <s v="Turquía Eterna III y IV"/>
        <s v="Noruega Fascinante I / Esencias de Noruega I"/>
        <s v="Rumania, Transilvania, Cárpatos y Bucovina"/>
        <s v="Sicilia Mágica &quot;I&quot;"/>
        <s v="Escapada a Sicilia"/>
        <s v="Gran Tour de Ciudades Imperiales I y II (PRG-&gt;BUD)"/>
        <s v="Croacia Fascinante &quot;A&quot;"/>
        <s v="Uzbekistan, Ruta de la Seda I"/>
        <s v="Joyas del Báltico II / Bellezas del Báltico II"/>
        <s v="Uzbekistan, Ruta de la Seda II"/>
        <s v="Joyas del Báltico I / Bellezas del Báltico I"/>
        <s v="" u="1"/>
      </sharedItems>
    </cacheField>
    <cacheField name="[Tabla1].[COD].[COD]" caption="COD" numFmtId="0" level="1">
      <sharedItems count="1419">
        <s v="45765-5002"/>
        <s v="45786-5002"/>
        <s v="45793-5002"/>
        <s v="45800-5002"/>
        <s v="45807-5002"/>
        <s v="45814-5002"/>
        <s v="45828-5002"/>
        <s v="45835-5002"/>
        <s v="45842-5002"/>
        <s v="45849-5002"/>
        <s v="45856-5002"/>
        <s v="45824-5115"/>
        <s v="45838-5115"/>
        <s v="45852-5115"/>
        <s v="45866-5115"/>
        <s v="45880-5115"/>
        <s v="45894-5115"/>
        <s v="45928-5117"/>
        <s v="45942-5117"/>
        <s v="45914-5117"/>
        <s v="45956-5117"/>
        <s v="45900-5119"/>
        <s v="45770-883"/>
        <s v="45784-883"/>
        <s v="45812-883"/>
        <s v="45798-883"/>
        <s v="45839-763"/>
        <s v="45853-763"/>
        <s v="45867-763"/>
        <s v="45895-763"/>
        <s v="45881-763"/>
        <s v="45763-835"/>
        <s v="45797-765"/>
        <s v="45825-765"/>
        <s v="45783-765"/>
        <s v="45930-765"/>
        <s v="45916-765"/>
        <s v="45811-765"/>
        <s v="45902-766"/>
        <s v="45788-775"/>
        <s v="45802-775"/>
        <s v="45914-775"/>
        <s v="45928-775"/>
        <s v="45816-775"/>
        <s v="45830-775"/>
        <s v="45936-5115"/>
        <s v="45950-5115"/>
        <s v="45922-5115"/>
        <s v="45908-5115"/>
        <s v="45922-626"/>
        <s v="45852-606"/>
        <s v="45866-610"/>
        <s v="45880-614"/>
        <s v="45845-603"/>
        <s v="45859-608"/>
        <s v="45894-618"/>
        <s v="45908-622"/>
        <s v="45915-624"/>
        <s v="45873-612"/>
        <s v="45901-1010"/>
        <s v="45873-1336"/>
        <s v="45880-1336"/>
        <s v="45887-1336"/>
        <s v="45894-1336"/>
        <s v="45901-1336"/>
        <s v="45908-1336"/>
        <s v="45915-1336"/>
        <s v="45922-1336"/>
        <s v="45929-1336"/>
        <s v="45936-1336"/>
        <s v="45943-1336"/>
        <s v="45950-1336"/>
        <s v="45957-1336"/>
        <s v="45964-1336"/>
        <s v="45971-1336"/>
        <s v="45978-1336"/>
        <s v="45985-1336"/>
        <s v="45992-1336"/>
        <s v="45999-1336"/>
        <s v="46006-1336"/>
        <s v="46013-1336"/>
        <s v="45873-2722"/>
        <s v="45880-2722"/>
        <s v="45887-2722"/>
        <s v="45894-2722"/>
        <s v="45901-2722"/>
        <s v="45908-2722"/>
        <s v="45915-2722"/>
        <s v="45922-2722"/>
        <s v="45929-2722"/>
        <s v="45936-2722"/>
        <s v="45943-2722"/>
        <s v="45950-2722"/>
        <s v="45957-2722"/>
        <s v="45964-2722"/>
        <s v="45915-1010"/>
        <s v="45964-1010"/>
        <s v="45978-1010"/>
        <s v="45656-1002"/>
        <s v="45759-5341"/>
        <s v="45759-7540"/>
        <s v="45766-6002"/>
        <s v="45780-6002"/>
        <s v="45787-6002"/>
        <s v="45794-6002"/>
        <s v="45796-1002"/>
        <s v="45801-6002"/>
        <s v="45803-1002"/>
        <s v="45808-6002"/>
        <s v="45810-1002"/>
        <s v="45815-6002"/>
        <s v="45817-1002"/>
        <s v="45822-6002"/>
        <s v="45824-1002"/>
        <s v="45829-6002"/>
        <s v="45831-1002"/>
        <s v="45836-6002"/>
        <s v="45838-1002"/>
        <s v="45843-6002"/>
        <s v="45845-1002"/>
        <s v="45850-6002"/>
        <s v="45852-1002"/>
        <s v="45857-6002"/>
        <s v="45859-1002"/>
        <s v="45864-6002"/>
        <s v="45871-6002"/>
        <s v="45873-1002"/>
        <s v="45878-6002"/>
        <s v="45880-1002"/>
        <s v="45885-6002"/>
        <s v="45887-1002"/>
        <s v="45892-6002"/>
        <s v="45894-1002"/>
        <s v="45899-6002"/>
        <s v="45901-1002"/>
        <s v="45906-6002"/>
        <s v="45908-1002"/>
        <s v="45913-6002"/>
        <s v="45915-1002"/>
        <s v="45920-6002"/>
        <s v="45922-1002"/>
        <s v="45927-6002"/>
        <s v="45929-1002"/>
        <s v="45934-6002"/>
        <s v="45936-1002"/>
        <s v="45941-6002"/>
        <s v="45943-1002"/>
        <s v="45948-6002"/>
        <s v="45950-1002"/>
        <s v="45955-6002"/>
        <s v="45957-1002"/>
        <s v="45962-6002"/>
        <s v="45964-1002"/>
        <s v="45969-6002"/>
        <s v="45971-1002"/>
        <s v="45976-6002"/>
        <s v="45978-1002"/>
        <s v="45983-6002"/>
        <s v="45985-1002"/>
        <s v="45990-6002"/>
        <s v="45992-1002"/>
        <s v="45997-6002"/>
        <s v="45999-1002"/>
        <s v="46004-6002"/>
        <s v="46006-1002"/>
        <s v="46011-6002"/>
        <s v="46013-1002"/>
        <s v="46018-6002"/>
        <s v="45929-1010"/>
        <s v="45999-1010"/>
        <s v="45922-1010"/>
        <s v="45943-1010"/>
        <s v="45985-1010"/>
        <s v="45971-1010"/>
        <s v="45908-1010"/>
        <s v="45936-1010"/>
        <s v="45992-1010"/>
        <s v="45837-5113"/>
        <s v="45844-5113"/>
        <s v="45851-5113"/>
        <s v="45858-5113"/>
        <s v="45865-5113"/>
        <s v="45872-5113"/>
        <s v="45879-5113"/>
        <s v="45886-5113"/>
        <s v="45893-5113"/>
        <s v="45900-5113"/>
        <s v="45907-5113"/>
        <s v="45914-5113"/>
        <s v="45921-5113"/>
        <s v="45928-5113"/>
        <s v="45816-5113"/>
        <s v="45830-5113"/>
        <s v="45935-5113"/>
        <s v="45823-5113"/>
        <s v="45921-5117"/>
        <s v="45949-5117"/>
        <s v="45907-5117"/>
        <s v="45935-5117"/>
        <s v="45929-5115"/>
        <s v="45957-5115"/>
        <s v="45915-5115"/>
        <s v="45943-5115"/>
        <s v="45817-5115"/>
        <s v="45831-5115"/>
        <s v="45845-5115"/>
        <s v="45859-5115"/>
        <s v="45873-5115"/>
        <s v="45887-5115"/>
        <s v="45816-787"/>
        <s v="45886-787"/>
        <s v="45781-787"/>
        <s v="45795-787"/>
        <s v="45830-787"/>
        <s v="45802-787"/>
        <s v="45851-787"/>
        <s v="45788-787"/>
        <s v="45809-787"/>
        <s v="45837-787"/>
        <s v="45844-787"/>
        <s v="45865-787"/>
        <s v="45872-787"/>
        <s v="45900-787"/>
        <s v="45907-787"/>
        <s v="45921-787"/>
        <s v="45928-787"/>
        <s v="45823-787"/>
        <s v="45858-787"/>
        <s v="45893-787"/>
        <s v="45879-787"/>
        <s v="45914-787"/>
        <s v="45909-761"/>
        <s v="45804-761"/>
        <s v="45818-761"/>
        <s v="45790-761"/>
        <s v="45832-761"/>
        <s v="45923-761"/>
        <s v="45937-761"/>
        <s v="45770-6070"/>
        <s v="45888-763"/>
        <s v="45874-763"/>
        <s v="45846-763"/>
        <s v="45860-763"/>
        <s v="45809-775"/>
        <s v="45823-775"/>
        <s v="45795-775"/>
        <s v="45781-775"/>
        <s v="45837-775"/>
        <s v="45921-775"/>
        <s v="45935-775"/>
        <s v="45791-869"/>
        <s v="45777-869"/>
        <s v="45805-869"/>
        <s v="45956-897"/>
        <s v="45759-897"/>
        <s v="45773-897"/>
        <s v="45787-897"/>
        <s v="45801-897"/>
        <s v="45914-897"/>
        <s v="45928-897"/>
        <s v="45942-897"/>
        <s v="45816-897"/>
        <s v="45823-5117"/>
        <s v="45837-5117"/>
        <s v="45851-5117"/>
        <s v="45865-5117"/>
        <s v="45879-5117"/>
        <s v="45893-5117"/>
        <s v="45808-897"/>
        <s v="45766-897"/>
        <s v="45780-897"/>
        <s v="45794-897"/>
        <s v="45907-897"/>
        <s v="45921-897"/>
        <s v="45935-897"/>
        <s v="45949-897"/>
        <s v="45830-5117"/>
        <s v="45844-5117"/>
        <s v="45858-5117"/>
        <s v="45872-5117"/>
        <s v="45886-5117"/>
        <s v="45758-921" u="1"/>
        <s v="45772-921" u="1"/>
        <s v="45775-921" u="1"/>
        <s v="45779-921" u="1"/>
        <s v="45782-921" u="1"/>
        <s v="45793-921" u="1"/>
        <s v="45796-921" u="1"/>
        <s v="45800-921" u="1"/>
        <s v="45803-921" u="1"/>
        <s v="45807-921" u="1"/>
        <s v="45810-921" u="1"/>
        <s v="45814-921" u="1"/>
        <s v="45817-921" u="1"/>
        <s v="45821-921" u="1"/>
        <s v="45824-921" u="1"/>
        <s v="45828-921" u="1"/>
        <s v="45831-921" u="1"/>
        <s v="45835-921" u="1"/>
        <s v="45838-921" u="1"/>
        <s v="45842-921" u="1"/>
        <s v="45845-921" u="1"/>
        <s v="45849-921" u="1"/>
        <s v="45852-921" u="1"/>
        <s v="45856-921" u="1"/>
        <s v="45859-921" u="1"/>
        <s v="45863-921" u="1"/>
        <s v="45866-921" u="1"/>
        <s v="45870-921" u="1"/>
        <s v="45873-921" u="1"/>
        <s v="45877-921" u="1"/>
        <s v="45880-921" u="1"/>
        <s v="45884-921" u="1"/>
        <s v="45887-921" u="1"/>
        <s v="45891-921" u="1"/>
        <s v="45894-921" u="1"/>
        <s v="45898-921" u="1"/>
        <s v="45901-921" u="1"/>
        <s v="45905-921" u="1"/>
        <s v="45908-921" u="1"/>
        <s v="45912-921" u="1"/>
        <s v="45915-921" u="1"/>
        <s v="45919-921" u="1"/>
        <s v="45922-921" u="1"/>
        <s v="45926-921" u="1"/>
        <s v="45929-921" u="1"/>
        <s v="45933-921" u="1"/>
        <s v="45936-921" u="1"/>
        <s v="45940-921" u="1"/>
        <s v="45943-921" u="1"/>
        <s v="45947-921" u="1"/>
        <s v="45954-921" u="1"/>
        <s v="45790-727" u="1"/>
        <s v="45822-727" u="1"/>
        <s v="45846-727" u="1"/>
        <s v="45916-727" u="1"/>
        <s v="45930-727" u="1"/>
        <s v="45937-727" u="1"/>
        <s v="45951-727" u="1"/>
        <s v="45760-108" u="1"/>
        <s v="45781-108" u="1"/>
        <s v="45788-108" u="1"/>
        <s v="45795-108" u="1"/>
        <s v="45802-108" u="1"/>
        <s v="45809-108" u="1"/>
        <s v="45816-108" u="1"/>
        <s v="45823-109" u="1"/>
        <s v="45830-108" u="1"/>
        <s v="45907-108" u="1"/>
        <s v="45914-108" u="1"/>
        <s v="45921-108" u="1"/>
        <s v="45928-108" u="1"/>
        <s v="45935-108" u="1"/>
        <s v="45942-108" u="1"/>
        <s v="45949-108" u="1"/>
        <s v="45956-108" u="1"/>
        <s v="45963-108" u="1"/>
        <s v="45970-108" u="1"/>
        <s v="45991-108" u="1"/>
        <s v="45760-110" u="1"/>
        <s v="45781-110" u="1"/>
        <s v="45788-110" u="1"/>
        <s v="45795-110" u="1"/>
        <s v="45802-110" u="1"/>
        <s v="45809-110" u="1"/>
        <s v="45816-110" u="1"/>
        <s v="45823-110" u="1"/>
        <s v="45830-110" u="1"/>
        <s v="45838-110" u="1"/>
        <s v="45907-110" u="1"/>
        <s v="45914-110" u="1"/>
        <s v="45921-110" u="1"/>
        <s v="45928-110" u="1"/>
        <s v="45935-110" u="1"/>
        <s v="45942-110" u="1"/>
        <s v="45948-110" u="1"/>
        <s v="45955-110" u="1"/>
        <s v="45962-110" u="1"/>
        <s v="45969-110" u="1"/>
        <s v="45990-110" u="1"/>
        <s v="45996-1520" u="1"/>
        <s v="45996-1526" u="1"/>
        <s v="45996-1508" u="1"/>
        <s v="45996-1795" u="1"/>
        <s v="45935-711" u="1"/>
        <s v="45949-711" u="1"/>
        <s v="45963-711" u="1"/>
        <s v="45977-711" u="1"/>
        <s v="45790-833" u="1"/>
        <s v="45801-833" u="1"/>
        <s v="45809-1805" u="1"/>
        <s v="45809-833" u="1"/>
        <s v="45816-1805" u="1"/>
        <s v="45823-1805" u="1"/>
        <s v="45907-701" u="1"/>
        <s v="45935-701" u="1"/>
        <s v="45949-701" u="1"/>
        <s v="45963-701" u="1"/>
        <s v="45977-701" u="1"/>
        <s v="45990-833" u="1"/>
        <s v="45991-701" u="1"/>
        <s v="45757-102" u="1"/>
        <s v="45772-102" u="1"/>
        <s v="45820-104" u="1"/>
        <s v="45828-102" u="1"/>
        <s v="45855-104" u="1"/>
        <s v="45856-102" u="1"/>
        <s v="45857-102" u="1"/>
        <s v="45864-104" u="1"/>
        <s v="45876-102" u="1"/>
        <s v="45878-104" u="1"/>
        <s v="45883-104" u="1"/>
        <s v="45904-104" u="1"/>
        <s v="45905-102" u="1"/>
        <s v="45911-104" u="1"/>
        <s v="45918-104" u="1"/>
        <s v="45919-102" u="1"/>
        <s v="45934-104" u="1"/>
        <s v="45939-104" u="1"/>
        <s v="45940-102" u="1"/>
        <s v="45948-104" u="1"/>
        <s v="45954-102" u="1"/>
        <s v="45961-102" u="1"/>
        <s v="45962-104" u="1"/>
        <s v="45967-104" u="1"/>
        <s v="45975-102" u="1"/>
        <s v="45838-1805" u="1"/>
        <s v="45880-1809" u="1"/>
        <s v="45894-1809" u="1"/>
        <s v="45908-1801" u="1"/>
        <s v="45764-824" u="1"/>
        <s v="45764-814" u="1"/>
        <s v="45764-848" u="1"/>
        <s v="45797-1241" u="1"/>
        <s v="45811-1243" u="1"/>
        <s v="45823-1241" u="1"/>
        <s v="45904-1241" u="1"/>
        <s v="45916-1241" u="1"/>
        <s v="45923-1241" u="1"/>
        <s v="45937-1241" u="1"/>
        <s v="45763-822" u="1"/>
        <s v="45996-3736" u="1"/>
        <s v="45764-3706" u="1"/>
        <s v="45775-3704" u="1"/>
        <s v="45790-3704" u="1"/>
        <s v="45818-3698" u="1"/>
        <s v="45907-3704" u="1"/>
        <s v="45921-3704" u="1"/>
        <s v="45935-3704" u="1"/>
        <s v="45996-3706" u="1"/>
        <s v="45764-3712" u="1"/>
        <s v="45782-3712" u="1"/>
        <s v="45810-3712" u="1"/>
        <s v="45829-3712" u="1"/>
        <s v="45900-3712" u="1"/>
        <s v="45928-3712" u="1"/>
        <s v="45942-3712" u="1"/>
        <s v="45996-3712" u="1"/>
        <s v="45759-601" u="1"/>
        <s v="45764-597" u="1"/>
        <s v="45775-597" u="1"/>
        <s v="45778-597" u="1"/>
        <s v="45782-597" u="1"/>
        <s v="45790-601" u="1"/>
        <s v="45794-597" u="1"/>
        <s v="45794-601" u="1"/>
        <s v="45801-597" u="1"/>
        <s v="45801-601" u="1"/>
        <s v="45810-1171" u="1"/>
        <s v="45810-597" u="1"/>
        <s v="45818-597" u="1"/>
        <s v="45818-601" u="1"/>
        <s v="45829-597" u="1"/>
        <s v="45829-601" u="1"/>
        <s v="45836-601" u="1"/>
        <s v="45900-601" u="1"/>
        <s v="45907-601" u="1"/>
        <s v="45914-601" u="1"/>
        <s v="45928-601" u="1"/>
        <s v="45935-601" u="1"/>
        <s v="45942-601" u="1"/>
        <s v="45990-601" u="1"/>
        <s v="45991-599" u="1"/>
        <s v="45996-3730" u="1"/>
        <s v="45996-603" u="1"/>
        <s v="46005-599" u="1"/>
        <s v="45765-3752" u="1"/>
        <s v="45996-3752" u="1"/>
        <s v="45763-839" u="1"/>
        <s v="45769-871" u="1"/>
        <s v="45781-871" u="1"/>
        <s v="45795-871" u="1"/>
        <s v="45809-871" u="1"/>
        <s v="45816-871" u="1"/>
        <s v="45823-871" u="1"/>
        <s v="45830-871" u="1"/>
        <s v="45837-871" u="1"/>
        <s v="45839-871" u="1"/>
        <s v="45844-871" u="1"/>
        <s v="45846-871" u="1"/>
        <s v="45851-871" u="1"/>
        <s v="45853-871" u="1"/>
        <s v="45858-871" u="1"/>
        <s v="45860-871" u="1"/>
        <s v="45865-871" u="1"/>
        <s v="45867-871" u="1"/>
        <s v="45872-871" u="1"/>
        <s v="45874-871" u="1"/>
        <s v="45879-871" u="1"/>
        <s v="45881-871" u="1"/>
        <s v="45886-871" u="1"/>
        <s v="45888-871" u="1"/>
        <s v="45893-871" u="1"/>
        <s v="45895-873" u="1"/>
        <s v="45900-871" u="1"/>
        <s v="45907-871" u="1"/>
        <s v="45914-871" u="1"/>
        <s v="45921-871" u="1"/>
        <s v="45928-871" u="1"/>
        <s v="45935-871" u="1"/>
        <s v="45942-871" u="1"/>
        <s v="45949-871" u="1"/>
        <s v="45988-871" u="1"/>
        <s v="45990-871" u="1"/>
        <s v="46001-871" u="1"/>
        <s v="45963-7031" u="1"/>
        <s v="45996-1729" u="1"/>
        <s v="45764-1377" u="1"/>
        <s v="45996-1577" u="1"/>
        <s v="45759-1801" u="1"/>
        <s v="45764-1401" u="1"/>
        <s v="45778-585" u="1"/>
        <s v="45801-585" u="1"/>
        <s v="45816-585" u="1"/>
        <s v="45830-585" u="1"/>
        <s v="45837-585" u="1"/>
        <s v="45990-1601" u="1"/>
        <s v="45996-1601" u="1"/>
        <s v="45996-1547" u="1"/>
        <s v="45759-965" u="1"/>
        <s v="45759-1355" u="1"/>
        <s v="45782-1355" u="1"/>
        <s v="45788-1355" u="1"/>
        <s v="45796-1355" u="1"/>
        <s v="45802-1355" u="1"/>
        <s v="45822-1355" u="1"/>
        <s v="45829-1355" u="1"/>
        <s v="45830-1355" u="1"/>
        <s v="45836-1355" u="1"/>
        <s v="45843-1355" u="1"/>
        <s v="45850-1355" u="1"/>
        <s v="45857-1355" u="1"/>
        <s v="45864-1355" u="1"/>
        <s v="45871-1355" u="1"/>
        <s v="45878-1355" u="1"/>
        <s v="45885-1355" u="1"/>
        <s v="45892-1355" u="1"/>
        <s v="45899-1355" u="1"/>
        <s v="45906-1355" u="1"/>
        <s v="45913-1355" u="1"/>
        <s v="45920-1355" u="1"/>
        <s v="45927-1355" u="1"/>
        <s v="45934-1355" u="1"/>
        <s v="45941-1355" u="1"/>
        <s v="45948-1355" u="1"/>
        <s v="45990-1355" u="1"/>
        <s v="45844-695" u="1"/>
        <s v="45858-695" u="1"/>
        <s v="45865-695" u="1"/>
        <s v="45872-695" u="1"/>
        <s v="45879-695" u="1"/>
        <s v="45893-695" u="1"/>
        <s v="45900-695" u="1"/>
        <s v="45907-695" u="1"/>
        <s v="45914-695" u="1"/>
        <s v="45921-695" u="1"/>
        <s v="45763-831" u="1"/>
        <s v="45780-947" u="1"/>
        <s v="45807-933" u="1"/>
        <s v="45825-937" u="1"/>
        <s v="45832-933" u="1"/>
        <s v="45833-933" u="1"/>
        <s v="45846-933" u="1"/>
        <s v="45853-935" u="1"/>
        <s v="45860-937" u="1"/>
        <s v="45867-935" u="1"/>
        <s v="45874-933" u="1"/>
        <s v="45881-935" u="1"/>
        <s v="45888-935" u="1"/>
        <s v="45895-937" u="1"/>
        <s v="45902-935" u="1"/>
        <s v="45909-933" u="1"/>
        <s v="45916-933" u="1"/>
        <s v="45916-937" u="1"/>
        <s v="45923-933" u="1"/>
        <s v="45930-937" u="1"/>
        <s v="45763-805" u="1"/>
        <s v="45783-152" u="1"/>
        <s v="45816-152" u="1"/>
        <s v="45817-152" u="1"/>
        <s v="45909-150" u="1"/>
        <s v="45920-150" u="1"/>
        <s v="45941-150" u="1"/>
        <s v="45955-150" u="1"/>
        <s v="45962-150" u="1"/>
        <s v="45780-1881" u="1"/>
        <s v="45788-1881" u="1"/>
        <s v="45795-1881" u="1"/>
        <s v="45795-1883" u="1"/>
        <s v="45802-1881" u="1"/>
        <s v="45997-1881" u="1"/>
        <s v="45776-1915" u="1"/>
        <s v="45783-1915" u="1"/>
        <s v="45790-1915" u="1"/>
        <s v="45797-1915" u="1"/>
        <s v="45804-1915" u="1"/>
        <s v="45811-1915" u="1"/>
        <s v="45818-1915" u="1"/>
        <s v="45825-1915" u="1"/>
        <s v="45832-1915" u="1"/>
        <s v="45838-1915" u="1"/>
        <s v="45852-1915" u="1"/>
        <s v="45859-1915" u="1"/>
        <s v="45880-1915" u="1"/>
        <s v="45894-1915" u="1"/>
        <s v="45759-75" u="1"/>
        <s v="45794-75" u="1"/>
        <s v="45808-75" u="1"/>
        <s v="45837-75" u="1"/>
        <s v="45844-75" u="1"/>
        <s v="45851-75" u="1"/>
        <s v="45858-75" u="1"/>
        <s v="45872-75" u="1"/>
        <s v="45879-75" u="1"/>
        <s v="45886-75" u="1"/>
        <s v="45893-75" u="1"/>
        <s v="45899-75" u="1"/>
        <s v="45900-75" u="1"/>
        <s v="45906-79" u="1"/>
        <s v="45907-75" u="1"/>
        <s v="45913-77" u="1"/>
        <s v="45914-75" u="1"/>
        <s v="45916-75" u="1"/>
        <s v="45920-77" u="1"/>
        <s v="45927-77" u="1"/>
        <s v="45930-59" u="1"/>
        <s v="45930-77" u="1"/>
        <s v="45941-75" u="1"/>
        <s v="45948-75" u="1"/>
        <s v="45955-75" u="1"/>
        <s v="45996-79" u="1"/>
        <s v="45759-59" u="1"/>
        <s v="45759-649" u="1"/>
        <s v="45764-59" u="1"/>
        <s v="45769-651" u="1"/>
        <s v="45773-59" u="1"/>
        <s v="45778-647" u="1"/>
        <s v="45780-59" u="1"/>
        <s v="45780-61" u="1"/>
        <s v="45789-649" u="1"/>
        <s v="45794-59" u="1"/>
        <s v="45797-59" u="1"/>
        <s v="45801-59" u="1"/>
        <s v="45804-649" u="1"/>
        <s v="45808-59" u="1"/>
        <s v="45815-61" u="1"/>
        <s v="45816-651" u="1"/>
        <s v="45822-61" u="1"/>
        <s v="45825-63" u="1"/>
        <s v="45829-649" u="1"/>
        <s v="45832-59" u="1"/>
        <s v="45837-59" u="1"/>
        <s v="45838-651" u="1"/>
        <s v="45844-59" u="1"/>
        <s v="45851-59" u="1"/>
        <s v="45858-59" u="1"/>
        <s v="45865-59" u="1"/>
        <s v="45872-59" u="1"/>
        <s v="45879-59" u="1"/>
        <s v="45886-59" u="1"/>
        <s v="45893-59" u="1"/>
        <s v="45899-61" u="1"/>
        <s v="45900-59" u="1"/>
        <s v="45906-61" u="1"/>
        <s v="45907-59" u="1"/>
        <s v="45913-59" u="1"/>
        <s v="45914-59" u="1"/>
        <s v="45916-59" u="1"/>
        <s v="45920-61" u="1"/>
        <s v="45927-61" u="1"/>
        <s v="45930-61" u="1"/>
        <s v="45941-59" u="1"/>
        <s v="45948-59" u="1"/>
        <s v="45950-655" u="1"/>
        <s v="45955-59" u="1"/>
        <s v="45990-651" u="1"/>
        <s v="45996-655" u="1"/>
        <s v="45797-689" u="1"/>
        <s v="45811-689" u="1"/>
        <s v="45823-689" u="1"/>
        <s v="45904-689" u="1"/>
        <s v="45916-689" u="1"/>
        <s v="45923-689" u="1"/>
        <s v="45937-689" u="1"/>
        <s v="45764-1153" u="1"/>
        <s v="45996-1151" u="1"/>
        <s v="45765-1137" u="1"/>
        <s v="45787-1127" u="1"/>
        <s v="45801-1137" u="1"/>
        <s v="45816-1139" u="1"/>
        <s v="45940-1137" u="1"/>
        <s v="45996-1133" u="1"/>
        <s v="45764-1143" u="1"/>
        <s v="45768-1143" u="1"/>
        <s v="45768-1147" u="1"/>
        <s v="45781-1147" u="1"/>
        <s v="45795-1143" u="1"/>
        <s v="45823-1147" u="1"/>
        <s v="45919-1147" u="1"/>
        <s v="45933-1147" u="1"/>
        <s v="45947-1147" u="1"/>
        <s v="45996-1145" u="1"/>
        <s v="45759-1333" u="1"/>
        <s v="45764-1121" u="1"/>
        <s v="45781-1327" u="1"/>
        <s v="45787-765" u="1"/>
        <s v="45795-1327" u="1"/>
        <s v="45801-1327" u="1"/>
        <s v="45807-1327" u="1"/>
        <s v="45807-765" u="1"/>
        <s v="45814-1113" u="1"/>
        <s v="45816-1327" u="1"/>
        <s v="45821-1113" u="1"/>
        <s v="45822-1115" u="1"/>
        <s v="45823-1327" u="1"/>
        <s v="45829-1113" u="1"/>
        <s v="45829-1327" u="1"/>
        <s v="45905-1113" u="1"/>
        <s v="45912-1327" u="1"/>
        <s v="45919-765" u="1"/>
        <s v="45926-765" u="1"/>
        <s v="45933-765" u="1"/>
        <s v="45934-765" u="1"/>
        <s v="45940-765" u="1"/>
        <s v="45941-1325" u="1"/>
        <s v="45947-765" u="1"/>
        <s v="45948-1327" u="1"/>
        <s v="45954-765" u="1"/>
        <s v="45961-765" u="1"/>
        <s v="45968-765" u="1"/>
        <s v="45990-1113" u="1"/>
        <s v="45991-765" u="1"/>
        <s v="45996-1331" u="1"/>
        <s v="46005-765" u="1"/>
        <s v="45765-1165" u="1"/>
        <s v="45996-1163" u="1"/>
        <s v="45767-1304" u="1"/>
        <s v="45774-1304" u="1"/>
        <s v="45781-1304" u="1"/>
        <s v="45788-1304" u="1"/>
        <s v="45795-1304" u="1"/>
        <s v="45802-1304" u="1"/>
        <s v="45809-1304" u="1"/>
        <s v="45816-1304" u="1"/>
        <s v="45823-1304" u="1"/>
        <s v="45825-1304" u="1"/>
        <s v="45830-1304" u="1"/>
        <s v="45832-1304" u="1"/>
        <s v="45837-1304" u="1"/>
        <s v="45839-1304" u="1"/>
        <s v="45844-1304" u="1"/>
        <s v="45846-1304" u="1"/>
        <s v="45851-1304" u="1"/>
        <s v="45853-1304" u="1"/>
        <s v="45858-1304" u="1"/>
        <s v="45860-1304" u="1"/>
        <s v="45865-1304" u="1"/>
        <s v="45867-1304" u="1"/>
        <s v="45872-1304" u="1"/>
        <s v="45874-1304" u="1"/>
        <s v="45879-1304" u="1"/>
        <s v="45881-1304" u="1"/>
        <s v="45886-1304" u="1"/>
        <s v="45888-1304" u="1"/>
        <s v="45893-1304" u="1"/>
        <s v="45895-1304" u="1"/>
        <s v="45900-1304" u="1"/>
        <s v="45902-1304" u="1"/>
        <s v="45907-1304" u="1"/>
        <s v="45909-1304" u="1"/>
        <s v="45914-1304" u="1"/>
        <s v="45916-1304" u="1"/>
        <s v="45921-1304" u="1"/>
        <s v="45923-1304" u="1"/>
        <s v="45928-1304" u="1"/>
        <s v="45930-1304" u="1"/>
        <s v="45935-1304" u="1"/>
        <s v="45937-1304" u="1"/>
        <s v="45942-1304" u="1"/>
        <s v="45949-1304" u="1"/>
        <s v="45956-1304" u="1"/>
        <s v="45963-1304" u="1"/>
        <s v="45970-1304" u="1"/>
        <s v="45977-1304" u="1"/>
        <s v="45984-1304" u="1"/>
        <s v="45990-1304" u="1"/>
        <s v="45991-1304" u="1"/>
        <s v="45996-1306" u="1"/>
        <s v="45759-1854" u="1"/>
        <s v="45764-1856" u="1"/>
        <s v="45767-1854" u="1"/>
        <s v="45774-1854" u="1"/>
        <s v="45781-1854" u="1"/>
        <s v="45788-1854" u="1"/>
        <s v="45795-1854" u="1"/>
        <s v="45802-1854" u="1"/>
        <s v="45809-1854" u="1"/>
        <s v="45816-1854" u="1"/>
        <s v="45823-1854" u="1"/>
        <s v="45825-1854" u="1"/>
        <s v="45830-1854" u="1"/>
        <s v="45832-1854" u="1"/>
        <s v="45837-1854" u="1"/>
        <s v="45839-1854" u="1"/>
        <s v="45844-1854" u="1"/>
        <s v="45846-1854" u="1"/>
        <s v="45851-1854" u="1"/>
        <s v="45853-1854" u="1"/>
        <s v="45858-1854" u="1"/>
        <s v="45860-1854" u="1"/>
        <s v="45865-1854" u="1"/>
        <s v="45867-1854" u="1"/>
        <s v="45872-1854" u="1"/>
        <s v="45874-1854" u="1"/>
        <s v="45879-1854" u="1"/>
        <s v="45881-1854" u="1"/>
        <s v="45886-1854" u="1"/>
        <s v="45888-1854" u="1"/>
        <s v="45893-1854" u="1"/>
        <s v="45895-1854" u="1"/>
        <s v="45900-1854" u="1"/>
        <s v="45902-1854" u="1"/>
        <s v="45907-1854" u="1"/>
        <s v="45909-1854" u="1"/>
        <s v="45914-1854" u="1"/>
        <s v="45916-1854" u="1"/>
        <s v="45921-1854" u="1"/>
        <s v="45923-1854" u="1"/>
        <s v="45928-1854" u="1"/>
        <s v="45930-1854" u="1"/>
        <s v="45935-1854" u="1"/>
        <s v="45937-1854" u="1"/>
        <s v="45942-1854" u="1"/>
        <s v="45949-1854" u="1"/>
        <s v="45956-1854" u="1"/>
        <s v="45963-1854" u="1"/>
        <s v="45970-1854" u="1"/>
        <s v="45977-1854" u="1"/>
        <s v="45984-1854" u="1"/>
        <s v="45990-1852" u="1"/>
        <s v="45991-1854" u="1"/>
        <s v="45996-1856" u="1"/>
        <s v="45759-1316" u="1"/>
        <s v="45763-1318" u="1"/>
        <s v="45764-654" u="1"/>
        <s v="45766-1316" u="1"/>
        <s v="45780-1316" u="1"/>
        <s v="45787-1316" u="1"/>
        <s v="45794-1316" u="1"/>
        <s v="45801-1316" u="1"/>
        <s v="45808-1316" u="1"/>
        <s v="45815-1316" u="1"/>
        <s v="45823-1318" u="1"/>
        <s v="45825-1316" u="1"/>
        <s v="45830-1318" u="1"/>
        <s v="45832-1316" u="1"/>
        <s v="45837-1318" u="1"/>
        <s v="45839-1316" u="1"/>
        <s v="45844-1318" u="1"/>
        <s v="45846-1316" u="1"/>
        <s v="45851-1318" u="1"/>
        <s v="45853-1316" u="1"/>
        <s v="45858-1318" u="1"/>
        <s v="45860-1316" u="1"/>
        <s v="45865-1318" u="1"/>
        <s v="45867-1316" u="1"/>
        <s v="45872-1318" u="1"/>
        <s v="45874-1316" u="1"/>
        <s v="45879-1318" u="1"/>
        <s v="45881-1316" u="1"/>
        <s v="45886-1318" u="1"/>
        <s v="45888-1316" u="1"/>
        <s v="45893-1318" u="1"/>
        <s v="45895-1316" u="1"/>
        <s v="45900-1318" u="1"/>
        <s v="45902-1316" u="1"/>
        <s v="45907-1318" u="1"/>
        <s v="45909-1316" u="1"/>
        <s v="45914-1318" u="1"/>
        <s v="45916-1316" u="1"/>
        <s v="45921-1318" u="1"/>
        <s v="45923-1316" u="1"/>
        <s v="45928-1318" u="1"/>
        <s v="45930-1316" u="1"/>
        <s v="45935-1318" u="1"/>
        <s v="45937-1316" u="1"/>
        <s v="45942-1318" u="1"/>
        <s v="45949-1318" u="1"/>
        <s v="45956-1318" u="1"/>
        <s v="45963-1318" u="1"/>
        <s v="45970-1318" u="1"/>
        <s v="45977-1318" u="1"/>
        <s v="45984-1318" u="1"/>
        <s v="45990-1316" u="1"/>
        <s v="45991-1318" u="1"/>
        <s v="45996-1316" u="1"/>
        <s v="45763-526" u="1"/>
        <s v="45763-624" u="1"/>
        <s v="45759-1858" u="1"/>
        <s v="45763-1860" u="1"/>
        <s v="45767-1858" u="1"/>
        <s v="45777-1860" u="1"/>
        <s v="45781-1858" u="1"/>
        <s v="45788-1858" u="1"/>
        <s v="45789-1683" u="1"/>
        <s v="45795-1858" u="1"/>
        <s v="45802-1858" u="1"/>
        <s v="45803-1683" u="1"/>
        <s v="45809-1858" u="1"/>
        <s v="45810-1683" u="1"/>
        <s v="45816-1858" u="1"/>
        <s v="45817-1358" u="1"/>
        <s v="45817-1683" u="1"/>
        <s v="45823-1858" u="1"/>
        <s v="45824-1683" u="1"/>
        <s v="45825-1858" u="1"/>
        <s v="45830-1858" u="1"/>
        <s v="45832-1858" u="1"/>
        <s v="45837-1858" u="1"/>
        <s v="45839-1858" u="1"/>
        <s v="45844-1358" u="1"/>
        <s v="45844-1858" u="1"/>
        <s v="45846-1858" u="1"/>
        <s v="45850-1858" u="1"/>
        <s v="45851-1858" u="1"/>
        <s v="45853-1858" u="1"/>
        <s v="45858-1858" u="1"/>
        <s v="45860-1858" u="1"/>
        <s v="45865-1858" u="1"/>
        <s v="45867-1858" u="1"/>
        <s v="45872-1858" u="1"/>
        <s v="45874-1858" u="1"/>
        <s v="45879-1358" u="1"/>
        <s v="45879-1858" u="1"/>
        <s v="45881-1858" u="1"/>
        <s v="45885-1858" u="1"/>
        <s v="45886-1858" u="1"/>
        <s v="45888-1858" u="1"/>
        <s v="45893-1858" u="1"/>
        <s v="45895-1858" u="1"/>
        <s v="45900-1858" u="1"/>
        <s v="45902-1858" u="1"/>
        <s v="45906-1858" u="1"/>
        <s v="45907-1858" u="1"/>
        <s v="45908-1358" u="1"/>
        <s v="45908-1683" u="1"/>
        <s v="45909-1858" u="1"/>
        <s v="45914-1858" u="1"/>
        <s v="45915-1358" u="1"/>
        <s v="45915-1683" u="1"/>
        <s v="45916-1858" u="1"/>
        <s v="45921-1858" u="1"/>
        <s v="45922-1683" u="1"/>
        <s v="45923-1858" u="1"/>
        <s v="45928-1858" u="1"/>
        <s v="45929-1683" u="1"/>
        <s v="45930-1858" u="1"/>
        <s v="45935-1858" u="1"/>
        <s v="45936-1358" u="1"/>
        <s v="45936-1683" u="1"/>
        <s v="45937-1858" u="1"/>
        <s v="45938-1858" u="1"/>
        <s v="45942-1858" u="1"/>
        <s v="45942-1860" u="1"/>
        <s v="45943-1358" u="1"/>
        <s v="45949-1858" u="1"/>
        <s v="45950-1358" u="1"/>
        <s v="45950-1683" u="1"/>
        <s v="45956-1858" u="1"/>
        <s v="45957-1358" u="1"/>
        <s v="45962-1858" u="1"/>
        <s v="45963-1858" u="1"/>
        <s v="45964-1358" u="1"/>
        <s v="45970-1858" u="1"/>
        <s v="45971-1358" u="1"/>
        <s v="45977-1858" u="1"/>
        <s v="45978-1358" u="1"/>
        <s v="45978-1683" u="1"/>
        <s v="45984-1858" u="1"/>
        <s v="45990-1858" u="1"/>
        <s v="45991-1858" u="1"/>
        <s v="45996-1860" u="1"/>
        <s v="45764-626" u="1"/>
        <s v="45764-508" u="1"/>
        <s v="45763-520" u="1"/>
        <s v="45759-1302" u="1"/>
        <s v="45764-1314" u="1"/>
        <s v="45767-1302" u="1"/>
        <s v="45774-1302" u="1"/>
        <s v="45781-1302" u="1"/>
        <s v="45788-1302" u="1"/>
        <s v="45795-1302" u="1"/>
        <s v="45802-1302" u="1"/>
        <s v="45809-1302" u="1"/>
        <s v="45816-1302" u="1"/>
        <s v="45823-1302" u="1"/>
        <s v="45825-1302" u="1"/>
        <s v="45830-1302" u="1"/>
        <s v="45832-1302" u="1"/>
        <s v="45837-1302" u="1"/>
        <s v="45839-1302" u="1"/>
        <s v="45844-1302" u="1"/>
        <s v="45846-1302" u="1"/>
        <s v="45851-1302" u="1"/>
        <s v="45853-1302" u="1"/>
        <s v="45858-1302" u="1"/>
        <s v="45860-1302" u="1"/>
        <s v="45865-1302" u="1"/>
        <s v="45867-1302" u="1"/>
        <s v="45872-1302" u="1"/>
        <s v="45874-1302" u="1"/>
        <s v="45879-1302" u="1"/>
        <s v="45881-1302" u="1"/>
        <s v="45886-1302" u="1"/>
        <s v="45888-1302" u="1"/>
        <s v="45893-1302" u="1"/>
        <s v="45895-1302" u="1"/>
        <s v="45900-1302" u="1"/>
        <s v="45902-1302" u="1"/>
        <s v="45907-1302" u="1"/>
        <s v="45909-1302" u="1"/>
        <s v="45914-1302" u="1"/>
        <s v="45916-1302" u="1"/>
        <s v="45921-1302" u="1"/>
        <s v="45923-1302" u="1"/>
        <s v="45928-1302" u="1"/>
        <s v="45930-1302" u="1"/>
        <s v="45935-1302" u="1"/>
        <s v="45937-1302" u="1"/>
        <s v="45942-1302" u="1"/>
        <s v="45949-1302" u="1"/>
        <s v="45956-1302" u="1"/>
        <s v="45963-1302" u="1"/>
        <s v="45970-1302" u="1"/>
        <s v="45977-1302" u="1"/>
        <s v="45984-1302" u="1"/>
        <s v="45990-1302" u="1"/>
        <s v="45991-1302" u="1"/>
        <s v="45996-1314" u="1"/>
        <s v="45763-652" u="1"/>
        <s v="45764-832" u="1"/>
        <s v="45764-819" u="1"/>
        <s v="45764-840" u="1"/>
        <s v="45764-844" u="1"/>
        <s v="45773-1861" u="1"/>
        <s v="45802-1861" u="1"/>
        <s v="45810-1861" u="1"/>
        <s v="45822-1861" u="1"/>
        <s v="45915-1861" u="1"/>
        <s v="45763-725" u="1"/>
        <s v="45829-715" u="1"/>
        <s v="45922-715" u="1"/>
        <s v="45929-715" u="1"/>
        <s v="45936-715" u="1"/>
        <s v="45996-725" u="1"/>
        <s v="45795-669" u="1"/>
        <s v="45809-669" u="1"/>
        <s v="45822-669" u="1"/>
        <s v="45996-1037" u="1"/>
        <s v="45996-1065" u="1"/>
        <s v="45996-1017" u="1"/>
        <s v="45996-1097" u="1"/>
        <s v="45759-3114" u="1"/>
        <s v="45763-801" u="1"/>
        <s v="45831-587" u="1"/>
        <s v="45845-587" u="1"/>
        <s v="45859-587" u="1"/>
        <s v="45873-587" u="1"/>
        <s v="45887-587" u="1"/>
        <s v="45901-587" u="1"/>
        <s v="45915-587" u="1"/>
        <s v="45936-587" u="1"/>
        <s v="45763-847" u="1"/>
        <s v="45777-6080" u="1"/>
        <s v="45996-1833" u="1"/>
        <s v="45765-1819" u="1"/>
        <s v="45787-1819" u="1"/>
        <s v="45801-1819" u="1"/>
        <s v="45832-1819" u="1"/>
        <s v="45996-1815" u="1"/>
        <s v="45764-1825" u="1"/>
        <s v="45768-1831" u="1"/>
        <s v="45795-1831" u="1"/>
        <s v="45811-1827" u="1"/>
        <s v="45904-1831" u="1"/>
        <s v="45996-1829" u="1"/>
        <s v="45764-1807" u="1"/>
        <s v="45764-741" u="1"/>
        <s v="45787-741" u="1"/>
        <s v="45795-747" u="1"/>
        <s v="45801-741" u="1"/>
        <s v="45811-741" u="1"/>
        <s v="45816-741" u="1"/>
        <s v="45821-741" u="1"/>
        <s v="45832-741" u="1"/>
        <s v="45844-1803" u="1"/>
        <s v="45845-747" u="1"/>
        <s v="45851-1803" u="1"/>
        <s v="45858-1801" u="1"/>
        <s v="45859-747" u="1"/>
        <s v="45872-1801" u="1"/>
        <s v="45873-747" u="1"/>
        <s v="45879-1801" u="1"/>
        <s v="45886-1801" u="1"/>
        <s v="45887-747" u="1"/>
        <s v="45893-1801" u="1"/>
        <s v="45900-1801" u="1"/>
        <s v="45901-747" u="1"/>
        <s v="45904-1517" u="1"/>
        <s v="45907-1801" u="1"/>
        <s v="45914-1801" u="1"/>
        <s v="45990-1801" u="1"/>
        <s v="45991-741" u="1"/>
        <s v="45996-1517" u="1"/>
        <s v="46001-741" u="1"/>
        <s v="45996-1843" u="1"/>
        <s v="45776-1831" u="1"/>
        <s v="45787-1831" u="1"/>
        <s v="45794-1831" u="1"/>
        <s v="45801-1831" u="1"/>
        <s v="45808-1831" u="1"/>
        <s v="45815-1831" u="1"/>
        <s v="45822-1831" u="1"/>
        <s v="45828-1831" u="1"/>
        <s v="45914-1831" u="1"/>
        <s v="45921-1835" u="1"/>
        <s v="45924-1831" u="1"/>
        <s v="45924-1835" u="1"/>
        <s v="45945-1831" u="1"/>
        <s v="45949-1835" u="1"/>
        <s v="45990-1831" u="1"/>
        <s v="45763-809" u="1"/>
        <s v="45996-1217" u="1"/>
        <s v="45764-1219" u="1"/>
        <s v="45824-1219" u="1"/>
        <s v="45831-1219" u="1"/>
        <s v="45838-1219" u="1"/>
        <s v="45845-1219" u="1"/>
        <s v="45852-1221" u="1"/>
        <s v="45859-1219" u="1"/>
        <s v="45866-1219" u="1"/>
        <s v="45873-1221" u="1"/>
        <s v="45880-1219" u="1"/>
        <s v="45887-1219" u="1"/>
        <s v="45894-1219" u="1"/>
        <s v="45901-1219" u="1"/>
        <s v="45908-1221" u="1"/>
        <s v="45915-1219" u="1"/>
        <s v="45922-1219" u="1"/>
        <s v="45990-1221" u="1"/>
        <s v="45996-1221" u="1"/>
        <s v="46004-1221" u="1"/>
        <s v="45996-649" u="1"/>
        <s v="45780-573" u="1"/>
        <s v="45787-573" u="1"/>
        <s v="45794-573" u="1"/>
        <s v="45802-573" u="1"/>
        <s v="45809-573" u="1"/>
        <s v="45815-571" u="1"/>
        <s v="45823-571" u="1"/>
        <s v="45830-573" u="1"/>
        <s v="45837-573" u="1"/>
        <s v="45844-573" u="1"/>
        <s v="45900-573" u="1"/>
        <s v="45996-581" u="1"/>
        <s v="45780-953" u="1"/>
        <s v="45795-1719" u="1"/>
        <s v="45801-953" u="1"/>
        <s v="45810-953" u="1"/>
        <s v="45816-953" u="1"/>
        <s v="45823-953" u="1"/>
        <s v="45831-953" u="1"/>
        <s v="45794-416" u="1"/>
        <s v="45795-416" u="1"/>
        <s v="45801-416" u="1"/>
        <s v="45808-416" u="1"/>
        <s v="45815-416" u="1"/>
        <s v="45816-416" u="1"/>
        <s v="45822-416" u="1"/>
        <s v="45823-416" u="1"/>
        <s v="45829-416" u="1"/>
        <s v="45846-416" u="1"/>
        <s v="45851-416" u="1"/>
        <s v="45853-416" u="1"/>
        <s v="45860-416" u="1"/>
        <s v="45865-416" u="1"/>
        <s v="45872-416" u="1"/>
        <s v="45879-416" u="1"/>
        <s v="45886-416" u="1"/>
        <s v="45893-416" u="1"/>
        <s v="45895-416" u="1"/>
        <s v="45900-416" u="1"/>
        <s v="45902-416" u="1"/>
        <s v="45907-416" u="1"/>
        <s v="45909-416" u="1"/>
        <s v="45914-416" u="1"/>
        <s v="45916-416" u="1"/>
        <s v="45921-416" u="1"/>
        <s v="45923-416" u="1"/>
        <s v="45928-416" u="1"/>
        <s v="45930-416" u="1"/>
        <s v="45937-416" u="1"/>
        <s v="45942-416" u="1"/>
        <s v="45764-802" u="1"/>
        <s v="45763-4376" u="1"/>
        <s v="45759-1057" u="1"/>
        <s v="45764-836" u="1"/>
        <s v="45775-809" u="1"/>
        <s v="45787-809" u="1"/>
        <s v="45802-809" u="1"/>
        <s v="45809-807" u="1"/>
        <s v="45817-809" u="1"/>
        <s v="45823-809" u="1"/>
        <s v="45829-809" u="1"/>
        <s v="45837-809" u="1"/>
        <s v="45839-809" u="1"/>
        <s v="45844-809" u="1"/>
        <s v="45846-809" u="1"/>
        <s v="45853-809" u="1"/>
        <s v="45858-809" u="1"/>
        <s v="45860-809" u="1"/>
        <s v="45865-809" u="1"/>
        <s v="45867-809" u="1"/>
        <s v="45872-809" u="1"/>
        <s v="45874-809" u="1"/>
        <s v="45879-809" u="1"/>
        <s v="45881-811" u="1"/>
        <s v="45886-809" u="1"/>
        <s v="45888-811" u="1"/>
        <s v="45893-809" u="1"/>
        <s v="45900-809" u="1"/>
        <s v="45907-809" u="1"/>
        <s v="45914-809" u="1"/>
        <s v="45921-809" u="1"/>
        <s v="45928-809" u="1"/>
        <s v="45935-809" u="1"/>
        <s v="45942-809" u="1"/>
        <s v="45949-807" u="1"/>
        <s v="45990-809" u="1"/>
        <s v="45990-811" u="1"/>
        <s v="45996-811" u="1"/>
        <s v="46003-809" u="1"/>
        <s v="45764-810" u="1"/>
        <s v="45763-817" u="1"/>
        <s v="45791-710" u="1"/>
        <s v="45819-710" u="1"/>
        <s v="45903-710" u="1"/>
        <s v="45910-710" u="1"/>
        <s v="45917-710" u="1"/>
        <s v="45938-710" u="1"/>
        <s v="45959-710" u="1"/>
        <s v="45960-710" u="1"/>
        <s v="45973-710" u="1"/>
        <s v="45763-827" u="1"/>
        <s v="45763-813" u="1"/>
        <s v="45760-684" u="1"/>
        <s v="45802-684" u="1"/>
        <s v="45816-684" u="1"/>
        <s v="45921-684" u="1"/>
        <s v="45928-684" u="1"/>
        <s v="45935-684" u="1"/>
        <s v="45760-686" u="1"/>
        <s v="45774-686" u="1"/>
        <s v="45788-686" u="1"/>
        <s v="45792-686" u="1"/>
        <s v="45802-686" u="1"/>
        <s v="45816-686" u="1"/>
        <s v="45820-686" u="1"/>
        <s v="45902-686" u="1"/>
        <s v="45909-686" u="1"/>
        <s v="45916-686" u="1"/>
        <s v="45921-686" u="1"/>
        <s v="45923-686" u="1"/>
        <s v="45928-686" u="1"/>
        <s v="45935-686" u="1"/>
        <s v="45763-869" u="1"/>
        <s v="45764-6726" u="1"/>
        <s v="45764-6814" u="1"/>
        <s v="45794-857" u="1"/>
        <s v="45808-857" u="1"/>
        <s v="45815-857" u="1"/>
        <s v="45822-857" u="1"/>
        <s v="45829-857" u="1"/>
        <s v="45927-857" u="1"/>
        <s v="45934-857" u="1"/>
        <s v="45941-857" u="1"/>
        <s v="45948-857" u="1"/>
        <s v="45955-857" u="1"/>
        <s v="45962-857" u="1"/>
        <s v="45969-857" u="1"/>
        <s v="45976-857" u="1"/>
        <s v="45983-857" u="1"/>
        <s v="45774-472" u="1"/>
        <s v="45788-472" u="1"/>
        <s v="45823-472" u="1"/>
        <s v="45837-472" u="1"/>
        <s v="45921-472" u="1"/>
        <s v="45936-472" u="1"/>
        <s v="45943-472" u="1"/>
        <s v="45950-472" u="1"/>
        <s v="45964-472" u="1"/>
        <s v="45924-6741" u="1"/>
        <s v="45764-1189" u="1"/>
        <s v="45759-607" u="1"/>
        <s v="45931-6743" u="1"/>
        <s v="45945-6743" u="1"/>
        <s v="45959-6743" u="1"/>
        <s v="45775-677" u="1"/>
        <s v="45783-677" u="1"/>
        <s v="45797-677" u="1"/>
        <s v="45798-679" u="1"/>
        <s v="45805-679" u="1"/>
        <s v="45808-681" u="1"/>
        <s v="45812-1255" u="1"/>
        <s v="45833-679" u="1"/>
        <s v="45837-677" u="1"/>
        <s v="45840-681" u="1"/>
        <s v="45996-681" u="1"/>
        <s v="45764-394" u="1"/>
        <s v="45759-795" u="1"/>
        <s v="45764-791" u="1"/>
        <s v="45989-795" u="1"/>
        <s v="46003-795" u="1"/>
        <s v="45759-438" u="1"/>
        <s v="45783-438" u="1"/>
        <s v="45797-438" u="1"/>
        <s v="45802-438" u="1"/>
        <s v="45816-438" u="1"/>
        <s v="45823-438" u="1"/>
        <s v="45825-438" u="1"/>
        <s v="45830-438" u="1"/>
        <s v="45837-438" u="1"/>
        <s v="45844-438" u="1"/>
        <s v="45851-438" u="1"/>
        <s v="45858-438" u="1"/>
        <s v="45865-438" u="1"/>
        <s v="45872-438" u="1"/>
        <s v="45879-438" u="1"/>
        <s v="45886-438" u="1"/>
        <s v="45900-438" u="1"/>
        <s v="45907-438" u="1"/>
        <s v="45914-438" u="1"/>
        <s v="45921-438" u="1"/>
        <s v="45928-438" u="1"/>
        <s v="45935-438" u="1"/>
        <s v="45942-438" u="1"/>
        <s v="45759-434" u="1"/>
        <s v="45783-434" u="1"/>
        <s v="45795-434" u="1"/>
        <s v="45797-434" u="1"/>
        <s v="45802-434" u="1"/>
        <s v="45811-434" u="1"/>
        <s v="45816-434" u="1"/>
        <s v="45823-434" u="1"/>
        <s v="45825-434" u="1"/>
        <s v="45830-434" u="1"/>
        <s v="45837-434" u="1"/>
        <s v="45844-434" u="1"/>
        <s v="45851-434" u="1"/>
        <s v="45858-434" u="1"/>
        <s v="45865-434" u="1"/>
        <s v="45872-434" u="1"/>
        <s v="45879-434" u="1"/>
        <s v="45886-434" u="1"/>
        <s v="45893-434" u="1"/>
        <s v="45900-434" u="1"/>
        <s v="45907-434" u="1"/>
        <s v="45914-434" u="1"/>
        <s v="45915-434" u="1"/>
        <s v="45921-434" u="1"/>
        <s v="45928-434" u="1"/>
        <s v="45935-434" u="1"/>
        <s v="45942-434" u="1"/>
        <s v="45769-941" u="1"/>
        <s v="45776-941" u="1"/>
        <s v="45783-941" u="1"/>
        <s v="45790-941" u="1"/>
        <s v="45797-941" u="1"/>
        <s v="45804-941" u="1"/>
        <s v="45811-941" u="1"/>
        <s v="45818-941" u="1"/>
        <s v="45825-941" u="1"/>
        <s v="45832-941" u="1"/>
        <s v="45839-941" u="1"/>
        <s v="45846-941" u="1"/>
        <s v="45853-941" u="1"/>
        <s v="45860-941" u="1"/>
        <s v="45867-941" u="1"/>
        <s v="45874-941" u="1"/>
        <s v="45881-939" u="1"/>
        <s v="45888-941" u="1"/>
        <s v="45902-941" u="1"/>
        <s v="45909-941" u="1"/>
        <s v="45916-941" u="1"/>
        <s v="45917-939" u="1"/>
        <s v="45923-941" u="1"/>
        <s v="45924-939" u="1"/>
        <s v="45887-616" u="1"/>
        <s v="45950-1010" u="1"/>
      </sharedItems>
    </cacheField>
    <cacheField name="[Tabla1].[DIA].[DIA]" caption="DIA" numFmtId="0" hierarchy="1" level="1">
      <sharedItems containsMixedTypes="1" containsNumber="1" containsInteger="1" minValue="45656" maxValue="46018" count="306">
        <n v="45765"/>
        <n v="45786"/>
        <n v="45793"/>
        <n v="45800"/>
        <n v="45807"/>
        <n v="45814"/>
        <n v="45828"/>
        <n v="45835"/>
        <n v="45842"/>
        <n v="45849"/>
        <n v="45856"/>
        <n v="45824"/>
        <n v="45838"/>
        <n v="45852"/>
        <n v="45866"/>
        <n v="45880"/>
        <n v="45894"/>
        <n v="45928"/>
        <n v="45942"/>
        <n v="45914"/>
        <n v="45956"/>
        <n v="45900"/>
        <n v="45770"/>
        <n v="45784"/>
        <n v="45812"/>
        <n v="45798"/>
        <n v="45839"/>
        <n v="45853"/>
        <n v="45867"/>
        <n v="45895"/>
        <n v="45881"/>
        <n v="45763"/>
        <n v="45797"/>
        <n v="45825"/>
        <n v="45783"/>
        <n v="45930"/>
        <n v="45916"/>
        <n v="45811"/>
        <n v="45902"/>
        <n v="45788"/>
        <n v="45802"/>
        <n v="45816"/>
        <n v="45830"/>
        <n v="45936"/>
        <n v="45950"/>
        <n v="45922"/>
        <n v="45908"/>
        <n v="45845"/>
        <n v="45859"/>
        <n v="45915"/>
        <n v="45873"/>
        <n v="45901"/>
        <n v="45887"/>
        <n v="45929"/>
        <n v="45943"/>
        <n v="45957"/>
        <n v="45964"/>
        <n v="45971"/>
        <n v="45978"/>
        <n v="45985"/>
        <n v="45992"/>
        <n v="45999"/>
        <n v="46006"/>
        <n v="46013"/>
        <n v="45656"/>
        <n v="45759"/>
        <n v="45766"/>
        <n v="45780"/>
        <n v="45787"/>
        <n v="45794"/>
        <n v="45796"/>
        <n v="45801"/>
        <n v="45803"/>
        <n v="45808"/>
        <n v="45810"/>
        <n v="45815"/>
        <n v="45817"/>
        <n v="45822"/>
        <n v="45829"/>
        <n v="45831"/>
        <n v="45836"/>
        <n v="45843"/>
        <n v="45850"/>
        <n v="45857"/>
        <n v="45864"/>
        <n v="45871"/>
        <n v="45878"/>
        <n v="45885"/>
        <n v="45892"/>
        <n v="45899"/>
        <n v="45906"/>
        <n v="45913"/>
        <n v="45920"/>
        <n v="45927"/>
        <n v="45934"/>
        <n v="45941"/>
        <n v="45948"/>
        <n v="45955"/>
        <n v="45962"/>
        <n v="45969"/>
        <n v="45976"/>
        <n v="45983"/>
        <n v="45990"/>
        <n v="45997"/>
        <n v="46004"/>
        <n v="46011"/>
        <n v="46018"/>
        <n v="45837"/>
        <n v="45844"/>
        <n v="45851"/>
        <n v="45858"/>
        <n v="45865"/>
        <n v="45872"/>
        <n v="45879"/>
        <n v="45886"/>
        <n v="45893"/>
        <n v="45907"/>
        <n v="45921"/>
        <n v="45935"/>
        <n v="45823"/>
        <n v="45949"/>
        <n v="45781"/>
        <n v="45795"/>
        <n v="45809"/>
        <n v="45909"/>
        <n v="45804"/>
        <n v="45818"/>
        <n v="45790"/>
        <n v="45832"/>
        <n v="45923"/>
        <n v="45937"/>
        <n v="45888"/>
        <n v="45874"/>
        <n v="45846"/>
        <n v="45860"/>
        <n v="45791"/>
        <n v="45777"/>
        <n v="45805"/>
        <n v="45773"/>
        <n v="45758" u="1"/>
        <n v="45772" u="1"/>
        <n v="45775" u="1"/>
        <n v="45779" u="1"/>
        <n v="45782" u="1"/>
        <n v="45821" u="1"/>
        <n v="45863" u="1"/>
        <n v="45870" u="1"/>
        <n v="45877" u="1"/>
        <n v="45884" u="1"/>
        <n v="45891" u="1"/>
        <n v="45898" u="1"/>
        <n v="45905" u="1"/>
        <n v="45912" u="1"/>
        <n v="45919" u="1"/>
        <n v="45926" u="1"/>
        <n v="45933" u="1"/>
        <n v="45940" u="1"/>
        <n v="45947" u="1"/>
        <n v="45954" u="1"/>
        <n v="45951" u="1"/>
        <n v="45760" u="1"/>
        <n v="45963" u="1"/>
        <n v="45970" u="1"/>
        <n v="45991" u="1"/>
        <n v="45996" u="1"/>
        <n v="45977" u="1"/>
        <n v="45757" u="1"/>
        <n v="45820" u="1"/>
        <n v="45855" u="1"/>
        <n v="45876" u="1"/>
        <n v="45883" u="1"/>
        <n v="45904" u="1"/>
        <n v="45911" u="1"/>
        <n v="45918" u="1"/>
        <n v="45939" u="1"/>
        <n v="45961" u="1"/>
        <n v="45967" u="1"/>
        <n v="45975" u="1"/>
        <n v="45764" u="1"/>
        <n v="45778" u="1"/>
        <n v="46005" u="1"/>
        <n v="45769" u="1"/>
        <n v="45988" u="1"/>
        <n v="46001" u="1"/>
        <n v="45833" u="1"/>
        <n v="45776" u="1"/>
        <n v="45789" u="1"/>
        <n v="45768" u="1"/>
        <n v="45968" u="1"/>
        <n v="45767" u="1"/>
        <n v="45774" u="1"/>
        <n v="45984" u="1"/>
        <n v="45938" u="1"/>
        <n v="45924" u="1"/>
        <n v="45945" u="1"/>
        <n v="46003" u="1"/>
        <n v="45819" u="1"/>
        <n v="45903" u="1"/>
        <n v="45910" u="1"/>
        <n v="45917" u="1"/>
        <n v="45959" u="1"/>
        <n v="45960" u="1"/>
        <n v="45973" u="1"/>
        <n v="45792" u="1"/>
        <n v="45931" u="1"/>
        <n v="45840" u="1"/>
        <n v="45989" u="1"/>
        <s v="45922" u="1"/>
        <s v="45839" u="1"/>
        <s v="45901" u="1"/>
        <s v="45886" u="1"/>
        <s v="45909" u="1"/>
        <s v="45852" u="1"/>
        <s v="45956" u="1"/>
        <s v="45866" u="1"/>
        <s v="45823" u="1"/>
        <s v="45853" u="1"/>
        <s v="45873" u="1"/>
        <s v="45880" u="1"/>
        <s v="45887" u="1"/>
        <s v="45894" u="1"/>
        <s v="45908" u="1"/>
        <s v="45915" u="1"/>
        <s v="45929" u="1"/>
        <s v="45936" u="1"/>
        <s v="45943" u="1"/>
        <s v="45950" u="1"/>
        <s v="45957" u="1"/>
        <s v="45964" u="1"/>
        <s v="45971" u="1"/>
        <s v="45978" u="1"/>
        <s v="45985" u="1"/>
        <s v="45992" u="1"/>
        <s v="45999" u="1"/>
        <s v="46006" u="1"/>
        <s v="46013" u="1"/>
        <s v="45830" u="1"/>
        <s v="45851" u="1"/>
        <s v="45825" u="1"/>
        <s v="45921" u="1"/>
        <s v="45845" u="1"/>
        <s v="45928" u="1"/>
        <s v="45859" u="1"/>
        <s v="45837" u="1"/>
        <s v="45844" u="1"/>
        <s v="45858" u="1"/>
        <s v="45865" u="1"/>
        <s v="45872" u="1"/>
        <s v="45879" u="1"/>
        <s v="45893" u="1"/>
        <s v="45900" u="1"/>
        <s v="45907" u="1"/>
        <s v="45914" u="1"/>
        <s v="45935" u="1"/>
        <s v="45867" u="1"/>
        <s v="45895" u="1"/>
        <s v="45888" u="1"/>
        <s v="45831" u="1"/>
        <s v="45824" u="1"/>
        <s v="45838" u="1"/>
        <s v="45822" u="1"/>
        <s v="45828" u="1"/>
        <s v="45829" u="1"/>
        <s v="45835" u="1"/>
        <s v="45836" u="1"/>
        <s v="45842" u="1"/>
        <s v="45843" u="1"/>
        <s v="45849" u="1"/>
        <s v="45850" u="1"/>
        <s v="45856" u="1"/>
        <s v="45857" u="1"/>
        <s v="45864" u="1"/>
        <s v="45871" u="1"/>
        <s v="45878" u="1"/>
        <s v="45885" u="1"/>
        <s v="45892" u="1"/>
        <s v="45899" u="1"/>
        <s v="45906" u="1"/>
        <s v="45913" u="1"/>
        <s v="45920" u="1"/>
        <s v="45927" u="1"/>
        <s v="45934" u="1"/>
        <s v="45941" u="1"/>
        <s v="45948" u="1"/>
        <s v="45955" u="1"/>
        <s v="45962" u="1"/>
        <s v="45969" u="1"/>
        <s v="45976" u="1"/>
        <s v="45983" u="1"/>
        <s v="45990" u="1"/>
        <s v="45997" u="1"/>
        <s v="46004" u="1"/>
        <s v="46011" u="1"/>
        <s v="46018" u="1"/>
        <s v="45832" u="1"/>
        <s v="45923" u="1"/>
        <s v="45937" u="1"/>
        <s v="45930" u="1"/>
        <s v="45942" u="1"/>
        <s v="45949" u="1"/>
        <s v="45874" u="1"/>
        <s v="45881" u="1"/>
        <s v="45846" u="1"/>
        <s v="45916" u="1"/>
        <s v="45860" u="1"/>
        <s v="45902" u="1"/>
      </sharedItems>
      <extLst>
        <ext xmlns:x15="http://schemas.microsoft.com/office/spreadsheetml/2010/11/main" uri="{4F2E5C28-24EA-4eb8-9CBF-B6C8F9C3D259}">
          <x15:cachedUniqueNames>
            <x15:cachedUniqueName index="0" name="[Tabla1].[DIA].&amp;[45765]"/>
            <x15:cachedUniqueName index="1" name="[Tabla1].[DIA].&amp;[45786]"/>
            <x15:cachedUniqueName index="2" name="[Tabla1].[DIA].&amp;[45793]"/>
            <x15:cachedUniqueName index="3" name="[Tabla1].[DIA].&amp;[45800]"/>
            <x15:cachedUniqueName index="4" name="[Tabla1].[DIA].&amp;[45807]"/>
            <x15:cachedUniqueName index="5" name="[Tabla1].[DIA].&amp;[45814]"/>
            <x15:cachedUniqueName index="6" name="[Tabla1].[DIA].&amp;[45828]"/>
            <x15:cachedUniqueName index="7" name="[Tabla1].[DIA].&amp;[45835]"/>
            <x15:cachedUniqueName index="8" name="[Tabla1].[DIA].&amp;[45842]"/>
            <x15:cachedUniqueName index="9" name="[Tabla1].[DIA].&amp;[45849]"/>
            <x15:cachedUniqueName index="10" name="[Tabla1].[DIA].&amp;[45856]"/>
            <x15:cachedUniqueName index="11" name="[Tabla1].[DIA].&amp;[45824]"/>
            <x15:cachedUniqueName index="12" name="[Tabla1].[DIA].&amp;[45838]"/>
            <x15:cachedUniqueName index="13" name="[Tabla1].[DIA].&amp;[45852]"/>
            <x15:cachedUniqueName index="14" name="[Tabla1].[DIA].&amp;[45866]"/>
            <x15:cachedUniqueName index="15" name="[Tabla1].[DIA].&amp;[45880]"/>
            <x15:cachedUniqueName index="16" name="[Tabla1].[DIA].&amp;[45894]"/>
            <x15:cachedUniqueName index="17" name="[Tabla1].[DIA].&amp;[45928]"/>
            <x15:cachedUniqueName index="18" name="[Tabla1].[DIA].&amp;[45942]"/>
            <x15:cachedUniqueName index="19" name="[Tabla1].[DIA].&amp;[45914]"/>
            <x15:cachedUniqueName index="20" name="[Tabla1].[DIA].&amp;[45956]"/>
            <x15:cachedUniqueName index="21" name="[Tabla1].[DIA].&amp;[45900]"/>
            <x15:cachedUniqueName index="22" name="[Tabla1].[DIA].&amp;[45770]"/>
            <x15:cachedUniqueName index="23" name="[Tabla1].[DIA].&amp;[45784]"/>
            <x15:cachedUniqueName index="24" name="[Tabla1].[DIA].&amp;[45812]"/>
            <x15:cachedUniqueName index="25" name="[Tabla1].[DIA].&amp;[45798]"/>
            <x15:cachedUniqueName index="26" name="[Tabla1].[DIA].&amp;[45839]"/>
            <x15:cachedUniqueName index="27" name="[Tabla1].[DIA].&amp;[45853]"/>
            <x15:cachedUniqueName index="28" name="[Tabla1].[DIA].&amp;[45867]"/>
            <x15:cachedUniqueName index="29" name="[Tabla1].[DIA].&amp;[45895]"/>
            <x15:cachedUniqueName index="30" name="[Tabla1].[DIA].&amp;[45881]"/>
            <x15:cachedUniqueName index="31" name="[Tabla1].[DIA].&amp;[45763]"/>
            <x15:cachedUniqueName index="32" name="[Tabla1].[DIA].&amp;[45797]"/>
            <x15:cachedUniqueName index="33" name="[Tabla1].[DIA].&amp;[45825]"/>
            <x15:cachedUniqueName index="34" name="[Tabla1].[DIA].&amp;[45783]"/>
            <x15:cachedUniqueName index="35" name="[Tabla1].[DIA].&amp;[45930]"/>
            <x15:cachedUniqueName index="36" name="[Tabla1].[DIA].&amp;[45916]"/>
            <x15:cachedUniqueName index="37" name="[Tabla1].[DIA].&amp;[45811]"/>
            <x15:cachedUniqueName index="38" name="[Tabla1].[DIA].&amp;[45902]"/>
            <x15:cachedUniqueName index="39" name="[Tabla1].[DIA].&amp;[45788]"/>
            <x15:cachedUniqueName index="40" name="[Tabla1].[DIA].&amp;[45802]"/>
            <x15:cachedUniqueName index="41" name="[Tabla1].[DIA].&amp;[45816]"/>
            <x15:cachedUniqueName index="42" name="[Tabla1].[DIA].&amp;[45830]"/>
            <x15:cachedUniqueName index="43" name="[Tabla1].[DIA].&amp;[45936]"/>
            <x15:cachedUniqueName index="44" name="[Tabla1].[DIA].&amp;[45950]"/>
            <x15:cachedUniqueName index="45" name="[Tabla1].[DIA].&amp;[45922]"/>
            <x15:cachedUniqueName index="46" name="[Tabla1].[DIA].&amp;[45908]"/>
            <x15:cachedUniqueName index="47" name="[Tabla1].[DIA].&amp;[45845]"/>
            <x15:cachedUniqueName index="48" name="[Tabla1].[DIA].&amp;[45859]"/>
            <x15:cachedUniqueName index="49" name="[Tabla1].[DIA].&amp;[45915]"/>
            <x15:cachedUniqueName index="50" name="[Tabla1].[DIA].&amp;[45873]"/>
            <x15:cachedUniqueName index="51" name="[Tabla1].[DIA].&amp;[45901]"/>
            <x15:cachedUniqueName index="52" name="[Tabla1].[DIA].&amp;[45887]"/>
            <x15:cachedUniqueName index="53" name="[Tabla1].[DIA].&amp;[45929]"/>
            <x15:cachedUniqueName index="54" name="[Tabla1].[DIA].&amp;[45943]"/>
            <x15:cachedUniqueName index="55" name="[Tabla1].[DIA].&amp;[45957]"/>
            <x15:cachedUniqueName index="56" name="[Tabla1].[DIA].&amp;[45964]"/>
            <x15:cachedUniqueName index="57" name="[Tabla1].[DIA].&amp;[45971]"/>
            <x15:cachedUniqueName index="58" name="[Tabla1].[DIA].&amp;[45978]"/>
            <x15:cachedUniqueName index="59" name="[Tabla1].[DIA].&amp;[45985]"/>
            <x15:cachedUniqueName index="60" name="[Tabla1].[DIA].&amp;[45992]"/>
            <x15:cachedUniqueName index="61" name="[Tabla1].[DIA].&amp;[45999]"/>
            <x15:cachedUniqueName index="62" name="[Tabla1].[DIA].&amp;[46006]"/>
            <x15:cachedUniqueName index="63" name="[Tabla1].[DIA].&amp;[46013]"/>
            <x15:cachedUniqueName index="64" name="[Tabla1].[DIA].&amp;[45656]"/>
            <x15:cachedUniqueName index="65" name="[Tabla1].[DIA].&amp;[45759]"/>
            <x15:cachedUniqueName index="66" name="[Tabla1].[DIA].&amp;[45766]"/>
            <x15:cachedUniqueName index="67" name="[Tabla1].[DIA].&amp;[45780]"/>
            <x15:cachedUniqueName index="68" name="[Tabla1].[DIA].&amp;[45787]"/>
            <x15:cachedUniqueName index="69" name="[Tabla1].[DIA].&amp;[45794]"/>
            <x15:cachedUniqueName index="70" name="[Tabla1].[DIA].&amp;[45796]"/>
            <x15:cachedUniqueName index="71" name="[Tabla1].[DIA].&amp;[45801]"/>
            <x15:cachedUniqueName index="72" name="[Tabla1].[DIA].&amp;[45803]"/>
            <x15:cachedUniqueName index="73" name="[Tabla1].[DIA].&amp;[45808]"/>
            <x15:cachedUniqueName index="74" name="[Tabla1].[DIA].&amp;[45810]"/>
            <x15:cachedUniqueName index="75" name="[Tabla1].[DIA].&amp;[45815]"/>
            <x15:cachedUniqueName index="76" name="[Tabla1].[DIA].&amp;[45817]"/>
            <x15:cachedUniqueName index="77" name="[Tabla1].[DIA].&amp;[45822]"/>
            <x15:cachedUniqueName index="78" name="[Tabla1].[DIA].&amp;[45829]"/>
            <x15:cachedUniqueName index="79" name="[Tabla1].[DIA].&amp;[45831]"/>
            <x15:cachedUniqueName index="80" name="[Tabla1].[DIA].&amp;[45836]"/>
            <x15:cachedUniqueName index="81" name="[Tabla1].[DIA].&amp;[45843]"/>
            <x15:cachedUniqueName index="82" name="[Tabla1].[DIA].&amp;[45850]"/>
            <x15:cachedUniqueName index="83" name="[Tabla1].[DIA].&amp;[45857]"/>
            <x15:cachedUniqueName index="84" name="[Tabla1].[DIA].&amp;[45864]"/>
            <x15:cachedUniqueName index="85" name="[Tabla1].[DIA].&amp;[45871]"/>
            <x15:cachedUniqueName index="86" name="[Tabla1].[DIA].&amp;[45878]"/>
            <x15:cachedUniqueName index="87" name="[Tabla1].[DIA].&amp;[45885]"/>
            <x15:cachedUniqueName index="88" name="[Tabla1].[DIA].&amp;[45892]"/>
            <x15:cachedUniqueName index="89" name="[Tabla1].[DIA].&amp;[45899]"/>
            <x15:cachedUniqueName index="90" name="[Tabla1].[DIA].&amp;[45906]"/>
            <x15:cachedUniqueName index="91" name="[Tabla1].[DIA].&amp;[45913]"/>
            <x15:cachedUniqueName index="92" name="[Tabla1].[DIA].&amp;[45920]"/>
            <x15:cachedUniqueName index="93" name="[Tabla1].[DIA].&amp;[45927]"/>
            <x15:cachedUniqueName index="94" name="[Tabla1].[DIA].&amp;[45934]"/>
            <x15:cachedUniqueName index="95" name="[Tabla1].[DIA].&amp;[45941]"/>
            <x15:cachedUniqueName index="96" name="[Tabla1].[DIA].&amp;[45948]"/>
            <x15:cachedUniqueName index="97" name="[Tabla1].[DIA].&amp;[45955]"/>
            <x15:cachedUniqueName index="98" name="[Tabla1].[DIA].&amp;[45962]"/>
            <x15:cachedUniqueName index="99" name="[Tabla1].[DIA].&amp;[45969]"/>
            <x15:cachedUniqueName index="100" name="[Tabla1].[DIA].&amp;[45976]"/>
            <x15:cachedUniqueName index="101" name="[Tabla1].[DIA].&amp;[45983]"/>
            <x15:cachedUniqueName index="102" name="[Tabla1].[DIA].&amp;[45990]"/>
            <x15:cachedUniqueName index="103" name="[Tabla1].[DIA].&amp;[45997]"/>
            <x15:cachedUniqueName index="104" name="[Tabla1].[DIA].&amp;[46004]"/>
            <x15:cachedUniqueName index="105" name="[Tabla1].[DIA].&amp;[46011]"/>
            <x15:cachedUniqueName index="106" name="[Tabla1].[DIA].&amp;[46018]"/>
            <x15:cachedUniqueName index="107" name="[Tabla1].[DIA].&amp;[45837]"/>
            <x15:cachedUniqueName index="108" name="[Tabla1].[DIA].&amp;[45844]"/>
            <x15:cachedUniqueName index="109" name="[Tabla1].[DIA].&amp;[45851]"/>
            <x15:cachedUniqueName index="110" name="[Tabla1].[DIA].&amp;[45858]"/>
            <x15:cachedUniqueName index="111" name="[Tabla1].[DIA].&amp;[45865]"/>
            <x15:cachedUniqueName index="112" name="[Tabla1].[DIA].&amp;[45872]"/>
            <x15:cachedUniqueName index="113" name="[Tabla1].[DIA].&amp;[45879]"/>
            <x15:cachedUniqueName index="114" name="[Tabla1].[DIA].&amp;[45886]"/>
            <x15:cachedUniqueName index="115" name="[Tabla1].[DIA].&amp;[45893]"/>
            <x15:cachedUniqueName index="116" name="[Tabla1].[DIA].&amp;[45907]"/>
            <x15:cachedUniqueName index="117" name="[Tabla1].[DIA].&amp;[45921]"/>
            <x15:cachedUniqueName index="118" name="[Tabla1].[DIA].&amp;[45935]"/>
            <x15:cachedUniqueName index="119" name="[Tabla1].[DIA].&amp;[45823]"/>
            <x15:cachedUniqueName index="120" name="[Tabla1].[DIA].&amp;[45949]"/>
            <x15:cachedUniqueName index="121" name="[Tabla1].[DIA].&amp;[45781]"/>
            <x15:cachedUniqueName index="122" name="[Tabla1].[DIA].&amp;[45795]"/>
            <x15:cachedUniqueName index="123" name="[Tabla1].[DIA].&amp;[45809]"/>
            <x15:cachedUniqueName index="124" name="[Tabla1].[DIA].&amp;[45909]"/>
            <x15:cachedUniqueName index="125" name="[Tabla1].[DIA].&amp;[45804]"/>
            <x15:cachedUniqueName index="126" name="[Tabla1].[DIA].&amp;[45818]"/>
            <x15:cachedUniqueName index="127" name="[Tabla1].[DIA].&amp;[45790]"/>
            <x15:cachedUniqueName index="128" name="[Tabla1].[DIA].&amp;[45832]"/>
            <x15:cachedUniqueName index="129" name="[Tabla1].[DIA].&amp;[45923]"/>
            <x15:cachedUniqueName index="130" name="[Tabla1].[DIA].&amp;[45937]"/>
            <x15:cachedUniqueName index="131" name="[Tabla1].[DIA].&amp;[45888]"/>
            <x15:cachedUniqueName index="132" name="[Tabla1].[DIA].&amp;[45874]"/>
            <x15:cachedUniqueName index="133" name="[Tabla1].[DIA].&amp;[45846]"/>
            <x15:cachedUniqueName index="134" name="[Tabla1].[DIA].&amp;[45860]"/>
            <x15:cachedUniqueName index="135" name="[Tabla1].[DIA].&amp;[45791]"/>
            <x15:cachedUniqueName index="136" name="[Tabla1].[DIA].&amp;[45777]"/>
            <x15:cachedUniqueName index="137" name="[Tabla1].[DIA].&amp;[45805]"/>
            <x15:cachedUniqueName index="138" name="[Tabla1].[DIA].&amp;[45773]"/>
            <x15:cachedUniqueName index="139" name="[Tabla1].[DIA].&amp;[45758]"/>
            <x15:cachedUniqueName index="140" name="[Tabla1].[DIA].&amp;[45772]"/>
            <x15:cachedUniqueName index="141" name="[Tabla1].[DIA].&amp;[45775]"/>
            <x15:cachedUniqueName index="142" name="[Tabla1].[DIA].&amp;[45779]"/>
            <x15:cachedUniqueName index="143" name="[Tabla1].[DIA].&amp;[45782]"/>
            <x15:cachedUniqueName index="144" name="[Tabla1].[DIA].&amp;[45821]"/>
            <x15:cachedUniqueName index="145" name="[Tabla1].[DIA].&amp;[45863]"/>
            <x15:cachedUniqueName index="146" name="[Tabla1].[DIA].&amp;[45870]"/>
            <x15:cachedUniqueName index="147" name="[Tabla1].[DIA].&amp;[45877]"/>
            <x15:cachedUniqueName index="148" name="[Tabla1].[DIA].&amp;[45884]"/>
            <x15:cachedUniqueName index="149" name="[Tabla1].[DIA].&amp;[45891]"/>
            <x15:cachedUniqueName index="150" name="[Tabla1].[DIA].&amp;[45898]"/>
            <x15:cachedUniqueName index="151" name="[Tabla1].[DIA].&amp;[45905]"/>
            <x15:cachedUniqueName index="152" name="[Tabla1].[DIA].&amp;[45912]"/>
            <x15:cachedUniqueName index="153" name="[Tabla1].[DIA].&amp;[45919]"/>
            <x15:cachedUniqueName index="154" name="[Tabla1].[DIA].&amp;[45926]"/>
            <x15:cachedUniqueName index="155" name="[Tabla1].[DIA].&amp;[45933]"/>
            <x15:cachedUniqueName index="156" name="[Tabla1].[DIA].&amp;[45940]"/>
            <x15:cachedUniqueName index="157" name="[Tabla1].[DIA].&amp;[45947]"/>
            <x15:cachedUniqueName index="158" name="[Tabla1].[DIA].&amp;[45954]"/>
            <x15:cachedUniqueName index="159" name="[Tabla1].[DIA].&amp;[45951]"/>
            <x15:cachedUniqueName index="160" name="[Tabla1].[DIA].&amp;[45760]"/>
            <x15:cachedUniqueName index="161" name="[Tabla1].[DIA].&amp;[45963]"/>
            <x15:cachedUniqueName index="162" name="[Tabla1].[DIA].&amp;[45970]"/>
            <x15:cachedUniqueName index="163" name="[Tabla1].[DIA].&amp;[45991]"/>
            <x15:cachedUniqueName index="164" name="[Tabla1].[DIA].&amp;[45996]"/>
            <x15:cachedUniqueName index="165" name="[Tabla1].[DIA].&amp;[45977]"/>
            <x15:cachedUniqueName index="166" name="[Tabla1].[DIA].&amp;[45757]"/>
            <x15:cachedUniqueName index="167" name="[Tabla1].[DIA].&amp;[45820]"/>
            <x15:cachedUniqueName index="168" name="[Tabla1].[DIA].&amp;[45855]"/>
            <x15:cachedUniqueName index="169" name="[Tabla1].[DIA].&amp;[45876]"/>
            <x15:cachedUniqueName index="170" name="[Tabla1].[DIA].&amp;[45883]"/>
            <x15:cachedUniqueName index="171" name="[Tabla1].[DIA].&amp;[45904]"/>
            <x15:cachedUniqueName index="172" name="[Tabla1].[DIA].&amp;[45911]"/>
            <x15:cachedUniqueName index="173" name="[Tabla1].[DIA].&amp;[45918]"/>
            <x15:cachedUniqueName index="174" name="[Tabla1].[DIA].&amp;[45939]"/>
            <x15:cachedUniqueName index="175" name="[Tabla1].[DIA].&amp;[45961]"/>
            <x15:cachedUniqueName index="176" name="[Tabla1].[DIA].&amp;[45967]"/>
            <x15:cachedUniqueName index="177" name="[Tabla1].[DIA].&amp;[45975]"/>
            <x15:cachedUniqueName index="178" name="[Tabla1].[DIA].&amp;[45764]"/>
            <x15:cachedUniqueName index="179" name="[Tabla1].[DIA].&amp;[45778]"/>
            <x15:cachedUniqueName index="180" name="[Tabla1].[DIA].&amp;[46005]"/>
            <x15:cachedUniqueName index="181" name="[Tabla1].[DIA].&amp;[45769]"/>
            <x15:cachedUniqueName index="182" name="[Tabla1].[DIA].&amp;[45988]"/>
            <x15:cachedUniqueName index="183" name="[Tabla1].[DIA].&amp;[46001]"/>
            <x15:cachedUniqueName index="184" name="[Tabla1].[DIA].&amp;[45833]"/>
            <x15:cachedUniqueName index="185" name="[Tabla1].[DIA].&amp;[45776]"/>
            <x15:cachedUniqueName index="186" name="[Tabla1].[DIA].&amp;[45789]"/>
            <x15:cachedUniqueName index="187" name="[Tabla1].[DIA].&amp;[45768]"/>
            <x15:cachedUniqueName index="188" name="[Tabla1].[DIA].&amp;[45968]"/>
            <x15:cachedUniqueName index="189" name="[Tabla1].[DIA].&amp;[45767]"/>
            <x15:cachedUniqueName index="190" name="[Tabla1].[DIA].&amp;[45774]"/>
            <x15:cachedUniqueName index="191" name="[Tabla1].[DIA].&amp;[45984]"/>
            <x15:cachedUniqueName index="192" name="[Tabla1].[DIA].&amp;[45938]"/>
            <x15:cachedUniqueName index="193" name="[Tabla1].[DIA].&amp;[45924]"/>
            <x15:cachedUniqueName index="194" name="[Tabla1].[DIA].&amp;[45945]"/>
            <x15:cachedUniqueName index="195" name="[Tabla1].[DIA].&amp;[46003]"/>
            <x15:cachedUniqueName index="196" name="[Tabla1].[DIA].&amp;[45819]"/>
            <x15:cachedUniqueName index="197" name="[Tabla1].[DIA].&amp;[45903]"/>
            <x15:cachedUniqueName index="198" name="[Tabla1].[DIA].&amp;[45910]"/>
            <x15:cachedUniqueName index="199" name="[Tabla1].[DIA].&amp;[45917]"/>
            <x15:cachedUniqueName index="200" name="[Tabla1].[DIA].&amp;[45959]"/>
            <x15:cachedUniqueName index="201" name="[Tabla1].[DIA].&amp;[45960]"/>
            <x15:cachedUniqueName index="202" name="[Tabla1].[DIA].&amp;[45973]"/>
            <x15:cachedUniqueName index="203" name="[Tabla1].[DIA].&amp;[45792]"/>
            <x15:cachedUniqueName index="204" name="[Tabla1].[DIA].&amp;[45931]"/>
            <x15:cachedUniqueName index="205" name="[Tabla1].[DIA].&amp;[45840]"/>
            <x15:cachedUniqueName index="206" name="[Tabla1].[DIA].&amp;[45989]"/>
          </x15:cachedUniqueNames>
        </ext>
      </extLst>
    </cacheField>
    <cacheField name="[Measures].[Suma de NUM]" caption="Suma de NUM" numFmtId="0" hierarchy="15" level="32767"/>
    <cacheField name="[Tabla1].[A].[A]" caption="A" numFmtId="0" hierarchy="3" level="1">
      <sharedItems count="65">
        <s v="ASW"/>
        <s v="BGO"/>
        <s v="BRI"/>
        <s v="BRU"/>
        <s v="BUD"/>
        <s v="CTA"/>
        <s v="DBV"/>
        <s v="IST"/>
        <s v="LJU"/>
        <s v="LXR"/>
        <s v="MLH"/>
        <s v="NAP"/>
        <s v="NAV"/>
        <s v="OSL"/>
        <s v="OTP"/>
        <s v="PMO"/>
        <s v="PRG"/>
        <s v="RJK"/>
        <s v="RTM"/>
        <s v="TAS"/>
        <s v="TLL"/>
        <s v="UGC"/>
        <s v="VNO"/>
        <s v="ADB" u="1"/>
        <s v="ADD" u="1"/>
        <s v="AMM" u="1"/>
        <s v="AMS" u="1"/>
        <s v="ATH" u="1"/>
        <s v="AUH" u="1"/>
        <s v="BER" u="1"/>
        <s v="BLQ" u="1"/>
        <s v="BTS" u="1"/>
        <s v="CAI" u="1"/>
        <s v="CDG" u="1"/>
        <s v="CMN" u="1"/>
        <s v="DOH" u="1"/>
        <s v="DUB" u="1"/>
        <s v="EDI" u="1"/>
        <s v="FCO" u="1"/>
        <s v="FLR" u="1"/>
        <s v="FRA" u="1"/>
        <s v="KTW" u="1"/>
        <s v="LGW" u="1"/>
        <s v="LHR" u="1"/>
        <s v="LIN" u="1"/>
        <s v="LIS" u="1"/>
        <s v="MLA" u="1"/>
        <s v="MUC" u="1"/>
        <s v="NCE" u="1"/>
        <s v="NTE" u="1"/>
        <s v="OPO" u="1"/>
        <s v="ORY" u="1"/>
        <s v="PSA" u="1"/>
        <s v="PVG" u="1"/>
        <s v="RAK" u="1"/>
        <s v="RIX" u="1"/>
        <s v="SAW" u="1"/>
        <s v="SJO" u="1"/>
        <s v="SOF" u="1"/>
        <s v="TLS" u="1"/>
        <s v="TUN" u="1"/>
        <s v="VCE" u="1"/>
        <s v="VIE" u="1"/>
        <s v="WAW" u="1"/>
        <s v="ZAG" u="1"/>
      </sharedItems>
    </cacheField>
  </cacheFields>
  <cacheHierarchies count="17">
    <cacheHierarchy uniqueName="[Tabla1].[COD]" caption="COD" attribute="1" defaultMemberUniqueName="[Tabla1].[COD].[All]" allUniqueName="[Tabla1].[COD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IA]" caption="DIA" attribute="1" defaultMemberUniqueName="[Tabla1].[DIA].[All]" allUniqueName="[Tabla1].[DIA].[All]" dimensionUniqueName="[Tabla1]" displayFolder="" count="2" memberValueDatatype="20" unbalanced="0">
      <fieldsUsage count="2">
        <fieldUsage x="-1"/>
        <fieldUsage x="3"/>
      </fieldsUsage>
    </cacheHierarchy>
    <cacheHierarchy uniqueName="[Tabla1].[DE]" caption="DE" attribute="1" defaultMemberUniqueName="[Tabla1].[DE].[All]" allUniqueName="[Tabla1].[DE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A]" caption="A" attribute="1" defaultMemberUniqueName="[Tabla1].[A].[All]" allUniqueName="[Tabla1].[A].[All]" dimensionUniqueName="[Tabla1]" displayFolder="" count="2" memberValueDatatype="130" unbalanced="0">
      <fieldsUsage count="2">
        <fieldUsage x="-1"/>
        <fieldUsage x="5"/>
      </fieldsUsage>
    </cacheHierarchy>
    <cacheHierarchy uniqueName="[Tabla1].[CIA]" caption="CIA" attribute="1" defaultMemberUniqueName="[Tabla1].[CIA].[All]" allUniqueName="[Tabla1].[CIA].[All]" dimensionUniqueName="[Tabla1]" displayFolder="" count="0" memberValueDatatype="130" unbalanced="0"/>
    <cacheHierarchy uniqueName="[Tabla1].[NUM]" caption="NUM" attribute="1" defaultMemberUniqueName="[Tabla1].[NUM].[All]" allUniqueName="[Tabla1].[NUM].[All]" dimensionUniqueName="[Tabla1]" displayFolder="" count="0" memberValueDatatype="20" unbalanced="0"/>
    <cacheHierarchy uniqueName="[Tabla1].[SAL]" caption="SAL" attribute="1" defaultMemberUniqueName="[Tabla1].[SAL].[All]" allUniqueName="[Tabla1].[SAL].[All]" dimensionUniqueName="[Tabla1]" displayFolder="" count="0" memberValueDatatype="130" unbalanced="0"/>
    <cacheHierarchy uniqueName="[Tabla1].[LLEG]" caption="LLEG" attribute="1" defaultMemberUniqueName="[Tabla1].[LLEG].[All]" allUniqueName="[Tabla1].[LLEG].[All]" dimensionUniqueName="[Tabla1]" displayFolder="" count="0" memberValueDatatype="130" unbalanced="0"/>
    <cacheHierarchy uniqueName="[Tabla1].[CUPO]" caption="CUPO" attribute="1" defaultMemberUniqueName="[Tabla1].[CUPO].[All]" allUniqueName="[Tabla1].[CUPO].[All]" dimensionUniqueName="[Tabla1]" displayFolder="" count="0" memberValueDatatype="20" unbalanced="0"/>
    <cacheHierarchy uniqueName="[Tabla1].[VENTA]" caption="VENTA" attribute="1" defaultMemberUniqueName="[Tabla1].[VENTA].[All]" allUniqueName="[Tabla1].[VENTA].[All]" dimensionUniqueName="[Tabla1]" displayFolder="" count="0" memberValueDatatype="20" unbalanced="0"/>
    <cacheHierarchy uniqueName="[Tabla1].[LIBRE]" caption="LIBRE" attribute="1" defaultMemberUniqueName="[Tabla1].[LIBRE].[All]" allUniqueName="[Tabla1].[LIBRE].[All]" dimensionUniqueName="[Tabla1]" displayFolder="" count="0" memberValueDatatype="20" unbalanced="0"/>
    <cacheHierarchy uniqueName="[Tabla1].[% OCUP]" caption="% OCUP" attribute="1" defaultMemberUniqueName="[Tabla1].[% OCUP].[All]" allUniqueName="[Tabla1].[% OCUP].[All]" dimensionUniqueName="[Tabla1]" displayFolder="" count="0" memberValueDatatype="5" unbalanced="0"/>
    <cacheHierarchy uniqueName="[Tabla1].[Nom Cir]" caption="Nom Cir" attribute="1" defaultMemberUniqueName="[Tabla1].[Nom Cir].[All]" allUniqueName="[Tabla1].[Nom Cir].[All]" dimensionUniqueName="[Tabla1]" displayFolder="" count="2" memberValueDatatype="130" unbalanced="0">
      <fieldsUsage count="2">
        <fieldUsage x="-1"/>
        <fieldUsage x="1"/>
      </fieldsUsage>
    </cacheHierarchy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NUM]" caption="Suma de NUM" measure="1" displayFolder="" measureGroup="Tabla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DIA]" caption="Suma de DIA" measure="1" displayFolder="" measureGroup="Tabla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varo Rodriguez" refreshedDate="45755.829536805555" backgroundQuery="1" createdVersion="8" refreshedVersion="8" minRefreshableVersion="3" recordCount="0" supportSubquery="1" supportAdvancedDrill="1" xr:uid="{9595DCE1-A99B-44A0-9E27-0227ABE2AAD9}">
  <cacheSource type="external" connectionId="2"/>
  <cacheFields count="5">
    <cacheField name="[Tabla1].[DE].[DE]" caption="DE" numFmtId="0" hierarchy="2" level="1">
      <sharedItems count="5">
        <s v="ADD"/>
        <s v="AUH"/>
        <s v="DOH"/>
        <s v="IST"/>
        <s v="PVG"/>
      </sharedItems>
    </cacheField>
    <cacheField name="[Measures].[Suma de NUM]" caption="Suma de NUM" numFmtId="0" hierarchy="15" level="32767"/>
    <cacheField name="[Tabla1].[Nom Cir].[Nom Cir]" caption="Nom Cir" numFmtId="0" hierarchy="12" level="1">
      <sharedItems count="7">
        <s v="Lo Mejor de Kenya"/>
        <s v="Lo Mejor de Sudáfrica"/>
        <s v="Lo Mejor de China"/>
        <s v="Lo Mejor de la India del Norte y Benarés"/>
        <s v="Lo Mejor de Sri Lanka"/>
        <s v="Lo Mejor de Vietnam y Camboya"/>
        <s v="Lo Mejor de Nepal"/>
      </sharedItems>
    </cacheField>
    <cacheField name="[Measures].[Suma de DIA]" caption="Suma de DIA" numFmtId="0" hierarchy="16" level="32767"/>
    <cacheField name="[Tabla1].[COD].[COD]" caption="COD" numFmtId="0" level="1">
      <sharedItems count="55">
        <s v="45823-318"/>
        <s v="45791-847"/>
        <s v="45847-847"/>
        <s v="45917-847"/>
        <s v="45931-847"/>
        <s v="45938-847"/>
        <s v="45952-847"/>
        <s v="45757-888"/>
        <s v="45857-888"/>
        <s v="45876-888"/>
        <s v="45919-888"/>
        <s v="45940-888"/>
        <s v="45954-888"/>
        <s v="45772-328"/>
        <s v="45828-328"/>
        <s v="45856-328"/>
        <s v="45905-328"/>
        <s v="45919-328"/>
        <s v="45940-328"/>
        <s v="45961-328"/>
        <s v="45975-328"/>
        <s v="45821-390"/>
        <s v="45855-390"/>
        <s v="45905-390"/>
        <s v="45940-390"/>
        <s v="45968-390"/>
        <s v="45864-406"/>
        <s v="45879-406"/>
        <s v="45884-390"/>
        <s v="45911-406"/>
        <s v="45918-406"/>
        <s v="45935-406"/>
        <s v="45949-406"/>
        <s v="45963-406"/>
        <s v="45921-1335"/>
        <s v="45942-1335"/>
        <s v="45956-1335"/>
        <s v="45963-1335"/>
        <s v="45817-646"/>
        <s v="45784-828"/>
        <s v="45818-828"/>
        <s v="45850-726"/>
        <s v="45885-726"/>
        <s v="45906-726"/>
        <s v="45938-726"/>
        <s v="45963-726"/>
        <s v="45792-5129"/>
        <s v="45820-5129"/>
        <s v="45904-5129"/>
        <s v="45911-5129"/>
        <s v="45918-5129"/>
        <s v="45939-5129"/>
        <s v="45960-5129"/>
        <s v="45961-5129"/>
        <s v="45974-5129"/>
      </sharedItems>
    </cacheField>
  </cacheFields>
  <cacheHierarchies count="17">
    <cacheHierarchy uniqueName="[Tabla1].[COD]" caption="COD" attribute="1" defaultMemberUniqueName="[Tabla1].[COD].[All]" allUniqueName="[Tabla1].[CO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DIA]" caption="DIA" attribute="1" defaultMemberUniqueName="[Tabla1].[DIA].[All]" allUniqueName="[Tabla1].[DIA].[All]" dimensionUniqueName="[Tabla1]" displayFolder="" count="0" memberValueDatatype="20" unbalanced="0"/>
    <cacheHierarchy uniqueName="[Tabla1].[DE]" caption="DE" attribute="1" defaultMemberUniqueName="[Tabla1].[DE].[All]" allUniqueName="[Tabla1].[DE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A]" caption="A" attribute="1" defaultMemberUniqueName="[Tabla1].[A].[All]" allUniqueName="[Tabla1].[A].[All]" dimensionUniqueName="[Tabla1]" displayFolder="" count="0" memberValueDatatype="130" unbalanced="0"/>
    <cacheHierarchy uniqueName="[Tabla1].[CIA]" caption="CIA" attribute="1" defaultMemberUniqueName="[Tabla1].[CIA].[All]" allUniqueName="[Tabla1].[CIA].[All]" dimensionUniqueName="[Tabla1]" displayFolder="" count="0" memberValueDatatype="130" unbalanced="0"/>
    <cacheHierarchy uniqueName="[Tabla1].[NUM]" caption="NUM" attribute="1" defaultMemberUniqueName="[Tabla1].[NUM].[All]" allUniqueName="[Tabla1].[NUM].[All]" dimensionUniqueName="[Tabla1]" displayFolder="" count="0" memberValueDatatype="20" unbalanced="0"/>
    <cacheHierarchy uniqueName="[Tabla1].[SAL]" caption="SAL" attribute="1" defaultMemberUniqueName="[Tabla1].[SAL].[All]" allUniqueName="[Tabla1].[SAL].[All]" dimensionUniqueName="[Tabla1]" displayFolder="" count="0" memberValueDatatype="130" unbalanced="0"/>
    <cacheHierarchy uniqueName="[Tabla1].[LLEG]" caption="LLEG" attribute="1" defaultMemberUniqueName="[Tabla1].[LLEG].[All]" allUniqueName="[Tabla1].[LLEG].[All]" dimensionUniqueName="[Tabla1]" displayFolder="" count="0" memberValueDatatype="130" unbalanced="0"/>
    <cacheHierarchy uniqueName="[Tabla1].[CUPO]" caption="CUPO" attribute="1" defaultMemberUniqueName="[Tabla1].[CUPO].[All]" allUniqueName="[Tabla1].[CUPO].[All]" dimensionUniqueName="[Tabla1]" displayFolder="" count="0" memberValueDatatype="20" unbalanced="0"/>
    <cacheHierarchy uniqueName="[Tabla1].[VENTA]" caption="VENTA" attribute="1" defaultMemberUniqueName="[Tabla1].[VENTA].[All]" allUniqueName="[Tabla1].[VENTA].[All]" dimensionUniqueName="[Tabla1]" displayFolder="" count="0" memberValueDatatype="20" unbalanced="0"/>
    <cacheHierarchy uniqueName="[Tabla1].[LIBRE]" caption="LIBRE" attribute="1" defaultMemberUniqueName="[Tabla1].[LIBRE].[All]" allUniqueName="[Tabla1].[LIBRE].[All]" dimensionUniqueName="[Tabla1]" displayFolder="" count="0" memberValueDatatype="20" unbalanced="0"/>
    <cacheHierarchy uniqueName="[Tabla1].[% OCUP]" caption="% OCUP" attribute="1" defaultMemberUniqueName="[Tabla1].[% OCUP].[All]" allUniqueName="[Tabla1].[% OCUP].[All]" dimensionUniqueName="[Tabla1]" displayFolder="" count="0" memberValueDatatype="5" unbalanced="0"/>
    <cacheHierarchy uniqueName="[Tabla1].[Nom Cir]" caption="Nom Cir" attribute="1" defaultMemberUniqueName="[Tabla1].[Nom Cir].[All]" allUniqueName="[Tabla1].[Nom Cir].[All]" dimensionUniqueName="[Tabla1]" displayFolder="" count="2" memberValueDatatype="130" unbalanced="0">
      <fieldsUsage count="2">
        <fieldUsage x="-1"/>
        <fieldUsage x="2"/>
      </fieldsUsage>
    </cacheHierarchy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NUM]" caption="Suma de NUM" measure="1" displayFolder="" measureGroup="Tabla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DIA]" caption="Suma de DIA" measure="1" displayFolder="" measureGroup="Tabla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9D1CB1-ADD5-4826-83BC-43794AD94CD4}" name="TablaDinámica2" cacheId="68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A3:E58" firstHeaderRow="0" firstDataRow="1" firstDataCol="3"/>
  <pivotFields count="5">
    <pivotField axis="axisRow" compact="0" allDrilled="1" outline="0" showAll="0" dataSourceSort="1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Subtotal="0" defaultAttributeDrillState="1">
      <items count="7">
        <item s="1" x="0"/>
        <item s="1" x="1"/>
        <item s="1" x="2"/>
        <item s="1" x="3"/>
        <item s="1" x="4"/>
        <item s="1" x="5"/>
        <item s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Subtotal="0" defaultAttributeDrillState="1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2"/>
    <field x="4"/>
  </rowFields>
  <rowItems count="55">
    <i>
      <x/>
      <x/>
      <x/>
    </i>
    <i r="1">
      <x v="1"/>
      <x v="1"/>
    </i>
    <i r="2">
      <x v="2"/>
    </i>
    <i r="2">
      <x v="3"/>
    </i>
    <i r="2">
      <x v="4"/>
    </i>
    <i r="2">
      <x v="5"/>
    </i>
    <i r="2">
      <x v="6"/>
    </i>
    <i>
      <x v="1"/>
      <x v="2"/>
      <x v="7"/>
    </i>
    <i r="2">
      <x v="8"/>
    </i>
    <i r="2">
      <x v="9"/>
    </i>
    <i r="2">
      <x v="10"/>
    </i>
    <i r="2">
      <x v="11"/>
    </i>
    <i r="2">
      <x v="12"/>
    </i>
    <i r="1">
      <x v="3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1">
      <x v="4"/>
      <x v="21"/>
    </i>
    <i r="2">
      <x v="22"/>
    </i>
    <i r="2">
      <x v="23"/>
    </i>
    <i r="2">
      <x v="24"/>
    </i>
    <i r="2">
      <x v="25"/>
    </i>
    <i r="1">
      <x v="5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>
      <x v="2"/>
      <x/>
      <x v="34"/>
    </i>
    <i r="2">
      <x v="35"/>
    </i>
    <i r="2">
      <x v="36"/>
    </i>
    <i r="2">
      <x v="37"/>
    </i>
    <i r="1">
      <x v="6"/>
      <x v="38"/>
    </i>
    <i r="1">
      <x v="5"/>
      <x v="39"/>
    </i>
    <i r="2">
      <x v="40"/>
    </i>
    <i>
      <x v="3"/>
      <x v="6"/>
      <x v="41"/>
    </i>
    <i r="2">
      <x v="42"/>
    </i>
    <i r="2">
      <x v="43"/>
    </i>
    <i r="2">
      <x v="44"/>
    </i>
    <i r="2">
      <x v="45"/>
    </i>
    <i>
      <x v="4"/>
      <x v="2"/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</rowItems>
  <colFields count="1">
    <field x="-2"/>
  </colFields>
  <colItems count="2">
    <i>
      <x/>
    </i>
    <i i="1">
      <x v="1"/>
    </i>
  </colItems>
  <dataFields count="2">
    <dataField name="Suma de DIA" fld="3" baseField="0" baseItem="0"/>
    <dataField name="Suma de NUM" fld="1" baseField="0" baseItem="0"/>
  </dataField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Medium9" showRowHeaders="1" showColHeaders="1" showRowStripes="0" showColStripes="0" showLastColumn="1"/>
  <rowHierarchiesUsage count="3">
    <rowHierarchyUsage hierarchyUsage="2"/>
    <rowHierarchyUsage hierarchyUsage="12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EXCEL DE VUELOS ESPECIALES 2025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21E07C-6A97-47A7-AB4D-30C7F7B31696}" name="TablaDinámica1" cacheId="679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O1:T282" firstHeaderRow="1" firstDataRow="1" firstDataCol="5"/>
  <pivotFields count="6">
    <pivotField axis="axisRow" compact="0" allDrilled="1" outline="0" showAll="0" dataSourceSort="1" defaultSubtotal="0" defaultAttributeDrillState="1">
      <items count="2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x="21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sortType="ascending" defaultSubtotal="0" defaultAttributeDrillState="1">
      <items count="25">
        <item x="24"/>
        <item s="1" x="11"/>
        <item s="1" x="4"/>
        <item s="1" x="3"/>
        <item s="1" x="19"/>
        <item s="1" x="7"/>
        <item s="1" x="17"/>
        <item s="1" x="5"/>
        <item s="1" x="18"/>
        <item s="1" x="23"/>
        <item s="1" x="21"/>
        <item s="1" x="10"/>
        <item s="1" x="14"/>
        <item s="1" x="1"/>
        <item s="1" x="0"/>
        <item s="1" x="12"/>
        <item s="1" x="2"/>
        <item s="1" x="15"/>
        <item s="1" x="16"/>
        <item s="1" x="6"/>
        <item s="1" x="9"/>
        <item s="1" x="8"/>
        <item s="1" x="13"/>
        <item s="1" x="20"/>
        <item s="1"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5"/>
    <field x="0"/>
    <field x="1"/>
    <field x="2"/>
    <field x="3"/>
  </rowFields>
  <rowItems count="281">
    <i>
      <x/>
      <x/>
      <x v="14"/>
      <x/>
      <x/>
    </i>
    <i r="3">
      <x v="1"/>
      <x v="1"/>
    </i>
    <i r="3">
      <x v="2"/>
      <x v="2"/>
    </i>
    <i r="3">
      <x v="3"/>
      <x v="3"/>
    </i>
    <i r="3">
      <x v="4"/>
      <x v="4"/>
    </i>
    <i r="3">
      <x v="5"/>
      <x v="5"/>
    </i>
    <i r="3">
      <x v="6"/>
      <x v="6"/>
    </i>
    <i r="3">
      <x v="7"/>
      <x v="7"/>
    </i>
    <i r="3">
      <x v="8"/>
      <x v="8"/>
    </i>
    <i r="3">
      <x v="9"/>
      <x v="9"/>
    </i>
    <i r="3">
      <x v="10"/>
      <x v="10"/>
    </i>
    <i>
      <x v="1"/>
      <x/>
      <x v="13"/>
      <x v="11"/>
      <x v="11"/>
    </i>
    <i r="3">
      <x v="12"/>
      <x v="12"/>
    </i>
    <i r="3">
      <x v="13"/>
      <x v="13"/>
    </i>
    <i r="3">
      <x v="14"/>
      <x v="14"/>
    </i>
    <i r="3">
      <x v="15"/>
      <x v="15"/>
    </i>
    <i r="3">
      <x v="16"/>
      <x v="16"/>
    </i>
    <i>
      <x v="2"/>
      <x v="1"/>
      <x v="16"/>
      <x v="17"/>
      <x v="17"/>
    </i>
    <i r="1">
      <x v="2"/>
      <x v="16"/>
      <x v="18"/>
      <x v="18"/>
    </i>
    <i r="1">
      <x v="3"/>
      <x v="16"/>
      <x v="19"/>
      <x v="19"/>
    </i>
    <i r="1">
      <x v="4"/>
      <x v="16"/>
      <x v="20"/>
      <x v="20"/>
    </i>
    <i r="1">
      <x v="5"/>
      <x v="16"/>
      <x v="21"/>
      <x v="21"/>
    </i>
    <i>
      <x v="3"/>
      <x v="6"/>
      <x v="3"/>
      <x v="22"/>
      <x v="22"/>
    </i>
    <i r="3">
      <x v="23"/>
      <x v="23"/>
    </i>
    <i r="3">
      <x v="24"/>
      <x v="24"/>
    </i>
    <i r="1">
      <x v="7"/>
      <x v="2"/>
      <x v="25"/>
      <x v="25"/>
    </i>
    <i>
      <x v="4"/>
      <x v="8"/>
      <x v="7"/>
      <x v="26"/>
      <x v="26"/>
    </i>
    <i r="1">
      <x v="9"/>
      <x v="7"/>
      <x v="27"/>
      <x v="27"/>
    </i>
    <i r="1">
      <x/>
      <x v="7"/>
      <x v="28"/>
      <x v="28"/>
    </i>
    <i r="3">
      <x v="29"/>
      <x v="29"/>
    </i>
    <i r="1">
      <x v="4"/>
      <x v="7"/>
      <x v="30"/>
      <x v="30"/>
    </i>
    <i r="1">
      <x v="5"/>
      <x v="7"/>
      <x v="31"/>
      <x v="31"/>
    </i>
    <i>
      <x v="5"/>
      <x v="8"/>
      <x v="19"/>
      <x v="32"/>
      <x v="32"/>
    </i>
    <i r="1">
      <x v="10"/>
      <x v="19"/>
      <x v="33"/>
      <x v="33"/>
    </i>
    <i r="1">
      <x/>
      <x v="19"/>
      <x v="34"/>
      <x v="34"/>
    </i>
    <i r="3">
      <x v="35"/>
      <x v="35"/>
    </i>
    <i r="1">
      <x v="4"/>
      <x v="19"/>
      <x v="36"/>
      <x v="36"/>
    </i>
    <i r="1">
      <x v="5"/>
      <x v="19"/>
      <x v="37"/>
      <x v="37"/>
    </i>
    <i r="3">
      <x v="38"/>
      <x v="38"/>
    </i>
    <i>
      <x v="6"/>
      <x v="9"/>
      <x v="5"/>
      <x v="39"/>
      <x v="39"/>
    </i>
    <i r="1">
      <x/>
      <x v="5"/>
      <x v="40"/>
      <x v="40"/>
    </i>
    <i r="3">
      <x v="41"/>
      <x v="19"/>
    </i>
    <i r="3">
      <x v="42"/>
      <x v="17"/>
    </i>
    <i r="1">
      <x v="4"/>
      <x v="5"/>
      <x v="43"/>
      <x v="41"/>
    </i>
    <i r="1">
      <x v="5"/>
      <x v="5"/>
      <x v="44"/>
      <x v="42"/>
    </i>
    <i>
      <x v="7"/>
      <x v="1"/>
      <x v="21"/>
      <x v="45"/>
      <x v="43"/>
    </i>
    <i r="1">
      <x v="2"/>
      <x v="21"/>
      <x v="46"/>
      <x v="44"/>
    </i>
    <i r="1">
      <x v="3"/>
      <x v="21"/>
      <x v="47"/>
      <x v="45"/>
    </i>
    <i r="1">
      <x v="5"/>
      <x v="21"/>
      <x v="48"/>
      <x v="46"/>
    </i>
    <i>
      <x v="8"/>
      <x v="11"/>
      <x v="20"/>
      <x v="49"/>
      <x v="45"/>
    </i>
    <i r="1">
      <x v="8"/>
      <x v="20"/>
      <x v="50"/>
      <x v="13"/>
    </i>
    <i r="1">
      <x v="12"/>
      <x v="20"/>
      <x v="51"/>
      <x v="14"/>
    </i>
    <i r="1">
      <x v="10"/>
      <x v="20"/>
      <x v="52"/>
      <x v="15"/>
    </i>
    <i r="1">
      <x v="13"/>
      <x v="20"/>
      <x v="53"/>
      <x v="47"/>
    </i>
    <i r="1">
      <x v="14"/>
      <x v="20"/>
      <x v="54"/>
      <x v="48"/>
    </i>
    <i r="1">
      <x v="6"/>
      <x v="20"/>
      <x v="55"/>
      <x v="16"/>
    </i>
    <i r="1">
      <x v="15"/>
      <x v="20"/>
      <x v="56"/>
      <x v="46"/>
    </i>
    <i r="1">
      <x v="16"/>
      <x v="20"/>
      <x v="57"/>
      <x v="49"/>
    </i>
    <i r="1">
      <x v="5"/>
      <x v="20"/>
      <x v="58"/>
      <x v="50"/>
    </i>
    <i>
      <x v="9"/>
      <x v="8"/>
      <x v="11"/>
      <x v="59"/>
      <x v="51"/>
    </i>
    <i r="1">
      <x v="9"/>
      <x v="14"/>
      <x v="60"/>
      <x v="50"/>
    </i>
    <i r="3">
      <x v="61"/>
      <x v="15"/>
    </i>
    <i r="3">
      <x v="62"/>
      <x v="52"/>
    </i>
    <i r="3">
      <x v="63"/>
      <x v="16"/>
    </i>
    <i r="3">
      <x v="64"/>
      <x v="51"/>
    </i>
    <i r="3">
      <x v="65"/>
      <x v="46"/>
    </i>
    <i r="3">
      <x v="66"/>
      <x v="49"/>
    </i>
    <i r="3">
      <x v="67"/>
      <x v="45"/>
    </i>
    <i r="3">
      <x v="68"/>
      <x v="53"/>
    </i>
    <i r="3">
      <x v="69"/>
      <x v="43"/>
    </i>
    <i r="3">
      <x v="70"/>
      <x v="54"/>
    </i>
    <i r="3">
      <x v="71"/>
      <x v="44"/>
    </i>
    <i r="3">
      <x v="72"/>
      <x v="55"/>
    </i>
    <i r="3">
      <x v="73"/>
      <x v="56"/>
    </i>
    <i r="3">
      <x v="74"/>
      <x v="57"/>
    </i>
    <i r="3">
      <x v="75"/>
      <x v="58"/>
    </i>
    <i r="3">
      <x v="76"/>
      <x v="59"/>
    </i>
    <i r="3">
      <x v="77"/>
      <x v="60"/>
    </i>
    <i r="3">
      <x v="78"/>
      <x v="61"/>
    </i>
    <i r="3">
      <x v="79"/>
      <x v="62"/>
    </i>
    <i r="3">
      <x v="80"/>
      <x v="63"/>
    </i>
    <i r="1">
      <x v="10"/>
      <x v="14"/>
      <x v="81"/>
      <x v="50"/>
    </i>
    <i r="3">
      <x v="82"/>
      <x v="15"/>
    </i>
    <i r="3">
      <x v="83"/>
      <x v="52"/>
    </i>
    <i r="3">
      <x v="84"/>
      <x v="16"/>
    </i>
    <i r="3">
      <x v="85"/>
      <x v="51"/>
    </i>
    <i r="3">
      <x v="86"/>
      <x v="46"/>
    </i>
    <i r="3">
      <x v="87"/>
      <x v="49"/>
    </i>
    <i r="3">
      <x v="88"/>
      <x v="45"/>
    </i>
    <i r="3">
      <x v="89"/>
      <x v="53"/>
    </i>
    <i r="3">
      <x v="90"/>
      <x v="43"/>
    </i>
    <i r="3">
      <x v="91"/>
      <x v="54"/>
    </i>
    <i r="3">
      <x v="92"/>
      <x v="44"/>
    </i>
    <i r="3">
      <x v="93"/>
      <x v="55"/>
    </i>
    <i r="3">
      <x v="94"/>
      <x v="56"/>
    </i>
    <i r="1">
      <x v="13"/>
      <x v="11"/>
      <x v="95"/>
      <x v="49"/>
    </i>
    <i r="1">
      <x v="1"/>
      <x v="11"/>
      <x v="96"/>
      <x v="56"/>
    </i>
    <i r="1">
      <x v="6"/>
      <x v="11"/>
      <x v="97"/>
      <x v="58"/>
    </i>
    <i r="1">
      <x/>
      <x v="14"/>
      <x v="98"/>
      <x v="64"/>
    </i>
    <i r="3">
      <x v="99"/>
      <x v="65"/>
    </i>
    <i r="3">
      <x v="100"/>
      <x v="65"/>
    </i>
    <i r="3">
      <x v="101"/>
      <x v="66"/>
    </i>
    <i r="3">
      <x v="102"/>
      <x v="67"/>
    </i>
    <i r="3">
      <x v="103"/>
      <x v="68"/>
    </i>
    <i r="3">
      <x v="104"/>
      <x v="69"/>
    </i>
    <i r="3">
      <x v="105"/>
      <x v="70"/>
    </i>
    <i r="3">
      <x v="106"/>
      <x v="71"/>
    </i>
    <i r="3">
      <x v="107"/>
      <x v="72"/>
    </i>
    <i r="3">
      <x v="108"/>
      <x v="73"/>
    </i>
    <i r="3">
      <x v="109"/>
      <x v="74"/>
    </i>
    <i r="3">
      <x v="110"/>
      <x v="75"/>
    </i>
    <i r="3">
      <x v="111"/>
      <x v="76"/>
    </i>
    <i r="3">
      <x v="112"/>
      <x v="77"/>
    </i>
    <i r="3">
      <x v="113"/>
      <x v="11"/>
    </i>
    <i r="3">
      <x v="114"/>
      <x v="78"/>
    </i>
    <i r="3">
      <x v="115"/>
      <x v="79"/>
    </i>
    <i r="3">
      <x v="116"/>
      <x v="80"/>
    </i>
    <i r="3">
      <x v="117"/>
      <x v="12"/>
    </i>
    <i r="3">
      <x v="118"/>
      <x v="81"/>
    </i>
    <i r="3">
      <x v="119"/>
      <x v="47"/>
    </i>
    <i r="3">
      <x v="120"/>
      <x v="82"/>
    </i>
    <i r="3">
      <x v="121"/>
      <x v="13"/>
    </i>
    <i r="3">
      <x v="122"/>
      <x v="83"/>
    </i>
    <i r="3">
      <x v="123"/>
      <x v="48"/>
    </i>
    <i r="3">
      <x v="124"/>
      <x v="84"/>
    </i>
    <i r="3">
      <x v="125"/>
      <x v="85"/>
    </i>
    <i r="3">
      <x v="126"/>
      <x v="50"/>
    </i>
    <i r="3">
      <x v="127"/>
      <x v="86"/>
    </i>
    <i r="3">
      <x v="128"/>
      <x v="15"/>
    </i>
    <i r="3">
      <x v="129"/>
      <x v="87"/>
    </i>
    <i r="3">
      <x v="130"/>
      <x v="52"/>
    </i>
    <i r="3">
      <x v="131"/>
      <x v="88"/>
    </i>
    <i r="3">
      <x v="132"/>
      <x v="16"/>
    </i>
    <i r="3">
      <x v="133"/>
      <x v="89"/>
    </i>
    <i r="3">
      <x v="134"/>
      <x v="51"/>
    </i>
    <i r="3">
      <x v="135"/>
      <x v="90"/>
    </i>
    <i r="3">
      <x v="136"/>
      <x v="46"/>
    </i>
    <i r="3">
      <x v="137"/>
      <x v="91"/>
    </i>
    <i r="3">
      <x v="138"/>
      <x v="49"/>
    </i>
    <i r="3">
      <x v="139"/>
      <x v="92"/>
    </i>
    <i r="3">
      <x v="140"/>
      <x v="45"/>
    </i>
    <i r="3">
      <x v="141"/>
      <x v="93"/>
    </i>
    <i r="3">
      <x v="142"/>
      <x v="53"/>
    </i>
    <i r="3">
      <x v="143"/>
      <x v="94"/>
    </i>
    <i r="3">
      <x v="144"/>
      <x v="43"/>
    </i>
    <i r="3">
      <x v="145"/>
      <x v="95"/>
    </i>
    <i r="3">
      <x v="146"/>
      <x v="54"/>
    </i>
    <i r="3">
      <x v="147"/>
      <x v="96"/>
    </i>
    <i r="3">
      <x v="148"/>
      <x v="44"/>
    </i>
    <i r="3">
      <x v="149"/>
      <x v="97"/>
    </i>
    <i r="3">
      <x v="150"/>
      <x v="55"/>
    </i>
    <i r="3">
      <x v="151"/>
      <x v="98"/>
    </i>
    <i r="3">
      <x v="152"/>
      <x v="56"/>
    </i>
    <i r="3">
      <x v="153"/>
      <x v="99"/>
    </i>
    <i r="3">
      <x v="154"/>
      <x v="57"/>
    </i>
    <i r="3">
      <x v="155"/>
      <x v="100"/>
    </i>
    <i r="3">
      <x v="156"/>
      <x v="58"/>
    </i>
    <i r="3">
      <x v="157"/>
      <x v="101"/>
    </i>
    <i r="3">
      <x v="158"/>
      <x v="59"/>
    </i>
    <i r="3">
      <x v="159"/>
      <x v="102"/>
    </i>
    <i r="3">
      <x v="160"/>
      <x v="60"/>
    </i>
    <i r="3">
      <x v="161"/>
      <x v="103"/>
    </i>
    <i r="3">
      <x v="162"/>
      <x v="61"/>
    </i>
    <i r="3">
      <x v="163"/>
      <x v="104"/>
    </i>
    <i r="3">
      <x v="164"/>
      <x v="62"/>
    </i>
    <i r="3">
      <x v="165"/>
      <x v="105"/>
    </i>
    <i r="3">
      <x v="166"/>
      <x v="63"/>
    </i>
    <i r="3">
      <x v="167"/>
      <x v="106"/>
    </i>
    <i r="1">
      <x v="15"/>
      <x v="11"/>
      <x v="168"/>
      <x v="53"/>
    </i>
    <i r="1">
      <x v="17"/>
      <x v="11"/>
      <x v="169"/>
      <x v="61"/>
    </i>
    <i r="1">
      <x v="18"/>
      <x v="11"/>
      <x v="170"/>
      <x v="45"/>
    </i>
    <i r="1">
      <x v="2"/>
      <x v="11"/>
      <x v="171"/>
      <x v="54"/>
    </i>
    <i r="1">
      <x v="3"/>
      <x v="11"/>
      <x v="172"/>
      <x v="59"/>
    </i>
    <i r="1">
      <x v="4"/>
      <x v="11"/>
      <x v="173"/>
      <x v="57"/>
    </i>
    <i r="1">
      <x v="7"/>
      <x v="11"/>
      <x v="174"/>
      <x v="46"/>
    </i>
    <i r="1">
      <x v="5"/>
      <x v="11"/>
      <x v="175"/>
      <x v="43"/>
    </i>
    <i r="3">
      <x v="176"/>
      <x v="60"/>
    </i>
    <i>
      <x v="10"/>
      <x/>
      <x v="1"/>
      <x v="177"/>
      <x v="107"/>
    </i>
    <i r="3">
      <x v="178"/>
      <x v="108"/>
    </i>
    <i r="3">
      <x v="179"/>
      <x v="109"/>
    </i>
    <i r="3">
      <x v="180"/>
      <x v="110"/>
    </i>
    <i r="3">
      <x v="181"/>
      <x v="111"/>
    </i>
    <i r="3">
      <x v="182"/>
      <x v="112"/>
    </i>
    <i r="3">
      <x v="183"/>
      <x v="113"/>
    </i>
    <i r="3">
      <x v="184"/>
      <x v="114"/>
    </i>
    <i r="3">
      <x v="185"/>
      <x v="115"/>
    </i>
    <i r="3">
      <x v="186"/>
      <x v="21"/>
    </i>
    <i r="3">
      <x v="187"/>
      <x v="116"/>
    </i>
    <i r="3">
      <x v="188"/>
      <x v="19"/>
    </i>
    <i r="3">
      <x v="189"/>
      <x v="117"/>
    </i>
    <i r="3">
      <x v="190"/>
      <x v="17"/>
    </i>
    <i r="1">
      <x v="18"/>
      <x v="1"/>
      <x v="191"/>
      <x v="41"/>
    </i>
    <i r="1">
      <x v="19"/>
      <x v="1"/>
      <x v="192"/>
      <x v="42"/>
    </i>
    <i r="1">
      <x v="4"/>
      <x v="1"/>
      <x v="193"/>
      <x v="118"/>
    </i>
    <i r="1">
      <x v="5"/>
      <x v="1"/>
      <x v="194"/>
      <x v="119"/>
    </i>
    <i>
      <x v="11"/>
      <x v="13"/>
      <x v="15"/>
      <x v="195"/>
      <x v="117"/>
    </i>
    <i r="1">
      <x v="17"/>
      <x v="15"/>
      <x v="196"/>
      <x v="120"/>
    </i>
    <i r="1">
      <x v="2"/>
      <x v="15"/>
      <x v="197"/>
      <x v="116"/>
    </i>
    <i r="1">
      <x v="5"/>
      <x v="15"/>
      <x v="198"/>
      <x v="118"/>
    </i>
    <i>
      <x v="12"/>
      <x v="13"/>
      <x v="22"/>
      <x v="199"/>
      <x v="53"/>
    </i>
    <i r="1">
      <x v="17"/>
      <x v="22"/>
      <x v="200"/>
      <x v="55"/>
    </i>
    <i r="1">
      <x v="2"/>
      <x v="22"/>
      <x v="201"/>
      <x v="49"/>
    </i>
    <i r="1">
      <x v="5"/>
      <x v="22"/>
      <x v="202"/>
      <x v="54"/>
    </i>
    <i>
      <x v="13"/>
      <x/>
      <x v="12"/>
      <x v="203"/>
      <x v="76"/>
    </i>
    <i r="3">
      <x v="204"/>
      <x v="79"/>
    </i>
    <i r="3">
      <x v="205"/>
      <x v="47"/>
    </i>
    <i r="3">
      <x v="206"/>
      <x v="48"/>
    </i>
    <i r="3">
      <x v="207"/>
      <x v="50"/>
    </i>
    <i r="3">
      <x v="208"/>
      <x v="52"/>
    </i>
    <i>
      <x v="14"/>
      <x v="8"/>
      <x v="17"/>
      <x v="209"/>
      <x v="41"/>
    </i>
    <i r="3">
      <x v="210"/>
      <x v="114"/>
    </i>
    <i r="1">
      <x v="9"/>
      <x v="17"/>
      <x v="211"/>
      <x v="121"/>
    </i>
    <i r="3">
      <x v="212"/>
      <x v="122"/>
    </i>
    <i r="3">
      <x v="213"/>
      <x v="42"/>
    </i>
    <i r="1">
      <x v="10"/>
      <x v="17"/>
      <x v="214"/>
      <x v="40"/>
    </i>
    <i r="3">
      <x v="215"/>
      <x v="109"/>
    </i>
    <i r="1">
      <x/>
      <x v="17"/>
      <x v="216"/>
      <x v="39"/>
    </i>
    <i r="3">
      <x v="217"/>
      <x v="123"/>
    </i>
    <i r="3">
      <x v="218"/>
      <x v="107"/>
    </i>
    <i r="3">
      <x v="219"/>
      <x v="108"/>
    </i>
    <i r="3">
      <x v="220"/>
      <x v="111"/>
    </i>
    <i r="3">
      <x v="221"/>
      <x v="112"/>
    </i>
    <i r="3">
      <x v="222"/>
      <x v="21"/>
    </i>
    <i r="3">
      <x v="223"/>
      <x v="116"/>
    </i>
    <i r="3">
      <x v="224"/>
      <x v="117"/>
    </i>
    <i r="3">
      <x v="225"/>
      <x v="17"/>
    </i>
    <i r="1">
      <x v="4"/>
      <x v="17"/>
      <x v="226"/>
      <x v="119"/>
    </i>
    <i r="3">
      <x v="227"/>
      <x v="110"/>
    </i>
    <i r="3">
      <x v="228"/>
      <x v="115"/>
    </i>
    <i r="1">
      <x v="5"/>
      <x v="17"/>
      <x v="229"/>
      <x v="113"/>
    </i>
    <i r="3">
      <x v="230"/>
      <x v="19"/>
    </i>
    <i>
      <x v="15"/>
      <x v="8"/>
      <x v="18"/>
      <x v="231"/>
      <x v="124"/>
    </i>
    <i r="1">
      <x v="9"/>
      <x v="18"/>
      <x v="232"/>
      <x v="125"/>
    </i>
    <i r="3">
      <x v="233"/>
      <x v="126"/>
    </i>
    <i r="1">
      <x/>
      <x v="18"/>
      <x v="234"/>
      <x v="127"/>
    </i>
    <i r="3">
      <x v="235"/>
      <x v="128"/>
    </i>
    <i r="3">
      <x v="236"/>
      <x v="129"/>
    </i>
    <i r="3">
      <x v="237"/>
      <x v="130"/>
    </i>
    <i r="1">
      <x v="5"/>
      <x v="6"/>
      <x v="238"/>
      <x v="22"/>
    </i>
    <i>
      <x v="16"/>
      <x/>
      <x v="8"/>
      <x v="239"/>
      <x v="131"/>
    </i>
    <i r="1">
      <x v="2"/>
      <x v="8"/>
      <x v="240"/>
      <x v="132"/>
    </i>
    <i r="1">
      <x v="4"/>
      <x v="8"/>
      <x v="241"/>
      <x v="133"/>
    </i>
    <i r="1">
      <x v="5"/>
      <x v="8"/>
      <x v="242"/>
      <x v="134"/>
    </i>
    <i>
      <x v="17"/>
      <x v="8"/>
      <x v="4"/>
      <x v="243"/>
      <x v="123"/>
    </i>
    <i r="1">
      <x v="9"/>
      <x v="4"/>
      <x v="244"/>
      <x v="119"/>
    </i>
    <i r="1">
      <x v="10"/>
      <x v="4"/>
      <x v="245"/>
      <x v="122"/>
    </i>
    <i r="1">
      <x/>
      <x v="4"/>
      <x v="246"/>
      <x v="121"/>
    </i>
    <i r="3">
      <x v="247"/>
      <x v="107"/>
    </i>
    <i r="3">
      <x v="248"/>
      <x v="117"/>
    </i>
    <i r="3">
      <x v="249"/>
      <x v="118"/>
    </i>
    <i>
      <x v="18"/>
      <x v="20"/>
      <x v="2"/>
      <x v="250"/>
      <x v="135"/>
    </i>
    <i r="1">
      <x v="7"/>
      <x v="2"/>
      <x v="251"/>
      <x v="136"/>
    </i>
    <i r="3">
      <x v="252"/>
      <x v="137"/>
    </i>
    <i>
      <x v="19"/>
      <x v="8"/>
      <x v="23"/>
      <x v="253"/>
      <x v="20"/>
    </i>
    <i r="1">
      <x/>
      <x v="23"/>
      <x v="254"/>
      <x v="65"/>
    </i>
    <i r="3">
      <x v="255"/>
      <x v="138"/>
    </i>
    <i r="3">
      <x v="256"/>
      <x v="68"/>
    </i>
    <i r="3">
      <x v="257"/>
      <x v="71"/>
    </i>
    <i r="3">
      <x v="258"/>
      <x v="19"/>
    </i>
    <i r="3">
      <x v="259"/>
      <x v="17"/>
    </i>
    <i r="3">
      <x v="260"/>
      <x v="18"/>
    </i>
    <i r="1">
      <x v="5"/>
      <x v="23"/>
      <x v="261"/>
      <x v="41"/>
    </i>
    <i>
      <x v="20"/>
      <x/>
      <x v="10"/>
      <x v="262"/>
      <x v="119"/>
    </i>
    <i r="3">
      <x v="263"/>
      <x v="107"/>
    </i>
    <i r="3">
      <x v="264"/>
      <x v="109"/>
    </i>
    <i r="3">
      <x v="265"/>
      <x v="111"/>
    </i>
    <i r="3">
      <x v="266"/>
      <x v="113"/>
    </i>
    <i r="3">
      <x v="267"/>
      <x v="115"/>
    </i>
    <i>
      <x v="21"/>
      <x v="1"/>
      <x v="24"/>
      <x v="268"/>
      <x v="73"/>
    </i>
    <i r="1">
      <x/>
      <x v="24"/>
      <x v="269"/>
      <x v="66"/>
    </i>
    <i r="3">
      <x v="270"/>
      <x v="67"/>
    </i>
    <i r="3">
      <x v="271"/>
      <x v="69"/>
    </i>
    <i r="3">
      <x v="272"/>
      <x v="116"/>
    </i>
    <i r="3">
      <x v="273"/>
      <x v="117"/>
    </i>
    <i r="3">
      <x v="274"/>
      <x v="118"/>
    </i>
    <i r="3">
      <x v="275"/>
      <x v="120"/>
    </i>
    <i>
      <x v="22"/>
      <x/>
      <x v="9"/>
      <x v="276"/>
      <x v="42"/>
    </i>
    <i r="3">
      <x v="277"/>
      <x v="108"/>
    </i>
    <i r="3">
      <x v="278"/>
      <x v="110"/>
    </i>
    <i r="3">
      <x v="279"/>
      <x v="112"/>
    </i>
    <i r="3">
      <x v="280"/>
      <x v="114"/>
    </i>
  </rowItems>
  <colItems count="1">
    <i/>
  </colItems>
  <dataFields count="1">
    <dataField name="Suma de NUM" fld="4" baseField="0" baseItem="0"/>
  </dataFields>
  <formats count="1664">
    <format dxfId="4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0"/>
          </reference>
          <reference field="2" count="1" selected="0">
            <x v="49"/>
          </reference>
          <reference field="3" count="1">
            <x v="207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7"/>
          </reference>
          <reference field="2" count="1" selected="0">
            <x v="26"/>
          </reference>
          <reference field="3" count="1">
            <x v="208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1"/>
          </reference>
          <reference field="2" count="1" selected="0">
            <x v="59"/>
          </reference>
          <reference field="3" count="1">
            <x v="209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7"/>
          </reference>
          <reference field="2" count="1" selected="0">
            <x v="210"/>
          </reference>
          <reference field="3" count="1">
            <x v="210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18"/>
          </reference>
          <reference field="2" count="1" selected="0">
            <x v="231"/>
          </reference>
          <reference field="3" count="1">
            <x v="21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0"/>
          </reference>
          <reference field="2" count="1" selected="0">
            <x v="50"/>
          </reference>
          <reference field="3" count="1">
            <x v="212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3"/>
          </reference>
          <reference field="2" count="1" selected="0">
            <x v="253"/>
          </reference>
          <reference field="3" count="1">
            <x v="213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20"/>
          </reference>
          <reference field="2" count="1" selected="0">
            <x v="51"/>
          </reference>
          <reference field="3" count="1">
            <x v="214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4"/>
          </reference>
          <reference field="2" count="1" selected="0">
            <x v="244"/>
          </reference>
          <reference field="3" count="1">
            <x v="215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7"/>
          </reference>
          <reference field="2" count="1" selected="0">
            <x v="27"/>
          </reference>
          <reference field="3" count="1">
            <x v="216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0"/>
          </reference>
          <reference field="3" count="1">
            <x v="217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1"/>
          </reference>
          <reference field="3" count="1">
            <x v="218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2"/>
          </reference>
          <reference field="3" count="1">
            <x v="219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3"/>
          </reference>
          <reference field="3" count="1">
            <x v="220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4"/>
          </reference>
          <reference field="3" count="1">
            <x v="209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5"/>
          </reference>
          <reference field="3" count="1">
            <x v="221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6"/>
          </reference>
          <reference field="3" count="1">
            <x v="222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7"/>
          </reference>
          <reference field="3" count="1">
            <x v="207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8"/>
          </reference>
          <reference field="3" count="1">
            <x v="223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9"/>
          </reference>
          <reference field="3" count="1">
            <x v="224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0"/>
          </reference>
          <reference field="3" count="1">
            <x v="225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1"/>
          </reference>
          <reference field="3" count="1">
            <x v="226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2"/>
          </reference>
          <reference field="3" count="1">
            <x v="227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3"/>
          </reference>
          <reference field="3" count="1">
            <x v="228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4"/>
          </reference>
          <reference field="3" count="1">
            <x v="229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5"/>
          </reference>
          <reference field="3" count="1">
            <x v="230"/>
          </reference>
        </references>
      </pivotArea>
    </format>
    <format dxfId="7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6"/>
          </reference>
          <reference field="3" count="1">
            <x v="231"/>
          </reference>
        </references>
      </pivotArea>
    </format>
    <format dxfId="7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7"/>
          </reference>
          <reference field="3" count="1">
            <x v="232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8"/>
          </reference>
          <reference field="3" count="1">
            <x v="233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9"/>
          </reference>
          <reference field="3" count="1">
            <x v="234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4"/>
          </reference>
          <reference field="2" count="1" selected="0">
            <x v="80"/>
          </reference>
          <reference field="3" count="1">
            <x v="235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17"/>
          </reference>
          <reference field="2" count="1" selected="0">
            <x v="213"/>
          </reference>
          <reference field="3" count="1">
            <x v="236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1"/>
          </reference>
          <reference field="3" count="1">
            <x v="217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2"/>
          </reference>
          <reference field="3" count="1">
            <x v="218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3"/>
          </reference>
          <reference field="3" count="1">
            <x v="219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4"/>
          </reference>
          <reference field="3" count="1">
            <x v="220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5"/>
          </reference>
          <reference field="3" count="1">
            <x v="209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6"/>
          </reference>
          <reference field="3" count="1">
            <x v="221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7"/>
          </reference>
          <reference field="3" count="1">
            <x v="222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8"/>
          </reference>
          <reference field="3" count="1">
            <x v="207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9"/>
          </reference>
          <reference field="3" count="1">
            <x v="223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0"/>
          </reference>
          <reference field="3" count="1">
            <x v="224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1"/>
          </reference>
          <reference field="3" count="1">
            <x v="225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2"/>
          </reference>
          <reference field="3" count="1">
            <x v="226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3"/>
          </reference>
          <reference field="3" count="1">
            <x v="227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4"/>
          </reference>
          <reference field="3" count="1">
            <x v="228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7"/>
          </reference>
          <reference field="2" count="1" selected="0">
            <x v="215"/>
          </reference>
          <reference field="3" count="1">
            <x v="237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9"/>
          </reference>
          <reference field="2" count="1" selected="0">
            <x v="33"/>
          </reference>
          <reference field="3" count="1">
            <x v="238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0"/>
          </reference>
          <reference field="2" count="1" selected="0">
            <x v="52"/>
          </reference>
          <reference field="3" count="1">
            <x v="218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1"/>
          </reference>
          <reference field="2" count="1" selected="0">
            <x v="95"/>
          </reference>
          <reference field="3" count="1">
            <x v="222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15"/>
          </reference>
          <reference field="2" count="1" selected="0">
            <x v="195"/>
          </reference>
          <reference field="3" count="1">
            <x v="239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0"/>
          </reference>
          <reference field="2" count="1" selected="0">
            <x v="53"/>
          </reference>
          <reference field="3" count="1">
            <x v="240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2"/>
          </reference>
          <reference field="2" count="1" selected="0">
            <x v="199"/>
          </reference>
          <reference field="3" count="1">
            <x v="223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28"/>
          </reference>
          <reference field="3" count="1">
            <x v="218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30"/>
          </reference>
          <reference field="3" count="1">
            <x v="219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32"/>
          </reference>
          <reference field="3" count="1">
            <x v="220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34"/>
          </reference>
          <reference field="3" count="1">
            <x v="209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36"/>
          </reference>
          <reference field="3" count="1">
            <x v="221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38"/>
          </reference>
          <reference field="3" count="1">
            <x v="222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40"/>
          </reference>
          <reference field="3" count="1">
            <x v="207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42"/>
          </reference>
          <reference field="3" count="1">
            <x v="223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44"/>
          </reference>
          <reference field="3" count="1">
            <x v="224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46"/>
          </reference>
          <reference field="3" count="1">
            <x v="225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48"/>
          </reference>
          <reference field="3" count="1">
            <x v="226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50"/>
          </reference>
          <reference field="3" count="1">
            <x v="227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52"/>
          </reference>
          <reference field="3" count="1">
            <x v="228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54"/>
          </reference>
          <reference field="3" count="1">
            <x v="229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56"/>
          </reference>
          <reference field="3" count="1">
            <x v="230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58"/>
          </reference>
          <reference field="3" count="1">
            <x v="231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60"/>
          </reference>
          <reference field="3" count="1">
            <x v="232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62"/>
          </reference>
          <reference field="3" count="1">
            <x v="233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64"/>
          </reference>
          <reference field="3" count="1">
            <x v="234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14"/>
          </reference>
          <reference field="2" count="1" selected="0">
            <x v="166"/>
          </reference>
          <reference field="3" count="1">
            <x v="235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1"/>
          </reference>
          <reference field="2" count="1" selected="0">
            <x v="96"/>
          </reference>
          <reference field="3" count="1">
            <x v="228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6"/>
          </reference>
          <reference field="2" count="1" selected="0">
            <x v="17"/>
          </reference>
          <reference field="3" count="1">
            <x v="24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1"/>
          </reference>
          <reference field="2" count="1" selected="0">
            <x v="45"/>
          </reference>
          <reference field="3" count="1">
            <x v="224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0"/>
          </reference>
          <reference field="2" count="1" selected="0">
            <x v="1417"/>
          </reference>
          <reference field="3" count="1">
            <x v="219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0"/>
          </reference>
          <reference field="2" count="1" selected="0">
            <x v="54"/>
          </reference>
          <reference field="3" count="1">
            <x v="242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1"/>
          </reference>
          <reference field="2" count="1" selected="0">
            <x v="97"/>
          </reference>
          <reference field="3" count="1">
            <x v="230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20"/>
          </reference>
          <reference field="2" count="1" selected="0">
            <x v="55"/>
          </reference>
          <reference field="3" count="1">
            <x v="220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11"/>
          </reference>
          <reference field="2" count="1" selected="0">
            <x v="1418"/>
          </reference>
          <reference field="3" count="1">
            <x v="226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77"/>
          </reference>
          <reference field="3" count="1">
            <x v="243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78"/>
          </reference>
          <reference field="3" count="1">
            <x v="244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79"/>
          </reference>
          <reference field="3" count="1">
            <x v="237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0"/>
          </reference>
          <reference field="3" count="1">
            <x v="245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1"/>
          </reference>
          <reference field="3" count="1">
            <x v="246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2"/>
          </reference>
          <reference field="3" count="1">
            <x v="247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3"/>
          </reference>
          <reference field="3" count="1">
            <x v="248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4"/>
          </reference>
          <reference field="3" count="1">
            <x v="210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5"/>
          </reference>
          <reference field="3" count="1">
            <x v="249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6"/>
          </reference>
          <reference field="3" count="1">
            <x v="250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7"/>
          </reference>
          <reference field="3" count="1">
            <x v="251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8"/>
          </reference>
          <reference field="3" count="1">
            <x v="252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9"/>
          </reference>
          <reference field="3" count="1">
            <x v="239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90"/>
          </reference>
          <reference field="3" count="1">
            <x v="241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7"/>
          </reference>
          <reference field="3" count="1">
            <x v="243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8"/>
          </reference>
          <reference field="3" count="1">
            <x v="239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9"/>
          </reference>
          <reference field="3" count="1">
            <x v="253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 selected="0">
            <x v="41"/>
          </reference>
          <reference field="3" count="1">
            <x v="252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 selected="0">
            <x v="42"/>
          </reference>
          <reference field="3" count="1">
            <x v="241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7"/>
          </reference>
          <reference field="2" count="1" selected="0">
            <x v="28"/>
          </reference>
          <reference field="3" count="1">
            <x v="254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7"/>
          </reference>
          <reference field="2" count="1" selected="0">
            <x v="29"/>
          </reference>
          <reference field="3" count="1">
            <x v="255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8"/>
          </reference>
          <reference field="2" count="1" selected="0">
            <x v="239"/>
          </reference>
          <reference field="3" count="1">
            <x v="256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6"/>
          </reference>
          <reference field="3" count="1">
            <x v="236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7"/>
          </reference>
          <reference field="3" count="1">
            <x v="244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8"/>
          </reference>
          <reference field="3" count="1">
            <x v="245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9"/>
          </reference>
          <reference field="3" count="1">
            <x v="247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80"/>
          </reference>
          <reference field="3" count="1">
            <x v="210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2"/>
          </reference>
          <reference field="3" count="1">
            <x v="215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3"/>
          </reference>
          <reference field="3" count="1">
            <x v="243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4"/>
          </reference>
          <reference field="3" count="1">
            <x v="237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5"/>
          </reference>
          <reference field="3" count="1">
            <x v="246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6"/>
          </reference>
          <reference field="3" count="1">
            <x v="248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7"/>
          </reference>
          <reference field="3" count="1">
            <x v="249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4"/>
          </reference>
          <reference field="3" count="1">
            <x v="257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5"/>
          </reference>
          <reference field="3" count="1">
            <x v="240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6"/>
          </reference>
          <reference field="3" count="1">
            <x v="242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7"/>
          </reference>
          <reference field="3" count="1">
            <x v="217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8"/>
          </reference>
          <reference field="3" count="1">
            <x v="219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1"/>
          </reference>
          <reference field="3" count="1">
            <x v="258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2"/>
          </reference>
          <reference field="3" count="1">
            <x v="259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3"/>
          </reference>
          <reference field="3" count="1">
            <x v="212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4"/>
          </reference>
          <reference field="3" count="1">
            <x v="214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5"/>
          </reference>
          <reference field="3" count="1">
            <x v="218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6"/>
          </reference>
          <reference field="3" count="1">
            <x v="220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2"/>
          </reference>
          <reference field="3" count="1">
            <x v="260"/>
          </reference>
        </references>
      </pivotArea>
    </format>
    <format dxfId="17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3"/>
          </reference>
          <reference field="3" count="1">
            <x v="258"/>
          </reference>
        </references>
      </pivotArea>
    </format>
    <format dxfId="17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6"/>
          </reference>
          <reference field="3" count="1">
            <x v="261"/>
          </reference>
        </references>
      </pivotArea>
    </format>
    <format dxfId="17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4"/>
          </reference>
          <reference field="3" count="1">
            <x v="262"/>
          </reference>
        </references>
      </pivotArea>
    </format>
    <format dxfId="17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5"/>
          </reference>
          <reference field="3" count="1">
            <x v="257"/>
          </reference>
        </references>
      </pivotArea>
    </format>
    <format dxfId="17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7"/>
          </reference>
          <reference field="3" count="1">
            <x v="263"/>
          </reference>
        </references>
      </pivotArea>
    </format>
    <format dxfId="17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6"/>
          </reference>
          <reference field="3" count="1">
            <x v="264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7"/>
          </reference>
          <reference field="3" count="1">
            <x v="259"/>
          </reference>
        </references>
      </pivotArea>
    </format>
    <format dxfId="18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8"/>
          </reference>
          <reference field="3" count="1">
            <x v="265"/>
          </reference>
        </references>
      </pivotArea>
    </format>
    <format dxfId="18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8"/>
          </reference>
          <reference field="3" count="1">
            <x v="266"/>
          </reference>
        </references>
      </pivotArea>
    </format>
    <format dxfId="18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9"/>
          </reference>
          <reference field="3" count="1">
            <x v="240"/>
          </reference>
        </references>
      </pivotArea>
    </format>
    <format dxfId="18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9"/>
          </reference>
          <reference field="3" count="1">
            <x v="267"/>
          </reference>
        </references>
      </pivotArea>
    </format>
    <format dxfId="18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0"/>
          </reference>
          <reference field="3" count="1">
            <x v="268"/>
          </reference>
        </references>
      </pivotArea>
    </format>
    <format dxfId="18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1"/>
          </reference>
          <reference field="3" count="1">
            <x v="212"/>
          </reference>
        </references>
      </pivotArea>
    </format>
    <format dxfId="18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"/>
          </reference>
          <reference field="3" count="1">
            <x v="269"/>
          </reference>
        </references>
      </pivotArea>
    </format>
    <format dxfId="18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2"/>
          </reference>
          <reference field="3" count="1">
            <x v="270"/>
          </reference>
        </references>
      </pivotArea>
    </format>
    <format dxfId="18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3"/>
          </reference>
          <reference field="3" count="1">
            <x v="242"/>
          </reference>
        </references>
      </pivotArea>
    </format>
    <format dxfId="18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4"/>
          </reference>
          <reference field="3" count="1">
            <x v="271"/>
          </reference>
        </references>
      </pivotArea>
    </format>
    <format dxfId="19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5"/>
          </reference>
          <reference field="3" count="1">
            <x v="272"/>
          </reference>
        </references>
      </pivotArea>
    </format>
    <format dxfId="19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6"/>
          </reference>
          <reference field="3" count="1">
            <x v="217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7"/>
          </reference>
          <reference field="3" count="1">
            <x v="273"/>
          </reference>
        </references>
      </pivotArea>
    </format>
    <format dxfId="1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8"/>
          </reference>
          <reference field="3" count="1">
            <x v="218"/>
          </reference>
        </references>
      </pivotArea>
    </format>
    <format dxfId="1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9"/>
          </reference>
          <reference field="3" count="1">
            <x v="274"/>
          </reference>
        </references>
      </pivotArea>
    </format>
    <format dxfId="19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0"/>
          </reference>
          <reference field="3" count="1">
            <x v="219"/>
          </reference>
        </references>
      </pivotArea>
    </format>
    <format dxfId="19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1"/>
          </reference>
          <reference field="3" count="1">
            <x v="275"/>
          </reference>
        </references>
      </pivotArea>
    </format>
    <format dxfId="19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2"/>
          </reference>
          <reference field="3" count="1">
            <x v="220"/>
          </reference>
        </references>
      </pivotArea>
    </format>
    <format dxfId="19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3"/>
          </reference>
          <reference field="3" count="1">
            <x v="276"/>
          </reference>
        </references>
      </pivotArea>
    </format>
    <format dxfId="19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4"/>
          </reference>
          <reference field="3" count="1">
            <x v="209"/>
          </reference>
        </references>
      </pivotArea>
    </format>
    <format dxfId="20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5"/>
          </reference>
          <reference field="3" count="1">
            <x v="277"/>
          </reference>
        </references>
      </pivotArea>
    </format>
    <format dxfId="20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6"/>
          </reference>
          <reference field="3" count="1">
            <x v="221"/>
          </reference>
        </references>
      </pivotArea>
    </format>
    <format dxfId="20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7"/>
          </reference>
          <reference field="3" count="1">
            <x v="278"/>
          </reference>
        </references>
      </pivotArea>
    </format>
    <format dxfId="20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8"/>
          </reference>
          <reference field="3" count="1">
            <x v="222"/>
          </reference>
        </references>
      </pivotArea>
    </format>
    <format dxfId="20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9"/>
          </reference>
          <reference field="3" count="1">
            <x v="279"/>
          </reference>
        </references>
      </pivotArea>
    </format>
    <format dxfId="2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0"/>
          </reference>
          <reference field="3" count="1">
            <x v="207"/>
          </reference>
        </references>
      </pivotArea>
    </format>
    <format dxfId="2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1"/>
          </reference>
          <reference field="3" count="1">
            <x v="280"/>
          </reference>
        </references>
      </pivotArea>
    </format>
    <format dxfId="2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2"/>
          </reference>
          <reference field="3" count="1">
            <x v="223"/>
          </reference>
        </references>
      </pivotArea>
    </format>
    <format dxfId="2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3"/>
          </reference>
          <reference field="3" count="1">
            <x v="281"/>
          </reference>
        </references>
      </pivotArea>
    </format>
    <format dxfId="2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4"/>
          </reference>
          <reference field="3" count="1">
            <x v="224"/>
          </reference>
        </references>
      </pivotArea>
    </format>
    <format dxfId="2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5"/>
          </reference>
          <reference field="3" count="1">
            <x v="282"/>
          </reference>
        </references>
      </pivotArea>
    </format>
    <format dxfId="21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6"/>
          </reference>
          <reference field="3" count="1">
            <x v="225"/>
          </reference>
        </references>
      </pivotArea>
    </format>
    <format dxfId="21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7"/>
          </reference>
          <reference field="3" count="1">
            <x v="283"/>
          </reference>
        </references>
      </pivotArea>
    </format>
    <format dxfId="21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8"/>
          </reference>
          <reference field="3" count="1">
            <x v="226"/>
          </reference>
        </references>
      </pivotArea>
    </format>
    <format dxfId="21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9"/>
          </reference>
          <reference field="3" count="1">
            <x v="284"/>
          </reference>
        </references>
      </pivotArea>
    </format>
    <format dxfId="21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0"/>
          </reference>
          <reference field="3" count="1">
            <x v="227"/>
          </reference>
        </references>
      </pivotArea>
    </format>
    <format dxfId="21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1"/>
          </reference>
          <reference field="3" count="1">
            <x v="285"/>
          </reference>
        </references>
      </pivotArea>
    </format>
    <format dxfId="21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2"/>
          </reference>
          <reference field="3" count="1">
            <x v="228"/>
          </reference>
        </references>
      </pivotArea>
    </format>
    <format dxfId="21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3"/>
          </reference>
          <reference field="3" count="1">
            <x v="286"/>
          </reference>
        </references>
      </pivotArea>
    </format>
    <format dxfId="21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4"/>
          </reference>
          <reference field="3" count="1">
            <x v="229"/>
          </reference>
        </references>
      </pivotArea>
    </format>
    <format dxfId="22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5"/>
          </reference>
          <reference field="3" count="1">
            <x v="287"/>
          </reference>
        </references>
      </pivotArea>
    </format>
    <format dxfId="22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6"/>
          </reference>
          <reference field="3" count="1">
            <x v="230"/>
          </reference>
        </references>
      </pivotArea>
    </format>
    <format dxfId="22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7"/>
          </reference>
          <reference field="3" count="1">
            <x v="288"/>
          </reference>
        </references>
      </pivotArea>
    </format>
    <format dxfId="22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8"/>
          </reference>
          <reference field="3" count="1">
            <x v="231"/>
          </reference>
        </references>
      </pivotArea>
    </format>
    <format dxfId="22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9"/>
          </reference>
          <reference field="3" count="1">
            <x v="289"/>
          </reference>
        </references>
      </pivotArea>
    </format>
    <format dxfId="22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0"/>
          </reference>
          <reference field="3" count="1">
            <x v="232"/>
          </reference>
        </references>
      </pivotArea>
    </format>
    <format dxfId="22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1"/>
          </reference>
          <reference field="3" count="1">
            <x v="290"/>
          </reference>
        </references>
      </pivotArea>
    </format>
    <format dxfId="22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2"/>
          </reference>
          <reference field="3" count="1">
            <x v="233"/>
          </reference>
        </references>
      </pivotArea>
    </format>
    <format dxfId="22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3"/>
          </reference>
          <reference field="3" count="1">
            <x v="291"/>
          </reference>
        </references>
      </pivotArea>
    </format>
    <format dxfId="22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4"/>
          </reference>
          <reference field="3" count="1">
            <x v="234"/>
          </reference>
        </references>
      </pivotArea>
    </format>
    <format dxfId="23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5"/>
          </reference>
          <reference field="3" count="1">
            <x v="292"/>
          </reference>
        </references>
      </pivotArea>
    </format>
    <format dxfId="23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6"/>
          </reference>
          <reference field="3" count="1">
            <x v="235"/>
          </reference>
        </references>
      </pivotArea>
    </format>
    <format dxfId="2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7"/>
          </reference>
          <reference field="3" count="1">
            <x v="293"/>
          </reference>
        </references>
      </pivotArea>
    </format>
    <format dxfId="23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18"/>
          </reference>
          <reference field="3" count="1">
            <x v="243"/>
          </reference>
        </references>
      </pivotArea>
    </format>
    <format dxfId="2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19"/>
          </reference>
          <reference field="3" count="1">
            <x v="244"/>
          </reference>
        </references>
      </pivotArea>
    </format>
    <format dxfId="23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0"/>
          </reference>
          <reference field="3" count="1">
            <x v="246"/>
          </reference>
        </references>
      </pivotArea>
    </format>
    <format dxfId="2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1"/>
          </reference>
          <reference field="3" count="1">
            <x v="247"/>
          </reference>
        </references>
      </pivotArea>
    </format>
    <format dxfId="2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2"/>
          </reference>
          <reference field="3" count="1">
            <x v="250"/>
          </reference>
        </references>
      </pivotArea>
    </format>
    <format dxfId="2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3"/>
          </reference>
          <reference field="3" count="1">
            <x v="251"/>
          </reference>
        </references>
      </pivotArea>
    </format>
    <format dxfId="23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4"/>
          </reference>
          <reference field="3" count="1">
            <x v="239"/>
          </reference>
        </references>
      </pivotArea>
    </format>
    <format dxfId="2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5"/>
          </reference>
          <reference field="3" count="1">
            <x v="241"/>
          </reference>
        </references>
      </pivotArea>
    </format>
    <format dxfId="24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5"/>
          </reference>
          <reference field="3" count="1">
            <x v="294"/>
          </reference>
        </references>
      </pivotArea>
    </format>
    <format dxfId="2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6"/>
          </reference>
          <reference field="3" count="1">
            <x v="295"/>
          </reference>
        </references>
      </pivotArea>
    </format>
    <format dxfId="24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7"/>
          </reference>
          <reference field="3" count="1">
            <x v="296"/>
          </reference>
        </references>
      </pivotArea>
    </format>
    <format dxfId="24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9"/>
          </reference>
          <reference field="2" count="1" selected="0">
            <x v="35"/>
          </reference>
          <reference field="3" count="1">
            <x v="297"/>
          </reference>
        </references>
      </pivotArea>
    </format>
    <format dxfId="24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8"/>
          </reference>
          <reference field="3" count="1">
            <x v="252"/>
          </reference>
        </references>
      </pivotArea>
    </format>
    <format dxfId="24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9"/>
          </reference>
          <reference field="3" count="1">
            <x v="241"/>
          </reference>
        </references>
      </pivotArea>
    </format>
    <format dxfId="24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60"/>
          </reference>
          <reference field="3" count="1">
            <x v="298"/>
          </reference>
        </references>
      </pivotArea>
    </format>
    <format dxfId="24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2"/>
          </reference>
          <reference field="3" count="1">
            <x v="251"/>
          </reference>
        </references>
      </pivotArea>
    </format>
    <format dxfId="24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3"/>
          </reference>
          <reference field="3" count="1">
            <x v="239"/>
          </reference>
        </references>
      </pivotArea>
    </format>
    <format dxfId="25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4"/>
          </reference>
          <reference field="3" count="1">
            <x v="253"/>
          </reference>
        </references>
      </pivotArea>
    </format>
    <format dxfId="25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5"/>
          </reference>
          <reference field="3" count="1">
            <x v="299"/>
          </reference>
        </references>
      </pivotArea>
    </format>
    <format dxfId="25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1"/>
          </reference>
          <reference field="2" count="1" selected="0">
            <x v="168"/>
          </reference>
          <reference field="3" count="1">
            <x v="223"/>
          </reference>
        </references>
      </pivotArea>
    </format>
    <format dxfId="25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0"/>
          </reference>
          <reference field="2" count="1" selected="0">
            <x v="56"/>
          </reference>
          <reference field="3" count="1">
            <x v="221"/>
          </reference>
        </references>
      </pivotArea>
    </format>
    <format dxfId="25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11"/>
          </reference>
          <reference field="2" count="1" selected="0">
            <x v="169"/>
          </reference>
          <reference field="3" count="1">
            <x v="233"/>
          </reference>
        </references>
      </pivotArea>
    </format>
    <format dxfId="25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15"/>
          </reference>
          <reference field="2" count="1" selected="0">
            <x v="196"/>
          </reference>
          <reference field="3" count="1">
            <x v="299"/>
          </reference>
        </references>
      </pivotArea>
    </format>
    <format dxfId="25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2"/>
          </reference>
          <reference field="2" count="1" selected="0">
            <x v="200"/>
          </reference>
          <reference field="3" count="1">
            <x v="227"/>
          </reference>
        </references>
      </pivotArea>
    </format>
    <format dxfId="25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20"/>
          </reference>
          <reference field="2" count="1" selected="0">
            <x v="57"/>
          </reference>
          <reference field="3" count="1">
            <x v="222"/>
          </reference>
        </references>
      </pivotArea>
    </format>
    <format dxfId="258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1"/>
          </reference>
          <reference field="2" count="1" selected="0">
            <x v="170"/>
          </reference>
          <reference field="3" count="1">
            <x v="207"/>
          </reference>
        </references>
      </pivotArea>
    </format>
    <format dxfId="25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8"/>
          </reference>
          <reference field="2" count="1" selected="0">
            <x v="240"/>
          </reference>
          <reference field="3" count="1">
            <x v="300"/>
          </reference>
        </references>
      </pivotArea>
    </format>
    <format dxfId="26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1"/>
          </reference>
          <reference field="2" count="1" selected="0">
            <x v="171"/>
          </reference>
          <reference field="3" count="1">
            <x v="225"/>
          </reference>
        </references>
      </pivotArea>
    </format>
    <format dxfId="26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5"/>
          </reference>
          <reference field="2" count="1" selected="0">
            <x v="197"/>
          </reference>
          <reference field="3" count="1">
            <x v="251"/>
          </reference>
        </references>
      </pivotArea>
    </format>
    <format dxfId="26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6"/>
          </reference>
          <reference field="2" count="1" selected="0">
            <x v="18"/>
          </reference>
          <reference field="3" count="1">
            <x v="298"/>
          </reference>
        </references>
      </pivotArea>
    </format>
    <format dxfId="26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21"/>
          </reference>
          <reference field="2" count="1" selected="0">
            <x v="46"/>
          </reference>
          <reference field="3" count="1">
            <x v="226"/>
          </reference>
        </references>
      </pivotArea>
    </format>
    <format dxfId="26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22"/>
          </reference>
          <reference field="2" count="1" selected="0">
            <x v="201"/>
          </reference>
          <reference field="3" count="1">
            <x v="222"/>
          </reference>
        </references>
      </pivotArea>
    </format>
    <format dxfId="26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192"/>
          </reference>
          <reference field="3" count="1">
            <x v="236"/>
          </reference>
        </references>
      </pivotArea>
    </format>
    <format dxfId="26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1"/>
          </reference>
          <reference field="2" count="1" selected="0">
            <x v="172"/>
          </reference>
          <reference field="3" count="1">
            <x v="231"/>
          </reference>
        </references>
      </pivotArea>
    </format>
    <format dxfId="26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6"/>
          </reference>
          <reference field="2" count="1" selected="0">
            <x v="19"/>
          </reference>
          <reference field="3" count="1">
            <x v="252"/>
          </reference>
        </references>
      </pivotArea>
    </format>
    <format dxfId="26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21"/>
          </reference>
          <reference field="2" count="1" selected="0">
            <x v="47"/>
          </reference>
          <reference field="3" count="1">
            <x v="207"/>
          </reference>
        </references>
      </pivotArea>
    </format>
    <format dxfId="26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"/>
          </reference>
          <reference field="2" count="1" selected="0">
            <x v="193"/>
          </reference>
          <reference field="3" count="1">
            <x v="253"/>
          </reference>
        </references>
      </pivotArea>
    </format>
    <format dxfId="27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301"/>
          </reference>
        </references>
      </pivotArea>
    </format>
    <format dxfId="27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8"/>
          </reference>
          <reference field="2" count="1" selected="0">
            <x v="241"/>
          </reference>
          <reference field="3" count="1">
            <x v="302"/>
          </reference>
        </references>
      </pivotArea>
    </format>
    <format dxfId="27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1"/>
          </reference>
          <reference field="2" count="1" selected="0">
            <x v="173"/>
          </reference>
          <reference field="3" count="1">
            <x v="229"/>
          </reference>
        </references>
      </pivotArea>
    </format>
    <format dxfId="27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6"/>
          </reference>
          <reference field="2" count="1" selected="0">
            <x v="20"/>
          </reference>
          <reference field="3" count="1">
            <x v="213"/>
          </reference>
        </references>
      </pivotArea>
    </format>
    <format dxfId="27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7"/>
          </reference>
          <reference field="2" count="1" selected="0">
            <x v="226"/>
          </reference>
          <reference field="3" count="1">
            <x v="215"/>
          </reference>
        </references>
      </pivotArea>
    </format>
    <format dxfId="27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7"/>
          </reference>
          <reference field="2" count="1" selected="0">
            <x v="227"/>
          </reference>
          <reference field="3" count="1">
            <x v="245"/>
          </reference>
        </references>
      </pivotArea>
    </format>
    <format dxfId="27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7"/>
          </reference>
          <reference field="2" count="1" selected="0">
            <x v="228"/>
          </reference>
          <reference field="3" count="1">
            <x v="249"/>
          </reference>
        </references>
      </pivotArea>
    </format>
    <format dxfId="27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19"/>
          </reference>
          <reference field="2" count="1" selected="0">
            <x v="36"/>
          </reference>
          <reference field="3" count="1">
            <x v="303"/>
          </reference>
        </references>
      </pivotArea>
    </format>
    <format dxfId="2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1"/>
          </reference>
          <reference field="2" count="1" selected="0">
            <x v="174"/>
          </reference>
          <reference field="3" count="1">
            <x v="221"/>
          </reference>
        </references>
      </pivotArea>
    </format>
    <format dxfId="27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194"/>
          </reference>
          <reference field="3" count="1">
            <x v="215"/>
          </reference>
        </references>
      </pivotArea>
    </format>
    <format dxfId="2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44"/>
          </reference>
          <reference field="3" count="1">
            <x v="236"/>
          </reference>
        </references>
      </pivotArea>
    </format>
    <format dxfId="28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42"/>
          </reference>
          <reference field="3" count="1">
            <x v="304"/>
          </reference>
        </references>
      </pivotArea>
    </format>
    <format dxfId="2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1"/>
          </reference>
          <reference field="2" count="1" selected="0">
            <x v="175"/>
          </reference>
          <reference field="3" count="1">
            <x v="224"/>
          </reference>
        </references>
      </pivotArea>
    </format>
    <format dxfId="28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1"/>
          </reference>
          <reference field="2" count="1" selected="0">
            <x v="176"/>
          </reference>
          <reference field="3" count="1">
            <x v="232"/>
          </reference>
        </references>
      </pivotArea>
    </format>
    <format dxfId="2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5"/>
          </reference>
          <reference field="2" count="1" selected="0">
            <x v="198"/>
          </reference>
          <reference field="3" count="1">
            <x v="253"/>
          </reference>
        </references>
      </pivotArea>
    </format>
    <format dxfId="2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6"/>
          </reference>
          <reference field="2" count="1" selected="0">
            <x v="21"/>
          </reference>
          <reference field="3" count="1">
            <x v="250"/>
          </reference>
        </references>
      </pivotArea>
    </format>
    <format dxfId="2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7"/>
          </reference>
          <reference field="2" count="1" selected="0">
            <x v="229"/>
          </reference>
          <reference field="3" count="1">
            <x v="248"/>
          </reference>
        </references>
      </pivotArea>
    </format>
    <format dxfId="28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7"/>
          </reference>
          <reference field="2" count="1" selected="0">
            <x v="230"/>
          </reference>
          <reference field="3" count="1">
            <x v="252"/>
          </reference>
        </references>
      </pivotArea>
    </format>
    <format dxfId="2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9"/>
          </reference>
          <reference field="2" count="1" selected="0">
            <x v="38"/>
          </reference>
          <reference field="3" count="1">
            <x v="305"/>
          </reference>
        </references>
      </pivotArea>
    </format>
    <format dxfId="28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0"/>
          </reference>
          <reference field="2" count="1" selected="0">
            <x v="58"/>
          </reference>
          <reference field="3" count="1">
            <x v="217"/>
          </reference>
        </references>
      </pivotArea>
    </format>
    <format dxfId="2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1"/>
          </reference>
          <reference field="2" count="1" selected="0">
            <x v="48"/>
          </reference>
          <reference field="3" count="1">
            <x v="221"/>
          </reference>
        </references>
      </pivotArea>
    </format>
    <format dxfId="29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2"/>
          </reference>
          <reference field="2" count="1" selected="0">
            <x v="202"/>
          </reference>
          <reference field="3" count="1">
            <x v="225"/>
          </reference>
        </references>
      </pivotArea>
    </format>
    <format dxfId="2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0"/>
          </reference>
          <reference field="3" count="1">
            <x v="0"/>
          </reference>
          <reference field="5" count="1" selected="0">
            <x v="0"/>
          </reference>
        </references>
      </pivotArea>
    </format>
    <format dxfId="2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"/>
          </reference>
          <reference field="3" count="1">
            <x v="1"/>
          </reference>
          <reference field="5" count="1" selected="0">
            <x v="0"/>
          </reference>
        </references>
      </pivotArea>
    </format>
    <format dxfId="2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2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2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3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2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4"/>
          </reference>
          <reference field="3" count="1">
            <x v="4"/>
          </reference>
          <reference field="5" count="1" selected="0">
            <x v="0"/>
          </reference>
        </references>
      </pivotArea>
    </format>
    <format dxfId="2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5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2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6"/>
          </reference>
          <reference field="3" count="1">
            <x v="6"/>
          </reference>
          <reference field="5" count="1" selected="0">
            <x v="0"/>
          </reference>
        </references>
      </pivotArea>
    </format>
    <format dxfId="2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7"/>
          </reference>
          <reference field="3" count="1">
            <x v="7"/>
          </reference>
          <reference field="5" count="1" selected="0">
            <x v="0"/>
          </reference>
        </references>
      </pivotArea>
    </format>
    <format dxfId="3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8"/>
          </reference>
          <reference field="3" count="1">
            <x v="8"/>
          </reference>
          <reference field="5" count="1" selected="0">
            <x v="0"/>
          </reference>
        </references>
      </pivotArea>
    </format>
    <format dxfId="3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9"/>
          </reference>
          <reference field="3" count="1">
            <x v="9"/>
          </reference>
          <reference field="5" count="1" selected="0">
            <x v="0"/>
          </reference>
        </references>
      </pivotArea>
    </format>
    <format dxfId="3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"/>
          </reference>
          <reference field="3" count="1">
            <x v="10"/>
          </reference>
          <reference field="5" count="1" selected="0">
            <x v="0"/>
          </reference>
        </references>
      </pivotArea>
    </format>
    <format dxfId="3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1"/>
          </reference>
          <reference field="3" count="1">
            <x v="11"/>
          </reference>
          <reference field="5" count="1" selected="0">
            <x v="1"/>
          </reference>
        </references>
      </pivotArea>
    </format>
    <format dxfId="3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2"/>
          </reference>
          <reference field="3" count="1">
            <x v="12"/>
          </reference>
          <reference field="5" count="1" selected="0">
            <x v="1"/>
          </reference>
        </references>
      </pivotArea>
    </format>
    <format dxfId="3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3"/>
          </reference>
          <reference field="3" count="1">
            <x v="13"/>
          </reference>
          <reference field="5" count="1" selected="0">
            <x v="1"/>
          </reference>
        </references>
      </pivotArea>
    </format>
    <format dxfId="3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4"/>
          </reference>
          <reference field="3" count="1">
            <x v="14"/>
          </reference>
          <reference field="5" count="1" selected="0">
            <x v="1"/>
          </reference>
        </references>
      </pivotArea>
    </format>
    <format dxfId="3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5"/>
          </reference>
          <reference field="3" count="1">
            <x v="15"/>
          </reference>
          <reference field="5" count="1" selected="0">
            <x v="1"/>
          </reference>
        </references>
      </pivotArea>
    </format>
    <format dxfId="3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3"/>
          </reference>
          <reference field="2" count="1" selected="0">
            <x v="16"/>
          </reference>
          <reference field="3" count="1">
            <x v="16"/>
          </reference>
          <reference field="5" count="1" selected="0">
            <x v="1"/>
          </reference>
        </references>
      </pivotArea>
    </format>
    <format dxfId="30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6"/>
          </reference>
          <reference field="2" count="1" selected="0">
            <x v="17"/>
          </reference>
          <reference field="3" count="1">
            <x v="17"/>
          </reference>
          <reference field="5" count="1" selected="0">
            <x v="2"/>
          </reference>
        </references>
      </pivotArea>
    </format>
    <format dxfId="31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6"/>
          </reference>
          <reference field="2" count="1" selected="0">
            <x v="18"/>
          </reference>
          <reference field="3" count="1">
            <x v="18"/>
          </reference>
          <reference field="5" count="1" selected="0">
            <x v="2"/>
          </reference>
        </references>
      </pivotArea>
    </format>
    <format dxfId="31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6"/>
          </reference>
          <reference field="2" count="1" selected="0">
            <x v="19"/>
          </reference>
          <reference field="3" count="1">
            <x v="19"/>
          </reference>
          <reference field="5" count="1" selected="0">
            <x v="2"/>
          </reference>
        </references>
      </pivotArea>
    </format>
    <format dxfId="3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6"/>
          </reference>
          <reference field="2" count="1" selected="0">
            <x v="20"/>
          </reference>
          <reference field="3" count="1">
            <x v="20"/>
          </reference>
          <reference field="5" count="1" selected="0">
            <x v="2"/>
          </reference>
        </references>
      </pivotArea>
    </format>
    <format dxfId="31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6"/>
          </reference>
          <reference field="2" count="1" selected="0">
            <x v="21"/>
          </reference>
          <reference field="3" count="1">
            <x v="21"/>
          </reference>
          <reference field="5" count="1" selected="0">
            <x v="2"/>
          </reference>
        </references>
      </pivotArea>
    </format>
    <format dxfId="314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3"/>
          </reference>
          <reference field="2" count="1" selected="0">
            <x v="22"/>
          </reference>
          <reference field="3" count="1">
            <x v="22"/>
          </reference>
          <reference field="5" count="1" selected="0">
            <x v="3"/>
          </reference>
        </references>
      </pivotArea>
    </format>
    <format dxfId="315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3"/>
          </reference>
          <reference field="2" count="1" selected="0">
            <x v="23"/>
          </reference>
          <reference field="3" count="1">
            <x v="23"/>
          </reference>
          <reference field="5" count="1" selected="0">
            <x v="3"/>
          </reference>
        </references>
      </pivotArea>
    </format>
    <format dxfId="316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24"/>
          </reference>
          <reference field="5" count="1" selected="0">
            <x v="3"/>
          </reference>
        </references>
      </pivotArea>
    </format>
    <format dxfId="31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25"/>
          </reference>
          <reference field="5" count="1" selected="0">
            <x v="3"/>
          </reference>
        </references>
      </pivotArea>
    </format>
    <format dxfId="31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7"/>
          </reference>
          <reference field="2" count="1" selected="0">
            <x v="26"/>
          </reference>
          <reference field="3" count="1">
            <x v="26"/>
          </reference>
          <reference field="5" count="1" selected="0">
            <x v="4"/>
          </reference>
        </references>
      </pivotArea>
    </format>
    <format dxfId="31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7"/>
          </reference>
          <reference field="2" count="1" selected="0">
            <x v="27"/>
          </reference>
          <reference field="3" count="1">
            <x v="27"/>
          </reference>
          <reference field="5" count="1" selected="0">
            <x v="4"/>
          </reference>
        </references>
      </pivotArea>
    </format>
    <format dxfId="3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"/>
          </reference>
          <reference field="2" count="1" selected="0">
            <x v="28"/>
          </reference>
          <reference field="3" count="1">
            <x v="28"/>
          </reference>
          <reference field="5" count="1" selected="0">
            <x v="4"/>
          </reference>
        </references>
      </pivotArea>
    </format>
    <format dxfId="3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7"/>
          </reference>
          <reference field="2" count="1" selected="0">
            <x v="29"/>
          </reference>
          <reference field="3" count="1">
            <x v="29"/>
          </reference>
          <reference field="5" count="1" selected="0">
            <x v="4"/>
          </reference>
        </references>
      </pivotArea>
    </format>
    <format dxfId="3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30"/>
          </reference>
          <reference field="5" count="1" selected="0">
            <x v="4"/>
          </reference>
        </references>
      </pivotArea>
    </format>
    <format dxfId="32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31"/>
          </reference>
          <reference field="5" count="1" selected="0">
            <x v="4"/>
          </reference>
        </references>
      </pivotArea>
    </format>
    <format dxfId="32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19"/>
          </reference>
          <reference field="2" count="1" selected="0">
            <x v="32"/>
          </reference>
          <reference field="3" count="1">
            <x v="32"/>
          </reference>
          <reference field="5" count="1" selected="0">
            <x v="5"/>
          </reference>
        </references>
      </pivotArea>
    </format>
    <format dxfId="32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9"/>
          </reference>
          <reference field="2" count="1" selected="0">
            <x v="33"/>
          </reference>
          <reference field="3" count="1">
            <x v="33"/>
          </reference>
          <reference field="5" count="1" selected="0">
            <x v="5"/>
          </reference>
        </references>
      </pivotArea>
    </format>
    <format dxfId="3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"/>
          </reference>
          <reference field="2" count="1" selected="0">
            <x v="34"/>
          </reference>
          <reference field="3" count="1">
            <x v="34"/>
          </reference>
          <reference field="5" count="1" selected="0">
            <x v="5"/>
          </reference>
        </references>
      </pivotArea>
    </format>
    <format dxfId="3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9"/>
          </reference>
          <reference field="2" count="1" selected="0">
            <x v="35"/>
          </reference>
          <reference field="3" count="1">
            <x v="35"/>
          </reference>
          <reference field="5" count="1" selected="0">
            <x v="5"/>
          </reference>
        </references>
      </pivotArea>
    </format>
    <format dxfId="3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9"/>
          </reference>
          <reference field="2" count="1" selected="0">
            <x v="36"/>
          </reference>
          <reference field="3" count="1">
            <x v="36"/>
          </reference>
          <reference field="5" count="1" selected="0">
            <x v="5"/>
          </reference>
        </references>
      </pivotArea>
    </format>
    <format dxfId="32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9"/>
          </reference>
          <reference field="2" count="1" selected="0">
            <x v="37"/>
          </reference>
          <reference field="3" count="1">
            <x v="37"/>
          </reference>
          <reference field="5" count="1" selected="0">
            <x v="5"/>
          </reference>
        </references>
      </pivotArea>
    </format>
    <format dxfId="330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9"/>
          </reference>
          <reference field="2" count="1" selected="0">
            <x v="38"/>
          </reference>
          <reference field="3" count="1">
            <x v="38"/>
          </reference>
          <reference field="5" count="1" selected="0">
            <x v="5"/>
          </reference>
        </references>
      </pivotArea>
    </format>
    <format dxfId="33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5"/>
          </reference>
          <reference field="2" count="1" selected="0">
            <x v="39"/>
          </reference>
          <reference field="3" count="1">
            <x v="39"/>
          </reference>
          <reference field="5" count="1" selected="0">
            <x v="6"/>
          </reference>
        </references>
      </pivotArea>
    </format>
    <format dxfId="3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40"/>
          </reference>
          <reference field="3" count="1">
            <x v="40"/>
          </reference>
          <reference field="5" count="1" selected="0">
            <x v="6"/>
          </reference>
        </references>
      </pivotArea>
    </format>
    <format dxfId="3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41"/>
          </reference>
          <reference field="3" count="1">
            <x v="19"/>
          </reference>
          <reference field="5" count="1" selected="0">
            <x v="6"/>
          </reference>
        </references>
      </pivotArea>
    </format>
    <format dxfId="3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42"/>
          </reference>
          <reference field="3" count="1">
            <x v="17"/>
          </reference>
          <reference field="5" count="1" selected="0">
            <x v="6"/>
          </reference>
        </references>
      </pivotArea>
    </format>
    <format dxfId="3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5"/>
          </reference>
          <reference field="2" count="1" selected="0">
            <x v="43"/>
          </reference>
          <reference field="3" count="1">
            <x v="41"/>
          </reference>
          <reference field="5" count="1" selected="0">
            <x v="6"/>
          </reference>
        </references>
      </pivotArea>
    </format>
    <format dxfId="336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5"/>
          </reference>
          <reference field="2" count="1" selected="0">
            <x v="44"/>
          </reference>
          <reference field="3" count="1">
            <x v="42"/>
          </reference>
          <reference field="5" count="1" selected="0">
            <x v="6"/>
          </reference>
        </references>
      </pivotArea>
    </format>
    <format dxfId="33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1"/>
          </reference>
          <reference field="2" count="1" selected="0">
            <x v="45"/>
          </reference>
          <reference field="3" count="1">
            <x v="43"/>
          </reference>
          <reference field="5" count="1" selected="0">
            <x v="7"/>
          </reference>
        </references>
      </pivotArea>
    </format>
    <format dxfId="3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1"/>
          </reference>
          <reference field="2" count="1" selected="0">
            <x v="46"/>
          </reference>
          <reference field="3" count="1">
            <x v="44"/>
          </reference>
          <reference field="5" count="1" selected="0">
            <x v="7"/>
          </reference>
        </references>
      </pivotArea>
    </format>
    <format dxfId="33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21"/>
          </reference>
          <reference field="2" count="1" selected="0">
            <x v="47"/>
          </reference>
          <reference field="3" count="1">
            <x v="45"/>
          </reference>
          <reference field="5" count="1" selected="0">
            <x v="7"/>
          </reference>
        </references>
      </pivotArea>
    </format>
    <format dxfId="340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21"/>
          </reference>
          <reference field="2" count="1" selected="0">
            <x v="48"/>
          </reference>
          <reference field="3" count="1">
            <x v="46"/>
          </reference>
          <reference field="5" count="1" selected="0">
            <x v="7"/>
          </reference>
        </references>
      </pivotArea>
    </format>
    <format dxfId="341">
      <pivotArea dataOnly="0" labelOnly="1" outline="0" fieldPosition="0">
        <references count="5">
          <reference field="0" count="1" selected="0">
            <x v="11"/>
          </reference>
          <reference field="1" count="1" selected="0">
            <x v="20"/>
          </reference>
          <reference field="2" count="1" selected="0">
            <x v="49"/>
          </reference>
          <reference field="3" count="1">
            <x v="45"/>
          </reference>
          <reference field="5" count="1" selected="0">
            <x v="8"/>
          </reference>
        </references>
      </pivotArea>
    </format>
    <format dxfId="34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20"/>
          </reference>
          <reference field="2" count="1" selected="0">
            <x v="50"/>
          </reference>
          <reference field="3" count="1">
            <x v="13"/>
          </reference>
          <reference field="5" count="1" selected="0">
            <x v="8"/>
          </reference>
        </references>
      </pivotArea>
    </format>
    <format dxfId="343">
      <pivotArea dataOnly="0" labelOnly="1" outline="0" fieldPosition="0">
        <references count="5">
          <reference field="0" count="1" selected="0">
            <x v="12"/>
          </reference>
          <reference field="1" count="1" selected="0">
            <x v="20"/>
          </reference>
          <reference field="2" count="1" selected="0">
            <x v="51"/>
          </reference>
          <reference field="3" count="1">
            <x v="14"/>
          </reference>
          <reference field="5" count="1" selected="0">
            <x v="8"/>
          </reference>
        </references>
      </pivotArea>
    </format>
    <format dxfId="34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20"/>
          </reference>
          <reference field="2" count="1" selected="0">
            <x v="52"/>
          </reference>
          <reference field="3" count="1">
            <x v="15"/>
          </reference>
          <reference field="5" count="1" selected="0">
            <x v="8"/>
          </reference>
        </references>
      </pivotArea>
    </format>
    <format dxfId="345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20"/>
          </reference>
          <reference field="2" count="1" selected="0">
            <x v="53"/>
          </reference>
          <reference field="3" count="1">
            <x v="47"/>
          </reference>
          <reference field="5" count="1" selected="0">
            <x v="8"/>
          </reference>
        </references>
      </pivotArea>
    </format>
    <format dxfId="346">
      <pivotArea dataOnly="0" labelOnly="1" outline="0" fieldPosition="0">
        <references count="5">
          <reference field="0" count="1" selected="0">
            <x v="14"/>
          </reference>
          <reference field="1" count="1" selected="0">
            <x v="20"/>
          </reference>
          <reference field="2" count="1" selected="0">
            <x v="54"/>
          </reference>
          <reference field="3" count="1">
            <x v="48"/>
          </reference>
          <reference field="5" count="1" selected="0">
            <x v="8"/>
          </reference>
        </references>
      </pivotArea>
    </format>
    <format dxfId="347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20"/>
          </reference>
          <reference field="2" count="1" selected="0">
            <x v="55"/>
          </reference>
          <reference field="3" count="1">
            <x v="16"/>
          </reference>
          <reference field="5" count="1" selected="0">
            <x v="8"/>
          </reference>
        </references>
      </pivotArea>
    </format>
    <format dxfId="348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20"/>
          </reference>
          <reference field="2" count="1" selected="0">
            <x v="56"/>
          </reference>
          <reference field="3" count="1">
            <x v="46"/>
          </reference>
          <reference field="5" count="1" selected="0">
            <x v="8"/>
          </reference>
        </references>
      </pivotArea>
    </format>
    <format dxfId="349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20"/>
          </reference>
          <reference field="2" count="1" selected="0">
            <x v="57"/>
          </reference>
          <reference field="3" count="1">
            <x v="49"/>
          </reference>
          <reference field="5" count="1" selected="0">
            <x v="8"/>
          </reference>
        </references>
      </pivotArea>
    </format>
    <format dxfId="350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20"/>
          </reference>
          <reference field="2" count="1" selected="0">
            <x v="58"/>
          </reference>
          <reference field="3" count="1">
            <x v="50"/>
          </reference>
          <reference field="5" count="1" selected="0">
            <x v="8"/>
          </reference>
        </references>
      </pivotArea>
    </format>
    <format dxfId="35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11"/>
          </reference>
          <reference field="2" count="1" selected="0">
            <x v="59"/>
          </reference>
          <reference field="3" count="1">
            <x v="51"/>
          </reference>
          <reference field="5" count="1" selected="0">
            <x v="9"/>
          </reference>
        </references>
      </pivotArea>
    </format>
    <format dxfId="35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0"/>
          </reference>
          <reference field="3" count="1">
            <x v="50"/>
          </reference>
          <reference field="5" count="1" selected="0">
            <x v="9"/>
          </reference>
        </references>
      </pivotArea>
    </format>
    <format dxfId="35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1"/>
          </reference>
          <reference field="3" count="1">
            <x v="15"/>
          </reference>
          <reference field="5" count="1" selected="0">
            <x v="9"/>
          </reference>
        </references>
      </pivotArea>
    </format>
    <format dxfId="35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2"/>
          </reference>
          <reference field="3" count="1">
            <x v="52"/>
          </reference>
          <reference field="5" count="1" selected="0">
            <x v="9"/>
          </reference>
        </references>
      </pivotArea>
    </format>
    <format dxfId="35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3"/>
          </reference>
          <reference field="3" count="1">
            <x v="16"/>
          </reference>
          <reference field="5" count="1" selected="0">
            <x v="9"/>
          </reference>
        </references>
      </pivotArea>
    </format>
    <format dxfId="35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4"/>
          </reference>
          <reference field="3" count="1">
            <x v="51"/>
          </reference>
          <reference field="5" count="1" selected="0">
            <x v="9"/>
          </reference>
        </references>
      </pivotArea>
    </format>
    <format dxfId="35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5"/>
          </reference>
          <reference field="3" count="1">
            <x v="46"/>
          </reference>
          <reference field="5" count="1" selected="0">
            <x v="9"/>
          </reference>
        </references>
      </pivotArea>
    </format>
    <format dxfId="35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6"/>
          </reference>
          <reference field="3" count="1">
            <x v="49"/>
          </reference>
          <reference field="5" count="1" selected="0">
            <x v="9"/>
          </reference>
        </references>
      </pivotArea>
    </format>
    <format dxfId="35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7"/>
          </reference>
          <reference field="3" count="1">
            <x v="45"/>
          </reference>
          <reference field="5" count="1" selected="0">
            <x v="9"/>
          </reference>
        </references>
      </pivotArea>
    </format>
    <format dxfId="36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8"/>
          </reference>
          <reference field="3" count="1">
            <x v="53"/>
          </reference>
          <reference field="5" count="1" selected="0">
            <x v="9"/>
          </reference>
        </references>
      </pivotArea>
    </format>
    <format dxfId="36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69"/>
          </reference>
          <reference field="3" count="1">
            <x v="43"/>
          </reference>
          <reference field="5" count="1" selected="0">
            <x v="9"/>
          </reference>
        </references>
      </pivotArea>
    </format>
    <format dxfId="36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0"/>
          </reference>
          <reference field="3" count="1">
            <x v="54"/>
          </reference>
          <reference field="5" count="1" selected="0">
            <x v="9"/>
          </reference>
        </references>
      </pivotArea>
    </format>
    <format dxfId="36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1"/>
          </reference>
          <reference field="3" count="1">
            <x v="44"/>
          </reference>
          <reference field="5" count="1" selected="0">
            <x v="9"/>
          </reference>
        </references>
      </pivotArea>
    </format>
    <format dxfId="36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2"/>
          </reference>
          <reference field="3" count="1">
            <x v="55"/>
          </reference>
          <reference field="5" count="1" selected="0">
            <x v="9"/>
          </reference>
        </references>
      </pivotArea>
    </format>
    <format dxfId="36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3"/>
          </reference>
          <reference field="3" count="1">
            <x v="56"/>
          </reference>
          <reference field="5" count="1" selected="0">
            <x v="9"/>
          </reference>
        </references>
      </pivotArea>
    </format>
    <format dxfId="36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4"/>
          </reference>
          <reference field="3" count="1">
            <x v="57"/>
          </reference>
          <reference field="5" count="1" selected="0">
            <x v="9"/>
          </reference>
        </references>
      </pivotArea>
    </format>
    <format dxfId="36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5"/>
          </reference>
          <reference field="3" count="1">
            <x v="58"/>
          </reference>
          <reference field="5" count="1" selected="0">
            <x v="9"/>
          </reference>
        </references>
      </pivotArea>
    </format>
    <format dxfId="36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6"/>
          </reference>
          <reference field="3" count="1">
            <x v="59"/>
          </reference>
          <reference field="5" count="1" selected="0">
            <x v="9"/>
          </reference>
        </references>
      </pivotArea>
    </format>
    <format dxfId="36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7"/>
          </reference>
          <reference field="3" count="1">
            <x v="60"/>
          </reference>
          <reference field="5" count="1" selected="0">
            <x v="9"/>
          </reference>
        </references>
      </pivotArea>
    </format>
    <format dxfId="37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8"/>
          </reference>
          <reference field="3" count="1">
            <x v="61"/>
          </reference>
          <reference field="5" count="1" selected="0">
            <x v="9"/>
          </reference>
        </references>
      </pivotArea>
    </format>
    <format dxfId="37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79"/>
          </reference>
          <reference field="3" count="1">
            <x v="62"/>
          </reference>
          <reference field="5" count="1" selected="0">
            <x v="9"/>
          </reference>
        </references>
      </pivotArea>
    </format>
    <format dxfId="37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4"/>
          </reference>
          <reference field="2" count="1" selected="0">
            <x v="80"/>
          </reference>
          <reference field="3" count="1">
            <x v="63"/>
          </reference>
          <reference field="5" count="1" selected="0">
            <x v="9"/>
          </reference>
        </references>
      </pivotArea>
    </format>
    <format dxfId="37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1"/>
          </reference>
          <reference field="3" count="1">
            <x v="50"/>
          </reference>
          <reference field="5" count="1" selected="0">
            <x v="9"/>
          </reference>
        </references>
      </pivotArea>
    </format>
    <format dxfId="37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2"/>
          </reference>
          <reference field="3" count="1">
            <x v="15"/>
          </reference>
          <reference field="5" count="1" selected="0">
            <x v="9"/>
          </reference>
        </references>
      </pivotArea>
    </format>
    <format dxfId="37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3"/>
          </reference>
          <reference field="3" count="1">
            <x v="52"/>
          </reference>
          <reference field="5" count="1" selected="0">
            <x v="9"/>
          </reference>
        </references>
      </pivotArea>
    </format>
    <format dxfId="37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4"/>
          </reference>
          <reference field="3" count="1">
            <x v="16"/>
          </reference>
          <reference field="5" count="1" selected="0">
            <x v="9"/>
          </reference>
        </references>
      </pivotArea>
    </format>
    <format dxfId="37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5"/>
          </reference>
          <reference field="3" count="1">
            <x v="51"/>
          </reference>
          <reference field="5" count="1" selected="0">
            <x v="9"/>
          </reference>
        </references>
      </pivotArea>
    </format>
    <format dxfId="37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6"/>
          </reference>
          <reference field="3" count="1">
            <x v="46"/>
          </reference>
          <reference field="5" count="1" selected="0">
            <x v="9"/>
          </reference>
        </references>
      </pivotArea>
    </format>
    <format dxfId="37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7"/>
          </reference>
          <reference field="3" count="1">
            <x v="49"/>
          </reference>
          <reference field="5" count="1" selected="0">
            <x v="9"/>
          </reference>
        </references>
      </pivotArea>
    </format>
    <format dxfId="38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8"/>
          </reference>
          <reference field="3" count="1">
            <x v="45"/>
          </reference>
          <reference field="5" count="1" selected="0">
            <x v="9"/>
          </reference>
        </references>
      </pivotArea>
    </format>
    <format dxfId="38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89"/>
          </reference>
          <reference field="3" count="1">
            <x v="53"/>
          </reference>
          <reference field="5" count="1" selected="0">
            <x v="9"/>
          </reference>
        </references>
      </pivotArea>
    </format>
    <format dxfId="38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0"/>
          </reference>
          <reference field="3" count="1">
            <x v="43"/>
          </reference>
          <reference field="5" count="1" selected="0">
            <x v="9"/>
          </reference>
        </references>
      </pivotArea>
    </format>
    <format dxfId="38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1"/>
          </reference>
          <reference field="3" count="1">
            <x v="54"/>
          </reference>
          <reference field="5" count="1" selected="0">
            <x v="9"/>
          </reference>
        </references>
      </pivotArea>
    </format>
    <format dxfId="38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2"/>
          </reference>
          <reference field="3" count="1">
            <x v="44"/>
          </reference>
          <reference field="5" count="1" selected="0">
            <x v="9"/>
          </reference>
        </references>
      </pivotArea>
    </format>
    <format dxfId="38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3"/>
          </reference>
          <reference field="3" count="1">
            <x v="55"/>
          </reference>
          <reference field="5" count="1" selected="0">
            <x v="9"/>
          </reference>
        </references>
      </pivotArea>
    </format>
    <format dxfId="38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4"/>
          </reference>
          <reference field="2" count="1" selected="0">
            <x v="94"/>
          </reference>
          <reference field="3" count="1">
            <x v="56"/>
          </reference>
          <reference field="5" count="1" selected="0">
            <x v="9"/>
          </reference>
        </references>
      </pivotArea>
    </format>
    <format dxfId="387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11"/>
          </reference>
          <reference field="2" count="1" selected="0">
            <x v="95"/>
          </reference>
          <reference field="3" count="1">
            <x v="49"/>
          </reference>
          <reference field="5" count="1" selected="0">
            <x v="9"/>
          </reference>
        </references>
      </pivotArea>
    </format>
    <format dxfId="38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11"/>
          </reference>
          <reference field="2" count="1" selected="0">
            <x v="96"/>
          </reference>
          <reference field="3" count="1">
            <x v="56"/>
          </reference>
          <reference field="5" count="1" selected="0">
            <x v="9"/>
          </reference>
        </references>
      </pivotArea>
    </format>
    <format dxfId="38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11"/>
          </reference>
          <reference field="2" count="1" selected="0">
            <x v="97"/>
          </reference>
          <reference field="3" count="1">
            <x v="58"/>
          </reference>
          <reference field="5" count="1" selected="0">
            <x v="9"/>
          </reference>
        </references>
      </pivotArea>
    </format>
    <format dxfId="3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98"/>
          </reference>
          <reference field="3" count="1">
            <x v="64"/>
          </reference>
          <reference field="5" count="1" selected="0">
            <x v="9"/>
          </reference>
        </references>
      </pivotArea>
    </format>
    <format dxfId="3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99"/>
          </reference>
          <reference field="3" count="1">
            <x v="65"/>
          </reference>
          <reference field="5" count="1" selected="0">
            <x v="9"/>
          </reference>
        </references>
      </pivotArea>
    </format>
    <format dxfId="3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0"/>
          </reference>
          <reference field="3" count="1">
            <x v="65"/>
          </reference>
          <reference field="5" count="1" selected="0">
            <x v="9"/>
          </reference>
        </references>
      </pivotArea>
    </format>
    <format dxfId="3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1"/>
          </reference>
          <reference field="3" count="1">
            <x v="66"/>
          </reference>
          <reference field="5" count="1" selected="0">
            <x v="9"/>
          </reference>
        </references>
      </pivotArea>
    </format>
    <format dxfId="3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2"/>
          </reference>
          <reference field="3" count="1">
            <x v="67"/>
          </reference>
          <reference field="5" count="1" selected="0">
            <x v="9"/>
          </reference>
        </references>
      </pivotArea>
    </format>
    <format dxfId="3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3"/>
          </reference>
          <reference field="3" count="1">
            <x v="68"/>
          </reference>
          <reference field="5" count="1" selected="0">
            <x v="9"/>
          </reference>
        </references>
      </pivotArea>
    </format>
    <format dxfId="3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4"/>
          </reference>
          <reference field="3" count="1">
            <x v="69"/>
          </reference>
          <reference field="5" count="1" selected="0">
            <x v="9"/>
          </reference>
        </references>
      </pivotArea>
    </format>
    <format dxfId="3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5"/>
          </reference>
          <reference field="3" count="1">
            <x v="70"/>
          </reference>
          <reference field="5" count="1" selected="0">
            <x v="9"/>
          </reference>
        </references>
      </pivotArea>
    </format>
    <format dxfId="3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6"/>
          </reference>
          <reference field="3" count="1">
            <x v="71"/>
          </reference>
          <reference field="5" count="1" selected="0">
            <x v="9"/>
          </reference>
        </references>
      </pivotArea>
    </format>
    <format dxfId="3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7"/>
          </reference>
          <reference field="3" count="1">
            <x v="72"/>
          </reference>
          <reference field="5" count="1" selected="0">
            <x v="9"/>
          </reference>
        </references>
      </pivotArea>
    </format>
    <format dxfId="4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8"/>
          </reference>
          <reference field="3" count="1">
            <x v="73"/>
          </reference>
          <reference field="5" count="1" selected="0">
            <x v="9"/>
          </reference>
        </references>
      </pivotArea>
    </format>
    <format dxfId="4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09"/>
          </reference>
          <reference field="3" count="1">
            <x v="74"/>
          </reference>
          <reference field="5" count="1" selected="0">
            <x v="9"/>
          </reference>
        </references>
      </pivotArea>
    </format>
    <format dxfId="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0"/>
          </reference>
          <reference field="3" count="1">
            <x v="75"/>
          </reference>
          <reference field="5" count="1" selected="0">
            <x v="9"/>
          </reference>
        </references>
      </pivotArea>
    </format>
    <format dxfId="4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1"/>
          </reference>
          <reference field="3" count="1">
            <x v="76"/>
          </reference>
          <reference field="5" count="1" selected="0">
            <x v="9"/>
          </reference>
        </references>
      </pivotArea>
    </format>
    <format dxfId="4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2"/>
          </reference>
          <reference field="3" count="1">
            <x v="77"/>
          </reference>
          <reference field="5" count="1" selected="0">
            <x v="9"/>
          </reference>
        </references>
      </pivotArea>
    </format>
    <format dxfId="4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3"/>
          </reference>
          <reference field="3" count="1">
            <x v="11"/>
          </reference>
          <reference field="5" count="1" selected="0">
            <x v="9"/>
          </reference>
        </references>
      </pivotArea>
    </format>
    <format dxfId="4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4"/>
          </reference>
          <reference field="3" count="1">
            <x v="78"/>
          </reference>
          <reference field="5" count="1" selected="0">
            <x v="9"/>
          </reference>
        </references>
      </pivotArea>
    </format>
    <format dxfId="4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5"/>
          </reference>
          <reference field="3" count="1">
            <x v="79"/>
          </reference>
          <reference field="5" count="1" selected="0">
            <x v="9"/>
          </reference>
        </references>
      </pivotArea>
    </format>
    <format dxfId="4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6"/>
          </reference>
          <reference field="3" count="1">
            <x v="80"/>
          </reference>
          <reference field="5" count="1" selected="0">
            <x v="9"/>
          </reference>
        </references>
      </pivotArea>
    </format>
    <format dxfId="4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7"/>
          </reference>
          <reference field="3" count="1">
            <x v="12"/>
          </reference>
          <reference field="5" count="1" selected="0">
            <x v="9"/>
          </reference>
        </references>
      </pivotArea>
    </format>
    <format dxfId="4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8"/>
          </reference>
          <reference field="3" count="1">
            <x v="81"/>
          </reference>
          <reference field="5" count="1" selected="0">
            <x v="9"/>
          </reference>
        </references>
      </pivotArea>
    </format>
    <format dxfId="4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19"/>
          </reference>
          <reference field="3" count="1">
            <x v="47"/>
          </reference>
          <reference field="5" count="1" selected="0">
            <x v="9"/>
          </reference>
        </references>
      </pivotArea>
    </format>
    <format dxfId="4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0"/>
          </reference>
          <reference field="3" count="1">
            <x v="82"/>
          </reference>
          <reference field="5" count="1" selected="0">
            <x v="9"/>
          </reference>
        </references>
      </pivotArea>
    </format>
    <format dxfId="4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1"/>
          </reference>
          <reference field="3" count="1">
            <x v="13"/>
          </reference>
          <reference field="5" count="1" selected="0">
            <x v="9"/>
          </reference>
        </references>
      </pivotArea>
    </format>
    <format dxfId="4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2"/>
          </reference>
          <reference field="3" count="1">
            <x v="83"/>
          </reference>
          <reference field="5" count="1" selected="0">
            <x v="9"/>
          </reference>
        </references>
      </pivotArea>
    </format>
    <format dxfId="4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3"/>
          </reference>
          <reference field="3" count="1">
            <x v="48"/>
          </reference>
          <reference field="5" count="1" selected="0">
            <x v="9"/>
          </reference>
        </references>
      </pivotArea>
    </format>
    <format dxfId="4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4"/>
          </reference>
          <reference field="3" count="1">
            <x v="84"/>
          </reference>
          <reference field="5" count="1" selected="0">
            <x v="9"/>
          </reference>
        </references>
      </pivotArea>
    </format>
    <format dxfId="4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5"/>
          </reference>
          <reference field="3" count="1">
            <x v="85"/>
          </reference>
          <reference field="5" count="1" selected="0">
            <x v="9"/>
          </reference>
        </references>
      </pivotArea>
    </format>
    <format dxfId="4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6"/>
          </reference>
          <reference field="3" count="1">
            <x v="50"/>
          </reference>
          <reference field="5" count="1" selected="0">
            <x v="9"/>
          </reference>
        </references>
      </pivotArea>
    </format>
    <format dxfId="4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7"/>
          </reference>
          <reference field="3" count="1">
            <x v="86"/>
          </reference>
          <reference field="5" count="1" selected="0">
            <x v="9"/>
          </reference>
        </references>
      </pivotArea>
    </format>
    <format dxfId="4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8"/>
          </reference>
          <reference field="3" count="1">
            <x v="15"/>
          </reference>
          <reference field="5" count="1" selected="0">
            <x v="9"/>
          </reference>
        </references>
      </pivotArea>
    </format>
    <format dxfId="4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29"/>
          </reference>
          <reference field="3" count="1">
            <x v="87"/>
          </reference>
          <reference field="5" count="1" selected="0">
            <x v="9"/>
          </reference>
        </references>
      </pivotArea>
    </format>
    <format dxfId="4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0"/>
          </reference>
          <reference field="3" count="1">
            <x v="52"/>
          </reference>
          <reference field="5" count="1" selected="0">
            <x v="9"/>
          </reference>
        </references>
      </pivotArea>
    </format>
    <format dxfId="4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1"/>
          </reference>
          <reference field="3" count="1">
            <x v="88"/>
          </reference>
          <reference field="5" count="1" selected="0">
            <x v="9"/>
          </reference>
        </references>
      </pivotArea>
    </format>
    <format dxfId="4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2"/>
          </reference>
          <reference field="3" count="1">
            <x v="16"/>
          </reference>
          <reference field="5" count="1" selected="0">
            <x v="9"/>
          </reference>
        </references>
      </pivotArea>
    </format>
    <format dxfId="4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3"/>
          </reference>
          <reference field="3" count="1">
            <x v="89"/>
          </reference>
          <reference field="5" count="1" selected="0">
            <x v="9"/>
          </reference>
        </references>
      </pivotArea>
    </format>
    <format dxfId="4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4"/>
          </reference>
          <reference field="3" count="1">
            <x v="51"/>
          </reference>
          <reference field="5" count="1" selected="0">
            <x v="9"/>
          </reference>
        </references>
      </pivotArea>
    </format>
    <format dxfId="4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5"/>
          </reference>
          <reference field="3" count="1">
            <x v="90"/>
          </reference>
          <reference field="5" count="1" selected="0">
            <x v="9"/>
          </reference>
        </references>
      </pivotArea>
    </format>
    <format dxfId="4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6"/>
          </reference>
          <reference field="3" count="1">
            <x v="46"/>
          </reference>
          <reference field="5" count="1" selected="0">
            <x v="9"/>
          </reference>
        </references>
      </pivotArea>
    </format>
    <format dxfId="4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7"/>
          </reference>
          <reference field="3" count="1">
            <x v="91"/>
          </reference>
          <reference field="5" count="1" selected="0">
            <x v="9"/>
          </reference>
        </references>
      </pivotArea>
    </format>
    <format dxfId="4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8"/>
          </reference>
          <reference field="3" count="1">
            <x v="49"/>
          </reference>
          <reference field="5" count="1" selected="0">
            <x v="9"/>
          </reference>
        </references>
      </pivotArea>
    </format>
    <format dxfId="4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39"/>
          </reference>
          <reference field="3" count="1">
            <x v="92"/>
          </reference>
          <reference field="5" count="1" selected="0">
            <x v="9"/>
          </reference>
        </references>
      </pivotArea>
    </format>
    <format dxfId="4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0"/>
          </reference>
          <reference field="3" count="1">
            <x v="45"/>
          </reference>
          <reference field="5" count="1" selected="0">
            <x v="9"/>
          </reference>
        </references>
      </pivotArea>
    </format>
    <format dxfId="4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1"/>
          </reference>
          <reference field="3" count="1">
            <x v="93"/>
          </reference>
          <reference field="5" count="1" selected="0">
            <x v="9"/>
          </reference>
        </references>
      </pivotArea>
    </format>
    <format dxfId="4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2"/>
          </reference>
          <reference field="3" count="1">
            <x v="53"/>
          </reference>
          <reference field="5" count="1" selected="0">
            <x v="9"/>
          </reference>
        </references>
      </pivotArea>
    </format>
    <format dxfId="4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3"/>
          </reference>
          <reference field="3" count="1">
            <x v="94"/>
          </reference>
          <reference field="5" count="1" selected="0">
            <x v="9"/>
          </reference>
        </references>
      </pivotArea>
    </format>
    <format dxfId="4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4"/>
          </reference>
          <reference field="3" count="1">
            <x v="43"/>
          </reference>
          <reference field="5" count="1" selected="0">
            <x v="9"/>
          </reference>
        </references>
      </pivotArea>
    </format>
    <format dxfId="4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5"/>
          </reference>
          <reference field="3" count="1">
            <x v="95"/>
          </reference>
          <reference field="5" count="1" selected="0">
            <x v="9"/>
          </reference>
        </references>
      </pivotArea>
    </format>
    <format dxfId="4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6"/>
          </reference>
          <reference field="3" count="1">
            <x v="54"/>
          </reference>
          <reference field="5" count="1" selected="0">
            <x v="9"/>
          </reference>
        </references>
      </pivotArea>
    </format>
    <format dxfId="4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7"/>
          </reference>
          <reference field="3" count="1">
            <x v="96"/>
          </reference>
          <reference field="5" count="1" selected="0">
            <x v="9"/>
          </reference>
        </references>
      </pivotArea>
    </format>
    <format dxfId="4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8"/>
          </reference>
          <reference field="3" count="1">
            <x v="44"/>
          </reference>
          <reference field="5" count="1" selected="0">
            <x v="9"/>
          </reference>
        </references>
      </pivotArea>
    </format>
    <format dxfId="4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49"/>
          </reference>
          <reference field="3" count="1">
            <x v="97"/>
          </reference>
          <reference field="5" count="1" selected="0">
            <x v="9"/>
          </reference>
        </references>
      </pivotArea>
    </format>
    <format dxfId="4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0"/>
          </reference>
          <reference field="3" count="1">
            <x v="55"/>
          </reference>
          <reference field="5" count="1" selected="0">
            <x v="9"/>
          </reference>
        </references>
      </pivotArea>
    </format>
    <format dxfId="4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1"/>
          </reference>
          <reference field="3" count="1">
            <x v="98"/>
          </reference>
          <reference field="5" count="1" selected="0">
            <x v="9"/>
          </reference>
        </references>
      </pivotArea>
    </format>
    <format dxfId="4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2"/>
          </reference>
          <reference field="3" count="1">
            <x v="56"/>
          </reference>
          <reference field="5" count="1" selected="0">
            <x v="9"/>
          </reference>
        </references>
      </pivotArea>
    </format>
    <format dxfId="4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3"/>
          </reference>
          <reference field="3" count="1">
            <x v="99"/>
          </reference>
          <reference field="5" count="1" selected="0">
            <x v="9"/>
          </reference>
        </references>
      </pivotArea>
    </format>
    <format dxfId="4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4"/>
          </reference>
          <reference field="3" count="1">
            <x v="57"/>
          </reference>
          <reference field="5" count="1" selected="0">
            <x v="9"/>
          </reference>
        </references>
      </pivotArea>
    </format>
    <format dxfId="4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5"/>
          </reference>
          <reference field="3" count="1">
            <x v="100"/>
          </reference>
          <reference field="5" count="1" selected="0">
            <x v="9"/>
          </reference>
        </references>
      </pivotArea>
    </format>
    <format dxfId="4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6"/>
          </reference>
          <reference field="3" count="1">
            <x v="58"/>
          </reference>
          <reference field="5" count="1" selected="0">
            <x v="9"/>
          </reference>
        </references>
      </pivotArea>
    </format>
    <format dxfId="4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7"/>
          </reference>
          <reference field="3" count="1">
            <x v="101"/>
          </reference>
          <reference field="5" count="1" selected="0">
            <x v="9"/>
          </reference>
        </references>
      </pivotArea>
    </format>
    <format dxfId="4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8"/>
          </reference>
          <reference field="3" count="1">
            <x v="59"/>
          </reference>
          <reference field="5" count="1" selected="0">
            <x v="9"/>
          </reference>
        </references>
      </pivotArea>
    </format>
    <format dxfId="4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59"/>
          </reference>
          <reference field="3" count="1">
            <x v="102"/>
          </reference>
          <reference field="5" count="1" selected="0">
            <x v="9"/>
          </reference>
        </references>
      </pivotArea>
    </format>
    <format dxfId="4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0"/>
          </reference>
          <reference field="3" count="1">
            <x v="60"/>
          </reference>
          <reference field="5" count="1" selected="0">
            <x v="9"/>
          </reference>
        </references>
      </pivotArea>
    </format>
    <format dxfId="4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1"/>
          </reference>
          <reference field="3" count="1">
            <x v="103"/>
          </reference>
          <reference field="5" count="1" selected="0">
            <x v="9"/>
          </reference>
        </references>
      </pivotArea>
    </format>
    <format dxfId="4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2"/>
          </reference>
          <reference field="3" count="1">
            <x v="61"/>
          </reference>
          <reference field="5" count="1" selected="0">
            <x v="9"/>
          </reference>
        </references>
      </pivotArea>
    </format>
    <format dxfId="4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3"/>
          </reference>
          <reference field="3" count="1">
            <x v="104"/>
          </reference>
          <reference field="5" count="1" selected="0">
            <x v="9"/>
          </reference>
        </references>
      </pivotArea>
    </format>
    <format dxfId="4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4"/>
          </reference>
          <reference field="3" count="1">
            <x v="62"/>
          </reference>
          <reference field="5" count="1" selected="0">
            <x v="9"/>
          </reference>
        </references>
      </pivotArea>
    </format>
    <format dxfId="4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5"/>
          </reference>
          <reference field="3" count="1">
            <x v="105"/>
          </reference>
          <reference field="5" count="1" selected="0">
            <x v="9"/>
          </reference>
        </references>
      </pivotArea>
    </format>
    <format dxfId="4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6"/>
          </reference>
          <reference field="3" count="1">
            <x v="63"/>
          </reference>
          <reference field="5" count="1" selected="0">
            <x v="9"/>
          </reference>
        </references>
      </pivotArea>
    </format>
    <format dxfId="4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4"/>
          </reference>
          <reference field="2" count="1" selected="0">
            <x v="167"/>
          </reference>
          <reference field="3" count="1">
            <x v="106"/>
          </reference>
          <reference field="5" count="1" selected="0">
            <x v="9"/>
          </reference>
        </references>
      </pivotArea>
    </format>
    <format dxfId="460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11"/>
          </reference>
          <reference field="2" count="1" selected="0">
            <x v="168"/>
          </reference>
          <reference field="3" count="1">
            <x v="53"/>
          </reference>
          <reference field="5" count="1" selected="0">
            <x v="9"/>
          </reference>
        </references>
      </pivotArea>
    </format>
    <format dxfId="461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11"/>
          </reference>
          <reference field="2" count="1" selected="0">
            <x v="169"/>
          </reference>
          <reference field="3" count="1">
            <x v="61"/>
          </reference>
          <reference field="5" count="1" selected="0">
            <x v="9"/>
          </reference>
        </references>
      </pivotArea>
    </format>
    <format dxfId="462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11"/>
          </reference>
          <reference field="2" count="1" selected="0">
            <x v="170"/>
          </reference>
          <reference field="3" count="1">
            <x v="45"/>
          </reference>
          <reference field="5" count="1" selected="0">
            <x v="9"/>
          </reference>
        </references>
      </pivotArea>
    </format>
    <format dxfId="4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1"/>
          </reference>
          <reference field="2" count="1" selected="0">
            <x v="171"/>
          </reference>
          <reference field="3" count="1">
            <x v="54"/>
          </reference>
          <reference field="5" count="1" selected="0">
            <x v="9"/>
          </reference>
        </references>
      </pivotArea>
    </format>
    <format dxfId="46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11"/>
          </reference>
          <reference field="2" count="1" selected="0">
            <x v="172"/>
          </reference>
          <reference field="3" count="1">
            <x v="59"/>
          </reference>
          <reference field="5" count="1" selected="0">
            <x v="9"/>
          </reference>
        </references>
      </pivotArea>
    </format>
    <format dxfId="4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1"/>
          </reference>
          <reference field="2" count="1" selected="0">
            <x v="173"/>
          </reference>
          <reference field="3" count="1">
            <x v="57"/>
          </reference>
          <reference field="5" count="1" selected="0">
            <x v="9"/>
          </reference>
        </references>
      </pivotArea>
    </format>
    <format dxfId="466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11"/>
          </reference>
          <reference field="2" count="1" selected="0">
            <x v="174"/>
          </reference>
          <reference field="3" count="1">
            <x v="46"/>
          </reference>
          <reference field="5" count="1" selected="0">
            <x v="9"/>
          </reference>
        </references>
      </pivotArea>
    </format>
    <format dxfId="46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1"/>
          </reference>
          <reference field="2" count="1" selected="0">
            <x v="175"/>
          </reference>
          <reference field="3" count="1">
            <x v="43"/>
          </reference>
          <reference field="5" count="1" selected="0">
            <x v="9"/>
          </reference>
        </references>
      </pivotArea>
    </format>
    <format dxfId="468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1"/>
          </reference>
          <reference field="2" count="1" selected="0">
            <x v="176"/>
          </reference>
          <reference field="3" count="1">
            <x v="60"/>
          </reference>
          <reference field="5" count="1" selected="0">
            <x v="9"/>
          </reference>
        </references>
      </pivotArea>
    </format>
    <format dxfId="4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77"/>
          </reference>
          <reference field="3" count="1">
            <x v="107"/>
          </reference>
          <reference field="5" count="1" selected="0">
            <x v="10"/>
          </reference>
        </references>
      </pivotArea>
    </format>
    <format dxfId="4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78"/>
          </reference>
          <reference field="3" count="1">
            <x v="108"/>
          </reference>
          <reference field="5" count="1" selected="0">
            <x v="10"/>
          </reference>
        </references>
      </pivotArea>
    </format>
    <format dxfId="4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79"/>
          </reference>
          <reference field="3" count="1">
            <x v="109"/>
          </reference>
          <reference field="5" count="1" selected="0">
            <x v="10"/>
          </reference>
        </references>
      </pivotArea>
    </format>
    <format dxfId="4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0"/>
          </reference>
          <reference field="3" count="1">
            <x v="110"/>
          </reference>
          <reference field="5" count="1" selected="0">
            <x v="10"/>
          </reference>
        </references>
      </pivotArea>
    </format>
    <format dxfId="4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1"/>
          </reference>
          <reference field="3" count="1">
            <x v="111"/>
          </reference>
          <reference field="5" count="1" selected="0">
            <x v="10"/>
          </reference>
        </references>
      </pivotArea>
    </format>
    <format dxfId="4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2"/>
          </reference>
          <reference field="3" count="1">
            <x v="112"/>
          </reference>
          <reference field="5" count="1" selected="0">
            <x v="10"/>
          </reference>
        </references>
      </pivotArea>
    </format>
    <format dxfId="4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3"/>
          </reference>
          <reference field="3" count="1">
            <x v="113"/>
          </reference>
          <reference field="5" count="1" selected="0">
            <x v="10"/>
          </reference>
        </references>
      </pivotArea>
    </format>
    <format dxfId="4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4"/>
          </reference>
          <reference field="3" count="1">
            <x v="114"/>
          </reference>
          <reference field="5" count="1" selected="0">
            <x v="10"/>
          </reference>
        </references>
      </pivotArea>
    </format>
    <format dxfId="4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5"/>
          </reference>
          <reference field="3" count="1">
            <x v="115"/>
          </reference>
          <reference field="5" count="1" selected="0">
            <x v="10"/>
          </reference>
        </references>
      </pivotArea>
    </format>
    <format dxfId="4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6"/>
          </reference>
          <reference field="3" count="1">
            <x v="21"/>
          </reference>
          <reference field="5" count="1" selected="0">
            <x v="10"/>
          </reference>
        </references>
      </pivotArea>
    </format>
    <format dxfId="4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7"/>
          </reference>
          <reference field="3" count="1">
            <x v="116"/>
          </reference>
          <reference field="5" count="1" selected="0">
            <x v="10"/>
          </reference>
        </references>
      </pivotArea>
    </format>
    <format dxfId="4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8"/>
          </reference>
          <reference field="3" count="1">
            <x v="19"/>
          </reference>
          <reference field="5" count="1" selected="0">
            <x v="10"/>
          </reference>
        </references>
      </pivotArea>
    </format>
    <format dxfId="4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89"/>
          </reference>
          <reference field="3" count="1">
            <x v="117"/>
          </reference>
          <reference field="5" count="1" selected="0">
            <x v="10"/>
          </reference>
        </references>
      </pivotArea>
    </format>
    <format dxfId="4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90"/>
          </reference>
          <reference field="3" count="1">
            <x v="17"/>
          </reference>
          <reference field="5" count="1" selected="0">
            <x v="10"/>
          </reference>
        </references>
      </pivotArea>
    </format>
    <format dxfId="483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91"/>
          </reference>
          <reference field="3" count="1">
            <x v="41"/>
          </reference>
          <reference field="5" count="1" selected="0">
            <x v="10"/>
          </reference>
        </references>
      </pivotArea>
    </format>
    <format dxfId="484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1"/>
          </reference>
          <reference field="2" count="1" selected="0">
            <x v="192"/>
          </reference>
          <reference field="3" count="1">
            <x v="42"/>
          </reference>
          <reference field="5" count="1" selected="0">
            <x v="10"/>
          </reference>
        </references>
      </pivotArea>
    </format>
    <format dxfId="48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"/>
          </reference>
          <reference field="2" count="1" selected="0">
            <x v="193"/>
          </reference>
          <reference field="3" count="1">
            <x v="118"/>
          </reference>
          <reference field="5" count="1" selected="0">
            <x v="10"/>
          </reference>
        </references>
      </pivotArea>
    </format>
    <format dxfId="486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"/>
          </reference>
          <reference field="2" count="1" selected="0">
            <x v="194"/>
          </reference>
          <reference field="3" count="1">
            <x v="119"/>
          </reference>
          <reference field="5" count="1" selected="0">
            <x v="10"/>
          </reference>
        </references>
      </pivotArea>
    </format>
    <format dxfId="487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15"/>
          </reference>
          <reference field="2" count="1" selected="0">
            <x v="195"/>
          </reference>
          <reference field="3" count="1">
            <x v="117"/>
          </reference>
          <reference field="5" count="1" selected="0">
            <x v="11"/>
          </reference>
        </references>
      </pivotArea>
    </format>
    <format dxfId="488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15"/>
          </reference>
          <reference field="2" count="1" selected="0">
            <x v="196"/>
          </reference>
          <reference field="3" count="1">
            <x v="120"/>
          </reference>
          <reference field="5" count="1" selected="0">
            <x v="11"/>
          </reference>
        </references>
      </pivotArea>
    </format>
    <format dxfId="4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15"/>
          </reference>
          <reference field="2" count="1" selected="0">
            <x v="197"/>
          </reference>
          <reference field="3" count="1">
            <x v="116"/>
          </reference>
          <reference field="5" count="1" selected="0">
            <x v="11"/>
          </reference>
        </references>
      </pivotArea>
    </format>
    <format dxfId="490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5"/>
          </reference>
          <reference field="2" count="1" selected="0">
            <x v="198"/>
          </reference>
          <reference field="3" count="1">
            <x v="118"/>
          </reference>
          <reference field="5" count="1" selected="0">
            <x v="11"/>
          </reference>
        </references>
      </pivotArea>
    </format>
    <format dxfId="491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22"/>
          </reference>
          <reference field="2" count="1" selected="0">
            <x v="199"/>
          </reference>
          <reference field="3" count="1">
            <x v="53"/>
          </reference>
          <reference field="5" count="1" selected="0">
            <x v="12"/>
          </reference>
        </references>
      </pivotArea>
    </format>
    <format dxfId="492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22"/>
          </reference>
          <reference field="2" count="1" selected="0">
            <x v="200"/>
          </reference>
          <reference field="3" count="1">
            <x v="55"/>
          </reference>
          <reference field="5" count="1" selected="0">
            <x v="12"/>
          </reference>
        </references>
      </pivotArea>
    </format>
    <format dxfId="4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22"/>
          </reference>
          <reference field="2" count="1" selected="0">
            <x v="201"/>
          </reference>
          <reference field="3" count="1">
            <x v="49"/>
          </reference>
          <reference field="5" count="1" selected="0">
            <x v="12"/>
          </reference>
        </references>
      </pivotArea>
    </format>
    <format dxfId="49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22"/>
          </reference>
          <reference field="2" count="1" selected="0">
            <x v="202"/>
          </reference>
          <reference field="3" count="1">
            <x v="54"/>
          </reference>
          <reference field="5" count="1" selected="0">
            <x v="12"/>
          </reference>
        </references>
      </pivotArea>
    </format>
    <format dxfId="4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3"/>
          </reference>
          <reference field="3" count="1">
            <x v="76"/>
          </reference>
          <reference field="5" count="1" selected="0">
            <x v="13"/>
          </reference>
        </references>
      </pivotArea>
    </format>
    <format dxfId="4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4"/>
          </reference>
          <reference field="3" count="1">
            <x v="79"/>
          </reference>
          <reference field="5" count="1" selected="0">
            <x v="13"/>
          </reference>
        </references>
      </pivotArea>
    </format>
    <format dxfId="4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5"/>
          </reference>
          <reference field="3" count="1">
            <x v="47"/>
          </reference>
          <reference field="5" count="1" selected="0">
            <x v="13"/>
          </reference>
        </references>
      </pivotArea>
    </format>
    <format dxfId="4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6"/>
          </reference>
          <reference field="3" count="1">
            <x v="48"/>
          </reference>
          <reference field="5" count="1" selected="0">
            <x v="13"/>
          </reference>
        </references>
      </pivotArea>
    </format>
    <format dxfId="4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7"/>
          </reference>
          <reference field="3" count="1">
            <x v="50"/>
          </reference>
          <reference field="5" count="1" selected="0">
            <x v="13"/>
          </reference>
        </references>
      </pivotArea>
    </format>
    <format dxfId="5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2"/>
          </reference>
          <reference field="2" count="1" selected="0">
            <x v="208"/>
          </reference>
          <reference field="3" count="1">
            <x v="52"/>
          </reference>
          <reference field="5" count="1" selected="0">
            <x v="13"/>
          </reference>
        </references>
      </pivotArea>
    </format>
    <format dxfId="50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17"/>
          </reference>
          <reference field="2" count="1" selected="0">
            <x v="209"/>
          </reference>
          <reference field="3" count="1">
            <x v="41"/>
          </reference>
          <reference field="5" count="1" selected="0">
            <x v="14"/>
          </reference>
        </references>
      </pivotArea>
    </format>
    <format dxfId="50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17"/>
          </reference>
          <reference field="2" count="1" selected="0">
            <x v="210"/>
          </reference>
          <reference field="3" count="1">
            <x v="114"/>
          </reference>
          <reference field="5" count="1" selected="0">
            <x v="14"/>
          </reference>
        </references>
      </pivotArea>
    </format>
    <format dxfId="50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7"/>
          </reference>
          <reference field="2" count="1" selected="0">
            <x v="211"/>
          </reference>
          <reference field="3" count="1">
            <x v="121"/>
          </reference>
          <reference field="5" count="1" selected="0">
            <x v="14"/>
          </reference>
        </references>
      </pivotArea>
    </format>
    <format dxfId="50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7"/>
          </reference>
          <reference field="2" count="1" selected="0">
            <x v="212"/>
          </reference>
          <reference field="3" count="1">
            <x v="122"/>
          </reference>
          <reference field="5" count="1" selected="0">
            <x v="14"/>
          </reference>
        </references>
      </pivotArea>
    </format>
    <format dxfId="50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7"/>
          </reference>
          <reference field="2" count="1" selected="0">
            <x v="213"/>
          </reference>
          <reference field="3" count="1">
            <x v="42"/>
          </reference>
          <reference field="5" count="1" selected="0">
            <x v="14"/>
          </reference>
        </references>
      </pivotArea>
    </format>
    <format dxfId="50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7"/>
          </reference>
          <reference field="2" count="1" selected="0">
            <x v="214"/>
          </reference>
          <reference field="3" count="1">
            <x v="40"/>
          </reference>
          <reference field="5" count="1" selected="0">
            <x v="14"/>
          </reference>
        </references>
      </pivotArea>
    </format>
    <format dxfId="50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17"/>
          </reference>
          <reference field="2" count="1" selected="0">
            <x v="215"/>
          </reference>
          <reference field="3" count="1">
            <x v="109"/>
          </reference>
          <reference field="5" count="1" selected="0">
            <x v="14"/>
          </reference>
        </references>
      </pivotArea>
    </format>
    <format dxfId="5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16"/>
          </reference>
          <reference field="3" count="1">
            <x v="39"/>
          </reference>
          <reference field="5" count="1" selected="0">
            <x v="14"/>
          </reference>
        </references>
      </pivotArea>
    </format>
    <format dxfId="5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17"/>
          </reference>
          <reference field="3" count="1">
            <x v="123"/>
          </reference>
          <reference field="5" count="1" selected="0">
            <x v="14"/>
          </reference>
        </references>
      </pivotArea>
    </format>
    <format dxfId="5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18"/>
          </reference>
          <reference field="3" count="1">
            <x v="107"/>
          </reference>
          <reference field="5" count="1" selected="0">
            <x v="14"/>
          </reference>
        </references>
      </pivotArea>
    </format>
    <format dxfId="5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19"/>
          </reference>
          <reference field="3" count="1">
            <x v="108"/>
          </reference>
          <reference field="5" count="1" selected="0">
            <x v="14"/>
          </reference>
        </references>
      </pivotArea>
    </format>
    <format dxfId="5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0"/>
          </reference>
          <reference field="3" count="1">
            <x v="111"/>
          </reference>
          <reference field="5" count="1" selected="0">
            <x v="14"/>
          </reference>
        </references>
      </pivotArea>
    </format>
    <format dxfId="5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1"/>
          </reference>
          <reference field="3" count="1">
            <x v="112"/>
          </reference>
          <reference field="5" count="1" selected="0">
            <x v="14"/>
          </reference>
        </references>
      </pivotArea>
    </format>
    <format dxfId="5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2"/>
          </reference>
          <reference field="3" count="1">
            <x v="21"/>
          </reference>
          <reference field="5" count="1" selected="0">
            <x v="14"/>
          </reference>
        </references>
      </pivotArea>
    </format>
    <format dxfId="5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3"/>
          </reference>
          <reference field="3" count="1">
            <x v="116"/>
          </reference>
          <reference field="5" count="1" selected="0">
            <x v="14"/>
          </reference>
        </references>
      </pivotArea>
    </format>
    <format dxfId="5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4"/>
          </reference>
          <reference field="3" count="1">
            <x v="117"/>
          </reference>
          <reference field="5" count="1" selected="0">
            <x v="14"/>
          </reference>
        </references>
      </pivotArea>
    </format>
    <format dxfId="5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7"/>
          </reference>
          <reference field="2" count="1" selected="0">
            <x v="225"/>
          </reference>
          <reference field="3" count="1">
            <x v="17"/>
          </reference>
          <reference field="5" count="1" selected="0">
            <x v="14"/>
          </reference>
        </references>
      </pivotArea>
    </format>
    <format dxfId="5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"/>
          </reference>
          <reference field="2" count="1" selected="0">
            <x v="226"/>
          </reference>
          <reference field="3" count="1">
            <x v="119"/>
          </reference>
          <reference field="5" count="1" selected="0">
            <x v="14"/>
          </reference>
        </references>
      </pivotArea>
    </format>
    <format dxfId="5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"/>
          </reference>
          <reference field="2" count="1" selected="0">
            <x v="227"/>
          </reference>
          <reference field="3" count="1">
            <x v="110"/>
          </reference>
          <reference field="5" count="1" selected="0">
            <x v="14"/>
          </reference>
        </references>
      </pivotArea>
    </format>
    <format dxfId="5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17"/>
          </reference>
          <reference field="2" count="1" selected="0">
            <x v="228"/>
          </reference>
          <reference field="3" count="1">
            <x v="115"/>
          </reference>
          <reference field="5" count="1" selected="0">
            <x v="14"/>
          </reference>
        </references>
      </pivotArea>
    </format>
    <format dxfId="521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7"/>
          </reference>
          <reference field="2" count="1" selected="0">
            <x v="229"/>
          </reference>
          <reference field="3" count="1">
            <x v="113"/>
          </reference>
          <reference field="5" count="1" selected="0">
            <x v="14"/>
          </reference>
        </references>
      </pivotArea>
    </format>
    <format dxfId="522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17"/>
          </reference>
          <reference field="2" count="1" selected="0">
            <x v="230"/>
          </reference>
          <reference field="3" count="1">
            <x v="19"/>
          </reference>
          <reference field="5" count="1" selected="0">
            <x v="14"/>
          </reference>
        </references>
      </pivotArea>
    </format>
    <format dxfId="52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18"/>
          </reference>
          <reference field="2" count="1" selected="0">
            <x v="231"/>
          </reference>
          <reference field="3" count="1">
            <x v="124"/>
          </reference>
          <reference field="5" count="1" selected="0">
            <x v="15"/>
          </reference>
        </references>
      </pivotArea>
    </format>
    <format dxfId="52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8"/>
          </reference>
          <reference field="2" count="1" selected="0">
            <x v="232"/>
          </reference>
          <reference field="3" count="1">
            <x v="125"/>
          </reference>
          <reference field="5" count="1" selected="0">
            <x v="15"/>
          </reference>
        </references>
      </pivotArea>
    </format>
    <format dxfId="52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18"/>
          </reference>
          <reference field="2" count="1" selected="0">
            <x v="233"/>
          </reference>
          <reference field="3" count="1">
            <x v="126"/>
          </reference>
          <reference field="5" count="1" selected="0">
            <x v="15"/>
          </reference>
        </references>
      </pivotArea>
    </format>
    <format dxfId="5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4"/>
          </reference>
          <reference field="3" count="1">
            <x v="127"/>
          </reference>
          <reference field="5" count="1" selected="0">
            <x v="15"/>
          </reference>
        </references>
      </pivotArea>
    </format>
    <format dxfId="5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5"/>
          </reference>
          <reference field="3" count="1">
            <x v="128"/>
          </reference>
          <reference field="5" count="1" selected="0">
            <x v="15"/>
          </reference>
        </references>
      </pivotArea>
    </format>
    <format dxfId="5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6"/>
          </reference>
          <reference field="3" count="1">
            <x v="129"/>
          </reference>
          <reference field="5" count="1" selected="0">
            <x v="15"/>
          </reference>
        </references>
      </pivotArea>
    </format>
    <format dxfId="5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8"/>
          </reference>
          <reference field="2" count="1" selected="0">
            <x v="237"/>
          </reference>
          <reference field="3" count="1">
            <x v="130"/>
          </reference>
          <reference field="5" count="1" selected="0">
            <x v="15"/>
          </reference>
        </references>
      </pivotArea>
    </format>
    <format dxfId="530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6"/>
          </reference>
          <reference field="2" count="1" selected="0">
            <x v="238"/>
          </reference>
          <reference field="3" count="1">
            <x v="22"/>
          </reference>
          <reference field="5" count="1" selected="0">
            <x v="15"/>
          </reference>
        </references>
      </pivotArea>
    </format>
    <format dxfId="5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8"/>
          </reference>
          <reference field="2" count="1" selected="0">
            <x v="239"/>
          </reference>
          <reference field="3" count="1">
            <x v="131"/>
          </reference>
          <reference field="5" count="1" selected="0">
            <x v="16"/>
          </reference>
        </references>
      </pivotArea>
    </format>
    <format dxfId="53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8"/>
          </reference>
          <reference field="2" count="1" selected="0">
            <x v="240"/>
          </reference>
          <reference field="3" count="1">
            <x v="132"/>
          </reference>
          <reference field="5" count="1" selected="0">
            <x v="16"/>
          </reference>
        </references>
      </pivotArea>
    </format>
    <format dxfId="5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8"/>
          </reference>
          <reference field="2" count="1" selected="0">
            <x v="241"/>
          </reference>
          <reference field="3" count="1">
            <x v="133"/>
          </reference>
          <reference field="5" count="1" selected="0">
            <x v="16"/>
          </reference>
        </references>
      </pivotArea>
    </format>
    <format dxfId="53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42"/>
          </reference>
          <reference field="3" count="1">
            <x v="134"/>
          </reference>
          <reference field="5" count="1" selected="0">
            <x v="16"/>
          </reference>
        </references>
      </pivotArea>
    </format>
    <format dxfId="53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243"/>
          </reference>
          <reference field="3" count="1">
            <x v="123"/>
          </reference>
          <reference field="5" count="1" selected="0">
            <x v="17"/>
          </reference>
        </references>
      </pivotArea>
    </format>
    <format dxfId="53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4"/>
          </reference>
          <reference field="2" count="1" selected="0">
            <x v="244"/>
          </reference>
          <reference field="3" count="1">
            <x v="119"/>
          </reference>
          <reference field="5" count="1" selected="0">
            <x v="17"/>
          </reference>
        </references>
      </pivotArea>
    </format>
    <format dxfId="53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4"/>
          </reference>
          <reference field="2" count="1" selected="0">
            <x v="245"/>
          </reference>
          <reference field="3" count="1">
            <x v="122"/>
          </reference>
          <reference field="5" count="1" selected="0">
            <x v="17"/>
          </reference>
        </references>
      </pivotArea>
    </format>
    <format dxfId="5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6"/>
          </reference>
          <reference field="3" count="1">
            <x v="121"/>
          </reference>
          <reference field="5" count="1" selected="0">
            <x v="17"/>
          </reference>
        </references>
      </pivotArea>
    </format>
    <format dxfId="5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7"/>
          </reference>
          <reference field="3" count="1">
            <x v="107"/>
          </reference>
          <reference field="5" count="1" selected="0">
            <x v="17"/>
          </reference>
        </references>
      </pivotArea>
    </format>
    <format dxfId="5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8"/>
          </reference>
          <reference field="3" count="1">
            <x v="117"/>
          </reference>
          <reference field="5" count="1" selected="0">
            <x v="17"/>
          </reference>
        </references>
      </pivotArea>
    </format>
    <format dxfId="5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249"/>
          </reference>
          <reference field="3" count="1">
            <x v="118"/>
          </reference>
          <reference field="5" count="1" selected="0">
            <x v="17"/>
          </reference>
        </references>
      </pivotArea>
    </format>
    <format dxfId="542">
      <pivotArea dataOnly="0" labelOnly="1" outline="0" fieldPosition="0">
        <references count="5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50"/>
          </reference>
          <reference field="3" count="1">
            <x v="135"/>
          </reference>
          <reference field="5" count="1" selected="0">
            <x v="18"/>
          </reference>
        </references>
      </pivotArea>
    </format>
    <format dxfId="54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1"/>
          </reference>
          <reference field="3" count="1">
            <x v="136"/>
          </reference>
          <reference field="5" count="1" selected="0">
            <x v="18"/>
          </reference>
        </references>
      </pivotArea>
    </format>
    <format dxfId="544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2"/>
          </reference>
          <reference field="3" count="1">
            <x v="137"/>
          </reference>
          <reference field="5" count="1" selected="0">
            <x v="18"/>
          </reference>
        </references>
      </pivotArea>
    </format>
    <format dxfId="54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23"/>
          </reference>
          <reference field="2" count="1" selected="0">
            <x v="253"/>
          </reference>
          <reference field="3" count="1">
            <x v="20"/>
          </reference>
          <reference field="5" count="1" selected="0">
            <x v="19"/>
          </reference>
        </references>
      </pivotArea>
    </format>
    <format dxfId="5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4"/>
          </reference>
          <reference field="3" count="1">
            <x v="65"/>
          </reference>
          <reference field="5" count="1" selected="0">
            <x v="19"/>
          </reference>
        </references>
      </pivotArea>
    </format>
    <format dxfId="5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5"/>
          </reference>
          <reference field="3" count="1">
            <x v="138"/>
          </reference>
          <reference field="5" count="1" selected="0">
            <x v="19"/>
          </reference>
        </references>
      </pivotArea>
    </format>
    <format dxfId="5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6"/>
          </reference>
          <reference field="3" count="1">
            <x v="68"/>
          </reference>
          <reference field="5" count="1" selected="0">
            <x v="19"/>
          </reference>
        </references>
      </pivotArea>
    </format>
    <format dxfId="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7"/>
          </reference>
          <reference field="3" count="1">
            <x v="71"/>
          </reference>
          <reference field="5" count="1" selected="0">
            <x v="19"/>
          </reference>
        </references>
      </pivotArea>
    </format>
    <format dxfId="5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8"/>
          </reference>
          <reference field="3" count="1">
            <x v="19"/>
          </reference>
          <reference field="5" count="1" selected="0">
            <x v="19"/>
          </reference>
        </references>
      </pivotArea>
    </format>
    <format dxfId="5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59"/>
          </reference>
          <reference field="3" count="1">
            <x v="17"/>
          </reference>
          <reference field="5" count="1" selected="0">
            <x v="19"/>
          </reference>
        </references>
      </pivotArea>
    </format>
    <format dxfId="5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3"/>
          </reference>
          <reference field="2" count="1" selected="0">
            <x v="260"/>
          </reference>
          <reference field="3" count="1">
            <x v="18"/>
          </reference>
          <reference field="5" count="1" selected="0">
            <x v="19"/>
          </reference>
        </references>
      </pivotArea>
    </format>
    <format dxfId="55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23"/>
          </reference>
          <reference field="2" count="1" selected="0">
            <x v="261"/>
          </reference>
          <reference field="3" count="1">
            <x v="41"/>
          </reference>
          <reference field="5" count="1" selected="0">
            <x v="19"/>
          </reference>
        </references>
      </pivotArea>
    </format>
    <format dxfId="5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2"/>
          </reference>
          <reference field="3" count="1">
            <x v="119"/>
          </reference>
          <reference field="5" count="1" selected="0">
            <x v="20"/>
          </reference>
        </references>
      </pivotArea>
    </format>
    <format dxfId="5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3"/>
          </reference>
          <reference field="3" count="1">
            <x v="107"/>
          </reference>
          <reference field="5" count="1" selected="0">
            <x v="20"/>
          </reference>
        </references>
      </pivotArea>
    </format>
    <format dxfId="5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4"/>
          </reference>
          <reference field="3" count="1">
            <x v="109"/>
          </reference>
          <reference field="5" count="1" selected="0">
            <x v="20"/>
          </reference>
        </references>
      </pivotArea>
    </format>
    <format dxfId="5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5"/>
          </reference>
          <reference field="3" count="1">
            <x v="111"/>
          </reference>
          <reference field="5" count="1" selected="0">
            <x v="20"/>
          </reference>
        </references>
      </pivotArea>
    </format>
    <format dxfId="5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6"/>
          </reference>
          <reference field="3" count="1">
            <x v="113"/>
          </reference>
          <reference field="5" count="1" selected="0">
            <x v="20"/>
          </reference>
        </references>
      </pivotArea>
    </format>
    <format dxfId="5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0"/>
          </reference>
          <reference field="2" count="1" selected="0">
            <x v="267"/>
          </reference>
          <reference field="3" count="1">
            <x v="115"/>
          </reference>
          <reference field="5" count="1" selected="0">
            <x v="20"/>
          </reference>
        </references>
      </pivotArea>
    </format>
    <format dxfId="56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4"/>
          </reference>
          <reference field="2" count="1" selected="0">
            <x v="268"/>
          </reference>
          <reference field="3" count="1">
            <x v="73"/>
          </reference>
          <reference field="5" count="1" selected="0">
            <x v="21"/>
          </reference>
        </references>
      </pivotArea>
    </format>
    <format dxfId="5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69"/>
          </reference>
          <reference field="3" count="1">
            <x v="66"/>
          </reference>
          <reference field="5" count="1" selected="0">
            <x v="21"/>
          </reference>
        </references>
      </pivotArea>
    </format>
    <format dxfId="5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0"/>
          </reference>
          <reference field="3" count="1">
            <x v="67"/>
          </reference>
          <reference field="5" count="1" selected="0">
            <x v="21"/>
          </reference>
        </references>
      </pivotArea>
    </format>
    <format dxfId="5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1"/>
          </reference>
          <reference field="3" count="1">
            <x v="69"/>
          </reference>
          <reference field="5" count="1" selected="0">
            <x v="21"/>
          </reference>
        </references>
      </pivotArea>
    </format>
    <format dxfId="5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2"/>
          </reference>
          <reference field="3" count="1">
            <x v="116"/>
          </reference>
          <reference field="5" count="1" selected="0">
            <x v="21"/>
          </reference>
        </references>
      </pivotArea>
    </format>
    <format dxfId="5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3"/>
          </reference>
          <reference field="3" count="1">
            <x v="117"/>
          </reference>
          <reference field="5" count="1" selected="0">
            <x v="21"/>
          </reference>
        </references>
      </pivotArea>
    </format>
    <format dxfId="5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4"/>
          </reference>
          <reference field="3" count="1">
            <x v="118"/>
          </reference>
          <reference field="5" count="1" selected="0">
            <x v="21"/>
          </reference>
        </references>
      </pivotArea>
    </format>
    <format dxfId="5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24"/>
          </reference>
          <reference field="2" count="1" selected="0">
            <x v="275"/>
          </reference>
          <reference field="3" count="1">
            <x v="120"/>
          </reference>
          <reference field="5" count="1" selected="0">
            <x v="21"/>
          </reference>
        </references>
      </pivotArea>
    </format>
    <format dxfId="5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6"/>
          </reference>
          <reference field="3" count="1">
            <x v="42"/>
          </reference>
          <reference field="5" count="1" selected="0">
            <x v="22"/>
          </reference>
        </references>
      </pivotArea>
    </format>
    <format dxfId="5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7"/>
          </reference>
          <reference field="3" count="1">
            <x v="108"/>
          </reference>
          <reference field="5" count="1" selected="0">
            <x v="22"/>
          </reference>
        </references>
      </pivotArea>
    </format>
    <format dxfId="5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8"/>
          </reference>
          <reference field="3" count="1">
            <x v="110"/>
          </reference>
          <reference field="5" count="1" selected="0">
            <x v="22"/>
          </reference>
        </references>
      </pivotArea>
    </format>
    <format dxfId="5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"/>
          </reference>
          <reference field="2" count="1" selected="0">
            <x v="279"/>
          </reference>
          <reference field="3" count="1">
            <x v="112"/>
          </reference>
          <reference field="5" count="1" selected="0">
            <x v="22"/>
          </reference>
        </references>
      </pivotArea>
    </format>
    <format dxfId="5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9"/>
          </reference>
          <reference field="2" count="1" selected="0">
            <x v="280"/>
          </reference>
          <reference field="3" count="1">
            <x v="114"/>
          </reference>
          <reference field="5" count="1" selected="0">
            <x v="22"/>
          </reference>
        </references>
      </pivotArea>
    </format>
    <format dxfId="573">
      <pivotArea field="3" type="button" dataOnly="0" labelOnly="1" outline="0" axis="axisRow" fieldPosition="4"/>
    </format>
    <format dxfId="5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1"/>
          </reference>
          <reference field="3" count="1">
            <x v="139"/>
          </reference>
          <reference field="5" count="1" selected="0">
            <x v="23"/>
          </reference>
        </references>
      </pivotArea>
    </format>
    <format dxfId="5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2"/>
          </reference>
          <reference field="3" count="1">
            <x v="140"/>
          </reference>
          <reference field="5" count="1" selected="0">
            <x v="23"/>
          </reference>
        </references>
      </pivotArea>
    </format>
    <format dxfId="5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3"/>
          </reference>
          <reference field="3" count="1">
            <x v="141"/>
          </reference>
          <reference field="5" count="1" selected="0">
            <x v="23"/>
          </reference>
        </references>
      </pivotArea>
    </format>
    <format dxfId="5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4"/>
          </reference>
          <reference field="3" count="1">
            <x v="142"/>
          </reference>
          <reference field="5" count="1" selected="0">
            <x v="23"/>
          </reference>
        </references>
      </pivotArea>
    </format>
    <format dxfId="5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5"/>
          </reference>
          <reference field="3" count="1">
            <x v="143"/>
          </reference>
          <reference field="5" count="1" selected="0">
            <x v="23"/>
          </reference>
        </references>
      </pivotArea>
    </format>
    <format dxfId="5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6"/>
          </reference>
          <reference field="3" count="1">
            <x v="2"/>
          </reference>
          <reference field="5" count="1" selected="0">
            <x v="23"/>
          </reference>
        </references>
      </pivotArea>
    </format>
    <format dxfId="5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7"/>
          </reference>
          <reference field="3" count="1">
            <x v="70"/>
          </reference>
          <reference field="5" count="1" selected="0">
            <x v="23"/>
          </reference>
        </references>
      </pivotArea>
    </format>
    <format dxfId="5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8"/>
          </reference>
          <reference field="3" count="1">
            <x v="3"/>
          </reference>
          <reference field="5" count="1" selected="0">
            <x v="23"/>
          </reference>
        </references>
      </pivotArea>
    </format>
    <format dxfId="5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89"/>
          </reference>
          <reference field="3" count="1">
            <x v="72"/>
          </reference>
          <reference field="5" count="1" selected="0">
            <x v="23"/>
          </reference>
        </references>
      </pivotArea>
    </format>
    <format dxfId="5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0"/>
          </reference>
          <reference field="3" count="1">
            <x v="4"/>
          </reference>
          <reference field="5" count="1" selected="0">
            <x v="23"/>
          </reference>
        </references>
      </pivotArea>
    </format>
    <format dxfId="5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1"/>
          </reference>
          <reference field="3" count="1">
            <x v="74"/>
          </reference>
          <reference field="5" count="1" selected="0">
            <x v="23"/>
          </reference>
        </references>
      </pivotArea>
    </format>
    <format dxfId="5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2"/>
          </reference>
          <reference field="3" count="1">
            <x v="5"/>
          </reference>
          <reference field="5" count="1" selected="0">
            <x v="23"/>
          </reference>
        </references>
      </pivotArea>
    </format>
    <format dxfId="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3"/>
          </reference>
          <reference field="3" count="1">
            <x v="76"/>
          </reference>
          <reference field="5" count="1" selected="0">
            <x v="23"/>
          </reference>
        </references>
      </pivotArea>
    </format>
    <format dxfId="5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4"/>
          </reference>
          <reference field="3" count="1">
            <x v="144"/>
          </reference>
          <reference field="5" count="1" selected="0">
            <x v="23"/>
          </reference>
        </references>
      </pivotArea>
    </format>
    <format dxfId="5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5"/>
          </reference>
          <reference field="3" count="1">
            <x v="11"/>
          </reference>
          <reference field="5" count="1" selected="0">
            <x v="23"/>
          </reference>
        </references>
      </pivotArea>
    </format>
    <format dxfId="5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6"/>
          </reference>
          <reference field="3" count="1">
            <x v="6"/>
          </reference>
          <reference field="5" count="1" selected="0">
            <x v="23"/>
          </reference>
        </references>
      </pivotArea>
    </format>
    <format dxfId="5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7"/>
          </reference>
          <reference field="3" count="1">
            <x v="79"/>
          </reference>
          <reference field="5" count="1" selected="0">
            <x v="23"/>
          </reference>
        </references>
      </pivotArea>
    </format>
    <format dxfId="5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8"/>
          </reference>
          <reference field="3" count="1">
            <x v="7"/>
          </reference>
          <reference field="5" count="1" selected="0">
            <x v="23"/>
          </reference>
        </references>
      </pivotArea>
    </format>
    <format dxfId="5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299"/>
          </reference>
          <reference field="3" count="1">
            <x v="12"/>
          </reference>
          <reference field="5" count="1" selected="0">
            <x v="23"/>
          </reference>
        </references>
      </pivotArea>
    </format>
    <format dxfId="5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0"/>
          </reference>
          <reference field="3" count="1">
            <x v="8"/>
          </reference>
          <reference field="5" count="1" selected="0">
            <x v="23"/>
          </reference>
        </references>
      </pivotArea>
    </format>
    <format dxfId="5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1"/>
          </reference>
          <reference field="3" count="1">
            <x v="47"/>
          </reference>
          <reference field="5" count="1" selected="0">
            <x v="23"/>
          </reference>
        </references>
      </pivotArea>
    </format>
    <format dxfId="5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2"/>
          </reference>
          <reference field="3" count="1">
            <x v="9"/>
          </reference>
          <reference field="5" count="1" selected="0">
            <x v="23"/>
          </reference>
        </references>
      </pivotArea>
    </format>
    <format dxfId="5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3"/>
          </reference>
          <reference field="3" count="1">
            <x v="13"/>
          </reference>
          <reference field="5" count="1" selected="0">
            <x v="23"/>
          </reference>
        </references>
      </pivotArea>
    </format>
    <format dxfId="5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4"/>
          </reference>
          <reference field="3" count="1">
            <x v="10"/>
          </reference>
          <reference field="5" count="1" selected="0">
            <x v="23"/>
          </reference>
        </references>
      </pivotArea>
    </format>
    <format dxfId="5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5"/>
          </reference>
          <reference field="3" count="1">
            <x v="48"/>
          </reference>
          <reference field="5" count="1" selected="0">
            <x v="23"/>
          </reference>
        </references>
      </pivotArea>
    </format>
    <format dxfId="5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6"/>
          </reference>
          <reference field="3" count="1">
            <x v="145"/>
          </reference>
          <reference field="5" count="1" selected="0">
            <x v="23"/>
          </reference>
        </references>
      </pivotArea>
    </format>
    <format dxfId="6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7"/>
          </reference>
          <reference field="3" count="1">
            <x v="14"/>
          </reference>
          <reference field="5" count="1" selected="0">
            <x v="23"/>
          </reference>
        </references>
      </pivotArea>
    </format>
    <format dxfId="6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8"/>
          </reference>
          <reference field="3" count="1">
            <x v="146"/>
          </reference>
          <reference field="5" count="1" selected="0">
            <x v="23"/>
          </reference>
        </references>
      </pivotArea>
    </format>
    <format dxfId="6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09"/>
          </reference>
          <reference field="3" count="1">
            <x v="50"/>
          </reference>
          <reference field="5" count="1" selected="0">
            <x v="23"/>
          </reference>
        </references>
      </pivotArea>
    </format>
    <format dxfId="6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0"/>
          </reference>
          <reference field="3" count="1">
            <x v="147"/>
          </reference>
          <reference field="5" count="1" selected="0">
            <x v="23"/>
          </reference>
        </references>
      </pivotArea>
    </format>
    <format dxfId="6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1"/>
          </reference>
          <reference field="3" count="1">
            <x v="15"/>
          </reference>
          <reference field="5" count="1" selected="0">
            <x v="23"/>
          </reference>
        </references>
      </pivotArea>
    </format>
    <format dxfId="6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2"/>
          </reference>
          <reference field="3" count="1">
            <x v="148"/>
          </reference>
          <reference field="5" count="1" selected="0">
            <x v="23"/>
          </reference>
        </references>
      </pivotArea>
    </format>
    <format dxfId="6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3"/>
          </reference>
          <reference field="3" count="1">
            <x v="52"/>
          </reference>
          <reference field="5" count="1" selected="0">
            <x v="23"/>
          </reference>
        </references>
      </pivotArea>
    </format>
    <format dxfId="6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4"/>
          </reference>
          <reference field="3" count="1">
            <x v="149"/>
          </reference>
          <reference field="5" count="1" selected="0">
            <x v="23"/>
          </reference>
        </references>
      </pivotArea>
    </format>
    <format dxfId="6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5"/>
          </reference>
          <reference field="3" count="1">
            <x v="16"/>
          </reference>
          <reference field="5" count="1" selected="0">
            <x v="23"/>
          </reference>
        </references>
      </pivotArea>
    </format>
    <format dxfId="6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6"/>
          </reference>
          <reference field="3" count="1">
            <x v="150"/>
          </reference>
          <reference field="5" count="1" selected="0">
            <x v="23"/>
          </reference>
        </references>
      </pivotArea>
    </format>
    <format dxfId="6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7"/>
          </reference>
          <reference field="3" count="1">
            <x v="51"/>
          </reference>
          <reference field="5" count="1" selected="0">
            <x v="23"/>
          </reference>
        </references>
      </pivotArea>
    </format>
    <format dxfId="6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8"/>
          </reference>
          <reference field="3" count="1">
            <x v="151"/>
          </reference>
          <reference field="5" count="1" selected="0">
            <x v="23"/>
          </reference>
        </references>
      </pivotArea>
    </format>
    <format dxfId="6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19"/>
          </reference>
          <reference field="3" count="1">
            <x v="46"/>
          </reference>
          <reference field="5" count="1" selected="0">
            <x v="23"/>
          </reference>
        </references>
      </pivotArea>
    </format>
    <format dxfId="6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0"/>
          </reference>
          <reference field="3" count="1">
            <x v="152"/>
          </reference>
          <reference field="5" count="1" selected="0">
            <x v="23"/>
          </reference>
        </references>
      </pivotArea>
    </format>
    <format dxfId="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1"/>
          </reference>
          <reference field="3" count="1">
            <x v="49"/>
          </reference>
          <reference field="5" count="1" selected="0">
            <x v="23"/>
          </reference>
        </references>
      </pivotArea>
    </format>
    <format dxfId="6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2"/>
          </reference>
          <reference field="3" count="1">
            <x v="153"/>
          </reference>
          <reference field="5" count="1" selected="0">
            <x v="23"/>
          </reference>
        </references>
      </pivotArea>
    </format>
    <format dxfId="6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3"/>
          </reference>
          <reference field="3" count="1">
            <x v="45"/>
          </reference>
          <reference field="5" count="1" selected="0">
            <x v="23"/>
          </reference>
        </references>
      </pivotArea>
    </format>
    <format dxfId="6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4"/>
          </reference>
          <reference field="3" count="1">
            <x v="154"/>
          </reference>
          <reference field="5" count="1" selected="0">
            <x v="23"/>
          </reference>
        </references>
      </pivotArea>
    </format>
    <format dxfId="6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5"/>
          </reference>
          <reference field="3" count="1">
            <x v="53"/>
          </reference>
          <reference field="5" count="1" selected="0">
            <x v="23"/>
          </reference>
        </references>
      </pivotArea>
    </format>
    <format dxfId="6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6"/>
          </reference>
          <reference field="3" count="1">
            <x v="155"/>
          </reference>
          <reference field="5" count="1" selected="0">
            <x v="23"/>
          </reference>
        </references>
      </pivotArea>
    </format>
    <format dxfId="6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7"/>
          </reference>
          <reference field="3" count="1">
            <x v="43"/>
          </reference>
          <reference field="5" count="1" selected="0">
            <x v="23"/>
          </reference>
        </references>
      </pivotArea>
    </format>
    <format dxfId="6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8"/>
          </reference>
          <reference field="3" count="1">
            <x v="156"/>
          </reference>
          <reference field="5" count="1" selected="0">
            <x v="23"/>
          </reference>
        </references>
      </pivotArea>
    </format>
    <format dxfId="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29"/>
          </reference>
          <reference field="3" count="1">
            <x v="54"/>
          </reference>
          <reference field="5" count="1" selected="0">
            <x v="23"/>
          </reference>
        </references>
      </pivotArea>
    </format>
    <format dxfId="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0"/>
          </reference>
          <reference field="3" count="1">
            <x v="157"/>
          </reference>
          <reference field="5" count="1" selected="0">
            <x v="23"/>
          </reference>
        </references>
      </pivotArea>
    </format>
    <format dxfId="6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1"/>
          </reference>
          <reference field="3" count="1">
            <x v="158"/>
          </reference>
          <reference field="5" count="1" selected="0">
            <x v="23"/>
          </reference>
        </references>
      </pivotArea>
    </format>
    <format dxfId="6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2"/>
          </reference>
          <reference field="3" count="1">
            <x v="127"/>
          </reference>
          <reference field="5" count="1" selected="0">
            <x v="24"/>
          </reference>
        </references>
      </pivotArea>
    </format>
    <format dxfId="6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3"/>
          </reference>
          <reference field="3" count="1">
            <x v="77"/>
          </reference>
          <reference field="5" count="1" selected="0">
            <x v="24"/>
          </reference>
        </references>
      </pivotArea>
    </format>
    <format dxfId="6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4"/>
          </reference>
          <reference field="3" count="1">
            <x v="133"/>
          </reference>
          <reference field="5" count="1" selected="0">
            <x v="24"/>
          </reference>
        </references>
      </pivotArea>
    </format>
    <format dxfId="6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5"/>
          </reference>
          <reference field="3" count="1">
            <x v="36"/>
          </reference>
          <reference field="5" count="1" selected="0">
            <x v="24"/>
          </reference>
        </references>
      </pivotArea>
    </format>
    <format dxfId="6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6"/>
          </reference>
          <reference field="3" count="1">
            <x v="35"/>
          </reference>
          <reference field="5" count="1" selected="0">
            <x v="24"/>
          </reference>
        </references>
      </pivotArea>
    </format>
    <format dxfId="6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7"/>
          </reference>
          <reference field="3" count="1">
            <x v="130"/>
          </reference>
          <reference field="5" count="1" selected="0">
            <x v="24"/>
          </reference>
        </references>
      </pivotArea>
    </format>
    <format dxfId="6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38"/>
          </reference>
          <reference field="3" count="1">
            <x v="159"/>
          </reference>
          <reference field="5" count="1" selected="0">
            <x v="24"/>
          </reference>
        </references>
      </pivotArea>
    </format>
    <format dxfId="63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39"/>
          </reference>
          <reference field="3" count="1">
            <x v="160"/>
          </reference>
          <reference field="5" count="1" selected="0">
            <x v="25"/>
          </reference>
        </references>
      </pivotArea>
    </format>
    <format dxfId="63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0"/>
          </reference>
          <reference field="3" count="1">
            <x v="121"/>
          </reference>
          <reference field="5" count="1" selected="0">
            <x v="25"/>
          </reference>
        </references>
      </pivotArea>
    </format>
    <format dxfId="63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1"/>
          </reference>
          <reference field="3" count="1">
            <x v="39"/>
          </reference>
          <reference field="5" count="1" selected="0">
            <x v="25"/>
          </reference>
        </references>
      </pivotArea>
    </format>
    <format dxfId="63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2"/>
          </reference>
          <reference field="3" count="1">
            <x v="122"/>
          </reference>
          <reference field="5" count="1" selected="0">
            <x v="25"/>
          </reference>
        </references>
      </pivotArea>
    </format>
    <format dxfId="63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3"/>
          </reference>
          <reference field="3" count="1">
            <x v="40"/>
          </reference>
          <reference field="5" count="1" selected="0">
            <x v="25"/>
          </reference>
        </references>
      </pivotArea>
    </format>
    <format dxfId="63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4"/>
          </reference>
          <reference field="3" count="1">
            <x v="123"/>
          </reference>
          <reference field="5" count="1" selected="0">
            <x v="25"/>
          </reference>
        </references>
      </pivotArea>
    </format>
    <format dxfId="63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5"/>
          </reference>
          <reference field="3" count="1">
            <x v="41"/>
          </reference>
          <reference field="5" count="1" selected="0">
            <x v="25"/>
          </reference>
        </references>
      </pivotArea>
    </format>
    <format dxfId="63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6"/>
          </reference>
          <reference field="3" count="1">
            <x v="119"/>
          </reference>
          <reference field="5" count="1" selected="0">
            <x v="25"/>
          </reference>
        </references>
      </pivotArea>
    </format>
    <format dxfId="64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7"/>
          </reference>
          <reference field="3" count="1">
            <x v="42"/>
          </reference>
          <reference field="5" count="1" selected="0">
            <x v="25"/>
          </reference>
        </references>
      </pivotArea>
    </format>
    <format dxfId="64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8"/>
          </reference>
          <reference field="3" count="1">
            <x v="116"/>
          </reference>
          <reference field="5" count="1" selected="0">
            <x v="25"/>
          </reference>
        </references>
      </pivotArea>
    </format>
    <format dxfId="64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49"/>
          </reference>
          <reference field="3" count="1">
            <x v="19"/>
          </reference>
          <reference field="5" count="1" selected="0">
            <x v="25"/>
          </reference>
        </references>
      </pivotArea>
    </format>
    <format dxfId="64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0"/>
          </reference>
          <reference field="3" count="1">
            <x v="117"/>
          </reference>
          <reference field="5" count="1" selected="0">
            <x v="25"/>
          </reference>
        </references>
      </pivotArea>
    </format>
    <format dxfId="64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1"/>
          </reference>
          <reference field="3" count="1">
            <x v="17"/>
          </reference>
          <reference field="5" count="1" selected="0">
            <x v="25"/>
          </reference>
        </references>
      </pivotArea>
    </format>
    <format dxfId="64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2"/>
          </reference>
          <reference field="3" count="1">
            <x v="118"/>
          </reference>
          <reference field="5" count="1" selected="0">
            <x v="25"/>
          </reference>
        </references>
      </pivotArea>
    </format>
    <format dxfId="64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3"/>
          </reference>
          <reference field="3" count="1">
            <x v="18"/>
          </reference>
          <reference field="5" count="1" selected="0">
            <x v="25"/>
          </reference>
        </references>
      </pivotArea>
    </format>
    <format dxfId="64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4"/>
          </reference>
          <reference field="3" count="1">
            <x v="120"/>
          </reference>
          <reference field="5" count="1" selected="0">
            <x v="25"/>
          </reference>
        </references>
      </pivotArea>
    </format>
    <format dxfId="64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5"/>
          </reference>
          <reference field="3" count="1">
            <x v="20"/>
          </reference>
          <reference field="5" count="1" selected="0">
            <x v="25"/>
          </reference>
        </references>
      </pivotArea>
    </format>
    <format dxfId="64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6"/>
          </reference>
          <reference field="3" count="1">
            <x v="161"/>
          </reference>
          <reference field="5" count="1" selected="0">
            <x v="25"/>
          </reference>
        </references>
      </pivotArea>
    </format>
    <format dxfId="65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7"/>
          </reference>
          <reference field="3" count="1">
            <x v="162"/>
          </reference>
          <reference field="5" count="1" selected="0">
            <x v="25"/>
          </reference>
        </references>
      </pivotArea>
    </format>
    <format dxfId="65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58"/>
          </reference>
          <reference field="3" count="1">
            <x v="163"/>
          </reference>
          <reference field="5" count="1" selected="0">
            <x v="25"/>
          </reference>
        </references>
      </pivotArea>
    </format>
    <format dxfId="6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59"/>
          </reference>
          <reference field="3" count="1">
            <x v="160"/>
          </reference>
          <reference field="5" count="1" selected="0">
            <x v="25"/>
          </reference>
        </references>
      </pivotArea>
    </format>
    <format dxfId="6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0"/>
          </reference>
          <reference field="3" count="1">
            <x v="121"/>
          </reference>
          <reference field="5" count="1" selected="0">
            <x v="25"/>
          </reference>
        </references>
      </pivotArea>
    </format>
    <format dxfId="6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1"/>
          </reference>
          <reference field="3" count="1">
            <x v="39"/>
          </reference>
          <reference field="5" count="1" selected="0">
            <x v="25"/>
          </reference>
        </references>
      </pivotArea>
    </format>
    <format dxfId="6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2"/>
          </reference>
          <reference field="3" count="1">
            <x v="122"/>
          </reference>
          <reference field="5" count="1" selected="0">
            <x v="25"/>
          </reference>
        </references>
      </pivotArea>
    </format>
    <format dxfId="6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3"/>
          </reference>
          <reference field="3" count="1">
            <x v="40"/>
          </reference>
          <reference field="5" count="1" selected="0">
            <x v="25"/>
          </reference>
        </references>
      </pivotArea>
    </format>
    <format dxfId="6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4"/>
          </reference>
          <reference field="3" count="1">
            <x v="123"/>
          </reference>
          <reference field="5" count="1" selected="0">
            <x v="25"/>
          </reference>
        </references>
      </pivotArea>
    </format>
    <format dxfId="6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5"/>
          </reference>
          <reference field="3" count="1">
            <x v="41"/>
          </reference>
          <reference field="5" count="1" selected="0">
            <x v="25"/>
          </reference>
        </references>
      </pivotArea>
    </format>
    <format dxfId="6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6"/>
          </reference>
          <reference field="3" count="1">
            <x v="119"/>
          </reference>
          <reference field="5" count="1" selected="0">
            <x v="25"/>
          </reference>
        </references>
      </pivotArea>
    </format>
    <format dxfId="6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7"/>
          </reference>
          <reference field="3" count="1">
            <x v="42"/>
          </reference>
          <reference field="5" count="1" selected="0">
            <x v="25"/>
          </reference>
        </references>
      </pivotArea>
    </format>
    <format dxfId="6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8"/>
          </reference>
          <reference field="3" count="1">
            <x v="12"/>
          </reference>
          <reference field="5" count="1" selected="0">
            <x v="25"/>
          </reference>
        </references>
      </pivotArea>
    </format>
    <format dxfId="6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69"/>
          </reference>
          <reference field="3" count="1">
            <x v="116"/>
          </reference>
          <reference field="5" count="1" selected="0">
            <x v="25"/>
          </reference>
        </references>
      </pivotArea>
    </format>
    <format dxfId="6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0"/>
          </reference>
          <reference field="3" count="1">
            <x v="19"/>
          </reference>
          <reference field="5" count="1" selected="0">
            <x v="25"/>
          </reference>
        </references>
      </pivotArea>
    </format>
    <format dxfId="6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1"/>
          </reference>
          <reference field="3" count="1">
            <x v="117"/>
          </reference>
          <reference field="5" count="1" selected="0">
            <x v="25"/>
          </reference>
        </references>
      </pivotArea>
    </format>
    <format dxfId="6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2"/>
          </reference>
          <reference field="3" count="1">
            <x v="17"/>
          </reference>
          <reference field="5" count="1" selected="0">
            <x v="25"/>
          </reference>
        </references>
      </pivotArea>
    </format>
    <format dxfId="6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3"/>
          </reference>
          <reference field="3" count="1">
            <x v="118"/>
          </reference>
          <reference field="5" count="1" selected="0">
            <x v="25"/>
          </reference>
        </references>
      </pivotArea>
    </format>
    <format dxfId="6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4"/>
          </reference>
          <reference field="3" count="1">
            <x v="18"/>
          </reference>
          <reference field="5" count="1" selected="0">
            <x v="25"/>
          </reference>
        </references>
      </pivotArea>
    </format>
    <format dxfId="6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5"/>
          </reference>
          <reference field="3" count="1">
            <x v="96"/>
          </reference>
          <reference field="5" count="1" selected="0">
            <x v="25"/>
          </reference>
        </references>
      </pivotArea>
    </format>
    <format dxfId="6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6"/>
          </reference>
          <reference field="3" count="1">
            <x v="97"/>
          </reference>
          <reference field="5" count="1" selected="0">
            <x v="25"/>
          </reference>
        </references>
      </pivotArea>
    </format>
    <format dxfId="6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7"/>
          </reference>
          <reference field="3" count="1">
            <x v="98"/>
          </reference>
          <reference field="5" count="1" selected="0">
            <x v="25"/>
          </reference>
        </references>
      </pivotArea>
    </format>
    <format dxfId="6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8"/>
          </reference>
          <reference field="3" count="1">
            <x v="99"/>
          </reference>
          <reference field="5" count="1" selected="0">
            <x v="25"/>
          </reference>
        </references>
      </pivotArea>
    </format>
    <format dxfId="6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79"/>
          </reference>
          <reference field="3" count="1">
            <x v="102"/>
          </reference>
          <reference field="5" count="1" selected="0">
            <x v="25"/>
          </reference>
        </references>
      </pivotArea>
    </format>
    <format dxfId="67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80"/>
          </reference>
          <reference field="3" count="1">
            <x v="164"/>
          </reference>
          <reference field="5" count="1" selected="0">
            <x v="26"/>
          </reference>
        </references>
      </pivotArea>
    </format>
    <format dxfId="67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381"/>
          </reference>
          <reference field="3" count="1">
            <x v="164"/>
          </reference>
          <reference field="5" count="1" selected="0">
            <x v="26"/>
          </reference>
        </references>
      </pivotArea>
    </format>
    <format dxfId="6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2"/>
          </reference>
          <reference field="3" count="1">
            <x v="164"/>
          </reference>
          <reference field="5" count="1" selected="0">
            <x v="26"/>
          </reference>
        </references>
      </pivotArea>
    </format>
    <format dxfId="6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3"/>
          </reference>
          <reference field="3" count="1">
            <x v="164"/>
          </reference>
          <reference field="5" count="1" selected="0">
            <x v="26"/>
          </reference>
        </references>
      </pivotArea>
    </format>
    <format dxfId="67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84"/>
          </reference>
          <reference field="3" count="1">
            <x v="118"/>
          </reference>
          <reference field="5" count="1" selected="0">
            <x v="27"/>
          </reference>
        </references>
      </pivotArea>
    </format>
    <format dxfId="67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85"/>
          </reference>
          <reference field="3" count="1">
            <x v="120"/>
          </reference>
          <reference field="5" count="1" selected="0">
            <x v="27"/>
          </reference>
        </references>
      </pivotArea>
    </format>
    <format dxfId="67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86"/>
          </reference>
          <reference field="3" count="1">
            <x v="161"/>
          </reference>
          <reference field="5" count="1" selected="0">
            <x v="27"/>
          </reference>
        </references>
      </pivotArea>
    </format>
    <format dxfId="68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387"/>
          </reference>
          <reference field="3" count="1">
            <x v="165"/>
          </reference>
          <reference field="5" count="1" selected="0">
            <x v="27"/>
          </reference>
        </references>
      </pivotArea>
    </format>
    <format dxfId="6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8"/>
          </reference>
          <reference field="3" count="1">
            <x v="127"/>
          </reference>
          <reference field="5" count="1" selected="0">
            <x v="27"/>
          </reference>
        </references>
      </pivotArea>
    </format>
    <format dxfId="6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89"/>
          </reference>
          <reference field="3" count="1">
            <x v="71"/>
          </reference>
          <reference field="5" count="1" selected="0">
            <x v="27"/>
          </reference>
        </references>
      </pivotArea>
    </format>
    <format dxfId="6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0"/>
          </reference>
          <reference field="3" count="1">
            <x v="123"/>
          </reference>
          <reference field="5" count="1" selected="0">
            <x v="27"/>
          </reference>
        </references>
      </pivotArea>
    </format>
    <format dxfId="6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1"/>
          </reference>
          <reference field="3" count="1">
            <x v="123"/>
          </reference>
          <reference field="5" count="1" selected="0">
            <x v="27"/>
          </reference>
        </references>
      </pivotArea>
    </format>
    <format dxfId="6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2"/>
          </reference>
          <reference field="3" count="1">
            <x v="41"/>
          </reference>
          <reference field="5" count="1" selected="0">
            <x v="27"/>
          </reference>
        </references>
      </pivotArea>
    </format>
    <format dxfId="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3"/>
          </reference>
          <reference field="3" count="1">
            <x v="119"/>
          </reference>
          <reference field="5" count="1" selected="0">
            <x v="27"/>
          </reference>
        </references>
      </pivotArea>
    </format>
    <format dxfId="6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4"/>
          </reference>
          <reference field="3" count="1">
            <x v="116"/>
          </reference>
          <reference field="5" count="1" selected="0">
            <x v="27"/>
          </reference>
        </references>
      </pivotArea>
    </format>
    <format dxfId="6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5"/>
          </reference>
          <reference field="3" count="1">
            <x v="118"/>
          </reference>
          <reference field="5" count="1" selected="0">
            <x v="27"/>
          </reference>
        </references>
      </pivotArea>
    </format>
    <format dxfId="6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6"/>
          </reference>
          <reference field="3" count="1">
            <x v="120"/>
          </reference>
          <reference field="5" count="1" selected="0">
            <x v="27"/>
          </reference>
        </references>
      </pivotArea>
    </format>
    <format dxfId="6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7"/>
          </reference>
          <reference field="3" count="1">
            <x v="161"/>
          </reference>
          <reference field="5" count="1" selected="0">
            <x v="27"/>
          </reference>
        </references>
      </pivotArea>
    </format>
    <format dxfId="6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8"/>
          </reference>
          <reference field="3" count="1">
            <x v="165"/>
          </reference>
          <reference field="5" count="1" selected="0">
            <x v="27"/>
          </reference>
        </references>
      </pivotArea>
    </format>
    <format dxfId="6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399"/>
          </reference>
          <reference field="3" count="1">
            <x v="102"/>
          </reference>
          <reference field="5" count="1" selected="0">
            <x v="27"/>
          </reference>
        </references>
      </pivotArea>
    </format>
    <format dxfId="6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0"/>
          </reference>
          <reference field="3" count="1">
            <x v="163"/>
          </reference>
          <reference field="5" count="1" selected="0">
            <x v="27"/>
          </reference>
        </references>
      </pivotArea>
    </format>
    <format dxfId="6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1"/>
          </reference>
          <reference field="3" count="1">
            <x v="166"/>
          </reference>
          <reference field="5" count="1" selected="0">
            <x v="28"/>
          </reference>
        </references>
      </pivotArea>
    </format>
    <format dxfId="6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2"/>
          </reference>
          <reference field="3" count="1">
            <x v="140"/>
          </reference>
          <reference field="5" count="1" selected="0">
            <x v="28"/>
          </reference>
        </references>
      </pivotArea>
    </format>
    <format dxfId="6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3"/>
          </reference>
          <reference field="3" count="1">
            <x v="167"/>
          </reference>
          <reference field="5" count="1" selected="0">
            <x v="28"/>
          </reference>
        </references>
      </pivotArea>
    </format>
    <format dxfId="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4"/>
          </reference>
          <reference field="3" count="1">
            <x v="6"/>
          </reference>
          <reference field="5" count="1" selected="0">
            <x v="28"/>
          </reference>
        </references>
      </pivotArea>
    </format>
    <format dxfId="6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5"/>
          </reference>
          <reference field="3" count="1">
            <x v="168"/>
          </reference>
          <reference field="5" count="1" selected="0">
            <x v="28"/>
          </reference>
        </references>
      </pivotArea>
    </format>
    <format dxfId="6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6"/>
          </reference>
          <reference field="3" count="1">
            <x v="10"/>
          </reference>
          <reference field="5" count="1" selected="0">
            <x v="28"/>
          </reference>
        </references>
      </pivotArea>
    </format>
    <format dxfId="7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7"/>
          </reference>
          <reference field="3" count="1">
            <x v="83"/>
          </reference>
          <reference field="5" count="1" selected="0">
            <x v="28"/>
          </reference>
        </references>
      </pivotArea>
    </format>
    <format dxfId="7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8"/>
          </reference>
          <reference field="3" count="1">
            <x v="84"/>
          </reference>
          <reference field="5" count="1" selected="0">
            <x v="28"/>
          </reference>
        </references>
      </pivotArea>
    </format>
    <format dxfId="7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09"/>
          </reference>
          <reference field="3" count="1">
            <x v="169"/>
          </reference>
          <reference field="5" count="1" selected="0">
            <x v="28"/>
          </reference>
        </references>
      </pivotArea>
    </format>
    <format dxfId="7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0"/>
          </reference>
          <reference field="3" count="1">
            <x v="86"/>
          </reference>
          <reference field="5" count="1" selected="0">
            <x v="28"/>
          </reference>
        </references>
      </pivotArea>
    </format>
    <format dxfId="7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1"/>
          </reference>
          <reference field="3" count="1">
            <x v="170"/>
          </reference>
          <reference field="5" count="1" selected="0">
            <x v="28"/>
          </reference>
        </references>
      </pivotArea>
    </format>
    <format dxfId="7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2"/>
          </reference>
          <reference field="3" count="1">
            <x v="171"/>
          </reference>
          <reference field="5" count="1" selected="0">
            <x v="28"/>
          </reference>
        </references>
      </pivotArea>
    </format>
    <format dxfId="7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3"/>
          </reference>
          <reference field="3" count="1">
            <x v="151"/>
          </reference>
          <reference field="5" count="1" selected="0">
            <x v="28"/>
          </reference>
        </references>
      </pivotArea>
    </format>
    <format dxfId="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4"/>
          </reference>
          <reference field="3" count="1">
            <x v="172"/>
          </reference>
          <reference field="5" count="1" selected="0">
            <x v="28"/>
          </reference>
        </references>
      </pivotArea>
    </format>
    <format dxfId="7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5"/>
          </reference>
          <reference field="3" count="1">
            <x v="173"/>
          </reference>
          <reference field="5" count="1" selected="0">
            <x v="28"/>
          </reference>
        </references>
      </pivotArea>
    </format>
    <format dxfId="7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6"/>
          </reference>
          <reference field="3" count="1">
            <x v="153"/>
          </reference>
          <reference field="5" count="1" selected="0">
            <x v="28"/>
          </reference>
        </references>
      </pivotArea>
    </format>
    <format dxfId="7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7"/>
          </reference>
          <reference field="3" count="1">
            <x v="94"/>
          </reference>
          <reference field="5" count="1" selected="0">
            <x v="28"/>
          </reference>
        </references>
      </pivotArea>
    </format>
    <format dxfId="7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8"/>
          </reference>
          <reference field="3" count="1">
            <x v="174"/>
          </reference>
          <reference field="5" count="1" selected="0">
            <x v="28"/>
          </reference>
        </references>
      </pivotArea>
    </format>
    <format dxfId="7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19"/>
          </reference>
          <reference field="3" count="1">
            <x v="156"/>
          </reference>
          <reference field="5" count="1" selected="0">
            <x v="28"/>
          </reference>
        </references>
      </pivotArea>
    </format>
    <format dxfId="7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0"/>
          </reference>
          <reference field="3" count="1">
            <x v="96"/>
          </reference>
          <reference field="5" count="1" selected="0">
            <x v="28"/>
          </reference>
        </references>
      </pivotArea>
    </format>
    <format dxfId="7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1"/>
          </reference>
          <reference field="3" count="1">
            <x v="158"/>
          </reference>
          <reference field="5" count="1" selected="0">
            <x v="28"/>
          </reference>
        </references>
      </pivotArea>
    </format>
    <format dxfId="7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2"/>
          </reference>
          <reference field="3" count="1">
            <x v="175"/>
          </reference>
          <reference field="5" count="1" selected="0">
            <x v="28"/>
          </reference>
        </references>
      </pivotArea>
    </format>
    <format dxfId="7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3"/>
          </reference>
          <reference field="3" count="1">
            <x v="98"/>
          </reference>
          <reference field="5" count="1" selected="0">
            <x v="28"/>
          </reference>
        </references>
      </pivotArea>
    </format>
    <format dxfId="7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4"/>
          </reference>
          <reference field="3" count="1">
            <x v="176"/>
          </reference>
          <reference field="5" count="1" selected="0">
            <x v="28"/>
          </reference>
        </references>
      </pivotArea>
    </format>
    <format dxfId="7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5"/>
          </reference>
          <reference field="3" count="1">
            <x v="177"/>
          </reference>
          <reference field="5" count="1" selected="0">
            <x v="28"/>
          </reference>
        </references>
      </pivotArea>
    </format>
    <format dxfId="7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6"/>
          </reference>
          <reference field="3" count="1">
            <x v="12"/>
          </reference>
          <reference field="5" count="1" selected="0">
            <x v="29"/>
          </reference>
        </references>
      </pivotArea>
    </format>
    <format dxfId="7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7"/>
          </reference>
          <reference field="3" count="1">
            <x v="15"/>
          </reference>
          <reference field="5" count="1" selected="0">
            <x v="29"/>
          </reference>
        </references>
      </pivotArea>
    </format>
    <format dxfId="7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8"/>
          </reference>
          <reference field="3" count="1">
            <x v="16"/>
          </reference>
          <reference field="5" count="1" selected="0">
            <x v="29"/>
          </reference>
        </references>
      </pivotArea>
    </format>
    <format dxfId="7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29"/>
          </reference>
          <reference field="3" count="1">
            <x v="46"/>
          </reference>
          <reference field="5" count="1" selected="0">
            <x v="29"/>
          </reference>
        </references>
      </pivotArea>
    </format>
    <format dxfId="723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30"/>
          </reference>
          <reference field="3" count="1">
            <x v="178"/>
          </reference>
          <reference field="5" count="1" selected="0">
            <x v="29"/>
          </reference>
        </references>
      </pivotArea>
    </format>
    <format dxfId="72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431"/>
          </reference>
          <reference field="3" count="1">
            <x v="178"/>
          </reference>
          <reference field="5" count="1" selected="0">
            <x v="29"/>
          </reference>
        </references>
      </pivotArea>
    </format>
    <format dxfId="72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432"/>
          </reference>
          <reference field="3" count="1">
            <x v="178"/>
          </reference>
          <reference field="5" count="1" selected="0">
            <x v="29"/>
          </reference>
        </references>
      </pivotArea>
    </format>
    <format dxfId="7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3"/>
          </reference>
          <reference field="3" count="1">
            <x v="32"/>
          </reference>
          <reference field="5" count="1" selected="0">
            <x v="30"/>
          </reference>
        </references>
      </pivotArea>
    </format>
    <format dxfId="7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4"/>
          </reference>
          <reference field="3" count="1">
            <x v="37"/>
          </reference>
          <reference field="5" count="1" selected="0">
            <x v="30"/>
          </reference>
        </references>
      </pivotArea>
    </format>
    <format dxfId="7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5"/>
          </reference>
          <reference field="3" count="1">
            <x v="119"/>
          </reference>
          <reference field="5" count="1" selected="0">
            <x v="30"/>
          </reference>
        </references>
      </pivotArea>
    </format>
    <format dxfId="7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6"/>
          </reference>
          <reference field="3" count="1">
            <x v="171"/>
          </reference>
          <reference field="5" count="1" selected="0">
            <x v="30"/>
          </reference>
        </references>
      </pivotArea>
    </format>
    <format dxfId="7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7"/>
          </reference>
          <reference field="3" count="1">
            <x v="36"/>
          </reference>
          <reference field="5" count="1" selected="0">
            <x v="30"/>
          </reference>
        </references>
      </pivotArea>
    </format>
    <format dxfId="7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8"/>
          </reference>
          <reference field="3" count="1">
            <x v="129"/>
          </reference>
          <reference field="5" count="1" selected="0">
            <x v="30"/>
          </reference>
        </references>
      </pivotArea>
    </format>
    <format dxfId="7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39"/>
          </reference>
          <reference field="3" count="1">
            <x v="130"/>
          </reference>
          <reference field="5" count="1" selected="0">
            <x v="30"/>
          </reference>
        </references>
      </pivotArea>
    </format>
    <format dxfId="733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440"/>
          </reference>
          <reference field="3" count="1">
            <x v="31"/>
          </reference>
          <reference field="5" count="1" selected="0">
            <x v="2"/>
          </reference>
        </references>
      </pivotArea>
    </format>
    <format dxfId="73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441"/>
          </reference>
          <reference field="3" count="1">
            <x v="164"/>
          </reference>
          <reference field="5" count="1" selected="0">
            <x v="3"/>
          </reference>
        </references>
      </pivotArea>
    </format>
    <format dxfId="73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2"/>
          </reference>
          <reference field="3" count="1">
            <x v="178"/>
          </reference>
          <reference field="5" count="1" selected="0">
            <x v="3"/>
          </reference>
        </references>
      </pivotArea>
    </format>
    <format dxfId="73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3"/>
          </reference>
          <reference field="3" count="1">
            <x v="141"/>
          </reference>
          <reference field="5" count="1" selected="0">
            <x v="3"/>
          </reference>
        </references>
      </pivotArea>
    </format>
    <format dxfId="73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4"/>
          </reference>
          <reference field="3" count="1">
            <x v="127"/>
          </reference>
          <reference field="5" count="1" selected="0">
            <x v="3"/>
          </reference>
        </references>
      </pivotArea>
    </format>
    <format dxfId="73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5"/>
          </reference>
          <reference field="3" count="1">
            <x v="126"/>
          </reference>
          <reference field="5" count="1" selected="0">
            <x v="3"/>
          </reference>
        </references>
      </pivotArea>
    </format>
    <format dxfId="73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6"/>
          </reference>
          <reference field="3" count="1">
            <x v="116"/>
          </reference>
          <reference field="5" count="1" selected="0">
            <x v="3"/>
          </reference>
        </references>
      </pivotArea>
    </format>
    <format dxfId="74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7"/>
          </reference>
          <reference field="3" count="1">
            <x v="117"/>
          </reference>
          <reference field="5" count="1" selected="0">
            <x v="3"/>
          </reference>
        </references>
      </pivotArea>
    </format>
    <format dxfId="74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8"/>
          </reference>
          <reference field="3" count="1">
            <x v="118"/>
          </reference>
          <reference field="5" count="1" selected="0">
            <x v="3"/>
          </reference>
        </references>
      </pivotArea>
    </format>
    <format dxfId="74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449"/>
          </reference>
          <reference field="3" count="1">
            <x v="164"/>
          </reference>
          <reference field="5" count="1" selected="0">
            <x v="3"/>
          </reference>
        </references>
      </pivotArea>
    </format>
    <format dxfId="74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0"/>
          </reference>
          <reference field="3" count="1">
            <x v="178"/>
          </reference>
          <reference field="5" count="1" selected="0">
            <x v="3"/>
          </reference>
        </references>
      </pivotArea>
    </format>
    <format dxfId="74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1"/>
          </reference>
          <reference field="3" count="1">
            <x v="143"/>
          </reference>
          <reference field="5" count="1" selected="0">
            <x v="3"/>
          </reference>
        </references>
      </pivotArea>
    </format>
    <format dxfId="74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2"/>
          </reference>
          <reference field="3" count="1">
            <x v="74"/>
          </reference>
          <reference field="5" count="1" selected="0">
            <x v="3"/>
          </reference>
        </references>
      </pivotArea>
    </format>
    <format dxfId="74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3"/>
          </reference>
          <reference field="3" count="1">
            <x v="78"/>
          </reference>
          <reference field="5" count="1" selected="0">
            <x v="3"/>
          </reference>
        </references>
      </pivotArea>
    </format>
    <format dxfId="74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4"/>
          </reference>
          <reference field="3" count="1">
            <x v="21"/>
          </reference>
          <reference field="5" count="1" selected="0">
            <x v="3"/>
          </reference>
        </references>
      </pivotArea>
    </format>
    <format dxfId="74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5"/>
          </reference>
          <reference field="3" count="1">
            <x v="17"/>
          </reference>
          <reference field="5" count="1" selected="0">
            <x v="3"/>
          </reference>
        </references>
      </pivotArea>
    </format>
    <format dxfId="74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6"/>
          </reference>
          <reference field="3" count="1">
            <x v="18"/>
          </reference>
          <reference field="5" count="1" selected="0">
            <x v="3"/>
          </reference>
        </references>
      </pivotArea>
    </format>
    <format dxfId="75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457"/>
          </reference>
          <reference field="3" count="1">
            <x v="164"/>
          </reference>
          <reference field="5" count="1" selected="0">
            <x v="3"/>
          </reference>
        </references>
      </pivotArea>
    </format>
    <format dxfId="7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58"/>
          </reference>
          <reference field="3" count="1">
            <x v="65"/>
          </reference>
          <reference field="5" count="1" selected="0">
            <x v="3"/>
          </reference>
        </references>
      </pivotArea>
    </format>
    <format dxfId="7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59"/>
          </reference>
          <reference field="3" count="1">
            <x v="178"/>
          </reference>
          <reference field="5" count="1" selected="0">
            <x v="3"/>
          </reference>
        </references>
      </pivotArea>
    </format>
    <format dxfId="7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0"/>
          </reference>
          <reference field="3" count="1">
            <x v="141"/>
          </reference>
          <reference field="5" count="1" selected="0">
            <x v="3"/>
          </reference>
        </references>
      </pivotArea>
    </format>
    <format dxfId="7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1"/>
          </reference>
          <reference field="3" count="1">
            <x v="179"/>
          </reference>
          <reference field="5" count="1" selected="0">
            <x v="3"/>
          </reference>
        </references>
      </pivotArea>
    </format>
    <format dxfId="7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2"/>
          </reference>
          <reference field="3" count="1">
            <x v="143"/>
          </reference>
          <reference field="5" count="1" selected="0">
            <x v="3"/>
          </reference>
        </references>
      </pivotArea>
    </format>
    <format dxfId="7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3"/>
          </reference>
          <reference field="3" count="1">
            <x v="127"/>
          </reference>
          <reference field="5" count="1" selected="0">
            <x v="3"/>
          </reference>
        </references>
      </pivotArea>
    </format>
    <format dxfId="7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4"/>
          </reference>
          <reference field="3" count="1">
            <x v="69"/>
          </reference>
          <reference field="5" count="1" selected="0">
            <x v="3"/>
          </reference>
        </references>
      </pivotArea>
    </format>
    <format dxfId="7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5"/>
          </reference>
          <reference field="3" count="1">
            <x v="69"/>
          </reference>
          <reference field="5" count="1" selected="0">
            <x v="3"/>
          </reference>
        </references>
      </pivotArea>
    </format>
    <format dxfId="7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6"/>
          </reference>
          <reference field="3" count="1">
            <x v="71"/>
          </reference>
          <reference field="5" count="1" selected="0">
            <x v="3"/>
          </reference>
        </references>
      </pivotArea>
    </format>
    <format dxfId="7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7"/>
          </reference>
          <reference field="3" count="1">
            <x v="71"/>
          </reference>
          <reference field="5" count="1" selected="0">
            <x v="3"/>
          </reference>
        </references>
      </pivotArea>
    </format>
    <format dxfId="7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8"/>
          </reference>
          <reference field="3" count="1">
            <x v="74"/>
          </reference>
          <reference field="5" count="1" selected="0">
            <x v="3"/>
          </reference>
        </references>
      </pivotArea>
    </format>
    <format dxfId="7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69"/>
          </reference>
          <reference field="3" count="1">
            <x v="74"/>
          </reference>
          <reference field="5" count="1" selected="0">
            <x v="3"/>
          </reference>
        </references>
      </pivotArea>
    </format>
    <format dxfId="7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0"/>
          </reference>
          <reference field="3" count="1">
            <x v="126"/>
          </reference>
          <reference field="5" count="1" selected="0">
            <x v="3"/>
          </reference>
        </references>
      </pivotArea>
    </format>
    <format dxfId="7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1"/>
          </reference>
          <reference field="3" count="1">
            <x v="126"/>
          </reference>
          <reference field="5" count="1" selected="0">
            <x v="3"/>
          </reference>
        </references>
      </pivotArea>
    </format>
    <format dxfId="7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2"/>
          </reference>
          <reference field="3" count="1">
            <x v="78"/>
          </reference>
          <reference field="5" count="1" selected="0">
            <x v="3"/>
          </reference>
        </references>
      </pivotArea>
    </format>
    <format dxfId="7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3"/>
          </reference>
          <reference field="3" count="1">
            <x v="78"/>
          </reference>
          <reference field="5" count="1" selected="0">
            <x v="3"/>
          </reference>
        </references>
      </pivotArea>
    </format>
    <format dxfId="7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4"/>
          </reference>
          <reference field="3" count="1">
            <x v="80"/>
          </reference>
          <reference field="5" count="1" selected="0">
            <x v="3"/>
          </reference>
        </references>
      </pivotArea>
    </format>
    <format dxfId="7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5"/>
          </reference>
          <reference field="3" count="1">
            <x v="21"/>
          </reference>
          <reference field="5" count="1" selected="0">
            <x v="3"/>
          </reference>
        </references>
      </pivotArea>
    </format>
    <format dxfId="7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6"/>
          </reference>
          <reference field="3" count="1">
            <x v="116"/>
          </reference>
          <reference field="5" count="1" selected="0">
            <x v="3"/>
          </reference>
        </references>
      </pivotArea>
    </format>
    <format dxfId="7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7"/>
          </reference>
          <reference field="3" count="1">
            <x v="19"/>
          </reference>
          <reference field="5" count="1" selected="0">
            <x v="3"/>
          </reference>
        </references>
      </pivotArea>
    </format>
    <format dxfId="7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8"/>
          </reference>
          <reference field="3" count="1">
            <x v="17"/>
          </reference>
          <reference field="5" count="1" selected="0">
            <x v="3"/>
          </reference>
        </references>
      </pivotArea>
    </format>
    <format dxfId="7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79"/>
          </reference>
          <reference field="3" count="1">
            <x v="118"/>
          </reference>
          <reference field="5" count="1" selected="0">
            <x v="3"/>
          </reference>
        </references>
      </pivotArea>
    </format>
    <format dxfId="7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0"/>
          </reference>
          <reference field="3" count="1">
            <x v="18"/>
          </reference>
          <reference field="5" count="1" selected="0">
            <x v="3"/>
          </reference>
        </references>
      </pivotArea>
    </format>
    <format dxfId="7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1"/>
          </reference>
          <reference field="3" count="1">
            <x v="102"/>
          </reference>
          <reference field="5" count="1" selected="0">
            <x v="3"/>
          </reference>
        </references>
      </pivotArea>
    </format>
    <format dxfId="7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2"/>
          </reference>
          <reference field="3" count="1">
            <x v="163"/>
          </reference>
          <reference field="5" count="1" selected="0">
            <x v="3"/>
          </reference>
        </references>
      </pivotArea>
    </format>
    <format dxfId="7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3"/>
          </reference>
          <reference field="3" count="1">
            <x v="164"/>
          </reference>
          <reference field="5" count="1" selected="0">
            <x v="3"/>
          </reference>
        </references>
      </pivotArea>
    </format>
    <format dxfId="7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4"/>
          </reference>
          <reference field="3" count="1">
            <x v="164"/>
          </reference>
          <reference field="5" count="1" selected="0">
            <x v="3"/>
          </reference>
        </references>
      </pivotArea>
    </format>
    <format dxfId="7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5"/>
          </reference>
          <reference field="3" count="1">
            <x v="180"/>
          </reference>
          <reference field="5" count="1" selected="0">
            <x v="3"/>
          </reference>
        </references>
      </pivotArea>
    </format>
    <format dxfId="7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486"/>
          </reference>
          <reference field="3" count="1">
            <x v="0"/>
          </reference>
          <reference field="5" count="1" selected="0">
            <x v="3"/>
          </reference>
        </references>
      </pivotArea>
    </format>
    <format dxfId="7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487"/>
          </reference>
          <reference field="3" count="1">
            <x v="164"/>
          </reference>
          <reference field="5" count="1" selected="0">
            <x v="3"/>
          </reference>
        </references>
      </pivotArea>
    </format>
    <format dxfId="7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0"/>
          </reference>
          <reference field="2" count="1" selected="0">
            <x v="488"/>
          </reference>
          <reference field="3" count="1">
            <x v="31"/>
          </reference>
          <reference field="5" count="1" selected="0">
            <x v="31"/>
          </reference>
        </references>
      </pivotArea>
    </format>
    <format dxfId="7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89"/>
          </reference>
          <reference field="3" count="1">
            <x v="181"/>
          </reference>
          <reference field="5" count="1" selected="0">
            <x v="4"/>
          </reference>
        </references>
      </pivotArea>
    </format>
    <format dxfId="7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0"/>
          </reference>
          <reference field="3" count="1">
            <x v="121"/>
          </reference>
          <reference field="5" count="1" selected="0">
            <x v="4"/>
          </reference>
        </references>
      </pivotArea>
    </format>
    <format dxfId="7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1"/>
          </reference>
          <reference field="3" count="1">
            <x v="122"/>
          </reference>
          <reference field="5" count="1" selected="0">
            <x v="4"/>
          </reference>
        </references>
      </pivotArea>
    </format>
    <format dxfId="7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2"/>
          </reference>
          <reference field="3" count="1">
            <x v="123"/>
          </reference>
          <reference field="5" count="1" selected="0">
            <x v="4"/>
          </reference>
        </references>
      </pivotArea>
    </format>
    <format dxfId="7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3"/>
          </reference>
          <reference field="3" count="1">
            <x v="41"/>
          </reference>
          <reference field="5" count="1" selected="0">
            <x v="4"/>
          </reference>
        </references>
      </pivotArea>
    </format>
    <format dxfId="7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4"/>
          </reference>
          <reference field="3" count="1">
            <x v="119"/>
          </reference>
          <reference field="5" count="1" selected="0">
            <x v="4"/>
          </reference>
        </references>
      </pivotArea>
    </format>
    <format dxfId="7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5"/>
          </reference>
          <reference field="3" count="1">
            <x v="42"/>
          </reference>
          <reference field="5" count="1" selected="0">
            <x v="4"/>
          </reference>
        </references>
      </pivotArea>
    </format>
    <format dxfId="7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6"/>
          </reference>
          <reference field="3" count="1">
            <x v="107"/>
          </reference>
          <reference field="5" count="1" selected="0">
            <x v="4"/>
          </reference>
        </references>
      </pivotArea>
    </format>
    <format dxfId="7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7"/>
          </reference>
          <reference field="3" count="1">
            <x v="26"/>
          </reference>
          <reference field="5" count="1" selected="0">
            <x v="4"/>
          </reference>
        </references>
      </pivotArea>
    </format>
    <format dxfId="7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8"/>
          </reference>
          <reference field="3" count="1">
            <x v="108"/>
          </reference>
          <reference field="5" count="1" selected="0">
            <x v="4"/>
          </reference>
        </references>
      </pivotArea>
    </format>
    <format dxfId="7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499"/>
          </reference>
          <reference field="3" count="1">
            <x v="133"/>
          </reference>
          <reference field="5" count="1" selected="0">
            <x v="4"/>
          </reference>
        </references>
      </pivotArea>
    </format>
    <format dxfId="7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0"/>
          </reference>
          <reference field="3" count="1">
            <x v="109"/>
          </reference>
          <reference field="5" count="1" selected="0">
            <x v="4"/>
          </reference>
        </references>
      </pivotArea>
    </format>
    <format dxfId="7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1"/>
          </reference>
          <reference field="3" count="1">
            <x v="27"/>
          </reference>
          <reference field="5" count="1" selected="0">
            <x v="4"/>
          </reference>
        </references>
      </pivotArea>
    </format>
    <format dxfId="7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2"/>
          </reference>
          <reference field="3" count="1">
            <x v="110"/>
          </reference>
          <reference field="5" count="1" selected="0">
            <x v="4"/>
          </reference>
        </references>
      </pivotArea>
    </format>
    <format dxfId="7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3"/>
          </reference>
          <reference field="3" count="1">
            <x v="134"/>
          </reference>
          <reference field="5" count="1" selected="0">
            <x v="4"/>
          </reference>
        </references>
      </pivotArea>
    </format>
    <format dxfId="7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4"/>
          </reference>
          <reference field="3" count="1">
            <x v="111"/>
          </reference>
          <reference field="5" count="1" selected="0">
            <x v="4"/>
          </reference>
        </references>
      </pivotArea>
    </format>
    <format dxfId="7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5"/>
          </reference>
          <reference field="3" count="1">
            <x v="28"/>
          </reference>
          <reference field="5" count="1" selected="0">
            <x v="4"/>
          </reference>
        </references>
      </pivotArea>
    </format>
    <format dxfId="7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6"/>
          </reference>
          <reference field="3" count="1">
            <x v="112"/>
          </reference>
          <reference field="5" count="1" selected="0">
            <x v="4"/>
          </reference>
        </references>
      </pivotArea>
    </format>
    <format dxfId="8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7"/>
          </reference>
          <reference field="3" count="1">
            <x v="132"/>
          </reference>
          <reference field="5" count="1" selected="0">
            <x v="4"/>
          </reference>
        </references>
      </pivotArea>
    </format>
    <format dxfId="8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8"/>
          </reference>
          <reference field="3" count="1">
            <x v="113"/>
          </reference>
          <reference field="5" count="1" selected="0">
            <x v="4"/>
          </reference>
        </references>
      </pivotArea>
    </format>
    <format dxfId="8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09"/>
          </reference>
          <reference field="3" count="1">
            <x v="30"/>
          </reference>
          <reference field="5" count="1" selected="0">
            <x v="4"/>
          </reference>
        </references>
      </pivotArea>
    </format>
    <format dxfId="8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0"/>
          </reference>
          <reference field="3" count="1">
            <x v="114"/>
          </reference>
          <reference field="5" count="1" selected="0">
            <x v="4"/>
          </reference>
        </references>
      </pivotArea>
    </format>
    <format dxfId="8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1"/>
          </reference>
          <reference field="3" count="1">
            <x v="131"/>
          </reference>
          <reference field="5" count="1" selected="0">
            <x v="4"/>
          </reference>
        </references>
      </pivotArea>
    </format>
    <format dxfId="8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2"/>
          </reference>
          <reference field="3" count="1">
            <x v="115"/>
          </reference>
          <reference field="5" count="1" selected="0">
            <x v="4"/>
          </reference>
        </references>
      </pivotArea>
    </format>
    <format dxfId="8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3"/>
          </reference>
          <reference field="3" count="1">
            <x v="29"/>
          </reference>
          <reference field="5" count="1" selected="0">
            <x v="4"/>
          </reference>
        </references>
      </pivotArea>
    </format>
    <format dxfId="8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4"/>
          </reference>
          <reference field="3" count="1">
            <x v="21"/>
          </reference>
          <reference field="5" count="1" selected="0">
            <x v="4"/>
          </reference>
        </references>
      </pivotArea>
    </format>
    <format dxfId="8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5"/>
          </reference>
          <reference field="3" count="1">
            <x v="116"/>
          </reference>
          <reference field="5" count="1" selected="0">
            <x v="4"/>
          </reference>
        </references>
      </pivotArea>
    </format>
    <format dxfId="8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6"/>
          </reference>
          <reference field="3" count="1">
            <x v="19"/>
          </reference>
          <reference field="5" count="1" selected="0">
            <x v="4"/>
          </reference>
        </references>
      </pivotArea>
    </format>
    <format dxfId="8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7"/>
          </reference>
          <reference field="3" count="1">
            <x v="117"/>
          </reference>
          <reference field="5" count="1" selected="0">
            <x v="4"/>
          </reference>
        </references>
      </pivotArea>
    </format>
    <format dxfId="8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8"/>
          </reference>
          <reference field="3" count="1">
            <x v="17"/>
          </reference>
          <reference field="5" count="1" selected="0">
            <x v="4"/>
          </reference>
        </references>
      </pivotArea>
    </format>
    <format dxfId="8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19"/>
          </reference>
          <reference field="3" count="1">
            <x v="118"/>
          </reference>
          <reference field="5" count="1" selected="0">
            <x v="4"/>
          </reference>
        </references>
      </pivotArea>
    </format>
    <format dxfId="8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20"/>
          </reference>
          <reference field="3" count="1">
            <x v="18"/>
          </reference>
          <reference field="5" count="1" selected="0">
            <x v="4"/>
          </reference>
        </references>
      </pivotArea>
    </format>
    <format dxfId="8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21"/>
          </reference>
          <reference field="3" count="1">
            <x v="120"/>
          </reference>
          <reference field="5" count="1" selected="0">
            <x v="4"/>
          </reference>
        </references>
      </pivotArea>
    </format>
    <format dxfId="8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22"/>
          </reference>
          <reference field="3" count="1">
            <x v="182"/>
          </reference>
          <reference field="5" count="1" selected="0">
            <x v="4"/>
          </reference>
        </references>
      </pivotArea>
    </format>
    <format dxfId="8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23"/>
          </reference>
          <reference field="3" count="1">
            <x v="102"/>
          </reference>
          <reference field="5" count="1" selected="0">
            <x v="4"/>
          </reference>
        </references>
      </pivotArea>
    </format>
    <format dxfId="8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24"/>
          </reference>
          <reference field="3" count="1">
            <x v="183"/>
          </reference>
          <reference field="5" count="1" selected="0">
            <x v="4"/>
          </reference>
        </references>
      </pivotArea>
    </format>
    <format dxfId="818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525"/>
          </reference>
          <reference field="3" count="1">
            <x v="161"/>
          </reference>
          <reference field="5" count="1" selected="0">
            <x v="32"/>
          </reference>
        </references>
      </pivotArea>
    </format>
    <format dxfId="81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526"/>
          </reference>
          <reference field="3" count="1">
            <x v="164"/>
          </reference>
          <reference field="5" count="1" selected="0">
            <x v="33"/>
          </reference>
        </references>
      </pivotArea>
    </format>
    <format dxfId="82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527"/>
          </reference>
          <reference field="3" count="1">
            <x v="178"/>
          </reference>
          <reference field="5" count="1" selected="0">
            <x v="33"/>
          </reference>
        </references>
      </pivotArea>
    </format>
    <format dxfId="82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528"/>
          </reference>
          <reference field="3" count="1">
            <x v="164"/>
          </reference>
          <reference field="5" count="1" selected="0">
            <x v="33"/>
          </reference>
        </references>
      </pivotArea>
    </format>
    <format dxfId="8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29"/>
          </reference>
          <reference field="3" count="1">
            <x v="65"/>
          </reference>
          <reference field="5" count="1" selected="0">
            <x v="33"/>
          </reference>
        </references>
      </pivotArea>
    </format>
    <format dxfId="8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0"/>
          </reference>
          <reference field="3" count="1">
            <x v="178"/>
          </reference>
          <reference field="5" count="1" selected="0">
            <x v="33"/>
          </reference>
        </references>
      </pivotArea>
    </format>
    <format dxfId="8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1"/>
          </reference>
          <reference field="3" count="1">
            <x v="179"/>
          </reference>
          <reference field="5" count="1" selected="0">
            <x v="33"/>
          </reference>
        </references>
      </pivotArea>
    </format>
    <format dxfId="8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2"/>
          </reference>
          <reference field="3" count="1">
            <x v="71"/>
          </reference>
          <reference field="5" count="1" selected="0">
            <x v="33"/>
          </reference>
        </references>
      </pivotArea>
    </format>
    <format dxfId="8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3"/>
          </reference>
          <reference field="3" count="1">
            <x v="41"/>
          </reference>
          <reference field="5" count="1" selected="0">
            <x v="33"/>
          </reference>
        </references>
      </pivotArea>
    </format>
    <format dxfId="8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4"/>
          </reference>
          <reference field="3" count="1">
            <x v="42"/>
          </reference>
          <reference field="5" count="1" selected="0">
            <x v="33"/>
          </reference>
        </references>
      </pivotArea>
    </format>
    <format dxfId="8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5"/>
          </reference>
          <reference field="3" count="1">
            <x v="107"/>
          </reference>
          <reference field="5" count="1" selected="0">
            <x v="33"/>
          </reference>
        </references>
      </pivotArea>
    </format>
    <format dxfId="8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6"/>
          </reference>
          <reference field="3" count="1">
            <x v="102"/>
          </reference>
          <reference field="5" count="1" selected="0">
            <x v="33"/>
          </reference>
        </references>
      </pivotArea>
    </format>
    <format dxfId="8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37"/>
          </reference>
          <reference field="3" count="1">
            <x v="164"/>
          </reference>
          <reference field="5" count="1" selected="0">
            <x v="33"/>
          </reference>
        </references>
      </pivotArea>
    </format>
    <format dxfId="831">
      <pivotArea dataOnly="0" labelOnly="1" outline="0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2" count="1" selected="0">
            <x v="538"/>
          </reference>
          <reference field="3" count="1">
            <x v="164"/>
          </reference>
          <reference field="5" count="1" selected="0">
            <x v="33"/>
          </reference>
        </references>
      </pivotArea>
    </format>
    <format dxfId="83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539"/>
          </reference>
          <reference field="3" count="1">
            <x v="65"/>
          </reference>
          <reference field="5" count="1" selected="0">
            <x v="34"/>
          </reference>
        </references>
      </pivotArea>
    </format>
    <format dxfId="8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0"/>
          </reference>
          <reference field="3" count="1">
            <x v="65"/>
          </reference>
          <reference field="5" count="1" selected="0">
            <x v="34"/>
          </reference>
        </references>
      </pivotArea>
    </format>
    <format dxfId="8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1"/>
          </reference>
          <reference field="3" count="1">
            <x v="143"/>
          </reference>
          <reference field="5" count="1" selected="0">
            <x v="34"/>
          </reference>
        </references>
      </pivotArea>
    </format>
    <format dxfId="8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2"/>
          </reference>
          <reference field="3" count="1">
            <x v="39"/>
          </reference>
          <reference field="5" count="1" selected="0">
            <x v="34"/>
          </reference>
        </references>
      </pivotArea>
    </format>
    <format dxfId="8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3"/>
          </reference>
          <reference field="3" count="1">
            <x v="70"/>
          </reference>
          <reference field="5" count="1" selected="0">
            <x v="34"/>
          </reference>
        </references>
      </pivotArea>
    </format>
    <format dxfId="8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4"/>
          </reference>
          <reference field="3" count="1">
            <x v="40"/>
          </reference>
          <reference field="5" count="1" selected="0">
            <x v="34"/>
          </reference>
        </references>
      </pivotArea>
    </format>
    <format dxfId="8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5"/>
          </reference>
          <reference field="3" count="1">
            <x v="77"/>
          </reference>
          <reference field="5" count="1" selected="0">
            <x v="34"/>
          </reference>
        </references>
      </pivotArea>
    </format>
    <format dxfId="8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6"/>
          </reference>
          <reference field="3" count="1">
            <x v="78"/>
          </reference>
          <reference field="5" count="1" selected="0">
            <x v="34"/>
          </reference>
        </references>
      </pivotArea>
    </format>
    <format dxfId="8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7"/>
          </reference>
          <reference field="3" count="1">
            <x v="42"/>
          </reference>
          <reference field="5" count="1" selected="0">
            <x v="34"/>
          </reference>
        </references>
      </pivotArea>
    </format>
    <format dxfId="8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8"/>
          </reference>
          <reference field="3" count="1">
            <x v="80"/>
          </reference>
          <reference field="5" count="1" selected="0">
            <x v="34"/>
          </reference>
        </references>
      </pivotArea>
    </format>
    <format dxfId="8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49"/>
          </reference>
          <reference field="3" count="1">
            <x v="81"/>
          </reference>
          <reference field="5" count="1" selected="0">
            <x v="34"/>
          </reference>
        </references>
      </pivotArea>
    </format>
    <format dxfId="8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0"/>
          </reference>
          <reference field="3" count="1">
            <x v="82"/>
          </reference>
          <reference field="5" count="1" selected="0">
            <x v="34"/>
          </reference>
        </references>
      </pivotArea>
    </format>
    <format dxfId="8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1"/>
          </reference>
          <reference field="3" count="1">
            <x v="83"/>
          </reference>
          <reference field="5" count="1" selected="0">
            <x v="34"/>
          </reference>
        </references>
      </pivotArea>
    </format>
    <format dxfId="8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2"/>
          </reference>
          <reference field="3" count="1">
            <x v="84"/>
          </reference>
          <reference field="5" count="1" selected="0">
            <x v="34"/>
          </reference>
        </references>
      </pivotArea>
    </format>
    <format dxfId="8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3"/>
          </reference>
          <reference field="3" count="1">
            <x v="85"/>
          </reference>
          <reference field="5" count="1" selected="0">
            <x v="34"/>
          </reference>
        </references>
      </pivotArea>
    </format>
    <format dxfId="8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4"/>
          </reference>
          <reference field="3" count="1">
            <x v="86"/>
          </reference>
          <reference field="5" count="1" selected="0">
            <x v="34"/>
          </reference>
        </references>
      </pivotArea>
    </format>
    <format dxfId="8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5"/>
          </reference>
          <reference field="3" count="1">
            <x v="87"/>
          </reference>
          <reference field="5" count="1" selected="0">
            <x v="34"/>
          </reference>
        </references>
      </pivotArea>
    </format>
    <format dxfId="8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6"/>
          </reference>
          <reference field="3" count="1">
            <x v="88"/>
          </reference>
          <reference field="5" count="1" selected="0">
            <x v="34"/>
          </reference>
        </references>
      </pivotArea>
    </format>
    <format dxfId="8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7"/>
          </reference>
          <reference field="3" count="1">
            <x v="89"/>
          </reference>
          <reference field="5" count="1" selected="0">
            <x v="34"/>
          </reference>
        </references>
      </pivotArea>
    </format>
    <format dxfId="8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8"/>
          </reference>
          <reference field="3" count="1">
            <x v="90"/>
          </reference>
          <reference field="5" count="1" selected="0">
            <x v="34"/>
          </reference>
        </references>
      </pivotArea>
    </format>
    <format dxfId="8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59"/>
          </reference>
          <reference field="3" count="1">
            <x v="91"/>
          </reference>
          <reference field="5" count="1" selected="0">
            <x v="34"/>
          </reference>
        </references>
      </pivotArea>
    </format>
    <format dxfId="8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0"/>
          </reference>
          <reference field="3" count="1">
            <x v="92"/>
          </reference>
          <reference field="5" count="1" selected="0">
            <x v="34"/>
          </reference>
        </references>
      </pivotArea>
    </format>
    <format dxfId="8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1"/>
          </reference>
          <reference field="3" count="1">
            <x v="93"/>
          </reference>
          <reference field="5" count="1" selected="0">
            <x v="34"/>
          </reference>
        </references>
      </pivotArea>
    </format>
    <format dxfId="8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2"/>
          </reference>
          <reference field="3" count="1">
            <x v="94"/>
          </reference>
          <reference field="5" count="1" selected="0">
            <x v="34"/>
          </reference>
        </references>
      </pivotArea>
    </format>
    <format dxfId="8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3"/>
          </reference>
          <reference field="3" count="1">
            <x v="95"/>
          </reference>
          <reference field="5" count="1" selected="0">
            <x v="34"/>
          </reference>
        </references>
      </pivotArea>
    </format>
    <format dxfId="8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4"/>
          </reference>
          <reference field="3" count="1">
            <x v="96"/>
          </reference>
          <reference field="5" count="1" selected="0">
            <x v="34"/>
          </reference>
        </references>
      </pivotArea>
    </format>
    <format dxfId="8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5"/>
          </reference>
          <reference field="3" count="1">
            <x v="102"/>
          </reference>
          <reference field="5" count="1" selected="0">
            <x v="34"/>
          </reference>
        </references>
      </pivotArea>
    </format>
    <format dxfId="8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6"/>
          </reference>
          <reference field="3" count="1">
            <x v="108"/>
          </reference>
          <reference field="5" count="1" selected="0">
            <x v="5"/>
          </reference>
        </references>
      </pivotArea>
    </format>
    <format dxfId="8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7"/>
          </reference>
          <reference field="3" count="1">
            <x v="110"/>
          </reference>
          <reference field="5" count="1" selected="0">
            <x v="5"/>
          </reference>
        </references>
      </pivotArea>
    </format>
    <format dxfId="8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8"/>
          </reference>
          <reference field="3" count="1">
            <x v="111"/>
          </reference>
          <reference field="5" count="1" selected="0">
            <x v="5"/>
          </reference>
        </references>
      </pivotArea>
    </format>
    <format dxfId="8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69"/>
          </reference>
          <reference field="3" count="1">
            <x v="112"/>
          </reference>
          <reference field="5" count="1" selected="0">
            <x v="5"/>
          </reference>
        </references>
      </pivotArea>
    </format>
    <format dxfId="8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0"/>
          </reference>
          <reference field="3" count="1">
            <x v="113"/>
          </reference>
          <reference field="5" count="1" selected="0">
            <x v="5"/>
          </reference>
        </references>
      </pivotArea>
    </format>
    <format dxfId="8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1"/>
          </reference>
          <reference field="3" count="1">
            <x v="115"/>
          </reference>
          <reference field="5" count="1" selected="0">
            <x v="5"/>
          </reference>
        </references>
      </pivotArea>
    </format>
    <format dxfId="8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2"/>
          </reference>
          <reference field="3" count="1">
            <x v="21"/>
          </reference>
          <reference field="5" count="1" selected="0">
            <x v="5"/>
          </reference>
        </references>
      </pivotArea>
    </format>
    <format dxfId="8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3"/>
          </reference>
          <reference field="3" count="1">
            <x v="116"/>
          </reference>
          <reference field="5" count="1" selected="0">
            <x v="5"/>
          </reference>
        </references>
      </pivotArea>
    </format>
    <format dxfId="8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4"/>
          </reference>
          <reference field="3" count="1">
            <x v="19"/>
          </reference>
          <reference field="5" count="1" selected="0">
            <x v="5"/>
          </reference>
        </references>
      </pivotArea>
    </format>
    <format dxfId="8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5"/>
          </reference>
          <reference field="3" count="1">
            <x v="117"/>
          </reference>
          <reference field="5" count="1" selected="0">
            <x v="5"/>
          </reference>
        </references>
      </pivotArea>
    </format>
    <format dxfId="869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576"/>
          </reference>
          <reference field="3" count="1">
            <x v="31"/>
          </reference>
          <reference field="5" count="1" selected="0">
            <x v="5"/>
          </reference>
        </references>
      </pivotArea>
    </format>
    <format dxfId="8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7"/>
          </reference>
          <reference field="3" count="1">
            <x v="67"/>
          </reference>
          <reference field="5" count="1" selected="0">
            <x v="6"/>
          </reference>
        </references>
      </pivotArea>
    </format>
    <format dxfId="8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8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8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79"/>
          </reference>
          <reference field="3" count="1">
            <x v="33"/>
          </reference>
          <reference field="5" count="1" selected="0">
            <x v="6"/>
          </reference>
        </references>
      </pivotArea>
    </format>
    <format dxfId="8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0"/>
          </reference>
          <reference field="3" count="1">
            <x v="128"/>
          </reference>
          <reference field="5" count="1" selected="0">
            <x v="6"/>
          </reference>
        </references>
      </pivotArea>
    </format>
    <format dxfId="8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1"/>
          </reference>
          <reference field="3" count="1">
            <x v="184"/>
          </reference>
          <reference field="5" count="1" selected="0">
            <x v="6"/>
          </reference>
        </references>
      </pivotArea>
    </format>
    <format dxfId="8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2"/>
          </reference>
          <reference field="3" count="1">
            <x v="133"/>
          </reference>
          <reference field="5" count="1" selected="0">
            <x v="6"/>
          </reference>
        </references>
      </pivotArea>
    </format>
    <format dxfId="8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3"/>
          </reference>
          <reference field="3" count="1">
            <x v="27"/>
          </reference>
          <reference field="5" count="1" selected="0">
            <x v="6"/>
          </reference>
        </references>
      </pivotArea>
    </format>
    <format dxfId="8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4"/>
          </reference>
          <reference field="3" count="1">
            <x v="134"/>
          </reference>
          <reference field="5" count="1" selected="0">
            <x v="6"/>
          </reference>
        </references>
      </pivotArea>
    </format>
    <format dxfId="8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5"/>
          </reference>
          <reference field="3" count="1">
            <x v="28"/>
          </reference>
          <reference field="5" count="1" selected="0">
            <x v="6"/>
          </reference>
        </references>
      </pivotArea>
    </format>
    <format dxfId="8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6"/>
          </reference>
          <reference field="3" count="1">
            <x v="132"/>
          </reference>
          <reference field="5" count="1" selected="0">
            <x v="6"/>
          </reference>
        </references>
      </pivotArea>
    </format>
    <format dxfId="8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7"/>
          </reference>
          <reference field="3" count="1">
            <x v="30"/>
          </reference>
          <reference field="5" count="1" selected="0">
            <x v="6"/>
          </reference>
        </references>
      </pivotArea>
    </format>
    <format dxfId="8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8"/>
          </reference>
          <reference field="3" count="1">
            <x v="131"/>
          </reference>
          <reference field="5" count="1" selected="0">
            <x v="6"/>
          </reference>
        </references>
      </pivotArea>
    </format>
    <format dxfId="8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89"/>
          </reference>
          <reference field="3" count="1">
            <x v="29"/>
          </reference>
          <reference field="5" count="1" selected="0">
            <x v="6"/>
          </reference>
        </references>
      </pivotArea>
    </format>
    <format dxfId="8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0"/>
          </reference>
          <reference field="3" count="1">
            <x v="38"/>
          </reference>
          <reference field="5" count="1" selected="0">
            <x v="6"/>
          </reference>
        </references>
      </pivotArea>
    </format>
    <format dxfId="8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1"/>
          </reference>
          <reference field="3" count="1">
            <x v="124"/>
          </reference>
          <reference field="5" count="1" selected="0">
            <x v="6"/>
          </reference>
        </references>
      </pivotArea>
    </format>
    <format dxfId="8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2"/>
          </reference>
          <reference field="3" count="1">
            <x v="36"/>
          </reference>
          <reference field="5" count="1" selected="0">
            <x v="6"/>
          </reference>
        </references>
      </pivotArea>
    </format>
    <format dxfId="8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3"/>
          </reference>
          <reference field="3" count="1">
            <x v="36"/>
          </reference>
          <reference field="5" count="1" selected="0">
            <x v="6"/>
          </reference>
        </references>
      </pivotArea>
    </format>
    <format dxfId="8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4"/>
          </reference>
          <reference field="3" count="1">
            <x v="129"/>
          </reference>
          <reference field="5" count="1" selected="0">
            <x v="6"/>
          </reference>
        </references>
      </pivotArea>
    </format>
    <format dxfId="8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5"/>
          </reference>
          <reference field="3" count="1">
            <x v="35"/>
          </reference>
          <reference field="5" count="1" selected="0">
            <x v="6"/>
          </reference>
        </references>
      </pivotArea>
    </format>
    <format dxfId="88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596"/>
          </reference>
          <reference field="3" count="1">
            <x v="31"/>
          </reference>
          <reference field="5" count="1" selected="0">
            <x v="6"/>
          </reference>
        </references>
      </pivotArea>
    </format>
    <format dxfId="8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7"/>
          </reference>
          <reference field="3" count="1">
            <x v="34"/>
          </reference>
          <reference field="5" count="1" selected="0">
            <x v="35"/>
          </reference>
        </references>
      </pivotArea>
    </format>
    <format dxfId="8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8"/>
          </reference>
          <reference field="3" count="1">
            <x v="41"/>
          </reference>
          <reference field="5" count="1" selected="0">
            <x v="35"/>
          </reference>
        </references>
      </pivotArea>
    </format>
    <format dxfId="8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599"/>
          </reference>
          <reference field="3" count="1">
            <x v="76"/>
          </reference>
          <reference field="5" count="1" selected="0">
            <x v="35"/>
          </reference>
        </references>
      </pivotArea>
    </format>
    <format dxfId="8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0"/>
          </reference>
          <reference field="3" count="1">
            <x v="124"/>
          </reference>
          <reference field="5" count="1" selected="0">
            <x v="35"/>
          </reference>
        </references>
      </pivotArea>
    </format>
    <format dxfId="8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1"/>
          </reference>
          <reference field="3" count="1">
            <x v="92"/>
          </reference>
          <reference field="5" count="1" selected="0">
            <x v="35"/>
          </reference>
        </references>
      </pivotArea>
    </format>
    <format dxfId="8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2"/>
          </reference>
          <reference field="3" count="1">
            <x v="95"/>
          </reference>
          <reference field="5" count="1" selected="0">
            <x v="35"/>
          </reference>
        </references>
      </pivotArea>
    </format>
    <format dxfId="8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3"/>
          </reference>
          <reference field="3" count="1">
            <x v="97"/>
          </reference>
          <reference field="5" count="1" selected="0">
            <x v="35"/>
          </reference>
        </references>
      </pivotArea>
    </format>
    <format dxfId="8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4"/>
          </reference>
          <reference field="3" count="1">
            <x v="98"/>
          </reference>
          <reference field="5" count="1" selected="0">
            <x v="35"/>
          </reference>
        </references>
      </pivotArea>
    </format>
    <format dxfId="8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5"/>
          </reference>
          <reference field="3" count="1">
            <x v="67"/>
          </reference>
          <reference field="5" count="1" selected="0">
            <x v="36"/>
          </reference>
        </references>
      </pivotArea>
    </format>
    <format dxfId="8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6"/>
          </reference>
          <reference field="3" count="1">
            <x v="39"/>
          </reference>
          <reference field="5" count="1" selected="0">
            <x v="36"/>
          </reference>
        </references>
      </pivotArea>
    </format>
    <format dxfId="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7"/>
          </reference>
          <reference field="3" count="1">
            <x v="122"/>
          </reference>
          <reference field="5" count="1" selected="0">
            <x v="36"/>
          </reference>
        </references>
      </pivotArea>
    </format>
    <format dxfId="9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8"/>
          </reference>
          <reference field="3" count="1">
            <x v="122"/>
          </reference>
          <reference field="5" count="1" selected="0">
            <x v="36"/>
          </reference>
        </references>
      </pivotArea>
    </format>
    <format dxfId="9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09"/>
          </reference>
          <reference field="3" count="1">
            <x v="40"/>
          </reference>
          <reference field="5" count="1" selected="0">
            <x v="36"/>
          </reference>
        </references>
      </pivotArea>
    </format>
    <format dxfId="9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0"/>
          </reference>
          <reference field="3" count="1">
            <x v="103"/>
          </reference>
          <reference field="5" count="1" selected="0">
            <x v="36"/>
          </reference>
        </references>
      </pivotArea>
    </format>
    <format dxfId="9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1"/>
          </reference>
          <reference field="3" count="1">
            <x v="185"/>
          </reference>
          <reference field="5" count="1" selected="0">
            <x v="37"/>
          </reference>
        </references>
      </pivotArea>
    </format>
    <format dxfId="9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2"/>
          </reference>
          <reference field="3" count="1">
            <x v="34"/>
          </reference>
          <reference field="5" count="1" selected="0">
            <x v="37"/>
          </reference>
        </references>
      </pivotArea>
    </format>
    <format dxfId="9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3"/>
          </reference>
          <reference field="3" count="1">
            <x v="127"/>
          </reference>
          <reference field="5" count="1" selected="0">
            <x v="37"/>
          </reference>
        </references>
      </pivotArea>
    </format>
    <format dxfId="9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4"/>
          </reference>
          <reference field="3" count="1">
            <x v="32"/>
          </reference>
          <reference field="5" count="1" selected="0">
            <x v="37"/>
          </reference>
        </references>
      </pivotArea>
    </format>
    <format dxfId="9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5"/>
          </reference>
          <reference field="3" count="1">
            <x v="125"/>
          </reference>
          <reference field="5" count="1" selected="0">
            <x v="37"/>
          </reference>
        </references>
      </pivotArea>
    </format>
    <format dxfId="9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6"/>
          </reference>
          <reference field="3" count="1">
            <x v="37"/>
          </reference>
          <reference field="5" count="1" selected="0">
            <x v="37"/>
          </reference>
        </references>
      </pivotArea>
    </format>
    <format dxfId="9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7"/>
          </reference>
          <reference field="3" count="1">
            <x v="126"/>
          </reference>
          <reference field="5" count="1" selected="0">
            <x v="37"/>
          </reference>
        </references>
      </pivotArea>
    </format>
    <format dxfId="9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8"/>
          </reference>
          <reference field="3" count="1">
            <x v="33"/>
          </reference>
          <reference field="5" count="1" selected="0">
            <x v="37"/>
          </reference>
        </references>
      </pivotArea>
    </format>
    <format dxfId="9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19"/>
          </reference>
          <reference field="3" count="1">
            <x v="128"/>
          </reference>
          <reference field="5" count="1" selected="0">
            <x v="37"/>
          </reference>
        </references>
      </pivotArea>
    </format>
    <format dxfId="9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20"/>
          </reference>
          <reference field="3" count="1">
            <x v="12"/>
          </reference>
          <reference field="5" count="1" selected="0">
            <x v="37"/>
          </reference>
        </references>
      </pivotArea>
    </format>
    <format dxfId="9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21"/>
          </reference>
          <reference field="3" count="1">
            <x v="13"/>
          </reference>
          <reference field="5" count="1" selected="0">
            <x v="37"/>
          </reference>
        </references>
      </pivotArea>
    </format>
    <format dxfId="9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22"/>
          </reference>
          <reference field="3" count="1">
            <x v="48"/>
          </reference>
          <reference field="5" count="1" selected="0">
            <x v="37"/>
          </reference>
        </references>
      </pivotArea>
    </format>
    <format dxfId="9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23"/>
          </reference>
          <reference field="3" count="1">
            <x v="15"/>
          </reference>
          <reference field="5" count="1" selected="0">
            <x v="37"/>
          </reference>
        </references>
      </pivotArea>
    </format>
    <format dxfId="9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24"/>
          </reference>
          <reference field="3" count="1">
            <x v="16"/>
          </reference>
          <reference field="5" count="1" selected="0">
            <x v="37"/>
          </reference>
        </references>
      </pivotArea>
    </format>
    <format dxfId="91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25"/>
          </reference>
          <reference field="3" count="1">
            <x v="65"/>
          </reference>
          <reference field="5" count="1" selected="0">
            <x v="38"/>
          </reference>
        </references>
      </pivotArea>
    </format>
    <format dxfId="91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26"/>
          </reference>
          <reference field="3" count="1">
            <x v="69"/>
          </reference>
          <reference field="5" count="1" selected="0">
            <x v="38"/>
          </reference>
        </references>
      </pivotArea>
    </format>
    <format dxfId="92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27"/>
          </reference>
          <reference field="3" count="1">
            <x v="73"/>
          </reference>
          <reference field="5" count="1" selected="0">
            <x v="38"/>
          </reference>
        </references>
      </pivotArea>
    </format>
    <format dxfId="92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28"/>
          </reference>
          <reference field="3" count="1">
            <x v="107"/>
          </reference>
          <reference field="5" count="1" selected="0">
            <x v="38"/>
          </reference>
        </references>
      </pivotArea>
    </format>
    <format dxfId="92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29"/>
          </reference>
          <reference field="3" count="1">
            <x v="108"/>
          </reference>
          <reference field="5" count="1" selected="0">
            <x v="38"/>
          </reference>
        </references>
      </pivotArea>
    </format>
    <format dxfId="92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0"/>
          </reference>
          <reference field="3" count="1">
            <x v="109"/>
          </reference>
          <reference field="5" count="1" selected="0">
            <x v="38"/>
          </reference>
        </references>
      </pivotArea>
    </format>
    <format dxfId="92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1"/>
          </reference>
          <reference field="3" count="1">
            <x v="110"/>
          </reference>
          <reference field="5" count="1" selected="0">
            <x v="38"/>
          </reference>
        </references>
      </pivotArea>
    </format>
    <format dxfId="92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2"/>
          </reference>
          <reference field="3" count="1">
            <x v="112"/>
          </reference>
          <reference field="5" count="1" selected="0">
            <x v="38"/>
          </reference>
        </references>
      </pivotArea>
    </format>
    <format dxfId="92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3"/>
          </reference>
          <reference field="3" count="1">
            <x v="113"/>
          </reference>
          <reference field="5" count="1" selected="0">
            <x v="38"/>
          </reference>
        </references>
      </pivotArea>
    </format>
    <format dxfId="92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4"/>
          </reference>
          <reference field="3" count="1">
            <x v="114"/>
          </reference>
          <reference field="5" count="1" selected="0">
            <x v="38"/>
          </reference>
        </references>
      </pivotArea>
    </format>
    <format dxfId="92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5"/>
          </reference>
          <reference field="3" count="1">
            <x v="115"/>
          </reference>
          <reference field="5" count="1" selected="0">
            <x v="38"/>
          </reference>
        </references>
      </pivotArea>
    </format>
    <format dxfId="92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6"/>
          </reference>
          <reference field="3" count="1">
            <x v="89"/>
          </reference>
          <reference field="5" count="1" selected="0">
            <x v="38"/>
          </reference>
        </references>
      </pivotArea>
    </format>
    <format dxfId="93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7"/>
          </reference>
          <reference field="3" count="1">
            <x v="21"/>
          </reference>
          <reference field="5" count="1" selected="0">
            <x v="38"/>
          </reference>
        </references>
      </pivotArea>
    </format>
    <format dxfId="93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8"/>
          </reference>
          <reference field="3" count="1">
            <x v="90"/>
          </reference>
          <reference field="5" count="1" selected="0">
            <x v="38"/>
          </reference>
        </references>
      </pivotArea>
    </format>
    <format dxfId="93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39"/>
          </reference>
          <reference field="3" count="1">
            <x v="116"/>
          </reference>
          <reference field="5" count="1" selected="0">
            <x v="38"/>
          </reference>
        </references>
      </pivotArea>
    </format>
    <format dxfId="93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0"/>
          </reference>
          <reference field="3" count="1">
            <x v="91"/>
          </reference>
          <reference field="5" count="1" selected="0">
            <x v="38"/>
          </reference>
        </references>
      </pivotArea>
    </format>
    <format dxfId="93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1"/>
          </reference>
          <reference field="3" count="1">
            <x v="19"/>
          </reference>
          <reference field="5" count="1" selected="0">
            <x v="38"/>
          </reference>
        </references>
      </pivotArea>
    </format>
    <format dxfId="93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2"/>
          </reference>
          <reference field="3" count="1">
            <x v="36"/>
          </reference>
          <reference field="5" count="1" selected="0">
            <x v="38"/>
          </reference>
        </references>
      </pivotArea>
    </format>
    <format dxfId="93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3"/>
          </reference>
          <reference field="3" count="1">
            <x v="92"/>
          </reference>
          <reference field="5" count="1" selected="0">
            <x v="38"/>
          </reference>
        </references>
      </pivotArea>
    </format>
    <format dxfId="93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4"/>
          </reference>
          <reference field="3" count="1">
            <x v="93"/>
          </reference>
          <reference field="5" count="1" selected="0">
            <x v="38"/>
          </reference>
        </references>
      </pivotArea>
    </format>
    <format dxfId="93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5"/>
          </reference>
          <reference field="3" count="1">
            <x v="35"/>
          </reference>
          <reference field="5" count="1" selected="0">
            <x v="38"/>
          </reference>
        </references>
      </pivotArea>
    </format>
    <format dxfId="93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6"/>
          </reference>
          <reference field="3" count="1">
            <x v="35"/>
          </reference>
          <reference field="5" count="1" selected="0">
            <x v="38"/>
          </reference>
        </references>
      </pivotArea>
    </format>
    <format dxfId="94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7"/>
          </reference>
          <reference field="3" count="1">
            <x v="95"/>
          </reference>
          <reference field="5" count="1" selected="0">
            <x v="38"/>
          </reference>
        </references>
      </pivotArea>
    </format>
    <format dxfId="94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8"/>
          </reference>
          <reference field="3" count="1">
            <x v="96"/>
          </reference>
          <reference field="5" count="1" selected="0">
            <x v="38"/>
          </reference>
        </references>
      </pivotArea>
    </format>
    <format dxfId="94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49"/>
          </reference>
          <reference field="3" count="1">
            <x v="97"/>
          </reference>
          <reference field="5" count="1" selected="0">
            <x v="38"/>
          </reference>
        </references>
      </pivotArea>
    </format>
    <format dxfId="94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650"/>
          </reference>
          <reference field="3" count="1">
            <x v="164"/>
          </reference>
          <reference field="5" count="1" selected="0">
            <x v="38"/>
          </reference>
        </references>
      </pivotArea>
    </format>
    <format dxfId="9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1"/>
          </reference>
          <reference field="3" count="1">
            <x v="65"/>
          </reference>
          <reference field="5" count="1" selected="0">
            <x v="38"/>
          </reference>
        </references>
      </pivotArea>
    </format>
    <format dxfId="9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2"/>
          </reference>
          <reference field="3" count="1">
            <x v="65"/>
          </reference>
          <reference field="5" count="1" selected="0">
            <x v="38"/>
          </reference>
        </references>
      </pivotArea>
    </format>
    <format dxfId="9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3"/>
          </reference>
          <reference field="3" count="1">
            <x v="178"/>
          </reference>
          <reference field="5" count="1" selected="0">
            <x v="38"/>
          </reference>
        </references>
      </pivotArea>
    </format>
    <format dxfId="9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4"/>
          </reference>
          <reference field="3" count="1">
            <x v="181"/>
          </reference>
          <reference field="5" count="1" selected="0">
            <x v="38"/>
          </reference>
        </references>
      </pivotArea>
    </format>
    <format dxfId="9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5"/>
          </reference>
          <reference field="3" count="1">
            <x v="138"/>
          </reference>
          <reference field="5" count="1" selected="0">
            <x v="38"/>
          </reference>
        </references>
      </pivotArea>
    </format>
    <format dxfId="9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6"/>
          </reference>
          <reference field="3" count="1">
            <x v="179"/>
          </reference>
          <reference field="5" count="1" selected="0">
            <x v="38"/>
          </reference>
        </references>
      </pivotArea>
    </format>
    <format dxfId="9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7"/>
          </reference>
          <reference field="3" count="1">
            <x v="67"/>
          </reference>
          <reference field="5" count="1" selected="0">
            <x v="38"/>
          </reference>
        </references>
      </pivotArea>
    </format>
    <format dxfId="9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8"/>
          </reference>
          <reference field="3" count="1">
            <x v="67"/>
          </reference>
          <reference field="5" count="1" selected="0">
            <x v="38"/>
          </reference>
        </references>
      </pivotArea>
    </format>
    <format dxfId="9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59"/>
          </reference>
          <reference field="3" count="1">
            <x v="186"/>
          </reference>
          <reference field="5" count="1" selected="0">
            <x v="38"/>
          </reference>
        </references>
      </pivotArea>
    </format>
    <format dxfId="9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0"/>
          </reference>
          <reference field="3" count="1">
            <x v="69"/>
          </reference>
          <reference field="5" count="1" selected="0">
            <x v="38"/>
          </reference>
        </references>
      </pivotArea>
    </format>
    <format dxfId="9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1"/>
          </reference>
          <reference field="3" count="1">
            <x v="32"/>
          </reference>
          <reference field="5" count="1" selected="0">
            <x v="38"/>
          </reference>
        </references>
      </pivotArea>
    </format>
    <format dxfId="9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2"/>
          </reference>
          <reference field="3" count="1">
            <x v="71"/>
          </reference>
          <reference field="5" count="1" selected="0">
            <x v="38"/>
          </reference>
        </references>
      </pivotArea>
    </format>
    <format dxfId="9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3"/>
          </reference>
          <reference field="3" count="1">
            <x v="125"/>
          </reference>
          <reference field="5" count="1" selected="0">
            <x v="38"/>
          </reference>
        </references>
      </pivotArea>
    </format>
    <format dxfId="9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4"/>
          </reference>
          <reference field="3" count="1">
            <x v="73"/>
          </reference>
          <reference field="5" count="1" selected="0">
            <x v="38"/>
          </reference>
        </references>
      </pivotArea>
    </format>
    <format dxfId="9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5"/>
          </reference>
          <reference field="3" count="1">
            <x v="75"/>
          </reference>
          <reference field="5" count="1" selected="0">
            <x v="38"/>
          </reference>
        </references>
      </pivotArea>
    </format>
    <format dxfId="9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6"/>
          </reference>
          <reference field="3" count="1">
            <x v="41"/>
          </reference>
          <reference field="5" count="1" selected="0">
            <x v="38"/>
          </reference>
        </references>
      </pivotArea>
    </format>
    <format dxfId="9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7"/>
          </reference>
          <reference field="3" count="1">
            <x v="77"/>
          </reference>
          <reference field="5" count="1" selected="0">
            <x v="38"/>
          </reference>
        </references>
      </pivotArea>
    </format>
    <format dxfId="9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8"/>
          </reference>
          <reference field="3" count="1">
            <x v="33"/>
          </reference>
          <reference field="5" count="1" selected="0">
            <x v="38"/>
          </reference>
        </references>
      </pivotArea>
    </format>
    <format dxfId="9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69"/>
          </reference>
          <reference field="3" count="1">
            <x v="78"/>
          </reference>
          <reference field="5" count="1" selected="0">
            <x v="38"/>
          </reference>
        </references>
      </pivotArea>
    </format>
    <format dxfId="9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0"/>
          </reference>
          <reference field="3" count="1">
            <x v="128"/>
          </reference>
          <reference field="5" count="1" selected="0">
            <x v="38"/>
          </reference>
        </references>
      </pivotArea>
    </format>
    <format dxfId="9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1"/>
          </reference>
          <reference field="3" count="1">
            <x v="107"/>
          </reference>
          <reference field="5" count="1" selected="0">
            <x v="38"/>
          </reference>
        </references>
      </pivotArea>
    </format>
    <format dxfId="9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2"/>
          </reference>
          <reference field="3" count="1">
            <x v="12"/>
          </reference>
          <reference field="5" count="1" selected="0">
            <x v="38"/>
          </reference>
        </references>
      </pivotArea>
    </format>
    <format dxfId="9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3"/>
          </reference>
          <reference field="3" count="1">
            <x v="108"/>
          </reference>
          <reference field="5" count="1" selected="0">
            <x v="38"/>
          </reference>
        </references>
      </pivotArea>
    </format>
    <format dxfId="9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4"/>
          </reference>
          <reference field="3" count="1">
            <x v="109"/>
          </reference>
          <reference field="5" count="1" selected="0">
            <x v="38"/>
          </reference>
        </references>
      </pivotArea>
    </format>
    <format dxfId="9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5"/>
          </reference>
          <reference field="3" count="1">
            <x v="110"/>
          </reference>
          <reference field="5" count="1" selected="0">
            <x v="38"/>
          </reference>
        </references>
      </pivotArea>
    </format>
    <format dxfId="9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6"/>
          </reference>
          <reference field="3" count="1">
            <x v="111"/>
          </reference>
          <reference field="5" count="1" selected="0">
            <x v="38"/>
          </reference>
        </references>
      </pivotArea>
    </format>
    <format dxfId="9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7"/>
          </reference>
          <reference field="3" count="1">
            <x v="112"/>
          </reference>
          <reference field="5" count="1" selected="0">
            <x v="38"/>
          </reference>
        </references>
      </pivotArea>
    </format>
    <format dxfId="9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8"/>
          </reference>
          <reference field="3" count="1">
            <x v="113"/>
          </reference>
          <reference field="5" count="1" selected="0">
            <x v="38"/>
          </reference>
        </references>
      </pivotArea>
    </format>
    <format dxfId="9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79"/>
          </reference>
          <reference field="3" count="1">
            <x v="114"/>
          </reference>
          <reference field="5" count="1" selected="0">
            <x v="38"/>
          </reference>
        </references>
      </pivotArea>
    </format>
    <format dxfId="9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0"/>
          </reference>
          <reference field="3" count="1">
            <x v="115"/>
          </reference>
          <reference field="5" count="1" selected="0">
            <x v="38"/>
          </reference>
        </references>
      </pivotArea>
    </format>
    <format dxfId="9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1"/>
          </reference>
          <reference field="3" count="1">
            <x v="89"/>
          </reference>
          <reference field="5" count="1" selected="0">
            <x v="38"/>
          </reference>
        </references>
      </pivotArea>
    </format>
    <format dxfId="9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2"/>
          </reference>
          <reference field="3" count="1">
            <x v="21"/>
          </reference>
          <reference field="5" count="1" selected="0">
            <x v="38"/>
          </reference>
        </references>
      </pivotArea>
    </format>
    <format dxfId="9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3"/>
          </reference>
          <reference field="3" count="1">
            <x v="90"/>
          </reference>
          <reference field="5" count="1" selected="0">
            <x v="38"/>
          </reference>
        </references>
      </pivotArea>
    </format>
    <format dxfId="9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4"/>
          </reference>
          <reference field="3" count="1">
            <x v="116"/>
          </reference>
          <reference field="5" count="1" selected="0">
            <x v="38"/>
          </reference>
        </references>
      </pivotArea>
    </format>
    <format dxfId="9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5"/>
          </reference>
          <reference field="3" count="1">
            <x v="91"/>
          </reference>
          <reference field="5" count="1" selected="0">
            <x v="38"/>
          </reference>
        </references>
      </pivotArea>
    </format>
    <format dxfId="9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6"/>
          </reference>
          <reference field="3" count="1">
            <x v="19"/>
          </reference>
          <reference field="5" count="1" selected="0">
            <x v="38"/>
          </reference>
        </references>
      </pivotArea>
    </format>
    <format dxfId="9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7"/>
          </reference>
          <reference field="3" count="1">
            <x v="36"/>
          </reference>
          <reference field="5" count="1" selected="0">
            <x v="38"/>
          </reference>
        </references>
      </pivotArea>
    </format>
    <format dxfId="9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8"/>
          </reference>
          <reference field="3" count="1">
            <x v="92"/>
          </reference>
          <reference field="5" count="1" selected="0">
            <x v="38"/>
          </reference>
        </references>
      </pivotArea>
    </format>
    <format dxfId="9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89"/>
          </reference>
          <reference field="3" count="1">
            <x v="93"/>
          </reference>
          <reference field="5" count="1" selected="0">
            <x v="38"/>
          </reference>
        </references>
      </pivotArea>
    </format>
    <format dxfId="9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45"/>
          </reference>
          <reference field="3" count="1">
            <x v="35"/>
          </reference>
          <reference field="5" count="1" selected="0">
            <x v="38"/>
          </reference>
        </references>
      </pivotArea>
    </format>
    <format dxfId="9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0"/>
          </reference>
          <reference field="3" count="1">
            <x v="35"/>
          </reference>
          <reference field="5" count="1" selected="0">
            <x v="38"/>
          </reference>
        </references>
      </pivotArea>
    </format>
    <format dxfId="9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1"/>
          </reference>
          <reference field="3" count="1">
            <x v="95"/>
          </reference>
          <reference field="5" count="1" selected="0">
            <x v="38"/>
          </reference>
        </references>
      </pivotArea>
    </format>
    <format dxfId="9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2"/>
          </reference>
          <reference field="3" count="1">
            <x v="96"/>
          </reference>
          <reference field="5" count="1" selected="0">
            <x v="38"/>
          </reference>
        </references>
      </pivotArea>
    </format>
    <format dxfId="9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3"/>
          </reference>
          <reference field="3" count="1">
            <x v="44"/>
          </reference>
          <reference field="5" count="1" selected="0">
            <x v="38"/>
          </reference>
        </references>
      </pivotArea>
    </format>
    <format dxfId="9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4"/>
          </reference>
          <reference field="3" count="1">
            <x v="97"/>
          </reference>
          <reference field="5" count="1" selected="0">
            <x v="38"/>
          </reference>
        </references>
      </pivotArea>
    </format>
    <format dxfId="9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5"/>
          </reference>
          <reference field="3" count="1">
            <x v="102"/>
          </reference>
          <reference field="5" count="1" selected="0">
            <x v="38"/>
          </reference>
        </references>
      </pivotArea>
    </format>
    <format dxfId="9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6"/>
          </reference>
          <reference field="3" count="1">
            <x v="164"/>
          </reference>
          <reference field="5" count="1" selected="0">
            <x v="38"/>
          </reference>
        </references>
      </pivotArea>
    </format>
    <format dxfId="9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7"/>
          </reference>
          <reference field="3" count="1">
            <x v="32"/>
          </reference>
          <reference field="5" count="1" selected="0">
            <x v="39"/>
          </reference>
        </references>
      </pivotArea>
    </format>
    <format dxfId="9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8"/>
          </reference>
          <reference field="3" count="1">
            <x v="37"/>
          </reference>
          <reference field="5" count="1" selected="0">
            <x v="39"/>
          </reference>
        </references>
      </pivotArea>
    </format>
    <format dxfId="9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699"/>
          </reference>
          <reference field="3" count="1">
            <x v="119"/>
          </reference>
          <reference field="5" count="1" selected="0">
            <x v="39"/>
          </reference>
        </references>
      </pivotArea>
    </format>
    <format dxfId="9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00"/>
          </reference>
          <reference field="3" count="1">
            <x v="171"/>
          </reference>
          <reference field="5" count="1" selected="0">
            <x v="39"/>
          </reference>
        </references>
      </pivotArea>
    </format>
    <format dxfId="9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01"/>
          </reference>
          <reference field="3" count="1">
            <x v="36"/>
          </reference>
          <reference field="5" count="1" selected="0">
            <x v="39"/>
          </reference>
        </references>
      </pivotArea>
    </format>
    <format dxfId="9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02"/>
          </reference>
          <reference field="3" count="1">
            <x v="129"/>
          </reference>
          <reference field="5" count="1" selected="0">
            <x v="39"/>
          </reference>
        </references>
      </pivotArea>
    </format>
    <format dxfId="9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03"/>
          </reference>
          <reference field="3" count="1">
            <x v="130"/>
          </reference>
          <reference field="5" count="1" selected="0">
            <x v="39"/>
          </reference>
        </references>
      </pivotArea>
    </format>
    <format dxfId="99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4"/>
          </reference>
          <reference field="3" count="1">
            <x v="178"/>
          </reference>
          <reference field="5" count="1" selected="0">
            <x v="40"/>
          </reference>
        </references>
      </pivotArea>
    </format>
    <format dxfId="99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05"/>
          </reference>
          <reference field="3" count="1">
            <x v="164"/>
          </reference>
          <reference field="5" count="1" selected="0">
            <x v="40"/>
          </reference>
        </references>
      </pivotArea>
    </format>
    <format dxfId="100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706"/>
          </reference>
          <reference field="3" count="1">
            <x v="0"/>
          </reference>
          <reference field="5" count="1" selected="0">
            <x v="40"/>
          </reference>
        </references>
      </pivotArea>
    </format>
    <format dxfId="100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707"/>
          </reference>
          <reference field="3" count="1">
            <x v="68"/>
          </reference>
          <reference field="5" count="1" selected="0">
            <x v="40"/>
          </reference>
        </references>
      </pivotArea>
    </format>
    <format dxfId="100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708"/>
          </reference>
          <reference field="3" count="1">
            <x v="71"/>
          </reference>
          <reference field="5" count="1" selected="0">
            <x v="40"/>
          </reference>
        </references>
      </pivotArea>
    </format>
    <format dxfId="100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709"/>
          </reference>
          <reference field="3" count="1">
            <x v="41"/>
          </reference>
          <reference field="5" count="1" selected="0">
            <x v="40"/>
          </reference>
        </references>
      </pivotArea>
    </format>
    <format dxfId="100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710"/>
          </reference>
          <reference field="3" count="1">
            <x v="156"/>
          </reference>
          <reference field="5" count="1" selected="0">
            <x v="40"/>
          </reference>
        </references>
      </pivotArea>
    </format>
    <format dxfId="100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711"/>
          </reference>
          <reference field="3" count="1">
            <x v="164"/>
          </reference>
          <reference field="5" count="1" selected="0">
            <x v="40"/>
          </reference>
        </references>
      </pivotArea>
    </format>
    <format dxfId="100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2"/>
          </reference>
          <reference field="3" count="1">
            <x v="178"/>
          </reference>
          <reference field="5" count="1" selected="0">
            <x v="40"/>
          </reference>
        </references>
      </pivotArea>
    </format>
    <format dxfId="100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3"/>
          </reference>
          <reference field="3" count="1">
            <x v="187"/>
          </reference>
          <reference field="5" count="1" selected="0">
            <x v="40"/>
          </reference>
        </references>
      </pivotArea>
    </format>
    <format dxfId="100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4"/>
          </reference>
          <reference field="3" count="1">
            <x v="187"/>
          </reference>
          <reference field="5" count="1" selected="0">
            <x v="40"/>
          </reference>
        </references>
      </pivotArea>
    </format>
    <format dxfId="100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5"/>
          </reference>
          <reference field="3" count="1">
            <x v="121"/>
          </reference>
          <reference field="5" count="1" selected="0">
            <x v="40"/>
          </reference>
        </references>
      </pivotArea>
    </format>
    <format dxfId="101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6"/>
          </reference>
          <reference field="3" count="1">
            <x v="122"/>
          </reference>
          <reference field="5" count="1" selected="0">
            <x v="40"/>
          </reference>
        </references>
      </pivotArea>
    </format>
    <format dxfId="101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7"/>
          </reference>
          <reference field="3" count="1">
            <x v="119"/>
          </reference>
          <reference field="5" count="1" selected="0">
            <x v="40"/>
          </reference>
        </references>
      </pivotArea>
    </format>
    <format dxfId="101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8"/>
          </reference>
          <reference field="3" count="1">
            <x v="153"/>
          </reference>
          <reference field="5" count="1" selected="0">
            <x v="40"/>
          </reference>
        </references>
      </pivotArea>
    </format>
    <format dxfId="101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19"/>
          </reference>
          <reference field="3" count="1">
            <x v="155"/>
          </reference>
          <reference field="5" count="1" selected="0">
            <x v="40"/>
          </reference>
        </references>
      </pivotArea>
    </format>
    <format dxfId="101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20"/>
          </reference>
          <reference field="3" count="1">
            <x v="157"/>
          </reference>
          <reference field="5" count="1" selected="0">
            <x v="40"/>
          </reference>
        </references>
      </pivotArea>
    </format>
    <format dxfId="101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721"/>
          </reference>
          <reference field="3" count="1">
            <x v="164"/>
          </reference>
          <reference field="5" count="1" selected="0">
            <x v="40"/>
          </reference>
        </references>
      </pivotArea>
    </format>
    <format dxfId="10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2"/>
          </reference>
          <reference field="3" count="1">
            <x v="65"/>
          </reference>
          <reference field="5" count="1" selected="0">
            <x v="40"/>
          </reference>
        </references>
      </pivotArea>
    </format>
    <format dxfId="10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3"/>
          </reference>
          <reference field="3" count="1">
            <x v="178"/>
          </reference>
          <reference field="5" count="1" selected="0">
            <x v="40"/>
          </reference>
        </references>
      </pivotArea>
    </format>
    <format dxfId="10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4"/>
          </reference>
          <reference field="3" count="1">
            <x v="121"/>
          </reference>
          <reference field="5" count="1" selected="0">
            <x v="40"/>
          </reference>
        </references>
      </pivotArea>
    </format>
    <format dxfId="10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5"/>
          </reference>
          <reference field="3" count="1">
            <x v="68"/>
          </reference>
          <reference field="5" count="1" selected="0">
            <x v="40"/>
          </reference>
        </references>
      </pivotArea>
    </format>
    <format dxfId="10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6"/>
          </reference>
          <reference field="3" count="1">
            <x v="122"/>
          </reference>
          <reference field="5" count="1" selected="0">
            <x v="40"/>
          </reference>
        </references>
      </pivotArea>
    </format>
    <format dxfId="10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7"/>
          </reference>
          <reference field="3" count="1">
            <x v="71"/>
          </reference>
          <reference field="5" count="1" selected="0">
            <x v="40"/>
          </reference>
        </references>
      </pivotArea>
    </format>
    <format dxfId="10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8"/>
          </reference>
          <reference field="3" count="1">
            <x v="4"/>
          </reference>
          <reference field="5" count="1" selected="0">
            <x v="40"/>
          </reference>
        </references>
      </pivotArea>
    </format>
    <format dxfId="10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29"/>
          </reference>
          <reference field="3" count="1">
            <x v="4"/>
          </reference>
          <reference field="5" count="1" selected="0">
            <x v="40"/>
          </reference>
        </references>
      </pivotArea>
    </format>
    <format dxfId="10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0"/>
          </reference>
          <reference field="3" count="1">
            <x v="5"/>
          </reference>
          <reference field="5" count="1" selected="0">
            <x v="40"/>
          </reference>
        </references>
      </pivotArea>
    </format>
    <format dxfId="10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1"/>
          </reference>
          <reference field="3" count="1">
            <x v="41"/>
          </reference>
          <reference field="5" count="1" selected="0">
            <x v="40"/>
          </reference>
        </references>
      </pivotArea>
    </format>
    <format dxfId="10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2"/>
          </reference>
          <reference field="3" count="1">
            <x v="144"/>
          </reference>
          <reference field="5" count="1" selected="0">
            <x v="40"/>
          </reference>
        </references>
      </pivotArea>
    </format>
    <format dxfId="10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3"/>
          </reference>
          <reference field="3" count="1">
            <x v="77"/>
          </reference>
          <reference field="5" count="1" selected="0">
            <x v="40"/>
          </reference>
        </references>
      </pivotArea>
    </format>
    <format dxfId="10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4"/>
          </reference>
          <reference field="3" count="1">
            <x v="119"/>
          </reference>
          <reference field="5" count="1" selected="0">
            <x v="40"/>
          </reference>
        </references>
      </pivotArea>
    </format>
    <format dxfId="10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5"/>
          </reference>
          <reference field="3" count="1">
            <x v="78"/>
          </reference>
          <reference field="5" count="1" selected="0">
            <x v="40"/>
          </reference>
        </references>
      </pivotArea>
    </format>
    <format dxfId="10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6"/>
          </reference>
          <reference field="3" count="1">
            <x v="78"/>
          </reference>
          <reference field="5" count="1" selected="0">
            <x v="40"/>
          </reference>
        </references>
      </pivotArea>
    </format>
    <format dxfId="10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7"/>
          </reference>
          <reference field="3" count="1">
            <x v="151"/>
          </reference>
          <reference field="5" count="1" selected="0">
            <x v="40"/>
          </reference>
        </references>
      </pivotArea>
    </format>
    <format dxfId="10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8"/>
          </reference>
          <reference field="3" count="1">
            <x v="152"/>
          </reference>
          <reference field="5" count="1" selected="0">
            <x v="40"/>
          </reference>
        </references>
      </pivotArea>
    </format>
    <format dxfId="10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39"/>
          </reference>
          <reference field="3" count="1">
            <x v="153"/>
          </reference>
          <reference field="5" count="1" selected="0">
            <x v="40"/>
          </reference>
        </references>
      </pivotArea>
    </format>
    <format dxfId="10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0"/>
          </reference>
          <reference field="3" count="1">
            <x v="154"/>
          </reference>
          <reference field="5" count="1" selected="0">
            <x v="40"/>
          </reference>
        </references>
      </pivotArea>
    </format>
    <format dxfId="10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1"/>
          </reference>
          <reference field="3" count="1">
            <x v="155"/>
          </reference>
          <reference field="5" count="1" selected="0">
            <x v="40"/>
          </reference>
        </references>
      </pivotArea>
    </format>
    <format dxfId="10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2"/>
          </reference>
          <reference field="3" count="1">
            <x v="94"/>
          </reference>
          <reference field="5" count="1" selected="0">
            <x v="40"/>
          </reference>
        </references>
      </pivotArea>
    </format>
    <format dxfId="10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3"/>
          </reference>
          <reference field="3" count="1">
            <x v="156"/>
          </reference>
          <reference field="5" count="1" selected="0">
            <x v="40"/>
          </reference>
        </references>
      </pivotArea>
    </format>
    <format dxfId="10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4"/>
          </reference>
          <reference field="3" count="1">
            <x v="95"/>
          </reference>
          <reference field="5" count="1" selected="0">
            <x v="40"/>
          </reference>
        </references>
      </pivotArea>
    </format>
    <format dxfId="10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5"/>
          </reference>
          <reference field="3" count="1">
            <x v="157"/>
          </reference>
          <reference field="5" count="1" selected="0">
            <x v="40"/>
          </reference>
        </references>
      </pivotArea>
    </format>
    <format dxfId="10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6"/>
          </reference>
          <reference field="3" count="1">
            <x v="96"/>
          </reference>
          <reference field="5" count="1" selected="0">
            <x v="40"/>
          </reference>
        </references>
      </pivotArea>
    </format>
    <format dxfId="10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7"/>
          </reference>
          <reference field="3" count="1">
            <x v="158"/>
          </reference>
          <reference field="5" count="1" selected="0">
            <x v="40"/>
          </reference>
        </references>
      </pivotArea>
    </format>
    <format dxfId="10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8"/>
          </reference>
          <reference field="3" count="1">
            <x v="175"/>
          </reference>
          <reference field="5" count="1" selected="0">
            <x v="40"/>
          </reference>
        </references>
      </pivotArea>
    </format>
    <format dxfId="10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49"/>
          </reference>
          <reference field="3" count="1">
            <x v="188"/>
          </reference>
          <reference field="5" count="1" selected="0">
            <x v="40"/>
          </reference>
        </references>
      </pivotArea>
    </format>
    <format dxfId="10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50"/>
          </reference>
          <reference field="3" count="1">
            <x v="102"/>
          </reference>
          <reference field="5" count="1" selected="0">
            <x v="40"/>
          </reference>
        </references>
      </pivotArea>
    </format>
    <format dxfId="10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51"/>
          </reference>
          <reference field="3" count="1">
            <x v="163"/>
          </reference>
          <reference field="5" count="1" selected="0">
            <x v="40"/>
          </reference>
        </references>
      </pivotArea>
    </format>
    <format dxfId="10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52"/>
          </reference>
          <reference field="3" count="1">
            <x v="164"/>
          </reference>
          <reference field="5" count="1" selected="0">
            <x v="40"/>
          </reference>
        </references>
      </pivotArea>
    </format>
    <format dxfId="10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753"/>
          </reference>
          <reference field="3" count="1">
            <x v="180"/>
          </reference>
          <reference field="5" count="1" selected="0">
            <x v="40"/>
          </reference>
        </references>
      </pivotArea>
    </format>
    <format dxfId="10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754"/>
          </reference>
          <reference field="3" count="1">
            <x v="0"/>
          </reference>
          <reference field="5" count="1" selected="0">
            <x v="40"/>
          </reference>
        </references>
      </pivotArea>
    </format>
    <format dxfId="10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755"/>
          </reference>
          <reference field="3" count="1">
            <x v="164"/>
          </reference>
          <reference field="5" count="1" selected="0">
            <x v="40"/>
          </reference>
        </references>
      </pivotArea>
    </format>
    <format dxfId="1050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56"/>
          </reference>
          <reference field="3" count="1">
            <x v="189"/>
          </reference>
          <reference field="5" count="1" selected="0">
            <x v="7"/>
          </reference>
        </references>
      </pivotArea>
    </format>
    <format dxfId="105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57"/>
          </reference>
          <reference field="3" count="1">
            <x v="190"/>
          </reference>
          <reference field="5" count="1" selected="0">
            <x v="7"/>
          </reference>
        </references>
      </pivotArea>
    </format>
    <format dxfId="105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58"/>
          </reference>
          <reference field="3" count="1">
            <x v="121"/>
          </reference>
          <reference field="5" count="1" selected="0">
            <x v="7"/>
          </reference>
        </references>
      </pivotArea>
    </format>
    <format dxfId="105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59"/>
          </reference>
          <reference field="3" count="1">
            <x v="39"/>
          </reference>
          <reference field="5" count="1" selected="0">
            <x v="7"/>
          </reference>
        </references>
      </pivotArea>
    </format>
    <format dxfId="105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0"/>
          </reference>
          <reference field="3" count="1">
            <x v="122"/>
          </reference>
          <reference field="5" count="1" selected="0">
            <x v="7"/>
          </reference>
        </references>
      </pivotArea>
    </format>
    <format dxfId="105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1"/>
          </reference>
          <reference field="3" count="1">
            <x v="40"/>
          </reference>
          <reference field="5" count="1" selected="0">
            <x v="7"/>
          </reference>
        </references>
      </pivotArea>
    </format>
    <format dxfId="105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2"/>
          </reference>
          <reference field="3" count="1">
            <x v="123"/>
          </reference>
          <reference field="5" count="1" selected="0">
            <x v="7"/>
          </reference>
        </references>
      </pivotArea>
    </format>
    <format dxfId="105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3"/>
          </reference>
          <reference field="3" count="1">
            <x v="41"/>
          </reference>
          <reference field="5" count="1" selected="0">
            <x v="7"/>
          </reference>
        </references>
      </pivotArea>
    </format>
    <format dxfId="105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4"/>
          </reference>
          <reference field="3" count="1">
            <x v="119"/>
          </reference>
          <reference field="5" count="1" selected="0">
            <x v="7"/>
          </reference>
        </references>
      </pivotArea>
    </format>
    <format dxfId="105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5"/>
          </reference>
          <reference field="3" count="1">
            <x v="33"/>
          </reference>
          <reference field="5" count="1" selected="0">
            <x v="7"/>
          </reference>
        </references>
      </pivotArea>
    </format>
    <format dxfId="1060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6"/>
          </reference>
          <reference field="3" count="1">
            <x v="42"/>
          </reference>
          <reference field="5" count="1" selected="0">
            <x v="7"/>
          </reference>
        </references>
      </pivotArea>
    </format>
    <format dxfId="106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7"/>
          </reference>
          <reference field="3" count="1">
            <x v="128"/>
          </reference>
          <reference field="5" count="1" selected="0">
            <x v="7"/>
          </reference>
        </references>
      </pivotArea>
    </format>
    <format dxfId="106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8"/>
          </reference>
          <reference field="3" count="1">
            <x v="107"/>
          </reference>
          <reference field="5" count="1" selected="0">
            <x v="7"/>
          </reference>
        </references>
      </pivotArea>
    </format>
    <format dxfId="106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69"/>
          </reference>
          <reference field="3" count="1">
            <x v="26"/>
          </reference>
          <reference field="5" count="1" selected="0">
            <x v="7"/>
          </reference>
        </references>
      </pivotArea>
    </format>
    <format dxfId="106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0"/>
          </reference>
          <reference field="3" count="1">
            <x v="108"/>
          </reference>
          <reference field="5" count="1" selected="0">
            <x v="7"/>
          </reference>
        </references>
      </pivotArea>
    </format>
    <format dxfId="106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1"/>
          </reference>
          <reference field="3" count="1">
            <x v="133"/>
          </reference>
          <reference field="5" count="1" selected="0">
            <x v="7"/>
          </reference>
        </references>
      </pivotArea>
    </format>
    <format dxfId="106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2"/>
          </reference>
          <reference field="3" count="1">
            <x v="109"/>
          </reference>
          <reference field="5" count="1" selected="0">
            <x v="7"/>
          </reference>
        </references>
      </pivotArea>
    </format>
    <format dxfId="106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3"/>
          </reference>
          <reference field="3" count="1">
            <x v="27"/>
          </reference>
          <reference field="5" count="1" selected="0">
            <x v="7"/>
          </reference>
        </references>
      </pivotArea>
    </format>
    <format dxfId="106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4"/>
          </reference>
          <reference field="3" count="1">
            <x v="110"/>
          </reference>
          <reference field="5" count="1" selected="0">
            <x v="7"/>
          </reference>
        </references>
      </pivotArea>
    </format>
    <format dxfId="106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5"/>
          </reference>
          <reference field="3" count="1">
            <x v="134"/>
          </reference>
          <reference field="5" count="1" selected="0">
            <x v="7"/>
          </reference>
        </references>
      </pivotArea>
    </format>
    <format dxfId="1070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6"/>
          </reference>
          <reference field="3" count="1">
            <x v="111"/>
          </reference>
          <reference field="5" count="1" selected="0">
            <x v="7"/>
          </reference>
        </references>
      </pivotArea>
    </format>
    <format dxfId="107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7"/>
          </reference>
          <reference field="3" count="1">
            <x v="28"/>
          </reference>
          <reference field="5" count="1" selected="0">
            <x v="7"/>
          </reference>
        </references>
      </pivotArea>
    </format>
    <format dxfId="107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8"/>
          </reference>
          <reference field="3" count="1">
            <x v="112"/>
          </reference>
          <reference field="5" count="1" selected="0">
            <x v="7"/>
          </reference>
        </references>
      </pivotArea>
    </format>
    <format dxfId="107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79"/>
          </reference>
          <reference field="3" count="1">
            <x v="132"/>
          </reference>
          <reference field="5" count="1" selected="0">
            <x v="7"/>
          </reference>
        </references>
      </pivotArea>
    </format>
    <format dxfId="107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0"/>
          </reference>
          <reference field="3" count="1">
            <x v="113"/>
          </reference>
          <reference field="5" count="1" selected="0">
            <x v="7"/>
          </reference>
        </references>
      </pivotArea>
    </format>
    <format dxfId="107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1"/>
          </reference>
          <reference field="3" count="1">
            <x v="30"/>
          </reference>
          <reference field="5" count="1" selected="0">
            <x v="7"/>
          </reference>
        </references>
      </pivotArea>
    </format>
    <format dxfId="107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2"/>
          </reference>
          <reference field="3" count="1">
            <x v="114"/>
          </reference>
          <reference field="5" count="1" selected="0">
            <x v="7"/>
          </reference>
        </references>
      </pivotArea>
    </format>
    <format dxfId="107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3"/>
          </reference>
          <reference field="3" count="1">
            <x v="131"/>
          </reference>
          <reference field="5" count="1" selected="0">
            <x v="7"/>
          </reference>
        </references>
      </pivotArea>
    </format>
    <format dxfId="107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4"/>
          </reference>
          <reference field="3" count="1">
            <x v="115"/>
          </reference>
          <reference field="5" count="1" selected="0">
            <x v="7"/>
          </reference>
        </references>
      </pivotArea>
    </format>
    <format dxfId="107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5"/>
          </reference>
          <reference field="3" count="1">
            <x v="29"/>
          </reference>
          <reference field="5" count="1" selected="0">
            <x v="7"/>
          </reference>
        </references>
      </pivotArea>
    </format>
    <format dxfId="1080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6"/>
          </reference>
          <reference field="3" count="1">
            <x v="21"/>
          </reference>
          <reference field="5" count="1" selected="0">
            <x v="7"/>
          </reference>
        </references>
      </pivotArea>
    </format>
    <format dxfId="108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7"/>
          </reference>
          <reference field="3" count="1">
            <x v="38"/>
          </reference>
          <reference field="5" count="1" selected="0">
            <x v="7"/>
          </reference>
        </references>
      </pivotArea>
    </format>
    <format dxfId="108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8"/>
          </reference>
          <reference field="3" count="1">
            <x v="116"/>
          </reference>
          <reference field="5" count="1" selected="0">
            <x v="7"/>
          </reference>
        </references>
      </pivotArea>
    </format>
    <format dxfId="108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89"/>
          </reference>
          <reference field="3" count="1">
            <x v="124"/>
          </reference>
          <reference field="5" count="1" selected="0">
            <x v="7"/>
          </reference>
        </references>
      </pivotArea>
    </format>
    <format dxfId="108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0"/>
          </reference>
          <reference field="3" count="1">
            <x v="19"/>
          </reference>
          <reference field="5" count="1" selected="0">
            <x v="7"/>
          </reference>
        </references>
      </pivotArea>
    </format>
    <format dxfId="108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1"/>
          </reference>
          <reference field="3" count="1">
            <x v="36"/>
          </reference>
          <reference field="5" count="1" selected="0">
            <x v="7"/>
          </reference>
        </references>
      </pivotArea>
    </format>
    <format dxfId="108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2"/>
          </reference>
          <reference field="3" count="1">
            <x v="117"/>
          </reference>
          <reference field="5" count="1" selected="0">
            <x v="7"/>
          </reference>
        </references>
      </pivotArea>
    </format>
    <format dxfId="108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3"/>
          </reference>
          <reference field="3" count="1">
            <x v="129"/>
          </reference>
          <reference field="5" count="1" selected="0">
            <x v="7"/>
          </reference>
        </references>
      </pivotArea>
    </format>
    <format dxfId="108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4"/>
          </reference>
          <reference field="3" count="1">
            <x v="17"/>
          </reference>
          <reference field="5" count="1" selected="0">
            <x v="7"/>
          </reference>
        </references>
      </pivotArea>
    </format>
    <format dxfId="108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5"/>
          </reference>
          <reference field="3" count="1">
            <x v="35"/>
          </reference>
          <reference field="5" count="1" selected="0">
            <x v="7"/>
          </reference>
        </references>
      </pivotArea>
    </format>
    <format dxfId="1090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6"/>
          </reference>
          <reference field="3" count="1">
            <x v="118"/>
          </reference>
          <reference field="5" count="1" selected="0">
            <x v="7"/>
          </reference>
        </references>
      </pivotArea>
    </format>
    <format dxfId="109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7"/>
          </reference>
          <reference field="3" count="1">
            <x v="130"/>
          </reference>
          <reference field="5" count="1" selected="0">
            <x v="7"/>
          </reference>
        </references>
      </pivotArea>
    </format>
    <format dxfId="109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8"/>
          </reference>
          <reference field="3" count="1">
            <x v="18"/>
          </reference>
          <reference field="5" count="1" selected="0">
            <x v="7"/>
          </reference>
        </references>
      </pivotArea>
    </format>
    <format dxfId="109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799"/>
          </reference>
          <reference field="3" count="1">
            <x v="120"/>
          </reference>
          <reference field="5" count="1" selected="0">
            <x v="7"/>
          </reference>
        </references>
      </pivotArea>
    </format>
    <format dxfId="109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0"/>
          </reference>
          <reference field="3" count="1">
            <x v="20"/>
          </reference>
          <reference field="5" count="1" selected="0">
            <x v="7"/>
          </reference>
        </references>
      </pivotArea>
    </format>
    <format dxfId="109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1"/>
          </reference>
          <reference field="3" count="1">
            <x v="161"/>
          </reference>
          <reference field="5" count="1" selected="0">
            <x v="7"/>
          </reference>
        </references>
      </pivotArea>
    </format>
    <format dxfId="109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2"/>
          </reference>
          <reference field="3" count="1">
            <x v="162"/>
          </reference>
          <reference field="5" count="1" selected="0">
            <x v="7"/>
          </reference>
        </references>
      </pivotArea>
    </format>
    <format dxfId="109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3"/>
          </reference>
          <reference field="3" count="1">
            <x v="165"/>
          </reference>
          <reference field="5" count="1" selected="0">
            <x v="7"/>
          </reference>
        </references>
      </pivotArea>
    </format>
    <format dxfId="109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4"/>
          </reference>
          <reference field="3" count="1">
            <x v="191"/>
          </reference>
          <reference field="5" count="1" selected="0">
            <x v="7"/>
          </reference>
        </references>
      </pivotArea>
    </format>
    <format dxfId="1099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5"/>
          </reference>
          <reference field="3" count="1">
            <x v="102"/>
          </reference>
          <reference field="5" count="1" selected="0">
            <x v="7"/>
          </reference>
        </references>
      </pivotArea>
    </format>
    <format dxfId="1100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6"/>
          </reference>
          <reference field="3" count="1">
            <x v="163"/>
          </reference>
          <reference field="5" count="1" selected="0">
            <x v="7"/>
          </reference>
        </references>
      </pivotArea>
    </format>
    <format dxfId="110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807"/>
          </reference>
          <reference field="3" count="1">
            <x v="164"/>
          </reference>
          <reference field="5" count="1" selected="0">
            <x v="7"/>
          </reference>
        </references>
      </pivotArea>
    </format>
    <format dxfId="110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08"/>
          </reference>
          <reference field="3" count="1">
            <x v="65"/>
          </reference>
          <reference field="5" count="1" selected="0">
            <x v="7"/>
          </reference>
        </references>
      </pivotArea>
    </format>
    <format dxfId="110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09"/>
          </reference>
          <reference field="3" count="1">
            <x v="178"/>
          </reference>
          <reference field="5" count="1" selected="0">
            <x v="7"/>
          </reference>
        </references>
      </pivotArea>
    </format>
    <format dxfId="110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0"/>
          </reference>
          <reference field="3" count="1">
            <x v="189"/>
          </reference>
          <reference field="5" count="1" selected="0">
            <x v="7"/>
          </reference>
        </references>
      </pivotArea>
    </format>
    <format dxfId="110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1"/>
          </reference>
          <reference field="3" count="1">
            <x v="190"/>
          </reference>
          <reference field="5" count="1" selected="0">
            <x v="7"/>
          </reference>
        </references>
      </pivotArea>
    </format>
    <format dxfId="110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2"/>
          </reference>
          <reference field="3" count="1">
            <x v="121"/>
          </reference>
          <reference field="5" count="1" selected="0">
            <x v="7"/>
          </reference>
        </references>
      </pivotArea>
    </format>
    <format dxfId="110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3"/>
          </reference>
          <reference field="3" count="1">
            <x v="39"/>
          </reference>
          <reference field="5" count="1" selected="0">
            <x v="7"/>
          </reference>
        </references>
      </pivotArea>
    </format>
    <format dxfId="110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4"/>
          </reference>
          <reference field="3" count="1">
            <x v="122"/>
          </reference>
          <reference field="5" count="1" selected="0">
            <x v="7"/>
          </reference>
        </references>
      </pivotArea>
    </format>
    <format dxfId="110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5"/>
          </reference>
          <reference field="3" count="1">
            <x v="40"/>
          </reference>
          <reference field="5" count="1" selected="0">
            <x v="7"/>
          </reference>
        </references>
      </pivotArea>
    </format>
    <format dxfId="111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6"/>
          </reference>
          <reference field="3" count="1">
            <x v="123"/>
          </reference>
          <reference field="5" count="1" selected="0">
            <x v="7"/>
          </reference>
        </references>
      </pivotArea>
    </format>
    <format dxfId="111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7"/>
          </reference>
          <reference field="3" count="1">
            <x v="41"/>
          </reference>
          <reference field="5" count="1" selected="0">
            <x v="7"/>
          </reference>
        </references>
      </pivotArea>
    </format>
    <format dxfId="111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8"/>
          </reference>
          <reference field="3" count="1">
            <x v="119"/>
          </reference>
          <reference field="5" count="1" selected="0">
            <x v="7"/>
          </reference>
        </references>
      </pivotArea>
    </format>
    <format dxfId="111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19"/>
          </reference>
          <reference field="3" count="1">
            <x v="33"/>
          </reference>
          <reference field="5" count="1" selected="0">
            <x v="7"/>
          </reference>
        </references>
      </pivotArea>
    </format>
    <format dxfId="111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0"/>
          </reference>
          <reference field="3" count="1">
            <x v="42"/>
          </reference>
          <reference field="5" count="1" selected="0">
            <x v="7"/>
          </reference>
        </references>
      </pivotArea>
    </format>
    <format dxfId="111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1"/>
          </reference>
          <reference field="3" count="1">
            <x v="128"/>
          </reference>
          <reference field="5" count="1" selected="0">
            <x v="7"/>
          </reference>
        </references>
      </pivotArea>
    </format>
    <format dxfId="111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2"/>
          </reference>
          <reference field="3" count="1">
            <x v="107"/>
          </reference>
          <reference field="5" count="1" selected="0">
            <x v="7"/>
          </reference>
        </references>
      </pivotArea>
    </format>
    <format dxfId="111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3"/>
          </reference>
          <reference field="3" count="1">
            <x v="26"/>
          </reference>
          <reference field="5" count="1" selected="0">
            <x v="7"/>
          </reference>
        </references>
      </pivotArea>
    </format>
    <format dxfId="111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4"/>
          </reference>
          <reference field="3" count="1">
            <x v="108"/>
          </reference>
          <reference field="5" count="1" selected="0">
            <x v="7"/>
          </reference>
        </references>
      </pivotArea>
    </format>
    <format dxfId="111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5"/>
          </reference>
          <reference field="3" count="1">
            <x v="133"/>
          </reference>
          <reference field="5" count="1" selected="0">
            <x v="7"/>
          </reference>
        </references>
      </pivotArea>
    </format>
    <format dxfId="112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6"/>
          </reference>
          <reference field="3" count="1">
            <x v="109"/>
          </reference>
          <reference field="5" count="1" selected="0">
            <x v="7"/>
          </reference>
        </references>
      </pivotArea>
    </format>
    <format dxfId="112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7"/>
          </reference>
          <reference field="3" count="1">
            <x v="27"/>
          </reference>
          <reference field="5" count="1" selected="0">
            <x v="7"/>
          </reference>
        </references>
      </pivotArea>
    </format>
    <format dxfId="112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8"/>
          </reference>
          <reference field="3" count="1">
            <x v="110"/>
          </reference>
          <reference field="5" count="1" selected="0">
            <x v="7"/>
          </reference>
        </references>
      </pivotArea>
    </format>
    <format dxfId="112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29"/>
          </reference>
          <reference field="3" count="1">
            <x v="134"/>
          </reference>
          <reference field="5" count="1" selected="0">
            <x v="7"/>
          </reference>
        </references>
      </pivotArea>
    </format>
    <format dxfId="112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0"/>
          </reference>
          <reference field="3" count="1">
            <x v="111"/>
          </reference>
          <reference field="5" count="1" selected="0">
            <x v="7"/>
          </reference>
        </references>
      </pivotArea>
    </format>
    <format dxfId="112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1"/>
          </reference>
          <reference field="3" count="1">
            <x v="28"/>
          </reference>
          <reference field="5" count="1" selected="0">
            <x v="7"/>
          </reference>
        </references>
      </pivotArea>
    </format>
    <format dxfId="112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2"/>
          </reference>
          <reference field="3" count="1">
            <x v="112"/>
          </reference>
          <reference field="5" count="1" selected="0">
            <x v="7"/>
          </reference>
        </references>
      </pivotArea>
    </format>
    <format dxfId="112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3"/>
          </reference>
          <reference field="3" count="1">
            <x v="132"/>
          </reference>
          <reference field="5" count="1" selected="0">
            <x v="7"/>
          </reference>
        </references>
      </pivotArea>
    </format>
    <format dxfId="112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4"/>
          </reference>
          <reference field="3" count="1">
            <x v="113"/>
          </reference>
          <reference field="5" count="1" selected="0">
            <x v="7"/>
          </reference>
        </references>
      </pivotArea>
    </format>
    <format dxfId="112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5"/>
          </reference>
          <reference field="3" count="1">
            <x v="30"/>
          </reference>
          <reference field="5" count="1" selected="0">
            <x v="7"/>
          </reference>
        </references>
      </pivotArea>
    </format>
    <format dxfId="113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6"/>
          </reference>
          <reference field="3" count="1">
            <x v="114"/>
          </reference>
          <reference field="5" count="1" selected="0">
            <x v="7"/>
          </reference>
        </references>
      </pivotArea>
    </format>
    <format dxfId="113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7"/>
          </reference>
          <reference field="3" count="1">
            <x v="131"/>
          </reference>
          <reference field="5" count="1" selected="0">
            <x v="7"/>
          </reference>
        </references>
      </pivotArea>
    </format>
    <format dxfId="113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8"/>
          </reference>
          <reference field="3" count="1">
            <x v="115"/>
          </reference>
          <reference field="5" count="1" selected="0">
            <x v="7"/>
          </reference>
        </references>
      </pivotArea>
    </format>
    <format dxfId="113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39"/>
          </reference>
          <reference field="3" count="1">
            <x v="29"/>
          </reference>
          <reference field="5" count="1" selected="0">
            <x v="7"/>
          </reference>
        </references>
      </pivotArea>
    </format>
    <format dxfId="113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0"/>
          </reference>
          <reference field="3" count="1">
            <x v="21"/>
          </reference>
          <reference field="5" count="1" selected="0">
            <x v="7"/>
          </reference>
        </references>
      </pivotArea>
    </format>
    <format dxfId="113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1"/>
          </reference>
          <reference field="3" count="1">
            <x v="38"/>
          </reference>
          <reference field="5" count="1" selected="0">
            <x v="7"/>
          </reference>
        </references>
      </pivotArea>
    </format>
    <format dxfId="113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2"/>
          </reference>
          <reference field="3" count="1">
            <x v="116"/>
          </reference>
          <reference field="5" count="1" selected="0">
            <x v="7"/>
          </reference>
        </references>
      </pivotArea>
    </format>
    <format dxfId="113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3"/>
          </reference>
          <reference field="3" count="1">
            <x v="124"/>
          </reference>
          <reference field="5" count="1" selected="0">
            <x v="7"/>
          </reference>
        </references>
      </pivotArea>
    </format>
    <format dxfId="113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4"/>
          </reference>
          <reference field="3" count="1">
            <x v="19"/>
          </reference>
          <reference field="5" count="1" selected="0">
            <x v="7"/>
          </reference>
        </references>
      </pivotArea>
    </format>
    <format dxfId="113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5"/>
          </reference>
          <reference field="3" count="1">
            <x v="36"/>
          </reference>
          <reference field="5" count="1" selected="0">
            <x v="7"/>
          </reference>
        </references>
      </pivotArea>
    </format>
    <format dxfId="114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6"/>
          </reference>
          <reference field="3" count="1">
            <x v="117"/>
          </reference>
          <reference field="5" count="1" selected="0">
            <x v="7"/>
          </reference>
        </references>
      </pivotArea>
    </format>
    <format dxfId="114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7"/>
          </reference>
          <reference field="3" count="1">
            <x v="129"/>
          </reference>
          <reference field="5" count="1" selected="0">
            <x v="7"/>
          </reference>
        </references>
      </pivotArea>
    </format>
    <format dxfId="114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8"/>
          </reference>
          <reference field="3" count="1">
            <x v="17"/>
          </reference>
          <reference field="5" count="1" selected="0">
            <x v="7"/>
          </reference>
        </references>
      </pivotArea>
    </format>
    <format dxfId="114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49"/>
          </reference>
          <reference field="3" count="1">
            <x v="35"/>
          </reference>
          <reference field="5" count="1" selected="0">
            <x v="7"/>
          </reference>
        </references>
      </pivotArea>
    </format>
    <format dxfId="114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0"/>
          </reference>
          <reference field="3" count="1">
            <x v="118"/>
          </reference>
          <reference field="5" count="1" selected="0">
            <x v="7"/>
          </reference>
        </references>
      </pivotArea>
    </format>
    <format dxfId="114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1"/>
          </reference>
          <reference field="3" count="1">
            <x v="130"/>
          </reference>
          <reference field="5" count="1" selected="0">
            <x v="7"/>
          </reference>
        </references>
      </pivotArea>
    </format>
    <format dxfId="114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2"/>
          </reference>
          <reference field="3" count="1">
            <x v="18"/>
          </reference>
          <reference field="5" count="1" selected="0">
            <x v="7"/>
          </reference>
        </references>
      </pivotArea>
    </format>
    <format dxfId="114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3"/>
          </reference>
          <reference field="3" count="1">
            <x v="120"/>
          </reference>
          <reference field="5" count="1" selected="0">
            <x v="7"/>
          </reference>
        </references>
      </pivotArea>
    </format>
    <format dxfId="114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4"/>
          </reference>
          <reference field="3" count="1">
            <x v="20"/>
          </reference>
          <reference field="5" count="1" selected="0">
            <x v="7"/>
          </reference>
        </references>
      </pivotArea>
    </format>
    <format dxfId="114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5"/>
          </reference>
          <reference field="3" count="1">
            <x v="161"/>
          </reference>
          <reference field="5" count="1" selected="0">
            <x v="7"/>
          </reference>
        </references>
      </pivotArea>
    </format>
    <format dxfId="115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6"/>
          </reference>
          <reference field="3" count="1">
            <x v="162"/>
          </reference>
          <reference field="5" count="1" selected="0">
            <x v="7"/>
          </reference>
        </references>
      </pivotArea>
    </format>
    <format dxfId="115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7"/>
          </reference>
          <reference field="3" count="1">
            <x v="165"/>
          </reference>
          <reference field="5" count="1" selected="0">
            <x v="7"/>
          </reference>
        </references>
      </pivotArea>
    </format>
    <format dxfId="115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8"/>
          </reference>
          <reference field="3" count="1">
            <x v="191"/>
          </reference>
          <reference field="5" count="1" selected="0">
            <x v="7"/>
          </reference>
        </references>
      </pivotArea>
    </format>
    <format dxfId="115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59"/>
          </reference>
          <reference field="3" count="1">
            <x v="102"/>
          </reference>
          <reference field="5" count="1" selected="0">
            <x v="7"/>
          </reference>
        </references>
      </pivotArea>
    </format>
    <format dxfId="115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60"/>
          </reference>
          <reference field="3" count="1">
            <x v="163"/>
          </reference>
          <reference field="5" count="1" selected="0">
            <x v="7"/>
          </reference>
        </references>
      </pivotArea>
    </format>
    <format dxfId="115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861"/>
          </reference>
          <reference field="3" count="1">
            <x v="164"/>
          </reference>
          <reference field="5" count="1" selected="0">
            <x v="7"/>
          </reference>
        </references>
      </pivotArea>
    </format>
    <format dxfId="115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2"/>
          </reference>
          <reference field="3" count="1">
            <x v="65"/>
          </reference>
          <reference field="5" count="1" selected="0">
            <x v="7"/>
          </reference>
        </references>
      </pivotArea>
    </format>
    <format dxfId="115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3"/>
          </reference>
          <reference field="3" count="1">
            <x v="31"/>
          </reference>
          <reference field="5" count="1" selected="0">
            <x v="7"/>
          </reference>
        </references>
      </pivotArea>
    </format>
    <format dxfId="115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4"/>
          </reference>
          <reference field="3" count="1">
            <x v="178"/>
          </reference>
          <reference field="5" count="1" selected="0">
            <x v="7"/>
          </reference>
        </references>
      </pivotArea>
    </format>
    <format dxfId="115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5"/>
          </reference>
          <reference field="3" count="1">
            <x v="66"/>
          </reference>
          <reference field="5" count="1" selected="0">
            <x v="7"/>
          </reference>
        </references>
      </pivotArea>
    </format>
    <format dxfId="116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6"/>
          </reference>
          <reference field="3" count="1">
            <x v="67"/>
          </reference>
          <reference field="5" count="1" selected="0">
            <x v="7"/>
          </reference>
        </references>
      </pivotArea>
    </format>
    <format dxfId="116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7"/>
          </reference>
          <reference field="3" count="1">
            <x v="68"/>
          </reference>
          <reference field="5" count="1" selected="0">
            <x v="7"/>
          </reference>
        </references>
      </pivotArea>
    </format>
    <format dxfId="116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8"/>
          </reference>
          <reference field="3" count="1">
            <x v="69"/>
          </reference>
          <reference field="5" count="1" selected="0">
            <x v="7"/>
          </reference>
        </references>
      </pivotArea>
    </format>
    <format dxfId="116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69"/>
          </reference>
          <reference field="3" count="1">
            <x v="71"/>
          </reference>
          <reference field="5" count="1" selected="0">
            <x v="7"/>
          </reference>
        </references>
      </pivotArea>
    </format>
    <format dxfId="116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0"/>
          </reference>
          <reference field="3" count="1">
            <x v="73"/>
          </reference>
          <reference field="5" count="1" selected="0">
            <x v="7"/>
          </reference>
        </references>
      </pivotArea>
    </format>
    <format dxfId="116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1"/>
          </reference>
          <reference field="3" count="1">
            <x v="75"/>
          </reference>
          <reference field="5" count="1" selected="0">
            <x v="7"/>
          </reference>
        </references>
      </pivotArea>
    </format>
    <format dxfId="116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2"/>
          </reference>
          <reference field="3" count="1">
            <x v="119"/>
          </reference>
          <reference field="5" count="1" selected="0">
            <x v="7"/>
          </reference>
        </references>
      </pivotArea>
    </format>
    <format dxfId="116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3"/>
          </reference>
          <reference field="3" count="1">
            <x v="33"/>
          </reference>
          <reference field="5" count="1" selected="0">
            <x v="7"/>
          </reference>
        </references>
      </pivotArea>
    </format>
    <format dxfId="116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4"/>
          </reference>
          <reference field="3" count="1">
            <x v="42"/>
          </reference>
          <reference field="5" count="1" selected="0">
            <x v="7"/>
          </reference>
        </references>
      </pivotArea>
    </format>
    <format dxfId="116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5"/>
          </reference>
          <reference field="3" count="1">
            <x v="128"/>
          </reference>
          <reference field="5" count="1" selected="0">
            <x v="7"/>
          </reference>
        </references>
      </pivotArea>
    </format>
    <format dxfId="117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6"/>
          </reference>
          <reference field="3" count="1">
            <x v="107"/>
          </reference>
          <reference field="5" count="1" selected="0">
            <x v="7"/>
          </reference>
        </references>
      </pivotArea>
    </format>
    <format dxfId="117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7"/>
          </reference>
          <reference field="3" count="1">
            <x v="26"/>
          </reference>
          <reference field="5" count="1" selected="0">
            <x v="7"/>
          </reference>
        </references>
      </pivotArea>
    </format>
    <format dxfId="117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8"/>
          </reference>
          <reference field="3" count="1">
            <x v="108"/>
          </reference>
          <reference field="5" count="1" selected="0">
            <x v="7"/>
          </reference>
        </references>
      </pivotArea>
    </format>
    <format dxfId="117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79"/>
          </reference>
          <reference field="3" count="1">
            <x v="133"/>
          </reference>
          <reference field="5" count="1" selected="0">
            <x v="7"/>
          </reference>
        </references>
      </pivotArea>
    </format>
    <format dxfId="117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0"/>
          </reference>
          <reference field="3" count="1">
            <x v="109"/>
          </reference>
          <reference field="5" count="1" selected="0">
            <x v="7"/>
          </reference>
        </references>
      </pivotArea>
    </format>
    <format dxfId="117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1"/>
          </reference>
          <reference field="3" count="1">
            <x v="27"/>
          </reference>
          <reference field="5" count="1" selected="0">
            <x v="7"/>
          </reference>
        </references>
      </pivotArea>
    </format>
    <format dxfId="117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2"/>
          </reference>
          <reference field="3" count="1">
            <x v="110"/>
          </reference>
          <reference field="5" count="1" selected="0">
            <x v="7"/>
          </reference>
        </references>
      </pivotArea>
    </format>
    <format dxfId="117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3"/>
          </reference>
          <reference field="3" count="1">
            <x v="134"/>
          </reference>
          <reference field="5" count="1" selected="0">
            <x v="7"/>
          </reference>
        </references>
      </pivotArea>
    </format>
    <format dxfId="117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4"/>
          </reference>
          <reference field="3" count="1">
            <x v="111"/>
          </reference>
          <reference field="5" count="1" selected="0">
            <x v="7"/>
          </reference>
        </references>
      </pivotArea>
    </format>
    <format dxfId="117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5"/>
          </reference>
          <reference field="3" count="1">
            <x v="28"/>
          </reference>
          <reference field="5" count="1" selected="0">
            <x v="7"/>
          </reference>
        </references>
      </pivotArea>
    </format>
    <format dxfId="118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6"/>
          </reference>
          <reference field="3" count="1">
            <x v="112"/>
          </reference>
          <reference field="5" count="1" selected="0">
            <x v="7"/>
          </reference>
        </references>
      </pivotArea>
    </format>
    <format dxfId="118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7"/>
          </reference>
          <reference field="3" count="1">
            <x v="132"/>
          </reference>
          <reference field="5" count="1" selected="0">
            <x v="7"/>
          </reference>
        </references>
      </pivotArea>
    </format>
    <format dxfId="118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8"/>
          </reference>
          <reference field="3" count="1">
            <x v="113"/>
          </reference>
          <reference field="5" count="1" selected="0">
            <x v="7"/>
          </reference>
        </references>
      </pivotArea>
    </format>
    <format dxfId="118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89"/>
          </reference>
          <reference field="3" count="1">
            <x v="30"/>
          </reference>
          <reference field="5" count="1" selected="0">
            <x v="7"/>
          </reference>
        </references>
      </pivotArea>
    </format>
    <format dxfId="118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0"/>
          </reference>
          <reference field="3" count="1">
            <x v="114"/>
          </reference>
          <reference field="5" count="1" selected="0">
            <x v="7"/>
          </reference>
        </references>
      </pivotArea>
    </format>
    <format dxfId="118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1"/>
          </reference>
          <reference field="3" count="1">
            <x v="131"/>
          </reference>
          <reference field="5" count="1" selected="0">
            <x v="7"/>
          </reference>
        </references>
      </pivotArea>
    </format>
    <format dxfId="118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2"/>
          </reference>
          <reference field="3" count="1">
            <x v="115"/>
          </reference>
          <reference field="5" count="1" selected="0">
            <x v="7"/>
          </reference>
        </references>
      </pivotArea>
    </format>
    <format dxfId="118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3"/>
          </reference>
          <reference field="3" count="1">
            <x v="29"/>
          </reference>
          <reference field="5" count="1" selected="0">
            <x v="7"/>
          </reference>
        </references>
      </pivotArea>
    </format>
    <format dxfId="118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4"/>
          </reference>
          <reference field="3" count="1">
            <x v="21"/>
          </reference>
          <reference field="5" count="1" selected="0">
            <x v="7"/>
          </reference>
        </references>
      </pivotArea>
    </format>
    <format dxfId="118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5"/>
          </reference>
          <reference field="3" count="1">
            <x v="38"/>
          </reference>
          <reference field="5" count="1" selected="0">
            <x v="7"/>
          </reference>
        </references>
      </pivotArea>
    </format>
    <format dxfId="119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6"/>
          </reference>
          <reference field="3" count="1">
            <x v="116"/>
          </reference>
          <reference field="5" count="1" selected="0">
            <x v="7"/>
          </reference>
        </references>
      </pivotArea>
    </format>
    <format dxfId="119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7"/>
          </reference>
          <reference field="3" count="1">
            <x v="124"/>
          </reference>
          <reference field="5" count="1" selected="0">
            <x v="7"/>
          </reference>
        </references>
      </pivotArea>
    </format>
    <format dxfId="119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8"/>
          </reference>
          <reference field="3" count="1">
            <x v="19"/>
          </reference>
          <reference field="5" count="1" selected="0">
            <x v="7"/>
          </reference>
        </references>
      </pivotArea>
    </format>
    <format dxfId="119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899"/>
          </reference>
          <reference field="3" count="1">
            <x v="36"/>
          </reference>
          <reference field="5" count="1" selected="0">
            <x v="7"/>
          </reference>
        </references>
      </pivotArea>
    </format>
    <format dxfId="119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0"/>
          </reference>
          <reference field="3" count="1">
            <x v="117"/>
          </reference>
          <reference field="5" count="1" selected="0">
            <x v="7"/>
          </reference>
        </references>
      </pivotArea>
    </format>
    <format dxfId="119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1"/>
          </reference>
          <reference field="3" count="1">
            <x v="129"/>
          </reference>
          <reference field="5" count="1" selected="0">
            <x v="7"/>
          </reference>
        </references>
      </pivotArea>
    </format>
    <format dxfId="119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2"/>
          </reference>
          <reference field="3" count="1">
            <x v="17"/>
          </reference>
          <reference field="5" count="1" selected="0">
            <x v="7"/>
          </reference>
        </references>
      </pivotArea>
    </format>
    <format dxfId="119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3"/>
          </reference>
          <reference field="3" count="1">
            <x v="35"/>
          </reference>
          <reference field="5" count="1" selected="0">
            <x v="7"/>
          </reference>
        </references>
      </pivotArea>
    </format>
    <format dxfId="119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4"/>
          </reference>
          <reference field="3" count="1">
            <x v="118"/>
          </reference>
          <reference field="5" count="1" selected="0">
            <x v="7"/>
          </reference>
        </references>
      </pivotArea>
    </format>
    <format dxfId="119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5"/>
          </reference>
          <reference field="3" count="1">
            <x v="130"/>
          </reference>
          <reference field="5" count="1" selected="0">
            <x v="7"/>
          </reference>
        </references>
      </pivotArea>
    </format>
    <format dxfId="1200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6"/>
          </reference>
          <reference field="3" count="1">
            <x v="18"/>
          </reference>
          <reference field="5" count="1" selected="0">
            <x v="7"/>
          </reference>
        </references>
      </pivotArea>
    </format>
    <format dxfId="1201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7"/>
          </reference>
          <reference field="3" count="1">
            <x v="120"/>
          </reference>
          <reference field="5" count="1" selected="0">
            <x v="7"/>
          </reference>
        </references>
      </pivotArea>
    </format>
    <format dxfId="1202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8"/>
          </reference>
          <reference field="3" count="1">
            <x v="20"/>
          </reference>
          <reference field="5" count="1" selected="0">
            <x v="7"/>
          </reference>
        </references>
      </pivotArea>
    </format>
    <format dxfId="120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09"/>
          </reference>
          <reference field="3" count="1">
            <x v="161"/>
          </reference>
          <reference field="5" count="1" selected="0">
            <x v="7"/>
          </reference>
        </references>
      </pivotArea>
    </format>
    <format dxfId="120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10"/>
          </reference>
          <reference field="3" count="1">
            <x v="162"/>
          </reference>
          <reference field="5" count="1" selected="0">
            <x v="7"/>
          </reference>
        </references>
      </pivotArea>
    </format>
    <format dxfId="120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11"/>
          </reference>
          <reference field="3" count="1">
            <x v="165"/>
          </reference>
          <reference field="5" count="1" selected="0">
            <x v="7"/>
          </reference>
        </references>
      </pivotArea>
    </format>
    <format dxfId="120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12"/>
          </reference>
          <reference field="3" count="1">
            <x v="191"/>
          </reference>
          <reference field="5" count="1" selected="0">
            <x v="7"/>
          </reference>
        </references>
      </pivotArea>
    </format>
    <format dxfId="120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13"/>
          </reference>
          <reference field="3" count="1">
            <x v="102"/>
          </reference>
          <reference field="5" count="1" selected="0">
            <x v="7"/>
          </reference>
        </references>
      </pivotArea>
    </format>
    <format dxfId="120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14"/>
          </reference>
          <reference field="3" count="1">
            <x v="163"/>
          </reference>
          <reference field="5" count="1" selected="0">
            <x v="7"/>
          </reference>
        </references>
      </pivotArea>
    </format>
    <format dxfId="120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15"/>
          </reference>
          <reference field="3" count="1">
            <x v="164"/>
          </reference>
          <reference field="5" count="1" selected="0">
            <x v="7"/>
          </reference>
        </references>
      </pivotArea>
    </format>
    <format dxfId="121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0"/>
          </reference>
          <reference field="2" count="1" selected="0">
            <x v="916"/>
          </reference>
          <reference field="3" count="1">
            <x v="31"/>
          </reference>
          <reference field="5" count="1" selected="0">
            <x v="7"/>
          </reference>
        </references>
      </pivotArea>
    </format>
    <format dxfId="121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917"/>
          </reference>
          <reference field="3" count="1">
            <x v="31"/>
          </reference>
          <reference field="5" count="1" selected="0">
            <x v="7"/>
          </reference>
        </references>
      </pivotArea>
    </format>
    <format dxfId="12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18"/>
          </reference>
          <reference field="3" count="1">
            <x v="65"/>
          </reference>
          <reference field="5" count="1" selected="0">
            <x v="7"/>
          </reference>
        </references>
      </pivotArea>
    </format>
    <format dxfId="12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19"/>
          </reference>
          <reference field="3" count="1">
            <x v="31"/>
          </reference>
          <reference field="5" count="1" selected="0">
            <x v="7"/>
          </reference>
        </references>
      </pivotArea>
    </format>
    <format dxfId="12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0"/>
          </reference>
          <reference field="3" count="1">
            <x v="189"/>
          </reference>
          <reference field="5" count="1" selected="0">
            <x v="7"/>
          </reference>
        </references>
      </pivotArea>
    </format>
    <format dxfId="12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1"/>
          </reference>
          <reference field="3" count="1">
            <x v="136"/>
          </reference>
          <reference field="5" count="1" selected="0">
            <x v="7"/>
          </reference>
        </references>
      </pivotArea>
    </format>
    <format dxfId="12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2"/>
          </reference>
          <reference field="3" count="1">
            <x v="121"/>
          </reference>
          <reference field="5" count="1" selected="0">
            <x v="7"/>
          </reference>
        </references>
      </pivotArea>
    </format>
    <format dxfId="12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3"/>
          </reference>
          <reference field="3" count="1">
            <x v="39"/>
          </reference>
          <reference field="5" count="1" selected="0">
            <x v="7"/>
          </reference>
        </references>
      </pivotArea>
    </format>
    <format dxfId="12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4"/>
          </reference>
          <reference field="3" count="1">
            <x v="186"/>
          </reference>
          <reference field="5" count="1" selected="0">
            <x v="7"/>
          </reference>
        </references>
      </pivotArea>
    </format>
    <format dxfId="12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5"/>
          </reference>
          <reference field="3" count="1">
            <x v="122"/>
          </reference>
          <reference field="5" count="1" selected="0">
            <x v="7"/>
          </reference>
        </references>
      </pivotArea>
    </format>
    <format dxfId="12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6"/>
          </reference>
          <reference field="3" count="1">
            <x v="40"/>
          </reference>
          <reference field="5" count="1" selected="0">
            <x v="7"/>
          </reference>
        </references>
      </pivotArea>
    </format>
    <format dxfId="12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7"/>
          </reference>
          <reference field="3" count="1">
            <x v="72"/>
          </reference>
          <reference field="5" count="1" selected="0">
            <x v="7"/>
          </reference>
        </references>
      </pivotArea>
    </format>
    <format dxfId="12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8"/>
          </reference>
          <reference field="3" count="1">
            <x v="123"/>
          </reference>
          <reference field="5" count="1" selected="0">
            <x v="7"/>
          </reference>
        </references>
      </pivotArea>
    </format>
    <format dxfId="12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29"/>
          </reference>
          <reference field="3" count="1">
            <x v="74"/>
          </reference>
          <reference field="5" count="1" selected="0">
            <x v="7"/>
          </reference>
        </references>
      </pivotArea>
    </format>
    <format dxfId="12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0"/>
          </reference>
          <reference field="3" count="1">
            <x v="41"/>
          </reference>
          <reference field="5" count="1" selected="0">
            <x v="7"/>
          </reference>
        </references>
      </pivotArea>
    </format>
    <format dxfId="12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1"/>
          </reference>
          <reference field="3" count="1">
            <x v="76"/>
          </reference>
          <reference field="5" count="1" selected="0">
            <x v="7"/>
          </reference>
        </references>
      </pivotArea>
    </format>
    <format dxfId="12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2"/>
          </reference>
          <reference field="3" count="1">
            <x v="76"/>
          </reference>
          <reference field="5" count="1" selected="0">
            <x v="7"/>
          </reference>
        </references>
      </pivotArea>
    </format>
    <format dxfId="12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3"/>
          </reference>
          <reference field="3" count="1">
            <x v="119"/>
          </reference>
          <reference field="5" count="1" selected="0">
            <x v="7"/>
          </reference>
        </references>
      </pivotArea>
    </format>
    <format dxfId="12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4"/>
          </reference>
          <reference field="3" count="1">
            <x v="11"/>
          </reference>
          <reference field="5" count="1" selected="0">
            <x v="7"/>
          </reference>
        </references>
      </pivotArea>
    </format>
    <format dxfId="12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5"/>
          </reference>
          <reference field="3" count="1">
            <x v="33"/>
          </reference>
          <reference field="5" count="1" selected="0">
            <x v="7"/>
          </reference>
        </references>
      </pivotArea>
    </format>
    <format dxfId="12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6"/>
          </reference>
          <reference field="3" count="1">
            <x v="42"/>
          </reference>
          <reference field="5" count="1" selected="0">
            <x v="7"/>
          </reference>
        </references>
      </pivotArea>
    </format>
    <format dxfId="12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7"/>
          </reference>
          <reference field="3" count="1">
            <x v="128"/>
          </reference>
          <reference field="5" count="1" selected="0">
            <x v="7"/>
          </reference>
        </references>
      </pivotArea>
    </format>
    <format dxfId="12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8"/>
          </reference>
          <reference field="3" count="1">
            <x v="107"/>
          </reference>
          <reference field="5" count="1" selected="0">
            <x v="7"/>
          </reference>
        </references>
      </pivotArea>
    </format>
    <format dxfId="12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39"/>
          </reference>
          <reference field="3" count="1">
            <x v="26"/>
          </reference>
          <reference field="5" count="1" selected="0">
            <x v="7"/>
          </reference>
        </references>
      </pivotArea>
    </format>
    <format dxfId="12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0"/>
          </reference>
          <reference field="3" count="1">
            <x v="108"/>
          </reference>
          <reference field="5" count="1" selected="0">
            <x v="7"/>
          </reference>
        </references>
      </pivotArea>
    </format>
    <format dxfId="12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1"/>
          </reference>
          <reference field="3" count="1">
            <x v="108"/>
          </reference>
          <reference field="5" count="1" selected="0">
            <x v="7"/>
          </reference>
        </references>
      </pivotArea>
    </format>
    <format dxfId="12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2"/>
          </reference>
          <reference field="3" count="1">
            <x v="133"/>
          </reference>
          <reference field="5" count="1" selected="0">
            <x v="7"/>
          </reference>
        </references>
      </pivotArea>
    </format>
    <format dxfId="12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3"/>
          </reference>
          <reference field="3" count="1">
            <x v="82"/>
          </reference>
          <reference field="5" count="1" selected="0">
            <x v="7"/>
          </reference>
        </references>
      </pivotArea>
    </format>
    <format dxfId="12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4"/>
          </reference>
          <reference field="3" count="1">
            <x v="109"/>
          </reference>
          <reference field="5" count="1" selected="0">
            <x v="7"/>
          </reference>
        </references>
      </pivotArea>
    </format>
    <format dxfId="12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5"/>
          </reference>
          <reference field="3" count="1">
            <x v="27"/>
          </reference>
          <reference field="5" count="1" selected="0">
            <x v="7"/>
          </reference>
        </references>
      </pivotArea>
    </format>
    <format dxfId="12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6"/>
          </reference>
          <reference field="3" count="1">
            <x v="110"/>
          </reference>
          <reference field="5" count="1" selected="0">
            <x v="7"/>
          </reference>
        </references>
      </pivotArea>
    </format>
    <format dxfId="12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7"/>
          </reference>
          <reference field="3" count="1">
            <x v="134"/>
          </reference>
          <reference field="5" count="1" selected="0">
            <x v="7"/>
          </reference>
        </references>
      </pivotArea>
    </format>
    <format dxfId="12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8"/>
          </reference>
          <reference field="3" count="1">
            <x v="111"/>
          </reference>
          <reference field="5" count="1" selected="0">
            <x v="7"/>
          </reference>
        </references>
      </pivotArea>
    </format>
    <format dxfId="12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49"/>
          </reference>
          <reference field="3" count="1">
            <x v="28"/>
          </reference>
          <reference field="5" count="1" selected="0">
            <x v="7"/>
          </reference>
        </references>
      </pivotArea>
    </format>
    <format dxfId="12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0"/>
          </reference>
          <reference field="3" count="1">
            <x v="112"/>
          </reference>
          <reference field="5" count="1" selected="0">
            <x v="7"/>
          </reference>
        </references>
      </pivotArea>
    </format>
    <format dxfId="12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1"/>
          </reference>
          <reference field="3" count="1">
            <x v="132"/>
          </reference>
          <reference field="5" count="1" selected="0">
            <x v="7"/>
          </reference>
        </references>
      </pivotArea>
    </format>
    <format dxfId="12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2"/>
          </reference>
          <reference field="3" count="1">
            <x v="113"/>
          </reference>
          <reference field="5" count="1" selected="0">
            <x v="7"/>
          </reference>
        </references>
      </pivotArea>
    </format>
    <format dxfId="12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3"/>
          </reference>
          <reference field="3" count="1">
            <x v="113"/>
          </reference>
          <reference field="5" count="1" selected="0">
            <x v="7"/>
          </reference>
        </references>
      </pivotArea>
    </format>
    <format dxfId="12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4"/>
          </reference>
          <reference field="3" count="1">
            <x v="30"/>
          </reference>
          <reference field="5" count="1" selected="0">
            <x v="7"/>
          </reference>
        </references>
      </pivotArea>
    </format>
    <format dxfId="12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5"/>
          </reference>
          <reference field="3" count="1">
            <x v="87"/>
          </reference>
          <reference field="5" count="1" selected="0">
            <x v="7"/>
          </reference>
        </references>
      </pivotArea>
    </format>
    <format dxfId="12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6"/>
          </reference>
          <reference field="3" count="1">
            <x v="114"/>
          </reference>
          <reference field="5" count="1" selected="0">
            <x v="7"/>
          </reference>
        </references>
      </pivotArea>
    </format>
    <format dxfId="12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7"/>
          </reference>
          <reference field="3" count="1">
            <x v="131"/>
          </reference>
          <reference field="5" count="1" selected="0">
            <x v="7"/>
          </reference>
        </references>
      </pivotArea>
    </format>
    <format dxfId="12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8"/>
          </reference>
          <reference field="3" count="1">
            <x v="115"/>
          </reference>
          <reference field="5" count="1" selected="0">
            <x v="7"/>
          </reference>
        </references>
      </pivotArea>
    </format>
    <format dxfId="12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59"/>
          </reference>
          <reference field="3" count="1">
            <x v="29"/>
          </reference>
          <reference field="5" count="1" selected="0">
            <x v="7"/>
          </reference>
        </references>
      </pivotArea>
    </format>
    <format dxfId="12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0"/>
          </reference>
          <reference field="3" count="1">
            <x v="21"/>
          </reference>
          <reference field="5" count="1" selected="0">
            <x v="7"/>
          </reference>
        </references>
      </pivotArea>
    </format>
    <format dxfId="12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1"/>
          </reference>
          <reference field="3" count="1">
            <x v="38"/>
          </reference>
          <reference field="5" count="1" selected="0">
            <x v="7"/>
          </reference>
        </references>
      </pivotArea>
    </format>
    <format dxfId="12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2"/>
          </reference>
          <reference field="3" count="1">
            <x v="90"/>
          </reference>
          <reference field="5" count="1" selected="0">
            <x v="7"/>
          </reference>
        </references>
      </pivotArea>
    </format>
    <format dxfId="12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3"/>
          </reference>
          <reference field="3" count="1">
            <x v="116"/>
          </reference>
          <reference field="5" count="1" selected="0">
            <x v="7"/>
          </reference>
        </references>
      </pivotArea>
    </format>
    <format dxfId="12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4"/>
          </reference>
          <reference field="3" count="1">
            <x v="46"/>
          </reference>
          <reference field="5" count="1" selected="0">
            <x v="7"/>
          </reference>
        </references>
      </pivotArea>
    </format>
    <format dxfId="12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5"/>
          </reference>
          <reference field="3" count="1">
            <x v="46"/>
          </reference>
          <reference field="5" count="1" selected="0">
            <x v="7"/>
          </reference>
        </references>
      </pivotArea>
    </format>
    <format dxfId="12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6"/>
          </reference>
          <reference field="3" count="1">
            <x v="124"/>
          </reference>
          <reference field="5" count="1" selected="0">
            <x v="7"/>
          </reference>
        </references>
      </pivotArea>
    </format>
    <format dxfId="12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7"/>
          </reference>
          <reference field="3" count="1">
            <x v="19"/>
          </reference>
          <reference field="5" count="1" selected="0">
            <x v="7"/>
          </reference>
        </references>
      </pivotArea>
    </format>
    <format dxfId="12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8"/>
          </reference>
          <reference field="3" count="1">
            <x v="49"/>
          </reference>
          <reference field="5" count="1" selected="0">
            <x v="7"/>
          </reference>
        </references>
      </pivotArea>
    </format>
    <format dxfId="12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69"/>
          </reference>
          <reference field="3" count="1">
            <x v="49"/>
          </reference>
          <reference field="5" count="1" selected="0">
            <x v="7"/>
          </reference>
        </references>
      </pivotArea>
    </format>
    <format dxfId="12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0"/>
          </reference>
          <reference field="3" count="1">
            <x v="36"/>
          </reference>
          <reference field="5" count="1" selected="0">
            <x v="7"/>
          </reference>
        </references>
      </pivotArea>
    </format>
    <format dxfId="12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1"/>
          </reference>
          <reference field="3" count="1">
            <x v="117"/>
          </reference>
          <reference field="5" count="1" selected="0">
            <x v="7"/>
          </reference>
        </references>
      </pivotArea>
    </format>
    <format dxfId="12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2"/>
          </reference>
          <reference field="3" count="1">
            <x v="45"/>
          </reference>
          <reference field="5" count="1" selected="0">
            <x v="7"/>
          </reference>
        </references>
      </pivotArea>
    </format>
    <format dxfId="12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3"/>
          </reference>
          <reference field="3" count="1">
            <x v="129"/>
          </reference>
          <reference field="5" count="1" selected="0">
            <x v="7"/>
          </reference>
        </references>
      </pivotArea>
    </format>
    <format dxfId="12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4"/>
          </reference>
          <reference field="3" count="1">
            <x v="17"/>
          </reference>
          <reference field="5" count="1" selected="0">
            <x v="7"/>
          </reference>
        </references>
      </pivotArea>
    </format>
    <format dxfId="12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5"/>
          </reference>
          <reference field="3" count="1">
            <x v="53"/>
          </reference>
          <reference field="5" count="1" selected="0">
            <x v="7"/>
          </reference>
        </references>
      </pivotArea>
    </format>
    <format dxfId="12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6"/>
          </reference>
          <reference field="3" count="1">
            <x v="35"/>
          </reference>
          <reference field="5" count="1" selected="0">
            <x v="7"/>
          </reference>
        </references>
      </pivotArea>
    </format>
    <format dxfId="12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7"/>
          </reference>
          <reference field="3" count="1">
            <x v="118"/>
          </reference>
          <reference field="5" count="1" selected="0">
            <x v="7"/>
          </reference>
        </references>
      </pivotArea>
    </format>
    <format dxfId="12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8"/>
          </reference>
          <reference field="3" count="1">
            <x v="43"/>
          </reference>
          <reference field="5" count="1" selected="0">
            <x v="7"/>
          </reference>
        </references>
      </pivotArea>
    </format>
    <format dxfId="12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79"/>
          </reference>
          <reference field="3" count="1">
            <x v="43"/>
          </reference>
          <reference field="5" count="1" selected="0">
            <x v="7"/>
          </reference>
        </references>
      </pivotArea>
    </format>
    <format dxfId="12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0"/>
          </reference>
          <reference field="3" count="1">
            <x v="130"/>
          </reference>
          <reference field="5" count="1" selected="0">
            <x v="7"/>
          </reference>
        </references>
      </pivotArea>
    </format>
    <format dxfId="12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1"/>
          </reference>
          <reference field="3" count="1">
            <x v="192"/>
          </reference>
          <reference field="5" count="1" selected="0">
            <x v="7"/>
          </reference>
        </references>
      </pivotArea>
    </format>
    <format dxfId="12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2"/>
          </reference>
          <reference field="3" count="1">
            <x v="18"/>
          </reference>
          <reference field="5" count="1" selected="0">
            <x v="7"/>
          </reference>
        </references>
      </pivotArea>
    </format>
    <format dxfId="12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3"/>
          </reference>
          <reference field="3" count="1">
            <x v="18"/>
          </reference>
          <reference field="5" count="1" selected="0">
            <x v="7"/>
          </reference>
        </references>
      </pivotArea>
    </format>
    <format dxfId="12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4"/>
          </reference>
          <reference field="3" count="1">
            <x v="54"/>
          </reference>
          <reference field="5" count="1" selected="0">
            <x v="7"/>
          </reference>
        </references>
      </pivotArea>
    </format>
    <format dxfId="12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5"/>
          </reference>
          <reference field="3" count="1">
            <x v="120"/>
          </reference>
          <reference field="5" count="1" selected="0">
            <x v="7"/>
          </reference>
        </references>
      </pivotArea>
    </format>
    <format dxfId="12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6"/>
          </reference>
          <reference field="3" count="1">
            <x v="44"/>
          </reference>
          <reference field="5" count="1" selected="0">
            <x v="7"/>
          </reference>
        </references>
      </pivotArea>
    </format>
    <format dxfId="12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7"/>
          </reference>
          <reference field="3" count="1">
            <x v="44"/>
          </reference>
          <reference field="5" count="1" selected="0">
            <x v="7"/>
          </reference>
        </references>
      </pivotArea>
    </format>
    <format dxfId="12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8"/>
          </reference>
          <reference field="3" count="1">
            <x v="20"/>
          </reference>
          <reference field="5" count="1" selected="0">
            <x v="7"/>
          </reference>
        </references>
      </pivotArea>
    </format>
    <format dxfId="12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89"/>
          </reference>
          <reference field="3" count="1">
            <x v="55"/>
          </reference>
          <reference field="5" count="1" selected="0">
            <x v="7"/>
          </reference>
        </references>
      </pivotArea>
    </format>
    <format dxfId="12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0"/>
          </reference>
          <reference field="3" count="1">
            <x v="98"/>
          </reference>
          <reference field="5" count="1" selected="0">
            <x v="7"/>
          </reference>
        </references>
      </pivotArea>
    </format>
    <format dxfId="12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1"/>
          </reference>
          <reference field="3" count="1">
            <x v="161"/>
          </reference>
          <reference field="5" count="1" selected="0">
            <x v="7"/>
          </reference>
        </references>
      </pivotArea>
    </format>
    <format dxfId="12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2"/>
          </reference>
          <reference field="3" count="1">
            <x v="56"/>
          </reference>
          <reference field="5" count="1" selected="0">
            <x v="7"/>
          </reference>
        </references>
      </pivotArea>
    </format>
    <format dxfId="12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3"/>
          </reference>
          <reference field="3" count="1">
            <x v="162"/>
          </reference>
          <reference field="5" count="1" selected="0">
            <x v="7"/>
          </reference>
        </references>
      </pivotArea>
    </format>
    <format dxfId="12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4"/>
          </reference>
          <reference field="3" count="1">
            <x v="57"/>
          </reference>
          <reference field="5" count="1" selected="0">
            <x v="7"/>
          </reference>
        </references>
      </pivotArea>
    </format>
    <format dxfId="12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5"/>
          </reference>
          <reference field="3" count="1">
            <x v="165"/>
          </reference>
          <reference field="5" count="1" selected="0">
            <x v="7"/>
          </reference>
        </references>
      </pivotArea>
    </format>
    <format dxfId="12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6"/>
          </reference>
          <reference field="3" count="1">
            <x v="58"/>
          </reference>
          <reference field="5" count="1" selected="0">
            <x v="7"/>
          </reference>
        </references>
      </pivotArea>
    </format>
    <format dxfId="12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7"/>
          </reference>
          <reference field="3" count="1">
            <x v="58"/>
          </reference>
          <reference field="5" count="1" selected="0">
            <x v="7"/>
          </reference>
        </references>
      </pivotArea>
    </format>
    <format dxfId="12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8"/>
          </reference>
          <reference field="3" count="1">
            <x v="191"/>
          </reference>
          <reference field="5" count="1" selected="0">
            <x v="7"/>
          </reference>
        </references>
      </pivotArea>
    </format>
    <format dxfId="12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999"/>
          </reference>
          <reference field="3" count="1">
            <x v="102"/>
          </reference>
          <reference field="5" count="1" selected="0">
            <x v="7"/>
          </reference>
        </references>
      </pivotArea>
    </format>
    <format dxfId="12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00"/>
          </reference>
          <reference field="3" count="1">
            <x v="163"/>
          </reference>
          <reference field="5" count="1" selected="0">
            <x v="7"/>
          </reference>
        </references>
      </pivotArea>
    </format>
    <format dxfId="12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01"/>
          </reference>
          <reference field="3" count="1">
            <x v="164"/>
          </reference>
          <reference field="5" count="1" selected="0">
            <x v="7"/>
          </reference>
        </references>
      </pivotArea>
    </format>
    <format dxfId="1296">
      <pivotArea dataOnly="0" labelOnly="1" outline="0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2" count="1" selected="0">
            <x v="1002"/>
          </reference>
          <reference field="3" count="1">
            <x v="178"/>
          </reference>
          <reference field="5" count="1" selected="0">
            <x v="7"/>
          </reference>
        </references>
      </pivotArea>
    </format>
    <format dxfId="1297">
      <pivotArea dataOnly="0" labelOnly="1" outline="0" fieldPosition="0">
        <references count="5">
          <reference field="0" count="1" selected="0">
            <x v="16"/>
          </reference>
          <reference field="1" count="1" selected="0">
            <x v="0"/>
          </reference>
          <reference field="2" count="1" selected="0">
            <x v="1003"/>
          </reference>
          <reference field="3" count="1">
            <x v="178"/>
          </reference>
          <reference field="5" count="1" selected="0">
            <x v="7"/>
          </reference>
        </references>
      </pivotArea>
    </format>
    <format dxfId="129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0"/>
          </reference>
          <reference field="2" count="1" selected="0">
            <x v="1004"/>
          </reference>
          <reference field="3" count="1">
            <x v="31"/>
          </reference>
          <reference field="5" count="1" selected="0">
            <x v="7"/>
          </reference>
        </references>
      </pivotArea>
    </format>
    <format dxfId="129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05"/>
          </reference>
          <reference field="3" count="1">
            <x v="65"/>
          </reference>
          <reference field="5" count="1" selected="0">
            <x v="7"/>
          </reference>
        </references>
      </pivotArea>
    </format>
    <format dxfId="130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06"/>
          </reference>
          <reference field="3" count="1">
            <x v="178"/>
          </reference>
          <reference field="5" count="1" selected="0">
            <x v="7"/>
          </reference>
        </references>
      </pivotArea>
    </format>
    <format dxfId="130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07"/>
          </reference>
          <reference field="3" count="1">
            <x v="189"/>
          </reference>
          <reference field="5" count="1" selected="0">
            <x v="7"/>
          </reference>
        </references>
      </pivotArea>
    </format>
    <format dxfId="130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08"/>
          </reference>
          <reference field="3" count="1">
            <x v="190"/>
          </reference>
          <reference field="5" count="1" selected="0">
            <x v="7"/>
          </reference>
        </references>
      </pivotArea>
    </format>
    <format dxfId="130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09"/>
          </reference>
          <reference field="3" count="1">
            <x v="121"/>
          </reference>
          <reference field="5" count="1" selected="0">
            <x v="7"/>
          </reference>
        </references>
      </pivotArea>
    </format>
    <format dxfId="130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0"/>
          </reference>
          <reference field="3" count="1">
            <x v="39"/>
          </reference>
          <reference field="5" count="1" selected="0">
            <x v="7"/>
          </reference>
        </references>
      </pivotArea>
    </format>
    <format dxfId="130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1"/>
          </reference>
          <reference field="3" count="1">
            <x v="122"/>
          </reference>
          <reference field="5" count="1" selected="0">
            <x v="7"/>
          </reference>
        </references>
      </pivotArea>
    </format>
    <format dxfId="130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2"/>
          </reference>
          <reference field="3" count="1">
            <x v="40"/>
          </reference>
          <reference field="5" count="1" selected="0">
            <x v="7"/>
          </reference>
        </references>
      </pivotArea>
    </format>
    <format dxfId="130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3"/>
          </reference>
          <reference field="3" count="1">
            <x v="123"/>
          </reference>
          <reference field="5" count="1" selected="0">
            <x v="7"/>
          </reference>
        </references>
      </pivotArea>
    </format>
    <format dxfId="130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4"/>
          </reference>
          <reference field="3" count="1">
            <x v="41"/>
          </reference>
          <reference field="5" count="1" selected="0">
            <x v="7"/>
          </reference>
        </references>
      </pivotArea>
    </format>
    <format dxfId="130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5"/>
          </reference>
          <reference field="3" count="1">
            <x v="119"/>
          </reference>
          <reference field="5" count="1" selected="0">
            <x v="7"/>
          </reference>
        </references>
      </pivotArea>
    </format>
    <format dxfId="131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6"/>
          </reference>
          <reference field="3" count="1">
            <x v="33"/>
          </reference>
          <reference field="5" count="1" selected="0">
            <x v="7"/>
          </reference>
        </references>
      </pivotArea>
    </format>
    <format dxfId="131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7"/>
          </reference>
          <reference field="3" count="1">
            <x v="42"/>
          </reference>
          <reference field="5" count="1" selected="0">
            <x v="7"/>
          </reference>
        </references>
      </pivotArea>
    </format>
    <format dxfId="131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8"/>
          </reference>
          <reference field="3" count="1">
            <x v="128"/>
          </reference>
          <reference field="5" count="1" selected="0">
            <x v="7"/>
          </reference>
        </references>
      </pivotArea>
    </format>
    <format dxfId="131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19"/>
          </reference>
          <reference field="3" count="1">
            <x v="107"/>
          </reference>
          <reference field="5" count="1" selected="0">
            <x v="7"/>
          </reference>
        </references>
      </pivotArea>
    </format>
    <format dxfId="131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0"/>
          </reference>
          <reference field="3" count="1">
            <x v="26"/>
          </reference>
          <reference field="5" count="1" selected="0">
            <x v="7"/>
          </reference>
        </references>
      </pivotArea>
    </format>
    <format dxfId="131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1"/>
          </reference>
          <reference field="3" count="1">
            <x v="108"/>
          </reference>
          <reference field="5" count="1" selected="0">
            <x v="7"/>
          </reference>
        </references>
      </pivotArea>
    </format>
    <format dxfId="131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2"/>
          </reference>
          <reference field="3" count="1">
            <x v="133"/>
          </reference>
          <reference field="5" count="1" selected="0">
            <x v="7"/>
          </reference>
        </references>
      </pivotArea>
    </format>
    <format dxfId="131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3"/>
          </reference>
          <reference field="3" count="1">
            <x v="109"/>
          </reference>
          <reference field="5" count="1" selected="0">
            <x v="7"/>
          </reference>
        </references>
      </pivotArea>
    </format>
    <format dxfId="131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4"/>
          </reference>
          <reference field="3" count="1">
            <x v="27"/>
          </reference>
          <reference field="5" count="1" selected="0">
            <x v="7"/>
          </reference>
        </references>
      </pivotArea>
    </format>
    <format dxfId="131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5"/>
          </reference>
          <reference field="3" count="1">
            <x v="110"/>
          </reference>
          <reference field="5" count="1" selected="0">
            <x v="7"/>
          </reference>
        </references>
      </pivotArea>
    </format>
    <format dxfId="132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6"/>
          </reference>
          <reference field="3" count="1">
            <x v="134"/>
          </reference>
          <reference field="5" count="1" selected="0">
            <x v="7"/>
          </reference>
        </references>
      </pivotArea>
    </format>
    <format dxfId="132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7"/>
          </reference>
          <reference field="3" count="1">
            <x v="111"/>
          </reference>
          <reference field="5" count="1" selected="0">
            <x v="7"/>
          </reference>
        </references>
      </pivotArea>
    </format>
    <format dxfId="132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8"/>
          </reference>
          <reference field="3" count="1">
            <x v="28"/>
          </reference>
          <reference field="5" count="1" selected="0">
            <x v="7"/>
          </reference>
        </references>
      </pivotArea>
    </format>
    <format dxfId="132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29"/>
          </reference>
          <reference field="3" count="1">
            <x v="112"/>
          </reference>
          <reference field="5" count="1" selected="0">
            <x v="7"/>
          </reference>
        </references>
      </pivotArea>
    </format>
    <format dxfId="132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0"/>
          </reference>
          <reference field="3" count="1">
            <x v="132"/>
          </reference>
          <reference field="5" count="1" selected="0">
            <x v="7"/>
          </reference>
        </references>
      </pivotArea>
    </format>
    <format dxfId="132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1"/>
          </reference>
          <reference field="3" count="1">
            <x v="113"/>
          </reference>
          <reference field="5" count="1" selected="0">
            <x v="7"/>
          </reference>
        </references>
      </pivotArea>
    </format>
    <format dxfId="13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2"/>
          </reference>
          <reference field="3" count="1">
            <x v="30"/>
          </reference>
          <reference field="5" count="1" selected="0">
            <x v="7"/>
          </reference>
        </references>
      </pivotArea>
    </format>
    <format dxfId="13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3"/>
          </reference>
          <reference field="3" count="1">
            <x v="114"/>
          </reference>
          <reference field="5" count="1" selected="0">
            <x v="7"/>
          </reference>
        </references>
      </pivotArea>
    </format>
    <format dxfId="13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4"/>
          </reference>
          <reference field="3" count="1">
            <x v="131"/>
          </reference>
          <reference field="5" count="1" selected="0">
            <x v="7"/>
          </reference>
        </references>
      </pivotArea>
    </format>
    <format dxfId="13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5"/>
          </reference>
          <reference field="3" count="1">
            <x v="115"/>
          </reference>
          <reference field="5" count="1" selected="0">
            <x v="7"/>
          </reference>
        </references>
      </pivotArea>
    </format>
    <format dxfId="13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6"/>
          </reference>
          <reference field="3" count="1">
            <x v="29"/>
          </reference>
          <reference field="5" count="1" selected="0">
            <x v="7"/>
          </reference>
        </references>
      </pivotArea>
    </format>
    <format dxfId="133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7"/>
          </reference>
          <reference field="3" count="1">
            <x v="21"/>
          </reference>
          <reference field="5" count="1" selected="0">
            <x v="7"/>
          </reference>
        </references>
      </pivotArea>
    </format>
    <format dxfId="133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8"/>
          </reference>
          <reference field="3" count="1">
            <x v="38"/>
          </reference>
          <reference field="5" count="1" selected="0">
            <x v="7"/>
          </reference>
        </references>
      </pivotArea>
    </format>
    <format dxfId="133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39"/>
          </reference>
          <reference field="3" count="1">
            <x v="116"/>
          </reference>
          <reference field="5" count="1" selected="0">
            <x v="7"/>
          </reference>
        </references>
      </pivotArea>
    </format>
    <format dxfId="133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0"/>
          </reference>
          <reference field="3" count="1">
            <x v="124"/>
          </reference>
          <reference field="5" count="1" selected="0">
            <x v="7"/>
          </reference>
        </references>
      </pivotArea>
    </format>
    <format dxfId="133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1"/>
          </reference>
          <reference field="3" count="1">
            <x v="19"/>
          </reference>
          <reference field="5" count="1" selected="0">
            <x v="7"/>
          </reference>
        </references>
      </pivotArea>
    </format>
    <format dxfId="133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2"/>
          </reference>
          <reference field="3" count="1">
            <x v="36"/>
          </reference>
          <reference field="5" count="1" selected="0">
            <x v="7"/>
          </reference>
        </references>
      </pivotArea>
    </format>
    <format dxfId="133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3"/>
          </reference>
          <reference field="3" count="1">
            <x v="117"/>
          </reference>
          <reference field="5" count="1" selected="0">
            <x v="7"/>
          </reference>
        </references>
      </pivotArea>
    </format>
    <format dxfId="133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4"/>
          </reference>
          <reference field="3" count="1">
            <x v="129"/>
          </reference>
          <reference field="5" count="1" selected="0">
            <x v="7"/>
          </reference>
        </references>
      </pivotArea>
    </format>
    <format dxfId="133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5"/>
          </reference>
          <reference field="3" count="1">
            <x v="17"/>
          </reference>
          <reference field="5" count="1" selected="0">
            <x v="7"/>
          </reference>
        </references>
      </pivotArea>
    </format>
    <format dxfId="134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6"/>
          </reference>
          <reference field="3" count="1">
            <x v="35"/>
          </reference>
          <reference field="5" count="1" selected="0">
            <x v="7"/>
          </reference>
        </references>
      </pivotArea>
    </format>
    <format dxfId="134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7"/>
          </reference>
          <reference field="3" count="1">
            <x v="118"/>
          </reference>
          <reference field="5" count="1" selected="0">
            <x v="7"/>
          </reference>
        </references>
      </pivotArea>
    </format>
    <format dxfId="134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8"/>
          </reference>
          <reference field="3" count="1">
            <x v="130"/>
          </reference>
          <reference field="5" count="1" selected="0">
            <x v="7"/>
          </reference>
        </references>
      </pivotArea>
    </format>
    <format dxfId="1343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49"/>
          </reference>
          <reference field="3" count="1">
            <x v="18"/>
          </reference>
          <reference field="5" count="1" selected="0">
            <x v="7"/>
          </reference>
        </references>
      </pivotArea>
    </format>
    <format dxfId="1344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0"/>
          </reference>
          <reference field="3" count="1">
            <x v="120"/>
          </reference>
          <reference field="5" count="1" selected="0">
            <x v="7"/>
          </reference>
        </references>
      </pivotArea>
    </format>
    <format dxfId="134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1"/>
          </reference>
          <reference field="3" count="1">
            <x v="20"/>
          </reference>
          <reference field="5" count="1" selected="0">
            <x v="7"/>
          </reference>
        </references>
      </pivotArea>
    </format>
    <format dxfId="134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2"/>
          </reference>
          <reference field="3" count="1">
            <x v="161"/>
          </reference>
          <reference field="5" count="1" selected="0">
            <x v="7"/>
          </reference>
        </references>
      </pivotArea>
    </format>
    <format dxfId="134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3"/>
          </reference>
          <reference field="3" count="1">
            <x v="162"/>
          </reference>
          <reference field="5" count="1" selected="0">
            <x v="7"/>
          </reference>
        </references>
      </pivotArea>
    </format>
    <format dxfId="13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4"/>
          </reference>
          <reference field="3" count="1">
            <x v="165"/>
          </reference>
          <reference field="5" count="1" selected="0">
            <x v="7"/>
          </reference>
        </references>
      </pivotArea>
    </format>
    <format dxfId="13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5"/>
          </reference>
          <reference field="3" count="1">
            <x v="191"/>
          </reference>
          <reference field="5" count="1" selected="0">
            <x v="7"/>
          </reference>
        </references>
      </pivotArea>
    </format>
    <format dxfId="13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6"/>
          </reference>
          <reference field="3" count="1">
            <x v="102"/>
          </reference>
          <reference field="5" count="1" selected="0">
            <x v="7"/>
          </reference>
        </references>
      </pivotArea>
    </format>
    <format dxfId="13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7"/>
          </reference>
          <reference field="3" count="1">
            <x v="163"/>
          </reference>
          <reference field="5" count="1" selected="0">
            <x v="7"/>
          </reference>
        </references>
      </pivotArea>
    </format>
    <format dxfId="13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58"/>
          </reference>
          <reference field="3" count="1">
            <x v="164"/>
          </reference>
          <reference field="5" count="1" selected="0">
            <x v="7"/>
          </reference>
        </references>
      </pivotArea>
    </format>
    <format dxfId="135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59"/>
          </reference>
          <reference field="3" count="1">
            <x v="31"/>
          </reference>
          <reference field="5" count="1" selected="0">
            <x v="7"/>
          </reference>
        </references>
      </pivotArea>
    </format>
    <format dxfId="1354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1060"/>
          </reference>
          <reference field="3" count="1">
            <x v="178"/>
          </reference>
          <reference field="5" count="1" selected="0">
            <x v="41"/>
          </reference>
        </references>
      </pivotArea>
    </format>
    <format dxfId="13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1061"/>
          </reference>
          <reference field="3" count="1">
            <x v="178"/>
          </reference>
          <reference field="5" count="1" selected="0">
            <x v="41"/>
          </reference>
        </references>
      </pivotArea>
    </format>
    <format dxfId="1356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1062"/>
          </reference>
          <reference field="3" count="1">
            <x v="178"/>
          </reference>
          <reference field="5" count="1" selected="0">
            <x v="41"/>
          </reference>
        </references>
      </pivotArea>
    </format>
    <format dxfId="135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63"/>
          </reference>
          <reference field="3" count="1">
            <x v="178"/>
          </reference>
          <reference field="5" count="1" selected="0">
            <x v="41"/>
          </reference>
        </references>
      </pivotArea>
    </format>
    <format dxfId="13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64"/>
          </reference>
          <reference field="3" count="1">
            <x v="138"/>
          </reference>
          <reference field="5" count="1" selected="0">
            <x v="42"/>
          </reference>
        </references>
      </pivotArea>
    </format>
    <format dxfId="13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65"/>
          </reference>
          <reference field="3" count="1">
            <x v="40"/>
          </reference>
          <reference field="5" count="1" selected="0">
            <x v="42"/>
          </reference>
        </references>
      </pivotArea>
    </format>
    <format dxfId="13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66"/>
          </reference>
          <reference field="3" count="1">
            <x v="74"/>
          </reference>
          <reference field="5" count="1" selected="0">
            <x v="42"/>
          </reference>
        </references>
      </pivotArea>
    </format>
    <format dxfId="13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67"/>
          </reference>
          <reference field="3" count="1">
            <x v="77"/>
          </reference>
          <reference field="5" count="1" selected="0">
            <x v="42"/>
          </reference>
        </references>
      </pivotArea>
    </format>
    <format dxfId="13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68"/>
          </reference>
          <reference field="3" count="1">
            <x v="49"/>
          </reference>
          <reference field="5" count="1" selected="0">
            <x v="42"/>
          </reference>
        </references>
      </pivotArea>
    </format>
    <format dxfId="13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69"/>
          </reference>
          <reference field="3" count="1">
            <x v="31"/>
          </reference>
          <reference field="5" count="1" selected="0">
            <x v="43"/>
          </reference>
        </references>
      </pivotArea>
    </format>
    <format dxfId="13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0"/>
          </reference>
          <reference field="3" count="1">
            <x v="78"/>
          </reference>
          <reference field="5" count="1" selected="0">
            <x v="43"/>
          </reference>
        </references>
      </pivotArea>
    </format>
    <format dxfId="13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1"/>
          </reference>
          <reference field="3" count="1">
            <x v="45"/>
          </reference>
          <reference field="5" count="1" selected="0">
            <x v="43"/>
          </reference>
        </references>
      </pivotArea>
    </format>
    <format dxfId="13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2"/>
          </reference>
          <reference field="3" count="1">
            <x v="53"/>
          </reference>
          <reference field="5" count="1" selected="0">
            <x v="43"/>
          </reference>
        </references>
      </pivotArea>
    </format>
    <format dxfId="13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3"/>
          </reference>
          <reference field="3" count="1">
            <x v="43"/>
          </reference>
          <reference field="5" count="1" selected="0">
            <x v="43"/>
          </reference>
        </references>
      </pivotArea>
    </format>
    <format dxfId="13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4"/>
          </reference>
          <reference field="3" count="1">
            <x v="164"/>
          </reference>
          <reference field="5" count="1" selected="0">
            <x v="43"/>
          </reference>
        </references>
      </pivotArea>
    </format>
    <format dxfId="13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5"/>
          </reference>
          <reference field="3" count="1">
            <x v="122"/>
          </reference>
          <reference field="5" count="1" selected="0">
            <x v="44"/>
          </reference>
        </references>
      </pivotArea>
    </format>
    <format dxfId="13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6"/>
          </reference>
          <reference field="3" count="1">
            <x v="123"/>
          </reference>
          <reference field="5" count="1" selected="0">
            <x v="44"/>
          </reference>
        </references>
      </pivotArea>
    </format>
    <format dxfId="13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77"/>
          </reference>
          <reference field="3" count="1">
            <x v="77"/>
          </reference>
          <reference field="5" count="1" selected="0">
            <x v="44"/>
          </reference>
        </references>
      </pivotArea>
    </format>
    <format dxfId="137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078"/>
          </reference>
          <reference field="3" count="1">
            <x v="164"/>
          </reference>
          <reference field="5" count="1" selected="0">
            <x v="45"/>
          </reference>
        </references>
      </pivotArea>
    </format>
    <format dxfId="1373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079"/>
          </reference>
          <reference field="3" count="1">
            <x v="164"/>
          </reference>
          <reference field="5" count="1" selected="0">
            <x v="45"/>
          </reference>
        </references>
      </pivotArea>
    </format>
    <format dxfId="13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0"/>
          </reference>
          <reference field="3" count="1">
            <x v="164"/>
          </reference>
          <reference field="5" count="1" selected="0">
            <x v="45"/>
          </reference>
        </references>
      </pivotArea>
    </format>
    <format dxfId="137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081"/>
          </reference>
          <reference field="3" count="1">
            <x v="164"/>
          </reference>
          <reference field="5" count="1" selected="0">
            <x v="45"/>
          </reference>
        </references>
      </pivotArea>
    </format>
    <format dxfId="13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2"/>
          </reference>
          <reference field="3" count="1">
            <x v="65"/>
          </reference>
          <reference field="5" count="1" selected="0">
            <x v="9"/>
          </reference>
        </references>
      </pivotArea>
    </format>
    <format dxfId="137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083"/>
          </reference>
          <reference field="3" count="1">
            <x v="31"/>
          </reference>
          <reference field="5" count="1" selected="0">
            <x v="46"/>
          </reference>
        </references>
      </pivotArea>
    </format>
    <format dxfId="13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4"/>
          </reference>
          <reference field="3" count="1">
            <x v="79"/>
          </reference>
          <reference field="5" count="1" selected="0">
            <x v="46"/>
          </reference>
        </references>
      </pivotArea>
    </format>
    <format dxfId="13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5"/>
          </reference>
          <reference field="3" count="1">
            <x v="47"/>
          </reference>
          <reference field="5" count="1" selected="0">
            <x v="46"/>
          </reference>
        </references>
      </pivotArea>
    </format>
    <format dxfId="13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6"/>
          </reference>
          <reference field="3" count="1">
            <x v="48"/>
          </reference>
          <reference field="5" count="1" selected="0">
            <x v="46"/>
          </reference>
        </references>
      </pivotArea>
    </format>
    <format dxfId="13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7"/>
          </reference>
          <reference field="3" count="1">
            <x v="50"/>
          </reference>
          <reference field="5" count="1" selected="0">
            <x v="46"/>
          </reference>
        </references>
      </pivotArea>
    </format>
    <format dxfId="13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8"/>
          </reference>
          <reference field="3" count="1">
            <x v="52"/>
          </reference>
          <reference field="5" count="1" selected="0">
            <x v="46"/>
          </reference>
        </references>
      </pivotArea>
    </format>
    <format dxfId="13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89"/>
          </reference>
          <reference field="3" count="1">
            <x v="51"/>
          </reference>
          <reference field="5" count="1" selected="0">
            <x v="46"/>
          </reference>
        </references>
      </pivotArea>
    </format>
    <format dxfId="13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90"/>
          </reference>
          <reference field="3" count="1">
            <x v="49"/>
          </reference>
          <reference field="5" count="1" selected="0">
            <x v="46"/>
          </reference>
        </references>
      </pivotArea>
    </format>
    <format dxfId="13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091"/>
          </reference>
          <reference field="3" count="1">
            <x v="43"/>
          </reference>
          <reference field="5" count="1" selected="0">
            <x v="46"/>
          </reference>
        </references>
      </pivotArea>
    </format>
    <format dxfId="1386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1092"/>
          </reference>
          <reference field="3" count="1">
            <x v="31"/>
          </reference>
          <reference field="5" count="1" selected="0">
            <x v="46"/>
          </reference>
        </references>
      </pivotArea>
    </format>
    <format dxfId="138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0"/>
          </reference>
          <reference field="2" count="1" selected="0">
            <x v="1093"/>
          </reference>
          <reference field="3" count="1">
            <x v="136"/>
          </reference>
          <reference field="5" count="1" selected="0">
            <x v="46"/>
          </reference>
        </references>
      </pivotArea>
    </format>
    <format dxfId="138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0"/>
          </reference>
          <reference field="2" count="1" selected="0">
            <x v="1094"/>
          </reference>
          <reference field="3" count="1">
            <x v="164"/>
          </reference>
          <reference field="5" count="1" selected="0">
            <x v="47"/>
          </reference>
        </references>
      </pivotArea>
    </format>
    <format dxfId="138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095"/>
          </reference>
          <reference field="3" count="1">
            <x v="0"/>
          </reference>
          <reference field="5" count="1" selected="0">
            <x v="47"/>
          </reference>
        </references>
      </pivotArea>
    </format>
    <format dxfId="139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096"/>
          </reference>
          <reference field="3" count="1">
            <x v="68"/>
          </reference>
          <reference field="5" count="1" selected="0">
            <x v="47"/>
          </reference>
        </references>
      </pivotArea>
    </format>
    <format dxfId="139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097"/>
          </reference>
          <reference field="3" count="1">
            <x v="71"/>
          </reference>
          <reference field="5" count="1" selected="0">
            <x v="47"/>
          </reference>
        </references>
      </pivotArea>
    </format>
    <format dxfId="139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098"/>
          </reference>
          <reference field="3" count="1">
            <x v="128"/>
          </reference>
          <reference field="5" count="1" selected="0">
            <x v="47"/>
          </reference>
        </references>
      </pivotArea>
    </format>
    <format dxfId="139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099"/>
          </reference>
          <reference field="3" count="1">
            <x v="164"/>
          </reference>
          <reference field="5" count="1" selected="0">
            <x v="47"/>
          </reference>
        </references>
      </pivotArea>
    </format>
    <format dxfId="1394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100"/>
          </reference>
          <reference field="3" count="1">
            <x v="178"/>
          </reference>
          <reference field="5" count="1" selected="0">
            <x v="47"/>
          </reference>
        </references>
      </pivotArea>
    </format>
    <format dxfId="1395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101"/>
          </reference>
          <reference field="3" count="1">
            <x v="187"/>
          </reference>
          <reference field="5" count="1" selected="0">
            <x v="47"/>
          </reference>
        </references>
      </pivotArea>
    </format>
    <format dxfId="1396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102"/>
          </reference>
          <reference field="3" count="1">
            <x v="122"/>
          </reference>
          <reference field="5" count="1" selected="0">
            <x v="47"/>
          </reference>
        </references>
      </pivotArea>
    </format>
    <format dxfId="139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103"/>
          </reference>
          <reference field="3" count="1">
            <x v="37"/>
          </reference>
          <reference field="5" count="1" selected="0">
            <x v="47"/>
          </reference>
        </references>
      </pivotArea>
    </format>
    <format dxfId="1398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104"/>
          </reference>
          <reference field="3" count="1">
            <x v="171"/>
          </reference>
          <reference field="5" count="1" selected="0">
            <x v="47"/>
          </reference>
        </references>
      </pivotArea>
    </format>
    <format dxfId="1399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105"/>
          </reference>
          <reference field="3" count="1">
            <x v="164"/>
          </reference>
          <reference field="5" count="1" selected="0">
            <x v="47"/>
          </reference>
        </references>
      </pivotArea>
    </format>
    <format dxfId="14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06"/>
          </reference>
          <reference field="3" count="1">
            <x v="178"/>
          </reference>
          <reference field="5" count="1" selected="0">
            <x v="47"/>
          </reference>
        </references>
      </pivotArea>
    </format>
    <format dxfId="14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07"/>
          </reference>
          <reference field="3" count="1">
            <x v="178"/>
          </reference>
          <reference field="5" count="1" selected="0">
            <x v="47"/>
          </reference>
        </references>
      </pivotArea>
    </format>
    <format dxfId="14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08"/>
          </reference>
          <reference field="3" count="1">
            <x v="68"/>
          </reference>
          <reference field="5" count="1" selected="0">
            <x v="47"/>
          </reference>
        </references>
      </pivotArea>
    </format>
    <format dxfId="14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09"/>
          </reference>
          <reference field="3" count="1">
            <x v="122"/>
          </reference>
          <reference field="5" count="1" selected="0">
            <x v="47"/>
          </reference>
        </references>
      </pivotArea>
    </format>
    <format dxfId="14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0"/>
          </reference>
          <reference field="3" count="1">
            <x v="71"/>
          </reference>
          <reference field="5" count="1" selected="0">
            <x v="47"/>
          </reference>
        </references>
      </pivotArea>
    </format>
    <format dxfId="14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1"/>
          </reference>
          <reference field="3" count="1">
            <x v="37"/>
          </reference>
          <reference field="5" count="1" selected="0">
            <x v="47"/>
          </reference>
        </references>
      </pivotArea>
    </format>
    <format dxfId="14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2"/>
          </reference>
          <reference field="3" count="1">
            <x v="41"/>
          </reference>
          <reference field="5" count="1" selected="0">
            <x v="47"/>
          </reference>
        </references>
      </pivotArea>
    </format>
    <format dxfId="14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3"/>
          </reference>
          <reference field="3" count="1">
            <x v="144"/>
          </reference>
          <reference field="5" count="1" selected="0">
            <x v="47"/>
          </reference>
        </references>
      </pivotArea>
    </format>
    <format dxfId="14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4"/>
          </reference>
          <reference field="3" count="1">
            <x v="128"/>
          </reference>
          <reference field="5" count="1" selected="0">
            <x v="47"/>
          </reference>
        </references>
      </pivotArea>
    </format>
    <format dxfId="14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5"/>
          </reference>
          <reference field="3" count="1">
            <x v="108"/>
          </reference>
          <reference field="5" count="1" selected="0">
            <x v="47"/>
          </reference>
        </references>
      </pivotArea>
    </format>
    <format dxfId="14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6"/>
          </reference>
          <reference field="3" count="1">
            <x v="47"/>
          </reference>
          <reference field="5" count="1" selected="0">
            <x v="47"/>
          </reference>
        </references>
      </pivotArea>
    </format>
    <format dxfId="14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7"/>
          </reference>
          <reference field="3" count="1">
            <x v="109"/>
          </reference>
          <reference field="5" count="1" selected="0">
            <x v="47"/>
          </reference>
        </references>
      </pivotArea>
    </format>
    <format dxfId="14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8"/>
          </reference>
          <reference field="3" count="1">
            <x v="110"/>
          </reference>
          <reference field="5" count="1" selected="0">
            <x v="47"/>
          </reference>
        </references>
      </pivotArea>
    </format>
    <format dxfId="14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19"/>
          </reference>
          <reference field="3" count="1">
            <x v="48"/>
          </reference>
          <reference field="5" count="1" selected="0">
            <x v="47"/>
          </reference>
        </references>
      </pivotArea>
    </format>
    <format dxfId="14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0"/>
          </reference>
          <reference field="3" count="1">
            <x v="112"/>
          </reference>
          <reference field="5" count="1" selected="0">
            <x v="47"/>
          </reference>
        </references>
      </pivotArea>
    </format>
    <format dxfId="14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1"/>
          </reference>
          <reference field="3" count="1">
            <x v="50"/>
          </reference>
          <reference field="5" count="1" selected="0">
            <x v="47"/>
          </reference>
        </references>
      </pivotArea>
    </format>
    <format dxfId="14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2"/>
          </reference>
          <reference field="3" count="1">
            <x v="113"/>
          </reference>
          <reference field="5" count="1" selected="0">
            <x v="47"/>
          </reference>
        </references>
      </pivotArea>
    </format>
    <format dxfId="14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3"/>
          </reference>
          <reference field="3" count="1">
            <x v="114"/>
          </reference>
          <reference field="5" count="1" selected="0">
            <x v="47"/>
          </reference>
        </references>
      </pivotArea>
    </format>
    <format dxfId="14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4"/>
          </reference>
          <reference field="3" count="1">
            <x v="52"/>
          </reference>
          <reference field="5" count="1" selected="0">
            <x v="47"/>
          </reference>
        </references>
      </pivotArea>
    </format>
    <format dxfId="14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5"/>
          </reference>
          <reference field="3" count="1">
            <x v="115"/>
          </reference>
          <reference field="5" count="1" selected="0">
            <x v="47"/>
          </reference>
        </references>
      </pivotArea>
    </format>
    <format dxfId="14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6"/>
          </reference>
          <reference field="3" count="1">
            <x v="21"/>
          </reference>
          <reference field="5" count="1" selected="0">
            <x v="47"/>
          </reference>
        </references>
      </pivotArea>
    </format>
    <format dxfId="14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7"/>
          </reference>
          <reference field="3" count="1">
            <x v="51"/>
          </reference>
          <reference field="5" count="1" selected="0">
            <x v="47"/>
          </reference>
        </references>
      </pivotArea>
    </format>
    <format dxfId="14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8"/>
          </reference>
          <reference field="3" count="1">
            <x v="171"/>
          </reference>
          <reference field="5" count="1" selected="0">
            <x v="47"/>
          </reference>
        </references>
      </pivotArea>
    </format>
    <format dxfId="14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29"/>
          </reference>
          <reference field="3" count="1">
            <x v="116"/>
          </reference>
          <reference field="5" count="1" selected="0">
            <x v="47"/>
          </reference>
        </references>
      </pivotArea>
    </format>
    <format dxfId="14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0"/>
          </reference>
          <reference field="3" count="1">
            <x v="19"/>
          </reference>
          <reference field="5" count="1" selected="0">
            <x v="47"/>
          </reference>
        </references>
      </pivotArea>
    </format>
    <format dxfId="14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1"/>
          </reference>
          <reference field="3" count="1">
            <x v="102"/>
          </reference>
          <reference field="5" count="1" selected="0">
            <x v="47"/>
          </reference>
        </references>
      </pivotArea>
    </format>
    <format dxfId="14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2"/>
          </reference>
          <reference field="3" count="1">
            <x v="163"/>
          </reference>
          <reference field="5" count="1" selected="0">
            <x v="47"/>
          </reference>
        </references>
      </pivotArea>
    </format>
    <format dxfId="14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3"/>
          </reference>
          <reference field="3" count="1">
            <x v="164"/>
          </reference>
          <reference field="5" count="1" selected="0">
            <x v="47"/>
          </reference>
        </references>
      </pivotArea>
    </format>
    <format dxfId="14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4"/>
          </reference>
          <reference field="3" count="1">
            <x v="183"/>
          </reference>
          <reference field="5" count="1" selected="0">
            <x v="47"/>
          </reference>
        </references>
      </pivotArea>
    </format>
    <format dxfId="14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0"/>
          </reference>
          <reference field="2" count="1" selected="0">
            <x v="1135"/>
          </reference>
          <reference field="3" count="1">
            <x v="164"/>
          </reference>
          <reference field="5" count="1" selected="0">
            <x v="47"/>
          </reference>
        </references>
      </pivotArea>
    </format>
    <format dxfId="14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6"/>
          </reference>
          <reference field="3" count="1">
            <x v="185"/>
          </reference>
          <reference field="5" count="1" selected="0">
            <x v="11"/>
          </reference>
        </references>
      </pivotArea>
    </format>
    <format dxfId="14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7"/>
          </reference>
          <reference field="3" count="1">
            <x v="68"/>
          </reference>
          <reference field="5" count="1" selected="0">
            <x v="11"/>
          </reference>
        </references>
      </pivotArea>
    </format>
    <format dxfId="14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8"/>
          </reference>
          <reference field="3" count="1">
            <x v="69"/>
          </reference>
          <reference field="5" count="1" selected="0">
            <x v="11"/>
          </reference>
        </references>
      </pivotArea>
    </format>
    <format dxfId="14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39"/>
          </reference>
          <reference field="3" count="1">
            <x v="71"/>
          </reference>
          <reference field="5" count="1" selected="0">
            <x v="11"/>
          </reference>
        </references>
      </pivotArea>
    </format>
    <format dxfId="14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0"/>
          </reference>
          <reference field="3" count="1">
            <x v="73"/>
          </reference>
          <reference field="5" count="1" selected="0">
            <x v="11"/>
          </reference>
        </references>
      </pivotArea>
    </format>
    <format dxfId="14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1"/>
          </reference>
          <reference field="3" count="1">
            <x v="75"/>
          </reference>
          <reference field="5" count="1" selected="0">
            <x v="11"/>
          </reference>
        </references>
      </pivotArea>
    </format>
    <format dxfId="14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2"/>
          </reference>
          <reference field="3" count="1">
            <x v="77"/>
          </reference>
          <reference field="5" count="1" selected="0">
            <x v="11"/>
          </reference>
        </references>
      </pivotArea>
    </format>
    <format dxfId="14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3"/>
          </reference>
          <reference field="3" count="1">
            <x v="6"/>
          </reference>
          <reference field="5" count="1" selected="0">
            <x v="11"/>
          </reference>
        </references>
      </pivotArea>
    </format>
    <format dxfId="14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4"/>
          </reference>
          <reference field="3" count="1">
            <x v="19"/>
          </reference>
          <reference field="5" count="1" selected="0">
            <x v="11"/>
          </reference>
        </references>
      </pivotArea>
    </format>
    <format dxfId="14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5"/>
          </reference>
          <reference field="3" count="1">
            <x v="117"/>
          </reference>
          <reference field="5" count="1" selected="0">
            <x v="11"/>
          </reference>
        </references>
      </pivotArea>
    </format>
    <format dxfId="14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6"/>
          </reference>
          <reference field="3" count="1">
            <x v="193"/>
          </reference>
          <reference field="5" count="1" selected="0">
            <x v="11"/>
          </reference>
        </references>
      </pivotArea>
    </format>
    <format dxfId="14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7"/>
          </reference>
          <reference field="3" count="1">
            <x v="193"/>
          </reference>
          <reference field="5" count="1" selected="0">
            <x v="11"/>
          </reference>
        </references>
      </pivotArea>
    </format>
    <format dxfId="14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8"/>
          </reference>
          <reference field="3" count="1">
            <x v="194"/>
          </reference>
          <reference field="5" count="1" selected="0">
            <x v="11"/>
          </reference>
        </references>
      </pivotArea>
    </format>
    <format dxfId="14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49"/>
          </reference>
          <reference field="3" count="1">
            <x v="120"/>
          </reference>
          <reference field="5" count="1" selected="0">
            <x v="11"/>
          </reference>
        </references>
      </pivotArea>
    </format>
    <format dxfId="14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0"/>
          </reference>
          <reference field="3" count="1">
            <x v="102"/>
          </reference>
          <reference field="5" count="1" selected="0">
            <x v="11"/>
          </reference>
        </references>
      </pivotArea>
    </format>
    <format dxfId="144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1151"/>
          </reference>
          <reference field="3" count="1">
            <x v="31"/>
          </reference>
          <reference field="5" count="1" selected="0">
            <x v="11"/>
          </reference>
        </references>
      </pivotArea>
    </format>
    <format dxfId="14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2"/>
          </reference>
          <reference field="3" count="1">
            <x v="164"/>
          </reference>
          <reference field="5" count="1" selected="0">
            <x v="48"/>
          </reference>
        </references>
      </pivotArea>
    </format>
    <format dxfId="14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3"/>
          </reference>
          <reference field="3" count="1">
            <x v="178"/>
          </reference>
          <reference field="5" count="1" selected="0">
            <x v="49"/>
          </reference>
        </references>
      </pivotArea>
    </format>
    <format dxfId="14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4"/>
          </reference>
          <reference field="3" count="1">
            <x v="11"/>
          </reference>
          <reference field="5" count="1" selected="0">
            <x v="49"/>
          </reference>
        </references>
      </pivotArea>
    </format>
    <format dxfId="14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5"/>
          </reference>
          <reference field="3" count="1">
            <x v="79"/>
          </reference>
          <reference field="5" count="1" selected="0">
            <x v="49"/>
          </reference>
        </references>
      </pivotArea>
    </format>
    <format dxfId="14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6"/>
          </reference>
          <reference field="3" count="1">
            <x v="12"/>
          </reference>
          <reference field="5" count="1" selected="0">
            <x v="49"/>
          </reference>
        </references>
      </pivotArea>
    </format>
    <format dxfId="14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7"/>
          </reference>
          <reference field="3" count="1">
            <x v="47"/>
          </reference>
          <reference field="5" count="1" selected="0">
            <x v="49"/>
          </reference>
        </references>
      </pivotArea>
    </format>
    <format dxfId="14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8"/>
          </reference>
          <reference field="3" count="1">
            <x v="13"/>
          </reference>
          <reference field="5" count="1" selected="0">
            <x v="49"/>
          </reference>
        </references>
      </pivotArea>
    </format>
    <format dxfId="14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59"/>
          </reference>
          <reference field="3" count="1">
            <x v="48"/>
          </reference>
          <reference field="5" count="1" selected="0">
            <x v="49"/>
          </reference>
        </references>
      </pivotArea>
    </format>
    <format dxfId="14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0"/>
          </reference>
          <reference field="3" count="1">
            <x v="14"/>
          </reference>
          <reference field="5" count="1" selected="0">
            <x v="49"/>
          </reference>
        </references>
      </pivotArea>
    </format>
    <format dxfId="14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1"/>
          </reference>
          <reference field="3" count="1">
            <x v="50"/>
          </reference>
          <reference field="5" count="1" selected="0">
            <x v="49"/>
          </reference>
        </references>
      </pivotArea>
    </format>
    <format dxfId="14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2"/>
          </reference>
          <reference field="3" count="1">
            <x v="15"/>
          </reference>
          <reference field="5" count="1" selected="0">
            <x v="49"/>
          </reference>
        </references>
      </pivotArea>
    </format>
    <format dxfId="14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3"/>
          </reference>
          <reference field="3" count="1">
            <x v="52"/>
          </reference>
          <reference field="5" count="1" selected="0">
            <x v="49"/>
          </reference>
        </references>
      </pivotArea>
    </format>
    <format dxfId="14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4"/>
          </reference>
          <reference field="3" count="1">
            <x v="16"/>
          </reference>
          <reference field="5" count="1" selected="0">
            <x v="49"/>
          </reference>
        </references>
      </pivotArea>
    </format>
    <format dxfId="14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5"/>
          </reference>
          <reference field="3" count="1">
            <x v="51"/>
          </reference>
          <reference field="5" count="1" selected="0">
            <x v="49"/>
          </reference>
        </references>
      </pivotArea>
    </format>
    <format dxfId="14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6"/>
          </reference>
          <reference field="3" count="1">
            <x v="46"/>
          </reference>
          <reference field="5" count="1" selected="0">
            <x v="49"/>
          </reference>
        </references>
      </pivotArea>
    </format>
    <format dxfId="14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7"/>
          </reference>
          <reference field="3" count="1">
            <x v="49"/>
          </reference>
          <reference field="5" count="1" selected="0">
            <x v="49"/>
          </reference>
        </references>
      </pivotArea>
    </format>
    <format dxfId="14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8"/>
          </reference>
          <reference field="3" count="1">
            <x v="45"/>
          </reference>
          <reference field="5" count="1" selected="0">
            <x v="49"/>
          </reference>
        </references>
      </pivotArea>
    </format>
    <format dxfId="14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69"/>
          </reference>
          <reference field="3" count="1">
            <x v="102"/>
          </reference>
          <reference field="5" count="1" selected="0">
            <x v="49"/>
          </reference>
        </references>
      </pivotArea>
    </format>
    <format dxfId="14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0"/>
          </reference>
          <reference field="3" count="1">
            <x v="164"/>
          </reference>
          <reference field="5" count="1" selected="0">
            <x v="49"/>
          </reference>
        </references>
      </pivotArea>
    </format>
    <format dxfId="14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1"/>
          </reference>
          <reference field="3" count="1">
            <x v="104"/>
          </reference>
          <reference field="5" count="1" selected="0">
            <x v="49"/>
          </reference>
        </references>
      </pivotArea>
    </format>
    <format dxfId="14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2"/>
          </reference>
          <reference field="3" count="1">
            <x v="164"/>
          </reference>
          <reference field="5" count="1" selected="0">
            <x v="50"/>
          </reference>
        </references>
      </pivotArea>
    </format>
    <format dxfId="14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3"/>
          </reference>
          <reference field="3" count="1">
            <x v="67"/>
          </reference>
          <reference field="5" count="1" selected="0">
            <x v="51"/>
          </reference>
        </references>
      </pivotArea>
    </format>
    <format dxfId="14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4"/>
          </reference>
          <reference field="3" count="1">
            <x v="68"/>
          </reference>
          <reference field="5" count="1" selected="0">
            <x v="51"/>
          </reference>
        </references>
      </pivotArea>
    </format>
    <format dxfId="14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5"/>
          </reference>
          <reference field="3" count="1">
            <x v="69"/>
          </reference>
          <reference field="5" count="1" selected="0">
            <x v="51"/>
          </reference>
        </references>
      </pivotArea>
    </format>
    <format dxfId="14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6"/>
          </reference>
          <reference field="3" count="1">
            <x v="40"/>
          </reference>
          <reference field="5" count="1" selected="0">
            <x v="51"/>
          </reference>
        </references>
      </pivotArea>
    </format>
    <format dxfId="14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7"/>
          </reference>
          <reference field="3" count="1">
            <x v="123"/>
          </reference>
          <reference field="5" count="1" selected="0">
            <x v="51"/>
          </reference>
        </references>
      </pivotArea>
    </format>
    <format dxfId="14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8"/>
          </reference>
          <reference field="3" count="1">
            <x v="75"/>
          </reference>
          <reference field="5" count="1" selected="0">
            <x v="51"/>
          </reference>
        </references>
      </pivotArea>
    </format>
    <format dxfId="14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79"/>
          </reference>
          <reference field="3" count="1">
            <x v="119"/>
          </reference>
          <reference field="5" count="1" selected="0">
            <x v="51"/>
          </reference>
        </references>
      </pivotArea>
    </format>
    <format dxfId="14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0"/>
          </reference>
          <reference field="3" count="1">
            <x v="42"/>
          </reference>
          <reference field="5" count="1" selected="0">
            <x v="51"/>
          </reference>
        </references>
      </pivotArea>
    </format>
    <format dxfId="14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1"/>
          </reference>
          <reference field="3" count="1">
            <x v="107"/>
          </reference>
          <reference field="5" count="1" selected="0">
            <x v="51"/>
          </reference>
        </references>
      </pivotArea>
    </format>
    <format dxfId="14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2"/>
          </reference>
          <reference field="3" count="1">
            <x v="108"/>
          </reference>
          <reference field="5" count="1" selected="0">
            <x v="51"/>
          </reference>
        </references>
      </pivotArea>
    </format>
    <format dxfId="14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3"/>
          </reference>
          <reference field="3" count="1">
            <x v="21"/>
          </reference>
          <reference field="5" count="1" selected="0">
            <x v="51"/>
          </reference>
        </references>
      </pivotArea>
    </format>
    <format dxfId="14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4"/>
          </reference>
          <reference field="3" count="1">
            <x v="164"/>
          </reference>
          <reference field="5" count="1" selected="0">
            <x v="51"/>
          </reference>
        </references>
      </pivotArea>
    </format>
    <format dxfId="14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5"/>
          </reference>
          <reference field="3" count="1">
            <x v="67"/>
          </reference>
          <reference field="5" count="1" selected="0">
            <x v="13"/>
          </reference>
        </references>
      </pivotArea>
    </format>
    <format dxfId="14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6"/>
          </reference>
          <reference field="3" count="1">
            <x v="122"/>
          </reference>
          <reference field="5" count="1" selected="0">
            <x v="13"/>
          </reference>
        </references>
      </pivotArea>
    </format>
    <format dxfId="14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7"/>
          </reference>
          <reference field="3" count="1">
            <x v="71"/>
          </reference>
          <reference field="5" count="1" selected="0">
            <x v="13"/>
          </reference>
        </references>
      </pivotArea>
    </format>
    <format dxfId="14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8"/>
          </reference>
          <reference field="3" count="1">
            <x v="74"/>
          </reference>
          <reference field="5" count="1" selected="0">
            <x v="13"/>
          </reference>
        </references>
      </pivotArea>
    </format>
    <format dxfId="14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89"/>
          </reference>
          <reference field="3" count="1">
            <x v="41"/>
          </reference>
          <reference field="5" count="1" selected="0">
            <x v="13"/>
          </reference>
        </references>
      </pivotArea>
    </format>
    <format dxfId="14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0"/>
          </reference>
          <reference field="3" count="1">
            <x v="119"/>
          </reference>
          <reference field="5" count="1" selected="0">
            <x v="13"/>
          </reference>
        </references>
      </pivotArea>
    </format>
    <format dxfId="14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1"/>
          </reference>
          <reference field="3" count="1">
            <x v="79"/>
          </reference>
          <reference field="5" count="1" selected="0">
            <x v="13"/>
          </reference>
        </references>
      </pivotArea>
    </format>
    <format dxfId="14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2"/>
          </reference>
          <reference field="3" count="1">
            <x v="69"/>
          </reference>
          <reference field="5" count="1" selected="0">
            <x v="14"/>
          </reference>
        </references>
      </pivotArea>
    </format>
    <format dxfId="14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3"/>
          </reference>
          <reference field="3" count="1">
            <x v="122"/>
          </reference>
          <reference field="5" count="1" selected="0">
            <x v="14"/>
          </reference>
        </references>
      </pivotArea>
    </format>
    <format dxfId="14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4"/>
          </reference>
          <reference field="3" count="1">
            <x v="71"/>
          </reference>
          <reference field="5" count="1" selected="0">
            <x v="14"/>
          </reference>
        </references>
      </pivotArea>
    </format>
    <format dxfId="14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5"/>
          </reference>
          <reference field="3" count="1">
            <x v="73"/>
          </reference>
          <reference field="5" count="1" selected="0">
            <x v="14"/>
          </reference>
        </references>
      </pivotArea>
    </format>
    <format dxfId="14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6"/>
          </reference>
          <reference field="3" count="1">
            <x v="75"/>
          </reference>
          <reference field="5" count="1" selected="0">
            <x v="14"/>
          </reference>
        </references>
      </pivotArea>
    </format>
    <format dxfId="14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7"/>
          </reference>
          <reference field="3" count="1">
            <x v="41"/>
          </reference>
          <reference field="5" count="1" selected="0">
            <x v="14"/>
          </reference>
        </references>
      </pivotArea>
    </format>
    <format dxfId="14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8"/>
          </reference>
          <reference field="3" count="1">
            <x v="77"/>
          </reference>
          <reference field="5" count="1" selected="0">
            <x v="14"/>
          </reference>
        </references>
      </pivotArea>
    </format>
    <format dxfId="14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199"/>
          </reference>
          <reference field="3" count="1">
            <x v="119"/>
          </reference>
          <reference field="5" count="1" selected="0">
            <x v="14"/>
          </reference>
        </references>
      </pivotArea>
    </format>
    <format dxfId="14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0"/>
          </reference>
          <reference field="3" count="1">
            <x v="78"/>
          </reference>
          <reference field="5" count="1" selected="0">
            <x v="14"/>
          </reference>
        </references>
      </pivotArea>
    </format>
    <format dxfId="14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1"/>
          </reference>
          <reference field="3" count="1">
            <x v="133"/>
          </reference>
          <reference field="5" count="1" selected="0">
            <x v="14"/>
          </reference>
        </references>
      </pivotArea>
    </format>
    <format dxfId="14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2"/>
          </reference>
          <reference field="3" count="1">
            <x v="109"/>
          </reference>
          <reference field="5" count="1" selected="0">
            <x v="14"/>
          </reference>
        </references>
      </pivotArea>
    </format>
    <format dxfId="14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3"/>
          </reference>
          <reference field="3" count="1">
            <x v="27"/>
          </reference>
          <reference field="5" count="1" selected="0">
            <x v="14"/>
          </reference>
        </references>
      </pivotArea>
    </format>
    <format dxfId="14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4"/>
          </reference>
          <reference field="3" count="1">
            <x v="134"/>
          </reference>
          <reference field="5" count="1" selected="0">
            <x v="14"/>
          </reference>
        </references>
      </pivotArea>
    </format>
    <format dxfId="14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5"/>
          </reference>
          <reference field="3" count="1">
            <x v="111"/>
          </reference>
          <reference field="5" count="1" selected="0">
            <x v="14"/>
          </reference>
        </references>
      </pivotArea>
    </format>
    <format dxfId="15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6"/>
          </reference>
          <reference field="3" count="1">
            <x v="112"/>
          </reference>
          <reference field="5" count="1" selected="0">
            <x v="14"/>
          </reference>
        </references>
      </pivotArea>
    </format>
    <format dxfId="15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7"/>
          </reference>
          <reference field="3" count="1">
            <x v="113"/>
          </reference>
          <reference field="5" count="1" selected="0">
            <x v="14"/>
          </reference>
        </references>
      </pivotArea>
    </format>
    <format dxfId="15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8"/>
          </reference>
          <reference field="3" count="1">
            <x v="114"/>
          </reference>
          <reference field="5" count="1" selected="0">
            <x v="14"/>
          </reference>
        </references>
      </pivotArea>
    </format>
    <format dxfId="15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09"/>
          </reference>
          <reference field="3" count="1">
            <x v="115"/>
          </reference>
          <reference field="5" count="1" selected="0">
            <x v="14"/>
          </reference>
        </references>
      </pivotArea>
    </format>
    <format dxfId="15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0"/>
          </reference>
          <reference field="3" count="1">
            <x v="29"/>
          </reference>
          <reference field="5" count="1" selected="0">
            <x v="14"/>
          </reference>
        </references>
      </pivotArea>
    </format>
    <format dxfId="15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1"/>
          </reference>
          <reference field="3" count="1">
            <x v="21"/>
          </reference>
          <reference field="5" count="1" selected="0">
            <x v="14"/>
          </reference>
        </references>
      </pivotArea>
    </format>
    <format dxfId="15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2"/>
          </reference>
          <reference field="3" count="1">
            <x v="38"/>
          </reference>
          <reference field="5" count="1" selected="0">
            <x v="14"/>
          </reference>
        </references>
      </pivotArea>
    </format>
    <format dxfId="15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3"/>
          </reference>
          <reference field="3" count="1">
            <x v="116"/>
          </reference>
          <reference field="5" count="1" selected="0">
            <x v="14"/>
          </reference>
        </references>
      </pivotArea>
    </format>
    <format dxfId="15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4"/>
          </reference>
          <reference field="3" count="1">
            <x v="124"/>
          </reference>
          <reference field="5" count="1" selected="0">
            <x v="14"/>
          </reference>
        </references>
      </pivotArea>
    </format>
    <format dxfId="15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5"/>
          </reference>
          <reference field="3" count="1">
            <x v="19"/>
          </reference>
          <reference field="5" count="1" selected="0">
            <x v="14"/>
          </reference>
        </references>
      </pivotArea>
    </format>
    <format dxfId="15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6"/>
          </reference>
          <reference field="3" count="1">
            <x v="36"/>
          </reference>
          <reference field="5" count="1" selected="0">
            <x v="14"/>
          </reference>
        </references>
      </pivotArea>
    </format>
    <format dxfId="15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7"/>
          </reference>
          <reference field="3" count="1">
            <x v="117"/>
          </reference>
          <reference field="5" count="1" selected="0">
            <x v="14"/>
          </reference>
        </references>
      </pivotArea>
    </format>
    <format dxfId="15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8"/>
          </reference>
          <reference field="3" count="1">
            <x v="129"/>
          </reference>
          <reference field="5" count="1" selected="0">
            <x v="14"/>
          </reference>
        </references>
      </pivotArea>
    </format>
    <format dxfId="15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19"/>
          </reference>
          <reference field="3" count="1">
            <x v="17"/>
          </reference>
          <reference field="5" count="1" selected="0">
            <x v="14"/>
          </reference>
        </references>
      </pivotArea>
    </format>
    <format dxfId="15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0"/>
          </reference>
          <reference field="3" count="1">
            <x v="35"/>
          </reference>
          <reference field="5" count="1" selected="0">
            <x v="14"/>
          </reference>
        </references>
      </pivotArea>
    </format>
    <format dxfId="15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1"/>
          </reference>
          <reference field="3" count="1">
            <x v="130"/>
          </reference>
          <reference field="5" count="1" selected="0">
            <x v="14"/>
          </reference>
        </references>
      </pivotArea>
    </format>
    <format dxfId="15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2"/>
          </reference>
          <reference field="3" count="1">
            <x v="18"/>
          </reference>
          <reference field="5" count="1" selected="0">
            <x v="14"/>
          </reference>
        </references>
      </pivotArea>
    </format>
    <format dxfId="151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223"/>
          </reference>
          <reference field="3" count="1">
            <x v="178"/>
          </reference>
          <reference field="5" count="1" selected="0">
            <x v="16"/>
          </reference>
        </references>
      </pivotArea>
    </format>
    <format dxfId="1518">
      <pivotArea dataOnly="0" labelOnly="1" outline="0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2" count="1" selected="0">
            <x v="1224"/>
          </reference>
          <reference field="3" count="1">
            <x v="31"/>
          </reference>
          <reference field="5" count="1" selected="0">
            <x v="16"/>
          </reference>
        </references>
      </pivotArea>
    </format>
    <format dxfId="15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5"/>
          </reference>
          <reference field="3" count="1">
            <x v="65"/>
          </reference>
          <reference field="5" count="1" selected="0">
            <x v="16"/>
          </reference>
        </references>
      </pivotArea>
    </format>
    <format dxfId="15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6"/>
          </reference>
          <reference field="3" count="1">
            <x v="178"/>
          </reference>
          <reference field="5" count="1" selected="0">
            <x v="16"/>
          </reference>
        </references>
      </pivotArea>
    </format>
    <format dxfId="15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7"/>
          </reference>
          <reference field="3" count="1">
            <x v="141"/>
          </reference>
          <reference field="5" count="1" selected="0">
            <x v="16"/>
          </reference>
        </references>
      </pivotArea>
    </format>
    <format dxfId="15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8"/>
          </reference>
          <reference field="3" count="1">
            <x v="68"/>
          </reference>
          <reference field="5" count="1" selected="0">
            <x v="16"/>
          </reference>
        </references>
      </pivotArea>
    </format>
    <format dxfId="15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29"/>
          </reference>
          <reference field="3" count="1">
            <x v="40"/>
          </reference>
          <reference field="5" count="1" selected="0">
            <x v="16"/>
          </reference>
        </references>
      </pivotArea>
    </format>
    <format dxfId="15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0"/>
          </reference>
          <reference field="3" count="1">
            <x v="123"/>
          </reference>
          <reference field="5" count="1" selected="0">
            <x v="16"/>
          </reference>
        </references>
      </pivotArea>
    </format>
    <format dxfId="15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1"/>
          </reference>
          <reference field="3" count="1">
            <x v="76"/>
          </reference>
          <reference field="5" count="1" selected="0">
            <x v="16"/>
          </reference>
        </references>
      </pivotArea>
    </format>
    <format dxfId="15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2"/>
          </reference>
          <reference field="3" count="1">
            <x v="119"/>
          </reference>
          <reference field="5" count="1" selected="0">
            <x v="16"/>
          </reference>
        </references>
      </pivotArea>
    </format>
    <format dxfId="15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3"/>
          </reference>
          <reference field="3" count="1">
            <x v="78"/>
          </reference>
          <reference field="5" count="1" selected="0">
            <x v="16"/>
          </reference>
        </references>
      </pivotArea>
    </format>
    <format dxfId="15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4"/>
          </reference>
          <reference field="3" count="1">
            <x v="107"/>
          </reference>
          <reference field="5" count="1" selected="0">
            <x v="16"/>
          </reference>
        </references>
      </pivotArea>
    </format>
    <format dxfId="15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5"/>
          </reference>
          <reference field="3" count="1">
            <x v="26"/>
          </reference>
          <reference field="5" count="1" selected="0">
            <x v="16"/>
          </reference>
        </references>
      </pivotArea>
    </format>
    <format dxfId="15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6"/>
          </reference>
          <reference field="3" count="1">
            <x v="108"/>
          </reference>
          <reference field="5" count="1" selected="0">
            <x v="16"/>
          </reference>
        </references>
      </pivotArea>
    </format>
    <format dxfId="15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7"/>
          </reference>
          <reference field="3" count="1">
            <x v="133"/>
          </reference>
          <reference field="5" count="1" selected="0">
            <x v="16"/>
          </reference>
        </references>
      </pivotArea>
    </format>
    <format dxfId="153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8"/>
          </reference>
          <reference field="3" count="1">
            <x v="27"/>
          </reference>
          <reference field="5" count="1" selected="0">
            <x v="16"/>
          </reference>
        </references>
      </pivotArea>
    </format>
    <format dxfId="15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39"/>
          </reference>
          <reference field="3" count="1">
            <x v="110"/>
          </reference>
          <reference field="5" count="1" selected="0">
            <x v="16"/>
          </reference>
        </references>
      </pivotArea>
    </format>
    <format dxfId="15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0"/>
          </reference>
          <reference field="3" count="1">
            <x v="134"/>
          </reference>
          <reference field="5" count="1" selected="0">
            <x v="16"/>
          </reference>
        </references>
      </pivotArea>
    </format>
    <format dxfId="15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1"/>
          </reference>
          <reference field="3" count="1">
            <x v="111"/>
          </reference>
          <reference field="5" count="1" selected="0">
            <x v="16"/>
          </reference>
        </references>
      </pivotArea>
    </format>
    <format dxfId="15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2"/>
          </reference>
          <reference field="3" count="1">
            <x v="28"/>
          </reference>
          <reference field="5" count="1" selected="0">
            <x v="16"/>
          </reference>
        </references>
      </pivotArea>
    </format>
    <format dxfId="153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3"/>
          </reference>
          <reference field="3" count="1">
            <x v="112"/>
          </reference>
          <reference field="5" count="1" selected="0">
            <x v="16"/>
          </reference>
        </references>
      </pivotArea>
    </format>
    <format dxfId="153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4"/>
          </reference>
          <reference field="3" count="1">
            <x v="132"/>
          </reference>
          <reference field="5" count="1" selected="0">
            <x v="16"/>
          </reference>
        </references>
      </pivotArea>
    </format>
    <format dxfId="153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5"/>
          </reference>
          <reference field="3" count="1">
            <x v="113"/>
          </reference>
          <reference field="5" count="1" selected="0">
            <x v="16"/>
          </reference>
        </references>
      </pivotArea>
    </format>
    <format dxfId="154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6"/>
          </reference>
          <reference field="3" count="1">
            <x v="30"/>
          </reference>
          <reference field="5" count="1" selected="0">
            <x v="16"/>
          </reference>
        </references>
      </pivotArea>
    </format>
    <format dxfId="154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7"/>
          </reference>
          <reference field="3" count="1">
            <x v="114"/>
          </reference>
          <reference field="5" count="1" selected="0">
            <x v="16"/>
          </reference>
        </references>
      </pivotArea>
    </format>
    <format dxfId="154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8"/>
          </reference>
          <reference field="3" count="1">
            <x v="131"/>
          </reference>
          <reference field="5" count="1" selected="0">
            <x v="16"/>
          </reference>
        </references>
      </pivotArea>
    </format>
    <format dxfId="15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49"/>
          </reference>
          <reference field="3" count="1">
            <x v="115"/>
          </reference>
          <reference field="5" count="1" selected="0">
            <x v="16"/>
          </reference>
        </references>
      </pivotArea>
    </format>
    <format dxfId="15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0"/>
          </reference>
          <reference field="3" count="1">
            <x v="21"/>
          </reference>
          <reference field="5" count="1" selected="0">
            <x v="16"/>
          </reference>
        </references>
      </pivotArea>
    </format>
    <format dxfId="15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1"/>
          </reference>
          <reference field="3" count="1">
            <x v="116"/>
          </reference>
          <reference field="5" count="1" selected="0">
            <x v="16"/>
          </reference>
        </references>
      </pivotArea>
    </format>
    <format dxfId="15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2"/>
          </reference>
          <reference field="3" count="1">
            <x v="19"/>
          </reference>
          <reference field="5" count="1" selected="0">
            <x v="16"/>
          </reference>
        </references>
      </pivotArea>
    </format>
    <format dxfId="15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3"/>
          </reference>
          <reference field="3" count="1">
            <x v="117"/>
          </reference>
          <reference field="5" count="1" selected="0">
            <x v="16"/>
          </reference>
        </references>
      </pivotArea>
    </format>
    <format dxfId="15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4"/>
          </reference>
          <reference field="3" count="1">
            <x v="17"/>
          </reference>
          <reference field="5" count="1" selected="0">
            <x v="16"/>
          </reference>
        </references>
      </pivotArea>
    </format>
    <format dxfId="15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5"/>
          </reference>
          <reference field="3" count="1">
            <x v="118"/>
          </reference>
          <reference field="5" count="1" selected="0">
            <x v="16"/>
          </reference>
        </references>
      </pivotArea>
    </format>
    <format dxfId="15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6"/>
          </reference>
          <reference field="3" count="1">
            <x v="18"/>
          </reference>
          <reference field="5" count="1" selected="0">
            <x v="16"/>
          </reference>
        </references>
      </pivotArea>
    </format>
    <format dxfId="15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7"/>
          </reference>
          <reference field="3" count="1">
            <x v="120"/>
          </reference>
          <reference field="5" count="1" selected="0">
            <x v="16"/>
          </reference>
        </references>
      </pivotArea>
    </format>
    <format dxfId="15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8"/>
          </reference>
          <reference field="3" count="1">
            <x v="102"/>
          </reference>
          <reference field="5" count="1" selected="0">
            <x v="16"/>
          </reference>
        </references>
      </pivotArea>
    </format>
    <format dxfId="155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59"/>
          </reference>
          <reference field="3" count="1">
            <x v="102"/>
          </reference>
          <reference field="5" count="1" selected="0">
            <x v="16"/>
          </reference>
        </references>
      </pivotArea>
    </format>
    <format dxfId="155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0"/>
          </reference>
          <reference field="3" count="1">
            <x v="164"/>
          </reference>
          <reference field="5" count="1" selected="0">
            <x v="16"/>
          </reference>
        </references>
      </pivotArea>
    </format>
    <format dxfId="155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1"/>
          </reference>
          <reference field="3" count="1">
            <x v="195"/>
          </reference>
          <reference field="5" count="1" selected="0">
            <x v="16"/>
          </reference>
        </references>
      </pivotArea>
    </format>
    <format dxfId="1556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1262"/>
          </reference>
          <reference field="3" count="1">
            <x v="178"/>
          </reference>
          <reference field="5" count="1" selected="0">
            <x v="16"/>
          </reference>
        </references>
      </pivotArea>
    </format>
    <format dxfId="1557">
      <pivotArea dataOnly="0" labelOnly="1" outline="0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2" count="1" selected="0">
            <x v="1263"/>
          </reference>
          <reference field="3" count="1">
            <x v="31"/>
          </reference>
          <reference field="5" count="1" selected="0">
            <x v="52"/>
          </reference>
        </references>
      </pivotArea>
    </format>
    <format dxfId="15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4"/>
          </reference>
          <reference field="3" count="1">
            <x v="135"/>
          </reference>
          <reference field="5" count="1" selected="0">
            <x v="53"/>
          </reference>
        </references>
      </pivotArea>
    </format>
    <format dxfId="15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5"/>
          </reference>
          <reference field="3" count="1">
            <x v="196"/>
          </reference>
          <reference field="5" count="1" selected="0">
            <x v="53"/>
          </reference>
        </references>
      </pivotArea>
    </format>
    <format dxfId="15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6"/>
          </reference>
          <reference field="3" count="1">
            <x v="197"/>
          </reference>
          <reference field="5" count="1" selected="0">
            <x v="53"/>
          </reference>
        </references>
      </pivotArea>
    </format>
    <format dxfId="15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7"/>
          </reference>
          <reference field="3" count="1">
            <x v="198"/>
          </reference>
          <reference field="5" count="1" selected="0">
            <x v="53"/>
          </reference>
        </references>
      </pivotArea>
    </format>
    <format dxfId="15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8"/>
          </reference>
          <reference field="3" count="1">
            <x v="199"/>
          </reference>
          <reference field="5" count="1" selected="0">
            <x v="53"/>
          </reference>
        </references>
      </pivotArea>
    </format>
    <format dxfId="15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69"/>
          </reference>
          <reference field="3" count="1">
            <x v="192"/>
          </reference>
          <reference field="5" count="1" selected="0">
            <x v="53"/>
          </reference>
        </references>
      </pivotArea>
    </format>
    <format dxfId="15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70"/>
          </reference>
          <reference field="3" count="1">
            <x v="200"/>
          </reference>
          <reference field="5" count="1" selected="0">
            <x v="53"/>
          </reference>
        </references>
      </pivotArea>
    </format>
    <format dxfId="15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71"/>
          </reference>
          <reference field="3" count="1">
            <x v="201"/>
          </reference>
          <reference field="5" count="1" selected="0">
            <x v="53"/>
          </reference>
        </references>
      </pivotArea>
    </format>
    <format dxfId="15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72"/>
          </reference>
          <reference field="3" count="1">
            <x v="202"/>
          </reference>
          <reference field="5" count="1" selected="0">
            <x v="53"/>
          </reference>
        </references>
      </pivotArea>
    </format>
    <format dxfId="1567">
      <pivotArea dataOnly="0" labelOnly="1" outline="0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2" count="1" selected="0">
            <x v="1273"/>
          </reference>
          <reference field="3" count="1">
            <x v="31"/>
          </reference>
          <reference field="5" count="1" selected="0">
            <x v="54"/>
          </reference>
        </references>
      </pivotArea>
    </format>
    <format dxfId="1568">
      <pivotArea dataOnly="0" labelOnly="1" outline="0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2" count="1" selected="0">
            <x v="1274"/>
          </reference>
          <reference field="3" count="1">
            <x v="31"/>
          </reference>
          <reference field="5" count="1" selected="0">
            <x v="54"/>
          </reference>
        </references>
      </pivotArea>
    </format>
    <format dxfId="156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275"/>
          </reference>
          <reference field="3" count="1">
            <x v="160"/>
          </reference>
          <reference field="5" count="1" selected="0">
            <x v="55"/>
          </reference>
        </references>
      </pivotArea>
    </format>
    <format dxfId="157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276"/>
          </reference>
          <reference field="3" count="1">
            <x v="40"/>
          </reference>
          <reference field="5" count="1" selected="0">
            <x v="55"/>
          </reference>
        </references>
      </pivotArea>
    </format>
    <format dxfId="157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277"/>
          </reference>
          <reference field="3" count="1">
            <x v="41"/>
          </reference>
          <reference field="5" count="1" selected="0">
            <x v="55"/>
          </reference>
        </references>
      </pivotArea>
    </format>
    <format dxfId="157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278"/>
          </reference>
          <reference field="3" count="1">
            <x v="117"/>
          </reference>
          <reference field="5" count="1" selected="0">
            <x v="55"/>
          </reference>
        </references>
      </pivotArea>
    </format>
    <format dxfId="157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279"/>
          </reference>
          <reference field="3" count="1">
            <x v="17"/>
          </reference>
          <reference field="5" count="1" selected="0">
            <x v="55"/>
          </reference>
        </references>
      </pivotArea>
    </format>
    <format dxfId="157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280"/>
          </reference>
          <reference field="3" count="1">
            <x v="118"/>
          </reference>
          <reference field="5" count="1" selected="0">
            <x v="55"/>
          </reference>
        </references>
      </pivotArea>
    </format>
    <format dxfId="15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1"/>
          </reference>
          <reference field="3" count="1">
            <x v="160"/>
          </reference>
          <reference field="5" count="1" selected="0">
            <x v="55"/>
          </reference>
        </references>
      </pivotArea>
    </format>
    <format dxfId="15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2"/>
          </reference>
          <reference field="3" count="1">
            <x v="190"/>
          </reference>
          <reference field="5" count="1" selected="0">
            <x v="55"/>
          </reference>
        </references>
      </pivotArea>
    </format>
    <format dxfId="15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3"/>
          </reference>
          <reference field="3" count="1">
            <x v="39"/>
          </reference>
          <reference field="5" count="1" selected="0">
            <x v="55"/>
          </reference>
        </references>
      </pivotArea>
    </format>
    <format dxfId="15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4"/>
          </reference>
          <reference field="3" count="1">
            <x v="203"/>
          </reference>
          <reference field="5" count="1" selected="0">
            <x v="55"/>
          </reference>
        </references>
      </pivotArea>
    </format>
    <format dxfId="15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5"/>
          </reference>
          <reference field="3" count="1">
            <x v="40"/>
          </reference>
          <reference field="5" count="1" selected="0">
            <x v="55"/>
          </reference>
        </references>
      </pivotArea>
    </format>
    <format dxfId="15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6"/>
          </reference>
          <reference field="3" count="1">
            <x v="41"/>
          </reference>
          <reference field="5" count="1" selected="0">
            <x v="55"/>
          </reference>
        </references>
      </pivotArea>
    </format>
    <format dxfId="15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7"/>
          </reference>
          <reference field="3" count="1">
            <x v="167"/>
          </reference>
          <reference field="5" count="1" selected="0">
            <x v="55"/>
          </reference>
        </references>
      </pivotArea>
    </format>
    <format dxfId="15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8"/>
          </reference>
          <reference field="3" count="1">
            <x v="38"/>
          </reference>
          <reference field="5" count="1" selected="0">
            <x v="55"/>
          </reference>
        </references>
      </pivotArea>
    </format>
    <format dxfId="15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89"/>
          </reference>
          <reference field="3" count="1">
            <x v="124"/>
          </reference>
          <reference field="5" count="1" selected="0">
            <x v="55"/>
          </reference>
        </references>
      </pivotArea>
    </format>
    <format dxfId="15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0"/>
          </reference>
          <reference field="3" count="1">
            <x v="36"/>
          </reference>
          <reference field="5" count="1" selected="0">
            <x v="55"/>
          </reference>
        </references>
      </pivotArea>
    </format>
    <format dxfId="15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1"/>
          </reference>
          <reference field="3" count="1">
            <x v="117"/>
          </reference>
          <reference field="5" count="1" selected="0">
            <x v="55"/>
          </reference>
        </references>
      </pivotArea>
    </format>
    <format dxfId="15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2"/>
          </reference>
          <reference field="3" count="1">
            <x v="129"/>
          </reference>
          <reference field="5" count="1" selected="0">
            <x v="55"/>
          </reference>
        </references>
      </pivotArea>
    </format>
    <format dxfId="15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3"/>
          </reference>
          <reference field="3" count="1">
            <x v="17"/>
          </reference>
          <reference field="5" count="1" selected="0">
            <x v="55"/>
          </reference>
        </references>
      </pivotArea>
    </format>
    <format dxfId="15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4"/>
          </reference>
          <reference field="3" count="1">
            <x v="118"/>
          </reference>
          <reference field="5" count="1" selected="0">
            <x v="55"/>
          </reference>
        </references>
      </pivotArea>
    </format>
    <format dxfId="158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1295"/>
          </reference>
          <reference field="3" count="1">
            <x v="31"/>
          </reference>
          <reference field="5" count="1" selected="0">
            <x v="18"/>
          </reference>
        </references>
      </pivotArea>
    </format>
    <format dxfId="159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1296"/>
          </reference>
          <reference field="3" count="1">
            <x v="178"/>
          </reference>
          <reference field="5" count="1" selected="0">
            <x v="56"/>
          </reference>
        </references>
      </pivotArea>
    </format>
    <format dxfId="159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1297"/>
          </reference>
          <reference field="3" count="1">
            <x v="178"/>
          </reference>
          <reference field="5" count="1" selected="0">
            <x v="56"/>
          </reference>
        </references>
      </pivotArea>
    </format>
    <format dxfId="15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8"/>
          </reference>
          <reference field="3" count="1">
            <x v="69"/>
          </reference>
          <reference field="5" count="1" selected="0">
            <x v="57"/>
          </reference>
        </references>
      </pivotArea>
    </format>
    <format dxfId="15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299"/>
          </reference>
          <reference field="3" count="1">
            <x v="73"/>
          </reference>
          <reference field="5" count="1" selected="0">
            <x v="57"/>
          </reference>
        </references>
      </pivotArea>
    </format>
    <format dxfId="15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0"/>
          </reference>
          <reference field="3" count="1">
            <x v="75"/>
          </reference>
          <reference field="5" count="1" selected="0">
            <x v="57"/>
          </reference>
        </references>
      </pivotArea>
    </format>
    <format dxfId="15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1"/>
          </reference>
          <reference field="3" count="1">
            <x v="77"/>
          </reference>
          <reference field="5" count="1" selected="0">
            <x v="57"/>
          </reference>
        </references>
      </pivotArea>
    </format>
    <format dxfId="15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2"/>
          </reference>
          <reference field="3" count="1">
            <x v="78"/>
          </reference>
          <reference field="5" count="1" selected="0">
            <x v="57"/>
          </reference>
        </references>
      </pivotArea>
    </format>
    <format dxfId="15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3"/>
          </reference>
          <reference field="3" count="1">
            <x v="93"/>
          </reference>
          <reference field="5" count="1" selected="0">
            <x v="57"/>
          </reference>
        </references>
      </pivotArea>
    </format>
    <format dxfId="15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4"/>
          </reference>
          <reference field="3" count="1">
            <x v="94"/>
          </reference>
          <reference field="5" count="1" selected="0">
            <x v="57"/>
          </reference>
        </references>
      </pivotArea>
    </format>
    <format dxfId="15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5"/>
          </reference>
          <reference field="3" count="1">
            <x v="95"/>
          </reference>
          <reference field="5" count="1" selected="0">
            <x v="57"/>
          </reference>
        </references>
      </pivotArea>
    </format>
    <format dxfId="16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6"/>
          </reference>
          <reference field="3" count="1">
            <x v="96"/>
          </reference>
          <reference field="5" count="1" selected="0">
            <x v="57"/>
          </reference>
        </references>
      </pivotArea>
    </format>
    <format dxfId="16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7"/>
          </reference>
          <reference field="3" count="1">
            <x v="97"/>
          </reference>
          <reference field="5" count="1" selected="0">
            <x v="57"/>
          </reference>
        </references>
      </pivotArea>
    </format>
    <format dxfId="16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8"/>
          </reference>
          <reference field="3" count="1">
            <x v="98"/>
          </reference>
          <reference field="5" count="1" selected="0">
            <x v="57"/>
          </reference>
        </references>
      </pivotArea>
    </format>
    <format dxfId="16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09"/>
          </reference>
          <reference field="3" count="1">
            <x v="99"/>
          </reference>
          <reference field="5" count="1" selected="0">
            <x v="57"/>
          </reference>
        </references>
      </pivotArea>
    </format>
    <format dxfId="16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0"/>
          </reference>
          <reference field="3" count="1">
            <x v="100"/>
          </reference>
          <reference field="5" count="1" selected="0">
            <x v="57"/>
          </reference>
        </references>
      </pivotArea>
    </format>
    <format dxfId="16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1"/>
          </reference>
          <reference field="3" count="1">
            <x v="101"/>
          </reference>
          <reference field="5" count="1" selected="0">
            <x v="57"/>
          </reference>
        </references>
      </pivotArea>
    </format>
    <format dxfId="16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2"/>
          </reference>
          <reference field="3" count="1">
            <x v="190"/>
          </reference>
          <reference field="5" count="1" selected="0">
            <x v="58"/>
          </reference>
        </references>
      </pivotArea>
    </format>
    <format dxfId="16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3"/>
          </reference>
          <reference field="3" count="1">
            <x v="39"/>
          </reference>
          <reference field="5" count="1" selected="0">
            <x v="58"/>
          </reference>
        </references>
      </pivotArea>
    </format>
    <format dxfId="16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4"/>
          </reference>
          <reference field="3" count="1">
            <x v="119"/>
          </reference>
          <reference field="5" count="1" selected="0">
            <x v="58"/>
          </reference>
        </references>
      </pivotArea>
    </format>
    <format dxfId="16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5"/>
          </reference>
          <reference field="3" count="1">
            <x v="107"/>
          </reference>
          <reference field="5" count="1" selected="0">
            <x v="58"/>
          </reference>
        </references>
      </pivotArea>
    </format>
    <format dxfId="16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6"/>
          </reference>
          <reference field="3" count="1">
            <x v="117"/>
          </reference>
          <reference field="5" count="1" selected="0">
            <x v="58"/>
          </reference>
        </references>
      </pivotArea>
    </format>
    <format dxfId="161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7"/>
          </reference>
          <reference field="3" count="1">
            <x v="43"/>
          </reference>
          <reference field="5" count="1" selected="0">
            <x v="58"/>
          </reference>
        </references>
      </pivotArea>
    </format>
    <format dxfId="161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8"/>
          </reference>
          <reference field="3" count="1">
            <x v="54"/>
          </reference>
          <reference field="5" count="1" selected="0">
            <x v="58"/>
          </reference>
        </references>
      </pivotArea>
    </format>
    <format dxfId="161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19"/>
          </reference>
          <reference field="3" count="1">
            <x v="44"/>
          </reference>
          <reference field="5" count="1" selected="0">
            <x v="58"/>
          </reference>
        </references>
      </pivotArea>
    </format>
    <format dxfId="161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0"/>
          </reference>
          <reference field="3" count="1">
            <x v="56"/>
          </reference>
          <reference field="5" count="1" selected="0">
            <x v="58"/>
          </reference>
        </references>
      </pivotArea>
    </format>
    <format dxfId="161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1"/>
          </reference>
          <reference field="3" count="1">
            <x v="193"/>
          </reference>
          <reference field="5" count="1" selected="0">
            <x v="19"/>
          </reference>
        </references>
      </pivotArea>
    </format>
    <format dxfId="161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2"/>
          </reference>
          <reference field="3" count="1">
            <x v="178"/>
          </reference>
          <reference field="5" count="1" selected="0">
            <x v="59"/>
          </reference>
        </references>
      </pivotArea>
    </format>
    <format dxfId="161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3"/>
          </reference>
          <reference field="3" count="1">
            <x v="65"/>
          </reference>
          <reference field="5" count="1" selected="0">
            <x v="60"/>
          </reference>
        </references>
      </pivotArea>
    </format>
    <format dxfId="161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4"/>
          </reference>
          <reference field="3" count="1">
            <x v="204"/>
          </reference>
          <reference field="5" count="1" selected="0">
            <x v="21"/>
          </reference>
        </references>
      </pivotArea>
    </format>
    <format dxfId="161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5"/>
          </reference>
          <reference field="3" count="1">
            <x v="194"/>
          </reference>
          <reference field="5" count="1" selected="0">
            <x v="21"/>
          </reference>
        </references>
      </pivotArea>
    </format>
    <format dxfId="162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6"/>
          </reference>
          <reference field="3" count="1">
            <x v="200"/>
          </reference>
          <reference field="5" count="1" selected="0">
            <x v="21"/>
          </reference>
        </references>
      </pivotArea>
    </format>
    <format dxfId="162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7"/>
          </reference>
          <reference field="3" count="1">
            <x v="141"/>
          </reference>
          <reference field="5" count="1" selected="0">
            <x v="61"/>
          </reference>
        </references>
      </pivotArea>
    </format>
    <format dxfId="162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8"/>
          </reference>
          <reference field="3" count="1">
            <x v="34"/>
          </reference>
          <reference field="5" count="1" selected="0">
            <x v="61"/>
          </reference>
        </references>
      </pivotArea>
    </format>
    <format dxfId="162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29"/>
          </reference>
          <reference field="3" count="1">
            <x v="32"/>
          </reference>
          <reference field="5" count="1" selected="0">
            <x v="61"/>
          </reference>
        </references>
      </pivotArea>
    </format>
    <format dxfId="162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0"/>
          </reference>
          <reference field="3" count="1">
            <x v="25"/>
          </reference>
          <reference field="5" count="1" selected="0">
            <x v="61"/>
          </reference>
        </references>
      </pivotArea>
    </format>
    <format dxfId="162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1"/>
          </reference>
          <reference field="3" count="1">
            <x v="137"/>
          </reference>
          <reference field="5" count="1" selected="0">
            <x v="61"/>
          </reference>
        </references>
      </pivotArea>
    </format>
    <format dxfId="162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2"/>
          </reference>
          <reference field="3" count="1">
            <x v="73"/>
          </reference>
          <reference field="5" count="1" selected="0">
            <x v="61"/>
          </reference>
        </references>
      </pivotArea>
    </format>
    <format dxfId="162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3"/>
          </reference>
          <reference field="3" count="1">
            <x v="24"/>
          </reference>
          <reference field="5" count="1" selected="0">
            <x v="61"/>
          </reference>
        </references>
      </pivotArea>
    </format>
    <format dxfId="162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4"/>
          </reference>
          <reference field="3" count="1">
            <x v="184"/>
          </reference>
          <reference field="5" count="1" selected="0">
            <x v="61"/>
          </reference>
        </references>
      </pivotArea>
    </format>
    <format dxfId="162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5"/>
          </reference>
          <reference field="3" count="1">
            <x v="107"/>
          </reference>
          <reference field="5" count="1" selected="0">
            <x v="61"/>
          </reference>
        </references>
      </pivotArea>
    </format>
    <format dxfId="163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6"/>
          </reference>
          <reference field="3" count="1">
            <x v="205"/>
          </reference>
          <reference field="5" count="1" selected="0">
            <x v="61"/>
          </reference>
        </references>
      </pivotArea>
    </format>
    <format dxfId="163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7"/>
          </reference>
          <reference field="3" count="1">
            <x v="164"/>
          </reference>
          <reference field="5" count="1" selected="0">
            <x v="61"/>
          </reference>
        </references>
      </pivotArea>
    </format>
    <format dxfId="163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38"/>
          </reference>
          <reference field="3" count="1">
            <x v="178"/>
          </reference>
          <reference field="5" count="1" selected="0">
            <x v="62"/>
          </reference>
        </references>
      </pivotArea>
    </format>
    <format dxfId="163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39"/>
          </reference>
          <reference field="3" count="1">
            <x v="65"/>
          </reference>
          <reference field="5" count="1" selected="0">
            <x v="62"/>
          </reference>
        </references>
      </pivotArea>
    </format>
    <format dxfId="163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40"/>
          </reference>
          <reference field="3" count="1">
            <x v="178"/>
          </reference>
          <reference field="5" count="1" selected="0">
            <x v="62"/>
          </reference>
        </references>
      </pivotArea>
    </format>
    <format dxfId="163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41"/>
          </reference>
          <reference field="3" count="1">
            <x v="206"/>
          </reference>
          <reference field="5" count="1" selected="0">
            <x v="62"/>
          </reference>
        </references>
      </pivotArea>
    </format>
    <format dxfId="163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42"/>
          </reference>
          <reference field="3" count="1">
            <x v="195"/>
          </reference>
          <reference field="5" count="1" selected="0">
            <x v="62"/>
          </reference>
        </references>
      </pivotArea>
    </format>
    <format dxfId="163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3"/>
          </reference>
          <reference field="3" count="1">
            <x v="65"/>
          </reference>
          <reference field="5" count="1" selected="0">
            <x v="63"/>
          </reference>
        </references>
      </pivotArea>
    </format>
    <format dxfId="163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4"/>
          </reference>
          <reference field="3" count="1">
            <x v="34"/>
          </reference>
          <reference field="5" count="1" selected="0">
            <x v="63"/>
          </reference>
        </references>
      </pivotArea>
    </format>
    <format dxfId="163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5"/>
          </reference>
          <reference field="3" count="1">
            <x v="32"/>
          </reference>
          <reference field="5" count="1" selected="0">
            <x v="63"/>
          </reference>
        </references>
      </pivotArea>
    </format>
    <format dxfId="164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6"/>
          </reference>
          <reference field="3" count="1">
            <x v="40"/>
          </reference>
          <reference field="5" count="1" selected="0">
            <x v="63"/>
          </reference>
        </references>
      </pivotArea>
    </format>
    <format dxfId="164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7"/>
          </reference>
          <reference field="3" count="1">
            <x v="41"/>
          </reference>
          <reference field="5" count="1" selected="0">
            <x v="63"/>
          </reference>
        </references>
      </pivotArea>
    </format>
    <format dxfId="164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8"/>
          </reference>
          <reference field="3" count="1">
            <x v="119"/>
          </reference>
          <reference field="5" count="1" selected="0">
            <x v="63"/>
          </reference>
        </references>
      </pivotArea>
    </format>
    <format dxfId="164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49"/>
          </reference>
          <reference field="3" count="1">
            <x v="33"/>
          </reference>
          <reference field="5" count="1" selected="0">
            <x v="63"/>
          </reference>
        </references>
      </pivotArea>
    </format>
    <format dxfId="164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0"/>
          </reference>
          <reference field="3" count="1">
            <x v="42"/>
          </reference>
          <reference field="5" count="1" selected="0">
            <x v="63"/>
          </reference>
        </references>
      </pivotArea>
    </format>
    <format dxfId="164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1"/>
          </reference>
          <reference field="3" count="1">
            <x v="107"/>
          </reference>
          <reference field="5" count="1" selected="0">
            <x v="63"/>
          </reference>
        </references>
      </pivotArea>
    </format>
    <format dxfId="164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2"/>
          </reference>
          <reference field="3" count="1">
            <x v="108"/>
          </reference>
          <reference field="5" count="1" selected="0">
            <x v="63"/>
          </reference>
        </references>
      </pivotArea>
    </format>
    <format dxfId="164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3"/>
          </reference>
          <reference field="3" count="1">
            <x v="109"/>
          </reference>
          <reference field="5" count="1" selected="0">
            <x v="63"/>
          </reference>
        </references>
      </pivotArea>
    </format>
    <format dxfId="164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4"/>
          </reference>
          <reference field="3" count="1">
            <x v="110"/>
          </reference>
          <reference field="5" count="1" selected="0">
            <x v="63"/>
          </reference>
        </references>
      </pivotArea>
    </format>
    <format dxfId="164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5"/>
          </reference>
          <reference field="3" count="1">
            <x v="111"/>
          </reference>
          <reference field="5" count="1" selected="0">
            <x v="63"/>
          </reference>
        </references>
      </pivotArea>
    </format>
    <format dxfId="1650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6"/>
          </reference>
          <reference field="3" count="1">
            <x v="112"/>
          </reference>
          <reference field="5" count="1" selected="0">
            <x v="63"/>
          </reference>
        </references>
      </pivotArea>
    </format>
    <format dxfId="1651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7"/>
          </reference>
          <reference field="3" count="1">
            <x v="113"/>
          </reference>
          <reference field="5" count="1" selected="0">
            <x v="63"/>
          </reference>
        </references>
      </pivotArea>
    </format>
    <format dxfId="1652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8"/>
          </reference>
          <reference field="3" count="1">
            <x v="114"/>
          </reference>
          <reference field="5" count="1" selected="0">
            <x v="63"/>
          </reference>
        </references>
      </pivotArea>
    </format>
    <format dxfId="1653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59"/>
          </reference>
          <reference field="3" count="1">
            <x v="21"/>
          </reference>
          <reference field="5" count="1" selected="0">
            <x v="63"/>
          </reference>
        </references>
      </pivotArea>
    </format>
    <format dxfId="1654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60"/>
          </reference>
          <reference field="3" count="1">
            <x v="116"/>
          </reference>
          <reference field="5" count="1" selected="0">
            <x v="63"/>
          </reference>
        </references>
      </pivotArea>
    </format>
    <format dxfId="1655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61"/>
          </reference>
          <reference field="3" count="1">
            <x v="19"/>
          </reference>
          <reference field="5" count="1" selected="0">
            <x v="63"/>
          </reference>
        </references>
      </pivotArea>
    </format>
    <format dxfId="1656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62"/>
          </reference>
          <reference field="3" count="1">
            <x v="117"/>
          </reference>
          <reference field="5" count="1" selected="0">
            <x v="63"/>
          </reference>
        </references>
      </pivotArea>
    </format>
    <format dxfId="1657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63"/>
          </reference>
          <reference field="3" count="1">
            <x v="17"/>
          </reference>
          <reference field="5" count="1" selected="0">
            <x v="63"/>
          </reference>
        </references>
      </pivotArea>
    </format>
    <format dxfId="1658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64"/>
          </reference>
          <reference field="3" count="1">
            <x v="118"/>
          </reference>
          <reference field="5" count="1" selected="0">
            <x v="63"/>
          </reference>
        </references>
      </pivotArea>
    </format>
    <format dxfId="1659">
      <pivotArea dataOnly="0" labelOnly="1" outline="0" fieldPosition="0">
        <references count="5">
          <reference field="0" count="1" selected="0">
            <x v="9"/>
          </reference>
          <reference field="1" count="1" selected="0">
            <x v="0"/>
          </reference>
          <reference field="2" count="1" selected="0">
            <x v="1365"/>
          </reference>
          <reference field="3" count="1">
            <x v="18"/>
          </reference>
          <reference field="5" count="1" selected="0">
            <x v="63"/>
          </reference>
        </references>
      </pivotArea>
    </format>
    <format dxfId="16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66"/>
          </reference>
          <reference field="3" count="1">
            <x v="65"/>
          </reference>
          <reference field="5" count="1" selected="0">
            <x v="63"/>
          </reference>
        </references>
      </pivotArea>
    </format>
    <format dxfId="166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67"/>
          </reference>
          <reference field="3" count="1">
            <x v="34"/>
          </reference>
          <reference field="5" count="1" selected="0">
            <x v="63"/>
          </reference>
        </references>
      </pivotArea>
    </format>
    <format dxfId="166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68"/>
          </reference>
          <reference field="3" count="1">
            <x v="122"/>
          </reference>
          <reference field="5" count="1" selected="0">
            <x v="63"/>
          </reference>
        </references>
      </pivotArea>
    </format>
    <format dxfId="166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69"/>
          </reference>
          <reference field="3" count="1">
            <x v="32"/>
          </reference>
          <reference field="5" count="1" selected="0">
            <x v="63"/>
          </reference>
        </references>
      </pivotArea>
    </format>
    <format dxfId="166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0"/>
          </reference>
          <reference field="3" count="1">
            <x v="40"/>
          </reference>
          <reference field="5" count="1" selected="0">
            <x v="63"/>
          </reference>
        </references>
      </pivotArea>
    </format>
    <format dxfId="166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1"/>
          </reference>
          <reference field="3" count="1">
            <x v="37"/>
          </reference>
          <reference field="5" count="1" selected="0">
            <x v="63"/>
          </reference>
        </references>
      </pivotArea>
    </format>
    <format dxfId="166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2"/>
          </reference>
          <reference field="3" count="1">
            <x v="41"/>
          </reference>
          <reference field="5" count="1" selected="0">
            <x v="63"/>
          </reference>
        </references>
      </pivotArea>
    </format>
    <format dxfId="166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3"/>
          </reference>
          <reference field="3" count="1">
            <x v="119"/>
          </reference>
          <reference field="5" count="1" selected="0">
            <x v="63"/>
          </reference>
        </references>
      </pivotArea>
    </format>
    <format dxfId="166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4"/>
          </reference>
          <reference field="3" count="1">
            <x v="33"/>
          </reference>
          <reference field="5" count="1" selected="0">
            <x v="63"/>
          </reference>
        </references>
      </pivotArea>
    </format>
    <format dxfId="16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5"/>
          </reference>
          <reference field="3" count="1">
            <x v="42"/>
          </reference>
          <reference field="5" count="1" selected="0">
            <x v="63"/>
          </reference>
        </references>
      </pivotArea>
    </format>
    <format dxfId="16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6"/>
          </reference>
          <reference field="3" count="1">
            <x v="107"/>
          </reference>
          <reference field="5" count="1" selected="0">
            <x v="63"/>
          </reference>
        </references>
      </pivotArea>
    </format>
    <format dxfId="16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7"/>
          </reference>
          <reference field="3" count="1">
            <x v="108"/>
          </reference>
          <reference field="5" count="1" selected="0">
            <x v="63"/>
          </reference>
        </references>
      </pivotArea>
    </format>
    <format dxfId="16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8"/>
          </reference>
          <reference field="3" count="1">
            <x v="109"/>
          </reference>
          <reference field="5" count="1" selected="0">
            <x v="63"/>
          </reference>
        </references>
      </pivotArea>
    </format>
    <format dxfId="16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79"/>
          </reference>
          <reference field="3" count="1">
            <x v="110"/>
          </reference>
          <reference field="5" count="1" selected="0">
            <x v="63"/>
          </reference>
        </references>
      </pivotArea>
    </format>
    <format dxfId="16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0"/>
          </reference>
          <reference field="3" count="1">
            <x v="111"/>
          </reference>
          <reference field="5" count="1" selected="0">
            <x v="63"/>
          </reference>
        </references>
      </pivotArea>
    </format>
    <format dxfId="167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1"/>
          </reference>
          <reference field="3" count="1">
            <x v="112"/>
          </reference>
          <reference field="5" count="1" selected="0">
            <x v="63"/>
          </reference>
        </references>
      </pivotArea>
    </format>
    <format dxfId="167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2"/>
          </reference>
          <reference field="3" count="1">
            <x v="113"/>
          </reference>
          <reference field="5" count="1" selected="0">
            <x v="63"/>
          </reference>
        </references>
      </pivotArea>
    </format>
    <format dxfId="16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3"/>
          </reference>
          <reference field="3" count="1">
            <x v="114"/>
          </reference>
          <reference field="5" count="1" selected="0">
            <x v="63"/>
          </reference>
        </references>
      </pivotArea>
    </format>
    <format dxfId="16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4"/>
          </reference>
          <reference field="3" count="1">
            <x v="115"/>
          </reference>
          <reference field="5" count="1" selected="0">
            <x v="63"/>
          </reference>
        </references>
      </pivotArea>
    </format>
    <format dxfId="16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5"/>
          </reference>
          <reference field="3" count="1">
            <x v="21"/>
          </reference>
          <reference field="5" count="1" selected="0">
            <x v="63"/>
          </reference>
        </references>
      </pivotArea>
    </format>
    <format dxfId="16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6"/>
          </reference>
          <reference field="3" count="1">
            <x v="116"/>
          </reference>
          <reference field="5" count="1" selected="0">
            <x v="63"/>
          </reference>
        </references>
      </pivotArea>
    </format>
    <format dxfId="16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7"/>
          </reference>
          <reference field="3" count="1">
            <x v="19"/>
          </reference>
          <reference field="5" count="1" selected="0">
            <x v="63"/>
          </reference>
        </references>
      </pivotArea>
    </format>
    <format dxfId="168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8"/>
          </reference>
          <reference field="3" count="1">
            <x v="49"/>
          </reference>
          <reference field="5" count="1" selected="0">
            <x v="63"/>
          </reference>
        </references>
      </pivotArea>
    </format>
    <format dxfId="168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89"/>
          </reference>
          <reference field="3" count="1">
            <x v="117"/>
          </reference>
          <reference field="5" count="1" selected="0">
            <x v="63"/>
          </reference>
        </references>
      </pivotArea>
    </format>
    <format dxfId="168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0"/>
          </reference>
          <reference field="3" count="1">
            <x v="17"/>
          </reference>
          <reference field="5" count="1" selected="0">
            <x v="63"/>
          </reference>
        </references>
      </pivotArea>
    </format>
    <format dxfId="168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1"/>
          </reference>
          <reference field="3" count="1">
            <x v="118"/>
          </reference>
          <reference field="5" count="1" selected="0">
            <x v="63"/>
          </reference>
        </references>
      </pivotArea>
    </format>
    <format dxfId="168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2"/>
          </reference>
          <reference field="3" count="1">
            <x v="18"/>
          </reference>
          <reference field="5" count="1" selected="0">
            <x v="63"/>
          </reference>
        </references>
      </pivotArea>
    </format>
    <format dxfId="168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3"/>
          </reference>
          <reference field="3" count="1">
            <x v="181"/>
          </reference>
          <reference field="5" count="1" selected="0">
            <x v="64"/>
          </reference>
        </references>
      </pivotArea>
    </format>
    <format dxfId="16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4"/>
          </reference>
          <reference field="3" count="1">
            <x v="185"/>
          </reference>
          <reference field="5" count="1" selected="0">
            <x v="64"/>
          </reference>
        </references>
      </pivotArea>
    </format>
    <format dxfId="16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5"/>
          </reference>
          <reference field="3" count="1">
            <x v="34"/>
          </reference>
          <reference field="5" count="1" selected="0">
            <x v="64"/>
          </reference>
        </references>
      </pivotArea>
    </format>
    <format dxfId="16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6"/>
          </reference>
          <reference field="3" count="1">
            <x v="127"/>
          </reference>
          <reference field="5" count="1" selected="0">
            <x v="64"/>
          </reference>
        </references>
      </pivotArea>
    </format>
    <format dxfId="16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7"/>
          </reference>
          <reference field="3" count="1">
            <x v="32"/>
          </reference>
          <reference field="5" count="1" selected="0">
            <x v="64"/>
          </reference>
        </references>
      </pivotArea>
    </format>
    <format dxfId="169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8"/>
          </reference>
          <reference field="3" count="1">
            <x v="125"/>
          </reference>
          <reference field="5" count="1" selected="0">
            <x v="64"/>
          </reference>
        </references>
      </pivotArea>
    </format>
    <format dxfId="169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399"/>
          </reference>
          <reference field="3" count="1">
            <x v="37"/>
          </reference>
          <reference field="5" count="1" selected="0">
            <x v="64"/>
          </reference>
        </references>
      </pivotArea>
    </format>
    <format dxfId="169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0"/>
          </reference>
          <reference field="3" count="1">
            <x v="126"/>
          </reference>
          <reference field="5" count="1" selected="0">
            <x v="64"/>
          </reference>
        </references>
      </pivotArea>
    </format>
    <format dxfId="169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1"/>
          </reference>
          <reference field="3" count="1">
            <x v="33"/>
          </reference>
          <reference field="5" count="1" selected="0">
            <x v="64"/>
          </reference>
        </references>
      </pivotArea>
    </format>
    <format dxfId="169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2"/>
          </reference>
          <reference field="3" count="1">
            <x v="128"/>
          </reference>
          <reference field="5" count="1" selected="0">
            <x v="64"/>
          </reference>
        </references>
      </pivotArea>
    </format>
    <format dxfId="169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3"/>
          </reference>
          <reference field="3" count="1">
            <x v="26"/>
          </reference>
          <reference field="5" count="1" selected="0">
            <x v="64"/>
          </reference>
        </references>
      </pivotArea>
    </format>
    <format dxfId="169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4"/>
          </reference>
          <reference field="3" count="1">
            <x v="133"/>
          </reference>
          <reference field="5" count="1" selected="0">
            <x v="64"/>
          </reference>
        </references>
      </pivotArea>
    </format>
    <format dxfId="16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5"/>
          </reference>
          <reference field="3" count="1">
            <x v="27"/>
          </reference>
          <reference field="5" count="1" selected="0">
            <x v="64"/>
          </reference>
        </references>
      </pivotArea>
    </format>
    <format dxfId="17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6"/>
          </reference>
          <reference field="3" count="1">
            <x v="134"/>
          </reference>
          <reference field="5" count="1" selected="0">
            <x v="64"/>
          </reference>
        </references>
      </pivotArea>
    </format>
    <format dxfId="17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7"/>
          </reference>
          <reference field="3" count="1">
            <x v="28"/>
          </reference>
          <reference field="5" count="1" selected="0">
            <x v="64"/>
          </reference>
        </references>
      </pivotArea>
    </format>
    <format dxfId="17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8"/>
          </reference>
          <reference field="3" count="1">
            <x v="132"/>
          </reference>
          <reference field="5" count="1" selected="0">
            <x v="64"/>
          </reference>
        </references>
      </pivotArea>
    </format>
    <format dxfId="170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09"/>
          </reference>
          <reference field="3" count="1">
            <x v="30"/>
          </reference>
          <reference field="5" count="1" selected="0">
            <x v="64"/>
          </reference>
        </references>
      </pivotArea>
    </format>
    <format dxfId="170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0"/>
          </reference>
          <reference field="3" count="1">
            <x v="131"/>
          </reference>
          <reference field="5" count="1" selected="0">
            <x v="64"/>
          </reference>
        </references>
      </pivotArea>
    </format>
    <format dxfId="170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1"/>
          </reference>
          <reference field="3" count="1">
            <x v="38"/>
          </reference>
          <reference field="5" count="1" selected="0">
            <x v="64"/>
          </reference>
        </references>
      </pivotArea>
    </format>
    <format dxfId="170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2"/>
          </reference>
          <reference field="3" count="1">
            <x v="124"/>
          </reference>
          <reference field="5" count="1" selected="0">
            <x v="64"/>
          </reference>
        </references>
      </pivotArea>
    </format>
    <format dxfId="170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3"/>
          </reference>
          <reference field="3" count="1">
            <x v="36"/>
          </reference>
          <reference field="5" count="1" selected="0">
            <x v="64"/>
          </reference>
        </references>
      </pivotArea>
    </format>
    <format dxfId="170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4"/>
          </reference>
          <reference field="3" count="1">
            <x v="199"/>
          </reference>
          <reference field="5" count="1" selected="0">
            <x v="64"/>
          </reference>
        </references>
      </pivotArea>
    </format>
    <format dxfId="170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5"/>
          </reference>
          <reference field="3" count="1">
            <x v="129"/>
          </reference>
          <reference field="5" count="1" selected="0">
            <x v="64"/>
          </reference>
        </references>
      </pivotArea>
    </format>
    <format dxfId="171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0"/>
          </reference>
          <reference field="2" count="1" selected="0">
            <x v="1416"/>
          </reference>
          <reference field="3" count="1">
            <x v="193"/>
          </reference>
          <reference field="5" count="1" selected="0">
            <x v="64"/>
          </reference>
        </references>
      </pivotArea>
    </format>
  </format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Medium9" showRowHeaders="1" showColHeaders="1" showRowStripes="0" showColStripes="0" showLastColumn="1"/>
  <rowHierarchiesUsage count="5">
    <rowHierarchyUsage hierarchyUsage="3"/>
    <rowHierarchyUsage hierarchyUsage="2"/>
    <rowHierarchyUsage hierarchyUsage="12"/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EXCEL DE VUELOS ESPECIALES 2025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backgroundRefresh="0" connectionId="1" xr16:uid="{E16D8804-8432-44C5-A00C-57DDC9CD9F68}" autoFormatId="16" applyNumberFormats="0" applyBorderFormats="0" applyFontFormats="0" applyPatternFormats="0" applyAlignmentFormats="0" applyWidthHeightFormats="0">
  <queryTableRefresh nextId="36">
    <queryTableFields count="12">
      <queryTableField id="1" name="fecha" tableColumnId="1"/>
      <queryTableField id="13" name="ORIGEN" tableColumnId="14"/>
      <queryTableField id="14" name="DESTINO" tableColumnId="15"/>
      <queryTableField id="15" name="CIA" tableColumnId="16"/>
      <queryTableField id="16" name="NUMVUE" tableColumnId="17"/>
      <queryTableField id="17" name="HSAL" tableColumnId="18"/>
      <queryTableField id="18" name="HLLEG" tableColumnId="19"/>
      <queryTableField id="30" name="CUPOVENTA" tableColumnId="2"/>
      <queryTableField id="19" name="VENTA" tableColumnId="20"/>
      <queryTableField id="20" name="LIBRE" tableColumnId="21"/>
      <queryTableField id="11" name="%OCUP" tableColumnId="11"/>
      <queryTableField id="21" name="CLASE" tableColumnId="22"/>
    </queryTableFields>
  </queryTableRefresh>
</queryTable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ECHA" xr10:uid="{177E70C0-EF4B-44CE-89BC-193D8D497B0D}" sourceName="FECHA">
  <extLst>
    <x:ext xmlns:x15="http://schemas.microsoft.com/office/spreadsheetml/2010/11/main" uri="{2F2917AC-EB37-4324-AD4E-5DD8C200BD13}">
      <x15:tableSlicerCache tableId="5" column="4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ÍA" xr10:uid="{75C773E9-1943-4D24-BC8A-39DA5B5FDCF2}" sourceName="DÍA">
  <extLst>
    <x:ext xmlns:x15="http://schemas.microsoft.com/office/spreadsheetml/2010/11/main" uri="{2F2917AC-EB37-4324-AD4E-5DD8C200BD13}">
      <x15:tableSlicerCache tableId="5" column="8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ATA" xr10:uid="{2129A4D9-1EED-48E4-9083-4691FCFF28D2}" sourceName="ORIGEN">
  <extLst>
    <x:ext xmlns:x15="http://schemas.microsoft.com/office/spreadsheetml/2010/11/main" uri="{2F2917AC-EB37-4324-AD4E-5DD8C200BD13}">
      <x15:tableSlicerCache tableId="5" column="2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SPONIBILIDAD" xr10:uid="{53B67B08-51F1-4FE2-9A24-87099A7832E8}" sourceName="DISPONIBILIDAD">
  <extLst>
    <x:ext xmlns:x15="http://schemas.microsoft.com/office/spreadsheetml/2010/11/main" uri="{2F2917AC-EB37-4324-AD4E-5DD8C200BD13}">
      <x15:tableSlicerCache tableId="5" column="9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ECHA" xr10:uid="{C24D0DB1-48D9-4908-A105-B6F32555B89A}" cache="SegmentaciónDeDatos_FECHA" caption="FECHA" columnCount="2" rowHeight="228600"/>
  <slicer name="DÍA" xr10:uid="{16EDC89D-E83B-45E8-A237-1B4C9D1AC6E7}" cache="SegmentaciónDeDatos_DÍA" caption="DÍA" columnCount="4" rowHeight="228600"/>
  <slicer name="IATA" xr10:uid="{00E4DFCD-9456-447F-9EC2-5B4C8B34FC2E}" cache="SegmentaciónDeDatos_IATA" caption="ORIGEN" columnCount="3" rowHeight="228600"/>
  <slicer name="DISPONIBILIDAD" xr10:uid="{C658975B-DA9E-4B3F-9375-2B924BB82137}" cache="SegmentaciónDeDatos_DISPONIBILIDAD" caption="DISPONIBILIDAD" rowHeight="228600"/>
</slicer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92E464E-F1FD-40B9-B906-FD82A628DD6C}" name="Tabla5" displayName="Tabla5" ref="G6:R325" totalsRowShown="0" headerRowDxfId="42" dataDxfId="41">
  <autoFilter ref="G6:R325" xr:uid="{A92E464E-F1FD-40B9-B906-FD82A628DD6C}">
    <filterColumn colId="0" hiddenButton="1"/>
    <filterColumn colId="1" hiddenButton="1"/>
    <filterColumn colId="2" hiddenButton="1">
      <customFilters>
        <customFilter val="**"/>
      </customFilters>
    </filterColumn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sortState xmlns:xlrd2="http://schemas.microsoft.com/office/spreadsheetml/2017/richdata2" ref="G7:R254">
    <sortCondition ref="I6:I254"/>
  </sortState>
  <tableColumns count="12">
    <tableColumn id="1" xr3:uid="{5E55A49D-2039-42B3-94D8-171BDC2AD892}" name="SALIDA DESDE" dataDxfId="40">
      <calculatedColumnFormula>VLOOKUP(H7,IATA[],2,0)</calculatedColumnFormula>
    </tableColumn>
    <tableColumn id="2" xr3:uid="{606A6CCF-65B2-4D99-B7F4-3DBA8C00D5A0}" name="ORIGEN" dataDxfId="39"/>
    <tableColumn id="3" xr3:uid="{078C76AC-45E3-41DD-9776-142F62ED4A35}" name="CIRCUITO" dataDxfId="38" dataCellStyle="Hipervínculo"/>
    <tableColumn id="4" xr3:uid="{4C4339B7-C1AF-4940-86F7-95C5148F2B3E}" name="FECHA" dataDxfId="37"/>
    <tableColumn id="5" xr3:uid="{9DBE56AF-D4EC-4EA1-8B36-CCE95297C618}" name="CÓD" dataDxfId="36">
      <calculatedColumnFormula>Tabla5[[#This Row],[FECHALARGA]]&amp;"-"&amp;Tabla5[[#This Row],[NUM VUELO]]</calculatedColumnFormula>
    </tableColumn>
    <tableColumn id="6" xr3:uid="{139116E2-8239-4543-87FA-174BEA330D96}" name="FECHALARGA" dataDxfId="35"/>
    <tableColumn id="7" xr3:uid="{806663EB-EF4D-4F10-B83F-234922E99EAC}" name="NUM VUELO" dataDxfId="34"/>
    <tableColumn id="8" xr3:uid="{A47B4F94-0D8B-4FB4-ADC6-EEE9ED5D08DF}" name="DÍA" dataDxfId="33">
      <calculatedColumnFormula>DAY(L7)</calculatedColumnFormula>
    </tableColumn>
    <tableColumn id="14" xr3:uid="{09D3C5A9-7996-490C-B2CE-D2FAF625B789}" name="LIBRE" dataDxfId="32">
      <calculatedColumnFormula>VLOOKUP(Tabla5[[#This Row],[CÓD]],Tabla1[],11,0)</calculatedColumnFormula>
    </tableColumn>
    <tableColumn id="9" xr3:uid="{D45D1720-CA91-45DE-97E0-CB522A0C5114}" name="DISPONIBILIDAD" dataDxfId="31">
      <calculatedColumnFormula array="1">_xlfn.IFS(Tabla5[[#This Row],[LIBRE]]=0,"NO",Tabla5[[#This Row],[LIBRE]]&gt;0,"SI")</calculatedColumnFormula>
    </tableColumn>
    <tableColumn id="10" xr3:uid="{DC663AC3-E070-44D7-B47B-323AA4BDAA5C}" name="ESTADO" dataDxfId="30">
      <calculatedColumnFormula array="1">IFERROR(IF(Tabla5[[#This Row],[DISPONIBILIDAD]]="NO","COMPLETO",_xlfn.IFS(Tabla5[[#This Row],[LIBRE]]&gt;20,"DISPONIBLE",Tabla5[[#This Row],[LIBRE]]&lt;10,"ULTIMAS PLAZAS")),"DISPONIBLE")</calculatedColumnFormula>
    </tableColumn>
    <tableColumn id="11" xr3:uid="{3A368E6A-A30D-476D-80B3-A007A2A69A57}" name="LINK" dataDxfId="29"/>
  </tableColumns>
  <tableStyleInfo name="TableStyleLight1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7EF5800-7459-406F-8837-25F24DB97C39}" name="URL_2" displayName="URL_2" ref="H1:I34" totalsRowShown="0">
  <autoFilter ref="H1:I34" xr:uid="{37EF5800-7459-406F-8837-25F24DB97C39}"/>
  <sortState xmlns:xlrd2="http://schemas.microsoft.com/office/spreadsheetml/2017/richdata2" ref="H2:I26">
    <sortCondition ref="I1:I26"/>
  </sortState>
  <tableColumns count="2">
    <tableColumn id="2" xr3:uid="{A46B9A25-923E-4095-A710-B2A40693C902}" name="URL" dataDxfId="1" dataCellStyle="Normal"/>
    <tableColumn id="1" xr3:uid="{6F2382BE-BF29-41E8-817C-5F115F416665}" name="CIRCUITO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688EB04-D2E7-4073-9BCA-92DA11769CC0}" name="Tabla1" displayName="Tabla1" ref="A1:N3362" totalsRowShown="0" headerRowDxfId="28" dataDxfId="27">
  <autoFilter ref="A1:N3362" xr:uid="{0688EB04-D2E7-4073-9BCA-92DA11769CC0}"/>
  <sortState xmlns:xlrd2="http://schemas.microsoft.com/office/spreadsheetml/2017/richdata2" ref="A13:M3268">
    <sortCondition ref="M1:M3362"/>
  </sortState>
  <tableColumns count="14">
    <tableColumn id="12" xr3:uid="{425F2F78-ADD9-4CA7-A7B2-5547B0DC532B}" name="COD" dataDxfId="26">
      <calculatedColumnFormula>Tabla1[[#This Row],[DIA]]&amp;"-"&amp;Tabla1[[#This Row],[NUM]]</calculatedColumnFormula>
    </tableColumn>
    <tableColumn id="1" xr3:uid="{ED88B65E-1731-4189-9CD2-5790D5360715}" name="DIA" dataDxfId="25" dataCellStyle="Normal_Tabla Rasa"/>
    <tableColumn id="2" xr3:uid="{29A31C08-F432-4AFF-9344-9E59A8F9DA4E}" name="DE"/>
    <tableColumn id="3" xr3:uid="{931DD3EE-D3E2-4DEF-972F-0773E659FD2B}" name="A"/>
    <tableColumn id="4" xr3:uid="{5C5BE258-EF60-44FD-9D24-6720BC890EBC}" name="CIA"/>
    <tableColumn id="5" xr3:uid="{0B1D9445-0F8A-490C-9904-4D7FC5FABAEF}" name="NUM"/>
    <tableColumn id="6" xr3:uid="{70666525-CB62-4F49-AB37-695757E9C62D}" name="SAL"/>
    <tableColumn id="7" xr3:uid="{F7047780-2F0D-464F-9D84-632078E92BA5}" name="LLEG"/>
    <tableColumn id="8" xr3:uid="{0E30F78A-AC13-47BB-9834-5F1E9B02787A}" name="CUPO"/>
    <tableColumn id="9" xr3:uid="{057759AA-3546-4D80-980E-803801651BBC}" name="VENTA"/>
    <tableColumn id="10" xr3:uid="{5A812FE8-0DCB-4606-9A19-130605BB818C}" name="LIBRE"/>
    <tableColumn id="11" xr3:uid="{AA0CA776-4D9D-44E7-86B2-C29B55630C75}" name="% OCUP"/>
    <tableColumn id="13" xr3:uid="{81C4CF68-2143-458F-906D-E196D6E47041}" name="Nom Cir" dataDxfId="24">
      <calculatedColumnFormula>IFERROR(VLOOKUP(Tabla1[[#This Row],[COD]],Circuitos[],2,0)," ")</calculatedColumnFormula>
    </tableColumn>
    <tableColumn id="14" xr3:uid="{6125539E-1F40-4E59-812C-707FB31A3AD5}" name="FECHA CORTA" dataDxfId="23">
      <calculatedColumnFormula>Tabla1[[#This Row],[DIA]]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11E1752-921A-4041-9FB4-E2CFE8E3B5B3}" name="Tabla11" displayName="Tabla11" ref="A1:F1048576" totalsRowShown="0">
  <autoFilter ref="A1:F1048576" xr:uid="{811E1752-921A-4041-9FB4-E2CFE8E3B5B3}">
    <filterColumn colId="4">
      <filters>
        <dateGroupItem year="2025" month="4" day="25" dateTimeGrouping="day"/>
        <dateGroupItem year="2025" month="5" day="23" dateTimeGrouping="day"/>
        <dateGroupItem year="2025" month="6" day="20" dateTimeGrouping="day"/>
        <dateGroupItem year="2025" month="7" day="18" dateTimeGrouping="day"/>
        <dateGroupItem year="2025" month="9" day="5" dateTimeGrouping="day"/>
        <dateGroupItem year="2025" month="9" day="19" dateTimeGrouping="day"/>
        <dateGroupItem year="2025" month="10" day="10" dateTimeGrouping="day"/>
        <dateGroupItem year="2025" month="10" day="31" dateTimeGrouping="day"/>
        <dateGroupItem year="2025" month="11" day="14" dateTimeGrouping="day"/>
      </filters>
    </filterColumn>
  </autoFilter>
  <tableColumns count="6">
    <tableColumn id="1" xr3:uid="{C4D137F2-6667-4830-BCEE-610493CF5917}" name="A"/>
    <tableColumn id="2" xr3:uid="{9BBB09EB-2C47-409A-94AF-5474689958C7}" name="DE"/>
    <tableColumn id="3" xr3:uid="{6E3F17E5-81EE-4826-AAC7-8B31D9466171}" name="Nom Cir"/>
    <tableColumn id="4" xr3:uid="{E193F14A-6E1B-4ED8-85FD-1AAC8ECB750A}" name="COD" dataDxfId="22"/>
    <tableColumn id="5" xr3:uid="{0D88A4E6-D048-4D13-92ED-64F4D5AAA71A}" name="DIA"/>
    <tableColumn id="6" xr3:uid="{F54E860D-3BFE-4BBE-9A84-6B2B64465914}" name="Suma de NUM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3897F76-9E26-4660-AA21-0242F0A075B4}" name="VUELOS" displayName="VUELOS" ref="C4:N3570" tableType="queryTable" totalsRowCount="1">
  <autoFilter ref="C4:N3569" xr:uid="{12246AA8-3ADA-470C-BDB2-94C8979F4CB7}"/>
  <sortState xmlns:xlrd2="http://schemas.microsoft.com/office/spreadsheetml/2017/richdata2" ref="C5:N3569">
    <sortCondition ref="C4:C3569"/>
  </sortState>
  <tableColumns count="12">
    <tableColumn id="1" xr3:uid="{EC1C05EF-178A-41E8-98A0-245D46129328}" uniqueName="1" name="FECHA" totalsRowLabel="TOTAL" queryTableFieldId="1" dataDxfId="20" totalsRowDxfId="21"/>
    <tableColumn id="14" xr3:uid="{FCA9D748-1CC7-4264-B22A-9DED0149E3FD}" uniqueName="14" name="ORIGEN" queryTableFieldId="13"/>
    <tableColumn id="15" xr3:uid="{A153034A-4C14-4028-BD8A-0DC844A1F4E6}" uniqueName="15" name="DESTINO" queryTableFieldId="14"/>
    <tableColumn id="16" xr3:uid="{EB276C4B-27D2-4F57-9E2B-6D748731BC9B}" uniqueName="16" name="CIA" queryTableFieldId="15"/>
    <tableColumn id="17" xr3:uid="{6D797535-74AB-4389-8994-D23B0F4F5AC9}" uniqueName="17" name="NUMVUE" queryTableFieldId="16"/>
    <tableColumn id="18" xr3:uid="{7B52407E-CD81-426D-BFD4-08797300F181}" uniqueName="18" name="HSAL" queryTableFieldId="17" dataDxfId="18" totalsRowDxfId="19"/>
    <tableColumn id="19" xr3:uid="{CB895ACD-4E4E-48DC-93A7-10E62BDC9596}" uniqueName="19" name="HLLEG" queryTableFieldId="18" dataDxfId="16" totalsRowDxfId="17"/>
    <tableColumn id="2" xr3:uid="{76EE08C7-0AD1-411E-AC90-88E4D55249D7}" uniqueName="2" name="CUPOVENTA" totalsRowFunction="custom" queryTableFieldId="30">
      <totalsRowFormula>SUM(J5:J3569)</totalsRowFormula>
    </tableColumn>
    <tableColumn id="20" xr3:uid="{FBF2ADFE-638D-4EBD-BDF4-8C63D915D04F}" uniqueName="20" name="VENTA" totalsRowFunction="custom" queryTableFieldId="19">
      <totalsRowFormula>SUM(K5:K3569)</totalsRowFormula>
    </tableColumn>
    <tableColumn id="21" xr3:uid="{D7EFC564-63A5-433F-A8A9-38B4C21AA315}" uniqueName="21" name="LIBRE" totalsRowFunction="custom" queryTableFieldId="20">
      <totalsRowFormula>SUM(L5:L3569)</totalsRowFormula>
    </tableColumn>
    <tableColumn id="11" xr3:uid="{4203E2AA-7040-4A2C-A7AD-09B724AC04EE}" uniqueName="11" name="%OCUP" queryTableFieldId="11" dataDxfId="14" totalsRowDxfId="15"/>
    <tableColumn id="22" xr3:uid="{831A9E9C-9457-4A03-86F4-4FBD539661A8}" uniqueName="22" name="CLASE" queryTableFieldId="21" totalsRow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E94051C-F52C-4FE5-8C1E-E73EC9314FDE}" name="MES" displayName="MES" ref="A1:B13" totalsRowShown="0" headerRowDxfId="12" dataDxfId="11">
  <autoFilter ref="A1:B13" xr:uid="{8E94051C-F52C-4FE5-8C1E-E73EC9314FDE}"/>
  <tableColumns count="2">
    <tableColumn id="2" xr3:uid="{0DA103DD-0BED-483D-B06D-CD0D2BF31BA4}" name="ORDEN" dataDxfId="10"/>
    <tableColumn id="1" xr3:uid="{E28D2ECE-14C9-4473-862E-3B4C66B3441A}" name="MES" dataDxfId="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6EFE0C2-AA92-4EEB-BEAF-6B79B9E3DD7E}" name="IATA" displayName="IATA" ref="D1:E23" totalsRowShown="0">
  <autoFilter ref="D1:E23" xr:uid="{46EFE0C2-AA92-4EEB-BEAF-6B79B9E3DD7E}"/>
  <tableColumns count="2">
    <tableColumn id="1" xr3:uid="{17EA844D-E1EE-4D16-B8C9-B7DBE81AF36E}" name="IATA"/>
    <tableColumn id="2" xr3:uid="{0DB3D70B-778E-4ED4-B561-D9E8798D03A8}" name="CIUDA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B7CE054-1EC2-4B09-AD58-A33316691BAB}" name="Circuitos" displayName="Circuitos" ref="H1:I358" headerRowDxfId="8">
  <autoFilter ref="H1:I358" xr:uid="{8B7CE054-1EC2-4B09-AD58-A33316691BAB}"/>
  <sortState xmlns:xlrd2="http://schemas.microsoft.com/office/spreadsheetml/2017/richdata2" ref="H2:I302">
    <sortCondition ref="I1:I300"/>
  </sortState>
  <tableColumns count="2">
    <tableColumn id="1" xr3:uid="{E07FE8E1-DCB1-4C46-88B1-5FE634E9C7AD}" name="COD" totalsRowFunction="custom" totalsRowDxfId="7">
      <totalsRowFormula>Tabla1[[#This Row],[DIA]]&amp;"-"&amp;Tabla1[[#This Row],[NUM]]</totalsRowFormula>
    </tableColumn>
    <tableColumn id="2" xr3:uid="{B99AF0C3-0595-48F1-854E-2D91773F90B7}" name="Nom Cir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123C629-EC7B-4C6B-88CF-A9EFB191D5A5}" name="Tabla18" displayName="Tabla18" ref="A1:M3609" totalsRowShown="0" headerRowDxfId="6" dataDxfId="5">
  <autoFilter ref="A1:M3609" xr:uid="{1123C629-EC7B-4C6B-88CF-A9EFB191D5A5}"/>
  <tableColumns count="13">
    <tableColumn id="12" xr3:uid="{A8E81914-2A85-4ABA-93EC-4C347C85622B}" name="COD" dataDxfId="4">
      <calculatedColumnFormula>Tabla18[[#This Row],[DIA]]&amp;"-"&amp;Tabla18[[#This Row],[NUM]]</calculatedColumnFormula>
    </tableColumn>
    <tableColumn id="1" xr3:uid="{FFC232C0-4D4F-429F-A942-276CCAF8CACF}" name="DIA"/>
    <tableColumn id="2" xr3:uid="{E216C77D-E403-4A96-AE60-E04D8D3EE86A}" name="DE"/>
    <tableColumn id="3" xr3:uid="{A5D7C956-30BB-4F90-B532-20B3DF334278}" name="A"/>
    <tableColumn id="4" xr3:uid="{2C75CA5B-C7A3-4992-9DA9-24CAF900CA41}" name="CIA"/>
    <tableColumn id="5" xr3:uid="{A159CAE2-5539-4262-BDF0-6C65C8198053}" name="NUM"/>
    <tableColumn id="6" xr3:uid="{9613FCE7-7EA4-4F97-A4DE-EC167A1CDE39}" name="SAL"/>
    <tableColumn id="7" xr3:uid="{0298E45E-88C2-49A8-8E58-989876BCF672}" name="LLEG"/>
    <tableColumn id="8" xr3:uid="{D56CA89A-06E5-4E4A-B896-70B702F70EBC}" name="CUPO"/>
    <tableColumn id="9" xr3:uid="{DF4DE88E-D8B7-4EE6-8EDF-20CEB5C53FCA}" name="VENTA"/>
    <tableColumn id="10" xr3:uid="{B8988A27-624A-45E8-AF37-559840D83E0C}" name="LIBRE"/>
    <tableColumn id="11" xr3:uid="{F4A56932-0851-4576-89FF-AD510E18F136}" name="% OCUP"/>
    <tableColumn id="13" xr3:uid="{CC3FB250-87BA-4044-ACD5-1D42D022B2A7}" name="Nom Cir" dataDxfId="3">
      <calculatedColumnFormula>VLOOKUP(Tabla18[[#This Row],[COD]],Circuitos[],2,0)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596D69D-A265-4D15-92FB-9B05DB0C2EC1}" name="URL" displayName="URL" ref="E1:F26" totalsRowShown="0">
  <autoFilter ref="E1:F26" xr:uid="{9596D69D-A265-4D15-92FB-9B05DB0C2EC1}"/>
  <tableColumns count="2">
    <tableColumn id="1" xr3:uid="{09472215-33A3-4653-8704-5F5138504088}" name="CIRCUITO" dataDxfId="2"/>
    <tableColumn id="2" xr3:uid="{D4941908-D7FB-457E-8F00-20DB5616A2F7}" name="UR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almacen.mapatours.com/folletos/2025/Fly/11/index.html" TargetMode="External"/><Relationship Id="rId21" Type="http://schemas.openxmlformats.org/officeDocument/2006/relationships/hyperlink" Target="https://almacen.mapatours.com/folletos/2025/Fly/41/index.html" TargetMode="External"/><Relationship Id="rId34" Type="http://schemas.openxmlformats.org/officeDocument/2006/relationships/hyperlink" Target="https://almacen.mapatours.com/folletos/2025/Esencias/20/index.html" TargetMode="External"/><Relationship Id="rId42" Type="http://schemas.openxmlformats.org/officeDocument/2006/relationships/hyperlink" Target="https://almacen.mapatours.com/folletos/2025/Mundos/30/index.html" TargetMode="External"/><Relationship Id="rId47" Type="http://schemas.openxmlformats.org/officeDocument/2006/relationships/hyperlink" Target="https://almacen.mapatours.com/folletos/2025/Mundos/14/index.html" TargetMode="External"/><Relationship Id="rId50" Type="http://schemas.openxmlformats.org/officeDocument/2006/relationships/hyperlink" Target="https://almacen.mapatours.com/folletos/2025/Esencias/20/index.html" TargetMode="External"/><Relationship Id="rId55" Type="http://schemas.openxmlformats.org/officeDocument/2006/relationships/hyperlink" Target="https://almacen.mapatours.com/folletos/2025/Fly/12/index.html" TargetMode="External"/><Relationship Id="rId63" Type="http://schemas.openxmlformats.org/officeDocument/2006/relationships/drawing" Target="../drawings/drawing1.xml"/><Relationship Id="rId7" Type="http://schemas.openxmlformats.org/officeDocument/2006/relationships/hyperlink" Target="https://almacen.mapatours.com/folletos/2025/Fly/24/index.html" TargetMode="External"/><Relationship Id="rId2" Type="http://schemas.openxmlformats.org/officeDocument/2006/relationships/hyperlink" Target="https://almacen.mapatours.com/folletos/2025/Fly/18/index.html" TargetMode="External"/><Relationship Id="rId16" Type="http://schemas.openxmlformats.org/officeDocument/2006/relationships/hyperlink" Target="https://almacen.mapatours.com/folletos/2025/Fly/19/index.html" TargetMode="External"/><Relationship Id="rId29" Type="http://schemas.openxmlformats.org/officeDocument/2006/relationships/hyperlink" Target="https://almacen.mapatours.com/folletos/2025/Fly/36/index.html" TargetMode="External"/><Relationship Id="rId11" Type="http://schemas.openxmlformats.org/officeDocument/2006/relationships/hyperlink" Target="https://almacen.mapatours.com/folletos/2025/Fly/34/index.html" TargetMode="External"/><Relationship Id="rId24" Type="http://schemas.openxmlformats.org/officeDocument/2006/relationships/hyperlink" Target="https://almacen.mapatours.com/folletos/2025/Fly/11/index.html" TargetMode="External"/><Relationship Id="rId32" Type="http://schemas.openxmlformats.org/officeDocument/2006/relationships/hyperlink" Target="https://almacen.mapatours.com/folletos/2025/Fly/8/index.html" TargetMode="External"/><Relationship Id="rId37" Type="http://schemas.openxmlformats.org/officeDocument/2006/relationships/hyperlink" Target="https://almacen.mapatours.com/folletos/2025/Fly/38/index.html" TargetMode="External"/><Relationship Id="rId40" Type="http://schemas.openxmlformats.org/officeDocument/2006/relationships/hyperlink" Target="https://almacen.mapatours.com/folletos/2025/Fly/14/index.html" TargetMode="External"/><Relationship Id="rId45" Type="http://schemas.openxmlformats.org/officeDocument/2006/relationships/hyperlink" Target="https://almacen.mapatours.com/folletos/2025/Mundos/16/index.html" TargetMode="External"/><Relationship Id="rId53" Type="http://schemas.openxmlformats.org/officeDocument/2006/relationships/hyperlink" Target="https://almacen.mapatours.com/folletos/2025/Fly/12/index.html" TargetMode="External"/><Relationship Id="rId58" Type="http://schemas.openxmlformats.org/officeDocument/2006/relationships/hyperlink" Target="https://almacen.mapatours.com/folletos/2025/Mundos/18/index.html" TargetMode="External"/><Relationship Id="rId5" Type="http://schemas.openxmlformats.org/officeDocument/2006/relationships/hyperlink" Target="https://almacen.mapatours.com/folletos/2025/Fly/30/index.html" TargetMode="External"/><Relationship Id="rId61" Type="http://schemas.openxmlformats.org/officeDocument/2006/relationships/hyperlink" Target="https://almacen.mapatours.com/folletos/2025/Fly/20/index.html" TargetMode="External"/><Relationship Id="rId19" Type="http://schemas.openxmlformats.org/officeDocument/2006/relationships/hyperlink" Target="https://almacen.mapatours.com/folletos/2025/Fly/22/index.html" TargetMode="External"/><Relationship Id="rId14" Type="http://schemas.openxmlformats.org/officeDocument/2006/relationships/hyperlink" Target="https://www.mapatours.com/availability?productName=belgica+y+paises" TargetMode="External"/><Relationship Id="rId22" Type="http://schemas.openxmlformats.org/officeDocument/2006/relationships/hyperlink" Target="https://almacen.mapatours.com/folletos/2025/Fly/40/index.html" TargetMode="External"/><Relationship Id="rId27" Type="http://schemas.openxmlformats.org/officeDocument/2006/relationships/hyperlink" Target="https://almacen.mapatours.com/folletos/2025/Fly/20/index.html" TargetMode="External"/><Relationship Id="rId30" Type="http://schemas.openxmlformats.org/officeDocument/2006/relationships/hyperlink" Target="https://almacen.mapatours.com/folletos/2025/Fly/40/index.html" TargetMode="External"/><Relationship Id="rId35" Type="http://schemas.openxmlformats.org/officeDocument/2006/relationships/hyperlink" Target="https://almacen.mapatours.com/folletos/2025/Fly/22/index.html" TargetMode="External"/><Relationship Id="rId43" Type="http://schemas.openxmlformats.org/officeDocument/2006/relationships/hyperlink" Target="https://almacen.mapatours.com/folletos/2025/Mundos/22/index.html" TargetMode="External"/><Relationship Id="rId48" Type="http://schemas.openxmlformats.org/officeDocument/2006/relationships/hyperlink" Target="https://almacen.mapatours.com/folletos/2025/Mundos/14/index.html" TargetMode="External"/><Relationship Id="rId56" Type="http://schemas.openxmlformats.org/officeDocument/2006/relationships/hyperlink" Target="https://almacen.mapatours.com/folletos/2025/Fly/20/index.html" TargetMode="External"/><Relationship Id="rId64" Type="http://schemas.openxmlformats.org/officeDocument/2006/relationships/table" Target="../tables/table1.xml"/><Relationship Id="rId8" Type="http://schemas.openxmlformats.org/officeDocument/2006/relationships/hyperlink" Target="https://almacen.mapatours.com/folletos/2025/Fly/8/index.html" TargetMode="External"/><Relationship Id="rId51" Type="http://schemas.openxmlformats.org/officeDocument/2006/relationships/hyperlink" Target="https://almacen.mapatours.com/folletos/2025/Fly/12/index.html" TargetMode="External"/><Relationship Id="rId3" Type="http://schemas.openxmlformats.org/officeDocument/2006/relationships/hyperlink" Target="https://almacen.mapatours.com/folletos/2025/Esencias/20/index.html" TargetMode="External"/><Relationship Id="rId12" Type="http://schemas.openxmlformats.org/officeDocument/2006/relationships/hyperlink" Target="https://almacen.mapatours.com/folletos/2025/Fly/36/index.html" TargetMode="External"/><Relationship Id="rId17" Type="http://schemas.openxmlformats.org/officeDocument/2006/relationships/hyperlink" Target="https://almacen.mapatours.com/folletos/2025/Fly/31/index.html" TargetMode="External"/><Relationship Id="rId25" Type="http://schemas.openxmlformats.org/officeDocument/2006/relationships/hyperlink" Target="https://almacen.mapatours.com/folletos/2025/Fly/9/index.html" TargetMode="External"/><Relationship Id="rId33" Type="http://schemas.openxmlformats.org/officeDocument/2006/relationships/hyperlink" Target="https://almacen.mapatours.com/folletos/2025/Fly/9/index.html" TargetMode="External"/><Relationship Id="rId38" Type="http://schemas.openxmlformats.org/officeDocument/2006/relationships/hyperlink" Target="https://almacen.mapatours.com/folletos/2025/Fly/30/index.html" TargetMode="External"/><Relationship Id="rId46" Type="http://schemas.openxmlformats.org/officeDocument/2006/relationships/hyperlink" Target="https://almacen.mapatours.com/folletos/2025/Mundos/28/index.html" TargetMode="External"/><Relationship Id="rId59" Type="http://schemas.openxmlformats.org/officeDocument/2006/relationships/hyperlink" Target="https://almacen.mapatours.com/folletos/2025/Mundos/20/index.html" TargetMode="External"/><Relationship Id="rId20" Type="http://schemas.openxmlformats.org/officeDocument/2006/relationships/hyperlink" Target="https://almacen.mapatours.com/folletos/2025/Esencias/20/index.html" TargetMode="External"/><Relationship Id="rId41" Type="http://schemas.openxmlformats.org/officeDocument/2006/relationships/hyperlink" Target="https://almacen.mapatours.com/folletos/2025/Mundos/28/index.html" TargetMode="External"/><Relationship Id="rId54" Type="http://schemas.openxmlformats.org/officeDocument/2006/relationships/hyperlink" Target="https://almacen.mapatours.com/folletos/2025/Fly/12/index.html" TargetMode="External"/><Relationship Id="rId62" Type="http://schemas.openxmlformats.org/officeDocument/2006/relationships/printerSettings" Target="../printerSettings/printerSettings1.bin"/><Relationship Id="rId1" Type="http://schemas.openxmlformats.org/officeDocument/2006/relationships/hyperlink" Target="https://www.mapatours.com/availability?productName=belgica+y+paises" TargetMode="External"/><Relationship Id="rId6" Type="http://schemas.openxmlformats.org/officeDocument/2006/relationships/hyperlink" Target="https://almacen.mapatours.com/folletos/2025/Fly/38/index.html" TargetMode="External"/><Relationship Id="rId15" Type="http://schemas.openxmlformats.org/officeDocument/2006/relationships/hyperlink" Target="https://almacen.mapatours.com/folletos/2025/Fly/18/index.html" TargetMode="External"/><Relationship Id="rId23" Type="http://schemas.openxmlformats.org/officeDocument/2006/relationships/hyperlink" Target="https://almacen.mapatours.com/folletos/2025/Fly/36/index.html" TargetMode="External"/><Relationship Id="rId28" Type="http://schemas.openxmlformats.org/officeDocument/2006/relationships/hyperlink" Target="https://almacen.mapatours.com/folletos/2025/Fly/34/index.html" TargetMode="External"/><Relationship Id="rId36" Type="http://schemas.openxmlformats.org/officeDocument/2006/relationships/hyperlink" Target="https://almacen.mapatours.com/folletos/2025/Fly/24/index.html" TargetMode="External"/><Relationship Id="rId49" Type="http://schemas.openxmlformats.org/officeDocument/2006/relationships/hyperlink" Target="https://almacen.mapatours.com/folletos/2025/Mundos/22/index.html" TargetMode="External"/><Relationship Id="rId57" Type="http://schemas.openxmlformats.org/officeDocument/2006/relationships/hyperlink" Target="https://almacen.mapatours.com/folletos/2025/Mundos/18/index.html" TargetMode="External"/><Relationship Id="rId10" Type="http://schemas.openxmlformats.org/officeDocument/2006/relationships/hyperlink" Target="https://almacen.mapatours.com/folletos/2025/Fly/10/index.html" TargetMode="External"/><Relationship Id="rId31" Type="http://schemas.openxmlformats.org/officeDocument/2006/relationships/hyperlink" Target="https://almacen.mapatours.com/folletos/2025/Fly/41/index.html" TargetMode="External"/><Relationship Id="rId44" Type="http://schemas.openxmlformats.org/officeDocument/2006/relationships/hyperlink" Target="https://almacen.mapatours.com/folletos/2025/Mundos/12/index.html" TargetMode="External"/><Relationship Id="rId52" Type="http://schemas.openxmlformats.org/officeDocument/2006/relationships/hyperlink" Target="https://almacen.mapatours.com/folletos/2025/Fly/12/index.html" TargetMode="External"/><Relationship Id="rId60" Type="http://schemas.openxmlformats.org/officeDocument/2006/relationships/hyperlink" Target="https://almacen.mapatours.com/folletos/2025/Mundos/20/index.html" TargetMode="External"/><Relationship Id="rId65" Type="http://schemas.microsoft.com/office/2007/relationships/slicer" Target="../slicers/slicer1.xml"/><Relationship Id="rId4" Type="http://schemas.openxmlformats.org/officeDocument/2006/relationships/hyperlink" Target="https://almacen.mapatours.com/folletos/2025/Fly/14/index.html" TargetMode="External"/><Relationship Id="rId9" Type="http://schemas.openxmlformats.org/officeDocument/2006/relationships/hyperlink" Target="https://almacen.mapatours.com/folletos/2025/Fly/20/index.html" TargetMode="External"/><Relationship Id="rId13" Type="http://schemas.openxmlformats.org/officeDocument/2006/relationships/hyperlink" Target="https://almacen.mapatours.com/folletos/2025/Fly/40/index.html" TargetMode="External"/><Relationship Id="rId18" Type="http://schemas.openxmlformats.org/officeDocument/2006/relationships/hyperlink" Target="https://almacen.mapatours.com/folletos/2025/Fly/24/index.html" TargetMode="External"/><Relationship Id="rId39" Type="http://schemas.openxmlformats.org/officeDocument/2006/relationships/hyperlink" Target="https://almacen.mapatours.com/folletos/2025/Fly/16/index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almacen.mapatours.com/folletos/2025/Fly/8/index.html" TargetMode="External"/><Relationship Id="rId21" Type="http://schemas.openxmlformats.org/officeDocument/2006/relationships/hyperlink" Target="https://almacen.mapatours.com/folletos/2025/Fly/9/index.html" TargetMode="External"/><Relationship Id="rId42" Type="http://schemas.openxmlformats.org/officeDocument/2006/relationships/hyperlink" Target="https://almacen.mapatours.com/folletos/2025/Fly/30/index.html" TargetMode="External"/><Relationship Id="rId47" Type="http://schemas.openxmlformats.org/officeDocument/2006/relationships/hyperlink" Target="https://almacen.mapatours.com/folletos/2025/Fly/20/index.html" TargetMode="External"/><Relationship Id="rId63" Type="http://schemas.openxmlformats.org/officeDocument/2006/relationships/hyperlink" Target="https://almacen.mapatours.com/folletos/2025/Fly/22/index.html" TargetMode="External"/><Relationship Id="rId68" Type="http://schemas.openxmlformats.org/officeDocument/2006/relationships/hyperlink" Target="https://almacen.mapatours.com/folletos/2025/Fly/41/index.html" TargetMode="External"/><Relationship Id="rId84" Type="http://schemas.openxmlformats.org/officeDocument/2006/relationships/hyperlink" Target="https://almacen.mapatours.com/folletos/2025/Mundos/14/index.html" TargetMode="External"/><Relationship Id="rId89" Type="http://schemas.openxmlformats.org/officeDocument/2006/relationships/hyperlink" Target="https://almacen.mapatours.com/folletos/2025/Mundos/28/index.html" TargetMode="External"/><Relationship Id="rId16" Type="http://schemas.openxmlformats.org/officeDocument/2006/relationships/hyperlink" Target="https://almacen.mapatours.com/folletos/2025/Fly/40/index.html" TargetMode="External"/><Relationship Id="rId11" Type="http://schemas.openxmlformats.org/officeDocument/2006/relationships/hyperlink" Target="https://almacen.mapatours.com/folletos/2025/Fly/11/index.html" TargetMode="External"/><Relationship Id="rId32" Type="http://schemas.openxmlformats.org/officeDocument/2006/relationships/hyperlink" Target="https://almacen.mapatours.com/folletos/2025/Fly/18/index.html" TargetMode="External"/><Relationship Id="rId37" Type="http://schemas.openxmlformats.org/officeDocument/2006/relationships/hyperlink" Target="https://almacen.mapatours.com/folletos/2025/Fly/22/index.html" TargetMode="External"/><Relationship Id="rId53" Type="http://schemas.openxmlformats.org/officeDocument/2006/relationships/hyperlink" Target="https://almacen.mapatours.com/folletos/2025/Esencias/20/index.html" TargetMode="External"/><Relationship Id="rId58" Type="http://schemas.openxmlformats.org/officeDocument/2006/relationships/hyperlink" Target="https://almacen.mapatours.com/folletos/2025/Fly/10/index.html" TargetMode="External"/><Relationship Id="rId74" Type="http://schemas.openxmlformats.org/officeDocument/2006/relationships/hyperlink" Target="https://almacen.mapatours.com/folletos/2025/Mundos/30/index.html" TargetMode="External"/><Relationship Id="rId79" Type="http://schemas.openxmlformats.org/officeDocument/2006/relationships/hyperlink" Target="https://almacen.mapatours.com/folletos/2025/Mundos/18/index.html" TargetMode="External"/><Relationship Id="rId5" Type="http://schemas.openxmlformats.org/officeDocument/2006/relationships/hyperlink" Target="https://almacen.mapatours.com/folletos/2025/Esencias/20/index.html" TargetMode="External"/><Relationship Id="rId90" Type="http://schemas.openxmlformats.org/officeDocument/2006/relationships/table" Target="../tables/table9.xml"/><Relationship Id="rId14" Type="http://schemas.openxmlformats.org/officeDocument/2006/relationships/hyperlink" Target="https://almacen.mapatours.com/folletos/2025/Fly/22/index.html" TargetMode="External"/><Relationship Id="rId22" Type="http://schemas.openxmlformats.org/officeDocument/2006/relationships/hyperlink" Target="https://almacen.mapatours.com/folletos/2025/Fly/34/index.html" TargetMode="External"/><Relationship Id="rId27" Type="http://schemas.openxmlformats.org/officeDocument/2006/relationships/hyperlink" Target="https://www.mapatours.com/ofertas-semana-santa" TargetMode="External"/><Relationship Id="rId30" Type="http://schemas.openxmlformats.org/officeDocument/2006/relationships/hyperlink" Target="https://almacen.mapatours.com/folletos/2025/Fly/16/index.html" TargetMode="External"/><Relationship Id="rId35" Type="http://schemas.openxmlformats.org/officeDocument/2006/relationships/hyperlink" Target="https://www.mapatours.com/availability?productName=belgica+y+paises" TargetMode="External"/><Relationship Id="rId43" Type="http://schemas.openxmlformats.org/officeDocument/2006/relationships/hyperlink" Target="https://www.mapatours.com/availability?productName=belgica+y+paises" TargetMode="External"/><Relationship Id="rId48" Type="http://schemas.openxmlformats.org/officeDocument/2006/relationships/hyperlink" Target="https://almacen.mapatours.com/folletos/2025/Fly/38/index.html" TargetMode="External"/><Relationship Id="rId56" Type="http://schemas.openxmlformats.org/officeDocument/2006/relationships/hyperlink" Target="https://almacen.mapatours.com/folletos/2025/Fly/19/index.html" TargetMode="External"/><Relationship Id="rId64" Type="http://schemas.openxmlformats.org/officeDocument/2006/relationships/hyperlink" Target="https://almacen.mapatours.com/folletos/2025/Fly/24/index.html" TargetMode="External"/><Relationship Id="rId69" Type="http://schemas.openxmlformats.org/officeDocument/2006/relationships/hyperlink" Target="https://almacen.mapatours.com/folletos/2025/Fly/30/index.html" TargetMode="External"/><Relationship Id="rId77" Type="http://schemas.openxmlformats.org/officeDocument/2006/relationships/hyperlink" Target="https://almacen.mapatours.com/folletos/2025/Mundos/14/index.html" TargetMode="External"/><Relationship Id="rId8" Type="http://schemas.openxmlformats.org/officeDocument/2006/relationships/hyperlink" Target="https://almacen.mapatours.com/folletos/2025/Fly/20/index.html" TargetMode="External"/><Relationship Id="rId51" Type="http://schemas.openxmlformats.org/officeDocument/2006/relationships/hyperlink" Target="https://almacen.mapatours.com/folletos/2025/Fly/36/index.html" TargetMode="External"/><Relationship Id="rId72" Type="http://schemas.openxmlformats.org/officeDocument/2006/relationships/hyperlink" Target="https://almacen.mapatours.com/folletos/2025/Fly/34/index.html" TargetMode="External"/><Relationship Id="rId80" Type="http://schemas.openxmlformats.org/officeDocument/2006/relationships/hyperlink" Target="https://almacen.mapatours.com/folletos/2025/Mundos/20/index.html" TargetMode="External"/><Relationship Id="rId85" Type="http://schemas.openxmlformats.org/officeDocument/2006/relationships/hyperlink" Target="https://almacen.mapatours.com/folletos/2025/Mundos/16/index.html" TargetMode="External"/><Relationship Id="rId3" Type="http://schemas.openxmlformats.org/officeDocument/2006/relationships/hyperlink" Target="https://almacen.mapatours.com/folletos/2025/Fly/8/index.html" TargetMode="External"/><Relationship Id="rId12" Type="http://schemas.openxmlformats.org/officeDocument/2006/relationships/hyperlink" Target="https://www.mapatours.com/availability?productName=belgica+y+paises" TargetMode="External"/><Relationship Id="rId17" Type="http://schemas.openxmlformats.org/officeDocument/2006/relationships/hyperlink" Target="https://almacen.mapatours.com/folletos/2025/Fly/41/index.html" TargetMode="External"/><Relationship Id="rId25" Type="http://schemas.openxmlformats.org/officeDocument/2006/relationships/hyperlink" Target="https://almacen.mapatours.com/folletos/2025/Fly/38/index.html" TargetMode="External"/><Relationship Id="rId33" Type="http://schemas.openxmlformats.org/officeDocument/2006/relationships/hyperlink" Target="https://almacen.mapatours.com/folletos/2025/Fly/10/index.html" TargetMode="External"/><Relationship Id="rId38" Type="http://schemas.openxmlformats.org/officeDocument/2006/relationships/hyperlink" Target="https://almacen.mapatours.com/folletos/2025/Fly/24/index.html" TargetMode="External"/><Relationship Id="rId46" Type="http://schemas.openxmlformats.org/officeDocument/2006/relationships/hyperlink" Target="https://www.mapatours.com/availability?productName=escapada+a+sicilia" TargetMode="External"/><Relationship Id="rId59" Type="http://schemas.openxmlformats.org/officeDocument/2006/relationships/hyperlink" Target="https://almacen.mapatours.com/folletos/2025/Fly/18/index.html" TargetMode="External"/><Relationship Id="rId67" Type="http://schemas.openxmlformats.org/officeDocument/2006/relationships/hyperlink" Target="https://almacen.mapatours.com/folletos/2025/Fly/31/index.html" TargetMode="External"/><Relationship Id="rId20" Type="http://schemas.openxmlformats.org/officeDocument/2006/relationships/hyperlink" Target="https://www.mapatours.com/availability?productName=belgica+y+paises" TargetMode="External"/><Relationship Id="rId41" Type="http://schemas.openxmlformats.org/officeDocument/2006/relationships/hyperlink" Target="https://almacen.mapatours.com/folletos/2025/Fly/31/index.html" TargetMode="External"/><Relationship Id="rId54" Type="http://schemas.openxmlformats.org/officeDocument/2006/relationships/hyperlink" Target="https://almacen.mapatours.com/folletos/2025/Fly/14/index.html" TargetMode="External"/><Relationship Id="rId62" Type="http://schemas.openxmlformats.org/officeDocument/2006/relationships/hyperlink" Target="https://almacen.mapatours.com/folletos/2025/Fly/12/index.html" TargetMode="External"/><Relationship Id="rId70" Type="http://schemas.openxmlformats.org/officeDocument/2006/relationships/hyperlink" Target="https://www.mapatours.com/availability?productName=belgica+y+paises" TargetMode="External"/><Relationship Id="rId75" Type="http://schemas.openxmlformats.org/officeDocument/2006/relationships/hyperlink" Target="https://almacen.mapatours.com/folletos/2025/Mundos/30/index.html" TargetMode="External"/><Relationship Id="rId83" Type="http://schemas.openxmlformats.org/officeDocument/2006/relationships/hyperlink" Target="https://almacen.mapatours.com/folletos/2025/Mundos/12/index.html" TargetMode="External"/><Relationship Id="rId88" Type="http://schemas.openxmlformats.org/officeDocument/2006/relationships/hyperlink" Target="https://almacen.mapatours.com/folletos/2025/Mundos/22/index.html" TargetMode="External"/><Relationship Id="rId91" Type="http://schemas.openxmlformats.org/officeDocument/2006/relationships/table" Target="../tables/table10.xml"/><Relationship Id="rId1" Type="http://schemas.openxmlformats.org/officeDocument/2006/relationships/hyperlink" Target="https://almacen.mapatours.com/folletos/2025/Fly/20/index.html" TargetMode="External"/><Relationship Id="rId6" Type="http://schemas.openxmlformats.org/officeDocument/2006/relationships/hyperlink" Target="https://almacen.mapatours.com/folletos/2025/Fly/14/index.html" TargetMode="External"/><Relationship Id="rId15" Type="http://schemas.openxmlformats.org/officeDocument/2006/relationships/hyperlink" Target="https://almacen.mapatours.com/folletos/2025/Fly/24/index.html" TargetMode="External"/><Relationship Id="rId23" Type="http://schemas.openxmlformats.org/officeDocument/2006/relationships/hyperlink" Target="https://www.mapatours.com/availability?productName=escapada+a+sicilia" TargetMode="External"/><Relationship Id="rId28" Type="http://schemas.openxmlformats.org/officeDocument/2006/relationships/hyperlink" Target="https://almacen.mapatours.com/folletos/2025/Esencias/20/index.html" TargetMode="External"/><Relationship Id="rId36" Type="http://schemas.openxmlformats.org/officeDocument/2006/relationships/hyperlink" Target="https://almacen.mapatours.com/folletos/2025/Fly/12/index.html" TargetMode="External"/><Relationship Id="rId49" Type="http://schemas.openxmlformats.org/officeDocument/2006/relationships/hyperlink" Target="https://almacen.mapatours.com/folletos/2025/Fly/8/index.html" TargetMode="External"/><Relationship Id="rId57" Type="http://schemas.openxmlformats.org/officeDocument/2006/relationships/hyperlink" Target="https://almacen.mapatours.com/folletos/2025/Fly/20/index.html" TargetMode="External"/><Relationship Id="rId10" Type="http://schemas.openxmlformats.org/officeDocument/2006/relationships/hyperlink" Target="https://almacen.mapatours.com/folletos/2025/Fly/10/index.html" TargetMode="External"/><Relationship Id="rId31" Type="http://schemas.openxmlformats.org/officeDocument/2006/relationships/hyperlink" Target="https://almacen.mapatours.com/folletos/2025/Fly/20/index.html" TargetMode="External"/><Relationship Id="rId44" Type="http://schemas.openxmlformats.org/officeDocument/2006/relationships/hyperlink" Target="https://almacen.mapatours.com/folletos/2025/Fly/9/index.html" TargetMode="External"/><Relationship Id="rId52" Type="http://schemas.openxmlformats.org/officeDocument/2006/relationships/hyperlink" Target="https://www.mapatours.com/ofertas-semana-santa" TargetMode="External"/><Relationship Id="rId60" Type="http://schemas.openxmlformats.org/officeDocument/2006/relationships/hyperlink" Target="https://almacen.mapatours.com/folletos/2025/Fly/11/index.html" TargetMode="External"/><Relationship Id="rId65" Type="http://schemas.openxmlformats.org/officeDocument/2006/relationships/hyperlink" Target="https://almacen.mapatours.com/folletos/2025/Fly/16/index.html" TargetMode="External"/><Relationship Id="rId73" Type="http://schemas.openxmlformats.org/officeDocument/2006/relationships/hyperlink" Target="https://www.mapatours.com/availability?productName=escapada+a+sicilia" TargetMode="External"/><Relationship Id="rId78" Type="http://schemas.openxmlformats.org/officeDocument/2006/relationships/hyperlink" Target="https://almacen.mapatours.com/folletos/2025/Mundos/16/index.html" TargetMode="External"/><Relationship Id="rId81" Type="http://schemas.openxmlformats.org/officeDocument/2006/relationships/hyperlink" Target="https://almacen.mapatours.com/folletos/2025/Mundos/22/index.html" TargetMode="External"/><Relationship Id="rId86" Type="http://schemas.openxmlformats.org/officeDocument/2006/relationships/hyperlink" Target="https://almacen.mapatours.com/folletos/2025/Mundos/18/index.html" TargetMode="External"/><Relationship Id="rId4" Type="http://schemas.openxmlformats.org/officeDocument/2006/relationships/hyperlink" Target="https://www.mapatours.com/ofertas-semana-santa" TargetMode="External"/><Relationship Id="rId9" Type="http://schemas.openxmlformats.org/officeDocument/2006/relationships/hyperlink" Target="https://almacen.mapatours.com/folletos/2025/Fly/18/index.html" TargetMode="External"/><Relationship Id="rId13" Type="http://schemas.openxmlformats.org/officeDocument/2006/relationships/hyperlink" Target="https://almacen.mapatours.com/folletos/2025/Fly/12/index.html" TargetMode="External"/><Relationship Id="rId18" Type="http://schemas.openxmlformats.org/officeDocument/2006/relationships/hyperlink" Target="https://almacen.mapatours.com/folletos/2025/Fly/31/index.html" TargetMode="External"/><Relationship Id="rId39" Type="http://schemas.openxmlformats.org/officeDocument/2006/relationships/hyperlink" Target="https://almacen.mapatours.com/folletos/2025/Fly/40/index.html" TargetMode="External"/><Relationship Id="rId34" Type="http://schemas.openxmlformats.org/officeDocument/2006/relationships/hyperlink" Target="https://almacen.mapatours.com/folletos/2025/Fly/11/index.html" TargetMode="External"/><Relationship Id="rId50" Type="http://schemas.openxmlformats.org/officeDocument/2006/relationships/hyperlink" Target="https://almacen.mapatours.com/folletos/2025/Fly/36/index.html" TargetMode="External"/><Relationship Id="rId55" Type="http://schemas.openxmlformats.org/officeDocument/2006/relationships/hyperlink" Target="https://almacen.mapatours.com/folletos/2025/Fly/19/index.html" TargetMode="External"/><Relationship Id="rId76" Type="http://schemas.openxmlformats.org/officeDocument/2006/relationships/hyperlink" Target="https://almacen.mapatours.com/folletos/2025/Mundos/12/index.html" TargetMode="External"/><Relationship Id="rId7" Type="http://schemas.openxmlformats.org/officeDocument/2006/relationships/hyperlink" Target="https://almacen.mapatours.com/folletos/2025/Fly/16/index.html" TargetMode="External"/><Relationship Id="rId71" Type="http://schemas.openxmlformats.org/officeDocument/2006/relationships/hyperlink" Target="https://almacen.mapatours.com/folletos/2025/Fly/9/index.html" TargetMode="External"/><Relationship Id="rId2" Type="http://schemas.openxmlformats.org/officeDocument/2006/relationships/hyperlink" Target="https://almacen.mapatours.com/folletos/2025/Fly/38/index.html" TargetMode="External"/><Relationship Id="rId29" Type="http://schemas.openxmlformats.org/officeDocument/2006/relationships/hyperlink" Target="https://almacen.mapatours.com/folletos/2025/Fly/14/index.html" TargetMode="External"/><Relationship Id="rId24" Type="http://schemas.openxmlformats.org/officeDocument/2006/relationships/hyperlink" Target="https://almacen.mapatours.com/folletos/2025/Fly/20/index.html" TargetMode="External"/><Relationship Id="rId40" Type="http://schemas.openxmlformats.org/officeDocument/2006/relationships/hyperlink" Target="https://almacen.mapatours.com/folletos/2025/Fly/41/index.html" TargetMode="External"/><Relationship Id="rId45" Type="http://schemas.openxmlformats.org/officeDocument/2006/relationships/hyperlink" Target="https://almacen.mapatours.com/folletos/2025/Fly/34/index.html" TargetMode="External"/><Relationship Id="rId66" Type="http://schemas.openxmlformats.org/officeDocument/2006/relationships/hyperlink" Target="https://almacen.mapatours.com/folletos/2025/Fly/40/index.html" TargetMode="External"/><Relationship Id="rId87" Type="http://schemas.openxmlformats.org/officeDocument/2006/relationships/hyperlink" Target="https://almacen.mapatours.com/folletos/2025/Mundos/20/index.html" TargetMode="External"/><Relationship Id="rId61" Type="http://schemas.openxmlformats.org/officeDocument/2006/relationships/hyperlink" Target="https://www.mapatours.com/availability?productName=belgica+y+paises" TargetMode="External"/><Relationship Id="rId82" Type="http://schemas.openxmlformats.org/officeDocument/2006/relationships/hyperlink" Target="https://almacen.mapatours.com/folletos/2025/Mundos/28/index.html" TargetMode="External"/><Relationship Id="rId19" Type="http://schemas.openxmlformats.org/officeDocument/2006/relationships/hyperlink" Target="https://almacen.mapatours.com/folletos/2025/Fly/30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91C29-73C4-46B8-984E-585C585A1515}">
  <sheetPr codeName="Hoja2"/>
  <dimension ref="B1:W325"/>
  <sheetViews>
    <sheetView showGridLines="0" showRowColHeaders="0" tabSelected="1" zoomScaleNormal="100" workbookViewId="0">
      <selection activeCell="D25" sqref="D25"/>
    </sheetView>
  </sheetViews>
  <sheetFormatPr defaultColWidth="8.7109375" defaultRowHeight="16.5"/>
  <cols>
    <col min="1" max="1" width="7.140625" style="28" customWidth="1"/>
    <col min="2" max="4" width="8.7109375" style="28"/>
    <col min="5" max="5" width="8.7109375" style="28" customWidth="1"/>
    <col min="6" max="6" width="3.42578125" style="28" customWidth="1"/>
    <col min="7" max="7" width="17.85546875" style="29" bestFit="1" customWidth="1"/>
    <col min="8" max="8" width="12" style="30" customWidth="1"/>
    <col min="9" max="9" width="55.28515625" style="30" bestFit="1" customWidth="1"/>
    <col min="10" max="10" width="13.5703125" style="30" bestFit="1" customWidth="1"/>
    <col min="11" max="11" width="13.7109375" style="29" hidden="1" customWidth="1"/>
    <col min="12" max="12" width="16.5703125" style="29" hidden="1" customWidth="1"/>
    <col min="13" max="13" width="14.5703125" style="29" hidden="1" customWidth="1"/>
    <col min="14" max="14" width="6.5703125" style="29" bestFit="1" customWidth="1"/>
    <col min="15" max="15" width="7.5703125" style="29" hidden="1" customWidth="1"/>
    <col min="16" max="16" width="20.42578125" style="39" bestFit="1" customWidth="1"/>
    <col min="17" max="17" width="21.85546875" style="29" bestFit="1" customWidth="1"/>
    <col min="18" max="18" width="22.7109375" style="28" hidden="1" customWidth="1"/>
    <col min="19" max="19" width="3.28515625" style="28" customWidth="1"/>
    <col min="20" max="20" width="8.7109375" style="28"/>
    <col min="21" max="21" width="8.85546875" style="28" customWidth="1"/>
    <col min="22" max="16384" width="8.7109375" style="28"/>
  </cols>
  <sheetData>
    <row r="1" spans="2:23" ht="17.45" thickTop="1" thickBot="1">
      <c r="B1" s="73" t="e" vm="1">
        <v>#VALUE!</v>
      </c>
      <c r="C1" s="73"/>
      <c r="D1" s="73"/>
      <c r="E1" s="73"/>
      <c r="F1" s="56"/>
      <c r="S1" s="65"/>
      <c r="T1" s="45"/>
    </row>
    <row r="2" spans="2:23" ht="16.5" customHeight="1" thickTop="1">
      <c r="B2" s="73"/>
      <c r="C2" s="73"/>
      <c r="D2" s="73"/>
      <c r="E2" s="74"/>
      <c r="F2" s="55"/>
      <c r="G2" s="67" t="s">
        <v>0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43"/>
      <c r="S2" s="50"/>
      <c r="T2" s="45"/>
      <c r="U2" s="45"/>
      <c r="V2" s="49"/>
      <c r="W2" s="48"/>
    </row>
    <row r="3" spans="2:23" ht="16.5" customHeight="1">
      <c r="B3" s="73"/>
      <c r="C3" s="73"/>
      <c r="D3" s="73"/>
      <c r="E3" s="74"/>
      <c r="G3" s="69"/>
      <c r="H3" s="70"/>
      <c r="I3" s="70"/>
      <c r="J3" s="70"/>
      <c r="K3" s="70"/>
      <c r="L3" s="70"/>
      <c r="M3" s="70"/>
      <c r="N3" s="70"/>
      <c r="O3" s="70"/>
      <c r="P3" s="70"/>
      <c r="Q3" s="70"/>
      <c r="S3" s="50"/>
      <c r="T3" s="42"/>
      <c r="U3" s="42"/>
      <c r="V3" s="49"/>
      <c r="W3" s="49"/>
    </row>
    <row r="4" spans="2:23" ht="16.5" customHeight="1" thickBot="1">
      <c r="B4" s="73"/>
      <c r="C4" s="73"/>
      <c r="D4" s="73"/>
      <c r="E4" s="74"/>
      <c r="G4" s="69"/>
      <c r="H4" s="70"/>
      <c r="I4" s="70"/>
      <c r="J4" s="70"/>
      <c r="K4" s="70"/>
      <c r="L4" s="70"/>
      <c r="M4" s="70"/>
      <c r="N4" s="70"/>
      <c r="O4" s="70"/>
      <c r="P4" s="70"/>
      <c r="Q4" s="70"/>
      <c r="S4" s="50"/>
      <c r="T4" s="47"/>
      <c r="U4" s="42"/>
      <c r="V4" s="49"/>
      <c r="W4" s="49"/>
    </row>
    <row r="5" spans="2:23" ht="16.5" customHeight="1" thickTop="1" thickBot="1">
      <c r="E5" s="50"/>
      <c r="G5" s="71"/>
      <c r="H5" s="72"/>
      <c r="I5" s="72"/>
      <c r="J5" s="72"/>
      <c r="K5" s="72"/>
      <c r="L5" s="72"/>
      <c r="M5" s="72"/>
      <c r="N5" s="72"/>
      <c r="O5" s="72"/>
      <c r="P5" s="72"/>
      <c r="Q5" s="72"/>
      <c r="R5" s="46"/>
      <c r="S5" s="51"/>
      <c r="T5" s="47"/>
      <c r="U5" s="47"/>
      <c r="W5" s="41"/>
    </row>
    <row r="6" spans="2:23" ht="32.450000000000003" customHeight="1" thickTop="1">
      <c r="E6" s="50"/>
      <c r="G6" s="40" t="s">
        <v>1</v>
      </c>
      <c r="H6" s="40" t="s">
        <v>2</v>
      </c>
      <c r="I6" s="40" t="s">
        <v>3</v>
      </c>
      <c r="J6" s="40" t="s">
        <v>4</v>
      </c>
      <c r="K6" s="40" t="s">
        <v>5</v>
      </c>
      <c r="L6" s="40" t="s">
        <v>6</v>
      </c>
      <c r="M6" s="40" t="s">
        <v>7</v>
      </c>
      <c r="N6" s="40" t="s">
        <v>8</v>
      </c>
      <c r="O6" s="40" t="s">
        <v>9</v>
      </c>
      <c r="P6" s="40" t="s">
        <v>10</v>
      </c>
      <c r="Q6" s="44" t="s">
        <v>11</v>
      </c>
      <c r="R6" s="38" t="s">
        <v>12</v>
      </c>
      <c r="S6" s="52"/>
    </row>
    <row r="7" spans="2:23">
      <c r="E7" s="50"/>
      <c r="F7" s="53"/>
      <c r="G7" s="29" t="str">
        <f>VLOOKUP(H7,IATA[],2,0)</f>
        <v>MADRID</v>
      </c>
      <c r="H7" s="30" t="s">
        <v>13</v>
      </c>
      <c r="I7" s="58" t="s">
        <v>14</v>
      </c>
      <c r="J7" s="31" t="s">
        <v>15</v>
      </c>
      <c r="K7" s="29" t="str">
        <f>Tabla5[[#This Row],[FECHALARGA]]&amp;"-"&amp;Tabla5[[#This Row],[NUM VUELO]]</f>
        <v>45837-5113</v>
      </c>
      <c r="L7" s="29">
        <v>45837</v>
      </c>
      <c r="M7" s="29">
        <v>5113</v>
      </c>
      <c r="N7" s="29">
        <f t="shared" ref="N7:N66" si="0">DAY(L7)</f>
        <v>29</v>
      </c>
      <c r="O7" s="29">
        <f>VLOOKUP(Tabla5[[#This Row],[CÓD]],Tabla1[],11,0)</f>
        <v>62</v>
      </c>
      <c r="P7" s="36" t="str" cm="1">
        <f t="array" ref="P7">_xlfn.IFS(Tabla5[[#This Row],[LIBRE]]=0,"NO",Tabla5[[#This Row],[LIBRE]]&gt;0,"SI")</f>
        <v>SI</v>
      </c>
      <c r="Q7" s="37" t="str" cm="1">
        <f t="array" ref="Q7">IFERROR(IF(Tabla5[[#This Row],[DISPONIBILIDAD]]="NO","COMPLETO",_xlfn.IFS(Tabla5[[#This Row],[LIBRE]]&gt;20,"DISPONIBLE",Tabla5[[#This Row],[LIBRE]]&lt;10,"ULTIMAS PLAZAS")),"DISPONIBLE")</f>
        <v>DISPONIBLE</v>
      </c>
      <c r="R7" s="28" t="s">
        <v>16</v>
      </c>
      <c r="S7" s="53"/>
    </row>
    <row r="8" spans="2:23">
      <c r="E8" s="50"/>
      <c r="F8" s="53"/>
      <c r="G8" s="29" t="str">
        <f>VLOOKUP(H8,IATA[],2,0)</f>
        <v>MADRID</v>
      </c>
      <c r="H8" s="30" t="s">
        <v>13</v>
      </c>
      <c r="I8" s="58" t="s">
        <v>14</v>
      </c>
      <c r="J8" s="31" t="s">
        <v>17</v>
      </c>
      <c r="K8" s="29" t="str">
        <f>Tabla5[[#This Row],[FECHALARGA]]&amp;"-"&amp;Tabla5[[#This Row],[NUM VUELO]]</f>
        <v>45844-5113</v>
      </c>
      <c r="L8" s="29">
        <v>45844</v>
      </c>
      <c r="M8" s="29">
        <v>5113</v>
      </c>
      <c r="N8" s="29">
        <f t="shared" si="0"/>
        <v>6</v>
      </c>
      <c r="O8" s="29">
        <f>VLOOKUP(Tabla5[[#This Row],[CÓD]],Tabla1[],11,0)</f>
        <v>93</v>
      </c>
      <c r="P8" s="32" t="str" cm="1">
        <f t="array" ref="P8">_xlfn.IFS(Tabla5[[#This Row],[LIBRE]]=0,"NO",Tabla5[[#This Row],[LIBRE]]&gt;0,"SI")</f>
        <v>SI</v>
      </c>
      <c r="Q8" s="37" t="str" cm="1">
        <f t="array" ref="Q8">IFERROR(IF(Tabla5[[#This Row],[DISPONIBILIDAD]]="NO","COMPLETO",_xlfn.IFS(Tabla5[[#This Row],[LIBRE]]&gt;20,"DISPONIBLE",Tabla5[[#This Row],[LIBRE]]&lt;10,"ULTIMAS PLAZAS")),"DISPONIBLE")</f>
        <v>DISPONIBLE</v>
      </c>
      <c r="R8" s="28" t="s">
        <v>16</v>
      </c>
      <c r="S8" s="53"/>
    </row>
    <row r="9" spans="2:23">
      <c r="E9" s="50"/>
      <c r="F9" s="53"/>
      <c r="G9" s="29" t="str">
        <f>VLOOKUP(H9,IATA[],2,0)</f>
        <v>MADRID</v>
      </c>
      <c r="H9" s="30" t="s">
        <v>13</v>
      </c>
      <c r="I9" s="58" t="s">
        <v>14</v>
      </c>
      <c r="J9" s="31" t="s">
        <v>17</v>
      </c>
      <c r="K9" s="29" t="str">
        <f>Tabla5[[#This Row],[FECHALARGA]]&amp;"-"&amp;Tabla5[[#This Row],[NUM VUELO]]</f>
        <v>45851-5113</v>
      </c>
      <c r="L9" s="29">
        <v>45851</v>
      </c>
      <c r="M9" s="29">
        <v>5113</v>
      </c>
      <c r="N9" s="29">
        <f t="shared" si="0"/>
        <v>13</v>
      </c>
      <c r="O9" s="29">
        <f>VLOOKUP(Tabla5[[#This Row],[CÓD]],Tabla1[],11,0)</f>
        <v>159</v>
      </c>
      <c r="P9" s="32" t="str" cm="1">
        <f t="array" ref="P9">_xlfn.IFS(Tabla5[[#This Row],[LIBRE]]=0,"NO",Tabla5[[#This Row],[LIBRE]]&gt;0,"SI")</f>
        <v>SI</v>
      </c>
      <c r="Q9" s="37" t="str" cm="1">
        <f t="array" ref="Q9">IFERROR(IF(Tabla5[[#This Row],[DISPONIBILIDAD]]="NO","COMPLETO",_xlfn.IFS(Tabla5[[#This Row],[LIBRE]]&gt;20,"DISPONIBLE",Tabla5[[#This Row],[LIBRE]]&lt;10,"ULTIMAS PLAZAS")),"DISPONIBLE")</f>
        <v>DISPONIBLE</v>
      </c>
      <c r="R9" s="28" t="s">
        <v>16</v>
      </c>
      <c r="S9" s="53"/>
    </row>
    <row r="10" spans="2:23">
      <c r="E10" s="50"/>
      <c r="F10" s="53"/>
      <c r="G10" s="29" t="str">
        <f>VLOOKUP(H10,IATA[],2,0)</f>
        <v>MADRID</v>
      </c>
      <c r="H10" s="30" t="s">
        <v>13</v>
      </c>
      <c r="I10" s="58" t="s">
        <v>14</v>
      </c>
      <c r="J10" s="31" t="s">
        <v>17</v>
      </c>
      <c r="K10" s="29" t="str">
        <f>Tabla5[[#This Row],[FECHALARGA]]&amp;"-"&amp;Tabla5[[#This Row],[NUM VUELO]]</f>
        <v>45858-5113</v>
      </c>
      <c r="L10" s="29">
        <v>45858</v>
      </c>
      <c r="M10" s="29">
        <v>5113</v>
      </c>
      <c r="N10" s="29">
        <f t="shared" si="0"/>
        <v>20</v>
      </c>
      <c r="O10" s="29">
        <f>VLOOKUP(Tabla5[[#This Row],[CÓD]],Tabla1[],11,0)</f>
        <v>72</v>
      </c>
      <c r="P10" s="32" t="str" cm="1">
        <f t="array" ref="P10">_xlfn.IFS(Tabla5[[#This Row],[LIBRE]]=0,"NO",Tabla5[[#This Row],[LIBRE]]&gt;0,"SI")</f>
        <v>SI</v>
      </c>
      <c r="Q10" s="37" t="str" cm="1">
        <f t="array" ref="Q10">IFERROR(IF(Tabla5[[#This Row],[DISPONIBILIDAD]]="NO","COMPLETO",_xlfn.IFS(Tabla5[[#This Row],[LIBRE]]&gt;20,"DISPONIBLE",Tabla5[[#This Row],[LIBRE]]&lt;10,"ULTIMAS PLAZAS")),"DISPONIBLE")</f>
        <v>DISPONIBLE</v>
      </c>
      <c r="R10" s="28" t="s">
        <v>16</v>
      </c>
      <c r="S10" s="53"/>
    </row>
    <row r="11" spans="2:23">
      <c r="E11" s="50"/>
      <c r="F11" s="53"/>
      <c r="G11" s="29" t="str">
        <f>VLOOKUP(H11,IATA[],2,0)</f>
        <v>MADRID</v>
      </c>
      <c r="H11" s="30" t="s">
        <v>13</v>
      </c>
      <c r="I11" s="58" t="s">
        <v>14</v>
      </c>
      <c r="J11" s="31" t="s">
        <v>17</v>
      </c>
      <c r="K11" s="29" t="str">
        <f>Tabla5[[#This Row],[FECHALARGA]]&amp;"-"&amp;Tabla5[[#This Row],[NUM VUELO]]</f>
        <v>45865-5113</v>
      </c>
      <c r="L11" s="29">
        <v>45865</v>
      </c>
      <c r="M11" s="29">
        <v>5113</v>
      </c>
      <c r="N11" s="29">
        <f t="shared" si="0"/>
        <v>27</v>
      </c>
      <c r="O11" s="29">
        <f>VLOOKUP(Tabla5[[#This Row],[CÓD]],Tabla1[],11,0)</f>
        <v>131</v>
      </c>
      <c r="P11" s="32" t="str" cm="1">
        <f t="array" ref="P11">_xlfn.IFS(Tabla5[[#This Row],[LIBRE]]=0,"NO",Tabla5[[#This Row],[LIBRE]]&gt;0,"SI")</f>
        <v>SI</v>
      </c>
      <c r="Q11" s="37" t="str" cm="1">
        <f t="array" ref="Q11">IFERROR(IF(Tabla5[[#This Row],[DISPONIBILIDAD]]="NO","COMPLETO",_xlfn.IFS(Tabla5[[#This Row],[LIBRE]]&gt;20,"DISPONIBLE",Tabla5[[#This Row],[LIBRE]]&lt;10,"ULTIMAS PLAZAS")),"DISPONIBLE")</f>
        <v>DISPONIBLE</v>
      </c>
      <c r="R11" s="28" t="s">
        <v>16</v>
      </c>
      <c r="S11" s="53"/>
    </row>
    <row r="12" spans="2:23">
      <c r="E12" s="50"/>
      <c r="F12" s="53"/>
      <c r="G12" s="29" t="str">
        <f>VLOOKUP(H12,IATA[],2,0)</f>
        <v>MADRID</v>
      </c>
      <c r="H12" s="30" t="s">
        <v>13</v>
      </c>
      <c r="I12" s="58" t="s">
        <v>14</v>
      </c>
      <c r="J12" s="31" t="s">
        <v>18</v>
      </c>
      <c r="K12" s="29" t="str">
        <f>Tabla5[[#This Row],[FECHALARGA]]&amp;"-"&amp;Tabla5[[#This Row],[NUM VUELO]]</f>
        <v>45872-5113</v>
      </c>
      <c r="L12" s="29">
        <v>45872</v>
      </c>
      <c r="M12" s="29">
        <v>5113</v>
      </c>
      <c r="N12" s="29">
        <f t="shared" si="0"/>
        <v>3</v>
      </c>
      <c r="O12" s="29">
        <f>VLOOKUP(Tabla5[[#This Row],[CÓD]],Tabla1[],11,0)</f>
        <v>95</v>
      </c>
      <c r="P12" s="32" t="str" cm="1">
        <f t="array" ref="P12">_xlfn.IFS(Tabla5[[#This Row],[LIBRE]]=0,"NO",Tabla5[[#This Row],[LIBRE]]&gt;0,"SI")</f>
        <v>SI</v>
      </c>
      <c r="Q12" s="37" t="str" cm="1">
        <f t="array" ref="Q12">IFERROR(IF(Tabla5[[#This Row],[DISPONIBILIDAD]]="NO","COMPLETO",_xlfn.IFS(Tabla5[[#This Row],[LIBRE]]&gt;20,"DISPONIBLE",Tabla5[[#This Row],[LIBRE]]&lt;10,"ULTIMAS PLAZAS")),"DISPONIBLE")</f>
        <v>DISPONIBLE</v>
      </c>
      <c r="R12" s="28" t="s">
        <v>16</v>
      </c>
      <c r="S12" s="53"/>
    </row>
    <row r="13" spans="2:23">
      <c r="E13" s="50"/>
      <c r="F13" s="53"/>
      <c r="G13" s="29" t="str">
        <f>VLOOKUP(H13,IATA[],2,0)</f>
        <v>MADRID</v>
      </c>
      <c r="H13" s="30" t="s">
        <v>13</v>
      </c>
      <c r="I13" s="58" t="s">
        <v>14</v>
      </c>
      <c r="J13" s="31" t="s">
        <v>18</v>
      </c>
      <c r="K13" s="29" t="str">
        <f>Tabla5[[#This Row],[FECHALARGA]]&amp;"-"&amp;Tabla5[[#This Row],[NUM VUELO]]</f>
        <v>45879-5113</v>
      </c>
      <c r="L13" s="29">
        <v>45879</v>
      </c>
      <c r="M13" s="29">
        <v>5113</v>
      </c>
      <c r="N13" s="29">
        <f t="shared" si="0"/>
        <v>10</v>
      </c>
      <c r="O13" s="29">
        <f>VLOOKUP(Tabla5[[#This Row],[CÓD]],Tabla1[],11,0)</f>
        <v>129</v>
      </c>
      <c r="P13" s="32" t="str" cm="1">
        <f t="array" ref="P13">_xlfn.IFS(Tabla5[[#This Row],[LIBRE]]=0,"NO",Tabla5[[#This Row],[LIBRE]]&gt;0,"SI")</f>
        <v>SI</v>
      </c>
      <c r="Q13" s="37" t="str" cm="1">
        <f t="array" ref="Q13">IFERROR(IF(Tabla5[[#This Row],[DISPONIBILIDAD]]="NO","COMPLETO",_xlfn.IFS(Tabla5[[#This Row],[LIBRE]]&gt;20,"DISPONIBLE",Tabla5[[#This Row],[LIBRE]]&lt;10,"ULTIMAS PLAZAS")),"DISPONIBLE")</f>
        <v>DISPONIBLE</v>
      </c>
      <c r="R13" s="28" t="s">
        <v>16</v>
      </c>
      <c r="S13" s="53"/>
    </row>
    <row r="14" spans="2:23">
      <c r="E14" s="50"/>
      <c r="F14" s="53"/>
      <c r="G14" s="29" t="str">
        <f>VLOOKUP(H14,IATA[],2,0)</f>
        <v>MADRID</v>
      </c>
      <c r="H14" s="30" t="s">
        <v>13</v>
      </c>
      <c r="I14" s="58" t="s">
        <v>14</v>
      </c>
      <c r="J14" s="31" t="s">
        <v>18</v>
      </c>
      <c r="K14" s="29" t="str">
        <f>Tabla5[[#This Row],[FECHALARGA]]&amp;"-"&amp;Tabla5[[#This Row],[NUM VUELO]]</f>
        <v>45886-5113</v>
      </c>
      <c r="L14" s="29">
        <v>45886</v>
      </c>
      <c r="M14" s="29">
        <v>5113</v>
      </c>
      <c r="N14" s="29">
        <f t="shared" si="0"/>
        <v>17</v>
      </c>
      <c r="O14" s="29">
        <f>VLOOKUP(Tabla5[[#This Row],[CÓD]],Tabla1[],11,0)</f>
        <v>101</v>
      </c>
      <c r="P14" s="32" t="str" cm="1">
        <f t="array" ref="P14">_xlfn.IFS(Tabla5[[#This Row],[LIBRE]]=0,"NO",Tabla5[[#This Row],[LIBRE]]&gt;0,"SI")</f>
        <v>SI</v>
      </c>
      <c r="Q14" s="37" t="str" cm="1">
        <f t="array" ref="Q14">IFERROR(IF(Tabla5[[#This Row],[DISPONIBILIDAD]]="NO","COMPLETO",_xlfn.IFS(Tabla5[[#This Row],[LIBRE]]&gt;20,"DISPONIBLE",Tabla5[[#This Row],[LIBRE]]&lt;10,"ULTIMAS PLAZAS")),"DISPONIBLE")</f>
        <v>DISPONIBLE</v>
      </c>
      <c r="R14" s="28" t="s">
        <v>16</v>
      </c>
      <c r="S14" s="53"/>
    </row>
    <row r="15" spans="2:23">
      <c r="E15" s="50"/>
      <c r="F15" s="53"/>
      <c r="G15" s="29" t="str">
        <f>VLOOKUP(H15,IATA[],2,0)</f>
        <v>MADRID</v>
      </c>
      <c r="H15" s="30" t="s">
        <v>13</v>
      </c>
      <c r="I15" s="58" t="s">
        <v>14</v>
      </c>
      <c r="J15" s="31" t="s">
        <v>18</v>
      </c>
      <c r="K15" s="29" t="str">
        <f>Tabla5[[#This Row],[FECHALARGA]]&amp;"-"&amp;Tabla5[[#This Row],[NUM VUELO]]</f>
        <v>45893-5113</v>
      </c>
      <c r="L15" s="29">
        <v>45893</v>
      </c>
      <c r="M15" s="29">
        <v>5113</v>
      </c>
      <c r="N15" s="29">
        <f t="shared" si="0"/>
        <v>24</v>
      </c>
      <c r="O15" s="29">
        <f>VLOOKUP(Tabla5[[#This Row],[CÓD]],Tabla1[],11,0)</f>
        <v>157</v>
      </c>
      <c r="P15" s="32" t="str" cm="1">
        <f t="array" ref="P15">_xlfn.IFS(Tabla5[[#This Row],[LIBRE]]=0,"NO",Tabla5[[#This Row],[LIBRE]]&gt;0,"SI")</f>
        <v>SI</v>
      </c>
      <c r="Q15" s="37" t="str" cm="1">
        <f t="array" ref="Q15">IFERROR(IF(Tabla5[[#This Row],[DISPONIBILIDAD]]="NO","COMPLETO",_xlfn.IFS(Tabla5[[#This Row],[LIBRE]]&gt;20,"DISPONIBLE",Tabla5[[#This Row],[LIBRE]]&lt;10,"ULTIMAS PLAZAS")),"DISPONIBLE")</f>
        <v>DISPONIBLE</v>
      </c>
      <c r="R15" s="28" t="s">
        <v>16</v>
      </c>
      <c r="S15" s="53"/>
    </row>
    <row r="16" spans="2:23">
      <c r="E16" s="50"/>
      <c r="F16" s="53"/>
      <c r="G16" s="29" t="str">
        <f>VLOOKUP(H16,IATA[],2,0)</f>
        <v>MADRID</v>
      </c>
      <c r="H16" s="30" t="s">
        <v>13</v>
      </c>
      <c r="I16" s="58" t="s">
        <v>14</v>
      </c>
      <c r="J16" s="31" t="s">
        <v>18</v>
      </c>
      <c r="K16" s="29" t="str">
        <f>Tabla5[[#This Row],[FECHALARGA]]&amp;"-"&amp;Tabla5[[#This Row],[NUM VUELO]]</f>
        <v>45900-5113</v>
      </c>
      <c r="L16" s="29">
        <v>45900</v>
      </c>
      <c r="M16" s="29">
        <v>5113</v>
      </c>
      <c r="N16" s="29">
        <f t="shared" si="0"/>
        <v>31</v>
      </c>
      <c r="O16" s="29">
        <f>VLOOKUP(Tabla5[[#This Row],[CÓD]],Tabla1[],11,0)</f>
        <v>114</v>
      </c>
      <c r="P16" s="32" t="str" cm="1">
        <f t="array" ref="P16">_xlfn.IFS(Tabla5[[#This Row],[LIBRE]]=0,"NO",Tabla5[[#This Row],[LIBRE]]&gt;0,"SI")</f>
        <v>SI</v>
      </c>
      <c r="Q16" s="37" t="str" cm="1">
        <f t="array" ref="Q16">IFERROR(IF(Tabla5[[#This Row],[DISPONIBILIDAD]]="NO","COMPLETO",_xlfn.IFS(Tabla5[[#This Row],[LIBRE]]&gt;20,"DISPONIBLE",Tabla5[[#This Row],[LIBRE]]&lt;10,"ULTIMAS PLAZAS")),"DISPONIBLE")</f>
        <v>DISPONIBLE</v>
      </c>
      <c r="R16" s="28" t="s">
        <v>16</v>
      </c>
      <c r="S16" s="53"/>
    </row>
    <row r="17" spans="5:19">
      <c r="E17" s="50"/>
      <c r="F17" s="53"/>
      <c r="G17" s="29" t="str">
        <f>VLOOKUP(H17,IATA[],2,0)</f>
        <v>MADRID</v>
      </c>
      <c r="H17" s="30" t="s">
        <v>13</v>
      </c>
      <c r="I17" s="58" t="s">
        <v>14</v>
      </c>
      <c r="J17" s="31" t="s">
        <v>19</v>
      </c>
      <c r="K17" s="29" t="str">
        <f>Tabla5[[#This Row],[FECHALARGA]]&amp;"-"&amp;Tabla5[[#This Row],[NUM VUELO]]</f>
        <v>45907-5113</v>
      </c>
      <c r="L17" s="29">
        <v>45907</v>
      </c>
      <c r="M17" s="29">
        <v>5113</v>
      </c>
      <c r="N17" s="29">
        <f t="shared" si="0"/>
        <v>7</v>
      </c>
      <c r="O17" s="29">
        <f>VLOOKUP(Tabla5[[#This Row],[CÓD]],Tabla1[],11,0)</f>
        <v>165</v>
      </c>
      <c r="P17" s="32" t="str" cm="1">
        <f t="array" ref="P17">_xlfn.IFS(Tabla5[[#This Row],[LIBRE]]=0,"NO",Tabla5[[#This Row],[LIBRE]]&gt;0,"SI")</f>
        <v>SI</v>
      </c>
      <c r="Q17" s="37" t="str" cm="1">
        <f t="array" ref="Q17">IFERROR(IF(Tabla5[[#This Row],[DISPONIBILIDAD]]="NO","COMPLETO",_xlfn.IFS(Tabla5[[#This Row],[LIBRE]]&gt;20,"DISPONIBLE",Tabla5[[#This Row],[LIBRE]]&lt;10,"ULTIMAS PLAZAS")),"DISPONIBLE")</f>
        <v>DISPONIBLE</v>
      </c>
      <c r="R17" s="28" t="s">
        <v>16</v>
      </c>
      <c r="S17" s="53"/>
    </row>
    <row r="18" spans="5:19">
      <c r="E18" s="50"/>
      <c r="F18" s="53"/>
      <c r="G18" s="29" t="str">
        <f>VLOOKUP(H18,IATA[],2,0)</f>
        <v>MADRID</v>
      </c>
      <c r="H18" s="30" t="s">
        <v>13</v>
      </c>
      <c r="I18" s="58" t="s">
        <v>14</v>
      </c>
      <c r="J18" s="31" t="s">
        <v>19</v>
      </c>
      <c r="K18" s="29" t="str">
        <f>Tabla5[[#This Row],[FECHALARGA]]&amp;"-"&amp;Tabla5[[#This Row],[NUM VUELO]]</f>
        <v>45914-5113</v>
      </c>
      <c r="L18" s="29">
        <v>45914</v>
      </c>
      <c r="M18" s="29">
        <v>5113</v>
      </c>
      <c r="N18" s="29">
        <f t="shared" si="0"/>
        <v>14</v>
      </c>
      <c r="O18" s="29">
        <f>VLOOKUP(Tabla5[[#This Row],[CÓD]],Tabla1[],11,0)</f>
        <v>163</v>
      </c>
      <c r="P18" s="32" t="str" cm="1">
        <f t="array" ref="P18">_xlfn.IFS(Tabla5[[#This Row],[LIBRE]]=0,"NO",Tabla5[[#This Row],[LIBRE]]&gt;0,"SI")</f>
        <v>SI</v>
      </c>
      <c r="Q18" s="37" t="str" cm="1">
        <f t="array" ref="Q18">IFERROR(IF(Tabla5[[#This Row],[DISPONIBILIDAD]]="NO","COMPLETO",_xlfn.IFS(Tabla5[[#This Row],[LIBRE]]&gt;20,"DISPONIBLE",Tabla5[[#This Row],[LIBRE]]&lt;10,"ULTIMAS PLAZAS")),"DISPONIBLE")</f>
        <v>DISPONIBLE</v>
      </c>
      <c r="R18" s="28" t="s">
        <v>16</v>
      </c>
      <c r="S18" s="53"/>
    </row>
    <row r="19" spans="5:19">
      <c r="E19" s="50"/>
      <c r="F19" s="53"/>
      <c r="G19" s="29" t="str">
        <f>VLOOKUP(H19,IATA[],2,0)</f>
        <v>MADRID</v>
      </c>
      <c r="H19" s="30" t="s">
        <v>13</v>
      </c>
      <c r="I19" s="58" t="s">
        <v>14</v>
      </c>
      <c r="J19" s="31" t="s">
        <v>19</v>
      </c>
      <c r="K19" s="29" t="str">
        <f>Tabla5[[#This Row],[FECHALARGA]]&amp;"-"&amp;Tabla5[[#This Row],[NUM VUELO]]</f>
        <v>45921-5113</v>
      </c>
      <c r="L19" s="29">
        <v>45921</v>
      </c>
      <c r="M19" s="29">
        <v>5113</v>
      </c>
      <c r="N19" s="29">
        <f t="shared" si="0"/>
        <v>21</v>
      </c>
      <c r="O19" s="29">
        <f>VLOOKUP(Tabla5[[#This Row],[CÓD]],Tabla1[],11,0)</f>
        <v>165</v>
      </c>
      <c r="P19" s="32" t="str" cm="1">
        <f t="array" ref="P19">_xlfn.IFS(Tabla5[[#This Row],[LIBRE]]=0,"NO",Tabla5[[#This Row],[LIBRE]]&gt;0,"SI")</f>
        <v>SI</v>
      </c>
      <c r="Q19" s="37" t="str" cm="1">
        <f t="array" ref="Q19">IFERROR(IF(Tabla5[[#This Row],[DISPONIBILIDAD]]="NO","COMPLETO",_xlfn.IFS(Tabla5[[#This Row],[LIBRE]]&gt;20,"DISPONIBLE",Tabla5[[#This Row],[LIBRE]]&lt;10,"ULTIMAS PLAZAS")),"DISPONIBLE")</f>
        <v>DISPONIBLE</v>
      </c>
      <c r="R19" s="28" t="s">
        <v>16</v>
      </c>
      <c r="S19" s="53"/>
    </row>
    <row r="20" spans="5:19">
      <c r="E20" s="50"/>
      <c r="F20" s="53"/>
      <c r="G20" s="29" t="str">
        <f>VLOOKUP(H20,IATA[],2,0)</f>
        <v>MADRID</v>
      </c>
      <c r="H20" s="30" t="s">
        <v>13</v>
      </c>
      <c r="I20" s="58" t="s">
        <v>14</v>
      </c>
      <c r="J20" s="31" t="s">
        <v>19</v>
      </c>
      <c r="K20" s="29" t="str">
        <f>Tabla5[[#This Row],[FECHALARGA]]&amp;"-"&amp;Tabla5[[#This Row],[NUM VUELO]]</f>
        <v>45928-5113</v>
      </c>
      <c r="L20" s="29">
        <v>45928</v>
      </c>
      <c r="M20" s="29">
        <v>5113</v>
      </c>
      <c r="N20" s="29">
        <f t="shared" si="0"/>
        <v>28</v>
      </c>
      <c r="O20" s="29">
        <f>VLOOKUP(Tabla5[[#This Row],[CÓD]],Tabla1[],11,0)</f>
        <v>151</v>
      </c>
      <c r="P20" s="32" t="str" cm="1">
        <f t="array" ref="P20">_xlfn.IFS(Tabla5[[#This Row],[LIBRE]]=0,"NO",Tabla5[[#This Row],[LIBRE]]&gt;0,"SI")</f>
        <v>SI</v>
      </c>
      <c r="Q20" s="37" t="str" cm="1">
        <f t="array" ref="Q20">IFERROR(IF(Tabla5[[#This Row],[DISPONIBILIDAD]]="NO","COMPLETO",_xlfn.IFS(Tabla5[[#This Row],[LIBRE]]&gt;20,"DISPONIBLE",Tabla5[[#This Row],[LIBRE]]&lt;10,"ULTIMAS PLAZAS")),"DISPONIBLE")</f>
        <v>DISPONIBLE</v>
      </c>
      <c r="R20" s="28" t="s">
        <v>16</v>
      </c>
      <c r="S20" s="53"/>
    </row>
    <row r="21" spans="5:19">
      <c r="E21" s="50"/>
      <c r="F21" s="53"/>
      <c r="G21" s="29" t="str">
        <f>VLOOKUP(H21,IATA[],2,0)</f>
        <v>LOGROÑO</v>
      </c>
      <c r="H21" s="30" t="s">
        <v>20</v>
      </c>
      <c r="I21" s="58" t="s">
        <v>14</v>
      </c>
      <c r="J21" s="31" t="s">
        <v>15</v>
      </c>
      <c r="K21" s="29" t="str">
        <f>Tabla5[[#This Row],[FECHALARGA]]&amp;"-"&amp;Tabla5[[#This Row],[NUM VUELO]]</f>
        <v>45816-5113</v>
      </c>
      <c r="L21" s="29">
        <v>45816</v>
      </c>
      <c r="M21" s="29">
        <v>5113</v>
      </c>
      <c r="N21" s="29">
        <f t="shared" si="0"/>
        <v>8</v>
      </c>
      <c r="O21" s="29">
        <f>VLOOKUP(Tabla5[[#This Row],[CÓD]],Tabla1[],11,0)</f>
        <v>4</v>
      </c>
      <c r="P21" s="32" t="str" cm="1">
        <f t="array" ref="P21">_xlfn.IFS(Tabla5[[#This Row],[LIBRE]]=0,"NO",Tabla5[[#This Row],[LIBRE]]&gt;0,"SI")</f>
        <v>SI</v>
      </c>
      <c r="Q21" s="37" t="str" cm="1">
        <f t="array" ref="Q21">IFERROR(IF(Tabla5[[#This Row],[DISPONIBILIDAD]]="NO","COMPLETO",_xlfn.IFS(Tabla5[[#This Row],[LIBRE]]&gt;20,"DISPONIBLE",Tabla5[[#This Row],[LIBRE]]&lt;10,"ULTIMAS PLAZAS")),"DISPONIBLE")</f>
        <v>ULTIMAS PLAZAS</v>
      </c>
      <c r="R21" s="28" t="s">
        <v>16</v>
      </c>
      <c r="S21" s="53"/>
    </row>
    <row r="22" spans="5:19">
      <c r="E22" s="50"/>
      <c r="F22" s="53"/>
      <c r="G22" s="29" t="str">
        <f>VLOOKUP(H22,IATA[],2,0)</f>
        <v>SEVILLA</v>
      </c>
      <c r="H22" s="30" t="s">
        <v>21</v>
      </c>
      <c r="I22" s="58" t="s">
        <v>14</v>
      </c>
      <c r="J22" s="31" t="s">
        <v>15</v>
      </c>
      <c r="K22" s="29" t="str">
        <f>Tabla5[[#This Row],[FECHALARGA]]&amp;"-"&amp;Tabla5[[#This Row],[NUM VUELO]]</f>
        <v>45830-5113</v>
      </c>
      <c r="L22" s="29">
        <v>45830</v>
      </c>
      <c r="M22" s="29">
        <v>5113</v>
      </c>
      <c r="N22" s="29">
        <f t="shared" si="0"/>
        <v>22</v>
      </c>
      <c r="O22" s="29">
        <f>VLOOKUP(Tabla5[[#This Row],[CÓD]],Tabla1[],11,0)</f>
        <v>3</v>
      </c>
      <c r="P22" s="32" t="str" cm="1">
        <f t="array" ref="P22">_xlfn.IFS(Tabla5[[#This Row],[LIBRE]]=0,"NO",Tabla5[[#This Row],[LIBRE]]&gt;0,"SI")</f>
        <v>SI</v>
      </c>
      <c r="Q22" s="37" t="str" cm="1">
        <f t="array" ref="Q22">IFERROR(IF(Tabla5[[#This Row],[DISPONIBILIDAD]]="NO","COMPLETO",_xlfn.IFS(Tabla5[[#This Row],[LIBRE]]&gt;20,"DISPONIBLE",Tabla5[[#This Row],[LIBRE]]&lt;10,"ULTIMAS PLAZAS")),"DISPONIBLE")</f>
        <v>ULTIMAS PLAZAS</v>
      </c>
      <c r="R22" s="28" t="s">
        <v>16</v>
      </c>
      <c r="S22" s="53"/>
    </row>
    <row r="23" spans="5:19">
      <c r="E23" s="50"/>
      <c r="F23" s="53"/>
      <c r="G23" s="29" t="str">
        <f>VLOOKUP(H23,IATA[],2,0)</f>
        <v>VALENCIA</v>
      </c>
      <c r="H23" s="30" t="s">
        <v>22</v>
      </c>
      <c r="I23" s="58" t="s">
        <v>14</v>
      </c>
      <c r="J23" s="31" t="s">
        <v>23</v>
      </c>
      <c r="K23" s="29" t="str">
        <f>Tabla5[[#This Row],[FECHALARGA]]&amp;"-"&amp;Tabla5[[#This Row],[NUM VUELO]]</f>
        <v>45935-5113</v>
      </c>
      <c r="L23" s="29">
        <v>45935</v>
      </c>
      <c r="M23" s="29">
        <v>5113</v>
      </c>
      <c r="N23" s="29">
        <f t="shared" si="0"/>
        <v>5</v>
      </c>
      <c r="O23" s="29">
        <f>VLOOKUP(Tabla5[[#This Row],[CÓD]],Tabla1[],11,0)</f>
        <v>118</v>
      </c>
      <c r="P23" s="32" t="str" cm="1">
        <f t="array" ref="P23">_xlfn.IFS(Tabla5[[#This Row],[LIBRE]]=0,"NO",Tabla5[[#This Row],[LIBRE]]&gt;0,"SI")</f>
        <v>SI</v>
      </c>
      <c r="Q23" s="37" t="str" cm="1">
        <f t="array" ref="Q23">IFERROR(IF(Tabla5[[#This Row],[DISPONIBILIDAD]]="NO","COMPLETO",_xlfn.IFS(Tabla5[[#This Row],[LIBRE]]&gt;20,"DISPONIBLE",Tabla5[[#This Row],[LIBRE]]&lt;10,"ULTIMAS PLAZAS")),"DISPONIBLE")</f>
        <v>DISPONIBLE</v>
      </c>
      <c r="R23" s="28" t="s">
        <v>16</v>
      </c>
      <c r="S23" s="53"/>
    </row>
    <row r="24" spans="5:19">
      <c r="E24" s="50"/>
      <c r="F24" s="53"/>
      <c r="G24" s="29" t="str">
        <f>VLOOKUP(H24,IATA[],2,0)</f>
        <v>ZARAGOZA</v>
      </c>
      <c r="H24" s="30" t="s">
        <v>24</v>
      </c>
      <c r="I24" s="58" t="s">
        <v>14</v>
      </c>
      <c r="J24" s="31" t="s">
        <v>15</v>
      </c>
      <c r="K24" s="29" t="str">
        <f>Tabla5[[#This Row],[FECHALARGA]]&amp;"-"&amp;Tabla5[[#This Row],[NUM VUELO]]</f>
        <v>45823-5113</v>
      </c>
      <c r="L24" s="29">
        <v>45823</v>
      </c>
      <c r="M24" s="29">
        <v>5113</v>
      </c>
      <c r="N24" s="29">
        <f t="shared" si="0"/>
        <v>15</v>
      </c>
      <c r="O24" s="29">
        <f>VLOOKUP(Tabla5[[#This Row],[CÓD]],Tabla1[],11,0)</f>
        <v>1</v>
      </c>
      <c r="P24" s="32" t="str" cm="1">
        <f t="array" ref="P24">_xlfn.IFS(Tabla5[[#This Row],[LIBRE]]=0,"NO",Tabla5[[#This Row],[LIBRE]]&gt;0,"SI")</f>
        <v>SI</v>
      </c>
      <c r="Q24" s="37" t="str" cm="1">
        <f t="array" ref="Q24">IFERROR(IF(Tabla5[[#This Row],[DISPONIBILIDAD]]="NO","COMPLETO",_xlfn.IFS(Tabla5[[#This Row],[LIBRE]]&gt;20,"DISPONIBLE",Tabla5[[#This Row],[LIBRE]]&lt;10,"ULTIMAS PLAZAS")),"DISPONIBLE")</f>
        <v>ULTIMAS PLAZAS</v>
      </c>
      <c r="R24" s="28" t="s">
        <v>16</v>
      </c>
      <c r="S24" s="53"/>
    </row>
    <row r="25" spans="5:19">
      <c r="E25" s="50"/>
      <c r="F25" s="53"/>
      <c r="G25" s="29" t="str">
        <f>VLOOKUP(H25,IATA[],2,0)</f>
        <v>SALAMANCA</v>
      </c>
      <c r="H25" s="30" t="s">
        <v>25</v>
      </c>
      <c r="I25" s="58" t="s">
        <v>26</v>
      </c>
      <c r="J25" s="31" t="s">
        <v>27</v>
      </c>
      <c r="K25" s="29" t="str">
        <f>Tabla5[[#This Row],[FECHALARGA]]&amp;"-"&amp;Tabla5[[#This Row],[NUM VUELO]]</f>
        <v>45791-869</v>
      </c>
      <c r="L25" s="29">
        <v>45791</v>
      </c>
      <c r="M25" s="29">
        <v>869</v>
      </c>
      <c r="N25" s="29">
        <f t="shared" si="0"/>
        <v>14</v>
      </c>
      <c r="O25" s="29">
        <f>VLOOKUP(Tabla5[[#This Row],[CÓD]],Tabla1[],11,0)</f>
        <v>9</v>
      </c>
      <c r="P25" s="32" t="str" cm="1">
        <f t="array" ref="P25">_xlfn.IFS(Tabla5[[#This Row],[LIBRE]]=0,"NO",Tabla5[[#This Row],[LIBRE]]&gt;0,"SI")</f>
        <v>SI</v>
      </c>
      <c r="Q25" s="37" t="str" cm="1">
        <f t="array" ref="Q25">IFERROR(IF(Tabla5[[#This Row],[DISPONIBILIDAD]]="NO","COMPLETO",_xlfn.IFS(Tabla5[[#This Row],[LIBRE]]&gt;20,"DISPONIBLE",Tabla5[[#This Row],[LIBRE]]&lt;10,"ULTIMAS PLAZAS")),"DISPONIBLE")</f>
        <v>ULTIMAS PLAZAS</v>
      </c>
      <c r="R25" s="59" t="s">
        <v>28</v>
      </c>
      <c r="S25" s="53"/>
    </row>
    <row r="26" spans="5:19">
      <c r="E26" s="50"/>
      <c r="F26" s="53"/>
      <c r="G26" s="29" t="str">
        <f>VLOOKUP(H26,IATA[],2,0)</f>
        <v>VALLADOLID</v>
      </c>
      <c r="H26" s="30" t="s">
        <v>29</v>
      </c>
      <c r="I26" s="58" t="s">
        <v>26</v>
      </c>
      <c r="J26" s="31" t="s">
        <v>27</v>
      </c>
      <c r="K26" s="29" t="str">
        <f>Tabla5[[#This Row],[FECHALARGA]]&amp;"-"&amp;Tabla5[[#This Row],[NUM VUELO]]</f>
        <v>45798-883</v>
      </c>
      <c r="L26" s="61">
        <v>45798</v>
      </c>
      <c r="M26" s="7">
        <v>883</v>
      </c>
      <c r="N26" s="29">
        <f t="shared" si="0"/>
        <v>21</v>
      </c>
      <c r="O26" s="29">
        <f>VLOOKUP(Tabla5[[#This Row],[CÓD]],Tabla1[],11,0)</f>
        <v>14</v>
      </c>
      <c r="P26" s="32" t="str" cm="1">
        <f t="array" ref="P26">_xlfn.IFS(Tabla5[[#This Row],[LIBRE]]=0,"NO",Tabla5[[#This Row],[LIBRE]]&gt;0,"SI")</f>
        <v>SI</v>
      </c>
      <c r="Q26" s="37" t="str" cm="1">
        <f t="array" ref="Q26">IFERROR(IF(Tabla5[[#This Row],[DISPONIBILIDAD]]="NO","COMPLETO",_xlfn.IFS(Tabla5[[#This Row],[LIBRE]]&gt;20,"DISPONIBLE",Tabla5[[#This Row],[LIBRE]]&lt;10,"ULTIMAS PLAZAS")),"DISPONIBLE")</f>
        <v>DISPONIBLE</v>
      </c>
      <c r="R26" s="28" t="s">
        <v>28</v>
      </c>
      <c r="S26" s="53"/>
    </row>
    <row r="27" spans="5:19">
      <c r="E27" s="50"/>
      <c r="F27" s="53"/>
      <c r="G27" s="29" t="str">
        <f>VLOOKUP(H27,IATA[],2,0)</f>
        <v>LEON</v>
      </c>
      <c r="H27" s="30" t="s">
        <v>30</v>
      </c>
      <c r="I27" s="58" t="s">
        <v>31</v>
      </c>
      <c r="J27" s="31" t="s">
        <v>32</v>
      </c>
      <c r="K27" s="29" t="str">
        <f>Tabla5[[#This Row],[FECHALARGA]]&amp;"-"&amp;Tabla5[[#This Row],[NUM VUELO]]</f>
        <v>45770-883</v>
      </c>
      <c r="L27" s="29">
        <v>45770</v>
      </c>
      <c r="M27" s="29">
        <v>883</v>
      </c>
      <c r="N27" s="29">
        <f t="shared" si="0"/>
        <v>23</v>
      </c>
      <c r="O27" s="29">
        <f>VLOOKUP(Tabla5[[#This Row],[CÓD]],Tabla1[],11,0)</f>
        <v>8</v>
      </c>
      <c r="P27" s="32" t="str" cm="1">
        <f t="array" ref="P27">_xlfn.IFS(Tabla5[[#This Row],[LIBRE]]=0,"NO",Tabla5[[#This Row],[LIBRE]]&gt;0,"SI")</f>
        <v>SI</v>
      </c>
      <c r="Q27" s="37" t="str" cm="1">
        <f t="array" ref="Q27">IFERROR(IF(Tabla5[[#This Row],[DISPONIBILIDAD]]="NO","COMPLETO",_xlfn.IFS(Tabla5[[#This Row],[LIBRE]]&gt;20,"DISPONIBLE",Tabla5[[#This Row],[LIBRE]]&lt;10,"ULTIMAS PLAZAS")),"DISPONIBLE")</f>
        <v>ULTIMAS PLAZAS</v>
      </c>
      <c r="R27" s="28" t="s">
        <v>28</v>
      </c>
      <c r="S27" s="53"/>
    </row>
    <row r="28" spans="5:19">
      <c r="E28" s="50"/>
      <c r="F28" s="53"/>
      <c r="G28" s="29" t="str">
        <f>VLOOKUP(H28,IATA[],2,0)</f>
        <v>LEON</v>
      </c>
      <c r="H28" s="30" t="s">
        <v>30</v>
      </c>
      <c r="I28" s="58" t="s">
        <v>31</v>
      </c>
      <c r="J28" s="31" t="s">
        <v>27</v>
      </c>
      <c r="K28" s="29" t="str">
        <f>Tabla5[[#This Row],[FECHALARGA]]&amp;"-"&amp;Tabla5[[#This Row],[NUM VUELO]]</f>
        <v>45784-883</v>
      </c>
      <c r="L28" s="29">
        <v>45784</v>
      </c>
      <c r="M28" s="29">
        <v>883</v>
      </c>
      <c r="N28" s="29">
        <f t="shared" si="0"/>
        <v>7</v>
      </c>
      <c r="O28" s="29">
        <f>VLOOKUP(Tabla5[[#This Row],[CÓD]],Tabla1[],11,0)</f>
        <v>14</v>
      </c>
      <c r="P28" s="32" t="str" cm="1">
        <f t="array" ref="P28">_xlfn.IFS(Tabla5[[#This Row],[LIBRE]]=0,"NO",Tabla5[[#This Row],[LIBRE]]&gt;0,"SI")</f>
        <v>SI</v>
      </c>
      <c r="Q28" s="37" t="str" cm="1">
        <f t="array" ref="Q28">IFERROR(IF(Tabla5[[#This Row],[DISPONIBILIDAD]]="NO","COMPLETO",_xlfn.IFS(Tabla5[[#This Row],[LIBRE]]&gt;20,"DISPONIBLE",Tabla5[[#This Row],[LIBRE]]&lt;10,"ULTIMAS PLAZAS")),"DISPONIBLE")</f>
        <v>DISPONIBLE</v>
      </c>
      <c r="R28" s="28" t="s">
        <v>28</v>
      </c>
      <c r="S28" s="53"/>
    </row>
    <row r="29" spans="5:19">
      <c r="E29" s="50"/>
      <c r="F29" s="53"/>
      <c r="G29" s="29" t="str">
        <f>VLOOKUP(H29,IATA[],2,0)</f>
        <v>LEON</v>
      </c>
      <c r="H29" s="30" t="s">
        <v>30</v>
      </c>
      <c r="I29" s="58" t="s">
        <v>31</v>
      </c>
      <c r="J29" s="31" t="s">
        <v>15</v>
      </c>
      <c r="K29" s="29" t="str">
        <f>Tabla5[[#This Row],[FECHALARGA]]&amp;"-"&amp;Tabla5[[#This Row],[NUM VUELO]]</f>
        <v>45812-883</v>
      </c>
      <c r="L29" s="29">
        <v>45812</v>
      </c>
      <c r="M29" s="29">
        <v>883</v>
      </c>
      <c r="N29" s="29">
        <f t="shared" si="0"/>
        <v>4</v>
      </c>
      <c r="O29" s="29">
        <f>VLOOKUP(Tabla5[[#This Row],[CÓD]],Tabla1[],11,0)</f>
        <v>80</v>
      </c>
      <c r="P29" s="32" t="str" cm="1">
        <f t="array" ref="P29">_xlfn.IFS(Tabla5[[#This Row],[LIBRE]]=0,"NO",Tabla5[[#This Row],[LIBRE]]&gt;0,"SI")</f>
        <v>SI</v>
      </c>
      <c r="Q29" s="37" t="str" cm="1">
        <f t="array" ref="Q29">IFERROR(IF(Tabla5[[#This Row],[DISPONIBILIDAD]]="NO","COMPLETO",_xlfn.IFS(Tabla5[[#This Row],[LIBRE]]&gt;20,"DISPONIBLE",Tabla5[[#This Row],[LIBRE]]&lt;10,"ULTIMAS PLAZAS")),"DISPONIBLE")</f>
        <v>DISPONIBLE</v>
      </c>
      <c r="R29" s="28" t="s">
        <v>28</v>
      </c>
      <c r="S29" s="53"/>
    </row>
    <row r="30" spans="5:19">
      <c r="E30" s="50"/>
      <c r="F30" s="53"/>
      <c r="G30" s="29" t="str">
        <f>VLOOKUP(H30,IATA[],2,0)</f>
        <v>MÁLAGA</v>
      </c>
      <c r="H30" s="30" t="s">
        <v>33</v>
      </c>
      <c r="I30" s="58" t="s">
        <v>34</v>
      </c>
      <c r="J30" s="31" t="s">
        <v>15</v>
      </c>
      <c r="K30" s="29" t="str">
        <f>Tabla5[[#This Row],[FECHALARGA]]&amp;"-"&amp;Tabla5[[#This Row],[NUM VUELO]]</f>
        <v>45809-775</v>
      </c>
      <c r="L30" s="29">
        <v>45809</v>
      </c>
      <c r="M30" s="29">
        <v>775</v>
      </c>
      <c r="N30" s="29">
        <f t="shared" si="0"/>
        <v>1</v>
      </c>
      <c r="O30" s="29">
        <f>VLOOKUP(Tabla5[[#This Row],[CÓD]],Tabla1[],11,0)</f>
        <v>27</v>
      </c>
      <c r="P30" s="32" t="str" cm="1">
        <f t="array" ref="P30">_xlfn.IFS(Tabla5[[#This Row],[LIBRE]]=0,"NO",Tabla5[[#This Row],[LIBRE]]&gt;0,"SI")</f>
        <v>SI</v>
      </c>
      <c r="Q30" s="37" t="str" cm="1">
        <f t="array" ref="Q30">IFERROR(IF(Tabla5[[#This Row],[DISPONIBILIDAD]]="NO","COMPLETO",_xlfn.IFS(Tabla5[[#This Row],[LIBRE]]&gt;20,"DISPONIBLE",Tabla5[[#This Row],[LIBRE]]&lt;10,"ULTIMAS PLAZAS")),"DISPONIBLE")</f>
        <v>DISPONIBLE</v>
      </c>
      <c r="R30" s="59" t="s">
        <v>35</v>
      </c>
      <c r="S30" s="53"/>
    </row>
    <row r="31" spans="5:19">
      <c r="E31" s="50"/>
      <c r="F31" s="53"/>
      <c r="G31" s="33" t="str">
        <f>VLOOKUP(H31,IATA[],2,0)</f>
        <v>BARCELONA</v>
      </c>
      <c r="H31" s="34" t="s">
        <v>36</v>
      </c>
      <c r="I31" s="58" t="s">
        <v>34</v>
      </c>
      <c r="J31" s="31" t="s">
        <v>15</v>
      </c>
      <c r="K31" s="29" t="str">
        <f>Tabla5[[#This Row],[FECHALARGA]]&amp;"-"&amp;Tabla5[[#This Row],[NUM VUELO]]</f>
        <v>45823-775</v>
      </c>
      <c r="L31" s="35">
        <v>45823</v>
      </c>
      <c r="M31" s="35">
        <v>775</v>
      </c>
      <c r="N31" s="29">
        <f t="shared" si="0"/>
        <v>15</v>
      </c>
      <c r="O31" s="29">
        <f>VLOOKUP(Tabla5[[#This Row],[CÓD]],Tabla1[],11,0)</f>
        <v>39</v>
      </c>
      <c r="P31" s="32" t="str" cm="1">
        <f t="array" ref="P31">_xlfn.IFS(Tabla5[[#This Row],[LIBRE]]=0,"NO",Tabla5[[#This Row],[LIBRE]]&gt;0,"SI")</f>
        <v>SI</v>
      </c>
      <c r="Q31" s="37" t="str" cm="1">
        <f t="array" ref="Q31">IFERROR(IF(Tabla5[[#This Row],[DISPONIBILIDAD]]="NO","COMPLETO",_xlfn.IFS(Tabla5[[#This Row],[LIBRE]]&gt;20,"DISPONIBLE",Tabla5[[#This Row],[LIBRE]]&lt;10,"ULTIMAS PLAZAS")),"DISPONIBLE")</f>
        <v>DISPONIBLE</v>
      </c>
      <c r="R31" s="28" t="s">
        <v>35</v>
      </c>
      <c r="S31" s="53"/>
    </row>
    <row r="32" spans="5:19">
      <c r="E32" s="50"/>
      <c r="F32" s="53"/>
      <c r="G32" s="33" t="str">
        <f>VLOOKUP(H32,IATA[],2,0)</f>
        <v>BILBAO</v>
      </c>
      <c r="H32" s="34" t="s">
        <v>37</v>
      </c>
      <c r="I32" s="58" t="s">
        <v>34</v>
      </c>
      <c r="J32" s="31" t="s">
        <v>27</v>
      </c>
      <c r="K32" s="29" t="str">
        <f>Tabla5[[#This Row],[FECHALARGA]]&amp;"-"&amp;Tabla5[[#This Row],[NUM VUELO]]</f>
        <v>45795-775</v>
      </c>
      <c r="L32" s="35">
        <v>45795</v>
      </c>
      <c r="M32" s="35">
        <v>775</v>
      </c>
      <c r="N32" s="29">
        <f t="shared" si="0"/>
        <v>18</v>
      </c>
      <c r="O32" s="29">
        <f>VLOOKUP(Tabla5[[#This Row],[CÓD]],Tabla1[],11,0)</f>
        <v>0</v>
      </c>
      <c r="P32" s="32" t="str" cm="1">
        <f t="array" ref="P32">_xlfn.IFS(Tabla5[[#This Row],[LIBRE]]=0,"NO",Tabla5[[#This Row],[LIBRE]]&gt;0,"SI")</f>
        <v>NO</v>
      </c>
      <c r="Q32" s="37" t="str" cm="1">
        <f t="array" ref="Q32">IFERROR(IF(Tabla5[[#This Row],[DISPONIBILIDAD]]="NO","COMPLETO",_xlfn.IFS(Tabla5[[#This Row],[LIBRE]]&gt;20,"DISPONIBLE",Tabla5[[#This Row],[LIBRE]]&lt;10,"ULTIMAS PLAZAS")),"DISPONIBLE")</f>
        <v>COMPLETO</v>
      </c>
      <c r="R32" s="28" t="s">
        <v>35</v>
      </c>
      <c r="S32" s="53"/>
    </row>
    <row r="33" spans="5:23">
      <c r="E33" s="50"/>
      <c r="F33" s="53"/>
      <c r="G33" s="33" t="str">
        <f>VLOOKUP(H33,IATA[],2,0)</f>
        <v>MADRID</v>
      </c>
      <c r="H33" s="34" t="s">
        <v>13</v>
      </c>
      <c r="I33" s="58" t="s">
        <v>34</v>
      </c>
      <c r="J33" s="31" t="s">
        <v>27</v>
      </c>
      <c r="K33" s="29" t="str">
        <f>Tabla5[[#This Row],[FECHALARGA]]&amp;"-"&amp;Tabla5[[#This Row],[NUM VUELO]]</f>
        <v>45781-775</v>
      </c>
      <c r="L33" s="35">
        <v>45781</v>
      </c>
      <c r="M33" s="35">
        <v>775</v>
      </c>
      <c r="N33" s="29">
        <f t="shared" si="0"/>
        <v>4</v>
      </c>
      <c r="O33" s="29">
        <f>VLOOKUP(Tabla5[[#This Row],[CÓD]],Tabla1[],11,0)</f>
        <v>31</v>
      </c>
      <c r="P33" s="32" t="str" cm="1">
        <f t="array" ref="P33">_xlfn.IFS(Tabla5[[#This Row],[LIBRE]]=0,"NO",Tabla5[[#This Row],[LIBRE]]&gt;0,"SI")</f>
        <v>SI</v>
      </c>
      <c r="Q33" s="37" t="str" cm="1">
        <f t="array" ref="Q33">IFERROR(IF(Tabla5[[#This Row],[DISPONIBILIDAD]]="NO","COMPLETO",_xlfn.IFS(Tabla5[[#This Row],[LIBRE]]&gt;20,"DISPONIBLE",Tabla5[[#This Row],[LIBRE]]&lt;10,"ULTIMAS PLAZAS")),"DISPONIBLE")</f>
        <v>DISPONIBLE</v>
      </c>
      <c r="R33" s="28" t="s">
        <v>35</v>
      </c>
      <c r="S33" s="53"/>
      <c r="W33" s="29"/>
    </row>
    <row r="34" spans="5:23">
      <c r="E34" s="50"/>
      <c r="F34" s="53"/>
      <c r="G34" s="29" t="str">
        <f>VLOOKUP(H34,IATA[],2,0)</f>
        <v>MADRID</v>
      </c>
      <c r="H34" s="30" t="s">
        <v>13</v>
      </c>
      <c r="I34" s="58" t="s">
        <v>34</v>
      </c>
      <c r="J34" s="31" t="s">
        <v>15</v>
      </c>
      <c r="K34" s="29" t="str">
        <f>Tabla5[[#This Row],[FECHALARGA]]&amp;"-"&amp;Tabla5[[#This Row],[NUM VUELO]]</f>
        <v>45837-775</v>
      </c>
      <c r="L34" s="29">
        <v>45837</v>
      </c>
      <c r="M34" s="29">
        <v>775</v>
      </c>
      <c r="N34" s="29">
        <f t="shared" si="0"/>
        <v>29</v>
      </c>
      <c r="O34" s="29">
        <f>VLOOKUP(Tabla5[[#This Row],[CÓD]],Tabla1[],11,0)</f>
        <v>34</v>
      </c>
      <c r="P34" s="32" t="str" cm="1">
        <f t="array" ref="P34">_xlfn.IFS(Tabla5[[#This Row],[LIBRE]]=0,"NO",Tabla5[[#This Row],[LIBRE]]&gt;0,"SI")</f>
        <v>SI</v>
      </c>
      <c r="Q34" s="37" t="str" cm="1">
        <f t="array" ref="Q34">IFERROR(IF(Tabla5[[#This Row],[DISPONIBILIDAD]]="NO","COMPLETO",_xlfn.IFS(Tabla5[[#This Row],[LIBRE]]&gt;20,"DISPONIBLE",Tabla5[[#This Row],[LIBRE]]&lt;10,"ULTIMAS PLAZAS")),"DISPONIBLE")</f>
        <v>DISPONIBLE</v>
      </c>
      <c r="R34" s="28" t="s">
        <v>35</v>
      </c>
      <c r="S34" s="53"/>
    </row>
    <row r="35" spans="5:23">
      <c r="E35" s="50"/>
      <c r="F35" s="53"/>
      <c r="G35" s="29" t="str">
        <f>VLOOKUP(H35,IATA[],2,0)</f>
        <v>MADRID</v>
      </c>
      <c r="H35" s="30" t="s">
        <v>13</v>
      </c>
      <c r="I35" s="58" t="s">
        <v>34</v>
      </c>
      <c r="J35" s="31" t="s">
        <v>19</v>
      </c>
      <c r="K35" s="29" t="str">
        <f>Tabla5[[#This Row],[FECHALARGA]]&amp;"-"&amp;Tabla5[[#This Row],[NUM VUELO]]</f>
        <v>45921-775</v>
      </c>
      <c r="L35" s="29">
        <v>45921</v>
      </c>
      <c r="M35" s="29">
        <v>775</v>
      </c>
      <c r="N35" s="29">
        <f t="shared" si="0"/>
        <v>21</v>
      </c>
      <c r="O35" s="29">
        <f>VLOOKUP(Tabla5[[#This Row],[CÓD]],Tabla1[],11,0)</f>
        <v>38</v>
      </c>
      <c r="P35" s="32" t="str" cm="1">
        <f t="array" ref="P35">_xlfn.IFS(Tabla5[[#This Row],[LIBRE]]=0,"NO",Tabla5[[#This Row],[LIBRE]]&gt;0,"SI")</f>
        <v>SI</v>
      </c>
      <c r="Q35" s="37" t="str" cm="1">
        <f t="array" ref="Q35">IFERROR(IF(Tabla5[[#This Row],[DISPONIBILIDAD]]="NO","COMPLETO",_xlfn.IFS(Tabla5[[#This Row],[LIBRE]]&gt;20,"DISPONIBLE",Tabla5[[#This Row],[LIBRE]]&lt;10,"ULTIMAS PLAZAS")),"DISPONIBLE")</f>
        <v>DISPONIBLE</v>
      </c>
      <c r="R35" s="28" t="s">
        <v>35</v>
      </c>
      <c r="S35" s="53"/>
    </row>
    <row r="36" spans="5:23">
      <c r="E36" s="50"/>
      <c r="F36" s="53"/>
      <c r="G36" s="29" t="str">
        <f>VLOOKUP(H36,IATA[],2,0)</f>
        <v>MADRID</v>
      </c>
      <c r="H36" s="30" t="s">
        <v>13</v>
      </c>
      <c r="I36" s="58" t="s">
        <v>34</v>
      </c>
      <c r="J36" s="31" t="s">
        <v>23</v>
      </c>
      <c r="K36" s="29" t="str">
        <f>Tabla5[[#This Row],[FECHALARGA]]&amp;"-"&amp;Tabla5[[#This Row],[NUM VUELO]]</f>
        <v>45935-775</v>
      </c>
      <c r="L36" s="29">
        <v>45935</v>
      </c>
      <c r="M36" s="29">
        <v>775</v>
      </c>
      <c r="N36" s="29">
        <f t="shared" si="0"/>
        <v>5</v>
      </c>
      <c r="O36" s="29">
        <f>VLOOKUP(Tabla5[[#This Row],[CÓD]],Tabla1[],11,0)</f>
        <v>30</v>
      </c>
      <c r="P36" s="32" t="str" cm="1">
        <f t="array" ref="P36">_xlfn.IFS(Tabla5[[#This Row],[LIBRE]]=0,"NO",Tabla5[[#This Row],[LIBRE]]&gt;0,"SI")</f>
        <v>SI</v>
      </c>
      <c r="Q36" s="37" t="str" cm="1">
        <f t="array" ref="Q36">IFERROR(IF(Tabla5[[#This Row],[DISPONIBILIDAD]]="NO","COMPLETO",_xlfn.IFS(Tabla5[[#This Row],[LIBRE]]&gt;20,"DISPONIBLE",Tabla5[[#This Row],[LIBRE]]&lt;10,"ULTIMAS PLAZAS")),"DISPONIBLE")</f>
        <v>DISPONIBLE</v>
      </c>
      <c r="R36" s="28" t="s">
        <v>35</v>
      </c>
      <c r="S36" s="53"/>
    </row>
    <row r="37" spans="5:23">
      <c r="E37" s="50"/>
      <c r="F37" s="53"/>
      <c r="G37" s="33" t="str">
        <f>VLOOKUP(H37,IATA[],2,0)</f>
        <v>BARCELONA</v>
      </c>
      <c r="H37" s="34" t="s">
        <v>36</v>
      </c>
      <c r="I37" s="58" t="s">
        <v>38</v>
      </c>
      <c r="J37" s="31" t="s">
        <v>27</v>
      </c>
      <c r="K37" s="29" t="str">
        <f>Tabla5[[#This Row],[FECHALARGA]]&amp;"-"&amp;Tabla5[[#This Row],[NUM VUELO]]</f>
        <v>45788-775</v>
      </c>
      <c r="L37" s="35">
        <v>45788</v>
      </c>
      <c r="M37" s="35">
        <v>775</v>
      </c>
      <c r="N37" s="29">
        <f t="shared" si="0"/>
        <v>11</v>
      </c>
      <c r="O37" s="29">
        <f>VLOOKUP(Tabla5[[#This Row],[CÓD]],Tabla1[],11,0)</f>
        <v>34</v>
      </c>
      <c r="P37" s="32" t="str" cm="1">
        <f t="array" ref="P37">_xlfn.IFS(Tabla5[[#This Row],[LIBRE]]=0,"NO",Tabla5[[#This Row],[LIBRE]]&gt;0,"SI")</f>
        <v>SI</v>
      </c>
      <c r="Q37" s="37" t="str" cm="1">
        <f t="array" ref="Q37">IFERROR(IF(Tabla5[[#This Row],[DISPONIBILIDAD]]="NO","COMPLETO",_xlfn.IFS(Tabla5[[#This Row],[LIBRE]]&gt;20,"DISPONIBLE",Tabla5[[#This Row],[LIBRE]]&lt;10,"ULTIMAS PLAZAS")),"DISPONIBLE")</f>
        <v>DISPONIBLE</v>
      </c>
      <c r="R37" s="28" t="s">
        <v>39</v>
      </c>
      <c r="S37" s="53"/>
    </row>
    <row r="38" spans="5:23">
      <c r="E38" s="50"/>
      <c r="F38" s="53"/>
      <c r="G38" s="29" t="str">
        <f>VLOOKUP(H38,IATA[],2,0)</f>
        <v>MADRID</v>
      </c>
      <c r="H38" s="30" t="s">
        <v>13</v>
      </c>
      <c r="I38" s="58" t="s">
        <v>38</v>
      </c>
      <c r="J38" s="31" t="s">
        <v>27</v>
      </c>
      <c r="K38" s="29" t="str">
        <f>Tabla5[[#This Row],[FECHALARGA]]&amp;"-"&amp;Tabla5[[#This Row],[NUM VUELO]]</f>
        <v>45802-775</v>
      </c>
      <c r="L38" s="29">
        <v>45802</v>
      </c>
      <c r="M38" s="29">
        <v>775</v>
      </c>
      <c r="N38" s="29">
        <f t="shared" si="0"/>
        <v>25</v>
      </c>
      <c r="O38" s="29">
        <f>VLOOKUP(Tabla5[[#This Row],[CÓD]],Tabla1[],11,0)</f>
        <v>17</v>
      </c>
      <c r="P38" s="32" t="str" cm="1">
        <f t="array" ref="P38">_xlfn.IFS(Tabla5[[#This Row],[LIBRE]]=0,"NO",Tabla5[[#This Row],[LIBRE]]&gt;0,"SI")</f>
        <v>SI</v>
      </c>
      <c r="Q38" s="37" t="str" cm="1">
        <f t="array" ref="Q38">IFERROR(IF(Tabla5[[#This Row],[DISPONIBILIDAD]]="NO","COMPLETO",_xlfn.IFS(Tabla5[[#This Row],[LIBRE]]&gt;20,"DISPONIBLE",Tabla5[[#This Row],[LIBRE]]&lt;10,"ULTIMAS PLAZAS")),"DISPONIBLE")</f>
        <v>DISPONIBLE</v>
      </c>
      <c r="R38" s="28" t="s">
        <v>39</v>
      </c>
      <c r="S38" s="53"/>
    </row>
    <row r="39" spans="5:23">
      <c r="E39" s="50"/>
      <c r="F39" s="53"/>
      <c r="G39" s="29" t="str">
        <f>VLOOKUP(H39,IATA[],2,0)</f>
        <v>MADRID</v>
      </c>
      <c r="H39" s="30" t="s">
        <v>13</v>
      </c>
      <c r="I39" s="58" t="s">
        <v>38</v>
      </c>
      <c r="J39" s="31" t="s">
        <v>19</v>
      </c>
      <c r="K39" s="29" t="str">
        <f>Tabla5[[#This Row],[FECHALARGA]]&amp;"-"&amp;Tabla5[[#This Row],[NUM VUELO]]</f>
        <v>45914-775</v>
      </c>
      <c r="L39" s="29">
        <v>45914</v>
      </c>
      <c r="M39" s="29">
        <v>775</v>
      </c>
      <c r="N39" s="29">
        <f t="shared" si="0"/>
        <v>14</v>
      </c>
      <c r="O39" s="29">
        <f>VLOOKUP(Tabla5[[#This Row],[CÓD]],Tabla1[],11,0)</f>
        <v>45</v>
      </c>
      <c r="P39" s="32" t="str" cm="1">
        <f t="array" ref="P39">_xlfn.IFS(Tabla5[[#This Row],[LIBRE]]=0,"NO",Tabla5[[#This Row],[LIBRE]]&gt;0,"SI")</f>
        <v>SI</v>
      </c>
      <c r="Q39" s="37" t="str" cm="1">
        <f t="array" ref="Q39">IFERROR(IF(Tabla5[[#This Row],[DISPONIBILIDAD]]="NO","COMPLETO",_xlfn.IFS(Tabla5[[#This Row],[LIBRE]]&gt;20,"DISPONIBLE",Tabla5[[#This Row],[LIBRE]]&lt;10,"ULTIMAS PLAZAS")),"DISPONIBLE")</f>
        <v>DISPONIBLE</v>
      </c>
      <c r="R39" s="28" t="s">
        <v>39</v>
      </c>
      <c r="S39" s="53"/>
    </row>
    <row r="40" spans="5:23">
      <c r="E40" s="50"/>
      <c r="F40" s="53"/>
      <c r="G40" s="29" t="str">
        <f>VLOOKUP(H40,IATA[],2,0)</f>
        <v>MADRID</v>
      </c>
      <c r="H40" s="30" t="s">
        <v>13</v>
      </c>
      <c r="I40" s="58" t="s">
        <v>38</v>
      </c>
      <c r="J40" s="31" t="s">
        <v>19</v>
      </c>
      <c r="K40" s="29" t="str">
        <f>Tabla5[[#This Row],[FECHALARGA]]&amp;"-"&amp;Tabla5[[#This Row],[NUM VUELO]]</f>
        <v>45928-775</v>
      </c>
      <c r="L40" s="29">
        <v>45928</v>
      </c>
      <c r="M40" s="29">
        <v>775</v>
      </c>
      <c r="N40" s="29">
        <f t="shared" si="0"/>
        <v>28</v>
      </c>
      <c r="O40" s="29">
        <f>VLOOKUP(Tabla5[[#This Row],[CÓD]],Tabla1[],11,0)</f>
        <v>45</v>
      </c>
      <c r="P40" s="32" t="str" cm="1">
        <f t="array" ref="P40">_xlfn.IFS(Tabla5[[#This Row],[LIBRE]]=0,"NO",Tabla5[[#This Row],[LIBRE]]&gt;0,"SI")</f>
        <v>SI</v>
      </c>
      <c r="Q40" s="37" t="str" cm="1">
        <f t="array" ref="Q40">IFERROR(IF(Tabla5[[#This Row],[DISPONIBILIDAD]]="NO","COMPLETO",_xlfn.IFS(Tabla5[[#This Row],[LIBRE]]&gt;20,"DISPONIBLE",Tabla5[[#This Row],[LIBRE]]&lt;10,"ULTIMAS PLAZAS")),"DISPONIBLE")</f>
        <v>DISPONIBLE</v>
      </c>
      <c r="R40" s="28" t="s">
        <v>39</v>
      </c>
      <c r="S40" s="53"/>
    </row>
    <row r="41" spans="5:23">
      <c r="E41" s="50"/>
      <c r="F41" s="53"/>
      <c r="G41" s="29" t="str">
        <f>VLOOKUP(H41,IATA[],2,0)</f>
        <v>VALENCIA</v>
      </c>
      <c r="H41" s="30" t="s">
        <v>22</v>
      </c>
      <c r="I41" s="58" t="s">
        <v>38</v>
      </c>
      <c r="J41" s="31" t="s">
        <v>15</v>
      </c>
      <c r="K41" s="29" t="str">
        <f>Tabla5[[#This Row],[FECHALARGA]]&amp;"-"&amp;Tabla5[[#This Row],[NUM VUELO]]</f>
        <v>45816-775</v>
      </c>
      <c r="L41" s="29">
        <v>45816</v>
      </c>
      <c r="M41" s="29">
        <v>775</v>
      </c>
      <c r="N41" s="29">
        <f t="shared" si="0"/>
        <v>8</v>
      </c>
      <c r="O41" s="29">
        <f>VLOOKUP(Tabla5[[#This Row],[CÓD]],Tabla1[],11,0)</f>
        <v>37</v>
      </c>
      <c r="P41" s="32" t="str" cm="1">
        <f t="array" ref="P41">_xlfn.IFS(Tabla5[[#This Row],[LIBRE]]=0,"NO",Tabla5[[#This Row],[LIBRE]]&gt;0,"SI")</f>
        <v>SI</v>
      </c>
      <c r="Q41" s="37" t="str" cm="1">
        <f t="array" ref="Q41">IFERROR(IF(Tabla5[[#This Row],[DISPONIBILIDAD]]="NO","COMPLETO",_xlfn.IFS(Tabla5[[#This Row],[LIBRE]]&gt;20,"DISPONIBLE",Tabla5[[#This Row],[LIBRE]]&lt;10,"ULTIMAS PLAZAS")),"DISPONIBLE")</f>
        <v>DISPONIBLE</v>
      </c>
      <c r="R41" s="28" t="s">
        <v>39</v>
      </c>
      <c r="S41" s="53"/>
    </row>
    <row r="42" spans="5:23">
      <c r="E42" s="50"/>
      <c r="F42" s="53"/>
      <c r="G42" s="29" t="str">
        <f>VLOOKUP(H42,IATA[],2,0)</f>
        <v>ZARAGOZA</v>
      </c>
      <c r="H42" s="30" t="s">
        <v>24</v>
      </c>
      <c r="I42" s="58" t="s">
        <v>38</v>
      </c>
      <c r="J42" s="31" t="s">
        <v>15</v>
      </c>
      <c r="K42" s="29" t="str">
        <f>Tabla5[[#This Row],[FECHALARGA]]&amp;"-"&amp;Tabla5[[#This Row],[NUM VUELO]]</f>
        <v>45830-775</v>
      </c>
      <c r="L42" s="29">
        <v>45830</v>
      </c>
      <c r="M42" s="29">
        <v>775</v>
      </c>
      <c r="N42" s="29">
        <f t="shared" si="0"/>
        <v>22</v>
      </c>
      <c r="O42" s="29">
        <f>VLOOKUP(Tabla5[[#This Row],[CÓD]],Tabla1[],11,0)</f>
        <v>0</v>
      </c>
      <c r="P42" s="32" t="str" cm="1">
        <f t="array" ref="P42">_xlfn.IFS(Tabla5[[#This Row],[LIBRE]]=0,"NO",Tabla5[[#This Row],[LIBRE]]&gt;0,"SI")</f>
        <v>NO</v>
      </c>
      <c r="Q42" s="37" t="str" cm="1">
        <f t="array" ref="Q42">IFERROR(IF(Tabla5[[#This Row],[DISPONIBILIDAD]]="NO","COMPLETO",_xlfn.IFS(Tabla5[[#This Row],[LIBRE]]&gt;20,"DISPONIBLE",Tabla5[[#This Row],[LIBRE]]&lt;10,"ULTIMAS PLAZAS")),"DISPONIBLE")</f>
        <v>COMPLETO</v>
      </c>
      <c r="R42" s="28" t="s">
        <v>39</v>
      </c>
      <c r="S42" s="53"/>
    </row>
    <row r="43" spans="5:23">
      <c r="E43" s="50"/>
      <c r="F43" s="53"/>
      <c r="G43" s="29" t="str">
        <f>VLOOKUP(H43,IATA[],2,0)</f>
        <v>MÁLAGA</v>
      </c>
      <c r="H43" s="30" t="s">
        <v>33</v>
      </c>
      <c r="I43" s="58" t="s">
        <v>40</v>
      </c>
      <c r="J43" s="31" t="s">
        <v>17</v>
      </c>
      <c r="K43" s="29" t="str">
        <f>Tabla5[[#This Row],[FECHALARGA]]&amp;"-"&amp;Tabla5[[#This Row],[NUM VUELO]]</f>
        <v>45839-763</v>
      </c>
      <c r="L43" s="29">
        <v>45839</v>
      </c>
      <c r="M43" s="29">
        <v>763</v>
      </c>
      <c r="N43" s="29">
        <f t="shared" si="0"/>
        <v>1</v>
      </c>
      <c r="O43" s="29">
        <f>VLOOKUP(Tabla5[[#This Row],[CÓD]],Tabla1[],11,0)</f>
        <v>0</v>
      </c>
      <c r="P43" s="32" t="str" cm="1">
        <f t="array" ref="P43">_xlfn.IFS(Tabla5[[#This Row],[LIBRE]]=0,"NO",Tabla5[[#This Row],[LIBRE]]&gt;0,"SI")</f>
        <v>NO</v>
      </c>
      <c r="Q43" s="37" t="str" cm="1">
        <f t="array" ref="Q43">IFERROR(IF(Tabla5[[#This Row],[DISPONIBILIDAD]]="NO","COMPLETO",_xlfn.IFS(Tabla5[[#This Row],[LIBRE]]&gt;20,"DISPONIBLE",Tabla5[[#This Row],[LIBRE]]&lt;10,"ULTIMAS PLAZAS")),"DISPONIBLE")</f>
        <v>COMPLETO</v>
      </c>
      <c r="R43" s="59" t="s">
        <v>41</v>
      </c>
      <c r="S43" s="53"/>
    </row>
    <row r="44" spans="5:23">
      <c r="E44" s="50"/>
      <c r="F44" s="53"/>
      <c r="G44" s="33" t="str">
        <f>VLOOKUP(H44,IATA[],2,0)</f>
        <v>BARCELONA</v>
      </c>
      <c r="H44" s="34" t="s">
        <v>36</v>
      </c>
      <c r="I44" s="58" t="s">
        <v>40</v>
      </c>
      <c r="J44" s="31" t="s">
        <v>17</v>
      </c>
      <c r="K44" s="29" t="str">
        <f>Tabla5[[#This Row],[FECHALARGA]]&amp;"-"&amp;Tabla5[[#This Row],[NUM VUELO]]</f>
        <v>45853-763</v>
      </c>
      <c r="L44" s="35">
        <v>45853</v>
      </c>
      <c r="M44" s="35">
        <v>763</v>
      </c>
      <c r="N44" s="29">
        <f t="shared" si="0"/>
        <v>15</v>
      </c>
      <c r="O44" s="29">
        <f>VLOOKUP(Tabla5[[#This Row],[CÓD]],Tabla1[],11,0)</f>
        <v>43</v>
      </c>
      <c r="P44" s="32" t="str" cm="1">
        <f t="array" ref="P44">_xlfn.IFS(Tabla5[[#This Row],[LIBRE]]=0,"NO",Tabla5[[#This Row],[LIBRE]]&gt;0,"SI")</f>
        <v>SI</v>
      </c>
      <c r="Q44" s="37" t="str" cm="1">
        <f t="array" ref="Q44">IFERROR(IF(Tabla5[[#This Row],[DISPONIBILIDAD]]="NO","COMPLETO",_xlfn.IFS(Tabla5[[#This Row],[LIBRE]]&gt;20,"DISPONIBLE",Tabla5[[#This Row],[LIBRE]]&lt;10,"ULTIMAS PLAZAS")),"DISPONIBLE")</f>
        <v>DISPONIBLE</v>
      </c>
      <c r="R44" s="28" t="s">
        <v>41</v>
      </c>
      <c r="S44" s="53"/>
    </row>
    <row r="45" spans="5:23">
      <c r="E45" s="50"/>
      <c r="F45" s="53"/>
      <c r="G45" s="33" t="str">
        <f>VLOOKUP(H45,IATA[],2,0)</f>
        <v>MADRID</v>
      </c>
      <c r="H45" s="34" t="s">
        <v>13</v>
      </c>
      <c r="I45" s="58" t="s">
        <v>40</v>
      </c>
      <c r="J45" s="31" t="s">
        <v>17</v>
      </c>
      <c r="K45" s="29" t="str">
        <f>Tabla5[[#This Row],[FECHALARGA]]&amp;"-"&amp;Tabla5[[#This Row],[NUM VUELO]]</f>
        <v>45867-763</v>
      </c>
      <c r="L45" s="35">
        <v>45867</v>
      </c>
      <c r="M45" s="35">
        <v>763</v>
      </c>
      <c r="N45" s="29">
        <f t="shared" si="0"/>
        <v>29</v>
      </c>
      <c r="O45" s="29">
        <f>VLOOKUP(Tabla5[[#This Row],[CÓD]],Tabla1[],11,0)</f>
        <v>43</v>
      </c>
      <c r="P45" s="32" t="str" cm="1">
        <f t="array" ref="P45">_xlfn.IFS(Tabla5[[#This Row],[LIBRE]]=0,"NO",Tabla5[[#This Row],[LIBRE]]&gt;0,"SI")</f>
        <v>SI</v>
      </c>
      <c r="Q45" s="37" t="str" cm="1">
        <f t="array" ref="Q45">IFERROR(IF(Tabla5[[#This Row],[DISPONIBILIDAD]]="NO","COMPLETO",_xlfn.IFS(Tabla5[[#This Row],[LIBRE]]&gt;20,"DISPONIBLE",Tabla5[[#This Row],[LIBRE]]&lt;10,"ULTIMAS PLAZAS")),"DISPONIBLE")</f>
        <v>DISPONIBLE</v>
      </c>
      <c r="R45" s="28" t="s">
        <v>41</v>
      </c>
      <c r="S45" s="53"/>
    </row>
    <row r="46" spans="5:23">
      <c r="E46" s="50"/>
      <c r="F46" s="53"/>
      <c r="G46" s="29" t="str">
        <f>VLOOKUP(H46,IATA[],2,0)</f>
        <v>MADRID</v>
      </c>
      <c r="H46" s="30" t="s">
        <v>13</v>
      </c>
      <c r="I46" s="58" t="s">
        <v>40</v>
      </c>
      <c r="J46" s="31" t="s">
        <v>18</v>
      </c>
      <c r="K46" s="29" t="str">
        <f>Tabla5[[#This Row],[FECHALARGA]]&amp;"-"&amp;Tabla5[[#This Row],[NUM VUELO]]</f>
        <v>45895-763</v>
      </c>
      <c r="L46" s="29">
        <v>45895</v>
      </c>
      <c r="M46" s="29">
        <v>763</v>
      </c>
      <c r="N46" s="29">
        <f t="shared" si="0"/>
        <v>26</v>
      </c>
      <c r="O46" s="29">
        <f>VLOOKUP(Tabla5[[#This Row],[CÓD]],Tabla1[],11,0)</f>
        <v>45</v>
      </c>
      <c r="P46" s="32" t="str" cm="1">
        <f t="array" ref="P46">_xlfn.IFS(Tabla5[[#This Row],[LIBRE]]=0,"NO",Tabla5[[#This Row],[LIBRE]]&gt;0,"SI")</f>
        <v>SI</v>
      </c>
      <c r="Q46" s="37" t="str" cm="1">
        <f t="array" ref="Q46">IFERROR(IF(Tabla5[[#This Row],[DISPONIBILIDAD]]="NO","COMPLETO",_xlfn.IFS(Tabla5[[#This Row],[LIBRE]]&gt;20,"DISPONIBLE",Tabla5[[#This Row],[LIBRE]]&lt;10,"ULTIMAS PLAZAS")),"DISPONIBLE")</f>
        <v>DISPONIBLE</v>
      </c>
      <c r="R46" s="28" t="s">
        <v>41</v>
      </c>
      <c r="S46" s="53"/>
    </row>
    <row r="47" spans="5:23">
      <c r="E47" s="50"/>
      <c r="F47" s="53"/>
      <c r="G47" s="29" t="str">
        <f>VLOOKUP(H47,IATA[],2,0)</f>
        <v>VALENCIA</v>
      </c>
      <c r="H47" s="30" t="s">
        <v>22</v>
      </c>
      <c r="I47" s="58" t="s">
        <v>40</v>
      </c>
      <c r="J47" s="31" t="s">
        <v>18</v>
      </c>
      <c r="K47" s="29" t="str">
        <f>Tabla5[[#This Row],[FECHALARGA]]&amp;"-"&amp;Tabla5[[#This Row],[NUM VUELO]]</f>
        <v>45881-763</v>
      </c>
      <c r="L47" s="29">
        <v>45881</v>
      </c>
      <c r="M47" s="29">
        <v>763</v>
      </c>
      <c r="N47" s="29">
        <f t="shared" si="0"/>
        <v>12</v>
      </c>
      <c r="O47" s="29">
        <f>VLOOKUP(Tabla5[[#This Row],[CÓD]],Tabla1[],11,0)</f>
        <v>43</v>
      </c>
      <c r="P47" s="32" t="str" cm="1">
        <f t="array" ref="P47">_xlfn.IFS(Tabla5[[#This Row],[LIBRE]]=0,"NO",Tabla5[[#This Row],[LIBRE]]&gt;0,"SI")</f>
        <v>SI</v>
      </c>
      <c r="Q47" s="37" t="str" cm="1">
        <f t="array" ref="Q47">IFERROR(IF(Tabla5[[#This Row],[DISPONIBILIDAD]]="NO","COMPLETO",_xlfn.IFS(Tabla5[[#This Row],[LIBRE]]&gt;20,"DISPONIBLE",Tabla5[[#This Row],[LIBRE]]&lt;10,"ULTIMAS PLAZAS")),"DISPONIBLE")</f>
        <v>DISPONIBLE</v>
      </c>
      <c r="R47" s="28" t="s">
        <v>41</v>
      </c>
      <c r="S47" s="53"/>
    </row>
    <row r="48" spans="5:23">
      <c r="E48" s="50"/>
      <c r="F48" s="53"/>
      <c r="G48" s="29" t="str">
        <f>VLOOKUP(H48,IATA[],2,0)</f>
        <v>MADRID</v>
      </c>
      <c r="H48" s="30" t="s">
        <v>13</v>
      </c>
      <c r="I48" s="58" t="s">
        <v>42</v>
      </c>
      <c r="J48" s="31" t="s">
        <v>18</v>
      </c>
      <c r="K48" s="29" t="str">
        <f>Tabla5[[#This Row],[FECHALARGA]]&amp;"-"&amp;Tabla5[[#This Row],[NUM VUELO]]</f>
        <v>45888-763</v>
      </c>
      <c r="L48" s="29">
        <v>45888</v>
      </c>
      <c r="M48" s="29">
        <v>763</v>
      </c>
      <c r="N48" s="29">
        <f t="shared" si="0"/>
        <v>19</v>
      </c>
      <c r="O48" s="29">
        <f>VLOOKUP(Tabla5[[#This Row],[CÓD]],Tabla1[],11,0)</f>
        <v>37</v>
      </c>
      <c r="P48" s="32" t="str" cm="1">
        <f t="array" ref="P48">_xlfn.IFS(Tabla5[[#This Row],[LIBRE]]=0,"NO",Tabla5[[#This Row],[LIBRE]]&gt;0,"SI")</f>
        <v>SI</v>
      </c>
      <c r="Q48" s="37" t="str" cm="1">
        <f t="array" ref="Q48">IFERROR(IF(Tabla5[[#This Row],[DISPONIBILIDAD]]="NO","COMPLETO",_xlfn.IFS(Tabla5[[#This Row],[LIBRE]]&gt;20,"DISPONIBLE",Tabla5[[#This Row],[LIBRE]]&lt;10,"ULTIMAS PLAZAS")),"DISPONIBLE")</f>
        <v>DISPONIBLE</v>
      </c>
      <c r="R48" s="28" t="s">
        <v>43</v>
      </c>
      <c r="S48" s="53"/>
    </row>
    <row r="49" spans="5:19">
      <c r="E49" s="50"/>
      <c r="F49" s="53"/>
      <c r="G49" s="29" t="str">
        <f>VLOOKUP(H49,IATA[],2,0)</f>
        <v>SANTIAGO</v>
      </c>
      <c r="H49" s="30" t="s">
        <v>44</v>
      </c>
      <c r="I49" s="58" t="s">
        <v>42</v>
      </c>
      <c r="J49" s="31" t="s">
        <v>18</v>
      </c>
      <c r="K49" s="29" t="str">
        <f>Tabla5[[#This Row],[FECHALARGA]]&amp;"-"&amp;Tabla5[[#This Row],[NUM VUELO]]</f>
        <v>45874-763</v>
      </c>
      <c r="L49" s="29">
        <v>45874</v>
      </c>
      <c r="M49" s="29">
        <v>763</v>
      </c>
      <c r="N49" s="29">
        <f t="shared" si="0"/>
        <v>5</v>
      </c>
      <c r="O49" s="29">
        <f>VLOOKUP(Tabla5[[#This Row],[CÓD]],Tabla1[],11,0)</f>
        <v>0</v>
      </c>
      <c r="P49" s="32" t="str" cm="1">
        <f t="array" ref="P49">_xlfn.IFS(Tabla5[[#This Row],[LIBRE]]=0,"NO",Tabla5[[#This Row],[LIBRE]]&gt;0,"SI")</f>
        <v>NO</v>
      </c>
      <c r="Q49" s="37" t="str" cm="1">
        <f t="array" ref="Q49">IFERROR(IF(Tabla5[[#This Row],[DISPONIBILIDAD]]="NO","COMPLETO",_xlfn.IFS(Tabla5[[#This Row],[LIBRE]]&gt;20,"DISPONIBLE",Tabla5[[#This Row],[LIBRE]]&lt;10,"ULTIMAS PLAZAS")),"DISPONIBLE")</f>
        <v>COMPLETO</v>
      </c>
      <c r="R49" s="28" t="s">
        <v>43</v>
      </c>
      <c r="S49" s="53"/>
    </row>
    <row r="50" spans="5:19">
      <c r="E50" s="50"/>
      <c r="F50" s="53"/>
      <c r="G50" s="29" t="str">
        <f>VLOOKUP(H50,IATA[],2,0)</f>
        <v>VALENCIA</v>
      </c>
      <c r="H50" s="30" t="s">
        <v>22</v>
      </c>
      <c r="I50" s="58" t="s">
        <v>42</v>
      </c>
      <c r="J50" s="31" t="s">
        <v>17</v>
      </c>
      <c r="K50" s="29" t="str">
        <f>Tabla5[[#This Row],[FECHALARGA]]&amp;"-"&amp;Tabla5[[#This Row],[NUM VUELO]]</f>
        <v>45846-763</v>
      </c>
      <c r="L50" s="29">
        <v>45846</v>
      </c>
      <c r="M50" s="29">
        <v>763</v>
      </c>
      <c r="N50" s="29">
        <f t="shared" si="0"/>
        <v>8</v>
      </c>
      <c r="O50" s="29">
        <f>VLOOKUP(Tabla5[[#This Row],[CÓD]],Tabla1[],11,0)</f>
        <v>37</v>
      </c>
      <c r="P50" s="32" t="str" cm="1">
        <f t="array" ref="P50">_xlfn.IFS(Tabla5[[#This Row],[LIBRE]]=0,"NO",Tabla5[[#This Row],[LIBRE]]&gt;0,"SI")</f>
        <v>SI</v>
      </c>
      <c r="Q50" s="37" t="str" cm="1">
        <f t="array" ref="Q50">IFERROR(IF(Tabla5[[#This Row],[DISPONIBILIDAD]]="NO","COMPLETO",_xlfn.IFS(Tabla5[[#This Row],[LIBRE]]&gt;20,"DISPONIBLE",Tabla5[[#This Row],[LIBRE]]&lt;10,"ULTIMAS PLAZAS")),"DISPONIBLE")</f>
        <v>DISPONIBLE</v>
      </c>
      <c r="R50" s="28" t="s">
        <v>43</v>
      </c>
      <c r="S50" s="53"/>
    </row>
    <row r="51" spans="5:19">
      <c r="E51" s="50"/>
      <c r="F51" s="53"/>
      <c r="G51" s="29" t="str">
        <f>VLOOKUP(H51,IATA[],2,0)</f>
        <v>ZARAGOZA</v>
      </c>
      <c r="H51" s="30" t="s">
        <v>24</v>
      </c>
      <c r="I51" s="58" t="s">
        <v>42</v>
      </c>
      <c r="J51" s="31" t="s">
        <v>17</v>
      </c>
      <c r="K51" s="29" t="str">
        <f>Tabla5[[#This Row],[FECHALARGA]]&amp;"-"&amp;Tabla5[[#This Row],[NUM VUELO]]</f>
        <v>45860-763</v>
      </c>
      <c r="L51" s="29">
        <v>45860</v>
      </c>
      <c r="M51" s="29">
        <v>763</v>
      </c>
      <c r="N51" s="29">
        <f t="shared" si="0"/>
        <v>22</v>
      </c>
      <c r="O51" s="29">
        <f>VLOOKUP(Tabla5[[#This Row],[CÓD]],Tabla1[],11,0)</f>
        <v>0</v>
      </c>
      <c r="P51" s="32" t="str" cm="1">
        <f t="array" ref="P51">_xlfn.IFS(Tabla5[[#This Row],[LIBRE]]=0,"NO",Tabla5[[#This Row],[LIBRE]]&gt;0,"SI")</f>
        <v>NO</v>
      </c>
      <c r="Q51" s="37" t="str" cm="1">
        <f t="array" ref="Q51">IFERROR(IF(Tabla5[[#This Row],[DISPONIBILIDAD]]="NO","COMPLETO",_xlfn.IFS(Tabla5[[#This Row],[LIBRE]]&gt;20,"DISPONIBLE",Tabla5[[#This Row],[LIBRE]]&lt;10,"ULTIMAS PLAZAS")),"DISPONIBLE")</f>
        <v>COMPLETO</v>
      </c>
      <c r="R51" s="28" t="s">
        <v>43</v>
      </c>
      <c r="S51" s="53"/>
    </row>
    <row r="52" spans="5:19">
      <c r="E52" s="50"/>
      <c r="F52" s="53"/>
      <c r="G52" s="29" t="str">
        <f>VLOOKUP(H52,IATA[],2,0)</f>
        <v>MADRID</v>
      </c>
      <c r="H52" s="30" t="s">
        <v>13</v>
      </c>
      <c r="I52" s="58" t="s">
        <v>45</v>
      </c>
      <c r="J52" s="31" t="s">
        <v>15</v>
      </c>
      <c r="K52" s="29" t="str">
        <f>Tabla5[[#This Row],[FECHALARGA]]&amp;"-"&amp;Tabla5[[#This Row],[NUM VUELO]]</f>
        <v>45830-5117</v>
      </c>
      <c r="L52" s="29">
        <v>45830</v>
      </c>
      <c r="M52" s="29">
        <v>5117</v>
      </c>
      <c r="N52" s="29">
        <f t="shared" si="0"/>
        <v>22</v>
      </c>
      <c r="O52" s="29">
        <f>VLOOKUP(Tabla5[[#This Row],[CÓD]],Tabla1[],11,0)</f>
        <v>22</v>
      </c>
      <c r="P52" s="32" t="str" cm="1">
        <f t="array" ref="P52">_xlfn.IFS(Tabla5[[#This Row],[LIBRE]]=0,"NO",Tabla5[[#This Row],[LIBRE]]&gt;0,"SI")</f>
        <v>SI</v>
      </c>
      <c r="Q52" s="37" t="str" cm="1">
        <f t="array" ref="Q52">IFERROR(IF(Tabla5[[#This Row],[DISPONIBILIDAD]]="NO","COMPLETO",_xlfn.IFS(Tabla5[[#This Row],[LIBRE]]&gt;20,"DISPONIBLE",Tabla5[[#This Row],[LIBRE]]&lt;10,"ULTIMAS PLAZAS")),"DISPONIBLE")</f>
        <v>DISPONIBLE</v>
      </c>
      <c r="R52" s="59" t="s">
        <v>46</v>
      </c>
      <c r="S52" s="53"/>
    </row>
    <row r="53" spans="5:19">
      <c r="E53" s="50"/>
      <c r="F53" s="53"/>
      <c r="G53" s="29" t="str">
        <f>VLOOKUP(H53,IATA[],2,0)</f>
        <v>MADRID</v>
      </c>
      <c r="H53" s="30" t="s">
        <v>13</v>
      </c>
      <c r="I53" s="58" t="s">
        <v>45</v>
      </c>
      <c r="J53" s="31" t="s">
        <v>17</v>
      </c>
      <c r="K53" s="29" t="str">
        <f>Tabla5[[#This Row],[FECHALARGA]]&amp;"-"&amp;Tabla5[[#This Row],[NUM VUELO]]</f>
        <v>45844-5117</v>
      </c>
      <c r="L53" s="29">
        <v>45844</v>
      </c>
      <c r="M53" s="29">
        <v>5117</v>
      </c>
      <c r="N53" s="29">
        <f t="shared" si="0"/>
        <v>6</v>
      </c>
      <c r="O53" s="29">
        <f>VLOOKUP(Tabla5[[#This Row],[CÓD]],Tabla1[],11,0)</f>
        <v>76</v>
      </c>
      <c r="P53" s="32" t="str" cm="1">
        <f t="array" ref="P53">_xlfn.IFS(Tabla5[[#This Row],[LIBRE]]=0,"NO",Tabla5[[#This Row],[LIBRE]]&gt;0,"SI")</f>
        <v>SI</v>
      </c>
      <c r="Q53" s="37" t="str" cm="1">
        <f t="array" ref="Q53">IFERROR(IF(Tabla5[[#This Row],[DISPONIBILIDAD]]="NO","COMPLETO",_xlfn.IFS(Tabla5[[#This Row],[LIBRE]]&gt;20,"DISPONIBLE",Tabla5[[#This Row],[LIBRE]]&lt;10,"ULTIMAS PLAZAS")),"DISPONIBLE")</f>
        <v>DISPONIBLE</v>
      </c>
      <c r="R53" s="28" t="s">
        <v>46</v>
      </c>
      <c r="S53" s="53"/>
    </row>
    <row r="54" spans="5:19">
      <c r="E54" s="50"/>
      <c r="F54" s="53"/>
      <c r="G54" s="29" t="str">
        <f>VLOOKUP(H54,IATA[],2,0)</f>
        <v>MADRID</v>
      </c>
      <c r="H54" s="30" t="s">
        <v>13</v>
      </c>
      <c r="I54" s="58" t="s">
        <v>45</v>
      </c>
      <c r="J54" s="31" t="s">
        <v>17</v>
      </c>
      <c r="K54" s="29" t="str">
        <f>Tabla5[[#This Row],[FECHALARGA]]&amp;"-"&amp;Tabla5[[#This Row],[NUM VUELO]]</f>
        <v>45858-5117</v>
      </c>
      <c r="L54" s="29">
        <v>45858</v>
      </c>
      <c r="M54" s="29">
        <v>5117</v>
      </c>
      <c r="N54" s="29">
        <f t="shared" si="0"/>
        <v>20</v>
      </c>
      <c r="O54" s="29">
        <f>VLOOKUP(Tabla5[[#This Row],[CÓD]],Tabla1[],11,0)</f>
        <v>82</v>
      </c>
      <c r="P54" s="32" t="str" cm="1">
        <f t="array" ref="P54">_xlfn.IFS(Tabla5[[#This Row],[LIBRE]]=0,"NO",Tabla5[[#This Row],[LIBRE]]&gt;0,"SI")</f>
        <v>SI</v>
      </c>
      <c r="Q54" s="37" t="str" cm="1">
        <f t="array" ref="Q54">IFERROR(IF(Tabla5[[#This Row],[DISPONIBILIDAD]]="NO","COMPLETO",_xlfn.IFS(Tabla5[[#This Row],[LIBRE]]&gt;20,"DISPONIBLE",Tabla5[[#This Row],[LIBRE]]&lt;10,"ULTIMAS PLAZAS")),"DISPONIBLE")</f>
        <v>DISPONIBLE</v>
      </c>
      <c r="R54" s="28" t="s">
        <v>46</v>
      </c>
      <c r="S54" s="53"/>
    </row>
    <row r="55" spans="5:19">
      <c r="E55" s="50"/>
      <c r="F55" s="53"/>
      <c r="G55" s="29" t="str">
        <f>VLOOKUP(H55,IATA[],2,0)</f>
        <v>MADRID</v>
      </c>
      <c r="H55" s="30" t="s">
        <v>13</v>
      </c>
      <c r="I55" s="58" t="s">
        <v>45</v>
      </c>
      <c r="J55" s="31" t="s">
        <v>18</v>
      </c>
      <c r="K55" s="29" t="str">
        <f>Tabla5[[#This Row],[FECHALARGA]]&amp;"-"&amp;Tabla5[[#This Row],[NUM VUELO]]</f>
        <v>45872-5117</v>
      </c>
      <c r="L55" s="29">
        <v>45872</v>
      </c>
      <c r="M55" s="29">
        <v>5117</v>
      </c>
      <c r="N55" s="29">
        <f t="shared" si="0"/>
        <v>3</v>
      </c>
      <c r="O55" s="29">
        <f>VLOOKUP(Tabla5[[#This Row],[CÓD]],Tabla1[],11,0)</f>
        <v>95</v>
      </c>
      <c r="P55" s="32" t="str" cm="1">
        <f t="array" ref="P55">_xlfn.IFS(Tabla5[[#This Row],[LIBRE]]=0,"NO",Tabla5[[#This Row],[LIBRE]]&gt;0,"SI")</f>
        <v>SI</v>
      </c>
      <c r="Q55" s="37" t="str" cm="1">
        <f t="array" ref="Q55">IFERROR(IF(Tabla5[[#This Row],[DISPONIBILIDAD]]="NO","COMPLETO",_xlfn.IFS(Tabla5[[#This Row],[LIBRE]]&gt;20,"DISPONIBLE",Tabla5[[#This Row],[LIBRE]]&lt;10,"ULTIMAS PLAZAS")),"DISPONIBLE")</f>
        <v>DISPONIBLE</v>
      </c>
      <c r="R55" s="28" t="s">
        <v>46</v>
      </c>
      <c r="S55" s="53"/>
    </row>
    <row r="56" spans="5:19">
      <c r="E56" s="50"/>
      <c r="F56" s="53"/>
      <c r="G56" s="29" t="str">
        <f>VLOOKUP(H56,IATA[],2,0)</f>
        <v>MADRID</v>
      </c>
      <c r="H56" s="30" t="s">
        <v>13</v>
      </c>
      <c r="I56" s="58" t="s">
        <v>45</v>
      </c>
      <c r="J56" s="31" t="s">
        <v>18</v>
      </c>
      <c r="K56" s="29" t="str">
        <f>Tabla5[[#This Row],[FECHALARGA]]&amp;"-"&amp;Tabla5[[#This Row],[NUM VUELO]]</f>
        <v>45886-5117</v>
      </c>
      <c r="L56" s="29">
        <v>45886</v>
      </c>
      <c r="M56" s="29">
        <v>5117</v>
      </c>
      <c r="N56" s="29">
        <f t="shared" si="0"/>
        <v>17</v>
      </c>
      <c r="O56" s="29">
        <f>VLOOKUP(Tabla5[[#This Row],[CÓD]],Tabla1[],11,0)</f>
        <v>111</v>
      </c>
      <c r="P56" s="32" t="str" cm="1">
        <f t="array" ref="P56">_xlfn.IFS(Tabla5[[#This Row],[LIBRE]]=0,"NO",Tabla5[[#This Row],[LIBRE]]&gt;0,"SI")</f>
        <v>SI</v>
      </c>
      <c r="Q56" s="37" t="str" cm="1">
        <f t="array" ref="Q56">IFERROR(IF(Tabla5[[#This Row],[DISPONIBILIDAD]]="NO","COMPLETO",_xlfn.IFS(Tabla5[[#This Row],[LIBRE]]&gt;20,"DISPONIBLE",Tabla5[[#This Row],[LIBRE]]&lt;10,"ULTIMAS PLAZAS")),"DISPONIBLE")</f>
        <v>DISPONIBLE</v>
      </c>
      <c r="R56" s="28" t="s">
        <v>46</v>
      </c>
      <c r="S56" s="53"/>
    </row>
    <row r="57" spans="5:19">
      <c r="E57" s="50"/>
      <c r="F57" s="53"/>
      <c r="G57" s="29" t="str">
        <f>VLOOKUP(H57,IATA[],2,0)</f>
        <v>MADRID</v>
      </c>
      <c r="H57" s="30" t="s">
        <v>13</v>
      </c>
      <c r="I57" s="58" t="s">
        <v>47</v>
      </c>
      <c r="J57" s="31" t="s">
        <v>15</v>
      </c>
      <c r="K57" s="29" t="str">
        <f>Tabla5[[#This Row],[FECHALARGA]]&amp;"-"&amp;Tabla5[[#This Row],[NUM VUELO]]</f>
        <v>45823-5117</v>
      </c>
      <c r="L57" s="29">
        <v>45823</v>
      </c>
      <c r="M57" s="29">
        <v>5117</v>
      </c>
      <c r="N57" s="29">
        <f t="shared" si="0"/>
        <v>15</v>
      </c>
      <c r="O57" s="29">
        <f>VLOOKUP(Tabla5[[#This Row],[CÓD]],Tabla1[],11,0)</f>
        <v>50</v>
      </c>
      <c r="P57" s="32" t="str" cm="1">
        <f t="array" ref="P57">_xlfn.IFS(Tabla5[[#This Row],[LIBRE]]=0,"NO",Tabla5[[#This Row],[LIBRE]]&gt;0,"SI")</f>
        <v>SI</v>
      </c>
      <c r="Q57" s="37" t="str" cm="1">
        <f t="array" ref="Q57">IFERROR(IF(Tabla5[[#This Row],[DISPONIBILIDAD]]="NO","COMPLETO",_xlfn.IFS(Tabla5[[#This Row],[LIBRE]]&gt;20,"DISPONIBLE",Tabla5[[#This Row],[LIBRE]]&lt;10,"ULTIMAS PLAZAS")),"DISPONIBLE")</f>
        <v>DISPONIBLE</v>
      </c>
      <c r="R57" s="28" t="s">
        <v>48</v>
      </c>
      <c r="S57" s="53"/>
    </row>
    <row r="58" spans="5:19">
      <c r="E58" s="50"/>
      <c r="F58" s="53"/>
      <c r="G58" s="29" t="str">
        <f>VLOOKUP(H58,IATA[],2,0)</f>
        <v>MADRID</v>
      </c>
      <c r="H58" s="30" t="s">
        <v>13</v>
      </c>
      <c r="I58" s="58" t="s">
        <v>47</v>
      </c>
      <c r="J58" s="31" t="s">
        <v>15</v>
      </c>
      <c r="K58" s="29" t="str">
        <f>Tabla5[[#This Row],[FECHALARGA]]&amp;"-"&amp;Tabla5[[#This Row],[NUM VUELO]]</f>
        <v>45837-5117</v>
      </c>
      <c r="L58" s="29">
        <v>45837</v>
      </c>
      <c r="M58" s="29">
        <v>5117</v>
      </c>
      <c r="N58" s="29">
        <f t="shared" si="0"/>
        <v>29</v>
      </c>
      <c r="O58" s="29">
        <f>VLOOKUP(Tabla5[[#This Row],[CÓD]],Tabla1[],11,0)</f>
        <v>97</v>
      </c>
      <c r="P58" s="32" t="str" cm="1">
        <f t="array" ref="P58">_xlfn.IFS(Tabla5[[#This Row],[LIBRE]]=0,"NO",Tabla5[[#This Row],[LIBRE]]&gt;0,"SI")</f>
        <v>SI</v>
      </c>
      <c r="Q58" s="37" t="str" cm="1">
        <f t="array" ref="Q58">IFERROR(IF(Tabla5[[#This Row],[DISPONIBILIDAD]]="NO","COMPLETO",_xlfn.IFS(Tabla5[[#This Row],[LIBRE]]&gt;20,"DISPONIBLE",Tabla5[[#This Row],[LIBRE]]&lt;10,"ULTIMAS PLAZAS")),"DISPONIBLE")</f>
        <v>DISPONIBLE</v>
      </c>
      <c r="R58" s="28" t="s">
        <v>48</v>
      </c>
      <c r="S58" s="53"/>
    </row>
    <row r="59" spans="5:19">
      <c r="E59" s="50"/>
      <c r="F59" s="53"/>
      <c r="G59" s="29" t="str">
        <f>VLOOKUP(H59,IATA[],2,0)</f>
        <v>MADRID</v>
      </c>
      <c r="H59" s="30" t="s">
        <v>13</v>
      </c>
      <c r="I59" s="58" t="s">
        <v>47</v>
      </c>
      <c r="J59" s="31" t="s">
        <v>17</v>
      </c>
      <c r="K59" s="29" t="str">
        <f>Tabla5[[#This Row],[FECHALARGA]]&amp;"-"&amp;Tabla5[[#This Row],[NUM VUELO]]</f>
        <v>45851-5117</v>
      </c>
      <c r="L59" s="29">
        <v>45851</v>
      </c>
      <c r="M59" s="29">
        <v>5117</v>
      </c>
      <c r="N59" s="29">
        <f t="shared" si="0"/>
        <v>13</v>
      </c>
      <c r="O59" s="29">
        <f>VLOOKUP(Tabla5[[#This Row],[CÓD]],Tabla1[],11,0)</f>
        <v>119</v>
      </c>
      <c r="P59" s="32" t="str" cm="1">
        <f t="array" ref="P59">_xlfn.IFS(Tabla5[[#This Row],[LIBRE]]=0,"NO",Tabla5[[#This Row],[LIBRE]]&gt;0,"SI")</f>
        <v>SI</v>
      </c>
      <c r="Q59" s="37" t="str" cm="1">
        <f t="array" ref="Q59">IFERROR(IF(Tabla5[[#This Row],[DISPONIBILIDAD]]="NO","COMPLETO",_xlfn.IFS(Tabla5[[#This Row],[LIBRE]]&gt;20,"DISPONIBLE",Tabla5[[#This Row],[LIBRE]]&lt;10,"ULTIMAS PLAZAS")),"DISPONIBLE")</f>
        <v>DISPONIBLE</v>
      </c>
      <c r="R59" s="28" t="s">
        <v>48</v>
      </c>
      <c r="S59" s="53"/>
    </row>
    <row r="60" spans="5:19">
      <c r="E60" s="50"/>
      <c r="F60" s="53"/>
      <c r="G60" s="29" t="str">
        <f>VLOOKUP(H60,IATA[],2,0)</f>
        <v>MADRID</v>
      </c>
      <c r="H60" s="30" t="s">
        <v>13</v>
      </c>
      <c r="I60" s="58" t="s">
        <v>47</v>
      </c>
      <c r="J60" s="31" t="s">
        <v>17</v>
      </c>
      <c r="K60" s="29" t="str">
        <f>Tabla5[[#This Row],[FECHALARGA]]&amp;"-"&amp;Tabla5[[#This Row],[NUM VUELO]]</f>
        <v>45865-5117</v>
      </c>
      <c r="L60" s="29">
        <v>45865</v>
      </c>
      <c r="M60" s="29">
        <v>5117</v>
      </c>
      <c r="N60" s="29">
        <f t="shared" si="0"/>
        <v>27</v>
      </c>
      <c r="O60" s="29">
        <f>VLOOKUP(Tabla5[[#This Row],[CÓD]],Tabla1[],11,0)</f>
        <v>107</v>
      </c>
      <c r="P60" s="32" t="str" cm="1">
        <f t="array" ref="P60">_xlfn.IFS(Tabla5[[#This Row],[LIBRE]]=0,"NO",Tabla5[[#This Row],[LIBRE]]&gt;0,"SI")</f>
        <v>SI</v>
      </c>
      <c r="Q60" s="37" t="str" cm="1">
        <f t="array" ref="Q60">IFERROR(IF(Tabla5[[#This Row],[DISPONIBILIDAD]]="NO","COMPLETO",_xlfn.IFS(Tabla5[[#This Row],[LIBRE]]&gt;20,"DISPONIBLE",Tabla5[[#This Row],[LIBRE]]&lt;10,"ULTIMAS PLAZAS")),"DISPONIBLE")</f>
        <v>DISPONIBLE</v>
      </c>
      <c r="R60" s="28" t="s">
        <v>48</v>
      </c>
      <c r="S60" s="53"/>
    </row>
    <row r="61" spans="5:19">
      <c r="E61" s="50"/>
      <c r="F61" s="53"/>
      <c r="G61" s="29" t="str">
        <f>VLOOKUP(H61,IATA[],2,0)</f>
        <v>MADRID</v>
      </c>
      <c r="H61" s="30" t="s">
        <v>13</v>
      </c>
      <c r="I61" s="58" t="s">
        <v>47</v>
      </c>
      <c r="J61" s="31" t="s">
        <v>18</v>
      </c>
      <c r="K61" s="29" t="str">
        <f>Tabla5[[#This Row],[FECHALARGA]]&amp;"-"&amp;Tabla5[[#This Row],[NUM VUELO]]</f>
        <v>45879-5117</v>
      </c>
      <c r="L61" s="29">
        <v>45879</v>
      </c>
      <c r="M61" s="29">
        <v>5117</v>
      </c>
      <c r="N61" s="29">
        <f t="shared" si="0"/>
        <v>10</v>
      </c>
      <c r="O61" s="29">
        <f>VLOOKUP(Tabla5[[#This Row],[CÓD]],Tabla1[],11,0)</f>
        <v>107</v>
      </c>
      <c r="P61" s="32" t="str" cm="1">
        <f t="array" ref="P61">_xlfn.IFS(Tabla5[[#This Row],[LIBRE]]=0,"NO",Tabla5[[#This Row],[LIBRE]]&gt;0,"SI")</f>
        <v>SI</v>
      </c>
      <c r="Q61" s="37" t="str" cm="1">
        <f t="array" ref="Q61">IFERROR(IF(Tabla5[[#This Row],[DISPONIBILIDAD]]="NO","COMPLETO",_xlfn.IFS(Tabla5[[#This Row],[LIBRE]]&gt;20,"DISPONIBLE",Tabla5[[#This Row],[LIBRE]]&lt;10,"ULTIMAS PLAZAS")),"DISPONIBLE")</f>
        <v>DISPONIBLE</v>
      </c>
      <c r="R61" s="28" t="s">
        <v>48</v>
      </c>
      <c r="S61" s="53"/>
    </row>
    <row r="62" spans="5:19">
      <c r="E62" s="50"/>
      <c r="F62" s="53"/>
      <c r="G62" s="29" t="str">
        <f>VLOOKUP(H62,IATA[],2,0)</f>
        <v>MADRID</v>
      </c>
      <c r="H62" s="30" t="s">
        <v>13</v>
      </c>
      <c r="I62" s="58" t="s">
        <v>47</v>
      </c>
      <c r="J62" s="31" t="s">
        <v>18</v>
      </c>
      <c r="K62" s="29" t="str">
        <f>Tabla5[[#This Row],[FECHALARGA]]&amp;"-"&amp;Tabla5[[#This Row],[NUM VUELO]]</f>
        <v>45893-5117</v>
      </c>
      <c r="L62" s="29">
        <v>45893</v>
      </c>
      <c r="M62" s="29">
        <v>5117</v>
      </c>
      <c r="N62" s="29">
        <f t="shared" si="0"/>
        <v>24</v>
      </c>
      <c r="O62" s="29">
        <f>VLOOKUP(Tabla5[[#This Row],[CÓD]],Tabla1[],11,0)</f>
        <v>101</v>
      </c>
      <c r="P62" s="32" t="str" cm="1">
        <f t="array" ref="P62">_xlfn.IFS(Tabla5[[#This Row],[LIBRE]]=0,"NO",Tabla5[[#This Row],[LIBRE]]&gt;0,"SI")</f>
        <v>SI</v>
      </c>
      <c r="Q62" s="37" t="str" cm="1">
        <f t="array" ref="Q62">IFERROR(IF(Tabla5[[#This Row],[DISPONIBILIDAD]]="NO","COMPLETO",_xlfn.IFS(Tabla5[[#This Row],[LIBRE]]&gt;20,"DISPONIBLE",Tabla5[[#This Row],[LIBRE]]&lt;10,"ULTIMAS PLAZAS")),"DISPONIBLE")</f>
        <v>DISPONIBLE</v>
      </c>
      <c r="R62" s="28" t="s">
        <v>48</v>
      </c>
      <c r="S62" s="53"/>
    </row>
    <row r="63" spans="5:19">
      <c r="E63" s="50"/>
      <c r="F63" s="53"/>
      <c r="G63" s="33" t="str">
        <f>VLOOKUP(H63,IATA[],2,0)</f>
        <v>MÁLAGA</v>
      </c>
      <c r="H63" s="34" t="s">
        <v>33</v>
      </c>
      <c r="I63" s="58" t="s">
        <v>49</v>
      </c>
      <c r="J63" s="31" t="s">
        <v>19</v>
      </c>
      <c r="K63" s="29" t="str">
        <f>Tabla5[[#This Row],[FECHALARGA]]&amp;"-"&amp;Tabla5[[#This Row],[NUM VUELO]]</f>
        <v>45901-1010</v>
      </c>
      <c r="L63" s="35">
        <v>45901</v>
      </c>
      <c r="M63" s="35">
        <v>1010</v>
      </c>
      <c r="N63" s="29">
        <f t="shared" si="0"/>
        <v>1</v>
      </c>
      <c r="O63" s="29">
        <f>VLOOKUP(Tabla5[[#This Row],[CÓD]],Tabla1[],11,0)</f>
        <v>60</v>
      </c>
      <c r="P63" s="32" t="str" cm="1">
        <f t="array" ref="P63">_xlfn.IFS(Tabla5[[#This Row],[LIBRE]]=0,"NO",Tabla5[[#This Row],[LIBRE]]&gt;0,"SI")</f>
        <v>SI</v>
      </c>
      <c r="Q63" s="37" t="str" cm="1">
        <f t="array" ref="Q63">IFERROR(IF(Tabla5[[#This Row],[DISPONIBILIDAD]]="NO","COMPLETO",_xlfn.IFS(Tabla5[[#This Row],[LIBRE]]&gt;20,"DISPONIBLE",Tabla5[[#This Row],[LIBRE]]&lt;10,"ULTIMAS PLAZAS")),"DISPONIBLE")</f>
        <v>DISPONIBLE</v>
      </c>
      <c r="R63" s="59" t="s">
        <v>50</v>
      </c>
      <c r="S63" s="53"/>
    </row>
    <row r="64" spans="5:19">
      <c r="E64" s="50"/>
      <c r="F64" s="53"/>
      <c r="G64" s="29" t="str">
        <f>VLOOKUP(H64,IATA[],2,0)</f>
        <v>BADAJOZ</v>
      </c>
      <c r="H64" s="30" t="s">
        <v>51</v>
      </c>
      <c r="I64" s="58" t="s">
        <v>49</v>
      </c>
      <c r="J64" s="31" t="s">
        <v>19</v>
      </c>
      <c r="K64" s="29" t="str">
        <f>Tabla5[[#This Row],[FECHALARGA]]&amp;"-"&amp;Tabla5[[#This Row],[NUM VUELO]]</f>
        <v>45915-1010</v>
      </c>
      <c r="L64" s="29">
        <v>45915</v>
      </c>
      <c r="M64" s="29">
        <v>1010</v>
      </c>
      <c r="N64" s="29">
        <f t="shared" si="0"/>
        <v>15</v>
      </c>
      <c r="O64" s="29">
        <f>VLOOKUP(Tabla5[[#This Row],[CÓD]],Tabla1[],11,0)</f>
        <v>30</v>
      </c>
      <c r="P64" s="32" t="str" cm="1">
        <f t="array" ref="P64">_xlfn.IFS(Tabla5[[#This Row],[LIBRE]]=0,"NO",Tabla5[[#This Row],[LIBRE]]&gt;0,"SI")</f>
        <v>SI</v>
      </c>
      <c r="Q64" s="37" t="str" cm="1">
        <f t="array" ref="Q64">IFERROR(IF(Tabla5[[#This Row],[DISPONIBILIDAD]]="NO","COMPLETO",_xlfn.IFS(Tabla5[[#This Row],[LIBRE]]&gt;20,"DISPONIBLE",Tabla5[[#This Row],[LIBRE]]&lt;10,"ULTIMAS PLAZAS")),"DISPONIBLE")</f>
        <v>DISPONIBLE</v>
      </c>
      <c r="R64" s="28" t="s">
        <v>50</v>
      </c>
      <c r="S64" s="53"/>
    </row>
    <row r="65" spans="5:19">
      <c r="E65" s="50"/>
      <c r="F65" s="53"/>
      <c r="G65" s="33" t="str">
        <f>VLOOKUP(H65,IATA[],2,0)</f>
        <v>GRANADA</v>
      </c>
      <c r="H65" s="34" t="s">
        <v>52</v>
      </c>
      <c r="I65" s="58" t="s">
        <v>49</v>
      </c>
      <c r="J65" s="31" t="s">
        <v>53</v>
      </c>
      <c r="K65" s="29" t="str">
        <f>Tabla5[[#This Row],[FECHALARGA]]&amp;"-"&amp;Tabla5[[#This Row],[NUM VUELO]]</f>
        <v>45964-1010</v>
      </c>
      <c r="L65" s="35">
        <v>45964</v>
      </c>
      <c r="M65" s="35">
        <v>1010</v>
      </c>
      <c r="N65" s="29">
        <f t="shared" si="0"/>
        <v>3</v>
      </c>
      <c r="O65" s="29">
        <f>VLOOKUP(Tabla5[[#This Row],[CÓD]],Tabla1[],11,0)</f>
        <v>13</v>
      </c>
      <c r="P65" s="32" t="str" cm="1">
        <f t="array" ref="P65">_xlfn.IFS(Tabla5[[#This Row],[LIBRE]]=0,"NO",Tabla5[[#This Row],[LIBRE]]&gt;0,"SI")</f>
        <v>SI</v>
      </c>
      <c r="Q65" s="37" t="str" cm="1">
        <f t="array" ref="Q65">IFERROR(IF(Tabla5[[#This Row],[DISPONIBILIDAD]]="NO","COMPLETO",_xlfn.IFS(Tabla5[[#This Row],[LIBRE]]&gt;20,"DISPONIBLE",Tabla5[[#This Row],[LIBRE]]&lt;10,"ULTIMAS PLAZAS")),"DISPONIBLE")</f>
        <v>DISPONIBLE</v>
      </c>
      <c r="R65" s="28" t="s">
        <v>50</v>
      </c>
      <c r="S65" s="53"/>
    </row>
    <row r="66" spans="5:19">
      <c r="E66" s="50"/>
      <c r="F66" s="53"/>
      <c r="G66" s="29" t="str">
        <f>VLOOKUP(H66,IATA[],2,0)</f>
        <v>LEON</v>
      </c>
      <c r="H66" s="30" t="s">
        <v>30</v>
      </c>
      <c r="I66" s="58" t="s">
        <v>49</v>
      </c>
      <c r="J66" s="31" t="s">
        <v>53</v>
      </c>
      <c r="K66" s="29" t="str">
        <f>Tabla5[[#This Row],[FECHALARGA]]&amp;"-"&amp;Tabla5[[#This Row],[NUM VUELO]]</f>
        <v>45978-1010</v>
      </c>
      <c r="L66" s="29">
        <v>45978</v>
      </c>
      <c r="M66" s="29">
        <v>1010</v>
      </c>
      <c r="N66" s="29">
        <f t="shared" si="0"/>
        <v>17</v>
      </c>
      <c r="O66" s="29">
        <f>VLOOKUP(Tabla5[[#This Row],[CÓD]],Tabla1[],11,0)</f>
        <v>21</v>
      </c>
      <c r="P66" s="32" t="str" cm="1">
        <f t="array" ref="P66">_xlfn.IFS(Tabla5[[#This Row],[LIBRE]]=0,"NO",Tabla5[[#This Row],[LIBRE]]&gt;0,"SI")</f>
        <v>SI</v>
      </c>
      <c r="Q66" s="37" t="str" cm="1">
        <f t="array" ref="Q66">IFERROR(IF(Tabla5[[#This Row],[DISPONIBILIDAD]]="NO","COMPLETO",_xlfn.IFS(Tabla5[[#This Row],[LIBRE]]&gt;20,"DISPONIBLE",Tabla5[[#This Row],[LIBRE]]&lt;10,"ULTIMAS PLAZAS")),"DISPONIBLE")</f>
        <v>DISPONIBLE</v>
      </c>
      <c r="R66" s="28" t="s">
        <v>50</v>
      </c>
      <c r="S66" s="53"/>
    </row>
    <row r="67" spans="5:19">
      <c r="E67" s="50"/>
      <c r="F67" s="53"/>
      <c r="G67" s="29" t="str">
        <f>VLOOKUP(H67,IATA[],2,0)</f>
        <v>OVIEDO</v>
      </c>
      <c r="H67" s="30" t="s">
        <v>54</v>
      </c>
      <c r="I67" s="58" t="s">
        <v>49</v>
      </c>
      <c r="J67" s="31" t="s">
        <v>19</v>
      </c>
      <c r="K67" s="29" t="str">
        <f>Tabla5[[#This Row],[FECHALARGA]]&amp;"-"&amp;Tabla5[[#This Row],[NUM VUELO]]</f>
        <v>45929-1010</v>
      </c>
      <c r="L67" s="29">
        <v>45929</v>
      </c>
      <c r="M67" s="29">
        <v>1010</v>
      </c>
      <c r="N67" s="29">
        <f t="shared" ref="N67:N129" si="1">DAY(L67)</f>
        <v>29</v>
      </c>
      <c r="O67" s="29">
        <f>VLOOKUP(Tabla5[[#This Row],[CÓD]],Tabla1[],11,0)</f>
        <v>25</v>
      </c>
      <c r="P67" s="32" t="str" cm="1">
        <f t="array" ref="P67">_xlfn.IFS(Tabla5[[#This Row],[LIBRE]]=0,"NO",Tabla5[[#This Row],[LIBRE]]&gt;0,"SI")</f>
        <v>SI</v>
      </c>
      <c r="Q67" s="37" t="str" cm="1">
        <f t="array" ref="Q67">IFERROR(IF(Tabla5[[#This Row],[DISPONIBILIDAD]]="NO","COMPLETO",_xlfn.IFS(Tabla5[[#This Row],[LIBRE]]&gt;20,"DISPONIBLE",Tabla5[[#This Row],[LIBRE]]&lt;10,"ULTIMAS PLAZAS")),"DISPONIBLE")</f>
        <v>DISPONIBLE</v>
      </c>
      <c r="R67" s="28" t="s">
        <v>50</v>
      </c>
      <c r="S67" s="53"/>
    </row>
    <row r="68" spans="5:19">
      <c r="E68" s="50"/>
      <c r="F68" s="53"/>
      <c r="G68" s="29" t="str">
        <f>VLOOKUP(H68,IATA[],2,0)</f>
        <v>PALMA</v>
      </c>
      <c r="H68" s="30" t="s">
        <v>55</v>
      </c>
      <c r="I68" s="58" t="s">
        <v>49</v>
      </c>
      <c r="J68" s="31" t="s">
        <v>56</v>
      </c>
      <c r="K68" s="29" t="str">
        <f>Tabla5[[#This Row],[FECHALARGA]]&amp;"-"&amp;Tabla5[[#This Row],[NUM VUELO]]</f>
        <v>45999-1010</v>
      </c>
      <c r="L68" s="29">
        <v>45999</v>
      </c>
      <c r="M68" s="29">
        <v>1010</v>
      </c>
      <c r="N68" s="29">
        <f t="shared" si="1"/>
        <v>8</v>
      </c>
      <c r="O68" s="29">
        <f>VLOOKUP(Tabla5[[#This Row],[CÓD]],Tabla1[],11,0)</f>
        <v>60</v>
      </c>
      <c r="P68" s="32" t="str" cm="1">
        <f t="array" ref="P68">_xlfn.IFS(Tabla5[[#This Row],[LIBRE]]=0,"NO",Tabla5[[#This Row],[LIBRE]]&gt;0,"SI")</f>
        <v>SI</v>
      </c>
      <c r="Q68" s="37" t="str" cm="1">
        <f t="array" ref="Q68">IFERROR(IF(Tabla5[[#This Row],[DISPONIBILIDAD]]="NO","COMPLETO",_xlfn.IFS(Tabla5[[#This Row],[LIBRE]]&gt;20,"DISPONIBLE",Tabla5[[#This Row],[LIBRE]]&lt;10,"ULTIMAS PLAZAS")),"DISPONIBLE")</f>
        <v>DISPONIBLE</v>
      </c>
      <c r="R68" s="28" t="s">
        <v>50</v>
      </c>
      <c r="S68" s="53"/>
    </row>
    <row r="69" spans="5:19">
      <c r="E69" s="50"/>
      <c r="F69" s="53"/>
      <c r="G69" s="29" t="str">
        <f>VLOOKUP(H69,IATA[],2,0)</f>
        <v>LOGROÑO</v>
      </c>
      <c r="H69" s="30" t="s">
        <v>20</v>
      </c>
      <c r="I69" s="58" t="s">
        <v>49</v>
      </c>
      <c r="J69" s="31" t="s">
        <v>19</v>
      </c>
      <c r="K69" s="29" t="str">
        <f>Tabla5[[#This Row],[FECHALARGA]]&amp;"-"&amp;Tabla5[[#This Row],[NUM VUELO]]</f>
        <v>45922-1010</v>
      </c>
      <c r="L69" s="29">
        <v>45922</v>
      </c>
      <c r="M69" s="29">
        <v>1010</v>
      </c>
      <c r="N69" s="29">
        <f t="shared" si="1"/>
        <v>22</v>
      </c>
      <c r="O69" s="29">
        <f>VLOOKUP(Tabla5[[#This Row],[CÓD]],Tabla1[],11,0)</f>
        <v>17</v>
      </c>
      <c r="P69" s="32" t="str" cm="1">
        <f t="array" ref="P69">_xlfn.IFS(Tabla5[[#This Row],[LIBRE]]=0,"NO",Tabla5[[#This Row],[LIBRE]]&gt;0,"SI")</f>
        <v>SI</v>
      </c>
      <c r="Q69" s="37" t="str" cm="1">
        <f t="array" ref="Q69">IFERROR(IF(Tabla5[[#This Row],[DISPONIBILIDAD]]="NO","COMPLETO",_xlfn.IFS(Tabla5[[#This Row],[LIBRE]]&gt;20,"DISPONIBLE",Tabla5[[#This Row],[LIBRE]]&lt;10,"ULTIMAS PLAZAS")),"DISPONIBLE")</f>
        <v>DISPONIBLE</v>
      </c>
      <c r="R69" s="28" t="s">
        <v>50</v>
      </c>
      <c r="S69" s="53"/>
    </row>
    <row r="70" spans="5:19">
      <c r="E70" s="50"/>
      <c r="F70" s="53"/>
      <c r="G70" s="29" t="str">
        <f>VLOOKUP(H70,IATA[],2,0)</f>
        <v>SANTIAGO</v>
      </c>
      <c r="H70" s="30" t="s">
        <v>44</v>
      </c>
      <c r="I70" s="58" t="s">
        <v>49</v>
      </c>
      <c r="J70" s="31" t="s">
        <v>23</v>
      </c>
      <c r="K70" s="29" t="str">
        <f>Tabla5[[#This Row],[FECHALARGA]]&amp;"-"&amp;Tabla5[[#This Row],[NUM VUELO]]</f>
        <v>45943-1010</v>
      </c>
      <c r="L70" s="29">
        <v>45943</v>
      </c>
      <c r="M70" s="29">
        <v>1010</v>
      </c>
      <c r="N70" s="29">
        <f t="shared" si="1"/>
        <v>13</v>
      </c>
      <c r="O70" s="29">
        <f>VLOOKUP(Tabla5[[#This Row],[CÓD]],Tabla1[],11,0)</f>
        <v>0</v>
      </c>
      <c r="P70" s="32" t="str" cm="1">
        <f t="array" ref="P70">_xlfn.IFS(Tabla5[[#This Row],[LIBRE]]=0,"NO",Tabla5[[#This Row],[LIBRE]]&gt;0,"SI")</f>
        <v>NO</v>
      </c>
      <c r="Q70" s="37" t="str" cm="1">
        <f t="array" ref="Q70">IFERROR(IF(Tabla5[[#This Row],[DISPONIBILIDAD]]="NO","COMPLETO",_xlfn.IFS(Tabla5[[#This Row],[LIBRE]]&gt;20,"DISPONIBLE",Tabla5[[#This Row],[LIBRE]]&lt;10,"ULTIMAS PLAZAS")),"DISPONIBLE")</f>
        <v>COMPLETO</v>
      </c>
      <c r="R70" s="28" t="s">
        <v>50</v>
      </c>
      <c r="S70" s="53"/>
    </row>
    <row r="71" spans="5:19">
      <c r="E71" s="50"/>
      <c r="F71" s="53"/>
      <c r="G71" s="29" t="str">
        <f>VLOOKUP(H71,IATA[],2,0)</f>
        <v>VITORIA</v>
      </c>
      <c r="H71" s="30" t="s">
        <v>57</v>
      </c>
      <c r="I71" s="58" t="s">
        <v>49</v>
      </c>
      <c r="J71" s="31" t="s">
        <v>53</v>
      </c>
      <c r="K71" s="29" t="str">
        <f>Tabla5[[#This Row],[FECHALARGA]]&amp;"-"&amp;Tabla5[[#This Row],[NUM VUELO]]</f>
        <v>45985-1010</v>
      </c>
      <c r="L71" s="29">
        <v>45985</v>
      </c>
      <c r="M71" s="29">
        <v>1010</v>
      </c>
      <c r="N71" s="29">
        <f t="shared" si="1"/>
        <v>24</v>
      </c>
      <c r="O71" s="29">
        <f>VLOOKUP(Tabla5[[#This Row],[CÓD]],Tabla1[],11,0)</f>
        <v>57</v>
      </c>
      <c r="P71" s="32" t="str" cm="1">
        <f t="array" ref="P71">_xlfn.IFS(Tabla5[[#This Row],[LIBRE]]=0,"NO",Tabla5[[#This Row],[LIBRE]]&gt;0,"SI")</f>
        <v>SI</v>
      </c>
      <c r="Q71" s="37" t="str" cm="1">
        <f t="array" ref="Q71">IFERROR(IF(Tabla5[[#This Row],[DISPONIBILIDAD]]="NO","COMPLETO",_xlfn.IFS(Tabla5[[#This Row],[LIBRE]]&gt;20,"DISPONIBLE",Tabla5[[#This Row],[LIBRE]]&lt;10,"ULTIMAS PLAZAS")),"DISPONIBLE")</f>
        <v>DISPONIBLE</v>
      </c>
      <c r="R71" s="28" t="s">
        <v>50</v>
      </c>
      <c r="S71" s="53"/>
    </row>
    <row r="72" spans="5:19">
      <c r="E72" s="50"/>
      <c r="F72" s="53"/>
      <c r="G72" s="29" t="str">
        <f>VLOOKUP(H72,IATA[],2,0)</f>
        <v>VALENCIA</v>
      </c>
      <c r="H72" s="30" t="s">
        <v>22</v>
      </c>
      <c r="I72" s="58" t="s">
        <v>49</v>
      </c>
      <c r="J72" s="31" t="s">
        <v>53</v>
      </c>
      <c r="K72" s="29" t="str">
        <f>Tabla5[[#This Row],[FECHALARGA]]&amp;"-"&amp;Tabla5[[#This Row],[NUM VUELO]]</f>
        <v>45971-1010</v>
      </c>
      <c r="L72" s="29">
        <v>45971</v>
      </c>
      <c r="M72" s="29">
        <v>1010</v>
      </c>
      <c r="N72" s="29">
        <f t="shared" si="1"/>
        <v>10</v>
      </c>
      <c r="O72" s="29">
        <f>VLOOKUP(Tabla5[[#This Row],[CÓD]],Tabla1[],11,0)</f>
        <v>52</v>
      </c>
      <c r="P72" s="32" t="str" cm="1">
        <f t="array" ref="P72">_xlfn.IFS(Tabla5[[#This Row],[LIBRE]]=0,"NO",Tabla5[[#This Row],[LIBRE]]&gt;0,"SI")</f>
        <v>SI</v>
      </c>
      <c r="Q72" s="37" t="str" cm="1">
        <f t="array" ref="Q72">IFERROR(IF(Tabla5[[#This Row],[DISPONIBILIDAD]]="NO","COMPLETO",_xlfn.IFS(Tabla5[[#This Row],[LIBRE]]&gt;20,"DISPONIBLE",Tabla5[[#This Row],[LIBRE]]&lt;10,"ULTIMAS PLAZAS")),"DISPONIBLE")</f>
        <v>DISPONIBLE</v>
      </c>
      <c r="R72" s="28" t="s">
        <v>50</v>
      </c>
      <c r="S72" s="53"/>
    </row>
    <row r="73" spans="5:19">
      <c r="E73" s="50"/>
      <c r="F73" s="53"/>
      <c r="G73" s="29" t="str">
        <f>VLOOKUP(H73,IATA[],2,0)</f>
        <v>VALLADOLID</v>
      </c>
      <c r="H73" s="30" t="s">
        <v>29</v>
      </c>
      <c r="I73" s="58" t="s">
        <v>49</v>
      </c>
      <c r="J73" s="31" t="s">
        <v>19</v>
      </c>
      <c r="K73" s="29" t="str">
        <f>Tabla5[[#This Row],[FECHALARGA]]&amp;"-"&amp;Tabla5[[#This Row],[NUM VUELO]]</f>
        <v>45908-1010</v>
      </c>
      <c r="L73" s="29">
        <v>45908</v>
      </c>
      <c r="M73" s="29">
        <v>1010</v>
      </c>
      <c r="N73" s="29">
        <f t="shared" si="1"/>
        <v>8</v>
      </c>
      <c r="O73" s="29">
        <f>VLOOKUP(Tabla5[[#This Row],[CÓD]],Tabla1[],11,0)</f>
        <v>60</v>
      </c>
      <c r="P73" s="32" t="str" cm="1">
        <f t="array" ref="P73">_xlfn.IFS(Tabla5[[#This Row],[LIBRE]]=0,"NO",Tabla5[[#This Row],[LIBRE]]&gt;0,"SI")</f>
        <v>SI</v>
      </c>
      <c r="Q73" s="37" t="str" cm="1">
        <f t="array" ref="Q73">IFERROR(IF(Tabla5[[#This Row],[DISPONIBILIDAD]]="NO","COMPLETO",_xlfn.IFS(Tabla5[[#This Row],[LIBRE]]&gt;20,"DISPONIBLE",Tabla5[[#This Row],[LIBRE]]&lt;10,"ULTIMAS PLAZAS")),"DISPONIBLE")</f>
        <v>DISPONIBLE</v>
      </c>
      <c r="R73" s="28" t="s">
        <v>50</v>
      </c>
      <c r="S73" s="53"/>
    </row>
    <row r="74" spans="5:19">
      <c r="E74" s="50"/>
      <c r="F74" s="53"/>
      <c r="G74" s="29" t="str">
        <f>VLOOKUP(H74,IATA[],2,0)</f>
        <v>ZARAGOZA</v>
      </c>
      <c r="H74" s="30" t="s">
        <v>24</v>
      </c>
      <c r="I74" s="58" t="s">
        <v>49</v>
      </c>
      <c r="J74" s="31" t="s">
        <v>23</v>
      </c>
      <c r="K74" s="29" t="str">
        <f>Tabla5[[#This Row],[FECHALARGA]]&amp;"-"&amp;Tabla5[[#This Row],[NUM VUELO]]</f>
        <v>45936-1010</v>
      </c>
      <c r="L74" s="29">
        <v>45936</v>
      </c>
      <c r="M74" s="29">
        <v>1010</v>
      </c>
      <c r="N74" s="29">
        <f t="shared" si="1"/>
        <v>6</v>
      </c>
      <c r="O74" s="29">
        <f>VLOOKUP(Tabla5[[#This Row],[CÓD]],Tabla1[],11,0)</f>
        <v>21</v>
      </c>
      <c r="P74" s="32" t="str" cm="1">
        <f t="array" ref="P74">_xlfn.IFS(Tabla5[[#This Row],[LIBRE]]=0,"NO",Tabla5[[#This Row],[LIBRE]]&gt;0,"SI")</f>
        <v>SI</v>
      </c>
      <c r="Q74" s="37" t="str" cm="1">
        <f t="array" ref="Q74">IFERROR(IF(Tabla5[[#This Row],[DISPONIBILIDAD]]="NO","COMPLETO",_xlfn.IFS(Tabla5[[#This Row],[LIBRE]]&gt;20,"DISPONIBLE",Tabla5[[#This Row],[LIBRE]]&lt;10,"ULTIMAS PLAZAS")),"DISPONIBLE")</f>
        <v>DISPONIBLE</v>
      </c>
      <c r="R74" s="28" t="s">
        <v>50</v>
      </c>
      <c r="S74" s="53"/>
    </row>
    <row r="75" spans="5:19">
      <c r="E75" s="50"/>
      <c r="F75" s="53"/>
      <c r="G75" s="29" t="str">
        <f>VLOOKUP(H75,IATA[],2,0)</f>
        <v>ZARAGOZA</v>
      </c>
      <c r="H75" s="30" t="s">
        <v>24</v>
      </c>
      <c r="I75" s="58" t="s">
        <v>49</v>
      </c>
      <c r="J75" s="31" t="s">
        <v>56</v>
      </c>
      <c r="K75" s="29" t="str">
        <f>Tabla5[[#This Row],[FECHALARGA]]&amp;"-"&amp;Tabla5[[#This Row],[NUM VUELO]]</f>
        <v>45992-1010</v>
      </c>
      <c r="L75" s="29">
        <v>45992</v>
      </c>
      <c r="M75" s="29">
        <v>1010</v>
      </c>
      <c r="N75" s="29">
        <f t="shared" si="1"/>
        <v>1</v>
      </c>
      <c r="O75" s="29">
        <f>VLOOKUP(Tabla5[[#This Row],[CÓD]],Tabla1[],11,0)</f>
        <v>13</v>
      </c>
      <c r="P75" s="32" t="str" cm="1">
        <f t="array" ref="P75">_xlfn.IFS(Tabla5[[#This Row],[LIBRE]]=0,"NO",Tabla5[[#This Row],[LIBRE]]&gt;0,"SI")</f>
        <v>SI</v>
      </c>
      <c r="Q75" s="37" t="str" cm="1">
        <f t="array" ref="Q75">IFERROR(IF(Tabla5[[#This Row],[DISPONIBILIDAD]]="NO","COMPLETO",_xlfn.IFS(Tabla5[[#This Row],[LIBRE]]&gt;20,"DISPONIBLE",Tabla5[[#This Row],[LIBRE]]&lt;10,"ULTIMAS PLAZAS")),"DISPONIBLE")</f>
        <v>DISPONIBLE</v>
      </c>
      <c r="R75" s="59" t="s">
        <v>58</v>
      </c>
      <c r="S75" s="53"/>
    </row>
    <row r="76" spans="5:19">
      <c r="E76" s="50"/>
      <c r="F76" s="53"/>
      <c r="G76" s="29" t="str">
        <f>VLOOKUP(H76,IATA[],2,0)</f>
        <v>MADRID</v>
      </c>
      <c r="H76" s="30" t="s">
        <v>13</v>
      </c>
      <c r="I76" s="58" t="s">
        <v>59</v>
      </c>
      <c r="J76" s="31" t="s">
        <v>15</v>
      </c>
      <c r="K76" s="29" t="str">
        <f>Tabla5[[#This Row],[FECHALARGA]]&amp;"-"&amp;Tabla5[[#This Row],[NUM VUELO]]</f>
        <v>45831-5115</v>
      </c>
      <c r="L76" s="29">
        <v>45831</v>
      </c>
      <c r="M76" s="29">
        <v>5115</v>
      </c>
      <c r="N76" s="29">
        <f t="shared" si="1"/>
        <v>23</v>
      </c>
      <c r="O76" s="29">
        <f>VLOOKUP(Tabla5[[#This Row],[CÓD]],Tabla1[],11,0)</f>
        <v>100</v>
      </c>
      <c r="P76" s="32" t="str" cm="1">
        <f t="array" ref="P76">_xlfn.IFS(Tabla5[[#This Row],[LIBRE]]=0,"NO",Tabla5[[#This Row],[LIBRE]]&gt;0,"SI")</f>
        <v>SI</v>
      </c>
      <c r="Q76" s="37" t="str" cm="1">
        <f t="array" ref="Q76">IFERROR(IF(Tabla5[[#This Row],[DISPONIBILIDAD]]="NO","COMPLETO",_xlfn.IFS(Tabla5[[#This Row],[LIBRE]]&gt;20,"DISPONIBLE",Tabla5[[#This Row],[LIBRE]]&lt;10,"ULTIMAS PLAZAS")),"DISPONIBLE")</f>
        <v>DISPONIBLE</v>
      </c>
      <c r="R76" s="28" t="s">
        <v>58</v>
      </c>
      <c r="S76" s="53"/>
    </row>
    <row r="77" spans="5:19">
      <c r="E77" s="50"/>
      <c r="F77" s="53"/>
      <c r="G77" s="29" t="str">
        <f>VLOOKUP(H77,IATA[],2,0)</f>
        <v>MADRID</v>
      </c>
      <c r="H77" s="30" t="s">
        <v>13</v>
      </c>
      <c r="I77" s="58" t="s">
        <v>59</v>
      </c>
      <c r="J77" s="31" t="s">
        <v>17</v>
      </c>
      <c r="K77" s="29" t="str">
        <f>Tabla5[[#This Row],[FECHALARGA]]&amp;"-"&amp;Tabla5[[#This Row],[NUM VUELO]]</f>
        <v>45845-5115</v>
      </c>
      <c r="L77" s="29">
        <v>45845</v>
      </c>
      <c r="M77" s="29">
        <v>5115</v>
      </c>
      <c r="N77" s="29">
        <f t="shared" si="1"/>
        <v>7</v>
      </c>
      <c r="O77" s="29">
        <f>VLOOKUP(Tabla5[[#This Row],[CÓD]],Tabla1[],11,0)</f>
        <v>131</v>
      </c>
      <c r="P77" s="32" t="str" cm="1">
        <f t="array" ref="P77">_xlfn.IFS(Tabla5[[#This Row],[LIBRE]]=0,"NO",Tabla5[[#This Row],[LIBRE]]&gt;0,"SI")</f>
        <v>SI</v>
      </c>
      <c r="Q77" s="37" t="str" cm="1">
        <f t="array" ref="Q77">IFERROR(IF(Tabla5[[#This Row],[DISPONIBILIDAD]]="NO","COMPLETO",_xlfn.IFS(Tabla5[[#This Row],[LIBRE]]&gt;20,"DISPONIBLE",Tabla5[[#This Row],[LIBRE]]&lt;10,"ULTIMAS PLAZAS")),"DISPONIBLE")</f>
        <v>DISPONIBLE</v>
      </c>
      <c r="R77" s="28" t="s">
        <v>58</v>
      </c>
      <c r="S77" s="53"/>
    </row>
    <row r="78" spans="5:19">
      <c r="E78" s="50"/>
      <c r="F78" s="53"/>
      <c r="G78" s="29" t="str">
        <f>VLOOKUP(H78,IATA[],2,0)</f>
        <v>MADRID</v>
      </c>
      <c r="H78" s="30" t="s">
        <v>13</v>
      </c>
      <c r="I78" s="58" t="s">
        <v>59</v>
      </c>
      <c r="J78" s="31" t="s">
        <v>17</v>
      </c>
      <c r="K78" s="29" t="str">
        <f>Tabla5[[#This Row],[FECHALARGA]]&amp;"-"&amp;Tabla5[[#This Row],[NUM VUELO]]</f>
        <v>45859-5115</v>
      </c>
      <c r="L78" s="29">
        <v>45859</v>
      </c>
      <c r="M78" s="29">
        <v>5115</v>
      </c>
      <c r="N78" s="29">
        <f t="shared" si="1"/>
        <v>21</v>
      </c>
      <c r="O78" s="29">
        <f>VLOOKUP(Tabla5[[#This Row],[CÓD]],Tabla1[],11,0)</f>
        <v>176</v>
      </c>
      <c r="P78" s="32" t="str" cm="1">
        <f t="array" ref="P78">_xlfn.IFS(Tabla5[[#This Row],[LIBRE]]=0,"NO",Tabla5[[#This Row],[LIBRE]]&gt;0,"SI")</f>
        <v>SI</v>
      </c>
      <c r="Q78" s="37" t="str" cm="1">
        <f t="array" ref="Q78">IFERROR(IF(Tabla5[[#This Row],[DISPONIBILIDAD]]="NO","COMPLETO",_xlfn.IFS(Tabla5[[#This Row],[LIBRE]]&gt;20,"DISPONIBLE",Tabla5[[#This Row],[LIBRE]]&lt;10,"ULTIMAS PLAZAS")),"DISPONIBLE")</f>
        <v>DISPONIBLE</v>
      </c>
      <c r="R78" s="28" t="s">
        <v>58</v>
      </c>
      <c r="S78" s="53"/>
    </row>
    <row r="79" spans="5:19">
      <c r="E79" s="50"/>
      <c r="F79" s="53"/>
      <c r="G79" s="29" t="str">
        <f>VLOOKUP(H79,IATA[],2,0)</f>
        <v>MADRID</v>
      </c>
      <c r="H79" s="30" t="s">
        <v>13</v>
      </c>
      <c r="I79" s="58" t="s">
        <v>59</v>
      </c>
      <c r="J79" s="31" t="s">
        <v>18</v>
      </c>
      <c r="K79" s="29" t="str">
        <f>Tabla5[[#This Row],[FECHALARGA]]&amp;"-"&amp;Tabla5[[#This Row],[NUM VUELO]]</f>
        <v>45873-5115</v>
      </c>
      <c r="L79" s="29">
        <v>45873</v>
      </c>
      <c r="M79" s="29">
        <v>5115</v>
      </c>
      <c r="N79" s="29">
        <f t="shared" si="1"/>
        <v>4</v>
      </c>
      <c r="O79" s="29">
        <f>VLOOKUP(Tabla5[[#This Row],[CÓD]],Tabla1[],11,0)</f>
        <v>106</v>
      </c>
      <c r="P79" s="32" t="str" cm="1">
        <f t="array" ref="P79">_xlfn.IFS(Tabla5[[#This Row],[LIBRE]]=0,"NO",Tabla5[[#This Row],[LIBRE]]&gt;0,"SI")</f>
        <v>SI</v>
      </c>
      <c r="Q79" s="37" t="str" cm="1">
        <f t="array" ref="Q79">IFERROR(IF(Tabla5[[#This Row],[DISPONIBILIDAD]]="NO","COMPLETO",_xlfn.IFS(Tabla5[[#This Row],[LIBRE]]&gt;20,"DISPONIBLE",Tabla5[[#This Row],[LIBRE]]&lt;10,"ULTIMAS PLAZAS")),"DISPONIBLE")</f>
        <v>DISPONIBLE</v>
      </c>
      <c r="R79" s="28" t="s">
        <v>58</v>
      </c>
      <c r="S79" s="53"/>
    </row>
    <row r="80" spans="5:19">
      <c r="E80" s="50"/>
      <c r="F80" s="53"/>
      <c r="G80" s="29" t="str">
        <f>VLOOKUP(H80,IATA[],2,0)</f>
        <v>MADRID</v>
      </c>
      <c r="H80" s="30" t="s">
        <v>13</v>
      </c>
      <c r="I80" s="58" t="s">
        <v>59</v>
      </c>
      <c r="J80" s="31" t="s">
        <v>18</v>
      </c>
      <c r="K80" s="29" t="str">
        <f>Tabla5[[#This Row],[FECHALARGA]]&amp;"-"&amp;Tabla5[[#This Row],[NUM VUELO]]</f>
        <v>45887-5115</v>
      </c>
      <c r="L80" s="29">
        <v>45887</v>
      </c>
      <c r="M80" s="29">
        <v>5115</v>
      </c>
      <c r="N80" s="29">
        <f t="shared" si="1"/>
        <v>18</v>
      </c>
      <c r="O80" s="29">
        <f>VLOOKUP(Tabla5[[#This Row],[CÓD]],Tabla1[],11,0)</f>
        <v>101</v>
      </c>
      <c r="P80" s="32" t="str" cm="1">
        <f t="array" ref="P80">_xlfn.IFS(Tabla5[[#This Row],[LIBRE]]=0,"NO",Tabla5[[#This Row],[LIBRE]]&gt;0,"SI")</f>
        <v>SI</v>
      </c>
      <c r="Q80" s="37" t="str" cm="1">
        <f t="array" ref="Q80">IFERROR(IF(Tabla5[[#This Row],[DISPONIBILIDAD]]="NO","COMPLETO",_xlfn.IFS(Tabla5[[#This Row],[LIBRE]]&gt;20,"DISPONIBLE",Tabla5[[#This Row],[LIBRE]]&lt;10,"ULTIMAS PLAZAS")),"DISPONIBLE")</f>
        <v>DISPONIBLE</v>
      </c>
      <c r="R80" s="28" t="s">
        <v>60</v>
      </c>
      <c r="S80" s="53"/>
    </row>
    <row r="81" spans="5:19">
      <c r="E81" s="50"/>
      <c r="F81" s="53"/>
      <c r="G81" s="29" t="str">
        <f>VLOOKUP(H81,IATA[],2,0)</f>
        <v>MADRID</v>
      </c>
      <c r="H81" s="30" t="s">
        <v>13</v>
      </c>
      <c r="I81" s="58" t="s">
        <v>61</v>
      </c>
      <c r="J81" s="31" t="s">
        <v>15</v>
      </c>
      <c r="K81" s="29" t="str">
        <f>Tabla5[[#This Row],[FECHALARGA]]&amp;"-"&amp;Tabla5[[#This Row],[NUM VUELO]]</f>
        <v>45824-5115</v>
      </c>
      <c r="L81" s="29">
        <v>45824</v>
      </c>
      <c r="M81" s="29">
        <v>5115</v>
      </c>
      <c r="N81" s="29">
        <f t="shared" si="1"/>
        <v>16</v>
      </c>
      <c r="O81" s="29">
        <f>VLOOKUP(Tabla5[[#This Row],[CÓD]],Tabla1[],11,0)</f>
        <v>97</v>
      </c>
      <c r="P81" s="32" t="str" cm="1">
        <f t="array" ref="P81">_xlfn.IFS(Tabla5[[#This Row],[LIBRE]]=0,"NO",Tabla5[[#This Row],[LIBRE]]&gt;0,"SI")</f>
        <v>SI</v>
      </c>
      <c r="Q81" s="37" t="str" cm="1">
        <f t="array" ref="Q81">IFERROR(IF(Tabla5[[#This Row],[DISPONIBILIDAD]]="NO","COMPLETO",_xlfn.IFS(Tabla5[[#This Row],[LIBRE]]&gt;20,"DISPONIBLE",Tabla5[[#This Row],[LIBRE]]&lt;10,"ULTIMAS PLAZAS")),"DISPONIBLE")</f>
        <v>DISPONIBLE</v>
      </c>
      <c r="R81" s="28" t="s">
        <v>60</v>
      </c>
      <c r="S81" s="53"/>
    </row>
    <row r="82" spans="5:19">
      <c r="E82" s="50"/>
      <c r="F82" s="53"/>
      <c r="G82" s="29" t="str">
        <f>VLOOKUP(H82,IATA[],2,0)</f>
        <v>MADRID</v>
      </c>
      <c r="H82" s="30" t="s">
        <v>13</v>
      </c>
      <c r="I82" s="58" t="s">
        <v>61</v>
      </c>
      <c r="J82" s="31" t="s">
        <v>15</v>
      </c>
      <c r="K82" s="29" t="str">
        <f>Tabla5[[#This Row],[FECHALARGA]]&amp;"-"&amp;Tabla5[[#This Row],[NUM VUELO]]</f>
        <v>45838-5115</v>
      </c>
      <c r="L82" s="29">
        <v>45838</v>
      </c>
      <c r="M82" s="29">
        <v>5115</v>
      </c>
      <c r="N82" s="29">
        <f t="shared" si="1"/>
        <v>30</v>
      </c>
      <c r="O82" s="29">
        <f>VLOOKUP(Tabla5[[#This Row],[CÓD]],Tabla1[],11,0)</f>
        <v>131</v>
      </c>
      <c r="P82" s="32" t="str" cm="1">
        <f t="array" ref="P82">_xlfn.IFS(Tabla5[[#This Row],[LIBRE]]=0,"NO",Tabla5[[#This Row],[LIBRE]]&gt;0,"SI")</f>
        <v>SI</v>
      </c>
      <c r="Q82" s="37" t="str" cm="1">
        <f t="array" ref="Q82">IFERROR(IF(Tabla5[[#This Row],[DISPONIBILIDAD]]="NO","COMPLETO",_xlfn.IFS(Tabla5[[#This Row],[LIBRE]]&gt;20,"DISPONIBLE",Tabla5[[#This Row],[LIBRE]]&lt;10,"ULTIMAS PLAZAS")),"DISPONIBLE")</f>
        <v>DISPONIBLE</v>
      </c>
      <c r="R82" s="28" t="s">
        <v>60</v>
      </c>
      <c r="S82" s="53"/>
    </row>
    <row r="83" spans="5:19">
      <c r="E83" s="50"/>
      <c r="F83" s="53"/>
      <c r="G83" s="29" t="str">
        <f>VLOOKUP(H83,IATA[],2,0)</f>
        <v>MADRID</v>
      </c>
      <c r="H83" s="30" t="s">
        <v>13</v>
      </c>
      <c r="I83" s="58" t="s">
        <v>61</v>
      </c>
      <c r="J83" s="31" t="s">
        <v>17</v>
      </c>
      <c r="K83" s="29" t="str">
        <f>Tabla5[[#This Row],[FECHALARGA]]&amp;"-"&amp;Tabla5[[#This Row],[NUM VUELO]]</f>
        <v>45852-5115</v>
      </c>
      <c r="L83" s="29">
        <v>45852</v>
      </c>
      <c r="M83" s="29">
        <v>5115</v>
      </c>
      <c r="N83" s="29">
        <f t="shared" si="1"/>
        <v>14</v>
      </c>
      <c r="O83" s="29">
        <f>VLOOKUP(Tabla5[[#This Row],[CÓD]],Tabla1[],11,0)</f>
        <v>157</v>
      </c>
      <c r="P83" s="32" t="str" cm="1">
        <f t="array" ref="P83">_xlfn.IFS(Tabla5[[#This Row],[LIBRE]]=0,"NO",Tabla5[[#This Row],[LIBRE]]&gt;0,"SI")</f>
        <v>SI</v>
      </c>
      <c r="Q83" s="37" t="str" cm="1">
        <f t="array" ref="Q83">IFERROR(IF(Tabla5[[#This Row],[DISPONIBILIDAD]]="NO","COMPLETO",_xlfn.IFS(Tabla5[[#This Row],[LIBRE]]&gt;20,"DISPONIBLE",Tabla5[[#This Row],[LIBRE]]&lt;10,"ULTIMAS PLAZAS")),"DISPONIBLE")</f>
        <v>DISPONIBLE</v>
      </c>
      <c r="R83" s="28" t="s">
        <v>60</v>
      </c>
      <c r="S83" s="53"/>
    </row>
    <row r="84" spans="5:19">
      <c r="E84" s="50"/>
      <c r="F84" s="53"/>
      <c r="G84" s="29" t="str">
        <f>VLOOKUP(H84,IATA[],2,0)</f>
        <v>MADRID</v>
      </c>
      <c r="H84" s="30" t="s">
        <v>13</v>
      </c>
      <c r="I84" s="58" t="s">
        <v>61</v>
      </c>
      <c r="J84" s="31" t="s">
        <v>17</v>
      </c>
      <c r="K84" s="29" t="str">
        <f>Tabla5[[#This Row],[FECHALARGA]]&amp;"-"&amp;Tabla5[[#This Row],[NUM VUELO]]</f>
        <v>45866-5115</v>
      </c>
      <c r="L84" s="29">
        <v>45866</v>
      </c>
      <c r="M84" s="29">
        <v>5115</v>
      </c>
      <c r="N84" s="29">
        <f t="shared" si="1"/>
        <v>28</v>
      </c>
      <c r="O84" s="29">
        <f>VLOOKUP(Tabla5[[#This Row],[CÓD]],Tabla1[],11,0)</f>
        <v>168</v>
      </c>
      <c r="P84" s="32" t="str" cm="1">
        <f t="array" ref="P84">_xlfn.IFS(Tabla5[[#This Row],[LIBRE]]=0,"NO",Tabla5[[#This Row],[LIBRE]]&gt;0,"SI")</f>
        <v>SI</v>
      </c>
      <c r="Q84" s="37" t="str" cm="1">
        <f t="array" ref="Q84">IFERROR(IF(Tabla5[[#This Row],[DISPONIBILIDAD]]="NO","COMPLETO",_xlfn.IFS(Tabla5[[#This Row],[LIBRE]]&gt;20,"DISPONIBLE",Tabla5[[#This Row],[LIBRE]]&lt;10,"ULTIMAS PLAZAS")),"DISPONIBLE")</f>
        <v>DISPONIBLE</v>
      </c>
      <c r="R84" s="28" t="s">
        <v>60</v>
      </c>
      <c r="S84" s="53"/>
    </row>
    <row r="85" spans="5:19">
      <c r="E85" s="50"/>
      <c r="F85" s="53"/>
      <c r="G85" s="29" t="str">
        <f>VLOOKUP(H85,IATA[],2,0)</f>
        <v>MADRID</v>
      </c>
      <c r="H85" s="30" t="s">
        <v>13</v>
      </c>
      <c r="I85" s="58" t="s">
        <v>61</v>
      </c>
      <c r="J85" s="31" t="s">
        <v>18</v>
      </c>
      <c r="K85" s="29" t="str">
        <f>Tabla5[[#This Row],[FECHALARGA]]&amp;"-"&amp;Tabla5[[#This Row],[NUM VUELO]]</f>
        <v>45880-5115</v>
      </c>
      <c r="L85" s="29">
        <v>45880</v>
      </c>
      <c r="M85" s="29">
        <v>5115</v>
      </c>
      <c r="N85" s="29">
        <f t="shared" si="1"/>
        <v>11</v>
      </c>
      <c r="O85" s="29">
        <f>VLOOKUP(Tabla5[[#This Row],[CÓD]],Tabla1[],11,0)</f>
        <v>163</v>
      </c>
      <c r="P85" s="32" t="str" cm="1">
        <f t="array" ref="P85">_xlfn.IFS(Tabla5[[#This Row],[LIBRE]]=0,"NO",Tabla5[[#This Row],[LIBRE]]&gt;0,"SI")</f>
        <v>SI</v>
      </c>
      <c r="Q85" s="37" t="str" cm="1">
        <f t="array" ref="Q85">IFERROR(IF(Tabla5[[#This Row],[DISPONIBILIDAD]]="NO","COMPLETO",_xlfn.IFS(Tabla5[[#This Row],[LIBRE]]&gt;20,"DISPONIBLE",Tabla5[[#This Row],[LIBRE]]&lt;10,"ULTIMAS PLAZAS")),"DISPONIBLE")</f>
        <v>DISPONIBLE</v>
      </c>
      <c r="R85" s="28" t="s">
        <v>60</v>
      </c>
      <c r="S85" s="53"/>
    </row>
    <row r="86" spans="5:19">
      <c r="E86" s="50"/>
      <c r="F86" s="53"/>
      <c r="G86" s="33" t="str">
        <f>VLOOKUP(H86,IATA[],2,0)</f>
        <v>MADRID</v>
      </c>
      <c r="H86" s="34" t="s">
        <v>13</v>
      </c>
      <c r="I86" s="58" t="s">
        <v>61</v>
      </c>
      <c r="J86" s="31" t="s">
        <v>18</v>
      </c>
      <c r="K86" s="29" t="str">
        <f>Tabla5[[#This Row],[FECHALARGA]]&amp;"-"&amp;Tabla5[[#This Row],[NUM VUELO]]</f>
        <v>45894-5115</v>
      </c>
      <c r="L86" s="35">
        <v>45894</v>
      </c>
      <c r="M86" s="35">
        <v>5115</v>
      </c>
      <c r="N86" s="29">
        <f t="shared" si="1"/>
        <v>25</v>
      </c>
      <c r="O86" s="29">
        <f>VLOOKUP(Tabla5[[#This Row],[CÓD]],Tabla1[],11,0)</f>
        <v>173</v>
      </c>
      <c r="P86" s="32" t="str" cm="1">
        <f t="array" ref="P86">_xlfn.IFS(Tabla5[[#This Row],[LIBRE]]=0,"NO",Tabla5[[#This Row],[LIBRE]]&gt;0,"SI")</f>
        <v>SI</v>
      </c>
      <c r="Q86" s="37" t="str" cm="1">
        <f t="array" ref="Q86">IFERROR(IF(Tabla5[[#This Row],[DISPONIBILIDAD]]="NO","COMPLETO",_xlfn.IFS(Tabla5[[#This Row],[LIBRE]]&gt;20,"DISPONIBLE",Tabla5[[#This Row],[LIBRE]]&lt;10,"ULTIMAS PLAZAS")),"DISPONIBLE")</f>
        <v>DISPONIBLE</v>
      </c>
      <c r="R86" s="28" t="s">
        <v>62</v>
      </c>
      <c r="S86" s="53"/>
    </row>
    <row r="87" spans="5:19">
      <c r="E87" s="50"/>
      <c r="F87" s="53"/>
      <c r="G87" s="29" t="str">
        <f>VLOOKUP(H87,IATA[],2,0)</f>
        <v>MADRID</v>
      </c>
      <c r="H87" s="30" t="s">
        <v>13</v>
      </c>
      <c r="I87" s="58" t="s">
        <v>63</v>
      </c>
      <c r="J87" s="31" t="s">
        <v>56</v>
      </c>
      <c r="K87" s="29" t="str">
        <f>Tabla5[[#This Row],[FECHALARGA]]&amp;"-"&amp;Tabla5[[#This Row],[NUM VUELO]]</f>
        <v>45656-1002</v>
      </c>
      <c r="L87" s="29">
        <v>45656</v>
      </c>
      <c r="M87" s="29">
        <v>1002</v>
      </c>
      <c r="N87" s="29">
        <f t="shared" si="1"/>
        <v>30</v>
      </c>
      <c r="O87" s="29">
        <f>VLOOKUP(Tabla5[[#This Row],[CÓD]],Tabla1[],11,0)</f>
        <v>0</v>
      </c>
      <c r="P87" s="32" t="str" cm="1">
        <f t="array" ref="P87">_xlfn.IFS(Tabla5[[#This Row],[LIBRE]]=0,"NO",Tabla5[[#This Row],[LIBRE]]&gt;0,"SI")</f>
        <v>NO</v>
      </c>
      <c r="Q87" s="37" t="str" cm="1">
        <f t="array" ref="Q87">IFERROR(IF(Tabla5[[#This Row],[DISPONIBILIDAD]]="NO","COMPLETO",_xlfn.IFS(Tabla5[[#This Row],[LIBRE]]&gt;20,"DISPONIBLE",Tabla5[[#This Row],[LIBRE]]&lt;10,"ULTIMAS PLAZAS")),"DISPONIBLE")</f>
        <v>COMPLETO</v>
      </c>
      <c r="R87" s="28" t="s">
        <v>62</v>
      </c>
      <c r="S87" s="53"/>
    </row>
    <row r="88" spans="5:19">
      <c r="E88" s="50"/>
      <c r="F88" s="53"/>
      <c r="G88" s="29" t="str">
        <f>VLOOKUP(H88,IATA[],2,0)</f>
        <v>MADRID</v>
      </c>
      <c r="H88" s="30" t="s">
        <v>13</v>
      </c>
      <c r="I88" s="58" t="s">
        <v>63</v>
      </c>
      <c r="J88" s="31" t="s">
        <v>27</v>
      </c>
      <c r="K88" s="29" t="str">
        <f>Tabla5[[#This Row],[FECHALARGA]]&amp;"-"&amp;Tabla5[[#This Row],[NUM VUELO]]</f>
        <v>45796-1002</v>
      </c>
      <c r="L88" s="29">
        <v>45796</v>
      </c>
      <c r="M88" s="29">
        <v>1002</v>
      </c>
      <c r="N88" s="29">
        <f t="shared" si="1"/>
        <v>19</v>
      </c>
      <c r="O88" s="29">
        <f>VLOOKUP(Tabla5[[#This Row],[CÓD]],Tabla1[],11,0)</f>
        <v>9</v>
      </c>
      <c r="P88" s="32" t="str" cm="1">
        <f t="array" ref="P88">_xlfn.IFS(Tabla5[[#This Row],[LIBRE]]=0,"NO",Tabla5[[#This Row],[LIBRE]]&gt;0,"SI")</f>
        <v>SI</v>
      </c>
      <c r="Q88" s="37" t="str" cm="1">
        <f t="array" ref="Q88">IFERROR(IF(Tabla5[[#This Row],[DISPONIBILIDAD]]="NO","COMPLETO",_xlfn.IFS(Tabla5[[#This Row],[LIBRE]]&gt;20,"DISPONIBLE",Tabla5[[#This Row],[LIBRE]]&lt;10,"ULTIMAS PLAZAS")),"DISPONIBLE")</f>
        <v>ULTIMAS PLAZAS</v>
      </c>
      <c r="R88" s="28" t="s">
        <v>62</v>
      </c>
      <c r="S88" s="53"/>
    </row>
    <row r="89" spans="5:19">
      <c r="E89" s="50"/>
      <c r="F89" s="53"/>
      <c r="G89" s="29" t="str">
        <f>VLOOKUP(H89,IATA[],2,0)</f>
        <v>MADRID</v>
      </c>
      <c r="H89" s="30" t="s">
        <v>13</v>
      </c>
      <c r="I89" s="58" t="s">
        <v>63</v>
      </c>
      <c r="J89" s="31" t="s">
        <v>27</v>
      </c>
      <c r="K89" s="29" t="str">
        <f>Tabla5[[#This Row],[FECHALARGA]]&amp;"-"&amp;Tabla5[[#This Row],[NUM VUELO]]</f>
        <v>45803-1002</v>
      </c>
      <c r="L89" s="29">
        <v>45803</v>
      </c>
      <c r="M89" s="29">
        <v>1002</v>
      </c>
      <c r="N89" s="29">
        <f t="shared" si="1"/>
        <v>26</v>
      </c>
      <c r="O89" s="29">
        <f>VLOOKUP(Tabla5[[#This Row],[CÓD]],Tabla1[],11,0)</f>
        <v>10</v>
      </c>
      <c r="P89" s="32" t="str" cm="1">
        <f t="array" ref="P89">_xlfn.IFS(Tabla5[[#This Row],[LIBRE]]=0,"NO",Tabla5[[#This Row],[LIBRE]]&gt;0,"SI")</f>
        <v>SI</v>
      </c>
      <c r="Q89" s="37" t="str" cm="1">
        <f t="array" ref="Q89">IFERROR(IF(Tabla5[[#This Row],[DISPONIBILIDAD]]="NO","COMPLETO",_xlfn.IFS(Tabla5[[#This Row],[LIBRE]]&gt;20,"DISPONIBLE",Tabla5[[#This Row],[LIBRE]]&lt;10,"ULTIMAS PLAZAS")),"DISPONIBLE")</f>
        <v>DISPONIBLE</v>
      </c>
      <c r="R89" s="59" t="s">
        <v>62</v>
      </c>
      <c r="S89" s="53"/>
    </row>
    <row r="90" spans="5:19">
      <c r="E90" s="50"/>
      <c r="F90" s="53"/>
      <c r="G90" s="29" t="str">
        <f>VLOOKUP(H90,IATA[],2,0)</f>
        <v>MADRID</v>
      </c>
      <c r="H90" s="30" t="s">
        <v>13</v>
      </c>
      <c r="I90" s="58" t="s">
        <v>63</v>
      </c>
      <c r="J90" s="31" t="s">
        <v>15</v>
      </c>
      <c r="K90" s="29" t="str">
        <f>Tabla5[[#This Row],[FECHALARGA]]&amp;"-"&amp;Tabla5[[#This Row],[NUM VUELO]]</f>
        <v>45810-1002</v>
      </c>
      <c r="L90" s="29">
        <v>45810</v>
      </c>
      <c r="M90" s="29">
        <v>1002</v>
      </c>
      <c r="N90" s="29">
        <f t="shared" si="1"/>
        <v>2</v>
      </c>
      <c r="O90" s="29">
        <f>VLOOKUP(Tabla5[[#This Row],[CÓD]],Tabla1[],11,0)</f>
        <v>10</v>
      </c>
      <c r="P90" s="32" t="str" cm="1">
        <f t="array" ref="P90">_xlfn.IFS(Tabla5[[#This Row],[LIBRE]]=0,"NO",Tabla5[[#This Row],[LIBRE]]&gt;0,"SI")</f>
        <v>SI</v>
      </c>
      <c r="Q90" s="37" t="str" cm="1">
        <f t="array" ref="Q90">IFERROR(IF(Tabla5[[#This Row],[DISPONIBILIDAD]]="NO","COMPLETO",_xlfn.IFS(Tabla5[[#This Row],[LIBRE]]&gt;20,"DISPONIBLE",Tabla5[[#This Row],[LIBRE]]&lt;10,"ULTIMAS PLAZAS")),"DISPONIBLE")</f>
        <v>DISPONIBLE</v>
      </c>
      <c r="R90" s="28" t="s">
        <v>62</v>
      </c>
      <c r="S90" s="53"/>
    </row>
    <row r="91" spans="5:19">
      <c r="E91" s="50"/>
      <c r="F91" s="53"/>
      <c r="G91" s="29" t="str">
        <f>VLOOKUP(H91,IATA[],2,0)</f>
        <v>MADRID</v>
      </c>
      <c r="H91" s="30" t="s">
        <v>13</v>
      </c>
      <c r="I91" s="58" t="s">
        <v>63</v>
      </c>
      <c r="J91" s="31" t="s">
        <v>15</v>
      </c>
      <c r="K91" s="29" t="str">
        <f>Tabla5[[#This Row],[FECHALARGA]]&amp;"-"&amp;Tabla5[[#This Row],[NUM VUELO]]</f>
        <v>45817-1002</v>
      </c>
      <c r="L91" s="29">
        <v>45817</v>
      </c>
      <c r="M91" s="29">
        <v>1002</v>
      </c>
      <c r="N91" s="29">
        <f t="shared" si="1"/>
        <v>9</v>
      </c>
      <c r="O91" s="29">
        <f>VLOOKUP(Tabla5[[#This Row],[CÓD]],Tabla1[],11,0)</f>
        <v>7</v>
      </c>
      <c r="P91" s="32" t="str" cm="1">
        <f t="array" ref="P91">_xlfn.IFS(Tabla5[[#This Row],[LIBRE]]=0,"NO",Tabla5[[#This Row],[LIBRE]]&gt;0,"SI")</f>
        <v>SI</v>
      </c>
      <c r="Q91" s="37" t="str" cm="1">
        <f t="array" ref="Q91">IFERROR(IF(Tabla5[[#This Row],[DISPONIBILIDAD]]="NO","COMPLETO",_xlfn.IFS(Tabla5[[#This Row],[LIBRE]]&gt;20,"DISPONIBLE",Tabla5[[#This Row],[LIBRE]]&lt;10,"ULTIMAS PLAZAS")),"DISPONIBLE")</f>
        <v>ULTIMAS PLAZAS</v>
      </c>
      <c r="R91" s="28" t="s">
        <v>62</v>
      </c>
      <c r="S91" s="53"/>
    </row>
    <row r="92" spans="5:19">
      <c r="E92" s="50"/>
      <c r="F92" s="53"/>
      <c r="G92" s="29" t="str">
        <f>VLOOKUP(H92,IATA[],2,0)</f>
        <v>MADRID</v>
      </c>
      <c r="H92" s="30" t="s">
        <v>13</v>
      </c>
      <c r="I92" s="58" t="s">
        <v>63</v>
      </c>
      <c r="J92" s="31" t="s">
        <v>15</v>
      </c>
      <c r="K92" s="29" t="str">
        <f>Tabla5[[#This Row],[FECHALARGA]]&amp;"-"&amp;Tabla5[[#This Row],[NUM VUELO]]</f>
        <v>45824-1002</v>
      </c>
      <c r="L92" s="29">
        <v>45824</v>
      </c>
      <c r="M92" s="29">
        <v>1002</v>
      </c>
      <c r="N92" s="29">
        <f t="shared" si="1"/>
        <v>16</v>
      </c>
      <c r="O92" s="29">
        <f>VLOOKUP(Tabla5[[#This Row],[CÓD]],Tabla1[],11,0)</f>
        <v>10</v>
      </c>
      <c r="P92" s="32" t="str" cm="1">
        <f t="array" ref="P92">_xlfn.IFS(Tabla5[[#This Row],[LIBRE]]=0,"NO",Tabla5[[#This Row],[LIBRE]]&gt;0,"SI")</f>
        <v>SI</v>
      </c>
      <c r="Q92" s="37" t="str" cm="1">
        <f t="array" ref="Q92">IFERROR(IF(Tabla5[[#This Row],[DISPONIBILIDAD]]="NO","COMPLETO",_xlfn.IFS(Tabla5[[#This Row],[LIBRE]]&gt;20,"DISPONIBLE",Tabla5[[#This Row],[LIBRE]]&lt;10,"ULTIMAS PLAZAS")),"DISPONIBLE")</f>
        <v>DISPONIBLE</v>
      </c>
      <c r="R92" s="28" t="s">
        <v>62</v>
      </c>
      <c r="S92" s="53"/>
    </row>
    <row r="93" spans="5:19">
      <c r="E93" s="50"/>
      <c r="F93" s="53"/>
      <c r="G93" s="29" t="str">
        <f>VLOOKUP(H93,IATA[],2,0)</f>
        <v>MADRID</v>
      </c>
      <c r="H93" s="30" t="s">
        <v>13</v>
      </c>
      <c r="I93" s="58" t="s">
        <v>63</v>
      </c>
      <c r="J93" s="31" t="s">
        <v>15</v>
      </c>
      <c r="K93" s="29" t="str">
        <f>Tabla5[[#This Row],[FECHALARGA]]&amp;"-"&amp;Tabla5[[#This Row],[NUM VUELO]]</f>
        <v>45831-1002</v>
      </c>
      <c r="L93" s="29">
        <v>45831</v>
      </c>
      <c r="M93" s="29">
        <v>1002</v>
      </c>
      <c r="N93" s="29">
        <f t="shared" si="1"/>
        <v>23</v>
      </c>
      <c r="O93" s="29">
        <f>VLOOKUP(Tabla5[[#This Row],[CÓD]],Tabla1[],11,0)</f>
        <v>7</v>
      </c>
      <c r="P93" s="32" t="str" cm="1">
        <f t="array" ref="P93">_xlfn.IFS(Tabla5[[#This Row],[LIBRE]]=0,"NO",Tabla5[[#This Row],[LIBRE]]&gt;0,"SI")</f>
        <v>SI</v>
      </c>
      <c r="Q93" s="37" t="str" cm="1">
        <f t="array" ref="Q93">IFERROR(IF(Tabla5[[#This Row],[DISPONIBILIDAD]]="NO","COMPLETO",_xlfn.IFS(Tabla5[[#This Row],[LIBRE]]&gt;20,"DISPONIBLE",Tabla5[[#This Row],[LIBRE]]&lt;10,"ULTIMAS PLAZAS")),"DISPONIBLE")</f>
        <v>ULTIMAS PLAZAS</v>
      </c>
      <c r="R93" s="28" t="s">
        <v>62</v>
      </c>
      <c r="S93" s="53"/>
    </row>
    <row r="94" spans="5:19">
      <c r="E94" s="50"/>
      <c r="F94" s="53"/>
      <c r="G94" s="29" t="str">
        <f>VLOOKUP(H94,IATA[],2,0)</f>
        <v>MADRID</v>
      </c>
      <c r="H94" s="30" t="s">
        <v>13</v>
      </c>
      <c r="I94" s="58" t="s">
        <v>63</v>
      </c>
      <c r="J94" s="31" t="s">
        <v>15</v>
      </c>
      <c r="K94" s="29" t="str">
        <f>Tabla5[[#This Row],[FECHALARGA]]&amp;"-"&amp;Tabla5[[#This Row],[NUM VUELO]]</f>
        <v>45838-1002</v>
      </c>
      <c r="L94" s="29">
        <v>45838</v>
      </c>
      <c r="M94" s="29">
        <v>1002</v>
      </c>
      <c r="N94" s="29">
        <f t="shared" si="1"/>
        <v>30</v>
      </c>
      <c r="O94" s="29">
        <f>VLOOKUP(Tabla5[[#This Row],[CÓD]],Tabla1[],11,0)</f>
        <v>0</v>
      </c>
      <c r="P94" s="32" t="str" cm="1">
        <f t="array" ref="P94">_xlfn.IFS(Tabla5[[#This Row],[LIBRE]]=0,"NO",Tabla5[[#This Row],[LIBRE]]&gt;0,"SI")</f>
        <v>NO</v>
      </c>
      <c r="Q94" s="37" t="str" cm="1">
        <f t="array" ref="Q94">IFERROR(IF(Tabla5[[#This Row],[DISPONIBILIDAD]]="NO","COMPLETO",_xlfn.IFS(Tabla5[[#This Row],[LIBRE]]&gt;20,"DISPONIBLE",Tabla5[[#This Row],[LIBRE]]&lt;10,"ULTIMAS PLAZAS")),"DISPONIBLE")</f>
        <v>COMPLETO</v>
      </c>
      <c r="R94" s="28" t="s">
        <v>62</v>
      </c>
      <c r="S94" s="53"/>
    </row>
    <row r="95" spans="5:19">
      <c r="E95" s="50"/>
      <c r="F95" s="53"/>
      <c r="G95" s="29" t="str">
        <f>VLOOKUP(H95,IATA[],2,0)</f>
        <v>MADRID</v>
      </c>
      <c r="H95" s="30" t="s">
        <v>13</v>
      </c>
      <c r="I95" s="58" t="s">
        <v>63</v>
      </c>
      <c r="J95" s="31" t="s">
        <v>17</v>
      </c>
      <c r="K95" s="29" t="str">
        <f>Tabla5[[#This Row],[FECHALARGA]]&amp;"-"&amp;Tabla5[[#This Row],[NUM VUELO]]</f>
        <v>45845-1002</v>
      </c>
      <c r="L95" s="29">
        <v>45845</v>
      </c>
      <c r="M95" s="29">
        <v>1002</v>
      </c>
      <c r="N95" s="29">
        <f t="shared" si="1"/>
        <v>7</v>
      </c>
      <c r="O95" s="29">
        <f>VLOOKUP(Tabla5[[#This Row],[CÓD]],Tabla1[],11,0)</f>
        <v>10</v>
      </c>
      <c r="P95" s="32" t="str" cm="1">
        <f t="array" ref="P95">_xlfn.IFS(Tabla5[[#This Row],[LIBRE]]=0,"NO",Tabla5[[#This Row],[LIBRE]]&gt;0,"SI")</f>
        <v>SI</v>
      </c>
      <c r="Q95" s="37" t="str" cm="1">
        <f t="array" ref="Q95">IFERROR(IF(Tabla5[[#This Row],[DISPONIBILIDAD]]="NO","COMPLETO",_xlfn.IFS(Tabla5[[#This Row],[LIBRE]]&gt;20,"DISPONIBLE",Tabla5[[#This Row],[LIBRE]]&lt;10,"ULTIMAS PLAZAS")),"DISPONIBLE")</f>
        <v>DISPONIBLE</v>
      </c>
      <c r="R95" s="28" t="s">
        <v>62</v>
      </c>
      <c r="S95" s="53"/>
    </row>
    <row r="96" spans="5:19">
      <c r="E96" s="50"/>
      <c r="F96" s="53"/>
      <c r="G96" s="29" t="str">
        <f>VLOOKUP(H96,IATA[],2,0)</f>
        <v>MADRID</v>
      </c>
      <c r="H96" s="30" t="s">
        <v>13</v>
      </c>
      <c r="I96" s="58" t="s">
        <v>63</v>
      </c>
      <c r="J96" s="31" t="s">
        <v>17</v>
      </c>
      <c r="K96" s="29" t="str">
        <f>Tabla5[[#This Row],[FECHALARGA]]&amp;"-"&amp;Tabla5[[#This Row],[NUM VUELO]]</f>
        <v>45852-1002</v>
      </c>
      <c r="L96" s="29">
        <v>45852</v>
      </c>
      <c r="M96" s="29">
        <v>1002</v>
      </c>
      <c r="N96" s="29">
        <f t="shared" si="1"/>
        <v>14</v>
      </c>
      <c r="O96" s="29">
        <f>VLOOKUP(Tabla5[[#This Row],[CÓD]],Tabla1[],11,0)</f>
        <v>10</v>
      </c>
      <c r="P96" s="32" t="str" cm="1">
        <f t="array" ref="P96">_xlfn.IFS(Tabla5[[#This Row],[LIBRE]]=0,"NO",Tabla5[[#This Row],[LIBRE]]&gt;0,"SI")</f>
        <v>SI</v>
      </c>
      <c r="Q96" s="37" t="str" cm="1">
        <f t="array" ref="Q96">IFERROR(IF(Tabla5[[#This Row],[DISPONIBILIDAD]]="NO","COMPLETO",_xlfn.IFS(Tabla5[[#This Row],[LIBRE]]&gt;20,"DISPONIBLE",Tabla5[[#This Row],[LIBRE]]&lt;10,"ULTIMAS PLAZAS")),"DISPONIBLE")</f>
        <v>DISPONIBLE</v>
      </c>
      <c r="R96" s="28" t="s">
        <v>62</v>
      </c>
      <c r="S96" s="53"/>
    </row>
    <row r="97" spans="5:19">
      <c r="E97" s="50"/>
      <c r="F97" s="53"/>
      <c r="G97" s="29" t="str">
        <f>VLOOKUP(H97,IATA[],2,0)</f>
        <v>MADRID</v>
      </c>
      <c r="H97" s="30" t="s">
        <v>13</v>
      </c>
      <c r="I97" s="58" t="s">
        <v>63</v>
      </c>
      <c r="J97" s="31" t="s">
        <v>17</v>
      </c>
      <c r="K97" s="29" t="str">
        <f>Tabla5[[#This Row],[FECHALARGA]]&amp;"-"&amp;Tabla5[[#This Row],[NUM VUELO]]</f>
        <v>45859-1002</v>
      </c>
      <c r="L97" s="29">
        <v>45859</v>
      </c>
      <c r="M97" s="29">
        <v>1002</v>
      </c>
      <c r="N97" s="29">
        <f t="shared" si="1"/>
        <v>21</v>
      </c>
      <c r="O97" s="29">
        <f>VLOOKUP(Tabla5[[#This Row],[CÓD]],Tabla1[],11,0)</f>
        <v>10</v>
      </c>
      <c r="P97" s="32" t="str" cm="1">
        <f t="array" ref="P97">_xlfn.IFS(Tabla5[[#This Row],[LIBRE]]=0,"NO",Tabla5[[#This Row],[LIBRE]]&gt;0,"SI")</f>
        <v>SI</v>
      </c>
      <c r="Q97" s="37" t="str" cm="1">
        <f t="array" ref="Q97">IFERROR(IF(Tabla5[[#This Row],[DISPONIBILIDAD]]="NO","COMPLETO",_xlfn.IFS(Tabla5[[#This Row],[LIBRE]]&gt;20,"DISPONIBLE",Tabla5[[#This Row],[LIBRE]]&lt;10,"ULTIMAS PLAZAS")),"DISPONIBLE")</f>
        <v>DISPONIBLE</v>
      </c>
      <c r="R97" s="28" t="s">
        <v>62</v>
      </c>
      <c r="S97" s="53"/>
    </row>
    <row r="98" spans="5:19">
      <c r="E98" s="50"/>
      <c r="F98" s="53"/>
      <c r="G98" s="29" t="str">
        <f>VLOOKUP(H98,IATA[],2,0)</f>
        <v>MADRID</v>
      </c>
      <c r="H98" s="30" t="s">
        <v>13</v>
      </c>
      <c r="I98" s="58" t="s">
        <v>63</v>
      </c>
      <c r="J98" s="31" t="s">
        <v>18</v>
      </c>
      <c r="K98" s="29" t="str">
        <f>Tabla5[[#This Row],[FECHALARGA]]&amp;"-"&amp;Tabla5[[#This Row],[NUM VUELO]]</f>
        <v>45873-1002</v>
      </c>
      <c r="L98" s="29">
        <v>45873</v>
      </c>
      <c r="M98" s="29">
        <v>1002</v>
      </c>
      <c r="N98" s="29">
        <f t="shared" si="1"/>
        <v>4</v>
      </c>
      <c r="O98" s="29">
        <f>VLOOKUP(Tabla5[[#This Row],[CÓD]],Tabla1[],11,0)</f>
        <v>20</v>
      </c>
      <c r="P98" s="32" t="str" cm="1">
        <f t="array" ref="P98">_xlfn.IFS(Tabla5[[#This Row],[LIBRE]]=0,"NO",Tabla5[[#This Row],[LIBRE]]&gt;0,"SI")</f>
        <v>SI</v>
      </c>
      <c r="Q98" s="37" t="str" cm="1">
        <f t="array" ref="Q98">IFERROR(IF(Tabla5[[#This Row],[DISPONIBILIDAD]]="NO","COMPLETO",_xlfn.IFS(Tabla5[[#This Row],[LIBRE]]&gt;20,"DISPONIBLE",Tabla5[[#This Row],[LIBRE]]&lt;10,"ULTIMAS PLAZAS")),"DISPONIBLE")</f>
        <v>DISPONIBLE</v>
      </c>
      <c r="R98" s="28" t="s">
        <v>62</v>
      </c>
      <c r="S98" s="53"/>
    </row>
    <row r="99" spans="5:19">
      <c r="E99" s="50"/>
      <c r="F99" s="53"/>
      <c r="G99" s="29" t="str">
        <f>VLOOKUP(H99,IATA[],2,0)</f>
        <v>MADRID</v>
      </c>
      <c r="H99" s="30" t="s">
        <v>13</v>
      </c>
      <c r="I99" s="58" t="s">
        <v>63</v>
      </c>
      <c r="J99" s="31" t="s">
        <v>18</v>
      </c>
      <c r="K99" s="29" t="str">
        <f>Tabla5[[#This Row],[FECHALARGA]]&amp;"-"&amp;Tabla5[[#This Row],[NUM VUELO]]</f>
        <v>45880-1002</v>
      </c>
      <c r="L99" s="29">
        <v>45880</v>
      </c>
      <c r="M99" s="29">
        <v>1002</v>
      </c>
      <c r="N99" s="29">
        <f t="shared" si="1"/>
        <v>11</v>
      </c>
      <c r="O99" s="29">
        <f>VLOOKUP(Tabla5[[#This Row],[CÓD]],Tabla1[],11,0)</f>
        <v>20</v>
      </c>
      <c r="P99" s="32" t="str" cm="1">
        <f t="array" ref="P99">_xlfn.IFS(Tabla5[[#This Row],[LIBRE]]=0,"NO",Tabla5[[#This Row],[LIBRE]]&gt;0,"SI")</f>
        <v>SI</v>
      </c>
      <c r="Q99" s="37" t="str" cm="1">
        <f t="array" ref="Q99">IFERROR(IF(Tabla5[[#This Row],[DISPONIBILIDAD]]="NO","COMPLETO",_xlfn.IFS(Tabla5[[#This Row],[LIBRE]]&gt;20,"DISPONIBLE",Tabla5[[#This Row],[LIBRE]]&lt;10,"ULTIMAS PLAZAS")),"DISPONIBLE")</f>
        <v>DISPONIBLE</v>
      </c>
      <c r="R99" s="28" t="s">
        <v>62</v>
      </c>
      <c r="S99" s="53"/>
    </row>
    <row r="100" spans="5:19">
      <c r="E100" s="50"/>
      <c r="F100" s="53"/>
      <c r="G100" s="29" t="str">
        <f>VLOOKUP(H100,IATA[],2,0)</f>
        <v>MADRID</v>
      </c>
      <c r="H100" s="30" t="s">
        <v>13</v>
      </c>
      <c r="I100" s="58" t="s">
        <v>63</v>
      </c>
      <c r="J100" s="31" t="s">
        <v>18</v>
      </c>
      <c r="K100" s="29" t="str">
        <f>Tabla5[[#This Row],[FECHALARGA]]&amp;"-"&amp;Tabla5[[#This Row],[NUM VUELO]]</f>
        <v>45887-1002</v>
      </c>
      <c r="L100" s="29">
        <v>45887</v>
      </c>
      <c r="M100" s="29">
        <v>1002</v>
      </c>
      <c r="N100" s="29">
        <f t="shared" si="1"/>
        <v>18</v>
      </c>
      <c r="O100" s="29">
        <f>VLOOKUP(Tabla5[[#This Row],[CÓD]],Tabla1[],11,0)</f>
        <v>20</v>
      </c>
      <c r="P100" s="32" t="str" cm="1">
        <f t="array" ref="P100">_xlfn.IFS(Tabla5[[#This Row],[LIBRE]]=0,"NO",Tabla5[[#This Row],[LIBRE]]&gt;0,"SI")</f>
        <v>SI</v>
      </c>
      <c r="Q100" s="37" t="str" cm="1">
        <f t="array" ref="Q100">IFERROR(IF(Tabla5[[#This Row],[DISPONIBILIDAD]]="NO","COMPLETO",_xlfn.IFS(Tabla5[[#This Row],[LIBRE]]&gt;20,"DISPONIBLE",Tabla5[[#This Row],[LIBRE]]&lt;10,"ULTIMAS PLAZAS")),"DISPONIBLE")</f>
        <v>DISPONIBLE</v>
      </c>
      <c r="R100" s="28" t="s">
        <v>62</v>
      </c>
      <c r="S100" s="53"/>
    </row>
    <row r="101" spans="5:19">
      <c r="E101" s="50"/>
      <c r="F101" s="53"/>
      <c r="G101" s="29" t="str">
        <f>VLOOKUP(H101,IATA[],2,0)</f>
        <v>MADRID</v>
      </c>
      <c r="H101" s="30" t="s">
        <v>13</v>
      </c>
      <c r="I101" s="58" t="s">
        <v>63</v>
      </c>
      <c r="J101" s="31" t="s">
        <v>18</v>
      </c>
      <c r="K101" s="29" t="str">
        <f>Tabla5[[#This Row],[FECHALARGA]]&amp;"-"&amp;Tabla5[[#This Row],[NUM VUELO]]</f>
        <v>45894-1002</v>
      </c>
      <c r="L101" s="29">
        <v>45894</v>
      </c>
      <c r="M101" s="29">
        <v>1002</v>
      </c>
      <c r="N101" s="29">
        <f t="shared" si="1"/>
        <v>25</v>
      </c>
      <c r="O101" s="29">
        <f>VLOOKUP(Tabla5[[#This Row],[CÓD]],Tabla1[],11,0)</f>
        <v>20</v>
      </c>
      <c r="P101" s="32" t="str" cm="1">
        <f t="array" ref="P101">_xlfn.IFS(Tabla5[[#This Row],[LIBRE]]=0,"NO",Tabla5[[#This Row],[LIBRE]]&gt;0,"SI")</f>
        <v>SI</v>
      </c>
      <c r="Q101" s="37" t="str" cm="1">
        <f t="array" ref="Q101">IFERROR(IF(Tabla5[[#This Row],[DISPONIBILIDAD]]="NO","COMPLETO",_xlfn.IFS(Tabla5[[#This Row],[LIBRE]]&gt;20,"DISPONIBLE",Tabla5[[#This Row],[LIBRE]]&lt;10,"ULTIMAS PLAZAS")),"DISPONIBLE")</f>
        <v>DISPONIBLE</v>
      </c>
      <c r="R101" s="28" t="s">
        <v>62</v>
      </c>
      <c r="S101" s="53"/>
    </row>
    <row r="102" spans="5:19">
      <c r="E102" s="50"/>
      <c r="F102" s="53"/>
      <c r="G102" s="29" t="str">
        <f>VLOOKUP(H102,IATA[],2,0)</f>
        <v>MADRID</v>
      </c>
      <c r="H102" s="30" t="s">
        <v>13</v>
      </c>
      <c r="I102" s="58" t="s">
        <v>63</v>
      </c>
      <c r="J102" s="31" t="s">
        <v>19</v>
      </c>
      <c r="K102" s="29" t="str">
        <f>Tabla5[[#This Row],[FECHALARGA]]&amp;"-"&amp;Tabla5[[#This Row],[NUM VUELO]]</f>
        <v>45901-1002</v>
      </c>
      <c r="L102" s="29">
        <v>45901</v>
      </c>
      <c r="M102" s="29">
        <v>1002</v>
      </c>
      <c r="N102" s="29">
        <f t="shared" si="1"/>
        <v>1</v>
      </c>
      <c r="O102" s="29">
        <f>VLOOKUP(Tabla5[[#This Row],[CÓD]],Tabla1[],11,0)</f>
        <v>20</v>
      </c>
      <c r="P102" s="32" t="str" cm="1">
        <f t="array" ref="P102">_xlfn.IFS(Tabla5[[#This Row],[LIBRE]]=0,"NO",Tabla5[[#This Row],[LIBRE]]&gt;0,"SI")</f>
        <v>SI</v>
      </c>
      <c r="Q102" s="37" t="str" cm="1">
        <f t="array" ref="Q102">IFERROR(IF(Tabla5[[#This Row],[DISPONIBILIDAD]]="NO","COMPLETO",_xlfn.IFS(Tabla5[[#This Row],[LIBRE]]&gt;20,"DISPONIBLE",Tabla5[[#This Row],[LIBRE]]&lt;10,"ULTIMAS PLAZAS")),"DISPONIBLE")</f>
        <v>DISPONIBLE</v>
      </c>
      <c r="R102" s="28" t="s">
        <v>62</v>
      </c>
      <c r="S102" s="53"/>
    </row>
    <row r="103" spans="5:19">
      <c r="E103" s="50"/>
      <c r="F103" s="53"/>
      <c r="G103" s="29" t="str">
        <f>VLOOKUP(H103,IATA[],2,0)</f>
        <v>MADRID</v>
      </c>
      <c r="H103" s="30" t="s">
        <v>13</v>
      </c>
      <c r="I103" s="58" t="s">
        <v>63</v>
      </c>
      <c r="J103" s="31" t="s">
        <v>19</v>
      </c>
      <c r="K103" s="29" t="str">
        <f>Tabla5[[#This Row],[FECHALARGA]]&amp;"-"&amp;Tabla5[[#This Row],[NUM VUELO]]</f>
        <v>45908-1002</v>
      </c>
      <c r="L103" s="29">
        <v>45908</v>
      </c>
      <c r="M103" s="29">
        <v>1002</v>
      </c>
      <c r="N103" s="29">
        <f t="shared" si="1"/>
        <v>8</v>
      </c>
      <c r="O103" s="29">
        <f>VLOOKUP(Tabla5[[#This Row],[CÓD]],Tabla1[],11,0)</f>
        <v>0</v>
      </c>
      <c r="P103" s="32" t="str" cm="1">
        <f t="array" ref="P103">_xlfn.IFS(Tabla5[[#This Row],[LIBRE]]=0,"NO",Tabla5[[#This Row],[LIBRE]]&gt;0,"SI")</f>
        <v>NO</v>
      </c>
      <c r="Q103" s="37" t="str" cm="1">
        <f t="array" ref="Q103">IFERROR(IF(Tabla5[[#This Row],[DISPONIBILIDAD]]="NO","COMPLETO",_xlfn.IFS(Tabla5[[#This Row],[LIBRE]]&gt;20,"DISPONIBLE",Tabla5[[#This Row],[LIBRE]]&lt;10,"ULTIMAS PLAZAS")),"DISPONIBLE")</f>
        <v>COMPLETO</v>
      </c>
      <c r="R103" s="28" t="s">
        <v>62</v>
      </c>
      <c r="S103" s="53"/>
    </row>
    <row r="104" spans="5:19">
      <c r="E104" s="50"/>
      <c r="F104" s="53"/>
      <c r="G104" s="29" t="str">
        <f>VLOOKUP(H104,IATA[],2,0)</f>
        <v>MADRID</v>
      </c>
      <c r="H104" s="30" t="s">
        <v>13</v>
      </c>
      <c r="I104" s="58" t="s">
        <v>63</v>
      </c>
      <c r="J104" s="31" t="s">
        <v>19</v>
      </c>
      <c r="K104" s="29" t="str">
        <f>Tabla5[[#This Row],[FECHALARGA]]&amp;"-"&amp;Tabla5[[#This Row],[NUM VUELO]]</f>
        <v>45915-1002</v>
      </c>
      <c r="L104" s="29">
        <v>45915</v>
      </c>
      <c r="M104" s="29">
        <v>1002</v>
      </c>
      <c r="N104" s="29">
        <f t="shared" si="1"/>
        <v>15</v>
      </c>
      <c r="O104" s="29">
        <f>VLOOKUP(Tabla5[[#This Row],[CÓD]],Tabla1[],11,0)</f>
        <v>20</v>
      </c>
      <c r="P104" s="32" t="str" cm="1">
        <f t="array" ref="P104">_xlfn.IFS(Tabla5[[#This Row],[LIBRE]]=0,"NO",Tabla5[[#This Row],[LIBRE]]&gt;0,"SI")</f>
        <v>SI</v>
      </c>
      <c r="Q104" s="37" t="str" cm="1">
        <f t="array" ref="Q104">IFERROR(IF(Tabla5[[#This Row],[DISPONIBILIDAD]]="NO","COMPLETO",_xlfn.IFS(Tabla5[[#This Row],[LIBRE]]&gt;20,"DISPONIBLE",Tabla5[[#This Row],[LIBRE]]&lt;10,"ULTIMAS PLAZAS")),"DISPONIBLE")</f>
        <v>DISPONIBLE</v>
      </c>
      <c r="R104" s="28" t="s">
        <v>62</v>
      </c>
      <c r="S104" s="53"/>
    </row>
    <row r="105" spans="5:19">
      <c r="E105" s="50"/>
      <c r="F105" s="53"/>
      <c r="G105" s="29" t="str">
        <f>VLOOKUP(H105,IATA[],2,0)</f>
        <v>MADRID</v>
      </c>
      <c r="H105" s="30" t="s">
        <v>13</v>
      </c>
      <c r="I105" s="58" t="s">
        <v>63</v>
      </c>
      <c r="J105" s="31" t="s">
        <v>19</v>
      </c>
      <c r="K105" s="29" t="str">
        <f>Tabla5[[#This Row],[FECHALARGA]]&amp;"-"&amp;Tabla5[[#This Row],[NUM VUELO]]</f>
        <v>45922-1002</v>
      </c>
      <c r="L105" s="29">
        <v>45922</v>
      </c>
      <c r="M105" s="29">
        <v>1002</v>
      </c>
      <c r="N105" s="29">
        <f t="shared" si="1"/>
        <v>22</v>
      </c>
      <c r="O105" s="29">
        <f>VLOOKUP(Tabla5[[#This Row],[CÓD]],Tabla1[],11,0)</f>
        <v>20</v>
      </c>
      <c r="P105" s="32" t="str" cm="1">
        <f t="array" ref="P105">_xlfn.IFS(Tabla5[[#This Row],[LIBRE]]=0,"NO",Tabla5[[#This Row],[LIBRE]]&gt;0,"SI")</f>
        <v>SI</v>
      </c>
      <c r="Q105" s="37" t="str" cm="1">
        <f t="array" ref="Q105">IFERROR(IF(Tabla5[[#This Row],[DISPONIBILIDAD]]="NO","COMPLETO",_xlfn.IFS(Tabla5[[#This Row],[LIBRE]]&gt;20,"DISPONIBLE",Tabla5[[#This Row],[LIBRE]]&lt;10,"ULTIMAS PLAZAS")),"DISPONIBLE")</f>
        <v>DISPONIBLE</v>
      </c>
      <c r="R105" s="28" t="s">
        <v>62</v>
      </c>
      <c r="S105" s="53"/>
    </row>
    <row r="106" spans="5:19">
      <c r="E106" s="50"/>
      <c r="F106" s="53"/>
      <c r="G106" s="29" t="str">
        <f>VLOOKUP(H106,IATA[],2,0)</f>
        <v>MADRID</v>
      </c>
      <c r="H106" s="30" t="s">
        <v>13</v>
      </c>
      <c r="I106" s="58" t="s">
        <v>63</v>
      </c>
      <c r="J106" s="31" t="s">
        <v>19</v>
      </c>
      <c r="K106" s="29" t="str">
        <f>Tabla5[[#This Row],[FECHALARGA]]&amp;"-"&amp;Tabla5[[#This Row],[NUM VUELO]]</f>
        <v>45929-1002</v>
      </c>
      <c r="L106" s="29">
        <v>45929</v>
      </c>
      <c r="M106" s="29">
        <v>1002</v>
      </c>
      <c r="N106" s="29">
        <f t="shared" si="1"/>
        <v>29</v>
      </c>
      <c r="O106" s="29">
        <f>VLOOKUP(Tabla5[[#This Row],[CÓD]],Tabla1[],11,0)</f>
        <v>20</v>
      </c>
      <c r="P106" s="32" t="str" cm="1">
        <f t="array" ref="P106">_xlfn.IFS(Tabla5[[#This Row],[LIBRE]]=0,"NO",Tabla5[[#This Row],[LIBRE]]&gt;0,"SI")</f>
        <v>SI</v>
      </c>
      <c r="Q106" s="37" t="str" cm="1">
        <f t="array" ref="Q106">IFERROR(IF(Tabla5[[#This Row],[DISPONIBILIDAD]]="NO","COMPLETO",_xlfn.IFS(Tabla5[[#This Row],[LIBRE]]&gt;20,"DISPONIBLE",Tabla5[[#This Row],[LIBRE]]&lt;10,"ULTIMAS PLAZAS")),"DISPONIBLE")</f>
        <v>DISPONIBLE</v>
      </c>
      <c r="R106" s="28" t="s">
        <v>62</v>
      </c>
      <c r="S106" s="53"/>
    </row>
    <row r="107" spans="5:19">
      <c r="E107" s="50"/>
      <c r="F107" s="53"/>
      <c r="G107" s="29" t="str">
        <f>VLOOKUP(H107,IATA[],2,0)</f>
        <v>MADRID</v>
      </c>
      <c r="H107" s="30" t="s">
        <v>13</v>
      </c>
      <c r="I107" s="58" t="s">
        <v>63</v>
      </c>
      <c r="J107" s="31" t="s">
        <v>23</v>
      </c>
      <c r="K107" s="29" t="str">
        <f>Tabla5[[#This Row],[FECHALARGA]]&amp;"-"&amp;Tabla5[[#This Row],[NUM VUELO]]</f>
        <v>45936-1002</v>
      </c>
      <c r="L107" s="29">
        <v>45936</v>
      </c>
      <c r="M107" s="29">
        <v>1002</v>
      </c>
      <c r="N107" s="29">
        <f t="shared" si="1"/>
        <v>6</v>
      </c>
      <c r="O107" s="29">
        <f>VLOOKUP(Tabla5[[#This Row],[CÓD]],Tabla1[],11,0)</f>
        <v>20</v>
      </c>
      <c r="P107" s="32" t="str" cm="1">
        <f t="array" ref="P107">_xlfn.IFS(Tabla5[[#This Row],[LIBRE]]=0,"NO",Tabla5[[#This Row],[LIBRE]]&gt;0,"SI")</f>
        <v>SI</v>
      </c>
      <c r="Q107" s="37" t="str" cm="1">
        <f t="array" ref="Q107">IFERROR(IF(Tabla5[[#This Row],[DISPONIBILIDAD]]="NO","COMPLETO",_xlfn.IFS(Tabla5[[#This Row],[LIBRE]]&gt;20,"DISPONIBLE",Tabla5[[#This Row],[LIBRE]]&lt;10,"ULTIMAS PLAZAS")),"DISPONIBLE")</f>
        <v>DISPONIBLE</v>
      </c>
      <c r="R107" s="28" t="s">
        <v>62</v>
      </c>
      <c r="S107" s="53"/>
    </row>
    <row r="108" spans="5:19">
      <c r="E108" s="50"/>
      <c r="F108" s="53"/>
      <c r="G108" s="29" t="str">
        <f>VLOOKUP(H108,IATA[],2,0)</f>
        <v>MADRID</v>
      </c>
      <c r="H108" s="30" t="s">
        <v>13</v>
      </c>
      <c r="I108" s="58" t="s">
        <v>63</v>
      </c>
      <c r="J108" s="31" t="s">
        <v>23</v>
      </c>
      <c r="K108" s="29" t="str">
        <f>Tabla5[[#This Row],[FECHALARGA]]&amp;"-"&amp;Tabla5[[#This Row],[NUM VUELO]]</f>
        <v>45943-1002</v>
      </c>
      <c r="L108" s="29">
        <v>45943</v>
      </c>
      <c r="M108" s="29">
        <v>1002</v>
      </c>
      <c r="N108" s="29">
        <f t="shared" si="1"/>
        <v>13</v>
      </c>
      <c r="O108" s="29">
        <f>VLOOKUP(Tabla5[[#This Row],[CÓD]],Tabla1[],11,0)</f>
        <v>20</v>
      </c>
      <c r="P108" s="32" t="str" cm="1">
        <f t="array" ref="P108">_xlfn.IFS(Tabla5[[#This Row],[LIBRE]]=0,"NO",Tabla5[[#This Row],[LIBRE]]&gt;0,"SI")</f>
        <v>SI</v>
      </c>
      <c r="Q108" s="37" t="str" cm="1">
        <f t="array" ref="Q108">IFERROR(IF(Tabla5[[#This Row],[DISPONIBILIDAD]]="NO","COMPLETO",_xlfn.IFS(Tabla5[[#This Row],[LIBRE]]&gt;20,"DISPONIBLE",Tabla5[[#This Row],[LIBRE]]&lt;10,"ULTIMAS PLAZAS")),"DISPONIBLE")</f>
        <v>DISPONIBLE</v>
      </c>
      <c r="R108" s="28" t="s">
        <v>62</v>
      </c>
      <c r="S108" s="53"/>
    </row>
    <row r="109" spans="5:19">
      <c r="E109" s="50"/>
      <c r="F109" s="53"/>
      <c r="G109" s="29" t="str">
        <f>VLOOKUP(H109,IATA[],2,0)</f>
        <v>MADRID</v>
      </c>
      <c r="H109" s="30" t="s">
        <v>13</v>
      </c>
      <c r="I109" s="58" t="s">
        <v>63</v>
      </c>
      <c r="J109" s="31" t="s">
        <v>23</v>
      </c>
      <c r="K109" s="29" t="str">
        <f>Tabla5[[#This Row],[FECHALARGA]]&amp;"-"&amp;Tabla5[[#This Row],[NUM VUELO]]</f>
        <v>45950-1002</v>
      </c>
      <c r="L109" s="29">
        <v>45950</v>
      </c>
      <c r="M109" s="29">
        <v>1002</v>
      </c>
      <c r="N109" s="29">
        <f t="shared" si="1"/>
        <v>20</v>
      </c>
      <c r="O109" s="29">
        <f>VLOOKUP(Tabla5[[#This Row],[CÓD]],Tabla1[],11,0)</f>
        <v>20</v>
      </c>
      <c r="P109" s="32" t="str" cm="1">
        <f t="array" ref="P109">_xlfn.IFS(Tabla5[[#This Row],[LIBRE]]=0,"NO",Tabla5[[#This Row],[LIBRE]]&gt;0,"SI")</f>
        <v>SI</v>
      </c>
      <c r="Q109" s="37" t="str" cm="1">
        <f t="array" ref="Q109">IFERROR(IF(Tabla5[[#This Row],[DISPONIBILIDAD]]="NO","COMPLETO",_xlfn.IFS(Tabla5[[#This Row],[LIBRE]]&gt;20,"DISPONIBLE",Tabla5[[#This Row],[LIBRE]]&lt;10,"ULTIMAS PLAZAS")),"DISPONIBLE")</f>
        <v>DISPONIBLE</v>
      </c>
      <c r="R109" s="28" t="s">
        <v>62</v>
      </c>
      <c r="S109" s="53"/>
    </row>
    <row r="110" spans="5:19">
      <c r="E110" s="50"/>
      <c r="F110" s="53"/>
      <c r="G110" s="29" t="str">
        <f>VLOOKUP(H110,IATA[],2,0)</f>
        <v>MADRID</v>
      </c>
      <c r="H110" s="30" t="s">
        <v>13</v>
      </c>
      <c r="I110" s="58" t="s">
        <v>63</v>
      </c>
      <c r="J110" s="31" t="s">
        <v>23</v>
      </c>
      <c r="K110" s="29" t="str">
        <f>Tabla5[[#This Row],[FECHALARGA]]&amp;"-"&amp;Tabla5[[#This Row],[NUM VUELO]]</f>
        <v>45957-1002</v>
      </c>
      <c r="L110" s="29">
        <v>45957</v>
      </c>
      <c r="M110" s="29">
        <v>1002</v>
      </c>
      <c r="N110" s="29">
        <f t="shared" si="1"/>
        <v>27</v>
      </c>
      <c r="O110" s="29">
        <f>VLOOKUP(Tabla5[[#This Row],[CÓD]],Tabla1[],11,0)</f>
        <v>20</v>
      </c>
      <c r="P110" s="32" t="str" cm="1">
        <f t="array" ref="P110">_xlfn.IFS(Tabla5[[#This Row],[LIBRE]]=0,"NO",Tabla5[[#This Row],[LIBRE]]&gt;0,"SI")</f>
        <v>SI</v>
      </c>
      <c r="Q110" s="37" t="str" cm="1">
        <f t="array" ref="Q110">IFERROR(IF(Tabla5[[#This Row],[DISPONIBILIDAD]]="NO","COMPLETO",_xlfn.IFS(Tabla5[[#This Row],[LIBRE]]&gt;20,"DISPONIBLE",Tabla5[[#This Row],[LIBRE]]&lt;10,"ULTIMAS PLAZAS")),"DISPONIBLE")</f>
        <v>DISPONIBLE</v>
      </c>
      <c r="R110" s="28" t="s">
        <v>62</v>
      </c>
      <c r="S110" s="53"/>
    </row>
    <row r="111" spans="5:19">
      <c r="E111" s="50"/>
      <c r="F111" s="53"/>
      <c r="G111" s="29" t="str">
        <f>VLOOKUP(H111,IATA[],2,0)</f>
        <v>MADRID</v>
      </c>
      <c r="H111" s="30" t="s">
        <v>13</v>
      </c>
      <c r="I111" s="58" t="s">
        <v>63</v>
      </c>
      <c r="J111" s="31" t="s">
        <v>53</v>
      </c>
      <c r="K111" s="29" t="str">
        <f>Tabla5[[#This Row],[FECHALARGA]]&amp;"-"&amp;Tabla5[[#This Row],[NUM VUELO]]</f>
        <v>45964-1002</v>
      </c>
      <c r="L111" s="29">
        <v>45964</v>
      </c>
      <c r="M111" s="29">
        <v>1002</v>
      </c>
      <c r="N111" s="29">
        <f t="shared" si="1"/>
        <v>3</v>
      </c>
      <c r="O111" s="29">
        <f>VLOOKUP(Tabla5[[#This Row],[CÓD]],Tabla1[],11,0)</f>
        <v>20</v>
      </c>
      <c r="P111" s="32" t="str" cm="1">
        <f t="array" ref="P111">_xlfn.IFS(Tabla5[[#This Row],[LIBRE]]=0,"NO",Tabla5[[#This Row],[LIBRE]]&gt;0,"SI")</f>
        <v>SI</v>
      </c>
      <c r="Q111" s="37" t="str" cm="1">
        <f t="array" ref="Q111">IFERROR(IF(Tabla5[[#This Row],[DISPONIBILIDAD]]="NO","COMPLETO",_xlfn.IFS(Tabla5[[#This Row],[LIBRE]]&gt;20,"DISPONIBLE",Tabla5[[#This Row],[LIBRE]]&lt;10,"ULTIMAS PLAZAS")),"DISPONIBLE")</f>
        <v>DISPONIBLE</v>
      </c>
      <c r="R111" s="28" t="s">
        <v>62</v>
      </c>
      <c r="S111" s="53"/>
    </row>
    <row r="112" spans="5:19">
      <c r="E112" s="50"/>
      <c r="F112" s="53"/>
      <c r="G112" s="29" t="str">
        <f>VLOOKUP(H112,IATA[],2,0)</f>
        <v>MADRID</v>
      </c>
      <c r="H112" s="30" t="s">
        <v>13</v>
      </c>
      <c r="I112" s="58" t="s">
        <v>63</v>
      </c>
      <c r="J112" s="31" t="s">
        <v>53</v>
      </c>
      <c r="K112" s="29" t="str">
        <f>Tabla5[[#This Row],[FECHALARGA]]&amp;"-"&amp;Tabla5[[#This Row],[NUM VUELO]]</f>
        <v>45971-1002</v>
      </c>
      <c r="L112" s="29">
        <v>45971</v>
      </c>
      <c r="M112" s="29">
        <v>1002</v>
      </c>
      <c r="N112" s="29">
        <f t="shared" si="1"/>
        <v>10</v>
      </c>
      <c r="O112" s="29">
        <f>VLOOKUP(Tabla5[[#This Row],[CÓD]],Tabla1[],11,0)</f>
        <v>20</v>
      </c>
      <c r="P112" s="32" t="str" cm="1">
        <f t="array" ref="P112">_xlfn.IFS(Tabla5[[#This Row],[LIBRE]]=0,"NO",Tabla5[[#This Row],[LIBRE]]&gt;0,"SI")</f>
        <v>SI</v>
      </c>
      <c r="Q112" s="37" t="str" cm="1">
        <f t="array" ref="Q112">IFERROR(IF(Tabla5[[#This Row],[DISPONIBILIDAD]]="NO","COMPLETO",_xlfn.IFS(Tabla5[[#This Row],[LIBRE]]&gt;20,"DISPONIBLE",Tabla5[[#This Row],[LIBRE]]&lt;10,"ULTIMAS PLAZAS")),"DISPONIBLE")</f>
        <v>DISPONIBLE</v>
      </c>
      <c r="R112" s="28" t="s">
        <v>62</v>
      </c>
      <c r="S112" s="53"/>
    </row>
    <row r="113" spans="5:19">
      <c r="E113" s="50"/>
      <c r="F113" s="53"/>
      <c r="G113" s="29" t="str">
        <f>VLOOKUP(H113,IATA[],2,0)</f>
        <v>MADRID</v>
      </c>
      <c r="H113" s="30" t="s">
        <v>13</v>
      </c>
      <c r="I113" s="58" t="s">
        <v>63</v>
      </c>
      <c r="J113" s="31" t="s">
        <v>53</v>
      </c>
      <c r="K113" s="29" t="str">
        <f>Tabla5[[#This Row],[FECHALARGA]]&amp;"-"&amp;Tabla5[[#This Row],[NUM VUELO]]</f>
        <v>45978-1002</v>
      </c>
      <c r="L113" s="29">
        <v>45978</v>
      </c>
      <c r="M113" s="29">
        <v>1002</v>
      </c>
      <c r="N113" s="29">
        <f t="shared" si="1"/>
        <v>17</v>
      </c>
      <c r="O113" s="29">
        <f>VLOOKUP(Tabla5[[#This Row],[CÓD]],Tabla1[],11,0)</f>
        <v>20</v>
      </c>
      <c r="P113" s="32" t="str" cm="1">
        <f t="array" ref="P113">_xlfn.IFS(Tabla5[[#This Row],[LIBRE]]=0,"NO",Tabla5[[#This Row],[LIBRE]]&gt;0,"SI")</f>
        <v>SI</v>
      </c>
      <c r="Q113" s="37" t="str" cm="1">
        <f t="array" ref="Q113">IFERROR(IF(Tabla5[[#This Row],[DISPONIBILIDAD]]="NO","COMPLETO",_xlfn.IFS(Tabla5[[#This Row],[LIBRE]]&gt;20,"DISPONIBLE",Tabla5[[#This Row],[LIBRE]]&lt;10,"ULTIMAS PLAZAS")),"DISPONIBLE")</f>
        <v>DISPONIBLE</v>
      </c>
      <c r="R113" s="28" t="s">
        <v>62</v>
      </c>
      <c r="S113" s="53"/>
    </row>
    <row r="114" spans="5:19">
      <c r="E114" s="50"/>
      <c r="F114" s="53"/>
      <c r="G114" s="29" t="str">
        <f>VLOOKUP(H114,IATA[],2,0)</f>
        <v>MADRID</v>
      </c>
      <c r="H114" s="30" t="s">
        <v>13</v>
      </c>
      <c r="I114" s="58" t="s">
        <v>63</v>
      </c>
      <c r="J114" s="31" t="s">
        <v>53</v>
      </c>
      <c r="K114" s="29" t="str">
        <f>Tabla5[[#This Row],[FECHALARGA]]&amp;"-"&amp;Tabla5[[#This Row],[NUM VUELO]]</f>
        <v>45985-1002</v>
      </c>
      <c r="L114" s="29">
        <v>45985</v>
      </c>
      <c r="M114" s="29">
        <v>1002</v>
      </c>
      <c r="N114" s="29">
        <f t="shared" si="1"/>
        <v>24</v>
      </c>
      <c r="O114" s="29">
        <f>VLOOKUP(Tabla5[[#This Row],[CÓD]],Tabla1[],11,0)</f>
        <v>20</v>
      </c>
      <c r="P114" s="32" t="str" cm="1">
        <f t="array" ref="P114">_xlfn.IFS(Tabla5[[#This Row],[LIBRE]]=0,"NO",Tabla5[[#This Row],[LIBRE]]&gt;0,"SI")</f>
        <v>SI</v>
      </c>
      <c r="Q114" s="37" t="str" cm="1">
        <f t="array" ref="Q114">IFERROR(IF(Tabla5[[#This Row],[DISPONIBILIDAD]]="NO","COMPLETO",_xlfn.IFS(Tabla5[[#This Row],[LIBRE]]&gt;20,"DISPONIBLE",Tabla5[[#This Row],[LIBRE]]&lt;10,"ULTIMAS PLAZAS")),"DISPONIBLE")</f>
        <v>DISPONIBLE</v>
      </c>
      <c r="R114" s="28" t="s">
        <v>62</v>
      </c>
      <c r="S114" s="53"/>
    </row>
    <row r="115" spans="5:19">
      <c r="E115" s="50"/>
      <c r="F115" s="53"/>
      <c r="G115" s="29" t="str">
        <f>VLOOKUP(H115,IATA[],2,0)</f>
        <v>MADRID</v>
      </c>
      <c r="H115" s="30" t="s">
        <v>13</v>
      </c>
      <c r="I115" s="58" t="s">
        <v>63</v>
      </c>
      <c r="J115" s="31" t="s">
        <v>56</v>
      </c>
      <c r="K115" s="29" t="str">
        <f>Tabla5[[#This Row],[FECHALARGA]]&amp;"-"&amp;Tabla5[[#This Row],[NUM VUELO]]</f>
        <v>45992-1002</v>
      </c>
      <c r="L115" s="29">
        <v>45992</v>
      </c>
      <c r="M115" s="29">
        <v>1002</v>
      </c>
      <c r="N115" s="29">
        <f t="shared" si="1"/>
        <v>1</v>
      </c>
      <c r="O115" s="29">
        <f>VLOOKUP(Tabla5[[#This Row],[CÓD]],Tabla1[],11,0)</f>
        <v>20</v>
      </c>
      <c r="P115" s="32" t="str" cm="1">
        <f t="array" ref="P115">_xlfn.IFS(Tabla5[[#This Row],[LIBRE]]=0,"NO",Tabla5[[#This Row],[LIBRE]]&gt;0,"SI")</f>
        <v>SI</v>
      </c>
      <c r="Q115" s="37" t="str" cm="1">
        <f t="array" ref="Q115">IFERROR(IF(Tabla5[[#This Row],[DISPONIBILIDAD]]="NO","COMPLETO",_xlfn.IFS(Tabla5[[#This Row],[LIBRE]]&gt;20,"DISPONIBLE",Tabla5[[#This Row],[LIBRE]]&lt;10,"ULTIMAS PLAZAS")),"DISPONIBLE")</f>
        <v>DISPONIBLE</v>
      </c>
      <c r="R115" s="28" t="s">
        <v>62</v>
      </c>
      <c r="S115" s="53"/>
    </row>
    <row r="116" spans="5:19">
      <c r="E116" s="50"/>
      <c r="F116" s="53"/>
      <c r="G116" s="29" t="str">
        <f>VLOOKUP(H116,IATA[],2,0)</f>
        <v>MADRID</v>
      </c>
      <c r="H116" s="30" t="s">
        <v>13</v>
      </c>
      <c r="I116" s="58" t="s">
        <v>63</v>
      </c>
      <c r="J116" s="31" t="s">
        <v>56</v>
      </c>
      <c r="K116" s="29" t="str">
        <f>Tabla5[[#This Row],[FECHALARGA]]&amp;"-"&amp;Tabla5[[#This Row],[NUM VUELO]]</f>
        <v>45999-1002</v>
      </c>
      <c r="L116" s="29">
        <v>45999</v>
      </c>
      <c r="M116" s="29">
        <v>1002</v>
      </c>
      <c r="N116" s="29">
        <f t="shared" si="1"/>
        <v>8</v>
      </c>
      <c r="O116" s="29">
        <f>VLOOKUP(Tabla5[[#This Row],[CÓD]],Tabla1[],11,0)</f>
        <v>20</v>
      </c>
      <c r="P116" s="32" t="str" cm="1">
        <f t="array" ref="P116">_xlfn.IFS(Tabla5[[#This Row],[LIBRE]]=0,"NO",Tabla5[[#This Row],[LIBRE]]&gt;0,"SI")</f>
        <v>SI</v>
      </c>
      <c r="Q116" s="37" t="str" cm="1">
        <f t="array" ref="Q116">IFERROR(IF(Tabla5[[#This Row],[DISPONIBILIDAD]]="NO","COMPLETO",_xlfn.IFS(Tabla5[[#This Row],[LIBRE]]&gt;20,"DISPONIBLE",Tabla5[[#This Row],[LIBRE]]&lt;10,"ULTIMAS PLAZAS")),"DISPONIBLE")</f>
        <v>DISPONIBLE</v>
      </c>
      <c r="R116" s="28" t="s">
        <v>62</v>
      </c>
      <c r="S116" s="53"/>
    </row>
    <row r="117" spans="5:19">
      <c r="E117" s="50"/>
      <c r="F117" s="53"/>
      <c r="G117" s="29" t="str">
        <f>VLOOKUP(H117,IATA[],2,0)</f>
        <v>MADRID</v>
      </c>
      <c r="H117" s="30" t="s">
        <v>13</v>
      </c>
      <c r="I117" s="58" t="s">
        <v>63</v>
      </c>
      <c r="J117" s="31" t="s">
        <v>56</v>
      </c>
      <c r="K117" s="29" t="str">
        <f>Tabla5[[#This Row],[FECHALARGA]]&amp;"-"&amp;Tabla5[[#This Row],[NUM VUELO]]</f>
        <v>46006-1002</v>
      </c>
      <c r="L117" s="29">
        <v>46006</v>
      </c>
      <c r="M117" s="29">
        <v>1002</v>
      </c>
      <c r="N117" s="29">
        <f t="shared" si="1"/>
        <v>15</v>
      </c>
      <c r="O117" s="29">
        <f>VLOOKUP(Tabla5[[#This Row],[CÓD]],Tabla1[],11,0)</f>
        <v>20</v>
      </c>
      <c r="P117" s="32" t="str" cm="1">
        <f t="array" ref="P117">_xlfn.IFS(Tabla5[[#This Row],[LIBRE]]=0,"NO",Tabla5[[#This Row],[LIBRE]]&gt;0,"SI")</f>
        <v>SI</v>
      </c>
      <c r="Q117" s="37" t="str" cm="1">
        <f t="array" ref="Q117">IFERROR(IF(Tabla5[[#This Row],[DISPONIBILIDAD]]="NO","COMPLETO",_xlfn.IFS(Tabla5[[#This Row],[LIBRE]]&gt;20,"DISPONIBLE",Tabla5[[#This Row],[LIBRE]]&lt;10,"ULTIMAS PLAZAS")),"DISPONIBLE")</f>
        <v>DISPONIBLE</v>
      </c>
      <c r="R117" s="28" t="s">
        <v>62</v>
      </c>
      <c r="S117" s="53"/>
    </row>
    <row r="118" spans="5:19">
      <c r="E118" s="50"/>
      <c r="F118" s="53"/>
      <c r="G118" s="29" t="str">
        <f>VLOOKUP(H118,IATA[],2,0)</f>
        <v>MADRID</v>
      </c>
      <c r="H118" s="30" t="s">
        <v>13</v>
      </c>
      <c r="I118" s="58" t="s">
        <v>63</v>
      </c>
      <c r="J118" s="31" t="s">
        <v>56</v>
      </c>
      <c r="K118" s="29" t="str">
        <f>Tabla5[[#This Row],[FECHALARGA]]&amp;"-"&amp;Tabla5[[#This Row],[NUM VUELO]]</f>
        <v>46013-1002</v>
      </c>
      <c r="L118" s="29">
        <v>46013</v>
      </c>
      <c r="M118" s="29">
        <v>1002</v>
      </c>
      <c r="N118" s="29">
        <f t="shared" si="1"/>
        <v>22</v>
      </c>
      <c r="O118" s="29">
        <f>VLOOKUP(Tabla5[[#This Row],[CÓD]],Tabla1[],11,0)</f>
        <v>20</v>
      </c>
      <c r="P118" s="32" t="str" cm="1">
        <f t="array" ref="P118">_xlfn.IFS(Tabla5[[#This Row],[LIBRE]]=0,"NO",Tabla5[[#This Row],[LIBRE]]&gt;0,"SI")</f>
        <v>SI</v>
      </c>
      <c r="Q118" s="37" t="str" cm="1">
        <f t="array" ref="Q118">IFERROR(IF(Tabla5[[#This Row],[DISPONIBILIDAD]]="NO","COMPLETO",_xlfn.IFS(Tabla5[[#This Row],[LIBRE]]&gt;20,"DISPONIBLE",Tabla5[[#This Row],[LIBRE]]&lt;10,"ULTIMAS PLAZAS")),"DISPONIBLE")</f>
        <v>DISPONIBLE</v>
      </c>
      <c r="R118" s="28" t="s">
        <v>62</v>
      </c>
      <c r="S118" s="53"/>
    </row>
    <row r="119" spans="5:19">
      <c r="E119" s="50"/>
      <c r="F119" s="53"/>
      <c r="G119" s="29" t="str">
        <f>VLOOKUP(H119,IATA[],2,0)</f>
        <v>BARCELONA</v>
      </c>
      <c r="H119" s="30" t="s">
        <v>36</v>
      </c>
      <c r="I119" s="58" t="s">
        <v>63</v>
      </c>
      <c r="J119" s="31" t="s">
        <v>18</v>
      </c>
      <c r="K119" s="29" t="str">
        <f>Tabla5[[#This Row],[FECHALARGA]]&amp;"-"&amp;Tabla5[[#This Row],[NUM VUELO]]</f>
        <v>45873-1336</v>
      </c>
      <c r="L119" s="29">
        <v>45873</v>
      </c>
      <c r="M119" s="29">
        <v>1336</v>
      </c>
      <c r="N119" s="29">
        <f t="shared" si="1"/>
        <v>4</v>
      </c>
      <c r="O119" s="29">
        <f>VLOOKUP(Tabla5[[#This Row],[CÓD]],Tabla1[],11,0)</f>
        <v>10</v>
      </c>
      <c r="P119" s="32" t="str" cm="1">
        <f t="array" ref="P119">_xlfn.IFS(Tabla5[[#This Row],[LIBRE]]=0,"NO",Tabla5[[#This Row],[LIBRE]]&gt;0,"SI")</f>
        <v>SI</v>
      </c>
      <c r="Q119" s="37" t="str" cm="1">
        <f t="array" ref="Q119">IFERROR(IF(Tabla5[[#This Row],[DISPONIBILIDAD]]="NO","COMPLETO",_xlfn.IFS(Tabla5[[#This Row],[LIBRE]]&gt;20,"DISPONIBLE",Tabla5[[#This Row],[LIBRE]]&lt;10,"ULTIMAS PLAZAS")),"DISPONIBLE")</f>
        <v>DISPONIBLE</v>
      </c>
      <c r="R119" s="28" t="s">
        <v>62</v>
      </c>
      <c r="S119" s="53"/>
    </row>
    <row r="120" spans="5:19">
      <c r="E120" s="50"/>
      <c r="F120" s="53"/>
      <c r="G120" s="29" t="str">
        <f>VLOOKUP(H120,IATA[],2,0)</f>
        <v>BARCELONA</v>
      </c>
      <c r="H120" s="30" t="s">
        <v>36</v>
      </c>
      <c r="I120" s="58" t="s">
        <v>63</v>
      </c>
      <c r="J120" s="31" t="s">
        <v>18</v>
      </c>
      <c r="K120" s="29" t="str">
        <f>Tabla5[[#This Row],[FECHALARGA]]&amp;"-"&amp;Tabla5[[#This Row],[NUM VUELO]]</f>
        <v>45880-1336</v>
      </c>
      <c r="L120" s="29">
        <v>45880</v>
      </c>
      <c r="M120" s="29">
        <v>1336</v>
      </c>
      <c r="N120" s="29">
        <f t="shared" si="1"/>
        <v>11</v>
      </c>
      <c r="O120" s="29">
        <f>VLOOKUP(Tabla5[[#This Row],[CÓD]],Tabla1[],11,0)</f>
        <v>10</v>
      </c>
      <c r="P120" s="32" t="str" cm="1">
        <f t="array" ref="P120">_xlfn.IFS(Tabla5[[#This Row],[LIBRE]]=0,"NO",Tabla5[[#This Row],[LIBRE]]&gt;0,"SI")</f>
        <v>SI</v>
      </c>
      <c r="Q120" s="37" t="str" cm="1">
        <f t="array" ref="Q120">IFERROR(IF(Tabla5[[#This Row],[DISPONIBILIDAD]]="NO","COMPLETO",_xlfn.IFS(Tabla5[[#This Row],[LIBRE]]&gt;20,"DISPONIBLE",Tabla5[[#This Row],[LIBRE]]&lt;10,"ULTIMAS PLAZAS")),"DISPONIBLE")</f>
        <v>DISPONIBLE</v>
      </c>
      <c r="R120" s="28" t="s">
        <v>62</v>
      </c>
      <c r="S120" s="53"/>
    </row>
    <row r="121" spans="5:19">
      <c r="E121" s="50"/>
      <c r="F121" s="53"/>
      <c r="G121" s="29" t="str">
        <f>VLOOKUP(H121,IATA[],2,0)</f>
        <v>BARCELONA</v>
      </c>
      <c r="H121" s="30" t="s">
        <v>36</v>
      </c>
      <c r="I121" s="58" t="s">
        <v>63</v>
      </c>
      <c r="J121" s="31" t="s">
        <v>18</v>
      </c>
      <c r="K121" s="29" t="str">
        <f>Tabla5[[#This Row],[FECHALARGA]]&amp;"-"&amp;Tabla5[[#This Row],[NUM VUELO]]</f>
        <v>45887-1336</v>
      </c>
      <c r="L121" s="29">
        <v>45887</v>
      </c>
      <c r="M121" s="29">
        <v>1336</v>
      </c>
      <c r="N121" s="29">
        <f t="shared" si="1"/>
        <v>18</v>
      </c>
      <c r="O121" s="29">
        <f>VLOOKUP(Tabla5[[#This Row],[CÓD]],Tabla1[],11,0)</f>
        <v>10</v>
      </c>
      <c r="P121" s="32" t="str" cm="1">
        <f t="array" ref="P121">_xlfn.IFS(Tabla5[[#This Row],[LIBRE]]=0,"NO",Tabla5[[#This Row],[LIBRE]]&gt;0,"SI")</f>
        <v>SI</v>
      </c>
      <c r="Q121" s="37" t="str" cm="1">
        <f t="array" ref="Q121">IFERROR(IF(Tabla5[[#This Row],[DISPONIBILIDAD]]="NO","COMPLETO",_xlfn.IFS(Tabla5[[#This Row],[LIBRE]]&gt;20,"DISPONIBLE",Tabla5[[#This Row],[LIBRE]]&lt;10,"ULTIMAS PLAZAS")),"DISPONIBLE")</f>
        <v>DISPONIBLE</v>
      </c>
      <c r="R121" s="28" t="s">
        <v>62</v>
      </c>
      <c r="S121" s="53"/>
    </row>
    <row r="122" spans="5:19">
      <c r="E122" s="50"/>
      <c r="F122" s="53"/>
      <c r="G122" s="29" t="str">
        <f>VLOOKUP(H122,IATA[],2,0)</f>
        <v>BARCELONA</v>
      </c>
      <c r="H122" s="30" t="s">
        <v>36</v>
      </c>
      <c r="I122" s="58" t="s">
        <v>63</v>
      </c>
      <c r="J122" s="31" t="s">
        <v>18</v>
      </c>
      <c r="K122" s="29" t="str">
        <f>Tabla5[[#This Row],[FECHALARGA]]&amp;"-"&amp;Tabla5[[#This Row],[NUM VUELO]]</f>
        <v>45894-1336</v>
      </c>
      <c r="L122" s="29">
        <v>45894</v>
      </c>
      <c r="M122" s="29">
        <v>1336</v>
      </c>
      <c r="N122" s="29">
        <f t="shared" si="1"/>
        <v>25</v>
      </c>
      <c r="O122" s="29">
        <f>VLOOKUP(Tabla5[[#This Row],[CÓD]],Tabla1[],11,0)</f>
        <v>10</v>
      </c>
      <c r="P122" s="32" t="str" cm="1">
        <f t="array" ref="P122">_xlfn.IFS(Tabla5[[#This Row],[LIBRE]]=0,"NO",Tabla5[[#This Row],[LIBRE]]&gt;0,"SI")</f>
        <v>SI</v>
      </c>
      <c r="Q122" s="37" t="str" cm="1">
        <f t="array" ref="Q122">IFERROR(IF(Tabla5[[#This Row],[DISPONIBILIDAD]]="NO","COMPLETO",_xlfn.IFS(Tabla5[[#This Row],[LIBRE]]&gt;20,"DISPONIBLE",Tabla5[[#This Row],[LIBRE]]&lt;10,"ULTIMAS PLAZAS")),"DISPONIBLE")</f>
        <v>DISPONIBLE</v>
      </c>
      <c r="R122" s="28" t="s">
        <v>62</v>
      </c>
      <c r="S122" s="53"/>
    </row>
    <row r="123" spans="5:19">
      <c r="E123" s="50"/>
      <c r="F123" s="53"/>
      <c r="G123" s="29" t="str">
        <f>VLOOKUP(H123,IATA[],2,0)</f>
        <v>BARCELONA</v>
      </c>
      <c r="H123" s="30" t="s">
        <v>36</v>
      </c>
      <c r="I123" s="58" t="s">
        <v>63</v>
      </c>
      <c r="J123" s="31" t="s">
        <v>19</v>
      </c>
      <c r="K123" s="29" t="str">
        <f>Tabla5[[#This Row],[FECHALARGA]]&amp;"-"&amp;Tabla5[[#This Row],[NUM VUELO]]</f>
        <v>45901-1336</v>
      </c>
      <c r="L123" s="29">
        <v>45901</v>
      </c>
      <c r="M123" s="29">
        <v>1336</v>
      </c>
      <c r="N123" s="29">
        <f t="shared" si="1"/>
        <v>1</v>
      </c>
      <c r="O123" s="29">
        <f>VLOOKUP(Tabla5[[#This Row],[CÓD]],Tabla1[],11,0)</f>
        <v>10</v>
      </c>
      <c r="P123" s="32" t="str" cm="1">
        <f t="array" ref="P123">_xlfn.IFS(Tabla5[[#This Row],[LIBRE]]=0,"NO",Tabla5[[#This Row],[LIBRE]]&gt;0,"SI")</f>
        <v>SI</v>
      </c>
      <c r="Q123" s="37" t="str" cm="1">
        <f t="array" ref="Q123">IFERROR(IF(Tabla5[[#This Row],[DISPONIBILIDAD]]="NO","COMPLETO",_xlfn.IFS(Tabla5[[#This Row],[LIBRE]]&gt;20,"DISPONIBLE",Tabla5[[#This Row],[LIBRE]]&lt;10,"ULTIMAS PLAZAS")),"DISPONIBLE")</f>
        <v>DISPONIBLE</v>
      </c>
      <c r="R123" s="28" t="s">
        <v>62</v>
      </c>
      <c r="S123" s="53"/>
    </row>
    <row r="124" spans="5:19">
      <c r="E124" s="50"/>
      <c r="F124" s="53"/>
      <c r="G124" s="29" t="str">
        <f>VLOOKUP(H124,IATA[],2,0)</f>
        <v>BARCELONA</v>
      </c>
      <c r="H124" s="30" t="s">
        <v>36</v>
      </c>
      <c r="I124" s="58" t="s">
        <v>63</v>
      </c>
      <c r="J124" s="31" t="s">
        <v>19</v>
      </c>
      <c r="K124" s="29" t="str">
        <f>Tabla5[[#This Row],[FECHALARGA]]&amp;"-"&amp;Tabla5[[#This Row],[NUM VUELO]]</f>
        <v>45908-1336</v>
      </c>
      <c r="L124" s="29">
        <v>45908</v>
      </c>
      <c r="M124" s="29">
        <v>1336</v>
      </c>
      <c r="N124" s="29">
        <f t="shared" si="1"/>
        <v>8</v>
      </c>
      <c r="O124" s="29">
        <f>VLOOKUP(Tabla5[[#This Row],[CÓD]],Tabla1[],11,0)</f>
        <v>10</v>
      </c>
      <c r="P124" s="32" t="str" cm="1">
        <f t="array" ref="P124">_xlfn.IFS(Tabla5[[#This Row],[LIBRE]]=0,"NO",Tabla5[[#This Row],[LIBRE]]&gt;0,"SI")</f>
        <v>SI</v>
      </c>
      <c r="Q124" s="37" t="str" cm="1">
        <f t="array" ref="Q124">IFERROR(IF(Tabla5[[#This Row],[DISPONIBILIDAD]]="NO","COMPLETO",_xlfn.IFS(Tabla5[[#This Row],[LIBRE]]&gt;20,"DISPONIBLE",Tabla5[[#This Row],[LIBRE]]&lt;10,"ULTIMAS PLAZAS")),"DISPONIBLE")</f>
        <v>DISPONIBLE</v>
      </c>
      <c r="R124" s="28" t="s">
        <v>62</v>
      </c>
      <c r="S124" s="53"/>
    </row>
    <row r="125" spans="5:19">
      <c r="E125" s="50"/>
      <c r="F125" s="53"/>
      <c r="G125" s="33" t="str">
        <f>VLOOKUP(H125,IATA[],2,0)</f>
        <v>BARCELONA</v>
      </c>
      <c r="H125" s="34" t="s">
        <v>36</v>
      </c>
      <c r="I125" s="58" t="s">
        <v>63</v>
      </c>
      <c r="J125" s="31" t="s">
        <v>19</v>
      </c>
      <c r="K125" s="29" t="str">
        <f>Tabla5[[#This Row],[FECHALARGA]]&amp;"-"&amp;Tabla5[[#This Row],[NUM VUELO]]</f>
        <v>45915-1336</v>
      </c>
      <c r="L125" s="35">
        <v>45915</v>
      </c>
      <c r="M125" s="35">
        <v>1336</v>
      </c>
      <c r="N125" s="29">
        <f t="shared" si="1"/>
        <v>15</v>
      </c>
      <c r="O125" s="29">
        <f>VLOOKUP(Tabla5[[#This Row],[CÓD]],Tabla1[],11,0)</f>
        <v>8</v>
      </c>
      <c r="P125" s="32" t="str" cm="1">
        <f t="array" ref="P125">_xlfn.IFS(Tabla5[[#This Row],[LIBRE]]=0,"NO",Tabla5[[#This Row],[LIBRE]]&gt;0,"SI")</f>
        <v>SI</v>
      </c>
      <c r="Q125" s="37" t="str" cm="1">
        <f t="array" ref="Q125">IFERROR(IF(Tabla5[[#This Row],[DISPONIBILIDAD]]="NO","COMPLETO",_xlfn.IFS(Tabla5[[#This Row],[LIBRE]]&gt;20,"DISPONIBLE",Tabla5[[#This Row],[LIBRE]]&lt;10,"ULTIMAS PLAZAS")),"DISPONIBLE")</f>
        <v>ULTIMAS PLAZAS</v>
      </c>
      <c r="R125" s="28" t="s">
        <v>62</v>
      </c>
      <c r="S125" s="53"/>
    </row>
    <row r="126" spans="5:19">
      <c r="E126" s="50"/>
      <c r="F126" s="53"/>
      <c r="G126" s="33" t="str">
        <f>VLOOKUP(H126,IATA[],2,0)</f>
        <v>BARCELONA</v>
      </c>
      <c r="H126" s="34" t="s">
        <v>36</v>
      </c>
      <c r="I126" s="58" t="s">
        <v>63</v>
      </c>
      <c r="J126" s="31" t="s">
        <v>19</v>
      </c>
      <c r="K126" s="29" t="str">
        <f>Tabla5[[#This Row],[FECHALARGA]]&amp;"-"&amp;Tabla5[[#This Row],[NUM VUELO]]</f>
        <v>45922-1336</v>
      </c>
      <c r="L126" s="35">
        <v>45922</v>
      </c>
      <c r="M126" s="35">
        <v>1336</v>
      </c>
      <c r="N126" s="29">
        <f t="shared" si="1"/>
        <v>22</v>
      </c>
      <c r="O126" s="29">
        <f>VLOOKUP(Tabla5[[#This Row],[CÓD]],Tabla1[],11,0)</f>
        <v>10</v>
      </c>
      <c r="P126" s="32" t="str" cm="1">
        <f t="array" ref="P126">_xlfn.IFS(Tabla5[[#This Row],[LIBRE]]=0,"NO",Tabla5[[#This Row],[LIBRE]]&gt;0,"SI")</f>
        <v>SI</v>
      </c>
      <c r="Q126" s="37" t="str" cm="1">
        <f t="array" ref="Q126">IFERROR(IF(Tabla5[[#This Row],[DISPONIBILIDAD]]="NO","COMPLETO",_xlfn.IFS(Tabla5[[#This Row],[LIBRE]]&gt;20,"DISPONIBLE",Tabla5[[#This Row],[LIBRE]]&lt;10,"ULTIMAS PLAZAS")),"DISPONIBLE")</f>
        <v>DISPONIBLE</v>
      </c>
      <c r="R126" s="28" t="s">
        <v>62</v>
      </c>
      <c r="S126" s="53"/>
    </row>
    <row r="127" spans="5:19">
      <c r="E127" s="50"/>
      <c r="F127" s="53"/>
      <c r="G127" s="29" t="str">
        <f>VLOOKUP(H127,IATA[],2,0)</f>
        <v>BARCELONA</v>
      </c>
      <c r="H127" s="30" t="s">
        <v>36</v>
      </c>
      <c r="I127" s="58" t="s">
        <v>63</v>
      </c>
      <c r="J127" s="31" t="s">
        <v>19</v>
      </c>
      <c r="K127" s="29" t="str">
        <f>Tabla5[[#This Row],[FECHALARGA]]&amp;"-"&amp;Tabla5[[#This Row],[NUM VUELO]]</f>
        <v>45929-1336</v>
      </c>
      <c r="L127" s="29">
        <v>45929</v>
      </c>
      <c r="M127" s="29">
        <v>1336</v>
      </c>
      <c r="N127" s="29">
        <f t="shared" si="1"/>
        <v>29</v>
      </c>
      <c r="O127" s="29">
        <f>VLOOKUP(Tabla5[[#This Row],[CÓD]],Tabla1[],11,0)</f>
        <v>10</v>
      </c>
      <c r="P127" s="32" t="str" cm="1">
        <f t="array" ref="P127">_xlfn.IFS(Tabla5[[#This Row],[LIBRE]]=0,"NO",Tabla5[[#This Row],[LIBRE]]&gt;0,"SI")</f>
        <v>SI</v>
      </c>
      <c r="Q127" s="37" t="str" cm="1">
        <f t="array" ref="Q127">IFERROR(IF(Tabla5[[#This Row],[DISPONIBILIDAD]]="NO","COMPLETO",_xlfn.IFS(Tabla5[[#This Row],[LIBRE]]&gt;20,"DISPONIBLE",Tabla5[[#This Row],[LIBRE]]&lt;10,"ULTIMAS PLAZAS")),"DISPONIBLE")</f>
        <v>DISPONIBLE</v>
      </c>
      <c r="R127" s="28" t="s">
        <v>62</v>
      </c>
      <c r="S127" s="53"/>
    </row>
    <row r="128" spans="5:19">
      <c r="E128" s="50"/>
      <c r="F128" s="53"/>
      <c r="G128" s="29" t="str">
        <f>VLOOKUP(H128,IATA[],2,0)</f>
        <v>BARCELONA</v>
      </c>
      <c r="H128" s="30" t="s">
        <v>36</v>
      </c>
      <c r="I128" s="58" t="s">
        <v>63</v>
      </c>
      <c r="J128" s="31" t="s">
        <v>23</v>
      </c>
      <c r="K128" s="29" t="str">
        <f>Tabla5[[#This Row],[FECHALARGA]]&amp;"-"&amp;Tabla5[[#This Row],[NUM VUELO]]</f>
        <v>45936-1336</v>
      </c>
      <c r="L128" s="29">
        <v>45936</v>
      </c>
      <c r="M128" s="29">
        <v>1336</v>
      </c>
      <c r="N128" s="29">
        <f t="shared" si="1"/>
        <v>6</v>
      </c>
      <c r="O128" s="29">
        <f>VLOOKUP(Tabla5[[#This Row],[CÓD]],Tabla1[],11,0)</f>
        <v>10</v>
      </c>
      <c r="P128" s="32" t="str" cm="1">
        <f t="array" ref="P128">_xlfn.IFS(Tabla5[[#This Row],[LIBRE]]=0,"NO",Tabla5[[#This Row],[LIBRE]]&gt;0,"SI")</f>
        <v>SI</v>
      </c>
      <c r="Q128" s="37" t="str" cm="1">
        <f t="array" ref="Q128">IFERROR(IF(Tabla5[[#This Row],[DISPONIBILIDAD]]="NO","COMPLETO",_xlfn.IFS(Tabla5[[#This Row],[LIBRE]]&gt;20,"DISPONIBLE",Tabla5[[#This Row],[LIBRE]]&lt;10,"ULTIMAS PLAZAS")),"DISPONIBLE")</f>
        <v>DISPONIBLE</v>
      </c>
      <c r="R128" s="28" t="s">
        <v>62</v>
      </c>
      <c r="S128" s="53"/>
    </row>
    <row r="129" spans="5:19">
      <c r="E129" s="50"/>
      <c r="F129" s="53"/>
      <c r="G129" s="33" t="str">
        <f>VLOOKUP(H129,IATA[],2,0)</f>
        <v>BARCELONA</v>
      </c>
      <c r="H129" s="34" t="s">
        <v>36</v>
      </c>
      <c r="I129" s="58" t="s">
        <v>63</v>
      </c>
      <c r="J129" s="31" t="s">
        <v>23</v>
      </c>
      <c r="K129" s="29" t="str">
        <f>Tabla5[[#This Row],[FECHALARGA]]&amp;"-"&amp;Tabla5[[#This Row],[NUM VUELO]]</f>
        <v>45943-1336</v>
      </c>
      <c r="L129" s="35">
        <v>45943</v>
      </c>
      <c r="M129" s="35">
        <v>1336</v>
      </c>
      <c r="N129" s="29">
        <f t="shared" si="1"/>
        <v>13</v>
      </c>
      <c r="O129" s="29">
        <f>VLOOKUP(Tabla5[[#This Row],[CÓD]],Tabla1[],11,0)</f>
        <v>10</v>
      </c>
      <c r="P129" s="32" t="str" cm="1">
        <f t="array" ref="P129">_xlfn.IFS(Tabla5[[#This Row],[LIBRE]]=0,"NO",Tabla5[[#This Row],[LIBRE]]&gt;0,"SI")</f>
        <v>SI</v>
      </c>
      <c r="Q129" s="37" t="str" cm="1">
        <f t="array" ref="Q129">IFERROR(IF(Tabla5[[#This Row],[DISPONIBILIDAD]]="NO","COMPLETO",_xlfn.IFS(Tabla5[[#This Row],[LIBRE]]&gt;20,"DISPONIBLE",Tabla5[[#This Row],[LIBRE]]&lt;10,"ULTIMAS PLAZAS")),"DISPONIBLE")</f>
        <v>DISPONIBLE</v>
      </c>
      <c r="R129" s="28" t="s">
        <v>62</v>
      </c>
      <c r="S129" s="53"/>
    </row>
    <row r="130" spans="5:19">
      <c r="E130" s="50"/>
      <c r="F130" s="53"/>
      <c r="G130" s="33" t="str">
        <f>VLOOKUP(H130,IATA[],2,0)</f>
        <v>BARCELONA</v>
      </c>
      <c r="H130" s="34" t="s">
        <v>36</v>
      </c>
      <c r="I130" s="58" t="s">
        <v>63</v>
      </c>
      <c r="J130" s="31" t="s">
        <v>23</v>
      </c>
      <c r="K130" s="29" t="str">
        <f>Tabla5[[#This Row],[FECHALARGA]]&amp;"-"&amp;Tabla5[[#This Row],[NUM VUELO]]</f>
        <v>45950-1336</v>
      </c>
      <c r="L130" s="35">
        <v>45950</v>
      </c>
      <c r="M130" s="35">
        <v>1336</v>
      </c>
      <c r="N130" s="29">
        <f t="shared" ref="N130:N189" si="2">DAY(L130)</f>
        <v>20</v>
      </c>
      <c r="O130" s="29">
        <f>VLOOKUP(Tabla5[[#This Row],[CÓD]],Tabla1[],11,0)</f>
        <v>10</v>
      </c>
      <c r="P130" s="32" t="str" cm="1">
        <f t="array" ref="P130">_xlfn.IFS(Tabla5[[#This Row],[LIBRE]]=0,"NO",Tabla5[[#This Row],[LIBRE]]&gt;0,"SI")</f>
        <v>SI</v>
      </c>
      <c r="Q130" s="37" t="str" cm="1">
        <f t="array" ref="Q130">IFERROR(IF(Tabla5[[#This Row],[DISPONIBILIDAD]]="NO","COMPLETO",_xlfn.IFS(Tabla5[[#This Row],[LIBRE]]&gt;20,"DISPONIBLE",Tabla5[[#This Row],[LIBRE]]&lt;10,"ULTIMAS PLAZAS")),"DISPONIBLE")</f>
        <v>DISPONIBLE</v>
      </c>
      <c r="R130" s="28" t="s">
        <v>62</v>
      </c>
      <c r="S130" s="53"/>
    </row>
    <row r="131" spans="5:19">
      <c r="E131" s="50"/>
      <c r="F131" s="53"/>
      <c r="G131" s="29" t="str">
        <f>VLOOKUP(H131,IATA[],2,0)</f>
        <v>BARCELONA</v>
      </c>
      <c r="H131" s="30" t="s">
        <v>36</v>
      </c>
      <c r="I131" s="58" t="s">
        <v>63</v>
      </c>
      <c r="J131" s="31" t="s">
        <v>23</v>
      </c>
      <c r="K131" s="29" t="str">
        <f>Tabla5[[#This Row],[FECHALARGA]]&amp;"-"&amp;Tabla5[[#This Row],[NUM VUELO]]</f>
        <v>45957-1336</v>
      </c>
      <c r="L131" s="29">
        <v>45957</v>
      </c>
      <c r="M131" s="29">
        <v>1336</v>
      </c>
      <c r="N131" s="29">
        <f t="shared" si="2"/>
        <v>27</v>
      </c>
      <c r="O131" s="29">
        <f>VLOOKUP(Tabla5[[#This Row],[CÓD]],Tabla1[],11,0)</f>
        <v>7</v>
      </c>
      <c r="P131" s="32" t="str" cm="1">
        <f t="array" ref="P131">_xlfn.IFS(Tabla5[[#This Row],[LIBRE]]=0,"NO",Tabla5[[#This Row],[LIBRE]]&gt;0,"SI")</f>
        <v>SI</v>
      </c>
      <c r="Q131" s="37" t="str" cm="1">
        <f t="array" ref="Q131">IFERROR(IF(Tabla5[[#This Row],[DISPONIBILIDAD]]="NO","COMPLETO",_xlfn.IFS(Tabla5[[#This Row],[LIBRE]]&gt;20,"DISPONIBLE",Tabla5[[#This Row],[LIBRE]]&lt;10,"ULTIMAS PLAZAS")),"DISPONIBLE")</f>
        <v>ULTIMAS PLAZAS</v>
      </c>
      <c r="R131" s="28" t="s">
        <v>62</v>
      </c>
      <c r="S131" s="53"/>
    </row>
    <row r="132" spans="5:19">
      <c r="E132" s="50"/>
      <c r="F132" s="53"/>
      <c r="G132" s="33" t="str">
        <f>VLOOKUP(H132,IATA[],2,0)</f>
        <v>BARCELONA</v>
      </c>
      <c r="H132" s="34" t="s">
        <v>36</v>
      </c>
      <c r="I132" s="58" t="s">
        <v>63</v>
      </c>
      <c r="J132" s="31" t="s">
        <v>53</v>
      </c>
      <c r="K132" s="29" t="str">
        <f>Tabla5[[#This Row],[FECHALARGA]]&amp;"-"&amp;Tabla5[[#This Row],[NUM VUELO]]</f>
        <v>45964-1336</v>
      </c>
      <c r="L132" s="35">
        <v>45964</v>
      </c>
      <c r="M132" s="35">
        <v>1336</v>
      </c>
      <c r="N132" s="29">
        <f t="shared" si="2"/>
        <v>3</v>
      </c>
      <c r="O132" s="29">
        <f>VLOOKUP(Tabla5[[#This Row],[CÓD]],Tabla1[],11,0)</f>
        <v>10</v>
      </c>
      <c r="P132" s="32" t="str" cm="1">
        <f t="array" ref="P132">_xlfn.IFS(Tabla5[[#This Row],[LIBRE]]=0,"NO",Tabla5[[#This Row],[LIBRE]]&gt;0,"SI")</f>
        <v>SI</v>
      </c>
      <c r="Q132" s="37" t="str" cm="1">
        <f t="array" ref="Q132">IFERROR(IF(Tabla5[[#This Row],[DISPONIBILIDAD]]="NO","COMPLETO",_xlfn.IFS(Tabla5[[#This Row],[LIBRE]]&gt;20,"DISPONIBLE",Tabla5[[#This Row],[LIBRE]]&lt;10,"ULTIMAS PLAZAS")),"DISPONIBLE")</f>
        <v>DISPONIBLE</v>
      </c>
      <c r="R132" s="28" t="s">
        <v>62</v>
      </c>
      <c r="S132" s="53"/>
    </row>
    <row r="133" spans="5:19">
      <c r="E133" s="50"/>
      <c r="F133" s="53"/>
      <c r="G133" s="33" t="str">
        <f>VLOOKUP(H133,IATA[],2,0)</f>
        <v>BARCELONA</v>
      </c>
      <c r="H133" s="34" t="s">
        <v>36</v>
      </c>
      <c r="I133" s="58" t="s">
        <v>63</v>
      </c>
      <c r="J133" s="31" t="s">
        <v>53</v>
      </c>
      <c r="K133" s="29" t="str">
        <f>Tabla5[[#This Row],[FECHALARGA]]&amp;"-"&amp;Tabla5[[#This Row],[NUM VUELO]]</f>
        <v>45971-1336</v>
      </c>
      <c r="L133" s="35">
        <v>45971</v>
      </c>
      <c r="M133" s="35">
        <v>1336</v>
      </c>
      <c r="N133" s="29">
        <f t="shared" si="2"/>
        <v>10</v>
      </c>
      <c r="O133" s="29">
        <f>VLOOKUP(Tabla5[[#This Row],[CÓD]],Tabla1[],11,0)</f>
        <v>10</v>
      </c>
      <c r="P133" s="32" t="str" cm="1">
        <f t="array" ref="P133">_xlfn.IFS(Tabla5[[#This Row],[LIBRE]]=0,"NO",Tabla5[[#This Row],[LIBRE]]&gt;0,"SI")</f>
        <v>SI</v>
      </c>
      <c r="Q133" s="37" t="str" cm="1">
        <f t="array" ref="Q133">IFERROR(IF(Tabla5[[#This Row],[DISPONIBILIDAD]]="NO","COMPLETO",_xlfn.IFS(Tabla5[[#This Row],[LIBRE]]&gt;20,"DISPONIBLE",Tabla5[[#This Row],[LIBRE]]&lt;10,"ULTIMAS PLAZAS")),"DISPONIBLE")</f>
        <v>DISPONIBLE</v>
      </c>
      <c r="R133" s="28" t="s">
        <v>62</v>
      </c>
      <c r="S133" s="53"/>
    </row>
    <row r="134" spans="5:19">
      <c r="E134" s="50"/>
      <c r="F134" s="53"/>
      <c r="G134" s="29" t="str">
        <f>VLOOKUP(H134,IATA[],2,0)</f>
        <v>BARCELONA</v>
      </c>
      <c r="H134" s="30" t="s">
        <v>36</v>
      </c>
      <c r="I134" s="58" t="s">
        <v>63</v>
      </c>
      <c r="J134" s="31" t="s">
        <v>53</v>
      </c>
      <c r="K134" s="29" t="str">
        <f>Tabla5[[#This Row],[FECHALARGA]]&amp;"-"&amp;Tabla5[[#This Row],[NUM VUELO]]</f>
        <v>45978-1336</v>
      </c>
      <c r="L134" s="29">
        <v>45978</v>
      </c>
      <c r="M134" s="29">
        <v>1336</v>
      </c>
      <c r="N134" s="29">
        <f t="shared" si="2"/>
        <v>17</v>
      </c>
      <c r="O134" s="29">
        <f>VLOOKUP(Tabla5[[#This Row],[CÓD]],Tabla1[],11,0)</f>
        <v>10</v>
      </c>
      <c r="P134" s="32" t="str" cm="1">
        <f t="array" ref="P134">_xlfn.IFS(Tabla5[[#This Row],[LIBRE]]=0,"NO",Tabla5[[#This Row],[LIBRE]]&gt;0,"SI")</f>
        <v>SI</v>
      </c>
      <c r="Q134" s="37" t="str" cm="1">
        <f t="array" ref="Q134">IFERROR(IF(Tabla5[[#This Row],[DISPONIBILIDAD]]="NO","COMPLETO",_xlfn.IFS(Tabla5[[#This Row],[LIBRE]]&gt;20,"DISPONIBLE",Tabla5[[#This Row],[LIBRE]]&lt;10,"ULTIMAS PLAZAS")),"DISPONIBLE")</f>
        <v>DISPONIBLE</v>
      </c>
      <c r="R134" s="28" t="s">
        <v>62</v>
      </c>
      <c r="S134" s="53"/>
    </row>
    <row r="135" spans="5:19">
      <c r="E135" s="50"/>
      <c r="F135" s="53"/>
      <c r="G135" s="33" t="str">
        <f>VLOOKUP(H135,IATA[],2,0)</f>
        <v>BARCELONA</v>
      </c>
      <c r="H135" s="34" t="s">
        <v>36</v>
      </c>
      <c r="I135" s="58" t="s">
        <v>63</v>
      </c>
      <c r="J135" s="31" t="s">
        <v>53</v>
      </c>
      <c r="K135" s="29" t="str">
        <f>Tabla5[[#This Row],[FECHALARGA]]&amp;"-"&amp;Tabla5[[#This Row],[NUM VUELO]]</f>
        <v>45985-1336</v>
      </c>
      <c r="L135" s="35">
        <v>45985</v>
      </c>
      <c r="M135" s="35">
        <v>1336</v>
      </c>
      <c r="N135" s="29">
        <f t="shared" si="2"/>
        <v>24</v>
      </c>
      <c r="O135" s="29">
        <f>VLOOKUP(Tabla5[[#This Row],[CÓD]],Tabla1[],11,0)</f>
        <v>10</v>
      </c>
      <c r="P135" s="32" t="str" cm="1">
        <f t="array" ref="P135">_xlfn.IFS(Tabla5[[#This Row],[LIBRE]]=0,"NO",Tabla5[[#This Row],[LIBRE]]&gt;0,"SI")</f>
        <v>SI</v>
      </c>
      <c r="Q135" s="37" t="str" cm="1">
        <f t="array" ref="Q135">IFERROR(IF(Tabla5[[#This Row],[DISPONIBILIDAD]]="NO","COMPLETO",_xlfn.IFS(Tabla5[[#This Row],[LIBRE]]&gt;20,"DISPONIBLE",Tabla5[[#This Row],[LIBRE]]&lt;10,"ULTIMAS PLAZAS")),"DISPONIBLE")</f>
        <v>DISPONIBLE</v>
      </c>
      <c r="R135" s="28" t="s">
        <v>62</v>
      </c>
      <c r="S135" s="53"/>
    </row>
    <row r="136" spans="5:19">
      <c r="E136" s="50"/>
      <c r="F136" s="53"/>
      <c r="G136" s="33" t="str">
        <f>VLOOKUP(H136,IATA[],2,0)</f>
        <v>BARCELONA</v>
      </c>
      <c r="H136" s="34" t="s">
        <v>36</v>
      </c>
      <c r="I136" s="58" t="s">
        <v>63</v>
      </c>
      <c r="J136" s="31" t="s">
        <v>56</v>
      </c>
      <c r="K136" s="29" t="str">
        <f>Tabla5[[#This Row],[FECHALARGA]]&amp;"-"&amp;Tabla5[[#This Row],[NUM VUELO]]</f>
        <v>45992-1336</v>
      </c>
      <c r="L136" s="35">
        <v>45992</v>
      </c>
      <c r="M136" s="35">
        <v>1336</v>
      </c>
      <c r="N136" s="29">
        <f t="shared" si="2"/>
        <v>1</v>
      </c>
      <c r="O136" s="29">
        <f>VLOOKUP(Tabla5[[#This Row],[CÓD]],Tabla1[],11,0)</f>
        <v>10</v>
      </c>
      <c r="P136" s="32" t="str" cm="1">
        <f t="array" ref="P136">_xlfn.IFS(Tabla5[[#This Row],[LIBRE]]=0,"NO",Tabla5[[#This Row],[LIBRE]]&gt;0,"SI")</f>
        <v>SI</v>
      </c>
      <c r="Q136" s="37" t="str" cm="1">
        <f t="array" ref="Q136">IFERROR(IF(Tabla5[[#This Row],[DISPONIBILIDAD]]="NO","COMPLETO",_xlfn.IFS(Tabla5[[#This Row],[LIBRE]]&gt;20,"DISPONIBLE",Tabla5[[#This Row],[LIBRE]]&lt;10,"ULTIMAS PLAZAS")),"DISPONIBLE")</f>
        <v>DISPONIBLE</v>
      </c>
      <c r="R136" s="28" t="s">
        <v>62</v>
      </c>
      <c r="S136" s="53"/>
    </row>
    <row r="137" spans="5:19">
      <c r="E137" s="50"/>
      <c r="F137" s="53"/>
      <c r="G137" s="29" t="str">
        <f>VLOOKUP(H137,IATA[],2,0)</f>
        <v>BARCELONA</v>
      </c>
      <c r="H137" s="30" t="s">
        <v>36</v>
      </c>
      <c r="I137" s="58" t="s">
        <v>63</v>
      </c>
      <c r="J137" s="31" t="s">
        <v>56</v>
      </c>
      <c r="K137" s="29" t="str">
        <f>Tabla5[[#This Row],[FECHALARGA]]&amp;"-"&amp;Tabla5[[#This Row],[NUM VUELO]]</f>
        <v>45999-1336</v>
      </c>
      <c r="L137" s="29">
        <v>45999</v>
      </c>
      <c r="M137" s="29">
        <v>1336</v>
      </c>
      <c r="N137" s="29">
        <f t="shared" si="2"/>
        <v>8</v>
      </c>
      <c r="O137" s="29">
        <f>VLOOKUP(Tabla5[[#This Row],[CÓD]],Tabla1[],11,0)</f>
        <v>10</v>
      </c>
      <c r="P137" s="32" t="str" cm="1">
        <f t="array" ref="P137">_xlfn.IFS(Tabla5[[#This Row],[LIBRE]]=0,"NO",Tabla5[[#This Row],[LIBRE]]&gt;0,"SI")</f>
        <v>SI</v>
      </c>
      <c r="Q137" s="37" t="str" cm="1">
        <f t="array" ref="Q137">IFERROR(IF(Tabla5[[#This Row],[DISPONIBILIDAD]]="NO","COMPLETO",_xlfn.IFS(Tabla5[[#This Row],[LIBRE]]&gt;20,"DISPONIBLE",Tabla5[[#This Row],[LIBRE]]&lt;10,"ULTIMAS PLAZAS")),"DISPONIBLE")</f>
        <v>DISPONIBLE</v>
      </c>
      <c r="R137" s="28" t="s">
        <v>62</v>
      </c>
      <c r="S137" s="53"/>
    </row>
    <row r="138" spans="5:19">
      <c r="E138" s="50"/>
      <c r="F138" s="53"/>
      <c r="G138" s="33" t="str">
        <f>VLOOKUP(H138,IATA[],2,0)</f>
        <v>BARCELONA</v>
      </c>
      <c r="H138" s="34" t="s">
        <v>36</v>
      </c>
      <c r="I138" s="58" t="s">
        <v>63</v>
      </c>
      <c r="J138" s="31" t="s">
        <v>56</v>
      </c>
      <c r="K138" s="29" t="str">
        <f>Tabla5[[#This Row],[FECHALARGA]]&amp;"-"&amp;Tabla5[[#This Row],[NUM VUELO]]</f>
        <v>46006-1336</v>
      </c>
      <c r="L138" s="35">
        <v>46006</v>
      </c>
      <c r="M138" s="35">
        <v>1336</v>
      </c>
      <c r="N138" s="29">
        <f t="shared" si="2"/>
        <v>15</v>
      </c>
      <c r="O138" s="29">
        <f>VLOOKUP(Tabla5[[#This Row],[CÓD]],Tabla1[],11,0)</f>
        <v>10</v>
      </c>
      <c r="P138" s="32" t="str" cm="1">
        <f t="array" ref="P138">_xlfn.IFS(Tabla5[[#This Row],[LIBRE]]=0,"NO",Tabla5[[#This Row],[LIBRE]]&gt;0,"SI")</f>
        <v>SI</v>
      </c>
      <c r="Q138" s="37" t="str" cm="1">
        <f t="array" ref="Q138">IFERROR(IF(Tabla5[[#This Row],[DISPONIBILIDAD]]="NO","COMPLETO",_xlfn.IFS(Tabla5[[#This Row],[LIBRE]]&gt;20,"DISPONIBLE",Tabla5[[#This Row],[LIBRE]]&lt;10,"ULTIMAS PLAZAS")),"DISPONIBLE")</f>
        <v>DISPONIBLE</v>
      </c>
      <c r="R138" s="28" t="s">
        <v>62</v>
      </c>
      <c r="S138" s="53"/>
    </row>
    <row r="139" spans="5:19">
      <c r="E139" s="50"/>
      <c r="F139" s="53"/>
      <c r="G139" s="33" t="str">
        <f>VLOOKUP(H139,IATA[],2,0)</f>
        <v>BARCELONA</v>
      </c>
      <c r="H139" s="34" t="s">
        <v>36</v>
      </c>
      <c r="I139" s="58" t="s">
        <v>63</v>
      </c>
      <c r="J139" s="31" t="s">
        <v>56</v>
      </c>
      <c r="K139" s="29" t="str">
        <f>Tabla5[[#This Row],[FECHALARGA]]&amp;"-"&amp;Tabla5[[#This Row],[NUM VUELO]]</f>
        <v>46013-1336</v>
      </c>
      <c r="L139" s="35">
        <v>46013</v>
      </c>
      <c r="M139" s="35">
        <v>1336</v>
      </c>
      <c r="N139" s="29">
        <f t="shared" si="2"/>
        <v>22</v>
      </c>
      <c r="O139" s="29">
        <f>VLOOKUP(Tabla5[[#This Row],[CÓD]],Tabla1[],11,0)</f>
        <v>10</v>
      </c>
      <c r="P139" s="32" t="str" cm="1">
        <f t="array" ref="P139">_xlfn.IFS(Tabla5[[#This Row],[LIBRE]]=0,"NO",Tabla5[[#This Row],[LIBRE]]&gt;0,"SI")</f>
        <v>SI</v>
      </c>
      <c r="Q139" s="37" t="str" cm="1">
        <f t="array" ref="Q139">IFERROR(IF(Tabla5[[#This Row],[DISPONIBILIDAD]]="NO","COMPLETO",_xlfn.IFS(Tabla5[[#This Row],[LIBRE]]&gt;20,"DISPONIBLE",Tabla5[[#This Row],[LIBRE]]&lt;10,"ULTIMAS PLAZAS")),"DISPONIBLE")</f>
        <v>DISPONIBLE</v>
      </c>
      <c r="R139" s="28" t="s">
        <v>62</v>
      </c>
      <c r="S139" s="53"/>
    </row>
    <row r="140" spans="5:19">
      <c r="E140" s="50"/>
      <c r="F140" s="53"/>
      <c r="G140" s="33" t="str">
        <f>VLOOKUP(H140,IATA[],2,0)</f>
        <v>BILBAO</v>
      </c>
      <c r="H140" s="34" t="s">
        <v>37</v>
      </c>
      <c r="I140" s="58" t="s">
        <v>63</v>
      </c>
      <c r="J140" s="31" t="s">
        <v>18</v>
      </c>
      <c r="K140" s="29" t="str">
        <f>Tabla5[[#This Row],[FECHALARGA]]&amp;"-"&amp;Tabla5[[#This Row],[NUM VUELO]]</f>
        <v>45873-2722</v>
      </c>
      <c r="L140" s="35">
        <v>45873</v>
      </c>
      <c r="M140" s="35">
        <v>2722</v>
      </c>
      <c r="N140" s="29">
        <f t="shared" si="2"/>
        <v>4</v>
      </c>
      <c r="O140" s="29">
        <f>VLOOKUP(Tabla5[[#This Row],[CÓD]],Tabla1[],11,0)</f>
        <v>10</v>
      </c>
      <c r="P140" s="32" t="str" cm="1">
        <f t="array" ref="P140">_xlfn.IFS(Tabla5[[#This Row],[LIBRE]]=0,"NO",Tabla5[[#This Row],[LIBRE]]&gt;0,"SI")</f>
        <v>SI</v>
      </c>
      <c r="Q140" s="37" t="str" cm="1">
        <f t="array" ref="Q140">IFERROR(IF(Tabla5[[#This Row],[DISPONIBILIDAD]]="NO","COMPLETO",_xlfn.IFS(Tabla5[[#This Row],[LIBRE]]&gt;20,"DISPONIBLE",Tabla5[[#This Row],[LIBRE]]&lt;10,"ULTIMAS PLAZAS")),"DISPONIBLE")</f>
        <v>DISPONIBLE</v>
      </c>
      <c r="R140" s="28" t="s">
        <v>62</v>
      </c>
      <c r="S140" s="53"/>
    </row>
    <row r="141" spans="5:19">
      <c r="E141" s="50"/>
      <c r="F141" s="53"/>
      <c r="G141" s="33" t="str">
        <f>VLOOKUP(H141,IATA[],2,0)</f>
        <v>BILBAO</v>
      </c>
      <c r="H141" s="34" t="s">
        <v>37</v>
      </c>
      <c r="I141" s="58" t="s">
        <v>63</v>
      </c>
      <c r="J141" s="31" t="s">
        <v>18</v>
      </c>
      <c r="K141" s="29" t="str">
        <f>Tabla5[[#This Row],[FECHALARGA]]&amp;"-"&amp;Tabla5[[#This Row],[NUM VUELO]]</f>
        <v>45880-2722</v>
      </c>
      <c r="L141" s="35">
        <v>45880</v>
      </c>
      <c r="M141" s="35">
        <v>2722</v>
      </c>
      <c r="N141" s="29">
        <f t="shared" si="2"/>
        <v>11</v>
      </c>
      <c r="O141" s="29">
        <f>VLOOKUP(Tabla5[[#This Row],[CÓD]],Tabla1[],11,0)</f>
        <v>10</v>
      </c>
      <c r="P141" s="32" t="str" cm="1">
        <f t="array" ref="P141">_xlfn.IFS(Tabla5[[#This Row],[LIBRE]]=0,"NO",Tabla5[[#This Row],[LIBRE]]&gt;0,"SI")</f>
        <v>SI</v>
      </c>
      <c r="Q141" s="37" t="str" cm="1">
        <f t="array" ref="Q141">IFERROR(IF(Tabla5[[#This Row],[DISPONIBILIDAD]]="NO","COMPLETO",_xlfn.IFS(Tabla5[[#This Row],[LIBRE]]&gt;20,"DISPONIBLE",Tabla5[[#This Row],[LIBRE]]&lt;10,"ULTIMAS PLAZAS")),"DISPONIBLE")</f>
        <v>DISPONIBLE</v>
      </c>
      <c r="R141" s="28" t="s">
        <v>62</v>
      </c>
      <c r="S141" s="53"/>
    </row>
    <row r="142" spans="5:19">
      <c r="E142" s="50"/>
      <c r="F142" s="53"/>
      <c r="G142" s="29" t="str">
        <f>VLOOKUP(H142,IATA[],2,0)</f>
        <v>BILBAO</v>
      </c>
      <c r="H142" s="30" t="s">
        <v>37</v>
      </c>
      <c r="I142" s="58" t="s">
        <v>63</v>
      </c>
      <c r="J142" s="31" t="s">
        <v>18</v>
      </c>
      <c r="K142" s="29" t="str">
        <f>Tabla5[[#This Row],[FECHALARGA]]&amp;"-"&amp;Tabla5[[#This Row],[NUM VUELO]]</f>
        <v>45887-2722</v>
      </c>
      <c r="L142" s="29">
        <v>45887</v>
      </c>
      <c r="M142" s="29">
        <v>2722</v>
      </c>
      <c r="N142" s="29">
        <f t="shared" si="2"/>
        <v>18</v>
      </c>
      <c r="O142" s="29">
        <f>VLOOKUP(Tabla5[[#This Row],[CÓD]],Tabla1[],11,0)</f>
        <v>10</v>
      </c>
      <c r="P142" s="32" t="str" cm="1">
        <f t="array" ref="P142">_xlfn.IFS(Tabla5[[#This Row],[LIBRE]]=0,"NO",Tabla5[[#This Row],[LIBRE]]&gt;0,"SI")</f>
        <v>SI</v>
      </c>
      <c r="Q142" s="37" t="str" cm="1">
        <f t="array" ref="Q142">IFERROR(IF(Tabla5[[#This Row],[DISPONIBILIDAD]]="NO","COMPLETO",_xlfn.IFS(Tabla5[[#This Row],[LIBRE]]&gt;20,"DISPONIBLE",Tabla5[[#This Row],[LIBRE]]&lt;10,"ULTIMAS PLAZAS")),"DISPONIBLE")</f>
        <v>DISPONIBLE</v>
      </c>
      <c r="R142" s="28" t="s">
        <v>62</v>
      </c>
      <c r="S142" s="53"/>
    </row>
    <row r="143" spans="5:19">
      <c r="E143" s="50"/>
      <c r="F143" s="53"/>
      <c r="G143" s="33" t="str">
        <f>VLOOKUP(H143,IATA[],2,0)</f>
        <v>BILBAO</v>
      </c>
      <c r="H143" s="34" t="s">
        <v>37</v>
      </c>
      <c r="I143" s="58" t="s">
        <v>63</v>
      </c>
      <c r="J143" s="31" t="s">
        <v>18</v>
      </c>
      <c r="K143" s="29" t="str">
        <f>Tabla5[[#This Row],[FECHALARGA]]&amp;"-"&amp;Tabla5[[#This Row],[NUM VUELO]]</f>
        <v>45894-2722</v>
      </c>
      <c r="L143" s="35">
        <v>45894</v>
      </c>
      <c r="M143" s="35">
        <v>2722</v>
      </c>
      <c r="N143" s="29">
        <f t="shared" si="2"/>
        <v>25</v>
      </c>
      <c r="O143" s="29">
        <f>VLOOKUP(Tabla5[[#This Row],[CÓD]],Tabla1[],11,0)</f>
        <v>10</v>
      </c>
      <c r="P143" s="32" t="str" cm="1">
        <f t="array" ref="P143">_xlfn.IFS(Tabla5[[#This Row],[LIBRE]]=0,"NO",Tabla5[[#This Row],[LIBRE]]&gt;0,"SI")</f>
        <v>SI</v>
      </c>
      <c r="Q143" s="37" t="str" cm="1">
        <f t="array" ref="Q143">IFERROR(IF(Tabla5[[#This Row],[DISPONIBILIDAD]]="NO","COMPLETO",_xlfn.IFS(Tabla5[[#This Row],[LIBRE]]&gt;20,"DISPONIBLE",Tabla5[[#This Row],[LIBRE]]&lt;10,"ULTIMAS PLAZAS")),"DISPONIBLE")</f>
        <v>DISPONIBLE</v>
      </c>
      <c r="R143" s="28" t="s">
        <v>62</v>
      </c>
      <c r="S143" s="53"/>
    </row>
    <row r="144" spans="5:19">
      <c r="E144" s="50"/>
      <c r="F144" s="53"/>
      <c r="G144" s="33" t="str">
        <f>VLOOKUP(H144,IATA[],2,0)</f>
        <v>BILBAO</v>
      </c>
      <c r="H144" s="34" t="s">
        <v>37</v>
      </c>
      <c r="I144" s="58" t="s">
        <v>63</v>
      </c>
      <c r="J144" s="31" t="s">
        <v>19</v>
      </c>
      <c r="K144" s="29" t="str">
        <f>Tabla5[[#This Row],[FECHALARGA]]&amp;"-"&amp;Tabla5[[#This Row],[NUM VUELO]]</f>
        <v>45901-2722</v>
      </c>
      <c r="L144" s="35">
        <v>45901</v>
      </c>
      <c r="M144" s="35">
        <v>2722</v>
      </c>
      <c r="N144" s="29">
        <f t="shared" si="2"/>
        <v>1</v>
      </c>
      <c r="O144" s="29">
        <f>VLOOKUP(Tabla5[[#This Row],[CÓD]],Tabla1[],11,0)</f>
        <v>10</v>
      </c>
      <c r="P144" s="32" t="str" cm="1">
        <f t="array" ref="P144">_xlfn.IFS(Tabla5[[#This Row],[LIBRE]]=0,"NO",Tabla5[[#This Row],[LIBRE]]&gt;0,"SI")</f>
        <v>SI</v>
      </c>
      <c r="Q144" s="37" t="str" cm="1">
        <f t="array" ref="Q144">IFERROR(IF(Tabla5[[#This Row],[DISPONIBILIDAD]]="NO","COMPLETO",_xlfn.IFS(Tabla5[[#This Row],[LIBRE]]&gt;20,"DISPONIBLE",Tabla5[[#This Row],[LIBRE]]&lt;10,"ULTIMAS PLAZAS")),"DISPONIBLE")</f>
        <v>DISPONIBLE</v>
      </c>
      <c r="R144" s="28" t="s">
        <v>62</v>
      </c>
      <c r="S144" s="53"/>
    </row>
    <row r="145" spans="5:19">
      <c r="E145" s="50"/>
      <c r="F145" s="53"/>
      <c r="G145" s="29" t="str">
        <f>VLOOKUP(H145,IATA[],2,0)</f>
        <v>BILBAO</v>
      </c>
      <c r="H145" s="30" t="s">
        <v>37</v>
      </c>
      <c r="I145" s="58" t="s">
        <v>63</v>
      </c>
      <c r="J145" s="31" t="s">
        <v>19</v>
      </c>
      <c r="K145" s="29" t="str">
        <f>Tabla5[[#This Row],[FECHALARGA]]&amp;"-"&amp;Tabla5[[#This Row],[NUM VUELO]]</f>
        <v>45908-2722</v>
      </c>
      <c r="L145" s="29">
        <v>45908</v>
      </c>
      <c r="M145" s="29">
        <v>2722</v>
      </c>
      <c r="N145" s="29">
        <f t="shared" si="2"/>
        <v>8</v>
      </c>
      <c r="O145" s="29">
        <f>VLOOKUP(Tabla5[[#This Row],[CÓD]],Tabla1[],11,0)</f>
        <v>10</v>
      </c>
      <c r="P145" s="32" t="str" cm="1">
        <f t="array" ref="P145">_xlfn.IFS(Tabla5[[#This Row],[LIBRE]]=0,"NO",Tabla5[[#This Row],[LIBRE]]&gt;0,"SI")</f>
        <v>SI</v>
      </c>
      <c r="Q145" s="37" t="str" cm="1">
        <f t="array" ref="Q145">IFERROR(IF(Tabla5[[#This Row],[DISPONIBILIDAD]]="NO","COMPLETO",_xlfn.IFS(Tabla5[[#This Row],[LIBRE]]&gt;20,"DISPONIBLE",Tabla5[[#This Row],[LIBRE]]&lt;10,"ULTIMAS PLAZAS")),"DISPONIBLE")</f>
        <v>DISPONIBLE</v>
      </c>
      <c r="R145" s="28" t="s">
        <v>62</v>
      </c>
      <c r="S145" s="53"/>
    </row>
    <row r="146" spans="5:19">
      <c r="E146" s="50"/>
      <c r="F146" s="53"/>
      <c r="G146" s="33" t="str">
        <f>VLOOKUP(H146,IATA[],2,0)</f>
        <v>BILBAO</v>
      </c>
      <c r="H146" s="34" t="s">
        <v>37</v>
      </c>
      <c r="I146" s="58" t="s">
        <v>63</v>
      </c>
      <c r="J146" s="31" t="s">
        <v>19</v>
      </c>
      <c r="K146" s="29" t="str">
        <f>Tabla5[[#This Row],[FECHALARGA]]&amp;"-"&amp;Tabla5[[#This Row],[NUM VUELO]]</f>
        <v>45915-2722</v>
      </c>
      <c r="L146" s="35">
        <v>45915</v>
      </c>
      <c r="M146" s="35">
        <v>2722</v>
      </c>
      <c r="N146" s="29">
        <f t="shared" si="2"/>
        <v>15</v>
      </c>
      <c r="O146" s="29">
        <f>VLOOKUP(Tabla5[[#This Row],[CÓD]],Tabla1[],11,0)</f>
        <v>10</v>
      </c>
      <c r="P146" s="32" t="str" cm="1">
        <f t="array" ref="P146">_xlfn.IFS(Tabla5[[#This Row],[LIBRE]]=0,"NO",Tabla5[[#This Row],[LIBRE]]&gt;0,"SI")</f>
        <v>SI</v>
      </c>
      <c r="Q146" s="37" t="str" cm="1">
        <f t="array" ref="Q146">IFERROR(IF(Tabla5[[#This Row],[DISPONIBILIDAD]]="NO","COMPLETO",_xlfn.IFS(Tabla5[[#This Row],[LIBRE]]&gt;20,"DISPONIBLE",Tabla5[[#This Row],[LIBRE]]&lt;10,"ULTIMAS PLAZAS")),"DISPONIBLE")</f>
        <v>DISPONIBLE</v>
      </c>
      <c r="R146" s="28" t="s">
        <v>62</v>
      </c>
      <c r="S146" s="53"/>
    </row>
    <row r="147" spans="5:19">
      <c r="E147" s="50"/>
      <c r="F147" s="53"/>
      <c r="G147" s="33" t="str">
        <f>VLOOKUP(H147,IATA[],2,0)</f>
        <v>BILBAO</v>
      </c>
      <c r="H147" s="34" t="s">
        <v>37</v>
      </c>
      <c r="I147" s="58" t="s">
        <v>63</v>
      </c>
      <c r="J147" s="31" t="s">
        <v>19</v>
      </c>
      <c r="K147" s="29" t="str">
        <f>Tabla5[[#This Row],[FECHALARGA]]&amp;"-"&amp;Tabla5[[#This Row],[NUM VUELO]]</f>
        <v>45922-2722</v>
      </c>
      <c r="L147" s="35">
        <v>45922</v>
      </c>
      <c r="M147" s="35">
        <v>2722</v>
      </c>
      <c r="N147" s="29">
        <f t="shared" si="2"/>
        <v>22</v>
      </c>
      <c r="O147" s="29">
        <f>VLOOKUP(Tabla5[[#This Row],[CÓD]],Tabla1[],11,0)</f>
        <v>10</v>
      </c>
      <c r="P147" s="32" t="str" cm="1">
        <f t="array" ref="P147">_xlfn.IFS(Tabla5[[#This Row],[LIBRE]]=0,"NO",Tabla5[[#This Row],[LIBRE]]&gt;0,"SI")</f>
        <v>SI</v>
      </c>
      <c r="Q147" s="37" t="str" cm="1">
        <f t="array" ref="Q147">IFERROR(IF(Tabla5[[#This Row],[DISPONIBILIDAD]]="NO","COMPLETO",_xlfn.IFS(Tabla5[[#This Row],[LIBRE]]&gt;20,"DISPONIBLE",Tabla5[[#This Row],[LIBRE]]&lt;10,"ULTIMAS PLAZAS")),"DISPONIBLE")</f>
        <v>DISPONIBLE</v>
      </c>
      <c r="R147" s="28" t="s">
        <v>62</v>
      </c>
      <c r="S147" s="53"/>
    </row>
    <row r="148" spans="5:19">
      <c r="E148" s="50"/>
      <c r="F148" s="53"/>
      <c r="G148" s="29" t="str">
        <f>VLOOKUP(H148,IATA[],2,0)</f>
        <v>BILBAO</v>
      </c>
      <c r="H148" s="30" t="s">
        <v>37</v>
      </c>
      <c r="I148" s="58" t="s">
        <v>63</v>
      </c>
      <c r="J148" s="31" t="s">
        <v>19</v>
      </c>
      <c r="K148" s="29" t="str">
        <f>Tabla5[[#This Row],[FECHALARGA]]&amp;"-"&amp;Tabla5[[#This Row],[NUM VUELO]]</f>
        <v>45929-2722</v>
      </c>
      <c r="L148" s="29">
        <v>45929</v>
      </c>
      <c r="M148" s="29">
        <v>2722</v>
      </c>
      <c r="N148" s="29">
        <f t="shared" si="2"/>
        <v>29</v>
      </c>
      <c r="O148" s="29">
        <f>VLOOKUP(Tabla5[[#This Row],[CÓD]],Tabla1[],11,0)</f>
        <v>10</v>
      </c>
      <c r="P148" s="32" t="str" cm="1">
        <f t="array" ref="P148">_xlfn.IFS(Tabla5[[#This Row],[LIBRE]]=0,"NO",Tabla5[[#This Row],[LIBRE]]&gt;0,"SI")</f>
        <v>SI</v>
      </c>
      <c r="Q148" s="37" t="str" cm="1">
        <f t="array" ref="Q148">IFERROR(IF(Tabla5[[#This Row],[DISPONIBILIDAD]]="NO","COMPLETO",_xlfn.IFS(Tabla5[[#This Row],[LIBRE]]&gt;20,"DISPONIBLE",Tabla5[[#This Row],[LIBRE]]&lt;10,"ULTIMAS PLAZAS")),"DISPONIBLE")</f>
        <v>DISPONIBLE</v>
      </c>
      <c r="R148" s="28" t="s">
        <v>62</v>
      </c>
      <c r="S148" s="53"/>
    </row>
    <row r="149" spans="5:19">
      <c r="E149" s="50"/>
      <c r="F149" s="53"/>
      <c r="G149" s="33" t="str">
        <f>VLOOKUP(H149,IATA[],2,0)</f>
        <v>BILBAO</v>
      </c>
      <c r="H149" s="34" t="s">
        <v>37</v>
      </c>
      <c r="I149" s="58" t="s">
        <v>63</v>
      </c>
      <c r="J149" s="31" t="s">
        <v>23</v>
      </c>
      <c r="K149" s="29" t="str">
        <f>Tabla5[[#This Row],[FECHALARGA]]&amp;"-"&amp;Tabla5[[#This Row],[NUM VUELO]]</f>
        <v>45936-2722</v>
      </c>
      <c r="L149" s="35">
        <v>45936</v>
      </c>
      <c r="M149" s="35">
        <v>2722</v>
      </c>
      <c r="N149" s="29">
        <f t="shared" si="2"/>
        <v>6</v>
      </c>
      <c r="O149" s="29">
        <f>VLOOKUP(Tabla5[[#This Row],[CÓD]],Tabla1[],11,0)</f>
        <v>10</v>
      </c>
      <c r="P149" s="32" t="str" cm="1">
        <f t="array" ref="P149">_xlfn.IFS(Tabla5[[#This Row],[LIBRE]]=0,"NO",Tabla5[[#This Row],[LIBRE]]&gt;0,"SI")</f>
        <v>SI</v>
      </c>
      <c r="Q149" s="37" t="str" cm="1">
        <f t="array" ref="Q149">IFERROR(IF(Tabla5[[#This Row],[DISPONIBILIDAD]]="NO","COMPLETO",_xlfn.IFS(Tabla5[[#This Row],[LIBRE]]&gt;20,"DISPONIBLE",Tabla5[[#This Row],[LIBRE]]&lt;10,"ULTIMAS PLAZAS")),"DISPONIBLE")</f>
        <v>DISPONIBLE</v>
      </c>
      <c r="R149" s="28" t="s">
        <v>62</v>
      </c>
      <c r="S149" s="53"/>
    </row>
    <row r="150" spans="5:19">
      <c r="E150" s="50"/>
      <c r="F150" s="53"/>
      <c r="G150" s="33" t="str">
        <f>VLOOKUP(H150,IATA[],2,0)</f>
        <v>BILBAO</v>
      </c>
      <c r="H150" s="34" t="s">
        <v>37</v>
      </c>
      <c r="I150" s="58" t="s">
        <v>63</v>
      </c>
      <c r="J150" s="31" t="s">
        <v>23</v>
      </c>
      <c r="K150" s="29" t="str">
        <f>Tabla5[[#This Row],[FECHALARGA]]&amp;"-"&amp;Tabla5[[#This Row],[NUM VUELO]]</f>
        <v>45943-2722</v>
      </c>
      <c r="L150" s="35">
        <v>45943</v>
      </c>
      <c r="M150" s="35">
        <v>2722</v>
      </c>
      <c r="N150" s="29">
        <f t="shared" si="2"/>
        <v>13</v>
      </c>
      <c r="O150" s="29">
        <f>VLOOKUP(Tabla5[[#This Row],[CÓD]],Tabla1[],11,0)</f>
        <v>10</v>
      </c>
      <c r="P150" s="32" t="str" cm="1">
        <f t="array" ref="P150">_xlfn.IFS(Tabla5[[#This Row],[LIBRE]]=0,"NO",Tabla5[[#This Row],[LIBRE]]&gt;0,"SI")</f>
        <v>SI</v>
      </c>
      <c r="Q150" s="37" t="str" cm="1">
        <f t="array" ref="Q150">IFERROR(IF(Tabla5[[#This Row],[DISPONIBILIDAD]]="NO","COMPLETO",_xlfn.IFS(Tabla5[[#This Row],[LIBRE]]&gt;20,"DISPONIBLE",Tabla5[[#This Row],[LIBRE]]&lt;10,"ULTIMAS PLAZAS")),"DISPONIBLE")</f>
        <v>DISPONIBLE</v>
      </c>
      <c r="R150" s="28" t="s">
        <v>62</v>
      </c>
      <c r="S150" s="53"/>
    </row>
    <row r="151" spans="5:19">
      <c r="E151" s="50"/>
      <c r="F151" s="53"/>
      <c r="G151" s="29" t="str">
        <f>VLOOKUP(H151,IATA[],2,0)</f>
        <v>BILBAO</v>
      </c>
      <c r="H151" s="30" t="s">
        <v>37</v>
      </c>
      <c r="I151" s="58" t="s">
        <v>63</v>
      </c>
      <c r="J151" s="31" t="s">
        <v>23</v>
      </c>
      <c r="K151" s="29" t="str">
        <f>Tabla5[[#This Row],[FECHALARGA]]&amp;"-"&amp;Tabla5[[#This Row],[NUM VUELO]]</f>
        <v>45950-2722</v>
      </c>
      <c r="L151" s="29">
        <v>45950</v>
      </c>
      <c r="M151" s="29">
        <v>2722</v>
      </c>
      <c r="N151" s="29">
        <f t="shared" si="2"/>
        <v>20</v>
      </c>
      <c r="O151" s="29">
        <f>VLOOKUP(Tabla5[[#This Row],[CÓD]],Tabla1[],11,0)</f>
        <v>10</v>
      </c>
      <c r="P151" s="32" t="str" cm="1">
        <f t="array" ref="P151">_xlfn.IFS(Tabla5[[#This Row],[LIBRE]]=0,"NO",Tabla5[[#This Row],[LIBRE]]&gt;0,"SI")</f>
        <v>SI</v>
      </c>
      <c r="Q151" s="37" t="str" cm="1">
        <f t="array" ref="Q151">IFERROR(IF(Tabla5[[#This Row],[DISPONIBILIDAD]]="NO","COMPLETO",_xlfn.IFS(Tabla5[[#This Row],[LIBRE]]&gt;20,"DISPONIBLE",Tabla5[[#This Row],[LIBRE]]&lt;10,"ULTIMAS PLAZAS")),"DISPONIBLE")</f>
        <v>DISPONIBLE</v>
      </c>
      <c r="R151" s="28" t="s">
        <v>62</v>
      </c>
      <c r="S151" s="53"/>
    </row>
    <row r="152" spans="5:19">
      <c r="E152" s="50"/>
      <c r="F152" s="53"/>
      <c r="G152" s="33" t="str">
        <f>VLOOKUP(H152,IATA[],2,0)</f>
        <v>BILBAO</v>
      </c>
      <c r="H152" s="34" t="s">
        <v>37</v>
      </c>
      <c r="I152" s="58" t="s">
        <v>63</v>
      </c>
      <c r="J152" s="31" t="s">
        <v>23</v>
      </c>
      <c r="K152" s="29" t="str">
        <f>Tabla5[[#This Row],[FECHALARGA]]&amp;"-"&amp;Tabla5[[#This Row],[NUM VUELO]]</f>
        <v>45957-2722</v>
      </c>
      <c r="L152" s="35">
        <v>45957</v>
      </c>
      <c r="M152" s="35">
        <v>2722</v>
      </c>
      <c r="N152" s="29">
        <f t="shared" si="2"/>
        <v>27</v>
      </c>
      <c r="O152" s="29">
        <f>VLOOKUP(Tabla5[[#This Row],[CÓD]],Tabla1[],11,0)</f>
        <v>10</v>
      </c>
      <c r="P152" s="32" t="str" cm="1">
        <f t="array" ref="P152">_xlfn.IFS(Tabla5[[#This Row],[LIBRE]]=0,"NO",Tabla5[[#This Row],[LIBRE]]&gt;0,"SI")</f>
        <v>SI</v>
      </c>
      <c r="Q152" s="37" t="str" cm="1">
        <f t="array" ref="Q152">IFERROR(IF(Tabla5[[#This Row],[DISPONIBILIDAD]]="NO","COMPLETO",_xlfn.IFS(Tabla5[[#This Row],[LIBRE]]&gt;20,"DISPONIBLE",Tabla5[[#This Row],[LIBRE]]&lt;10,"ULTIMAS PLAZAS")),"DISPONIBLE")</f>
        <v>DISPONIBLE</v>
      </c>
      <c r="R152" s="28" t="s">
        <v>62</v>
      </c>
      <c r="S152" s="53"/>
    </row>
    <row r="153" spans="5:19">
      <c r="E153" s="50"/>
      <c r="F153" s="53"/>
      <c r="G153" s="33" t="str">
        <f>VLOOKUP(H153,IATA[],2,0)</f>
        <v>BILBAO</v>
      </c>
      <c r="H153" s="34" t="s">
        <v>37</v>
      </c>
      <c r="I153" s="58" t="s">
        <v>63</v>
      </c>
      <c r="J153" s="31" t="s">
        <v>53</v>
      </c>
      <c r="K153" s="29" t="str">
        <f>Tabla5[[#This Row],[FECHALARGA]]&amp;"-"&amp;Tabla5[[#This Row],[NUM VUELO]]</f>
        <v>45964-2722</v>
      </c>
      <c r="L153" s="35">
        <v>45964</v>
      </c>
      <c r="M153" s="35">
        <v>2722</v>
      </c>
      <c r="N153" s="29">
        <f t="shared" si="2"/>
        <v>3</v>
      </c>
      <c r="O153" s="29">
        <f>VLOOKUP(Tabla5[[#This Row],[CÓD]],Tabla1[],11,0)</f>
        <v>8</v>
      </c>
      <c r="P153" s="32" t="str" cm="1">
        <f t="array" ref="P153">_xlfn.IFS(Tabla5[[#This Row],[LIBRE]]=0,"NO",Tabla5[[#This Row],[LIBRE]]&gt;0,"SI")</f>
        <v>SI</v>
      </c>
      <c r="Q153" s="37" t="str" cm="1">
        <f t="array" ref="Q153">IFERROR(IF(Tabla5[[#This Row],[DISPONIBILIDAD]]="NO","COMPLETO",_xlfn.IFS(Tabla5[[#This Row],[LIBRE]]&gt;20,"DISPONIBLE",Tabla5[[#This Row],[LIBRE]]&lt;10,"ULTIMAS PLAZAS")),"DISPONIBLE")</f>
        <v>ULTIMAS PLAZAS</v>
      </c>
      <c r="R153" s="28" t="s">
        <v>62</v>
      </c>
      <c r="S153" s="53"/>
    </row>
    <row r="154" spans="5:19">
      <c r="E154" s="50"/>
      <c r="F154" s="53"/>
      <c r="G154" s="33" t="str">
        <f>VLOOKUP(H154,IATA[],2,0)</f>
        <v>MADRID</v>
      </c>
      <c r="H154" s="34" t="s">
        <v>13</v>
      </c>
      <c r="I154" s="58" t="s">
        <v>63</v>
      </c>
      <c r="J154" s="31" t="s">
        <v>27</v>
      </c>
      <c r="K154" s="29" t="str">
        <f>Tabla5[[#This Row],[FECHALARGA]]&amp;"-"&amp;Tabla5[[#This Row],[NUM VUELO]]</f>
        <v>45786-5002</v>
      </c>
      <c r="L154" s="35">
        <v>45786</v>
      </c>
      <c r="M154" s="35">
        <v>5002</v>
      </c>
      <c r="N154" s="29">
        <f t="shared" si="2"/>
        <v>9</v>
      </c>
      <c r="O154" s="29">
        <f>VLOOKUP(Tabla5[[#This Row],[CÓD]],Tabla1[],11,0)</f>
        <v>4</v>
      </c>
      <c r="P154" s="32" t="str" cm="1">
        <f t="array" ref="P154">_xlfn.IFS(Tabla5[[#This Row],[LIBRE]]=0,"NO",Tabla5[[#This Row],[LIBRE]]&gt;0,"SI")</f>
        <v>SI</v>
      </c>
      <c r="Q154" s="37" t="str" cm="1">
        <f t="array" ref="Q154">IFERROR(IF(Tabla5[[#This Row],[DISPONIBILIDAD]]="NO","COMPLETO",_xlfn.IFS(Tabla5[[#This Row],[LIBRE]]&gt;20,"DISPONIBLE",Tabla5[[#This Row],[LIBRE]]&lt;10,"ULTIMAS PLAZAS")),"DISPONIBLE")</f>
        <v>ULTIMAS PLAZAS</v>
      </c>
      <c r="R154" s="28" t="s">
        <v>62</v>
      </c>
      <c r="S154" s="53"/>
    </row>
    <row r="155" spans="5:19">
      <c r="E155" s="50"/>
      <c r="F155" s="53"/>
      <c r="G155" s="33" t="str">
        <f>VLOOKUP(H155,IATA[],2,0)</f>
        <v>MADRID</v>
      </c>
      <c r="H155" s="34" t="s">
        <v>13</v>
      </c>
      <c r="I155" s="58" t="s">
        <v>63</v>
      </c>
      <c r="J155" s="31" t="s">
        <v>27</v>
      </c>
      <c r="K155" s="29" t="str">
        <f>Tabla5[[#This Row],[FECHALARGA]]&amp;"-"&amp;Tabla5[[#This Row],[NUM VUELO]]</f>
        <v>45793-5002</v>
      </c>
      <c r="L155" s="35">
        <v>45793</v>
      </c>
      <c r="M155" s="35">
        <v>5002</v>
      </c>
      <c r="N155" s="29">
        <f t="shared" si="2"/>
        <v>16</v>
      </c>
      <c r="O155" s="29">
        <f>VLOOKUP(Tabla5[[#This Row],[CÓD]],Tabla1[],11,0)</f>
        <v>3</v>
      </c>
      <c r="P155" s="32" t="str" cm="1">
        <f t="array" ref="P155">_xlfn.IFS(Tabla5[[#This Row],[LIBRE]]=0,"NO",Tabla5[[#This Row],[LIBRE]]&gt;0,"SI")</f>
        <v>SI</v>
      </c>
      <c r="Q155" s="37" t="str" cm="1">
        <f t="array" ref="Q155">IFERROR(IF(Tabla5[[#This Row],[DISPONIBILIDAD]]="NO","COMPLETO",_xlfn.IFS(Tabla5[[#This Row],[LIBRE]]&gt;20,"DISPONIBLE",Tabla5[[#This Row],[LIBRE]]&lt;10,"ULTIMAS PLAZAS")),"DISPONIBLE")</f>
        <v>ULTIMAS PLAZAS</v>
      </c>
      <c r="R155" s="28" t="s">
        <v>62</v>
      </c>
      <c r="S155" s="53"/>
    </row>
    <row r="156" spans="5:19">
      <c r="E156" s="50"/>
      <c r="F156" s="53"/>
      <c r="G156" s="29" t="str">
        <f>VLOOKUP(H156,IATA[],2,0)</f>
        <v>MADRID</v>
      </c>
      <c r="H156" s="30" t="s">
        <v>13</v>
      </c>
      <c r="I156" s="58" t="s">
        <v>63</v>
      </c>
      <c r="J156" s="31" t="s">
        <v>27</v>
      </c>
      <c r="K156" s="29" t="str">
        <f>Tabla5[[#This Row],[FECHALARGA]]&amp;"-"&amp;Tabla5[[#This Row],[NUM VUELO]]</f>
        <v>45800-5002</v>
      </c>
      <c r="L156" s="29">
        <v>45800</v>
      </c>
      <c r="M156" s="29">
        <v>5002</v>
      </c>
      <c r="N156" s="29">
        <f t="shared" si="2"/>
        <v>23</v>
      </c>
      <c r="O156" s="29">
        <f>VLOOKUP(Tabla5[[#This Row],[CÓD]],Tabla1[],11,0)</f>
        <v>10</v>
      </c>
      <c r="P156" s="32" t="str" cm="1">
        <f t="array" ref="P156">_xlfn.IFS(Tabla5[[#This Row],[LIBRE]]=0,"NO",Tabla5[[#This Row],[LIBRE]]&gt;0,"SI")</f>
        <v>SI</v>
      </c>
      <c r="Q156" s="37" t="str" cm="1">
        <f t="array" ref="Q156">IFERROR(IF(Tabla5[[#This Row],[DISPONIBILIDAD]]="NO","COMPLETO",_xlfn.IFS(Tabla5[[#This Row],[LIBRE]]&gt;20,"DISPONIBLE",Tabla5[[#This Row],[LIBRE]]&lt;10,"ULTIMAS PLAZAS")),"DISPONIBLE")</f>
        <v>DISPONIBLE</v>
      </c>
      <c r="R156" s="28" t="s">
        <v>62</v>
      </c>
      <c r="S156" s="53"/>
    </row>
    <row r="157" spans="5:19">
      <c r="E157" s="50"/>
      <c r="F157" s="53"/>
      <c r="G157" s="33" t="str">
        <f>VLOOKUP(H157,IATA[],2,0)</f>
        <v>MADRID</v>
      </c>
      <c r="H157" s="34" t="s">
        <v>13</v>
      </c>
      <c r="I157" s="58" t="s">
        <v>63</v>
      </c>
      <c r="J157" s="31" t="s">
        <v>27</v>
      </c>
      <c r="K157" s="29" t="str">
        <f>Tabla5[[#This Row],[FECHALARGA]]&amp;"-"&amp;Tabla5[[#This Row],[NUM VUELO]]</f>
        <v>45807-5002</v>
      </c>
      <c r="L157" s="35">
        <v>45807</v>
      </c>
      <c r="M157" s="35">
        <v>5002</v>
      </c>
      <c r="N157" s="29">
        <f t="shared" si="2"/>
        <v>30</v>
      </c>
      <c r="O157" s="29">
        <f>VLOOKUP(Tabla5[[#This Row],[CÓD]],Tabla1[],11,0)</f>
        <v>4</v>
      </c>
      <c r="P157" s="32" t="str" cm="1">
        <f t="array" ref="P157">_xlfn.IFS(Tabla5[[#This Row],[LIBRE]]=0,"NO",Tabla5[[#This Row],[LIBRE]]&gt;0,"SI")</f>
        <v>SI</v>
      </c>
      <c r="Q157" s="37" t="str" cm="1">
        <f t="array" ref="Q157">IFERROR(IF(Tabla5[[#This Row],[DISPONIBILIDAD]]="NO","COMPLETO",_xlfn.IFS(Tabla5[[#This Row],[LIBRE]]&gt;20,"DISPONIBLE",Tabla5[[#This Row],[LIBRE]]&lt;10,"ULTIMAS PLAZAS")),"DISPONIBLE")</f>
        <v>ULTIMAS PLAZAS</v>
      </c>
      <c r="R157" s="28" t="s">
        <v>62</v>
      </c>
      <c r="S157" s="53"/>
    </row>
    <row r="158" spans="5:19">
      <c r="E158" s="50"/>
      <c r="F158" s="53"/>
      <c r="G158" s="33" t="str">
        <f>VLOOKUP(H158,IATA[],2,0)</f>
        <v>MADRID</v>
      </c>
      <c r="H158" s="34" t="s">
        <v>13</v>
      </c>
      <c r="I158" s="58" t="s">
        <v>63</v>
      </c>
      <c r="J158" s="31" t="s">
        <v>15</v>
      </c>
      <c r="K158" s="29" t="str">
        <f>Tabla5[[#This Row],[FECHALARGA]]&amp;"-"&amp;Tabla5[[#This Row],[NUM VUELO]]</f>
        <v>45814-5002</v>
      </c>
      <c r="L158" s="35">
        <v>45814</v>
      </c>
      <c r="M158" s="35">
        <v>5002</v>
      </c>
      <c r="N158" s="29">
        <f t="shared" si="2"/>
        <v>6</v>
      </c>
      <c r="O158" s="29">
        <f>VLOOKUP(Tabla5[[#This Row],[CÓD]],Tabla1[],11,0)</f>
        <v>10</v>
      </c>
      <c r="P158" s="32" t="str" cm="1">
        <f t="array" ref="P158">_xlfn.IFS(Tabla5[[#This Row],[LIBRE]]=0,"NO",Tabla5[[#This Row],[LIBRE]]&gt;0,"SI")</f>
        <v>SI</v>
      </c>
      <c r="Q158" s="37" t="str" cm="1">
        <f t="array" ref="Q158">IFERROR(IF(Tabla5[[#This Row],[DISPONIBILIDAD]]="NO","COMPLETO",_xlfn.IFS(Tabla5[[#This Row],[LIBRE]]&gt;20,"DISPONIBLE",Tabla5[[#This Row],[LIBRE]]&lt;10,"ULTIMAS PLAZAS")),"DISPONIBLE")</f>
        <v>DISPONIBLE</v>
      </c>
      <c r="R158" s="28" t="s">
        <v>62</v>
      </c>
      <c r="S158" s="53"/>
    </row>
    <row r="159" spans="5:19">
      <c r="E159" s="50"/>
      <c r="F159" s="53"/>
      <c r="G159" s="29" t="str">
        <f>VLOOKUP(H159,IATA[],2,0)</f>
        <v>MADRID</v>
      </c>
      <c r="H159" s="30" t="s">
        <v>13</v>
      </c>
      <c r="I159" s="58" t="s">
        <v>63</v>
      </c>
      <c r="J159" s="31" t="s">
        <v>15</v>
      </c>
      <c r="K159" s="29" t="str">
        <f>Tabla5[[#This Row],[FECHALARGA]]&amp;"-"&amp;Tabla5[[#This Row],[NUM VUELO]]</f>
        <v>45828-5002</v>
      </c>
      <c r="L159" s="29">
        <v>45828</v>
      </c>
      <c r="M159" s="29">
        <v>5002</v>
      </c>
      <c r="N159" s="29">
        <f t="shared" si="2"/>
        <v>20</v>
      </c>
      <c r="O159" s="29">
        <f>VLOOKUP(Tabla5[[#This Row],[CÓD]],Tabla1[],11,0)</f>
        <v>0</v>
      </c>
      <c r="P159" s="32" t="str" cm="1">
        <f t="array" ref="P159">_xlfn.IFS(Tabla5[[#This Row],[LIBRE]]=0,"NO",Tabla5[[#This Row],[LIBRE]]&gt;0,"SI")</f>
        <v>NO</v>
      </c>
      <c r="Q159" s="37" t="str" cm="1">
        <f t="array" ref="Q159">IFERROR(IF(Tabla5[[#This Row],[DISPONIBILIDAD]]="NO","COMPLETO",_xlfn.IFS(Tabla5[[#This Row],[LIBRE]]&gt;20,"DISPONIBLE",Tabla5[[#This Row],[LIBRE]]&lt;10,"ULTIMAS PLAZAS")),"DISPONIBLE")</f>
        <v>COMPLETO</v>
      </c>
      <c r="R159" s="28" t="s">
        <v>62</v>
      </c>
      <c r="S159" s="53"/>
    </row>
    <row r="160" spans="5:19">
      <c r="E160" s="50"/>
      <c r="F160" s="53"/>
      <c r="G160" s="33" t="str">
        <f>VLOOKUP(H160,IATA[],2,0)</f>
        <v>MADRID</v>
      </c>
      <c r="H160" s="34" t="s">
        <v>13</v>
      </c>
      <c r="I160" s="58" t="s">
        <v>63</v>
      </c>
      <c r="J160" s="31" t="s">
        <v>15</v>
      </c>
      <c r="K160" s="29" t="str">
        <f>Tabla5[[#This Row],[FECHALARGA]]&amp;"-"&amp;Tabla5[[#This Row],[NUM VUELO]]</f>
        <v>45835-5002</v>
      </c>
      <c r="L160" s="35">
        <v>45835</v>
      </c>
      <c r="M160" s="35">
        <v>5002</v>
      </c>
      <c r="N160" s="29">
        <f t="shared" si="2"/>
        <v>27</v>
      </c>
      <c r="O160" s="29">
        <f>VLOOKUP(Tabla5[[#This Row],[CÓD]],Tabla1[],11,0)</f>
        <v>0</v>
      </c>
      <c r="P160" s="32" t="str" cm="1">
        <f t="array" ref="P160">_xlfn.IFS(Tabla5[[#This Row],[LIBRE]]=0,"NO",Tabla5[[#This Row],[LIBRE]]&gt;0,"SI")</f>
        <v>NO</v>
      </c>
      <c r="Q160" s="37" t="str" cm="1">
        <f t="array" ref="Q160">IFERROR(IF(Tabla5[[#This Row],[DISPONIBILIDAD]]="NO","COMPLETO",_xlfn.IFS(Tabla5[[#This Row],[LIBRE]]&gt;20,"DISPONIBLE",Tabla5[[#This Row],[LIBRE]]&lt;10,"ULTIMAS PLAZAS")),"DISPONIBLE")</f>
        <v>COMPLETO</v>
      </c>
      <c r="R160" s="28" t="s">
        <v>62</v>
      </c>
      <c r="S160" s="53"/>
    </row>
    <row r="161" spans="5:19">
      <c r="E161" s="50"/>
      <c r="F161" s="53"/>
      <c r="G161" s="33" t="str">
        <f>VLOOKUP(H161,IATA[],2,0)</f>
        <v>MADRID</v>
      </c>
      <c r="H161" s="34" t="s">
        <v>13</v>
      </c>
      <c r="I161" s="58" t="s">
        <v>63</v>
      </c>
      <c r="J161" s="31" t="s">
        <v>17</v>
      </c>
      <c r="K161" s="29" t="str">
        <f>Tabla5[[#This Row],[FECHALARGA]]&amp;"-"&amp;Tabla5[[#This Row],[NUM VUELO]]</f>
        <v>45842-5002</v>
      </c>
      <c r="L161" s="35">
        <v>45842</v>
      </c>
      <c r="M161" s="35">
        <v>5002</v>
      </c>
      <c r="N161" s="29">
        <f t="shared" si="2"/>
        <v>4</v>
      </c>
      <c r="O161" s="29">
        <f>VLOOKUP(Tabla5[[#This Row],[CÓD]],Tabla1[],11,0)</f>
        <v>10</v>
      </c>
      <c r="P161" s="32" t="str" cm="1">
        <f t="array" ref="P161">_xlfn.IFS(Tabla5[[#This Row],[LIBRE]]=0,"NO",Tabla5[[#This Row],[LIBRE]]&gt;0,"SI")</f>
        <v>SI</v>
      </c>
      <c r="Q161" s="37" t="str" cm="1">
        <f t="array" ref="Q161">IFERROR(IF(Tabla5[[#This Row],[DISPONIBILIDAD]]="NO","COMPLETO",_xlfn.IFS(Tabla5[[#This Row],[LIBRE]]&gt;20,"DISPONIBLE",Tabla5[[#This Row],[LIBRE]]&lt;10,"ULTIMAS PLAZAS")),"DISPONIBLE")</f>
        <v>DISPONIBLE</v>
      </c>
      <c r="R161" s="28" t="s">
        <v>62</v>
      </c>
      <c r="S161" s="53"/>
    </row>
    <row r="162" spans="5:19">
      <c r="E162" s="50"/>
      <c r="F162" s="53"/>
      <c r="G162" s="29" t="str">
        <f>VLOOKUP(H162,IATA[],2,0)</f>
        <v>MADRID</v>
      </c>
      <c r="H162" s="30" t="s">
        <v>13</v>
      </c>
      <c r="I162" s="58" t="s">
        <v>63</v>
      </c>
      <c r="J162" s="31" t="s">
        <v>17</v>
      </c>
      <c r="K162" s="29" t="str">
        <f>Tabla5[[#This Row],[FECHALARGA]]&amp;"-"&amp;Tabla5[[#This Row],[NUM VUELO]]</f>
        <v>45849-5002</v>
      </c>
      <c r="L162" s="29">
        <v>45849</v>
      </c>
      <c r="M162" s="29">
        <v>5002</v>
      </c>
      <c r="N162" s="29">
        <f t="shared" si="2"/>
        <v>11</v>
      </c>
      <c r="O162" s="29">
        <f>VLOOKUP(Tabla5[[#This Row],[CÓD]],Tabla1[],11,0)</f>
        <v>10</v>
      </c>
      <c r="P162" s="32" t="str" cm="1">
        <f t="array" ref="P162">_xlfn.IFS(Tabla5[[#This Row],[LIBRE]]=0,"NO",Tabla5[[#This Row],[LIBRE]]&gt;0,"SI")</f>
        <v>SI</v>
      </c>
      <c r="Q162" s="37" t="str" cm="1">
        <f t="array" ref="Q162">IFERROR(IF(Tabla5[[#This Row],[DISPONIBILIDAD]]="NO","COMPLETO",_xlfn.IFS(Tabla5[[#This Row],[LIBRE]]&gt;20,"DISPONIBLE",Tabla5[[#This Row],[LIBRE]]&lt;10,"ULTIMAS PLAZAS")),"DISPONIBLE")</f>
        <v>DISPONIBLE</v>
      </c>
      <c r="R162" s="28" t="s">
        <v>62</v>
      </c>
      <c r="S162" s="53"/>
    </row>
    <row r="163" spans="5:19" ht="0.6" customHeight="1">
      <c r="E163" s="50"/>
      <c r="F163" s="53"/>
      <c r="G163" s="33" t="str">
        <f>VLOOKUP(H163,IATA[],2,0)</f>
        <v>MADRID</v>
      </c>
      <c r="H163" s="34" t="s">
        <v>13</v>
      </c>
      <c r="I163" s="58" t="s">
        <v>63</v>
      </c>
      <c r="J163" s="31" t="s">
        <v>17</v>
      </c>
      <c r="K163" s="29" t="str">
        <f>Tabla5[[#This Row],[FECHALARGA]]&amp;"-"&amp;Tabla5[[#This Row],[NUM VUELO]]</f>
        <v>45856-5002</v>
      </c>
      <c r="L163" s="35">
        <v>45856</v>
      </c>
      <c r="M163" s="35">
        <v>5002</v>
      </c>
      <c r="N163" s="29">
        <f t="shared" si="2"/>
        <v>18</v>
      </c>
      <c r="O163" s="29">
        <f>VLOOKUP(Tabla5[[#This Row],[CÓD]],Tabla1[],11,0)</f>
        <v>10</v>
      </c>
      <c r="P163" s="32" t="str" cm="1">
        <f t="array" ref="P163">_xlfn.IFS(Tabla5[[#This Row],[LIBRE]]=0,"NO",Tabla5[[#This Row],[LIBRE]]&gt;0,"SI")</f>
        <v>SI</v>
      </c>
      <c r="Q163" s="37" t="str" cm="1">
        <f t="array" ref="Q163">IFERROR(IF(Tabla5[[#This Row],[DISPONIBILIDAD]]="NO","COMPLETO",_xlfn.IFS(Tabla5[[#This Row],[LIBRE]]&gt;20,"DISPONIBLE",Tabla5[[#This Row],[LIBRE]]&lt;10,"ULTIMAS PLAZAS")),"DISPONIBLE")</f>
        <v>DISPONIBLE</v>
      </c>
      <c r="R163" s="28" t="s">
        <v>62</v>
      </c>
      <c r="S163" s="53"/>
    </row>
    <row r="164" spans="5:19">
      <c r="E164" s="50"/>
      <c r="F164" s="53"/>
      <c r="G164" s="33" t="str">
        <f>VLOOKUP(H164,IATA[],2,0)</f>
        <v>MADRID</v>
      </c>
      <c r="H164" s="34" t="s">
        <v>13</v>
      </c>
      <c r="I164" s="58" t="s">
        <v>63</v>
      </c>
      <c r="J164" s="31" t="s">
        <v>27</v>
      </c>
      <c r="K164" s="29" t="str">
        <f>Tabla5[[#This Row],[FECHALARGA]]&amp;"-"&amp;Tabla5[[#This Row],[NUM VUELO]]</f>
        <v>45780-6002</v>
      </c>
      <c r="L164" s="35">
        <v>45780</v>
      </c>
      <c r="M164" s="35">
        <v>6002</v>
      </c>
      <c r="N164" s="29">
        <f t="shared" si="2"/>
        <v>3</v>
      </c>
      <c r="O164" s="29">
        <f>VLOOKUP(Tabla5[[#This Row],[CÓD]],Tabla1[],11,0)</f>
        <v>1</v>
      </c>
      <c r="P164" s="32" t="str" cm="1">
        <f t="array" ref="P164">_xlfn.IFS(Tabla5[[#This Row],[LIBRE]]=0,"NO",Tabla5[[#This Row],[LIBRE]]&gt;0,"SI")</f>
        <v>SI</v>
      </c>
      <c r="Q164" s="37" t="str" cm="1">
        <f t="array" ref="Q164">IFERROR(IF(Tabla5[[#This Row],[DISPONIBILIDAD]]="NO","COMPLETO",_xlfn.IFS(Tabla5[[#This Row],[LIBRE]]&gt;20,"DISPONIBLE",Tabla5[[#This Row],[LIBRE]]&lt;10,"ULTIMAS PLAZAS")),"DISPONIBLE")</f>
        <v>ULTIMAS PLAZAS</v>
      </c>
      <c r="R164" s="28" t="s">
        <v>62</v>
      </c>
      <c r="S164" s="53"/>
    </row>
    <row r="165" spans="5:19">
      <c r="E165" s="50"/>
      <c r="F165" s="53"/>
      <c r="G165" s="29" t="str">
        <f>VLOOKUP(H165,IATA[],2,0)</f>
        <v>MADRID</v>
      </c>
      <c r="H165" s="30" t="s">
        <v>13</v>
      </c>
      <c r="I165" s="58" t="s">
        <v>63</v>
      </c>
      <c r="J165" s="31" t="s">
        <v>27</v>
      </c>
      <c r="K165" s="29" t="str">
        <f>Tabla5[[#This Row],[FECHALARGA]]&amp;"-"&amp;Tabla5[[#This Row],[NUM VUELO]]</f>
        <v>45787-6002</v>
      </c>
      <c r="L165" s="29">
        <v>45787</v>
      </c>
      <c r="M165" s="29">
        <v>6002</v>
      </c>
      <c r="N165" s="29">
        <f t="shared" si="2"/>
        <v>10</v>
      </c>
      <c r="O165" s="29">
        <f>VLOOKUP(Tabla5[[#This Row],[CÓD]],Tabla1[],11,0)</f>
        <v>3</v>
      </c>
      <c r="P165" s="32" t="str" cm="1">
        <f t="array" ref="P165">_xlfn.IFS(Tabla5[[#This Row],[LIBRE]]=0,"NO",Tabla5[[#This Row],[LIBRE]]&gt;0,"SI")</f>
        <v>SI</v>
      </c>
      <c r="Q165" s="37" t="str" cm="1">
        <f t="array" ref="Q165">IFERROR(IF(Tabla5[[#This Row],[DISPONIBILIDAD]]="NO","COMPLETO",_xlfn.IFS(Tabla5[[#This Row],[LIBRE]]&gt;20,"DISPONIBLE",Tabla5[[#This Row],[LIBRE]]&lt;10,"ULTIMAS PLAZAS")),"DISPONIBLE")</f>
        <v>ULTIMAS PLAZAS</v>
      </c>
      <c r="R165" s="28" t="s">
        <v>62</v>
      </c>
      <c r="S165" s="53"/>
    </row>
    <row r="166" spans="5:19">
      <c r="E166" s="50"/>
      <c r="F166" s="53"/>
      <c r="G166" s="33" t="str">
        <f>VLOOKUP(H166,IATA[],2,0)</f>
        <v>MADRID</v>
      </c>
      <c r="H166" s="34" t="s">
        <v>13</v>
      </c>
      <c r="I166" s="58" t="s">
        <v>63</v>
      </c>
      <c r="J166" s="31" t="s">
        <v>27</v>
      </c>
      <c r="K166" s="29" t="str">
        <f>Tabla5[[#This Row],[FECHALARGA]]&amp;"-"&amp;Tabla5[[#This Row],[NUM VUELO]]</f>
        <v>45794-6002</v>
      </c>
      <c r="L166" s="35">
        <v>45794</v>
      </c>
      <c r="M166" s="35">
        <v>6002</v>
      </c>
      <c r="N166" s="29">
        <f t="shared" si="2"/>
        <v>17</v>
      </c>
      <c r="O166" s="29">
        <f>VLOOKUP(Tabla5[[#This Row],[CÓD]],Tabla1[],11,0)</f>
        <v>6</v>
      </c>
      <c r="P166" s="32" t="str" cm="1">
        <f t="array" ref="P166">_xlfn.IFS(Tabla5[[#This Row],[LIBRE]]=0,"NO",Tabla5[[#This Row],[LIBRE]]&gt;0,"SI")</f>
        <v>SI</v>
      </c>
      <c r="Q166" s="37" t="str" cm="1">
        <f t="array" ref="Q166">IFERROR(IF(Tabla5[[#This Row],[DISPONIBILIDAD]]="NO","COMPLETO",_xlfn.IFS(Tabla5[[#This Row],[LIBRE]]&gt;20,"DISPONIBLE",Tabla5[[#This Row],[LIBRE]]&lt;10,"ULTIMAS PLAZAS")),"DISPONIBLE")</f>
        <v>ULTIMAS PLAZAS</v>
      </c>
      <c r="R166" s="28" t="s">
        <v>62</v>
      </c>
      <c r="S166" s="53"/>
    </row>
    <row r="167" spans="5:19">
      <c r="E167" s="50"/>
      <c r="F167" s="53"/>
      <c r="G167" s="29" t="str">
        <f>VLOOKUP(H167,IATA[],2,0)</f>
        <v>MADRID</v>
      </c>
      <c r="H167" s="30" t="s">
        <v>13</v>
      </c>
      <c r="I167" s="58" t="s">
        <v>63</v>
      </c>
      <c r="J167" s="31" t="s">
        <v>27</v>
      </c>
      <c r="K167" s="29" t="str">
        <f>Tabla5[[#This Row],[FECHALARGA]]&amp;"-"&amp;Tabla5[[#This Row],[NUM VUELO]]</f>
        <v>45801-6002</v>
      </c>
      <c r="L167" s="29">
        <v>45801</v>
      </c>
      <c r="M167" s="29">
        <v>6002</v>
      </c>
      <c r="N167" s="29">
        <f t="shared" si="2"/>
        <v>24</v>
      </c>
      <c r="O167" s="29">
        <f>VLOOKUP(Tabla5[[#This Row],[CÓD]],Tabla1[],11,0)</f>
        <v>10</v>
      </c>
      <c r="P167" s="32" t="str" cm="1">
        <f t="array" ref="P167">_xlfn.IFS(Tabla5[[#This Row],[LIBRE]]=0,"NO",Tabla5[[#This Row],[LIBRE]]&gt;0,"SI")</f>
        <v>SI</v>
      </c>
      <c r="Q167" s="37" t="str" cm="1">
        <f t="array" ref="Q167">IFERROR(IF(Tabla5[[#This Row],[DISPONIBILIDAD]]="NO","COMPLETO",_xlfn.IFS(Tabla5[[#This Row],[LIBRE]]&gt;20,"DISPONIBLE",Tabla5[[#This Row],[LIBRE]]&lt;10,"ULTIMAS PLAZAS")),"DISPONIBLE")</f>
        <v>DISPONIBLE</v>
      </c>
      <c r="R167" s="28" t="s">
        <v>62</v>
      </c>
      <c r="S167" s="53"/>
    </row>
    <row r="168" spans="5:19">
      <c r="E168" s="50"/>
      <c r="F168" s="53"/>
      <c r="G168" s="33" t="str">
        <f>VLOOKUP(H168,IATA[],2,0)</f>
        <v>MADRID</v>
      </c>
      <c r="H168" s="34" t="s">
        <v>13</v>
      </c>
      <c r="I168" s="58" t="s">
        <v>63</v>
      </c>
      <c r="J168" s="31" t="s">
        <v>27</v>
      </c>
      <c r="K168" s="29" t="str">
        <f>Tabla5[[#This Row],[FECHALARGA]]&amp;"-"&amp;Tabla5[[#This Row],[NUM VUELO]]</f>
        <v>45808-6002</v>
      </c>
      <c r="L168" s="35">
        <v>45808</v>
      </c>
      <c r="M168" s="35">
        <v>6002</v>
      </c>
      <c r="N168" s="29">
        <f t="shared" si="2"/>
        <v>31</v>
      </c>
      <c r="O168" s="29">
        <f>VLOOKUP(Tabla5[[#This Row],[CÓD]],Tabla1[],11,0)</f>
        <v>10</v>
      </c>
      <c r="P168" s="32" t="str" cm="1">
        <f t="array" ref="P168">_xlfn.IFS(Tabla5[[#This Row],[LIBRE]]=0,"NO",Tabla5[[#This Row],[LIBRE]]&gt;0,"SI")</f>
        <v>SI</v>
      </c>
      <c r="Q168" s="37" t="str" cm="1">
        <f t="array" ref="Q168">IFERROR(IF(Tabla5[[#This Row],[DISPONIBILIDAD]]="NO","COMPLETO",_xlfn.IFS(Tabla5[[#This Row],[LIBRE]]&gt;20,"DISPONIBLE",Tabla5[[#This Row],[LIBRE]]&lt;10,"ULTIMAS PLAZAS")),"DISPONIBLE")</f>
        <v>DISPONIBLE</v>
      </c>
      <c r="R168" s="28" t="s">
        <v>62</v>
      </c>
      <c r="S168" s="53"/>
    </row>
    <row r="169" spans="5:19">
      <c r="E169" s="50"/>
      <c r="F169" s="53"/>
      <c r="G169" s="29" t="str">
        <f>VLOOKUP(H169,IATA[],2,0)</f>
        <v>MADRID</v>
      </c>
      <c r="H169" s="30" t="s">
        <v>13</v>
      </c>
      <c r="I169" s="58" t="s">
        <v>63</v>
      </c>
      <c r="J169" s="31" t="s">
        <v>15</v>
      </c>
      <c r="K169" s="29" t="str">
        <f>Tabla5[[#This Row],[FECHALARGA]]&amp;"-"&amp;Tabla5[[#This Row],[NUM VUELO]]</f>
        <v>45815-6002</v>
      </c>
      <c r="L169" s="29">
        <v>45815</v>
      </c>
      <c r="M169" s="29">
        <v>6002</v>
      </c>
      <c r="N169" s="29">
        <f t="shared" si="2"/>
        <v>7</v>
      </c>
      <c r="O169" s="29">
        <f>VLOOKUP(Tabla5[[#This Row],[CÓD]],Tabla1[],11,0)</f>
        <v>8</v>
      </c>
      <c r="P169" s="32" t="str" cm="1">
        <f t="array" ref="P169">_xlfn.IFS(Tabla5[[#This Row],[LIBRE]]=0,"NO",Tabla5[[#This Row],[LIBRE]]&gt;0,"SI")</f>
        <v>SI</v>
      </c>
      <c r="Q169" s="37" t="str" cm="1">
        <f t="array" ref="Q169">IFERROR(IF(Tabla5[[#This Row],[DISPONIBILIDAD]]="NO","COMPLETO",_xlfn.IFS(Tabla5[[#This Row],[LIBRE]]&gt;20,"DISPONIBLE",Tabla5[[#This Row],[LIBRE]]&lt;10,"ULTIMAS PLAZAS")),"DISPONIBLE")</f>
        <v>ULTIMAS PLAZAS</v>
      </c>
      <c r="R169" s="28" t="s">
        <v>62</v>
      </c>
      <c r="S169" s="53"/>
    </row>
    <row r="170" spans="5:19">
      <c r="E170" s="50"/>
      <c r="F170" s="53"/>
      <c r="G170" s="33" t="str">
        <f>VLOOKUP(H170,IATA[],2,0)</f>
        <v>MADRID</v>
      </c>
      <c r="H170" s="34" t="s">
        <v>13</v>
      </c>
      <c r="I170" s="58" t="s">
        <v>63</v>
      </c>
      <c r="J170" s="31" t="s">
        <v>15</v>
      </c>
      <c r="K170" s="29" t="str">
        <f>Tabla5[[#This Row],[FECHALARGA]]&amp;"-"&amp;Tabla5[[#This Row],[NUM VUELO]]</f>
        <v>45822-6002</v>
      </c>
      <c r="L170" s="35">
        <v>45822</v>
      </c>
      <c r="M170" s="35">
        <v>6002</v>
      </c>
      <c r="N170" s="29">
        <f t="shared" si="2"/>
        <v>14</v>
      </c>
      <c r="O170" s="29">
        <f>VLOOKUP(Tabla5[[#This Row],[CÓD]],Tabla1[],11,0)</f>
        <v>10</v>
      </c>
      <c r="P170" s="32" t="str" cm="1">
        <f t="array" ref="P170">_xlfn.IFS(Tabla5[[#This Row],[LIBRE]]=0,"NO",Tabla5[[#This Row],[LIBRE]]&gt;0,"SI")</f>
        <v>SI</v>
      </c>
      <c r="Q170" s="37" t="str" cm="1">
        <f t="array" ref="Q170">IFERROR(IF(Tabla5[[#This Row],[DISPONIBILIDAD]]="NO","COMPLETO",_xlfn.IFS(Tabla5[[#This Row],[LIBRE]]&gt;20,"DISPONIBLE",Tabla5[[#This Row],[LIBRE]]&lt;10,"ULTIMAS PLAZAS")),"DISPONIBLE")</f>
        <v>DISPONIBLE</v>
      </c>
      <c r="R170" s="28" t="s">
        <v>62</v>
      </c>
      <c r="S170" s="53"/>
    </row>
    <row r="171" spans="5:19">
      <c r="E171" s="50"/>
      <c r="F171" s="53"/>
      <c r="G171" s="29" t="str">
        <f>VLOOKUP(H171,IATA[],2,0)</f>
        <v>MADRID</v>
      </c>
      <c r="H171" s="30" t="s">
        <v>13</v>
      </c>
      <c r="I171" s="58" t="s">
        <v>63</v>
      </c>
      <c r="J171" s="31" t="s">
        <v>15</v>
      </c>
      <c r="K171" s="29" t="str">
        <f>Tabla5[[#This Row],[FECHALARGA]]&amp;"-"&amp;Tabla5[[#This Row],[NUM VUELO]]</f>
        <v>45829-6002</v>
      </c>
      <c r="L171" s="29">
        <v>45829</v>
      </c>
      <c r="M171" s="29">
        <v>6002</v>
      </c>
      <c r="N171" s="29">
        <f t="shared" si="2"/>
        <v>21</v>
      </c>
      <c r="O171" s="29">
        <f>VLOOKUP(Tabla5[[#This Row],[CÓD]],Tabla1[],11,0)</f>
        <v>8</v>
      </c>
      <c r="P171" s="32" t="str" cm="1">
        <f t="array" ref="P171">_xlfn.IFS(Tabla5[[#This Row],[LIBRE]]=0,"NO",Tabla5[[#This Row],[LIBRE]]&gt;0,"SI")</f>
        <v>SI</v>
      </c>
      <c r="Q171" s="37" t="str" cm="1">
        <f t="array" ref="Q171">IFERROR(IF(Tabla5[[#This Row],[DISPONIBILIDAD]]="NO","COMPLETO",_xlfn.IFS(Tabla5[[#This Row],[LIBRE]]&gt;20,"DISPONIBLE",Tabla5[[#This Row],[LIBRE]]&lt;10,"ULTIMAS PLAZAS")),"DISPONIBLE")</f>
        <v>ULTIMAS PLAZAS</v>
      </c>
      <c r="R171" s="28" t="s">
        <v>62</v>
      </c>
      <c r="S171" s="53"/>
    </row>
    <row r="172" spans="5:19">
      <c r="E172" s="50"/>
      <c r="F172" s="53"/>
      <c r="G172" s="33" t="str">
        <f>VLOOKUP(H172,IATA[],2,0)</f>
        <v>MADRID</v>
      </c>
      <c r="H172" s="34" t="s">
        <v>13</v>
      </c>
      <c r="I172" s="58" t="s">
        <v>63</v>
      </c>
      <c r="J172" s="31" t="s">
        <v>15</v>
      </c>
      <c r="K172" s="29" t="str">
        <f>Tabla5[[#This Row],[FECHALARGA]]&amp;"-"&amp;Tabla5[[#This Row],[NUM VUELO]]</f>
        <v>45836-6002</v>
      </c>
      <c r="L172" s="35">
        <v>45836</v>
      </c>
      <c r="M172" s="35">
        <v>6002</v>
      </c>
      <c r="N172" s="29">
        <f t="shared" si="2"/>
        <v>28</v>
      </c>
      <c r="O172" s="29">
        <f>VLOOKUP(Tabla5[[#This Row],[CÓD]],Tabla1[],11,0)</f>
        <v>7</v>
      </c>
      <c r="P172" s="32" t="str" cm="1">
        <f t="array" ref="P172">_xlfn.IFS(Tabla5[[#This Row],[LIBRE]]=0,"NO",Tabla5[[#This Row],[LIBRE]]&gt;0,"SI")</f>
        <v>SI</v>
      </c>
      <c r="Q172" s="37" t="str" cm="1">
        <f t="array" ref="Q172">IFERROR(IF(Tabla5[[#This Row],[DISPONIBILIDAD]]="NO","COMPLETO",_xlfn.IFS(Tabla5[[#This Row],[LIBRE]]&gt;20,"DISPONIBLE",Tabla5[[#This Row],[LIBRE]]&lt;10,"ULTIMAS PLAZAS")),"DISPONIBLE")</f>
        <v>ULTIMAS PLAZAS</v>
      </c>
      <c r="R172" s="28" t="s">
        <v>62</v>
      </c>
      <c r="S172" s="53"/>
    </row>
    <row r="173" spans="5:19">
      <c r="E173" s="50"/>
      <c r="F173" s="53"/>
      <c r="G173" s="29" t="str">
        <f>VLOOKUP(H173,IATA[],2,0)</f>
        <v>MADRID</v>
      </c>
      <c r="H173" s="30" t="s">
        <v>13</v>
      </c>
      <c r="I173" s="58" t="s">
        <v>63</v>
      </c>
      <c r="J173" s="31" t="s">
        <v>17</v>
      </c>
      <c r="K173" s="29" t="str">
        <f>Tabla5[[#This Row],[FECHALARGA]]&amp;"-"&amp;Tabla5[[#This Row],[NUM VUELO]]</f>
        <v>45843-6002</v>
      </c>
      <c r="L173" s="29">
        <v>45843</v>
      </c>
      <c r="M173" s="29">
        <v>6002</v>
      </c>
      <c r="N173" s="29">
        <f t="shared" si="2"/>
        <v>5</v>
      </c>
      <c r="O173" s="29">
        <f>VLOOKUP(Tabla5[[#This Row],[CÓD]],Tabla1[],11,0)</f>
        <v>10</v>
      </c>
      <c r="P173" s="32" t="str" cm="1">
        <f t="array" ref="P173">_xlfn.IFS(Tabla5[[#This Row],[LIBRE]]=0,"NO",Tabla5[[#This Row],[LIBRE]]&gt;0,"SI")</f>
        <v>SI</v>
      </c>
      <c r="Q173" s="37" t="str" cm="1">
        <f t="array" ref="Q173">IFERROR(IF(Tabla5[[#This Row],[DISPONIBILIDAD]]="NO","COMPLETO",_xlfn.IFS(Tabla5[[#This Row],[LIBRE]]&gt;20,"DISPONIBLE",Tabla5[[#This Row],[LIBRE]]&lt;10,"ULTIMAS PLAZAS")),"DISPONIBLE")</f>
        <v>DISPONIBLE</v>
      </c>
      <c r="R173" s="28" t="s">
        <v>62</v>
      </c>
      <c r="S173" s="53"/>
    </row>
    <row r="174" spans="5:19">
      <c r="E174" s="50"/>
      <c r="F174" s="53"/>
      <c r="G174" s="33" t="str">
        <f>VLOOKUP(H174,IATA[],2,0)</f>
        <v>MADRID</v>
      </c>
      <c r="H174" s="34" t="s">
        <v>13</v>
      </c>
      <c r="I174" s="58" t="s">
        <v>63</v>
      </c>
      <c r="J174" s="31" t="s">
        <v>17</v>
      </c>
      <c r="K174" s="29" t="str">
        <f>Tabla5[[#This Row],[FECHALARGA]]&amp;"-"&amp;Tabla5[[#This Row],[NUM VUELO]]</f>
        <v>45850-6002</v>
      </c>
      <c r="L174" s="35">
        <v>45850</v>
      </c>
      <c r="M174" s="35">
        <v>6002</v>
      </c>
      <c r="N174" s="29">
        <f t="shared" si="2"/>
        <v>12</v>
      </c>
      <c r="O174" s="29">
        <f>VLOOKUP(Tabla5[[#This Row],[CÓD]],Tabla1[],11,0)</f>
        <v>10</v>
      </c>
      <c r="P174" s="32" t="str" cm="1">
        <f t="array" ref="P174">_xlfn.IFS(Tabla5[[#This Row],[LIBRE]]=0,"NO",Tabla5[[#This Row],[LIBRE]]&gt;0,"SI")</f>
        <v>SI</v>
      </c>
      <c r="Q174" s="37" t="str" cm="1">
        <f t="array" ref="Q174">IFERROR(IF(Tabla5[[#This Row],[DISPONIBILIDAD]]="NO","COMPLETO",_xlfn.IFS(Tabla5[[#This Row],[LIBRE]]&gt;20,"DISPONIBLE",Tabla5[[#This Row],[LIBRE]]&lt;10,"ULTIMAS PLAZAS")),"DISPONIBLE")</f>
        <v>DISPONIBLE</v>
      </c>
      <c r="R174" s="28" t="s">
        <v>62</v>
      </c>
      <c r="S174" s="53"/>
    </row>
    <row r="175" spans="5:19">
      <c r="E175" s="50"/>
      <c r="F175" s="53"/>
      <c r="G175" s="29" t="str">
        <f>VLOOKUP(H175,IATA[],2,0)</f>
        <v>MADRID</v>
      </c>
      <c r="H175" s="30" t="s">
        <v>13</v>
      </c>
      <c r="I175" s="58" t="s">
        <v>63</v>
      </c>
      <c r="J175" s="31" t="s">
        <v>17</v>
      </c>
      <c r="K175" s="29" t="str">
        <f>Tabla5[[#This Row],[FECHALARGA]]&amp;"-"&amp;Tabla5[[#This Row],[NUM VUELO]]</f>
        <v>45857-6002</v>
      </c>
      <c r="L175" s="29">
        <v>45857</v>
      </c>
      <c r="M175" s="29">
        <v>6002</v>
      </c>
      <c r="N175" s="29">
        <f t="shared" si="2"/>
        <v>19</v>
      </c>
      <c r="O175" s="29">
        <f>VLOOKUP(Tabla5[[#This Row],[CÓD]],Tabla1[],11,0)</f>
        <v>10</v>
      </c>
      <c r="P175" s="32" t="str" cm="1">
        <f t="array" ref="P175">_xlfn.IFS(Tabla5[[#This Row],[LIBRE]]=0,"NO",Tabla5[[#This Row],[LIBRE]]&gt;0,"SI")</f>
        <v>SI</v>
      </c>
      <c r="Q175" s="37" t="str" cm="1">
        <f t="array" ref="Q175">IFERROR(IF(Tabla5[[#This Row],[DISPONIBILIDAD]]="NO","COMPLETO",_xlfn.IFS(Tabla5[[#This Row],[LIBRE]]&gt;20,"DISPONIBLE",Tabla5[[#This Row],[LIBRE]]&lt;10,"ULTIMAS PLAZAS")),"DISPONIBLE")</f>
        <v>DISPONIBLE</v>
      </c>
      <c r="R175" s="28" t="s">
        <v>62</v>
      </c>
      <c r="S175" s="53"/>
    </row>
    <row r="176" spans="5:19">
      <c r="E176" s="50"/>
      <c r="F176" s="53"/>
      <c r="G176" s="33" t="str">
        <f>VLOOKUP(H176,IATA[],2,0)</f>
        <v>MADRID</v>
      </c>
      <c r="H176" s="34" t="s">
        <v>13</v>
      </c>
      <c r="I176" s="58" t="s">
        <v>63</v>
      </c>
      <c r="J176" s="31" t="s">
        <v>17</v>
      </c>
      <c r="K176" s="29" t="str">
        <f>Tabla5[[#This Row],[FECHALARGA]]&amp;"-"&amp;Tabla5[[#This Row],[NUM VUELO]]</f>
        <v>45864-6002</v>
      </c>
      <c r="L176" s="35">
        <v>45864</v>
      </c>
      <c r="M176" s="35">
        <v>6002</v>
      </c>
      <c r="N176" s="29">
        <f t="shared" si="2"/>
        <v>26</v>
      </c>
      <c r="O176" s="29">
        <f>VLOOKUP(Tabla5[[#This Row],[CÓD]],Tabla1[],11,0)</f>
        <v>8</v>
      </c>
      <c r="P176" s="32" t="str" cm="1">
        <f t="array" ref="P176">_xlfn.IFS(Tabla5[[#This Row],[LIBRE]]=0,"NO",Tabla5[[#This Row],[LIBRE]]&gt;0,"SI")</f>
        <v>SI</v>
      </c>
      <c r="Q176" s="37" t="str" cm="1">
        <f t="array" ref="Q176">IFERROR(IF(Tabla5[[#This Row],[DISPONIBILIDAD]]="NO","COMPLETO",_xlfn.IFS(Tabla5[[#This Row],[LIBRE]]&gt;20,"DISPONIBLE",Tabla5[[#This Row],[LIBRE]]&lt;10,"ULTIMAS PLAZAS")),"DISPONIBLE")</f>
        <v>ULTIMAS PLAZAS</v>
      </c>
      <c r="R176" s="28" t="s">
        <v>62</v>
      </c>
      <c r="S176" s="53"/>
    </row>
    <row r="177" spans="5:19">
      <c r="E177" s="50"/>
      <c r="F177" s="53"/>
      <c r="G177" s="29" t="str">
        <f>VLOOKUP(H177,IATA[],2,0)</f>
        <v>MADRID</v>
      </c>
      <c r="H177" s="30" t="s">
        <v>13</v>
      </c>
      <c r="I177" s="58" t="s">
        <v>63</v>
      </c>
      <c r="J177" s="31" t="s">
        <v>18</v>
      </c>
      <c r="K177" s="29" t="str">
        <f>Tabla5[[#This Row],[FECHALARGA]]&amp;"-"&amp;Tabla5[[#This Row],[NUM VUELO]]</f>
        <v>45871-6002</v>
      </c>
      <c r="L177" s="29">
        <v>45871</v>
      </c>
      <c r="M177" s="29">
        <v>6002</v>
      </c>
      <c r="N177" s="29">
        <f t="shared" si="2"/>
        <v>2</v>
      </c>
      <c r="O177" s="29">
        <f>VLOOKUP(Tabla5[[#This Row],[CÓD]],Tabla1[],11,0)</f>
        <v>19</v>
      </c>
      <c r="P177" s="32" t="str" cm="1">
        <f t="array" ref="P177">_xlfn.IFS(Tabla5[[#This Row],[LIBRE]]=0,"NO",Tabla5[[#This Row],[LIBRE]]&gt;0,"SI")</f>
        <v>SI</v>
      </c>
      <c r="Q177" s="37" t="str" cm="1">
        <f t="array" ref="Q177">IFERROR(IF(Tabla5[[#This Row],[DISPONIBILIDAD]]="NO","COMPLETO",_xlfn.IFS(Tabla5[[#This Row],[LIBRE]]&gt;20,"DISPONIBLE",Tabla5[[#This Row],[LIBRE]]&lt;10,"ULTIMAS PLAZAS")),"DISPONIBLE")</f>
        <v>DISPONIBLE</v>
      </c>
      <c r="R177" s="28" t="s">
        <v>62</v>
      </c>
      <c r="S177" s="53"/>
    </row>
    <row r="178" spans="5:19">
      <c r="E178" s="50"/>
      <c r="F178" s="53"/>
      <c r="G178" s="29" t="str">
        <f>VLOOKUP(H178,IATA[],2,0)</f>
        <v>MADRID</v>
      </c>
      <c r="H178" s="30" t="s">
        <v>13</v>
      </c>
      <c r="I178" s="58" t="s">
        <v>63</v>
      </c>
      <c r="J178" s="31" t="s">
        <v>18</v>
      </c>
      <c r="K178" s="29" t="str">
        <f>Tabla5[[#This Row],[FECHALARGA]]&amp;"-"&amp;Tabla5[[#This Row],[NUM VUELO]]</f>
        <v>45878-6002</v>
      </c>
      <c r="L178" s="29">
        <v>45878</v>
      </c>
      <c r="M178" s="29">
        <v>6002</v>
      </c>
      <c r="N178" s="29">
        <f t="shared" si="2"/>
        <v>9</v>
      </c>
      <c r="O178" s="29">
        <f>VLOOKUP(Tabla5[[#This Row],[CÓD]],Tabla1[],11,0)</f>
        <v>20</v>
      </c>
      <c r="P178" s="32" t="str" cm="1">
        <f t="array" ref="P178">_xlfn.IFS(Tabla5[[#This Row],[LIBRE]]=0,"NO",Tabla5[[#This Row],[LIBRE]]&gt;0,"SI")</f>
        <v>SI</v>
      </c>
      <c r="Q178" s="37" t="str" cm="1">
        <f t="array" ref="Q178">IFERROR(IF(Tabla5[[#This Row],[DISPONIBILIDAD]]="NO","COMPLETO",_xlfn.IFS(Tabla5[[#This Row],[LIBRE]]&gt;20,"DISPONIBLE",Tabla5[[#This Row],[LIBRE]]&lt;10,"ULTIMAS PLAZAS")),"DISPONIBLE")</f>
        <v>DISPONIBLE</v>
      </c>
      <c r="R178" s="28" t="s">
        <v>62</v>
      </c>
      <c r="S178" s="53"/>
    </row>
    <row r="179" spans="5:19">
      <c r="E179" s="50"/>
      <c r="F179" s="53"/>
      <c r="G179" s="29" t="str">
        <f>VLOOKUP(H179,IATA[],2,0)</f>
        <v>MADRID</v>
      </c>
      <c r="H179" s="30" t="s">
        <v>13</v>
      </c>
      <c r="I179" s="58" t="s">
        <v>63</v>
      </c>
      <c r="J179" s="31" t="s">
        <v>18</v>
      </c>
      <c r="K179" s="29" t="str">
        <f>Tabla5[[#This Row],[FECHALARGA]]&amp;"-"&amp;Tabla5[[#This Row],[NUM VUELO]]</f>
        <v>45885-6002</v>
      </c>
      <c r="L179" s="29">
        <v>45885</v>
      </c>
      <c r="M179" s="29">
        <v>6002</v>
      </c>
      <c r="N179" s="29">
        <f t="shared" si="2"/>
        <v>16</v>
      </c>
      <c r="O179" s="29">
        <f>VLOOKUP(Tabla5[[#This Row],[CÓD]],Tabla1[],11,0)</f>
        <v>17</v>
      </c>
      <c r="P179" s="32" t="str" cm="1">
        <f t="array" ref="P179">_xlfn.IFS(Tabla5[[#This Row],[LIBRE]]=0,"NO",Tabla5[[#This Row],[LIBRE]]&gt;0,"SI")</f>
        <v>SI</v>
      </c>
      <c r="Q179" s="37" t="str" cm="1">
        <f t="array" ref="Q179">IFERROR(IF(Tabla5[[#This Row],[DISPONIBILIDAD]]="NO","COMPLETO",_xlfn.IFS(Tabla5[[#This Row],[LIBRE]]&gt;20,"DISPONIBLE",Tabla5[[#This Row],[LIBRE]]&lt;10,"ULTIMAS PLAZAS")),"DISPONIBLE")</f>
        <v>DISPONIBLE</v>
      </c>
      <c r="R179" s="59" t="s">
        <v>64</v>
      </c>
      <c r="S179" s="53"/>
    </row>
    <row r="180" spans="5:19">
      <c r="E180" s="50"/>
      <c r="F180" s="53"/>
      <c r="G180" s="33" t="str">
        <f>VLOOKUP(H180,IATA[],2,0)</f>
        <v>MADRID</v>
      </c>
      <c r="H180" s="34" t="s">
        <v>13</v>
      </c>
      <c r="I180" s="58" t="s">
        <v>63</v>
      </c>
      <c r="J180" s="31" t="s">
        <v>18</v>
      </c>
      <c r="K180" s="29" t="str">
        <f>Tabla5[[#This Row],[FECHALARGA]]&amp;"-"&amp;Tabla5[[#This Row],[NUM VUELO]]</f>
        <v>45892-6002</v>
      </c>
      <c r="L180" s="35">
        <v>45892</v>
      </c>
      <c r="M180" s="35">
        <v>6002</v>
      </c>
      <c r="N180" s="29">
        <f t="shared" si="2"/>
        <v>23</v>
      </c>
      <c r="O180" s="29">
        <f>VLOOKUP(Tabla5[[#This Row],[CÓD]],Tabla1[],11,0)</f>
        <v>20</v>
      </c>
      <c r="P180" s="32" t="str" cm="1">
        <f t="array" ref="P180">_xlfn.IFS(Tabla5[[#This Row],[LIBRE]]=0,"NO",Tabla5[[#This Row],[LIBRE]]&gt;0,"SI")</f>
        <v>SI</v>
      </c>
      <c r="Q180" s="37" t="str" cm="1">
        <f t="array" ref="Q180">IFERROR(IF(Tabla5[[#This Row],[DISPONIBILIDAD]]="NO","COMPLETO",_xlfn.IFS(Tabla5[[#This Row],[LIBRE]]&gt;20,"DISPONIBLE",Tabla5[[#This Row],[LIBRE]]&lt;10,"ULTIMAS PLAZAS")),"DISPONIBLE")</f>
        <v>DISPONIBLE</v>
      </c>
      <c r="R180" s="28" t="s">
        <v>64</v>
      </c>
      <c r="S180" s="53"/>
    </row>
    <row r="181" spans="5:19">
      <c r="E181" s="50"/>
      <c r="F181" s="53"/>
      <c r="G181" s="29" t="str">
        <f>VLOOKUP(H181,IATA[],2,0)</f>
        <v>MADRID</v>
      </c>
      <c r="H181" s="30" t="s">
        <v>13</v>
      </c>
      <c r="I181" s="58" t="s">
        <v>63</v>
      </c>
      <c r="J181" s="31" t="s">
        <v>18</v>
      </c>
      <c r="K181" s="29" t="str">
        <f>Tabla5[[#This Row],[FECHALARGA]]&amp;"-"&amp;Tabla5[[#This Row],[NUM VUELO]]</f>
        <v>45899-6002</v>
      </c>
      <c r="L181" s="29">
        <v>45899</v>
      </c>
      <c r="M181" s="29">
        <v>6002</v>
      </c>
      <c r="N181" s="29">
        <f t="shared" si="2"/>
        <v>30</v>
      </c>
      <c r="O181" s="29">
        <f>VLOOKUP(Tabla5[[#This Row],[CÓD]],Tabla1[],11,0)</f>
        <v>20</v>
      </c>
      <c r="P181" s="32" t="str" cm="1">
        <f t="array" ref="P181">_xlfn.IFS(Tabla5[[#This Row],[LIBRE]]=0,"NO",Tabla5[[#This Row],[LIBRE]]&gt;0,"SI")</f>
        <v>SI</v>
      </c>
      <c r="Q181" s="37" t="str" cm="1">
        <f t="array" ref="Q181">IFERROR(IF(Tabla5[[#This Row],[DISPONIBILIDAD]]="NO","COMPLETO",_xlfn.IFS(Tabla5[[#This Row],[LIBRE]]&gt;20,"DISPONIBLE",Tabla5[[#This Row],[LIBRE]]&lt;10,"ULTIMAS PLAZAS")),"DISPONIBLE")</f>
        <v>DISPONIBLE</v>
      </c>
      <c r="R181" s="28" t="s">
        <v>64</v>
      </c>
      <c r="S181" s="53"/>
    </row>
    <row r="182" spans="5:19">
      <c r="E182" s="50"/>
      <c r="F182" s="53"/>
      <c r="G182" s="29" t="str">
        <f>VLOOKUP(H182,IATA[],2,0)</f>
        <v>MADRID</v>
      </c>
      <c r="H182" s="30" t="s">
        <v>13</v>
      </c>
      <c r="I182" s="58" t="s">
        <v>63</v>
      </c>
      <c r="J182" s="31" t="s">
        <v>19</v>
      </c>
      <c r="K182" s="29" t="str">
        <f>Tabla5[[#This Row],[FECHALARGA]]&amp;"-"&amp;Tabla5[[#This Row],[NUM VUELO]]</f>
        <v>45906-6002</v>
      </c>
      <c r="L182" s="29">
        <v>45906</v>
      </c>
      <c r="M182" s="29">
        <v>6002</v>
      </c>
      <c r="N182" s="29">
        <f t="shared" si="2"/>
        <v>6</v>
      </c>
      <c r="O182" s="29">
        <f>VLOOKUP(Tabla5[[#This Row],[CÓD]],Tabla1[],11,0)</f>
        <v>20</v>
      </c>
      <c r="P182" s="32" t="str" cm="1">
        <f t="array" ref="P182">_xlfn.IFS(Tabla5[[#This Row],[LIBRE]]=0,"NO",Tabla5[[#This Row],[LIBRE]]&gt;0,"SI")</f>
        <v>SI</v>
      </c>
      <c r="Q182" s="37" t="str" cm="1">
        <f t="array" ref="Q182">IFERROR(IF(Tabla5[[#This Row],[DISPONIBILIDAD]]="NO","COMPLETO",_xlfn.IFS(Tabla5[[#This Row],[LIBRE]]&gt;20,"DISPONIBLE",Tabla5[[#This Row],[LIBRE]]&lt;10,"ULTIMAS PLAZAS")),"DISPONIBLE")</f>
        <v>DISPONIBLE</v>
      </c>
      <c r="R182" s="28" t="s">
        <v>64</v>
      </c>
      <c r="S182" s="53"/>
    </row>
    <row r="183" spans="5:19">
      <c r="E183" s="50"/>
      <c r="F183" s="53"/>
      <c r="G183" s="29" t="str">
        <f>VLOOKUP(H183,IATA[],2,0)</f>
        <v>MADRID</v>
      </c>
      <c r="H183" s="30" t="s">
        <v>13</v>
      </c>
      <c r="I183" s="58" t="s">
        <v>63</v>
      </c>
      <c r="J183" s="31" t="s">
        <v>19</v>
      </c>
      <c r="K183" s="29" t="str">
        <f>Tabla5[[#This Row],[FECHALARGA]]&amp;"-"&amp;Tabla5[[#This Row],[NUM VUELO]]</f>
        <v>45913-6002</v>
      </c>
      <c r="L183" s="29">
        <v>45913</v>
      </c>
      <c r="M183" s="29">
        <v>6002</v>
      </c>
      <c r="N183" s="29">
        <f t="shared" si="2"/>
        <v>13</v>
      </c>
      <c r="O183" s="29">
        <f>VLOOKUP(Tabla5[[#This Row],[CÓD]],Tabla1[],11,0)</f>
        <v>20</v>
      </c>
      <c r="P183" s="32" t="str" cm="1">
        <f t="array" ref="P183">_xlfn.IFS(Tabla5[[#This Row],[LIBRE]]=0,"NO",Tabla5[[#This Row],[LIBRE]]&gt;0,"SI")</f>
        <v>SI</v>
      </c>
      <c r="Q183" s="37" t="str" cm="1">
        <f t="array" ref="Q183">IFERROR(IF(Tabla5[[#This Row],[DISPONIBILIDAD]]="NO","COMPLETO",_xlfn.IFS(Tabla5[[#This Row],[LIBRE]]&gt;20,"DISPONIBLE",Tabla5[[#This Row],[LIBRE]]&lt;10,"ULTIMAS PLAZAS")),"DISPONIBLE")</f>
        <v>DISPONIBLE</v>
      </c>
      <c r="R183" s="28" t="s">
        <v>65</v>
      </c>
      <c r="S183" s="53"/>
    </row>
    <row r="184" spans="5:19">
      <c r="E184" s="50"/>
      <c r="F184" s="53"/>
      <c r="G184" s="29" t="str">
        <f>VLOOKUP(H184,IATA[],2,0)</f>
        <v>MADRID</v>
      </c>
      <c r="H184" s="30" t="s">
        <v>13</v>
      </c>
      <c r="I184" s="58" t="s">
        <v>63</v>
      </c>
      <c r="J184" s="31" t="s">
        <v>19</v>
      </c>
      <c r="K184" s="29" t="str">
        <f>Tabla5[[#This Row],[FECHALARGA]]&amp;"-"&amp;Tabla5[[#This Row],[NUM VUELO]]</f>
        <v>45920-6002</v>
      </c>
      <c r="L184" s="29">
        <v>45920</v>
      </c>
      <c r="M184" s="29">
        <v>6002</v>
      </c>
      <c r="N184" s="29">
        <f t="shared" si="2"/>
        <v>20</v>
      </c>
      <c r="O184" s="29">
        <f>VLOOKUP(Tabla5[[#This Row],[CÓD]],Tabla1[],11,0)</f>
        <v>20</v>
      </c>
      <c r="P184" s="32" t="str" cm="1">
        <f t="array" ref="P184">_xlfn.IFS(Tabla5[[#This Row],[LIBRE]]=0,"NO",Tabla5[[#This Row],[LIBRE]]&gt;0,"SI")</f>
        <v>SI</v>
      </c>
      <c r="Q184" s="37" t="str" cm="1">
        <f t="array" ref="Q184">IFERROR(IF(Tabla5[[#This Row],[DISPONIBILIDAD]]="NO","COMPLETO",_xlfn.IFS(Tabla5[[#This Row],[LIBRE]]&gt;20,"DISPONIBLE",Tabla5[[#This Row],[LIBRE]]&lt;10,"ULTIMAS PLAZAS")),"DISPONIBLE")</f>
        <v>DISPONIBLE</v>
      </c>
      <c r="R184" s="28" t="s">
        <v>65</v>
      </c>
      <c r="S184" s="53"/>
    </row>
    <row r="185" spans="5:19">
      <c r="E185" s="50"/>
      <c r="F185" s="53"/>
      <c r="G185" s="29" t="str">
        <f>VLOOKUP(H185,IATA[],2,0)</f>
        <v>MADRID</v>
      </c>
      <c r="H185" s="30" t="s">
        <v>13</v>
      </c>
      <c r="I185" s="58" t="s">
        <v>63</v>
      </c>
      <c r="J185" s="31" t="s">
        <v>19</v>
      </c>
      <c r="K185" s="29" t="str">
        <f>Tabla5[[#This Row],[FECHALARGA]]&amp;"-"&amp;Tabla5[[#This Row],[NUM VUELO]]</f>
        <v>45927-6002</v>
      </c>
      <c r="L185" s="29">
        <v>45927</v>
      </c>
      <c r="M185" s="29">
        <v>6002</v>
      </c>
      <c r="N185" s="29">
        <f t="shared" si="2"/>
        <v>27</v>
      </c>
      <c r="O185" s="29">
        <f>VLOOKUP(Tabla5[[#This Row],[CÓD]],Tabla1[],11,0)</f>
        <v>16</v>
      </c>
      <c r="P185" s="32" t="str" cm="1">
        <f t="array" ref="P185">_xlfn.IFS(Tabla5[[#This Row],[LIBRE]]=0,"NO",Tabla5[[#This Row],[LIBRE]]&gt;0,"SI")</f>
        <v>SI</v>
      </c>
      <c r="Q185" s="37" t="str" cm="1">
        <f t="array" ref="Q185">IFERROR(IF(Tabla5[[#This Row],[DISPONIBILIDAD]]="NO","COMPLETO",_xlfn.IFS(Tabla5[[#This Row],[LIBRE]]&gt;20,"DISPONIBLE",Tabla5[[#This Row],[LIBRE]]&lt;10,"ULTIMAS PLAZAS")),"DISPONIBLE")</f>
        <v>DISPONIBLE</v>
      </c>
      <c r="R185" s="28" t="s">
        <v>65</v>
      </c>
      <c r="S185" s="53"/>
    </row>
    <row r="186" spans="5:19">
      <c r="E186" s="50"/>
      <c r="F186" s="53"/>
      <c r="G186" s="29" t="str">
        <f>VLOOKUP(H186,IATA[],2,0)</f>
        <v>MADRID</v>
      </c>
      <c r="H186" s="30" t="s">
        <v>13</v>
      </c>
      <c r="I186" s="58" t="s">
        <v>63</v>
      </c>
      <c r="J186" s="31" t="s">
        <v>23</v>
      </c>
      <c r="K186" s="29" t="str">
        <f>Tabla5[[#This Row],[FECHALARGA]]&amp;"-"&amp;Tabla5[[#This Row],[NUM VUELO]]</f>
        <v>45934-6002</v>
      </c>
      <c r="L186" s="29">
        <v>45934</v>
      </c>
      <c r="M186" s="29">
        <v>6002</v>
      </c>
      <c r="N186" s="29">
        <f t="shared" si="2"/>
        <v>4</v>
      </c>
      <c r="O186" s="29">
        <f>VLOOKUP(Tabla5[[#This Row],[CÓD]],Tabla1[],11,0)</f>
        <v>20</v>
      </c>
      <c r="P186" s="32" t="str" cm="1">
        <f t="array" ref="P186">_xlfn.IFS(Tabla5[[#This Row],[LIBRE]]=0,"NO",Tabla5[[#This Row],[LIBRE]]&gt;0,"SI")</f>
        <v>SI</v>
      </c>
      <c r="Q186" s="37" t="str" cm="1">
        <f t="array" ref="Q186">IFERROR(IF(Tabla5[[#This Row],[DISPONIBILIDAD]]="NO","COMPLETO",_xlfn.IFS(Tabla5[[#This Row],[LIBRE]]&gt;20,"DISPONIBLE",Tabla5[[#This Row],[LIBRE]]&lt;10,"ULTIMAS PLAZAS")),"DISPONIBLE")</f>
        <v>DISPONIBLE</v>
      </c>
      <c r="R186" s="28" t="s">
        <v>65</v>
      </c>
      <c r="S186" s="53"/>
    </row>
    <row r="187" spans="5:19">
      <c r="E187" s="50"/>
      <c r="F187" s="53"/>
      <c r="G187" s="33" t="str">
        <f>VLOOKUP(H187,IATA[],2,0)</f>
        <v>MADRID</v>
      </c>
      <c r="H187" s="34" t="s">
        <v>13</v>
      </c>
      <c r="I187" s="58" t="s">
        <v>63</v>
      </c>
      <c r="J187" s="31" t="s">
        <v>23</v>
      </c>
      <c r="K187" s="29" t="str">
        <f>Tabla5[[#This Row],[FECHALARGA]]&amp;"-"&amp;Tabla5[[#This Row],[NUM VUELO]]</f>
        <v>45941-6002</v>
      </c>
      <c r="L187" s="35">
        <v>45941</v>
      </c>
      <c r="M187" s="35">
        <v>6002</v>
      </c>
      <c r="N187" s="29">
        <f t="shared" si="2"/>
        <v>11</v>
      </c>
      <c r="O187" s="29">
        <f>VLOOKUP(Tabla5[[#This Row],[CÓD]],Tabla1[],11,0)</f>
        <v>20</v>
      </c>
      <c r="P187" s="32" t="str" cm="1">
        <f t="array" ref="P187">_xlfn.IFS(Tabla5[[#This Row],[LIBRE]]=0,"NO",Tabla5[[#This Row],[LIBRE]]&gt;0,"SI")</f>
        <v>SI</v>
      </c>
      <c r="Q187" s="37" t="str" cm="1">
        <f t="array" ref="Q187">IFERROR(IF(Tabla5[[#This Row],[DISPONIBILIDAD]]="NO","COMPLETO",_xlfn.IFS(Tabla5[[#This Row],[LIBRE]]&gt;20,"DISPONIBLE",Tabla5[[#This Row],[LIBRE]]&lt;10,"ULTIMAS PLAZAS")),"DISPONIBLE")</f>
        <v>DISPONIBLE</v>
      </c>
      <c r="R187" s="59" t="s">
        <v>66</v>
      </c>
      <c r="S187" s="53"/>
    </row>
    <row r="188" spans="5:19">
      <c r="E188" s="50"/>
      <c r="F188" s="53"/>
      <c r="G188" s="29" t="str">
        <f>VLOOKUP(H188,IATA[],2,0)</f>
        <v>MADRID</v>
      </c>
      <c r="H188" s="30" t="s">
        <v>13</v>
      </c>
      <c r="I188" s="58" t="s">
        <v>63</v>
      </c>
      <c r="J188" s="31" t="s">
        <v>23</v>
      </c>
      <c r="K188" s="29" t="str">
        <f>Tabla5[[#This Row],[FECHALARGA]]&amp;"-"&amp;Tabla5[[#This Row],[NUM VUELO]]</f>
        <v>45948-6002</v>
      </c>
      <c r="L188" s="29">
        <v>45948</v>
      </c>
      <c r="M188" s="29">
        <v>6002</v>
      </c>
      <c r="N188" s="29">
        <f t="shared" si="2"/>
        <v>18</v>
      </c>
      <c r="O188" s="29">
        <f>VLOOKUP(Tabla5[[#This Row],[CÓD]],Tabla1[],11,0)</f>
        <v>16</v>
      </c>
      <c r="P188" s="32" t="str" cm="1">
        <f t="array" ref="P188">_xlfn.IFS(Tabla5[[#This Row],[LIBRE]]=0,"NO",Tabla5[[#This Row],[LIBRE]]&gt;0,"SI")</f>
        <v>SI</v>
      </c>
      <c r="Q188" s="37" t="str" cm="1">
        <f t="array" ref="Q188">IFERROR(IF(Tabla5[[#This Row],[DISPONIBILIDAD]]="NO","COMPLETO",_xlfn.IFS(Tabla5[[#This Row],[LIBRE]]&gt;20,"DISPONIBLE",Tabla5[[#This Row],[LIBRE]]&lt;10,"ULTIMAS PLAZAS")),"DISPONIBLE")</f>
        <v>DISPONIBLE</v>
      </c>
      <c r="R188" s="28" t="s">
        <v>66</v>
      </c>
      <c r="S188" s="53"/>
    </row>
    <row r="189" spans="5:19">
      <c r="E189" s="50"/>
      <c r="F189" s="53"/>
      <c r="G189" s="33" t="str">
        <f>VLOOKUP(H189,IATA[],2,0)</f>
        <v>MADRID</v>
      </c>
      <c r="H189" s="34" t="s">
        <v>13</v>
      </c>
      <c r="I189" s="58" t="s">
        <v>63</v>
      </c>
      <c r="J189" s="31" t="s">
        <v>23</v>
      </c>
      <c r="K189" s="29" t="str">
        <f>Tabla5[[#This Row],[FECHALARGA]]&amp;"-"&amp;Tabla5[[#This Row],[NUM VUELO]]</f>
        <v>45955-6002</v>
      </c>
      <c r="L189" s="35">
        <v>45955</v>
      </c>
      <c r="M189" s="35">
        <v>6002</v>
      </c>
      <c r="N189" s="29">
        <f t="shared" si="2"/>
        <v>25</v>
      </c>
      <c r="O189" s="29">
        <f>VLOOKUP(Tabla5[[#This Row],[CÓD]],Tabla1[],11,0)</f>
        <v>20</v>
      </c>
      <c r="P189" s="32" t="str" cm="1">
        <f t="array" ref="P189">_xlfn.IFS(Tabla5[[#This Row],[LIBRE]]=0,"NO",Tabla5[[#This Row],[LIBRE]]&gt;0,"SI")</f>
        <v>SI</v>
      </c>
      <c r="Q189" s="37" t="str" cm="1">
        <f t="array" ref="Q189">IFERROR(IF(Tabla5[[#This Row],[DISPONIBILIDAD]]="NO","COMPLETO",_xlfn.IFS(Tabla5[[#This Row],[LIBRE]]&gt;20,"DISPONIBLE",Tabla5[[#This Row],[LIBRE]]&lt;10,"ULTIMAS PLAZAS")),"DISPONIBLE")</f>
        <v>DISPONIBLE</v>
      </c>
      <c r="R189" s="28" t="s">
        <v>66</v>
      </c>
      <c r="S189" s="53"/>
    </row>
    <row r="190" spans="5:19">
      <c r="E190" s="50"/>
      <c r="F190" s="53"/>
      <c r="G190" s="33" t="str">
        <f>VLOOKUP(H190,IATA[],2,0)</f>
        <v>MADRID</v>
      </c>
      <c r="H190" s="34" t="s">
        <v>13</v>
      </c>
      <c r="I190" s="58" t="s">
        <v>63</v>
      </c>
      <c r="J190" s="31" t="s">
        <v>53</v>
      </c>
      <c r="K190" s="29" t="str">
        <f>Tabla5[[#This Row],[FECHALARGA]]&amp;"-"&amp;Tabla5[[#This Row],[NUM VUELO]]</f>
        <v>45962-6002</v>
      </c>
      <c r="L190" s="35">
        <v>45962</v>
      </c>
      <c r="M190" s="35">
        <v>6002</v>
      </c>
      <c r="N190" s="29">
        <f t="shared" ref="N190:N254" si="3">DAY(L190)</f>
        <v>1</v>
      </c>
      <c r="O190" s="29">
        <f>VLOOKUP(Tabla5[[#This Row],[CÓD]],Tabla1[],11,0)</f>
        <v>20</v>
      </c>
      <c r="P190" s="32" t="str" cm="1">
        <f t="array" ref="P190">_xlfn.IFS(Tabla5[[#This Row],[LIBRE]]=0,"NO",Tabla5[[#This Row],[LIBRE]]&gt;0,"SI")</f>
        <v>SI</v>
      </c>
      <c r="Q190" s="37" t="str" cm="1">
        <f t="array" ref="Q190">IFERROR(IF(Tabla5[[#This Row],[DISPONIBILIDAD]]="NO","COMPLETO",_xlfn.IFS(Tabla5[[#This Row],[LIBRE]]&gt;20,"DISPONIBLE",Tabla5[[#This Row],[LIBRE]]&lt;10,"ULTIMAS PLAZAS")),"DISPONIBLE")</f>
        <v>DISPONIBLE</v>
      </c>
      <c r="R190" s="28" t="s">
        <v>66</v>
      </c>
      <c r="S190" s="53"/>
    </row>
    <row r="191" spans="5:19">
      <c r="E191" s="50"/>
      <c r="F191" s="53"/>
      <c r="G191" s="29" t="str">
        <f>VLOOKUP(H191,IATA[],2,0)</f>
        <v>MADRID</v>
      </c>
      <c r="H191" s="30" t="s">
        <v>13</v>
      </c>
      <c r="I191" s="58" t="s">
        <v>63</v>
      </c>
      <c r="J191" s="31" t="s">
        <v>53</v>
      </c>
      <c r="K191" s="29" t="str">
        <f>Tabla5[[#This Row],[FECHALARGA]]&amp;"-"&amp;Tabla5[[#This Row],[NUM VUELO]]</f>
        <v>45969-6002</v>
      </c>
      <c r="L191" s="29">
        <v>45969</v>
      </c>
      <c r="M191" s="29">
        <v>6002</v>
      </c>
      <c r="N191" s="29">
        <f t="shared" si="3"/>
        <v>8</v>
      </c>
      <c r="O191" s="29">
        <f>VLOOKUP(Tabla5[[#This Row],[CÓD]],Tabla1[],11,0)</f>
        <v>18</v>
      </c>
      <c r="P191" s="32" t="str" cm="1">
        <f t="array" ref="P191">_xlfn.IFS(Tabla5[[#This Row],[LIBRE]]=0,"NO",Tabla5[[#This Row],[LIBRE]]&gt;0,"SI")</f>
        <v>SI</v>
      </c>
      <c r="Q191" s="37" t="str" cm="1">
        <f t="array" ref="Q191">IFERROR(IF(Tabla5[[#This Row],[DISPONIBILIDAD]]="NO","COMPLETO",_xlfn.IFS(Tabla5[[#This Row],[LIBRE]]&gt;20,"DISPONIBLE",Tabla5[[#This Row],[LIBRE]]&lt;10,"ULTIMAS PLAZAS")),"DISPONIBLE")</f>
        <v>DISPONIBLE</v>
      </c>
      <c r="R191" s="28" t="s">
        <v>66</v>
      </c>
      <c r="S191" s="53"/>
    </row>
    <row r="192" spans="5:19">
      <c r="E192" s="50"/>
      <c r="F192" s="53"/>
      <c r="G192" s="33" t="str">
        <f>VLOOKUP(H192,IATA[],2,0)</f>
        <v>MADRID</v>
      </c>
      <c r="H192" s="34" t="s">
        <v>13</v>
      </c>
      <c r="I192" s="58" t="s">
        <v>63</v>
      </c>
      <c r="J192" s="31" t="s">
        <v>53</v>
      </c>
      <c r="K192" s="29" t="str">
        <f>Tabla5[[#This Row],[FECHALARGA]]&amp;"-"&amp;Tabla5[[#This Row],[NUM VUELO]]</f>
        <v>45976-6002</v>
      </c>
      <c r="L192" s="35">
        <v>45976</v>
      </c>
      <c r="M192" s="35">
        <v>6002</v>
      </c>
      <c r="N192" s="29">
        <f t="shared" si="3"/>
        <v>15</v>
      </c>
      <c r="O192" s="29">
        <f>VLOOKUP(Tabla5[[#This Row],[CÓD]],Tabla1[],11,0)</f>
        <v>20</v>
      </c>
      <c r="P192" s="32" t="str" cm="1">
        <f t="array" ref="P192">_xlfn.IFS(Tabla5[[#This Row],[LIBRE]]=0,"NO",Tabla5[[#This Row],[LIBRE]]&gt;0,"SI")</f>
        <v>SI</v>
      </c>
      <c r="Q192" s="37" t="str" cm="1">
        <f t="array" ref="Q192">IFERROR(IF(Tabla5[[#This Row],[DISPONIBILIDAD]]="NO","COMPLETO",_xlfn.IFS(Tabla5[[#This Row],[LIBRE]]&gt;20,"DISPONIBLE",Tabla5[[#This Row],[LIBRE]]&lt;10,"ULTIMAS PLAZAS")),"DISPONIBLE")</f>
        <v>DISPONIBLE</v>
      </c>
      <c r="R192" s="28" t="s">
        <v>66</v>
      </c>
      <c r="S192" s="53"/>
    </row>
    <row r="193" spans="5:19">
      <c r="E193" s="50"/>
      <c r="F193" s="53"/>
      <c r="G193" s="29" t="str">
        <f>VLOOKUP(H193,IATA[],2,0)</f>
        <v>MADRID</v>
      </c>
      <c r="H193" s="30" t="s">
        <v>13</v>
      </c>
      <c r="I193" s="58" t="s">
        <v>63</v>
      </c>
      <c r="J193" s="31" t="s">
        <v>53</v>
      </c>
      <c r="K193" s="29" t="str">
        <f>Tabla5[[#This Row],[FECHALARGA]]&amp;"-"&amp;Tabla5[[#This Row],[NUM VUELO]]</f>
        <v>45983-6002</v>
      </c>
      <c r="L193" s="29">
        <v>45983</v>
      </c>
      <c r="M193" s="29">
        <v>6002</v>
      </c>
      <c r="N193" s="29">
        <f t="shared" si="3"/>
        <v>22</v>
      </c>
      <c r="O193" s="29">
        <f>VLOOKUP(Tabla5[[#This Row],[CÓD]],Tabla1[],11,0)</f>
        <v>20</v>
      </c>
      <c r="P193" s="32" t="str" cm="1">
        <f t="array" ref="P193">_xlfn.IFS(Tabla5[[#This Row],[LIBRE]]=0,"NO",Tabla5[[#This Row],[LIBRE]]&gt;0,"SI")</f>
        <v>SI</v>
      </c>
      <c r="Q193" s="37" t="str" cm="1">
        <f t="array" ref="Q193">IFERROR(IF(Tabla5[[#This Row],[DISPONIBILIDAD]]="NO","COMPLETO",_xlfn.IFS(Tabla5[[#This Row],[LIBRE]]&gt;20,"DISPONIBLE",Tabla5[[#This Row],[LIBRE]]&lt;10,"ULTIMAS PLAZAS")),"DISPONIBLE")</f>
        <v>DISPONIBLE</v>
      </c>
      <c r="R193" s="28" t="s">
        <v>66</v>
      </c>
      <c r="S193" s="53"/>
    </row>
    <row r="194" spans="5:19">
      <c r="E194" s="50"/>
      <c r="F194" s="53"/>
      <c r="G194" s="33" t="str">
        <f>VLOOKUP(H194,IATA[],2,0)</f>
        <v>MADRID</v>
      </c>
      <c r="H194" s="34" t="s">
        <v>13</v>
      </c>
      <c r="I194" s="58" t="s">
        <v>63</v>
      </c>
      <c r="J194" s="31" t="s">
        <v>53</v>
      </c>
      <c r="K194" s="29" t="str">
        <f>Tabla5[[#This Row],[FECHALARGA]]&amp;"-"&amp;Tabla5[[#This Row],[NUM VUELO]]</f>
        <v>45990-6002</v>
      </c>
      <c r="L194" s="35">
        <v>45990</v>
      </c>
      <c r="M194" s="35">
        <v>6002</v>
      </c>
      <c r="N194" s="29">
        <f t="shared" si="3"/>
        <v>29</v>
      </c>
      <c r="O194" s="29">
        <f>VLOOKUP(Tabla5[[#This Row],[CÓD]],Tabla1[],11,0)</f>
        <v>20</v>
      </c>
      <c r="P194" s="32" t="str" cm="1">
        <f t="array" ref="P194">_xlfn.IFS(Tabla5[[#This Row],[LIBRE]]=0,"NO",Tabla5[[#This Row],[LIBRE]]&gt;0,"SI")</f>
        <v>SI</v>
      </c>
      <c r="Q194" s="37" t="str" cm="1">
        <f t="array" ref="Q194">IFERROR(IF(Tabla5[[#This Row],[DISPONIBILIDAD]]="NO","COMPLETO",_xlfn.IFS(Tabla5[[#This Row],[LIBRE]]&gt;20,"DISPONIBLE",Tabla5[[#This Row],[LIBRE]]&lt;10,"ULTIMAS PLAZAS")),"DISPONIBLE")</f>
        <v>DISPONIBLE</v>
      </c>
      <c r="R194" s="28" t="s">
        <v>66</v>
      </c>
      <c r="S194" s="53"/>
    </row>
    <row r="195" spans="5:19">
      <c r="E195" s="50"/>
      <c r="F195" s="53"/>
      <c r="G195" s="29" t="str">
        <f>VLOOKUP(H195,IATA[],2,0)</f>
        <v>MADRID</v>
      </c>
      <c r="H195" s="30" t="s">
        <v>13</v>
      </c>
      <c r="I195" s="58" t="s">
        <v>63</v>
      </c>
      <c r="J195" s="31" t="s">
        <v>56</v>
      </c>
      <c r="K195" s="29" t="str">
        <f>Tabla5[[#This Row],[FECHALARGA]]&amp;"-"&amp;Tabla5[[#This Row],[NUM VUELO]]</f>
        <v>45997-6002</v>
      </c>
      <c r="L195" s="29">
        <v>45997</v>
      </c>
      <c r="M195" s="29">
        <v>6002</v>
      </c>
      <c r="N195" s="29">
        <f t="shared" si="3"/>
        <v>6</v>
      </c>
      <c r="O195" s="29">
        <f>VLOOKUP(Tabla5[[#This Row],[CÓD]],Tabla1[],11,0)</f>
        <v>20</v>
      </c>
      <c r="P195" s="32" t="str" cm="1">
        <f t="array" ref="P195">_xlfn.IFS(Tabla5[[#This Row],[LIBRE]]=0,"NO",Tabla5[[#This Row],[LIBRE]]&gt;0,"SI")</f>
        <v>SI</v>
      </c>
      <c r="Q195" s="37" t="str" cm="1">
        <f t="array" ref="Q195">IFERROR(IF(Tabla5[[#This Row],[DISPONIBILIDAD]]="NO","COMPLETO",_xlfn.IFS(Tabla5[[#This Row],[LIBRE]]&gt;20,"DISPONIBLE",Tabla5[[#This Row],[LIBRE]]&lt;10,"ULTIMAS PLAZAS")),"DISPONIBLE")</f>
        <v>DISPONIBLE</v>
      </c>
      <c r="R195" s="28" t="s">
        <v>66</v>
      </c>
      <c r="S195" s="53"/>
    </row>
    <row r="196" spans="5:19">
      <c r="E196" s="50"/>
      <c r="F196" s="53"/>
      <c r="G196" s="29" t="str">
        <f>VLOOKUP(H196,IATA[],2,0)</f>
        <v>MADRID</v>
      </c>
      <c r="H196" s="30" t="s">
        <v>13</v>
      </c>
      <c r="I196" s="58" t="s">
        <v>63</v>
      </c>
      <c r="J196" s="31" t="s">
        <v>56</v>
      </c>
      <c r="K196" s="29" t="str">
        <f>Tabla5[[#This Row],[FECHALARGA]]&amp;"-"&amp;Tabla5[[#This Row],[NUM VUELO]]</f>
        <v>46004-6002</v>
      </c>
      <c r="L196" s="29">
        <v>46004</v>
      </c>
      <c r="M196" s="29">
        <v>6002</v>
      </c>
      <c r="N196" s="29">
        <f t="shared" si="3"/>
        <v>13</v>
      </c>
      <c r="O196" s="29">
        <f>VLOOKUP(Tabla5[[#This Row],[CÓD]],Tabla1[],11,0)</f>
        <v>20</v>
      </c>
      <c r="P196" s="32" t="str" cm="1">
        <f t="array" ref="P196">_xlfn.IFS(Tabla5[[#This Row],[LIBRE]]=0,"NO",Tabla5[[#This Row],[LIBRE]]&gt;0,"SI")</f>
        <v>SI</v>
      </c>
      <c r="Q196" s="37" t="str" cm="1">
        <f t="array" ref="Q196">IFERROR(IF(Tabla5[[#This Row],[DISPONIBILIDAD]]="NO","COMPLETO",_xlfn.IFS(Tabla5[[#This Row],[LIBRE]]&gt;20,"DISPONIBLE",Tabla5[[#This Row],[LIBRE]]&lt;10,"ULTIMAS PLAZAS")),"DISPONIBLE")</f>
        <v>DISPONIBLE</v>
      </c>
      <c r="R196" s="28" t="s">
        <v>66</v>
      </c>
      <c r="S196" s="53"/>
    </row>
    <row r="197" spans="5:19">
      <c r="E197" s="50"/>
      <c r="F197" s="53"/>
      <c r="G197" s="33" t="str">
        <f>VLOOKUP(H197,IATA[],2,0)</f>
        <v>MADRID</v>
      </c>
      <c r="H197" s="34" t="s">
        <v>13</v>
      </c>
      <c r="I197" s="58" t="s">
        <v>63</v>
      </c>
      <c r="J197" s="31" t="s">
        <v>56</v>
      </c>
      <c r="K197" s="29" t="str">
        <f>Tabla5[[#This Row],[FECHALARGA]]&amp;"-"&amp;Tabla5[[#This Row],[NUM VUELO]]</f>
        <v>46011-6002</v>
      </c>
      <c r="L197" s="35">
        <v>46011</v>
      </c>
      <c r="M197" s="35">
        <v>6002</v>
      </c>
      <c r="N197" s="29">
        <f t="shared" si="3"/>
        <v>20</v>
      </c>
      <c r="O197" s="29">
        <f>VLOOKUP(Tabla5[[#This Row],[CÓD]],Tabla1[],11,0)</f>
        <v>20</v>
      </c>
      <c r="P197" s="32" t="str" cm="1">
        <f t="array" ref="P197">_xlfn.IFS(Tabla5[[#This Row],[LIBRE]]=0,"NO",Tabla5[[#This Row],[LIBRE]]&gt;0,"SI")</f>
        <v>SI</v>
      </c>
      <c r="Q197" s="37" t="str" cm="1">
        <f t="array" ref="Q197">IFERROR(IF(Tabla5[[#This Row],[DISPONIBILIDAD]]="NO","COMPLETO",_xlfn.IFS(Tabla5[[#This Row],[LIBRE]]&gt;20,"DISPONIBLE",Tabla5[[#This Row],[LIBRE]]&lt;10,"ULTIMAS PLAZAS")),"DISPONIBLE")</f>
        <v>DISPONIBLE</v>
      </c>
      <c r="R197" s="28" t="s">
        <v>66</v>
      </c>
      <c r="S197" s="53"/>
    </row>
    <row r="198" spans="5:19">
      <c r="E198" s="50"/>
      <c r="F198" s="53"/>
      <c r="G198" s="33" t="str">
        <f>VLOOKUP(H198,IATA[],2,0)</f>
        <v>MADRID</v>
      </c>
      <c r="H198" s="34" t="s">
        <v>13</v>
      </c>
      <c r="I198" s="58" t="s">
        <v>63</v>
      </c>
      <c r="J198" s="31" t="s">
        <v>56</v>
      </c>
      <c r="K198" s="29" t="str">
        <f>Tabla5[[#This Row],[FECHALARGA]]&amp;"-"&amp;Tabla5[[#This Row],[NUM VUELO]]</f>
        <v>46018-6002</v>
      </c>
      <c r="L198" s="35">
        <v>46018</v>
      </c>
      <c r="M198" s="35">
        <v>6002</v>
      </c>
      <c r="N198" s="29">
        <f t="shared" si="3"/>
        <v>27</v>
      </c>
      <c r="O198" s="29">
        <f>VLOOKUP(Tabla5[[#This Row],[CÓD]],Tabla1[],11,0)</f>
        <v>20</v>
      </c>
      <c r="P198" s="32" t="str" cm="1">
        <f t="array" ref="P198">_xlfn.IFS(Tabla5[[#This Row],[LIBRE]]=0,"NO",Tabla5[[#This Row],[LIBRE]]&gt;0,"SI")</f>
        <v>SI</v>
      </c>
      <c r="Q198" s="37" t="str" cm="1">
        <f t="array" ref="Q198">IFERROR(IF(Tabla5[[#This Row],[DISPONIBILIDAD]]="NO","COMPLETO",_xlfn.IFS(Tabla5[[#This Row],[LIBRE]]&gt;20,"DISPONIBLE",Tabla5[[#This Row],[LIBRE]]&lt;10,"ULTIMAS PLAZAS")),"DISPONIBLE")</f>
        <v>DISPONIBLE</v>
      </c>
      <c r="R198" s="28" t="s">
        <v>66</v>
      </c>
      <c r="S198" s="53"/>
    </row>
    <row r="199" spans="5:19">
      <c r="E199" s="50"/>
      <c r="F199" s="53"/>
      <c r="G199" s="33" t="str">
        <f>VLOOKUP(H199,IATA[],2,0)</f>
        <v>BADAJOZ</v>
      </c>
      <c r="H199" s="34" t="s">
        <v>51</v>
      </c>
      <c r="I199" s="58" t="s">
        <v>67</v>
      </c>
      <c r="J199" s="31" t="s">
        <v>19</v>
      </c>
      <c r="K199" s="29" t="str">
        <f>Tabla5[[#This Row],[FECHALARGA]]&amp;"-"&amp;Tabla5[[#This Row],[NUM VUELO]]</f>
        <v>45921-5117</v>
      </c>
      <c r="L199" s="35">
        <v>45921</v>
      </c>
      <c r="M199" s="35">
        <v>5117</v>
      </c>
      <c r="N199" s="29">
        <f t="shared" si="3"/>
        <v>21</v>
      </c>
      <c r="O199" s="29">
        <f>VLOOKUP(Tabla5[[#This Row],[CÓD]],Tabla1[],11,0)</f>
        <v>50</v>
      </c>
      <c r="P199" s="32" t="str" cm="1">
        <f t="array" ref="P199">_xlfn.IFS(Tabla5[[#This Row],[LIBRE]]=0,"NO",Tabla5[[#This Row],[LIBRE]]&gt;0,"SI")</f>
        <v>SI</v>
      </c>
      <c r="Q199" s="37" t="str" cm="1">
        <f t="array" ref="Q199">IFERROR(IF(Tabla5[[#This Row],[DISPONIBILIDAD]]="NO","COMPLETO",_xlfn.IFS(Tabla5[[#This Row],[LIBRE]]&gt;20,"DISPONIBLE",Tabla5[[#This Row],[LIBRE]]&lt;10,"ULTIMAS PLAZAS")),"DISPONIBLE")</f>
        <v>DISPONIBLE</v>
      </c>
      <c r="S199" s="53"/>
    </row>
    <row r="200" spans="5:19">
      <c r="E200" s="50"/>
      <c r="F200" s="53"/>
      <c r="G200" s="29" t="str">
        <f>VLOOKUP(H200,IATA[],2,0)</f>
        <v>PALMA</v>
      </c>
      <c r="H200" s="30" t="s">
        <v>55</v>
      </c>
      <c r="I200" s="58" t="s">
        <v>67</v>
      </c>
      <c r="J200" s="31" t="s">
        <v>23</v>
      </c>
      <c r="K200" s="29" t="str">
        <f>Tabla5[[#This Row],[FECHALARGA]]&amp;"-"&amp;Tabla5[[#This Row],[NUM VUELO]]</f>
        <v>45949-5117</v>
      </c>
      <c r="L200" s="29">
        <v>45949</v>
      </c>
      <c r="M200" s="29">
        <v>5117</v>
      </c>
      <c r="N200" s="29">
        <f t="shared" si="3"/>
        <v>19</v>
      </c>
      <c r="O200" s="29">
        <f>VLOOKUP(Tabla5[[#This Row],[CÓD]],Tabla1[],11,0)</f>
        <v>98</v>
      </c>
      <c r="P200" s="32" t="str" cm="1">
        <f t="array" ref="P200">_xlfn.IFS(Tabla5[[#This Row],[LIBRE]]=0,"NO",Tabla5[[#This Row],[LIBRE]]&gt;0,"SI")</f>
        <v>SI</v>
      </c>
      <c r="Q200" s="37" t="str" cm="1">
        <f t="array" ref="Q200">IFERROR(IF(Tabla5[[#This Row],[DISPONIBILIDAD]]="NO","COMPLETO",_xlfn.IFS(Tabla5[[#This Row],[LIBRE]]&gt;20,"DISPONIBLE",Tabla5[[#This Row],[LIBRE]]&lt;10,"ULTIMAS PLAZAS")),"DISPONIBLE")</f>
        <v>DISPONIBLE</v>
      </c>
      <c r="R200" s="28" t="s">
        <v>66</v>
      </c>
      <c r="S200" s="53"/>
    </row>
    <row r="201" spans="5:19">
      <c r="E201" s="50"/>
      <c r="F201" s="53"/>
      <c r="G201" s="29" t="str">
        <f>VLOOKUP(H201,IATA[],2,0)</f>
        <v>SANTIAGO</v>
      </c>
      <c r="H201" s="30" t="s">
        <v>44</v>
      </c>
      <c r="I201" s="58" t="s">
        <v>67</v>
      </c>
      <c r="J201" s="31" t="s">
        <v>19</v>
      </c>
      <c r="K201" s="29" t="str">
        <f>Tabla5[[#This Row],[FECHALARGA]]&amp;"-"&amp;Tabla5[[#This Row],[NUM VUELO]]</f>
        <v>45907-5117</v>
      </c>
      <c r="L201" s="29">
        <v>45907</v>
      </c>
      <c r="M201" s="29">
        <v>5117</v>
      </c>
      <c r="N201" s="29">
        <f t="shared" si="3"/>
        <v>7</v>
      </c>
      <c r="O201" s="29">
        <f>VLOOKUP(Tabla5[[#This Row],[CÓD]],Tabla1[],11,0)</f>
        <v>0</v>
      </c>
      <c r="P201" s="32" t="str" cm="1">
        <f t="array" ref="P201">_xlfn.IFS(Tabla5[[#This Row],[LIBRE]]=0,"NO",Tabla5[[#This Row],[LIBRE]]&gt;0,"SI")</f>
        <v>NO</v>
      </c>
      <c r="Q201" s="37" t="str" cm="1">
        <f t="array" ref="Q201">IFERROR(IF(Tabla5[[#This Row],[DISPONIBILIDAD]]="NO","COMPLETO",_xlfn.IFS(Tabla5[[#This Row],[LIBRE]]&gt;20,"DISPONIBLE",Tabla5[[#This Row],[LIBRE]]&lt;10,"ULTIMAS PLAZAS")),"DISPONIBLE")</f>
        <v>COMPLETO</v>
      </c>
      <c r="R201" s="28" t="s">
        <v>66</v>
      </c>
      <c r="S201" s="53"/>
    </row>
    <row r="202" spans="5:19">
      <c r="E202" s="50"/>
      <c r="F202" s="53"/>
      <c r="G202" s="33" t="str">
        <f>VLOOKUP(H202,IATA[],2,0)</f>
        <v>ZARAGOZA</v>
      </c>
      <c r="H202" s="34" t="s">
        <v>24</v>
      </c>
      <c r="I202" s="58" t="s">
        <v>67</v>
      </c>
      <c r="J202" s="31" t="s">
        <v>23</v>
      </c>
      <c r="K202" s="29" t="str">
        <f>Tabla5[[#This Row],[FECHALARGA]]&amp;"-"&amp;Tabla5[[#This Row],[NUM VUELO]]</f>
        <v>45935-5117</v>
      </c>
      <c r="L202" s="35">
        <v>45935</v>
      </c>
      <c r="M202" s="35">
        <v>5117</v>
      </c>
      <c r="N202" s="29">
        <f t="shared" si="3"/>
        <v>5</v>
      </c>
      <c r="O202" s="29">
        <f>VLOOKUP(Tabla5[[#This Row],[CÓD]],Tabla1[],11,0)</f>
        <v>53</v>
      </c>
      <c r="P202" s="32" t="str" cm="1">
        <f t="array" ref="P202">_xlfn.IFS(Tabla5[[#This Row],[LIBRE]]=0,"NO",Tabla5[[#This Row],[LIBRE]]&gt;0,"SI")</f>
        <v>SI</v>
      </c>
      <c r="Q202" s="37" t="str" cm="1">
        <f t="array" ref="Q202">IFERROR(IF(Tabla5[[#This Row],[DISPONIBILIDAD]]="NO","COMPLETO",_xlfn.IFS(Tabla5[[#This Row],[LIBRE]]&gt;20,"DISPONIBLE",Tabla5[[#This Row],[LIBRE]]&lt;10,"ULTIMAS PLAZAS")),"DISPONIBLE")</f>
        <v>DISPONIBLE</v>
      </c>
      <c r="R202" s="28" t="s">
        <v>66</v>
      </c>
      <c r="S202" s="53"/>
    </row>
    <row r="203" spans="5:19">
      <c r="E203" s="50"/>
      <c r="F203" s="53"/>
      <c r="G203" s="29" t="str">
        <f>VLOOKUP(H203,IATA[],2,0)</f>
        <v>GRANADA</v>
      </c>
      <c r="H203" s="30" t="s">
        <v>52</v>
      </c>
      <c r="I203" s="58" t="s">
        <v>68</v>
      </c>
      <c r="J203" s="31" t="s">
        <v>19</v>
      </c>
      <c r="K203" s="29" t="str">
        <f>Tabla5[[#This Row],[FECHALARGA]]&amp;"-"&amp;Tabla5[[#This Row],[NUM VUELO]]</f>
        <v>45928-5117</v>
      </c>
      <c r="L203" s="29">
        <v>45928</v>
      </c>
      <c r="M203" s="29">
        <v>5117</v>
      </c>
      <c r="N203" s="29">
        <f t="shared" si="3"/>
        <v>28</v>
      </c>
      <c r="O203" s="29">
        <f>VLOOKUP(Tabla5[[#This Row],[CÓD]],Tabla1[],11,0)</f>
        <v>52</v>
      </c>
      <c r="P203" s="32" t="str" cm="1">
        <f t="array" ref="P203">_xlfn.IFS(Tabla5[[#This Row],[LIBRE]]=0,"NO",Tabla5[[#This Row],[LIBRE]]&gt;0,"SI")</f>
        <v>SI</v>
      </c>
      <c r="Q203" s="37" t="str" cm="1">
        <f t="array" ref="Q203">IFERROR(IF(Tabla5[[#This Row],[DISPONIBILIDAD]]="NO","COMPLETO",_xlfn.IFS(Tabla5[[#This Row],[LIBRE]]&gt;20,"DISPONIBLE",Tabla5[[#This Row],[LIBRE]]&lt;10,"ULTIMAS PLAZAS")),"DISPONIBLE")</f>
        <v>DISPONIBLE</v>
      </c>
      <c r="R203" s="28" t="s">
        <v>66</v>
      </c>
      <c r="S203" s="53"/>
    </row>
    <row r="204" spans="5:19">
      <c r="E204" s="50"/>
      <c r="F204" s="53"/>
      <c r="G204" s="29" t="str">
        <f>VLOOKUP(H204,IATA[],2,0)</f>
        <v>SANTIAGO</v>
      </c>
      <c r="H204" s="30" t="s">
        <v>44</v>
      </c>
      <c r="I204" s="58" t="s">
        <v>68</v>
      </c>
      <c r="J204" s="31" t="s">
        <v>23</v>
      </c>
      <c r="K204" s="29" t="str">
        <f>Tabla5[[#This Row],[FECHALARGA]]&amp;"-"&amp;Tabla5[[#This Row],[NUM VUELO]]</f>
        <v>45942-5117</v>
      </c>
      <c r="L204" s="29">
        <v>45942</v>
      </c>
      <c r="M204" s="29">
        <v>5117</v>
      </c>
      <c r="N204" s="29">
        <f t="shared" si="3"/>
        <v>12</v>
      </c>
      <c r="O204" s="29">
        <f>VLOOKUP(Tabla5[[#This Row],[CÓD]],Tabla1[],11,0)</f>
        <v>41</v>
      </c>
      <c r="P204" s="32" t="str" cm="1">
        <f t="array" ref="P204">_xlfn.IFS(Tabla5[[#This Row],[LIBRE]]=0,"NO",Tabla5[[#This Row],[LIBRE]]&gt;0,"SI")</f>
        <v>SI</v>
      </c>
      <c r="Q204" s="37" t="str" cm="1">
        <f t="array" ref="Q204">IFERROR(IF(Tabla5[[#This Row],[DISPONIBILIDAD]]="NO","COMPLETO",_xlfn.IFS(Tabla5[[#This Row],[LIBRE]]&gt;20,"DISPONIBLE",Tabla5[[#This Row],[LIBRE]]&lt;10,"ULTIMAS PLAZAS")),"DISPONIBLE")</f>
        <v>DISPONIBLE</v>
      </c>
      <c r="R204" s="28" t="s">
        <v>66</v>
      </c>
      <c r="S204" s="53"/>
    </row>
    <row r="205" spans="5:19">
      <c r="E205" s="50"/>
      <c r="F205" s="53"/>
      <c r="G205" s="29" t="str">
        <f>VLOOKUP(H205,IATA[],2,0)</f>
        <v>VITORIA</v>
      </c>
      <c r="H205" s="30" t="s">
        <v>57</v>
      </c>
      <c r="I205" s="58" t="s">
        <v>68</v>
      </c>
      <c r="J205" s="31" t="s">
        <v>19</v>
      </c>
      <c r="K205" s="29" t="str">
        <f>Tabla5[[#This Row],[FECHALARGA]]&amp;"-"&amp;Tabla5[[#This Row],[NUM VUELO]]</f>
        <v>45914-5117</v>
      </c>
      <c r="L205" s="29">
        <v>45914</v>
      </c>
      <c r="M205" s="29">
        <v>5117</v>
      </c>
      <c r="N205" s="29">
        <f t="shared" si="3"/>
        <v>14</v>
      </c>
      <c r="O205" s="29">
        <f>VLOOKUP(Tabla5[[#This Row],[CÓD]],Tabla1[],11,0)</f>
        <v>70</v>
      </c>
      <c r="P205" s="32" t="str" cm="1">
        <f t="array" ref="P205">_xlfn.IFS(Tabla5[[#This Row],[LIBRE]]=0,"NO",Tabla5[[#This Row],[LIBRE]]&gt;0,"SI")</f>
        <v>SI</v>
      </c>
      <c r="Q205" s="37" t="str" cm="1">
        <f t="array" ref="Q205">IFERROR(IF(Tabla5[[#This Row],[DISPONIBILIDAD]]="NO","COMPLETO",_xlfn.IFS(Tabla5[[#This Row],[LIBRE]]&gt;20,"DISPONIBLE",Tabla5[[#This Row],[LIBRE]]&lt;10,"ULTIMAS PLAZAS")),"DISPONIBLE")</f>
        <v>DISPONIBLE</v>
      </c>
      <c r="R205" s="28" t="s">
        <v>66</v>
      </c>
      <c r="S205" s="53"/>
    </row>
    <row r="206" spans="5:19">
      <c r="E206" s="50"/>
      <c r="F206" s="53"/>
      <c r="G206" s="33" t="str">
        <f>VLOOKUP(H206,IATA[],2,0)</f>
        <v>VALENCIA</v>
      </c>
      <c r="H206" s="34" t="s">
        <v>22</v>
      </c>
      <c r="I206" s="58" t="s">
        <v>68</v>
      </c>
      <c r="J206" s="31" t="s">
        <v>23</v>
      </c>
      <c r="K206" s="29" t="str">
        <f>Tabla5[[#This Row],[FECHALARGA]]&amp;"-"&amp;Tabla5[[#This Row],[NUM VUELO]]</f>
        <v>45956-5117</v>
      </c>
      <c r="L206" s="35">
        <v>45956</v>
      </c>
      <c r="M206" s="35">
        <v>5117</v>
      </c>
      <c r="N206" s="29">
        <f t="shared" si="3"/>
        <v>26</v>
      </c>
      <c r="O206" s="29">
        <f>VLOOKUP(Tabla5[[#This Row],[CÓD]],Tabla1[],11,0)</f>
        <v>107</v>
      </c>
      <c r="P206" s="32" t="str" cm="1">
        <f t="array" ref="P206">_xlfn.IFS(Tabla5[[#This Row],[LIBRE]]=0,"NO",Tabla5[[#This Row],[LIBRE]]&gt;0,"SI")</f>
        <v>SI</v>
      </c>
      <c r="Q206" s="37" t="str" cm="1">
        <f t="array" ref="Q206">IFERROR(IF(Tabla5[[#This Row],[DISPONIBILIDAD]]="NO","COMPLETO",_xlfn.IFS(Tabla5[[#This Row],[LIBRE]]&gt;20,"DISPONIBLE",Tabla5[[#This Row],[LIBRE]]&lt;10,"ULTIMAS PLAZAS")),"DISPONIBLE")</f>
        <v>DISPONIBLE</v>
      </c>
      <c r="R206" s="28" t="s">
        <v>66</v>
      </c>
      <c r="S206" s="53"/>
    </row>
    <row r="207" spans="5:19">
      <c r="E207" s="50"/>
      <c r="F207" s="53"/>
      <c r="G207" s="33" t="str">
        <f>VLOOKUP(H207,IATA[],2,0)</f>
        <v>ZARAGOZA</v>
      </c>
      <c r="H207" s="34" t="s">
        <v>24</v>
      </c>
      <c r="I207" s="58" t="s">
        <v>68</v>
      </c>
      <c r="J207" s="31" t="s">
        <v>18</v>
      </c>
      <c r="K207" s="29" t="str">
        <f>Tabla5[[#This Row],[FECHALARGA]]&amp;"-"&amp;Tabla5[[#This Row],[NUM VUELO]]</f>
        <v>45900-5119</v>
      </c>
      <c r="L207" s="35">
        <v>45900</v>
      </c>
      <c r="M207" s="35">
        <v>5119</v>
      </c>
      <c r="N207" s="29">
        <f t="shared" si="3"/>
        <v>31</v>
      </c>
      <c r="O207" s="29">
        <f>VLOOKUP(Tabla5[[#This Row],[CÓD]],Tabla1[],11,0)</f>
        <v>161</v>
      </c>
      <c r="P207" s="32" t="str" cm="1">
        <f t="array" ref="P207">_xlfn.IFS(Tabla5[[#This Row],[LIBRE]]=0,"NO",Tabla5[[#This Row],[LIBRE]]&gt;0,"SI")</f>
        <v>SI</v>
      </c>
      <c r="Q207" s="37" t="str" cm="1">
        <f t="array" ref="Q207">IFERROR(IF(Tabla5[[#This Row],[DISPONIBILIDAD]]="NO","COMPLETO",_xlfn.IFS(Tabla5[[#This Row],[LIBRE]]&gt;20,"DISPONIBLE",Tabla5[[#This Row],[LIBRE]]&lt;10,"ULTIMAS PLAZAS")),"DISPONIBLE")</f>
        <v>DISPONIBLE</v>
      </c>
      <c r="S207" s="53"/>
    </row>
    <row r="208" spans="5:19">
      <c r="E208" s="50"/>
      <c r="F208" s="53"/>
      <c r="G208" s="33" t="str">
        <f>VLOOKUP(H208,IATA[],2,0)</f>
        <v>MÁLAGA</v>
      </c>
      <c r="H208" s="34" t="s">
        <v>33</v>
      </c>
      <c r="I208" s="58" t="s">
        <v>69</v>
      </c>
      <c r="J208" s="31" t="s">
        <v>15</v>
      </c>
      <c r="K208" s="29" t="str">
        <f>Tabla5[[#This Row],[FECHALARGA]]&amp;"-"&amp;Tabla5[[#This Row],[NUM VUELO]]</f>
        <v>45816-787</v>
      </c>
      <c r="L208" s="35">
        <v>45816</v>
      </c>
      <c r="M208" s="35">
        <v>787</v>
      </c>
      <c r="N208" s="29">
        <f t="shared" si="3"/>
        <v>8</v>
      </c>
      <c r="O208" s="29">
        <f>VLOOKUP(Tabla5[[#This Row],[CÓD]],Tabla1[],11,0)</f>
        <v>0</v>
      </c>
      <c r="P208" s="32" t="str" cm="1">
        <f t="array" ref="P208">_xlfn.IFS(Tabla5[[#This Row],[LIBRE]]=0,"NO",Tabla5[[#This Row],[LIBRE]]&gt;0,"SI")</f>
        <v>NO</v>
      </c>
      <c r="Q208" s="37" t="str" cm="1">
        <f t="array" ref="Q208">IFERROR(IF(Tabla5[[#This Row],[DISPONIBILIDAD]]="NO","COMPLETO",_xlfn.IFS(Tabla5[[#This Row],[LIBRE]]&gt;20,"DISPONIBLE",Tabla5[[#This Row],[LIBRE]]&lt;10,"ULTIMAS PLAZAS")),"DISPONIBLE")</f>
        <v>COMPLETO</v>
      </c>
      <c r="R208" s="28" t="s">
        <v>66</v>
      </c>
      <c r="S208" s="53"/>
    </row>
    <row r="209" spans="5:19">
      <c r="E209" s="50"/>
      <c r="F209" s="53"/>
      <c r="G209" s="29" t="str">
        <f>VLOOKUP(H209,IATA[],2,0)</f>
        <v>MÁLAGA</v>
      </c>
      <c r="H209" s="30" t="s">
        <v>33</v>
      </c>
      <c r="I209" s="58" t="s">
        <v>69</v>
      </c>
      <c r="J209" s="31" t="s">
        <v>18</v>
      </c>
      <c r="K209" s="29" t="str">
        <f>Tabla5[[#This Row],[FECHALARGA]]&amp;"-"&amp;Tabla5[[#This Row],[NUM VUELO]]</f>
        <v>45886-787</v>
      </c>
      <c r="L209" s="29">
        <v>45886</v>
      </c>
      <c r="M209" s="29">
        <v>787</v>
      </c>
      <c r="N209" s="29">
        <f t="shared" si="3"/>
        <v>17</v>
      </c>
      <c r="O209" s="29">
        <f>VLOOKUP(Tabla5[[#This Row],[CÓD]],Tabla1[],11,0)</f>
        <v>19</v>
      </c>
      <c r="P209" s="32" t="str" cm="1">
        <f t="array" ref="P209">_xlfn.IFS(Tabla5[[#This Row],[LIBRE]]=0,"NO",Tabla5[[#This Row],[LIBRE]]&gt;0,"SI")</f>
        <v>SI</v>
      </c>
      <c r="Q209" s="37" t="str" cm="1">
        <f t="array" ref="Q209">IFERROR(IF(Tabla5[[#This Row],[DISPONIBILIDAD]]="NO","COMPLETO",_xlfn.IFS(Tabla5[[#This Row],[LIBRE]]&gt;20,"DISPONIBLE",Tabla5[[#This Row],[LIBRE]]&lt;10,"ULTIMAS PLAZAS")),"DISPONIBLE")</f>
        <v>DISPONIBLE</v>
      </c>
      <c r="R209" s="28" t="s">
        <v>66</v>
      </c>
      <c r="S209" s="53"/>
    </row>
    <row r="210" spans="5:19">
      <c r="E210" s="50"/>
      <c r="F210" s="53"/>
      <c r="G210" s="29" t="str">
        <f>VLOOKUP(H210,IATA[],2,0)</f>
        <v>BARCELONA</v>
      </c>
      <c r="H210" s="30" t="s">
        <v>36</v>
      </c>
      <c r="I210" s="58" t="s">
        <v>69</v>
      </c>
      <c r="J210" s="31" t="s">
        <v>27</v>
      </c>
      <c r="K210" s="29" t="str">
        <f>Tabla5[[#This Row],[FECHALARGA]]&amp;"-"&amp;Tabla5[[#This Row],[NUM VUELO]]</f>
        <v>45781-787</v>
      </c>
      <c r="L210" s="29">
        <v>45781</v>
      </c>
      <c r="M210" s="29">
        <v>787</v>
      </c>
      <c r="N210" s="29">
        <f t="shared" si="3"/>
        <v>4</v>
      </c>
      <c r="O210" s="29">
        <f>VLOOKUP(Tabla5[[#This Row],[CÓD]],Tabla1[],11,0)</f>
        <v>41</v>
      </c>
      <c r="P210" s="32" t="str" cm="1">
        <f t="array" ref="P210">_xlfn.IFS(Tabla5[[#This Row],[LIBRE]]=0,"NO",Tabla5[[#This Row],[LIBRE]]&gt;0,"SI")</f>
        <v>SI</v>
      </c>
      <c r="Q210" s="37" t="str" cm="1">
        <f t="array" ref="Q210">IFERROR(IF(Tabla5[[#This Row],[DISPONIBILIDAD]]="NO","COMPLETO",_xlfn.IFS(Tabla5[[#This Row],[LIBRE]]&gt;20,"DISPONIBLE",Tabla5[[#This Row],[LIBRE]]&lt;10,"ULTIMAS PLAZAS")),"DISPONIBLE")</f>
        <v>DISPONIBLE</v>
      </c>
      <c r="R210" s="28" t="s">
        <v>66</v>
      </c>
      <c r="S210" s="53"/>
    </row>
    <row r="211" spans="5:19">
      <c r="E211" s="50"/>
      <c r="F211" s="53"/>
      <c r="G211" s="29" t="str">
        <f>VLOOKUP(H211,IATA[],2,0)</f>
        <v>BARCELONA</v>
      </c>
      <c r="H211" s="30" t="s">
        <v>36</v>
      </c>
      <c r="I211" s="58" t="s">
        <v>69</v>
      </c>
      <c r="J211" s="31" t="s">
        <v>27</v>
      </c>
      <c r="K211" s="29" t="str">
        <f>Tabla5[[#This Row],[FECHALARGA]]&amp;"-"&amp;Tabla5[[#This Row],[NUM VUELO]]</f>
        <v>45795-787</v>
      </c>
      <c r="L211" s="29">
        <v>45795</v>
      </c>
      <c r="M211" s="29">
        <v>787</v>
      </c>
      <c r="N211" s="29">
        <f t="shared" si="3"/>
        <v>18</v>
      </c>
      <c r="O211" s="29">
        <f>VLOOKUP(Tabla5[[#This Row],[CÓD]],Tabla1[],11,0)</f>
        <v>36</v>
      </c>
      <c r="P211" s="32" t="str" cm="1">
        <f t="array" ref="P211">_xlfn.IFS(Tabla5[[#This Row],[LIBRE]]=0,"NO",Tabla5[[#This Row],[LIBRE]]&gt;0,"SI")</f>
        <v>SI</v>
      </c>
      <c r="Q211" s="37" t="str" cm="1">
        <f t="array" ref="Q211">IFERROR(IF(Tabla5[[#This Row],[DISPONIBILIDAD]]="NO","COMPLETO",_xlfn.IFS(Tabla5[[#This Row],[LIBRE]]&gt;20,"DISPONIBLE",Tabla5[[#This Row],[LIBRE]]&lt;10,"ULTIMAS PLAZAS")),"DISPONIBLE")</f>
        <v>DISPONIBLE</v>
      </c>
      <c r="R211" s="28" t="s">
        <v>66</v>
      </c>
      <c r="S211" s="53"/>
    </row>
    <row r="212" spans="5:19">
      <c r="E212" s="50"/>
      <c r="F212" s="53"/>
      <c r="G212" s="29" t="str">
        <f>VLOOKUP(H212,IATA[],2,0)</f>
        <v>BARCELONA</v>
      </c>
      <c r="H212" s="30" t="s">
        <v>36</v>
      </c>
      <c r="I212" s="58" t="s">
        <v>69</v>
      </c>
      <c r="J212" s="31" t="s">
        <v>15</v>
      </c>
      <c r="K212" s="29" t="str">
        <f>Tabla5[[#This Row],[FECHALARGA]]&amp;"-"&amp;Tabla5[[#This Row],[NUM VUELO]]</f>
        <v>45830-787</v>
      </c>
      <c r="L212" s="29">
        <v>45830</v>
      </c>
      <c r="M212" s="29">
        <v>787</v>
      </c>
      <c r="N212" s="29">
        <f t="shared" si="3"/>
        <v>22</v>
      </c>
      <c r="O212" s="29">
        <f>VLOOKUP(Tabla5[[#This Row],[CÓD]],Tabla1[],11,0)</f>
        <v>29</v>
      </c>
      <c r="P212" s="32" t="str" cm="1">
        <f t="array" ref="P212">_xlfn.IFS(Tabla5[[#This Row],[LIBRE]]=0,"NO",Tabla5[[#This Row],[LIBRE]]&gt;0,"SI")</f>
        <v>SI</v>
      </c>
      <c r="Q212" s="37" t="str" cm="1">
        <f t="array" ref="Q212">IFERROR(IF(Tabla5[[#This Row],[DISPONIBILIDAD]]="NO","COMPLETO",_xlfn.IFS(Tabla5[[#This Row],[LIBRE]]&gt;20,"DISPONIBLE",Tabla5[[#This Row],[LIBRE]]&lt;10,"ULTIMAS PLAZAS")),"DISPONIBLE")</f>
        <v>DISPONIBLE</v>
      </c>
      <c r="R212" s="28" t="s">
        <v>66</v>
      </c>
      <c r="S212" s="53"/>
    </row>
    <row r="213" spans="5:19">
      <c r="E213" s="50"/>
      <c r="F213" s="53"/>
      <c r="G213" s="29" t="str">
        <f>VLOOKUP(H213,IATA[],2,0)</f>
        <v>BILBAO</v>
      </c>
      <c r="H213" s="30" t="s">
        <v>37</v>
      </c>
      <c r="I213" s="58" t="s">
        <v>69</v>
      </c>
      <c r="J213" s="31" t="s">
        <v>27</v>
      </c>
      <c r="K213" s="29" t="str">
        <f>Tabla5[[#This Row],[FECHALARGA]]&amp;"-"&amp;Tabla5[[#This Row],[NUM VUELO]]</f>
        <v>45802-787</v>
      </c>
      <c r="L213" s="29">
        <v>45802</v>
      </c>
      <c r="M213" s="29">
        <v>787</v>
      </c>
      <c r="N213" s="29">
        <f t="shared" si="3"/>
        <v>25</v>
      </c>
      <c r="O213" s="29">
        <f>VLOOKUP(Tabla5[[#This Row],[CÓD]],Tabla1[],11,0)</f>
        <v>0</v>
      </c>
      <c r="P213" s="32" t="str" cm="1">
        <f t="array" ref="P213">_xlfn.IFS(Tabla5[[#This Row],[LIBRE]]=0,"NO",Tabla5[[#This Row],[LIBRE]]&gt;0,"SI")</f>
        <v>NO</v>
      </c>
      <c r="Q213" s="37" t="str" cm="1">
        <f t="array" ref="Q213">IFERROR(IF(Tabla5[[#This Row],[DISPONIBILIDAD]]="NO","COMPLETO",_xlfn.IFS(Tabla5[[#This Row],[LIBRE]]&gt;20,"DISPONIBLE",Tabla5[[#This Row],[LIBRE]]&lt;10,"ULTIMAS PLAZAS")),"DISPONIBLE")</f>
        <v>COMPLETO</v>
      </c>
      <c r="R213" s="28" t="s">
        <v>66</v>
      </c>
      <c r="S213" s="53"/>
    </row>
    <row r="214" spans="5:19">
      <c r="E214" s="50"/>
      <c r="F214" s="53"/>
      <c r="G214" s="29" t="str">
        <f>VLOOKUP(H214,IATA[],2,0)</f>
        <v>BILBAO</v>
      </c>
      <c r="H214" s="30" t="s">
        <v>37</v>
      </c>
      <c r="I214" s="58" t="s">
        <v>69</v>
      </c>
      <c r="J214" s="31" t="s">
        <v>17</v>
      </c>
      <c r="K214" s="29" t="str">
        <f>Tabla5[[#This Row],[FECHALARGA]]&amp;"-"&amp;Tabla5[[#This Row],[NUM VUELO]]</f>
        <v>45851-787</v>
      </c>
      <c r="L214" s="29">
        <v>45851</v>
      </c>
      <c r="M214" s="29">
        <v>787</v>
      </c>
      <c r="N214" s="29">
        <f t="shared" si="3"/>
        <v>13</v>
      </c>
      <c r="O214" s="29">
        <f>VLOOKUP(Tabla5[[#This Row],[CÓD]],Tabla1[],11,0)</f>
        <v>42</v>
      </c>
      <c r="P214" s="32" t="str" cm="1">
        <f t="array" ref="P214">_xlfn.IFS(Tabla5[[#This Row],[LIBRE]]=0,"NO",Tabla5[[#This Row],[LIBRE]]&gt;0,"SI")</f>
        <v>SI</v>
      </c>
      <c r="Q214" s="37" t="str" cm="1">
        <f t="array" ref="Q214">IFERROR(IF(Tabla5[[#This Row],[DISPONIBILIDAD]]="NO","COMPLETO",_xlfn.IFS(Tabla5[[#This Row],[LIBRE]]&gt;20,"DISPONIBLE",Tabla5[[#This Row],[LIBRE]]&lt;10,"ULTIMAS PLAZAS")),"DISPONIBLE")</f>
        <v>DISPONIBLE</v>
      </c>
      <c r="R214" s="28" t="s">
        <v>66</v>
      </c>
      <c r="S214" s="53"/>
    </row>
    <row r="215" spans="5:19">
      <c r="E215" s="50"/>
      <c r="F215" s="53"/>
      <c r="G215" s="29" t="str">
        <f>VLOOKUP(H215,IATA[],2,0)</f>
        <v>MADRID</v>
      </c>
      <c r="H215" s="30" t="s">
        <v>13</v>
      </c>
      <c r="I215" s="58" t="s">
        <v>69</v>
      </c>
      <c r="J215" s="31" t="s">
        <v>27</v>
      </c>
      <c r="K215" s="29" t="str">
        <f>Tabla5[[#This Row],[FECHALARGA]]&amp;"-"&amp;Tabla5[[#This Row],[NUM VUELO]]</f>
        <v>45788-787</v>
      </c>
      <c r="L215" s="29">
        <v>45788</v>
      </c>
      <c r="M215" s="29">
        <v>787</v>
      </c>
      <c r="N215" s="29">
        <f t="shared" si="3"/>
        <v>11</v>
      </c>
      <c r="O215" s="29">
        <f>VLOOKUP(Tabla5[[#This Row],[CÓD]],Tabla1[],11,0)</f>
        <v>8</v>
      </c>
      <c r="P215" s="32" t="str" cm="1">
        <f t="array" ref="P215">_xlfn.IFS(Tabla5[[#This Row],[LIBRE]]=0,"NO",Tabla5[[#This Row],[LIBRE]]&gt;0,"SI")</f>
        <v>SI</v>
      </c>
      <c r="Q215" s="37" t="str" cm="1">
        <f t="array" ref="Q215">IFERROR(IF(Tabla5[[#This Row],[DISPONIBILIDAD]]="NO","COMPLETO",_xlfn.IFS(Tabla5[[#This Row],[LIBRE]]&gt;20,"DISPONIBLE",Tabla5[[#This Row],[LIBRE]]&lt;10,"ULTIMAS PLAZAS")),"DISPONIBLE")</f>
        <v>ULTIMAS PLAZAS</v>
      </c>
      <c r="R215" s="28" t="s">
        <v>66</v>
      </c>
      <c r="S215" s="53"/>
    </row>
    <row r="216" spans="5:19">
      <c r="E216" s="50"/>
      <c r="F216" s="53"/>
      <c r="G216" s="29" t="str">
        <f>VLOOKUP(H216,IATA[],2,0)</f>
        <v>MADRID</v>
      </c>
      <c r="H216" s="30" t="s">
        <v>13</v>
      </c>
      <c r="I216" s="58" t="s">
        <v>69</v>
      </c>
      <c r="J216" s="31" t="s">
        <v>15</v>
      </c>
      <c r="K216" s="29" t="str">
        <f>Tabla5[[#This Row],[FECHALARGA]]&amp;"-"&amp;Tabla5[[#This Row],[NUM VUELO]]</f>
        <v>45809-787</v>
      </c>
      <c r="L216" s="29">
        <v>45809</v>
      </c>
      <c r="M216" s="29">
        <v>787</v>
      </c>
      <c r="N216" s="29">
        <f t="shared" si="3"/>
        <v>1</v>
      </c>
      <c r="O216" s="29">
        <f>VLOOKUP(Tabla5[[#This Row],[CÓD]],Tabla1[],11,0)</f>
        <v>31</v>
      </c>
      <c r="P216" s="32" t="str" cm="1">
        <f t="array" ref="P216">_xlfn.IFS(Tabla5[[#This Row],[LIBRE]]=0,"NO",Tabla5[[#This Row],[LIBRE]]&gt;0,"SI")</f>
        <v>SI</v>
      </c>
      <c r="Q216" s="37" t="str" cm="1">
        <f t="array" ref="Q216">IFERROR(IF(Tabla5[[#This Row],[DISPONIBILIDAD]]="NO","COMPLETO",_xlfn.IFS(Tabla5[[#This Row],[LIBRE]]&gt;20,"DISPONIBLE",Tabla5[[#This Row],[LIBRE]]&lt;10,"ULTIMAS PLAZAS")),"DISPONIBLE")</f>
        <v>DISPONIBLE</v>
      </c>
      <c r="R216" s="28" t="s">
        <v>66</v>
      </c>
      <c r="S216" s="53"/>
    </row>
    <row r="217" spans="5:19">
      <c r="E217" s="50"/>
      <c r="F217" s="53"/>
      <c r="G217" s="29" t="str">
        <f>VLOOKUP(H217,IATA[],2,0)</f>
        <v>MADRID</v>
      </c>
      <c r="H217" s="30" t="s">
        <v>13</v>
      </c>
      <c r="I217" s="58" t="s">
        <v>69</v>
      </c>
      <c r="J217" s="31" t="s">
        <v>15</v>
      </c>
      <c r="K217" s="29" t="str">
        <f>Tabla5[[#This Row],[FECHALARGA]]&amp;"-"&amp;Tabla5[[#This Row],[NUM VUELO]]</f>
        <v>45837-787</v>
      </c>
      <c r="L217" s="29">
        <v>45837</v>
      </c>
      <c r="M217" s="29">
        <v>787</v>
      </c>
      <c r="N217" s="29">
        <f t="shared" si="3"/>
        <v>29</v>
      </c>
      <c r="O217" s="29">
        <f>VLOOKUP(Tabla5[[#This Row],[CÓD]],Tabla1[],11,0)</f>
        <v>45</v>
      </c>
      <c r="P217" s="32" t="str" cm="1">
        <f t="array" ref="P217">_xlfn.IFS(Tabla5[[#This Row],[LIBRE]]=0,"NO",Tabla5[[#This Row],[LIBRE]]&gt;0,"SI")</f>
        <v>SI</v>
      </c>
      <c r="Q217" s="37" t="str" cm="1">
        <f t="array" ref="Q217">IFERROR(IF(Tabla5[[#This Row],[DISPONIBILIDAD]]="NO","COMPLETO",_xlfn.IFS(Tabla5[[#This Row],[LIBRE]]&gt;20,"DISPONIBLE",Tabla5[[#This Row],[LIBRE]]&lt;10,"ULTIMAS PLAZAS")),"DISPONIBLE")</f>
        <v>DISPONIBLE</v>
      </c>
      <c r="R217" s="28" t="s">
        <v>66</v>
      </c>
      <c r="S217" s="53"/>
    </row>
    <row r="218" spans="5:19">
      <c r="E218" s="50"/>
      <c r="F218" s="53"/>
      <c r="G218" s="29" t="str">
        <f>VLOOKUP(H218,IATA[],2,0)</f>
        <v>MADRID</v>
      </c>
      <c r="H218" s="30" t="s">
        <v>13</v>
      </c>
      <c r="I218" s="58" t="s">
        <v>69</v>
      </c>
      <c r="J218" s="31" t="s">
        <v>17</v>
      </c>
      <c r="K218" s="29" t="str">
        <f>Tabla5[[#This Row],[FECHALARGA]]&amp;"-"&amp;Tabla5[[#This Row],[NUM VUELO]]</f>
        <v>45844-787</v>
      </c>
      <c r="L218" s="29">
        <v>45844</v>
      </c>
      <c r="M218" s="29">
        <v>787</v>
      </c>
      <c r="N218" s="29">
        <f t="shared" si="3"/>
        <v>6</v>
      </c>
      <c r="O218" s="29">
        <f>VLOOKUP(Tabla5[[#This Row],[CÓD]],Tabla1[],11,0)</f>
        <v>35</v>
      </c>
      <c r="P218" s="32" t="str" cm="1">
        <f t="array" ref="P218">_xlfn.IFS(Tabla5[[#This Row],[LIBRE]]=0,"NO",Tabla5[[#This Row],[LIBRE]]&gt;0,"SI")</f>
        <v>SI</v>
      </c>
      <c r="Q218" s="37" t="str" cm="1">
        <f t="array" ref="Q218">IFERROR(IF(Tabla5[[#This Row],[DISPONIBILIDAD]]="NO","COMPLETO",_xlfn.IFS(Tabla5[[#This Row],[LIBRE]]&gt;20,"DISPONIBLE",Tabla5[[#This Row],[LIBRE]]&lt;10,"ULTIMAS PLAZAS")),"DISPONIBLE")</f>
        <v>DISPONIBLE</v>
      </c>
      <c r="R218" s="59" t="s">
        <v>70</v>
      </c>
      <c r="S218" s="53"/>
    </row>
    <row r="219" spans="5:19">
      <c r="E219" s="50"/>
      <c r="F219" s="53"/>
      <c r="G219" s="33" t="str">
        <f>VLOOKUP(H219,IATA[],2,0)</f>
        <v>MADRID</v>
      </c>
      <c r="H219" s="34" t="s">
        <v>13</v>
      </c>
      <c r="I219" s="58" t="s">
        <v>69</v>
      </c>
      <c r="J219" s="31" t="s">
        <v>17</v>
      </c>
      <c r="K219" s="29" t="str">
        <f>Tabla5[[#This Row],[FECHALARGA]]&amp;"-"&amp;Tabla5[[#This Row],[NUM VUELO]]</f>
        <v>45865-787</v>
      </c>
      <c r="L219" s="35">
        <v>45865</v>
      </c>
      <c r="M219" s="35">
        <v>787</v>
      </c>
      <c r="N219" s="29">
        <f t="shared" si="3"/>
        <v>27</v>
      </c>
      <c r="O219" s="29">
        <f>VLOOKUP(Tabla5[[#This Row],[CÓD]],Tabla1[],11,0)</f>
        <v>43</v>
      </c>
      <c r="P219" s="32" t="str" cm="1">
        <f t="array" ref="P219">_xlfn.IFS(Tabla5[[#This Row],[LIBRE]]=0,"NO",Tabla5[[#This Row],[LIBRE]]&gt;0,"SI")</f>
        <v>SI</v>
      </c>
      <c r="Q219" s="37" t="str" cm="1">
        <f t="array" ref="Q219">IFERROR(IF(Tabla5[[#This Row],[DISPONIBILIDAD]]="NO","COMPLETO",_xlfn.IFS(Tabla5[[#This Row],[LIBRE]]&gt;20,"DISPONIBLE",Tabla5[[#This Row],[LIBRE]]&lt;10,"ULTIMAS PLAZAS")),"DISPONIBLE")</f>
        <v>DISPONIBLE</v>
      </c>
      <c r="R219" s="28" t="s">
        <v>70</v>
      </c>
      <c r="S219" s="53"/>
    </row>
    <row r="220" spans="5:19">
      <c r="E220" s="50"/>
      <c r="F220" s="53"/>
      <c r="G220" s="33" t="str">
        <f>VLOOKUP(H220,IATA[],2,0)</f>
        <v>MADRID</v>
      </c>
      <c r="H220" s="34" t="s">
        <v>13</v>
      </c>
      <c r="I220" s="58" t="s">
        <v>69</v>
      </c>
      <c r="J220" s="31" t="s">
        <v>18</v>
      </c>
      <c r="K220" s="29" t="str">
        <f>Tabla5[[#This Row],[FECHALARGA]]&amp;"-"&amp;Tabla5[[#This Row],[NUM VUELO]]</f>
        <v>45872-787</v>
      </c>
      <c r="L220" s="35">
        <v>45872</v>
      </c>
      <c r="M220" s="35">
        <v>787</v>
      </c>
      <c r="N220" s="29">
        <f t="shared" si="3"/>
        <v>3</v>
      </c>
      <c r="O220" s="29">
        <f>VLOOKUP(Tabla5[[#This Row],[CÓD]],Tabla1[],11,0)</f>
        <v>38</v>
      </c>
      <c r="P220" s="32" t="str" cm="1">
        <f t="array" ref="P220">_xlfn.IFS(Tabla5[[#This Row],[LIBRE]]=0,"NO",Tabla5[[#This Row],[LIBRE]]&gt;0,"SI")</f>
        <v>SI</v>
      </c>
      <c r="Q220" s="37" t="str" cm="1">
        <f t="array" ref="Q220">IFERROR(IF(Tabla5[[#This Row],[DISPONIBILIDAD]]="NO","COMPLETO",_xlfn.IFS(Tabla5[[#This Row],[LIBRE]]&gt;20,"DISPONIBLE",Tabla5[[#This Row],[LIBRE]]&lt;10,"ULTIMAS PLAZAS")),"DISPONIBLE")</f>
        <v>DISPONIBLE</v>
      </c>
      <c r="R220" s="28" t="s">
        <v>70</v>
      </c>
      <c r="S220" s="53"/>
    </row>
    <row r="221" spans="5:19">
      <c r="E221" s="50"/>
      <c r="F221" s="53"/>
      <c r="G221" s="29" t="str">
        <f>VLOOKUP(H221,IATA[],2,0)</f>
        <v>MADRID</v>
      </c>
      <c r="H221" s="30" t="s">
        <v>13</v>
      </c>
      <c r="I221" s="58" t="s">
        <v>69</v>
      </c>
      <c r="J221" s="31" t="s">
        <v>18</v>
      </c>
      <c r="K221" s="29" t="str">
        <f>Tabla5[[#This Row],[FECHALARGA]]&amp;"-"&amp;Tabla5[[#This Row],[NUM VUELO]]</f>
        <v>45900-787</v>
      </c>
      <c r="L221" s="29">
        <v>45900</v>
      </c>
      <c r="M221" s="29">
        <v>787</v>
      </c>
      <c r="N221" s="29">
        <f t="shared" si="3"/>
        <v>31</v>
      </c>
      <c r="O221" s="29">
        <f>VLOOKUP(Tabla5[[#This Row],[CÓD]],Tabla1[],11,0)</f>
        <v>45</v>
      </c>
      <c r="P221" s="32" t="str" cm="1">
        <f t="array" ref="P221">_xlfn.IFS(Tabla5[[#This Row],[LIBRE]]=0,"NO",Tabla5[[#This Row],[LIBRE]]&gt;0,"SI")</f>
        <v>SI</v>
      </c>
      <c r="Q221" s="37" t="str" cm="1">
        <f t="array" ref="Q221">IFERROR(IF(Tabla5[[#This Row],[DISPONIBILIDAD]]="NO","COMPLETO",_xlfn.IFS(Tabla5[[#This Row],[LIBRE]]&gt;20,"DISPONIBLE",Tabla5[[#This Row],[LIBRE]]&lt;10,"ULTIMAS PLAZAS")),"DISPONIBLE")</f>
        <v>DISPONIBLE</v>
      </c>
      <c r="R221" s="28" t="s">
        <v>70</v>
      </c>
      <c r="S221" s="53"/>
    </row>
    <row r="222" spans="5:19">
      <c r="E222" s="50"/>
      <c r="F222" s="53"/>
      <c r="G222" s="33" t="str">
        <f>VLOOKUP(H222,IATA[],2,0)</f>
        <v>MADRID</v>
      </c>
      <c r="H222" s="34" t="s">
        <v>13</v>
      </c>
      <c r="I222" s="58" t="s">
        <v>69</v>
      </c>
      <c r="J222" s="31" t="s">
        <v>19</v>
      </c>
      <c r="K222" s="29" t="str">
        <f>Tabla5[[#This Row],[FECHALARGA]]&amp;"-"&amp;Tabla5[[#This Row],[NUM VUELO]]</f>
        <v>45907-787</v>
      </c>
      <c r="L222" s="35">
        <v>45907</v>
      </c>
      <c r="M222" s="35">
        <v>787</v>
      </c>
      <c r="N222" s="29">
        <f t="shared" si="3"/>
        <v>7</v>
      </c>
      <c r="O222" s="29">
        <f>VLOOKUP(Tabla5[[#This Row],[CÓD]],Tabla1[],11,0)</f>
        <v>41</v>
      </c>
      <c r="P222" s="32" t="str" cm="1">
        <f t="array" ref="P222">_xlfn.IFS(Tabla5[[#This Row],[LIBRE]]=0,"NO",Tabla5[[#This Row],[LIBRE]]&gt;0,"SI")</f>
        <v>SI</v>
      </c>
      <c r="Q222" s="37" t="str" cm="1">
        <f t="array" ref="Q222">IFERROR(IF(Tabla5[[#This Row],[DISPONIBILIDAD]]="NO","COMPLETO",_xlfn.IFS(Tabla5[[#This Row],[LIBRE]]&gt;20,"DISPONIBLE",Tabla5[[#This Row],[LIBRE]]&lt;10,"ULTIMAS PLAZAS")),"DISPONIBLE")</f>
        <v>DISPONIBLE</v>
      </c>
      <c r="R222" s="28" t="s">
        <v>70</v>
      </c>
      <c r="S222" s="53"/>
    </row>
    <row r="223" spans="5:19">
      <c r="E223" s="50"/>
      <c r="F223" s="53"/>
      <c r="G223" s="29" t="str">
        <f>VLOOKUP(H223,IATA[],2,0)</f>
        <v>MADRID</v>
      </c>
      <c r="H223" s="30" t="s">
        <v>13</v>
      </c>
      <c r="I223" s="58" t="s">
        <v>69</v>
      </c>
      <c r="J223" s="31" t="s">
        <v>19</v>
      </c>
      <c r="K223" s="29" t="str">
        <f>Tabla5[[#This Row],[FECHALARGA]]&amp;"-"&amp;Tabla5[[#This Row],[NUM VUELO]]</f>
        <v>45921-787</v>
      </c>
      <c r="L223" s="29">
        <v>45921</v>
      </c>
      <c r="M223" s="29">
        <v>787</v>
      </c>
      <c r="N223" s="29">
        <f t="shared" si="3"/>
        <v>21</v>
      </c>
      <c r="O223" s="29">
        <f>VLOOKUP(Tabla5[[#This Row],[CÓD]],Tabla1[],11,0)</f>
        <v>45</v>
      </c>
      <c r="P223" s="32" t="str" cm="1">
        <f t="array" ref="P223">_xlfn.IFS(Tabla5[[#This Row],[LIBRE]]=0,"NO",Tabla5[[#This Row],[LIBRE]]&gt;0,"SI")</f>
        <v>SI</v>
      </c>
      <c r="Q223" s="37" t="str" cm="1">
        <f t="array" ref="Q223">IFERROR(IF(Tabla5[[#This Row],[DISPONIBILIDAD]]="NO","COMPLETO",_xlfn.IFS(Tabla5[[#This Row],[LIBRE]]&gt;20,"DISPONIBLE",Tabla5[[#This Row],[LIBRE]]&lt;10,"ULTIMAS PLAZAS")),"DISPONIBLE")</f>
        <v>DISPONIBLE</v>
      </c>
      <c r="R223" s="28" t="s">
        <v>70</v>
      </c>
      <c r="S223" s="53"/>
    </row>
    <row r="224" spans="5:19">
      <c r="E224" s="50"/>
      <c r="F224" s="53"/>
      <c r="G224" s="29" t="str">
        <f>VLOOKUP(H224,IATA[],2,0)</f>
        <v>MADRID</v>
      </c>
      <c r="H224" s="30" t="s">
        <v>13</v>
      </c>
      <c r="I224" s="58" t="s">
        <v>69</v>
      </c>
      <c r="J224" s="31" t="s">
        <v>19</v>
      </c>
      <c r="K224" s="29" t="str">
        <f>Tabla5[[#This Row],[FECHALARGA]]&amp;"-"&amp;Tabla5[[#This Row],[NUM VUELO]]</f>
        <v>45928-787</v>
      </c>
      <c r="L224" s="29">
        <v>45928</v>
      </c>
      <c r="M224" s="29">
        <v>787</v>
      </c>
      <c r="N224" s="29">
        <f t="shared" si="3"/>
        <v>28</v>
      </c>
      <c r="O224" s="29">
        <f>VLOOKUP(Tabla5[[#This Row],[CÓD]],Tabla1[],11,0)</f>
        <v>45</v>
      </c>
      <c r="P224" s="32" t="str" cm="1">
        <f t="array" ref="P224">_xlfn.IFS(Tabla5[[#This Row],[LIBRE]]=0,"NO",Tabla5[[#This Row],[LIBRE]]&gt;0,"SI")</f>
        <v>SI</v>
      </c>
      <c r="Q224" s="37" t="str" cm="1">
        <f t="array" ref="Q224">IFERROR(IF(Tabla5[[#This Row],[DISPONIBILIDAD]]="NO","COMPLETO",_xlfn.IFS(Tabla5[[#This Row],[LIBRE]]&gt;20,"DISPONIBLE",Tabla5[[#This Row],[LIBRE]]&lt;10,"ULTIMAS PLAZAS")),"DISPONIBLE")</f>
        <v>DISPONIBLE</v>
      </c>
      <c r="R224" s="28" t="s">
        <v>70</v>
      </c>
      <c r="S224" s="53"/>
    </row>
    <row r="225" spans="5:19">
      <c r="E225" s="50"/>
      <c r="F225" s="53"/>
      <c r="G225" s="29" t="str">
        <f>VLOOKUP(H225,IATA[],2,0)</f>
        <v>VALENCIA</v>
      </c>
      <c r="H225" s="30" t="s">
        <v>22</v>
      </c>
      <c r="I225" s="58" t="s">
        <v>69</v>
      </c>
      <c r="J225" s="31" t="s">
        <v>15</v>
      </c>
      <c r="K225" s="29" t="str">
        <f>Tabla5[[#This Row],[FECHALARGA]]&amp;"-"&amp;Tabla5[[#This Row],[NUM VUELO]]</f>
        <v>45823-787</v>
      </c>
      <c r="L225" s="29">
        <v>45823</v>
      </c>
      <c r="M225" s="29">
        <v>787</v>
      </c>
      <c r="N225" s="29">
        <f t="shared" si="3"/>
        <v>15</v>
      </c>
      <c r="O225" s="29">
        <f>VLOOKUP(Tabla5[[#This Row],[CÓD]],Tabla1[],11,0)</f>
        <v>35</v>
      </c>
      <c r="P225" s="32" t="str" cm="1">
        <f t="array" ref="P225">_xlfn.IFS(Tabla5[[#This Row],[LIBRE]]=0,"NO",Tabla5[[#This Row],[LIBRE]]&gt;0,"SI")</f>
        <v>SI</v>
      </c>
      <c r="Q225" s="37" t="str" cm="1">
        <f t="array" ref="Q225">IFERROR(IF(Tabla5[[#This Row],[DISPONIBILIDAD]]="NO","COMPLETO",_xlfn.IFS(Tabla5[[#This Row],[LIBRE]]&gt;20,"DISPONIBLE",Tabla5[[#This Row],[LIBRE]]&lt;10,"ULTIMAS PLAZAS")),"DISPONIBLE")</f>
        <v>DISPONIBLE</v>
      </c>
      <c r="R225" s="28" t="s">
        <v>71</v>
      </c>
      <c r="S225" s="53"/>
    </row>
    <row r="226" spans="5:19">
      <c r="E226" s="50"/>
      <c r="F226" s="53"/>
      <c r="G226" s="33" t="str">
        <f>VLOOKUP(H226,IATA[],2,0)</f>
        <v>VALENCIA</v>
      </c>
      <c r="H226" s="34" t="s">
        <v>22</v>
      </c>
      <c r="I226" s="58" t="s">
        <v>69</v>
      </c>
      <c r="J226" s="31" t="s">
        <v>17</v>
      </c>
      <c r="K226" s="29" t="str">
        <f>Tabla5[[#This Row],[FECHALARGA]]&amp;"-"&amp;Tabla5[[#This Row],[NUM VUELO]]</f>
        <v>45858-787</v>
      </c>
      <c r="L226" s="35">
        <v>45858</v>
      </c>
      <c r="M226" s="35">
        <v>787</v>
      </c>
      <c r="N226" s="29">
        <f t="shared" si="3"/>
        <v>20</v>
      </c>
      <c r="O226" s="29">
        <f>VLOOKUP(Tabla5[[#This Row],[CÓD]],Tabla1[],11,0)</f>
        <v>41</v>
      </c>
      <c r="P226" s="32" t="str" cm="1">
        <f t="array" ref="P226">_xlfn.IFS(Tabla5[[#This Row],[LIBRE]]=0,"NO",Tabla5[[#This Row],[LIBRE]]&gt;0,"SI")</f>
        <v>SI</v>
      </c>
      <c r="Q226" s="37" t="str" cm="1">
        <f t="array" ref="Q226">IFERROR(IF(Tabla5[[#This Row],[DISPONIBILIDAD]]="NO","COMPLETO",_xlfn.IFS(Tabla5[[#This Row],[LIBRE]]&gt;20,"DISPONIBLE",Tabla5[[#This Row],[LIBRE]]&lt;10,"ULTIMAS PLAZAS")),"DISPONIBLE")</f>
        <v>DISPONIBLE</v>
      </c>
      <c r="R226" s="28" t="s">
        <v>71</v>
      </c>
      <c r="S226" s="53"/>
    </row>
    <row r="227" spans="5:19">
      <c r="E227" s="50"/>
      <c r="F227" s="53"/>
      <c r="G227" s="29" t="str">
        <f>VLOOKUP(H227,IATA[],2,0)</f>
        <v>VALENCIA</v>
      </c>
      <c r="H227" s="30" t="s">
        <v>22</v>
      </c>
      <c r="I227" s="58" t="s">
        <v>69</v>
      </c>
      <c r="J227" s="31" t="s">
        <v>18</v>
      </c>
      <c r="K227" s="29" t="str">
        <f>Tabla5[[#This Row],[FECHALARGA]]&amp;"-"&amp;Tabla5[[#This Row],[NUM VUELO]]</f>
        <v>45893-787</v>
      </c>
      <c r="L227" s="29">
        <v>45893</v>
      </c>
      <c r="M227" s="29">
        <v>787</v>
      </c>
      <c r="N227" s="29">
        <f t="shared" si="3"/>
        <v>24</v>
      </c>
      <c r="O227" s="29">
        <f>VLOOKUP(Tabla5[[#This Row],[CÓD]],Tabla1[],11,0)</f>
        <v>45</v>
      </c>
      <c r="P227" s="32" t="str" cm="1">
        <f t="array" ref="P227">_xlfn.IFS(Tabla5[[#This Row],[LIBRE]]=0,"NO",Tabla5[[#This Row],[LIBRE]]&gt;0,"SI")</f>
        <v>SI</v>
      </c>
      <c r="Q227" s="37" t="str" cm="1">
        <f t="array" ref="Q227">IFERROR(IF(Tabla5[[#This Row],[DISPONIBILIDAD]]="NO","COMPLETO",_xlfn.IFS(Tabla5[[#This Row],[LIBRE]]&gt;20,"DISPONIBLE",Tabla5[[#This Row],[LIBRE]]&lt;10,"ULTIMAS PLAZAS")),"DISPONIBLE")</f>
        <v>DISPONIBLE</v>
      </c>
      <c r="R227" s="28" t="s">
        <v>71</v>
      </c>
      <c r="S227" s="53"/>
    </row>
    <row r="228" spans="5:19">
      <c r="E228" s="50"/>
      <c r="F228" s="53"/>
      <c r="G228" s="33" t="str">
        <f>VLOOKUP(H228,IATA[],2,0)</f>
        <v>ZARAGOZA</v>
      </c>
      <c r="H228" s="34" t="s">
        <v>24</v>
      </c>
      <c r="I228" s="58" t="s">
        <v>69</v>
      </c>
      <c r="J228" s="31" t="s">
        <v>18</v>
      </c>
      <c r="K228" s="29" t="str">
        <f>Tabla5[[#This Row],[FECHALARGA]]&amp;"-"&amp;Tabla5[[#This Row],[NUM VUELO]]</f>
        <v>45879-787</v>
      </c>
      <c r="L228" s="35">
        <v>45879</v>
      </c>
      <c r="M228" s="35">
        <v>787</v>
      </c>
      <c r="N228" s="29">
        <f t="shared" si="3"/>
        <v>10</v>
      </c>
      <c r="O228" s="29">
        <f>VLOOKUP(Tabla5[[#This Row],[CÓD]],Tabla1[],11,0)</f>
        <v>32</v>
      </c>
      <c r="P228" s="32" t="str" cm="1">
        <f t="array" ref="P228">_xlfn.IFS(Tabla5[[#This Row],[LIBRE]]=0,"NO",Tabla5[[#This Row],[LIBRE]]&gt;0,"SI")</f>
        <v>SI</v>
      </c>
      <c r="Q228" s="37" t="str" cm="1">
        <f t="array" ref="Q228">IFERROR(IF(Tabla5[[#This Row],[DISPONIBILIDAD]]="NO","COMPLETO",_xlfn.IFS(Tabla5[[#This Row],[LIBRE]]&gt;20,"DISPONIBLE",Tabla5[[#This Row],[LIBRE]]&lt;10,"ULTIMAS PLAZAS")),"DISPONIBLE")</f>
        <v>DISPONIBLE</v>
      </c>
      <c r="R228" s="28" t="s">
        <v>71</v>
      </c>
      <c r="S228" s="53"/>
    </row>
    <row r="229" spans="5:19">
      <c r="E229" s="50"/>
      <c r="F229" s="53"/>
      <c r="G229" s="29" t="str">
        <f>VLOOKUP(H229,IATA[],2,0)</f>
        <v>ZARAGOZA</v>
      </c>
      <c r="H229" s="30" t="s">
        <v>24</v>
      </c>
      <c r="I229" s="58" t="s">
        <v>69</v>
      </c>
      <c r="J229" s="31" t="s">
        <v>19</v>
      </c>
      <c r="K229" s="29" t="str">
        <f>Tabla5[[#This Row],[FECHALARGA]]&amp;"-"&amp;Tabla5[[#This Row],[NUM VUELO]]</f>
        <v>45914-787</v>
      </c>
      <c r="L229" s="29">
        <v>45914</v>
      </c>
      <c r="M229" s="29">
        <v>787</v>
      </c>
      <c r="N229" s="29">
        <f t="shared" si="3"/>
        <v>14</v>
      </c>
      <c r="O229" s="29">
        <f>VLOOKUP(Tabla5[[#This Row],[CÓD]],Tabla1[],11,0)</f>
        <v>19</v>
      </c>
      <c r="P229" s="32" t="str" cm="1">
        <f t="array" ref="P229">_xlfn.IFS(Tabla5[[#This Row],[LIBRE]]=0,"NO",Tabla5[[#This Row],[LIBRE]]&gt;0,"SI")</f>
        <v>SI</v>
      </c>
      <c r="Q229" s="37" t="str" cm="1">
        <f t="array" ref="Q229">IFERROR(IF(Tabla5[[#This Row],[DISPONIBILIDAD]]="NO","COMPLETO",_xlfn.IFS(Tabla5[[#This Row],[LIBRE]]&gt;20,"DISPONIBLE",Tabla5[[#This Row],[LIBRE]]&lt;10,"ULTIMAS PLAZAS")),"DISPONIBLE")</f>
        <v>DISPONIBLE</v>
      </c>
      <c r="R229" s="28" t="s">
        <v>71</v>
      </c>
      <c r="S229" s="53"/>
    </row>
    <row r="230" spans="5:19">
      <c r="E230" s="50"/>
      <c r="F230" s="53"/>
      <c r="G230" s="29" t="str">
        <f>VLOOKUP(H230,IATA[],2,0)</f>
        <v>MÁLAGA</v>
      </c>
      <c r="H230" s="30" t="s">
        <v>33</v>
      </c>
      <c r="I230" s="58" t="s">
        <v>72</v>
      </c>
      <c r="J230" s="31" t="s">
        <v>19</v>
      </c>
      <c r="K230" s="29" t="str">
        <f>Tabla5[[#This Row],[FECHALARGA]]&amp;"-"&amp;Tabla5[[#This Row],[NUM VUELO]]</f>
        <v>45909-761</v>
      </c>
      <c r="L230" s="29">
        <v>45909</v>
      </c>
      <c r="M230" s="29">
        <v>761</v>
      </c>
      <c r="N230" s="29">
        <f t="shared" si="3"/>
        <v>9</v>
      </c>
      <c r="O230" s="29">
        <f>VLOOKUP(Tabla5[[#This Row],[CÓD]],Tabla1[],11,0)</f>
        <v>44</v>
      </c>
      <c r="P230" s="32" t="str" cm="1">
        <f t="array" ref="P230">_xlfn.IFS(Tabla5[[#This Row],[LIBRE]]=0,"NO",Tabla5[[#This Row],[LIBRE]]&gt;0,"SI")</f>
        <v>SI</v>
      </c>
      <c r="Q230" s="37" t="str" cm="1">
        <f t="array" ref="Q230">IFERROR(IF(Tabla5[[#This Row],[DISPONIBILIDAD]]="NO","COMPLETO",_xlfn.IFS(Tabla5[[#This Row],[LIBRE]]&gt;20,"DISPONIBLE",Tabla5[[#This Row],[LIBRE]]&lt;10,"ULTIMAS PLAZAS")),"DISPONIBLE")</f>
        <v>DISPONIBLE</v>
      </c>
      <c r="R230" s="28" t="s">
        <v>71</v>
      </c>
      <c r="S230" s="53"/>
    </row>
    <row r="231" spans="5:19">
      <c r="E231" s="50"/>
      <c r="F231" s="53"/>
      <c r="G231" s="29" t="str">
        <f>VLOOKUP(H231,IATA[],2,0)</f>
        <v>BARCELONA</v>
      </c>
      <c r="H231" s="30" t="s">
        <v>36</v>
      </c>
      <c r="I231" s="58" t="s">
        <v>72</v>
      </c>
      <c r="J231" s="31" t="s">
        <v>27</v>
      </c>
      <c r="K231" s="29" t="str">
        <f>Tabla5[[#This Row],[FECHALARGA]]&amp;"-"&amp;Tabla5[[#This Row],[NUM VUELO]]</f>
        <v>45804-761</v>
      </c>
      <c r="L231" s="29">
        <v>45804</v>
      </c>
      <c r="M231" s="29">
        <v>761</v>
      </c>
      <c r="N231" s="29">
        <f t="shared" si="3"/>
        <v>27</v>
      </c>
      <c r="O231" s="29">
        <f>VLOOKUP(Tabla5[[#This Row],[CÓD]],Tabla1[],11,0)</f>
        <v>29</v>
      </c>
      <c r="P231" s="32" t="str" cm="1">
        <f t="array" ref="P231">_xlfn.IFS(Tabla5[[#This Row],[LIBRE]]=0,"NO",Tabla5[[#This Row],[LIBRE]]&gt;0,"SI")</f>
        <v>SI</v>
      </c>
      <c r="Q231" s="37" t="str" cm="1">
        <f t="array" ref="Q231">IFERROR(IF(Tabla5[[#This Row],[DISPONIBILIDAD]]="NO","COMPLETO",_xlfn.IFS(Tabla5[[#This Row],[LIBRE]]&gt;20,"DISPONIBLE",Tabla5[[#This Row],[LIBRE]]&lt;10,"ULTIMAS PLAZAS")),"DISPONIBLE")</f>
        <v>DISPONIBLE</v>
      </c>
      <c r="R231" s="28" t="s">
        <v>71</v>
      </c>
      <c r="S231" s="53"/>
    </row>
    <row r="232" spans="5:19">
      <c r="E232" s="50"/>
      <c r="F232" s="53"/>
      <c r="G232" s="29" t="str">
        <f>VLOOKUP(H232,IATA[],2,0)</f>
        <v>BARCELONA</v>
      </c>
      <c r="H232" s="30" t="s">
        <v>36</v>
      </c>
      <c r="I232" s="58" t="s">
        <v>72</v>
      </c>
      <c r="J232" s="31" t="s">
        <v>15</v>
      </c>
      <c r="K232" s="29" t="str">
        <f>Tabla5[[#This Row],[FECHALARGA]]&amp;"-"&amp;Tabla5[[#This Row],[NUM VUELO]]</f>
        <v>45818-761</v>
      </c>
      <c r="L232" s="29">
        <v>45818</v>
      </c>
      <c r="M232" s="29">
        <v>761</v>
      </c>
      <c r="N232" s="29">
        <f t="shared" si="3"/>
        <v>10</v>
      </c>
      <c r="O232" s="29">
        <f>VLOOKUP(Tabla5[[#This Row],[CÓD]],Tabla1[],11,0)</f>
        <v>34</v>
      </c>
      <c r="P232" s="32" t="str" cm="1">
        <f t="array" ref="P232">_xlfn.IFS(Tabla5[[#This Row],[LIBRE]]=0,"NO",Tabla5[[#This Row],[LIBRE]]&gt;0,"SI")</f>
        <v>SI</v>
      </c>
      <c r="Q232" s="37" t="str" cm="1">
        <f t="array" ref="Q232">IFERROR(IF(Tabla5[[#This Row],[DISPONIBILIDAD]]="NO","COMPLETO",_xlfn.IFS(Tabla5[[#This Row],[LIBRE]]&gt;20,"DISPONIBLE",Tabla5[[#This Row],[LIBRE]]&lt;10,"ULTIMAS PLAZAS")),"DISPONIBLE")</f>
        <v>DISPONIBLE</v>
      </c>
      <c r="R232" s="59" t="s">
        <v>73</v>
      </c>
      <c r="S232" s="53"/>
    </row>
    <row r="233" spans="5:19">
      <c r="E233" s="50"/>
      <c r="F233" s="53"/>
      <c r="G233" s="29" t="str">
        <f>VLOOKUP(H233,IATA[],2,0)</f>
        <v>MADRID</v>
      </c>
      <c r="H233" s="30" t="s">
        <v>13</v>
      </c>
      <c r="I233" s="58" t="s">
        <v>72</v>
      </c>
      <c r="J233" s="31" t="s">
        <v>27</v>
      </c>
      <c r="K233" s="29" t="str">
        <f>Tabla5[[#This Row],[FECHALARGA]]&amp;"-"&amp;Tabla5[[#This Row],[NUM VUELO]]</f>
        <v>45790-761</v>
      </c>
      <c r="L233" s="29">
        <v>45790</v>
      </c>
      <c r="M233" s="29">
        <v>761</v>
      </c>
      <c r="N233" s="29">
        <f t="shared" si="3"/>
        <v>13</v>
      </c>
      <c r="O233" s="29">
        <f>VLOOKUP(Tabla5[[#This Row],[CÓD]],Tabla1[],11,0)</f>
        <v>0</v>
      </c>
      <c r="P233" s="32" t="str" cm="1">
        <f t="array" ref="P233">_xlfn.IFS(Tabla5[[#This Row],[LIBRE]]=0,"NO",Tabla5[[#This Row],[LIBRE]]&gt;0,"SI")</f>
        <v>NO</v>
      </c>
      <c r="Q233" s="37" t="str" cm="1">
        <f t="array" ref="Q233">IFERROR(IF(Tabla5[[#This Row],[DISPONIBILIDAD]]="NO","COMPLETO",_xlfn.IFS(Tabla5[[#This Row],[LIBRE]]&gt;20,"DISPONIBLE",Tabla5[[#This Row],[LIBRE]]&lt;10,"ULTIMAS PLAZAS")),"DISPONIBLE")</f>
        <v>COMPLETO</v>
      </c>
      <c r="R233" s="28" t="s">
        <v>73</v>
      </c>
      <c r="S233" s="53"/>
    </row>
    <row r="234" spans="5:19">
      <c r="E234" s="50"/>
      <c r="F234" s="53"/>
      <c r="G234" s="29" t="str">
        <f>VLOOKUP(H234,IATA[],2,0)</f>
        <v>MADRID</v>
      </c>
      <c r="H234" s="30" t="s">
        <v>13</v>
      </c>
      <c r="I234" s="58" t="s">
        <v>72</v>
      </c>
      <c r="J234" s="31" t="s">
        <v>15</v>
      </c>
      <c r="K234" s="29" t="str">
        <f>Tabla5[[#This Row],[FECHALARGA]]&amp;"-"&amp;Tabla5[[#This Row],[NUM VUELO]]</f>
        <v>45832-761</v>
      </c>
      <c r="L234" s="29">
        <v>45832</v>
      </c>
      <c r="M234" s="29">
        <v>761</v>
      </c>
      <c r="N234" s="29">
        <f t="shared" si="3"/>
        <v>24</v>
      </c>
      <c r="O234" s="29">
        <f>VLOOKUP(Tabla5[[#This Row],[CÓD]],Tabla1[],11,0)</f>
        <v>30</v>
      </c>
      <c r="P234" s="32" t="str" cm="1">
        <f t="array" ref="P234">_xlfn.IFS(Tabla5[[#This Row],[LIBRE]]=0,"NO",Tabla5[[#This Row],[LIBRE]]&gt;0,"SI")</f>
        <v>SI</v>
      </c>
      <c r="Q234" s="37" t="str" cm="1">
        <f t="array" ref="Q234">IFERROR(IF(Tabla5[[#This Row],[DISPONIBILIDAD]]="NO","COMPLETO",_xlfn.IFS(Tabla5[[#This Row],[LIBRE]]&gt;20,"DISPONIBLE",Tabla5[[#This Row],[LIBRE]]&lt;10,"ULTIMAS PLAZAS")),"DISPONIBLE")</f>
        <v>DISPONIBLE</v>
      </c>
      <c r="R234" s="28" t="s">
        <v>73</v>
      </c>
      <c r="S234" s="53"/>
    </row>
    <row r="235" spans="5:19">
      <c r="E235" s="50"/>
      <c r="F235" s="53"/>
      <c r="G235" s="29" t="str">
        <f>VLOOKUP(H235,IATA[],2,0)</f>
        <v>MADRID</v>
      </c>
      <c r="H235" s="30" t="s">
        <v>13</v>
      </c>
      <c r="I235" s="58" t="s">
        <v>72</v>
      </c>
      <c r="J235" s="31" t="s">
        <v>19</v>
      </c>
      <c r="K235" s="29" t="str">
        <f>Tabla5[[#This Row],[FECHALARGA]]&amp;"-"&amp;Tabla5[[#This Row],[NUM VUELO]]</f>
        <v>45923-761</v>
      </c>
      <c r="L235" s="29">
        <v>45923</v>
      </c>
      <c r="M235" s="29">
        <v>761</v>
      </c>
      <c r="N235" s="29">
        <f t="shared" si="3"/>
        <v>23</v>
      </c>
      <c r="O235" s="29">
        <f>VLOOKUP(Tabla5[[#This Row],[CÓD]],Tabla1[],11,0)</f>
        <v>26</v>
      </c>
      <c r="P235" s="32" t="str" cm="1">
        <f t="array" ref="P235">_xlfn.IFS(Tabla5[[#This Row],[LIBRE]]=0,"NO",Tabla5[[#This Row],[LIBRE]]&gt;0,"SI")</f>
        <v>SI</v>
      </c>
      <c r="Q235" s="37" t="str" cm="1">
        <f t="array" ref="Q235">IFERROR(IF(Tabla5[[#This Row],[DISPONIBILIDAD]]="NO","COMPLETO",_xlfn.IFS(Tabla5[[#This Row],[LIBRE]]&gt;20,"DISPONIBLE",Tabla5[[#This Row],[LIBRE]]&lt;10,"ULTIMAS PLAZAS")),"DISPONIBLE")</f>
        <v>DISPONIBLE</v>
      </c>
      <c r="R235" s="59" t="s">
        <v>74</v>
      </c>
      <c r="S235" s="53"/>
    </row>
    <row r="236" spans="5:19">
      <c r="E236" s="50"/>
      <c r="F236" s="53"/>
      <c r="G236" s="33" t="str">
        <f>VLOOKUP(H236,IATA[],2,0)</f>
        <v>MADRID</v>
      </c>
      <c r="H236" s="34" t="s">
        <v>13</v>
      </c>
      <c r="I236" s="58" t="s">
        <v>72</v>
      </c>
      <c r="J236" s="31" t="s">
        <v>23</v>
      </c>
      <c r="K236" s="29" t="str">
        <f>Tabla5[[#This Row],[FECHALARGA]]&amp;"-"&amp;Tabla5[[#This Row],[NUM VUELO]]</f>
        <v>45937-761</v>
      </c>
      <c r="L236" s="35">
        <v>45937</v>
      </c>
      <c r="M236" s="35">
        <v>761</v>
      </c>
      <c r="N236" s="29">
        <f t="shared" si="3"/>
        <v>7</v>
      </c>
      <c r="O236" s="29">
        <f>VLOOKUP(Tabla5[[#This Row],[CÓD]],Tabla1[],11,0)</f>
        <v>37</v>
      </c>
      <c r="P236" s="32" t="str" cm="1">
        <f t="array" ref="P236">_xlfn.IFS(Tabla5[[#This Row],[LIBRE]]=0,"NO",Tabla5[[#This Row],[LIBRE]]&gt;0,"SI")</f>
        <v>SI</v>
      </c>
      <c r="Q236" s="37" t="str" cm="1">
        <f t="array" ref="Q236">IFERROR(IF(Tabla5[[#This Row],[DISPONIBILIDAD]]="NO","COMPLETO",_xlfn.IFS(Tabla5[[#This Row],[LIBRE]]&gt;20,"DISPONIBLE",Tabla5[[#This Row],[LIBRE]]&lt;10,"ULTIMAS PLAZAS")),"DISPONIBLE")</f>
        <v>DISPONIBLE</v>
      </c>
      <c r="R236" s="28" t="s">
        <v>74</v>
      </c>
      <c r="S236" s="53"/>
    </row>
    <row r="237" spans="5:19">
      <c r="E237" s="50"/>
      <c r="F237" s="53"/>
      <c r="G237" s="29" t="str">
        <f>VLOOKUP(H237,IATA[],2,0)</f>
        <v>MÁLAGA</v>
      </c>
      <c r="H237" s="30" t="s">
        <v>33</v>
      </c>
      <c r="I237" s="58" t="s">
        <v>75</v>
      </c>
      <c r="J237" s="31" t="s">
        <v>27</v>
      </c>
      <c r="K237" s="29" t="str">
        <f>Tabla5[[#This Row],[FECHALARGA]]&amp;"-"&amp;Tabla5[[#This Row],[NUM VUELO]]</f>
        <v>45797-765</v>
      </c>
      <c r="L237" s="29">
        <v>45797</v>
      </c>
      <c r="M237" s="29">
        <v>765</v>
      </c>
      <c r="N237" s="29">
        <f t="shared" si="3"/>
        <v>20</v>
      </c>
      <c r="O237" s="29">
        <f>VLOOKUP(Tabla5[[#This Row],[CÓD]],Tabla1[],11,0)</f>
        <v>6</v>
      </c>
      <c r="P237" s="32" t="str" cm="1">
        <f t="array" ref="P237">_xlfn.IFS(Tabla5[[#This Row],[LIBRE]]=0,"NO",Tabla5[[#This Row],[LIBRE]]&gt;0,"SI")</f>
        <v>SI</v>
      </c>
      <c r="Q237" s="37" t="str" cm="1">
        <f t="array" ref="Q237">IFERROR(IF(Tabla5[[#This Row],[DISPONIBILIDAD]]="NO","COMPLETO",_xlfn.IFS(Tabla5[[#This Row],[LIBRE]]&gt;20,"DISPONIBLE",Tabla5[[#This Row],[LIBRE]]&lt;10,"ULTIMAS PLAZAS")),"DISPONIBLE")</f>
        <v>ULTIMAS PLAZAS</v>
      </c>
      <c r="R237" s="28" t="s">
        <v>74</v>
      </c>
      <c r="S237" s="53"/>
    </row>
    <row r="238" spans="5:19">
      <c r="E238" s="50"/>
      <c r="F238" s="53"/>
      <c r="G238" s="29" t="str">
        <f>VLOOKUP(H238,IATA[],2,0)</f>
        <v>BILBAO</v>
      </c>
      <c r="H238" s="30" t="s">
        <v>37</v>
      </c>
      <c r="I238" s="58" t="s">
        <v>75</v>
      </c>
      <c r="J238" s="31" t="s">
        <v>15</v>
      </c>
      <c r="K238" s="29" t="str">
        <f>Tabla5[[#This Row],[FECHALARGA]]&amp;"-"&amp;Tabla5[[#This Row],[NUM VUELO]]</f>
        <v>45825-765</v>
      </c>
      <c r="L238" s="29">
        <v>45825</v>
      </c>
      <c r="M238" s="29">
        <v>765</v>
      </c>
      <c r="N238" s="29">
        <f t="shared" si="3"/>
        <v>17</v>
      </c>
      <c r="O238" s="29">
        <f>VLOOKUP(Tabla5[[#This Row],[CÓD]],Tabla1[],11,0)</f>
        <v>0</v>
      </c>
      <c r="P238" s="32" t="str" cm="1">
        <f t="array" ref="P238">_xlfn.IFS(Tabla5[[#This Row],[LIBRE]]=0,"NO",Tabla5[[#This Row],[LIBRE]]&gt;0,"SI")</f>
        <v>NO</v>
      </c>
      <c r="Q238" s="37" t="str" cm="1">
        <f t="array" ref="Q238">IFERROR(IF(Tabla5[[#This Row],[DISPONIBILIDAD]]="NO","COMPLETO",_xlfn.IFS(Tabla5[[#This Row],[LIBRE]]&gt;20,"DISPONIBLE",Tabla5[[#This Row],[LIBRE]]&lt;10,"ULTIMAS PLAZAS")),"DISPONIBLE")</f>
        <v>COMPLETO</v>
      </c>
      <c r="R238" s="28" t="s">
        <v>74</v>
      </c>
      <c r="S238" s="53"/>
    </row>
    <row r="239" spans="5:19">
      <c r="E239" s="50"/>
      <c r="F239" s="53"/>
      <c r="G239" s="29" t="str">
        <f>VLOOKUP(H239,IATA[],2,0)</f>
        <v>MADRID</v>
      </c>
      <c r="H239" s="30" t="s">
        <v>13</v>
      </c>
      <c r="I239" s="58" t="s">
        <v>75</v>
      </c>
      <c r="J239" s="31" t="s">
        <v>27</v>
      </c>
      <c r="K239" s="29" t="str">
        <f>Tabla5[[#This Row],[FECHALARGA]]&amp;"-"&amp;Tabla5[[#This Row],[NUM VUELO]]</f>
        <v>45783-765</v>
      </c>
      <c r="L239" s="29">
        <v>45783</v>
      </c>
      <c r="M239" s="29">
        <v>765</v>
      </c>
      <c r="N239" s="29">
        <f t="shared" si="3"/>
        <v>6</v>
      </c>
      <c r="O239" s="29">
        <f>VLOOKUP(Tabla5[[#This Row],[CÓD]],Tabla1[],11,0)</f>
        <v>0</v>
      </c>
      <c r="P239" s="32" t="str" cm="1">
        <f t="array" ref="P239">_xlfn.IFS(Tabla5[[#This Row],[LIBRE]]=0,"NO",Tabla5[[#This Row],[LIBRE]]&gt;0,"SI")</f>
        <v>NO</v>
      </c>
      <c r="Q239" s="37" t="str" cm="1">
        <f t="array" ref="Q239">IFERROR(IF(Tabla5[[#This Row],[DISPONIBILIDAD]]="NO","COMPLETO",_xlfn.IFS(Tabla5[[#This Row],[LIBRE]]&gt;20,"DISPONIBLE",Tabla5[[#This Row],[LIBRE]]&lt;10,"ULTIMAS PLAZAS")),"DISPONIBLE")</f>
        <v>COMPLETO</v>
      </c>
      <c r="R239" s="59" t="s">
        <v>76</v>
      </c>
      <c r="S239" s="53"/>
    </row>
    <row r="240" spans="5:19">
      <c r="E240" s="50"/>
      <c r="F240" s="53"/>
      <c r="G240" s="29" t="str">
        <f>VLOOKUP(H240,IATA[],2,0)</f>
        <v>MADRID</v>
      </c>
      <c r="H240" s="30" t="s">
        <v>13</v>
      </c>
      <c r="I240" s="58" t="s">
        <v>75</v>
      </c>
      <c r="J240" s="31" t="s">
        <v>19</v>
      </c>
      <c r="K240" s="29" t="str">
        <f>Tabla5[[#This Row],[FECHALARGA]]&amp;"-"&amp;Tabla5[[#This Row],[NUM VUELO]]</f>
        <v>45930-765</v>
      </c>
      <c r="L240" s="29">
        <v>45930</v>
      </c>
      <c r="M240" s="29">
        <v>765</v>
      </c>
      <c r="N240" s="29">
        <f t="shared" si="3"/>
        <v>30</v>
      </c>
      <c r="O240" s="29">
        <f>VLOOKUP(Tabla5[[#This Row],[CÓD]],Tabla1[],11,0)</f>
        <v>37</v>
      </c>
      <c r="P240" s="32" t="str" cm="1">
        <f t="array" ref="P240">_xlfn.IFS(Tabla5[[#This Row],[LIBRE]]=0,"NO",Tabla5[[#This Row],[LIBRE]]&gt;0,"SI")</f>
        <v>SI</v>
      </c>
      <c r="Q240" s="37" t="str" cm="1">
        <f t="array" ref="Q240">IFERROR(IF(Tabla5[[#This Row],[DISPONIBILIDAD]]="NO","COMPLETO",_xlfn.IFS(Tabla5[[#This Row],[LIBRE]]&gt;20,"DISPONIBLE",Tabla5[[#This Row],[LIBRE]]&lt;10,"ULTIMAS PLAZAS")),"DISPONIBLE")</f>
        <v>DISPONIBLE</v>
      </c>
      <c r="R240" s="28" t="s">
        <v>76</v>
      </c>
      <c r="S240" s="53"/>
    </row>
    <row r="241" spans="5:19">
      <c r="E241" s="50"/>
      <c r="F241" s="53"/>
      <c r="G241" s="29" t="str">
        <f>VLOOKUP(H241,IATA[],2,0)</f>
        <v>VALENCIA</v>
      </c>
      <c r="H241" s="30" t="s">
        <v>22</v>
      </c>
      <c r="I241" s="58" t="s">
        <v>75</v>
      </c>
      <c r="J241" s="31" t="s">
        <v>19</v>
      </c>
      <c r="K241" s="29" t="str">
        <f>Tabla5[[#This Row],[FECHALARGA]]&amp;"-"&amp;Tabla5[[#This Row],[NUM VUELO]]</f>
        <v>45916-765</v>
      </c>
      <c r="L241" s="29">
        <v>45916</v>
      </c>
      <c r="M241" s="29">
        <v>765</v>
      </c>
      <c r="N241" s="29">
        <f t="shared" si="3"/>
        <v>16</v>
      </c>
      <c r="O241" s="29">
        <f>VLOOKUP(Tabla5[[#This Row],[CÓD]],Tabla1[],11,0)</f>
        <v>35</v>
      </c>
      <c r="P241" s="32" t="str" cm="1">
        <f t="array" ref="P241">_xlfn.IFS(Tabla5[[#This Row],[LIBRE]]=0,"NO",Tabla5[[#This Row],[LIBRE]]&gt;0,"SI")</f>
        <v>SI</v>
      </c>
      <c r="Q241" s="37" t="str" cm="1">
        <f t="array" ref="Q241">IFERROR(IF(Tabla5[[#This Row],[DISPONIBILIDAD]]="NO","COMPLETO",_xlfn.IFS(Tabla5[[#This Row],[LIBRE]]&gt;20,"DISPONIBLE",Tabla5[[#This Row],[LIBRE]]&lt;10,"ULTIMAS PLAZAS")),"DISPONIBLE")</f>
        <v>DISPONIBLE</v>
      </c>
      <c r="R241" s="28" t="s">
        <v>76</v>
      </c>
      <c r="S241" s="53"/>
    </row>
    <row r="242" spans="5:19">
      <c r="E242" s="50"/>
      <c r="F242" s="53"/>
      <c r="G242" s="29" t="str">
        <f>VLOOKUP(H242,IATA[],2,0)</f>
        <v>ZARAGOZA</v>
      </c>
      <c r="H242" s="30" t="s">
        <v>24</v>
      </c>
      <c r="I242" s="58" t="s">
        <v>75</v>
      </c>
      <c r="J242" s="31" t="s">
        <v>15</v>
      </c>
      <c r="K242" s="29" t="str">
        <f>Tabla5[[#This Row],[FECHALARGA]]&amp;"-"&amp;Tabla5[[#This Row],[NUM VUELO]]</f>
        <v>45811-765</v>
      </c>
      <c r="L242" s="29">
        <v>45811</v>
      </c>
      <c r="M242" s="29">
        <v>765</v>
      </c>
      <c r="N242" s="29">
        <f t="shared" si="3"/>
        <v>3</v>
      </c>
      <c r="O242" s="29">
        <f>VLOOKUP(Tabla5[[#This Row],[CÓD]],Tabla1[],11,0)</f>
        <v>0</v>
      </c>
      <c r="P242" s="32" t="str" cm="1">
        <f t="array" ref="P242">_xlfn.IFS(Tabla5[[#This Row],[LIBRE]]=0,"NO",Tabla5[[#This Row],[LIBRE]]&gt;0,"SI")</f>
        <v>NO</v>
      </c>
      <c r="Q242" s="37" t="str" cm="1">
        <f t="array" ref="Q242">IFERROR(IF(Tabla5[[#This Row],[DISPONIBILIDAD]]="NO","COMPLETO",_xlfn.IFS(Tabla5[[#This Row],[LIBRE]]&gt;20,"DISPONIBLE",Tabla5[[#This Row],[LIBRE]]&lt;10,"ULTIMAS PLAZAS")),"DISPONIBLE")</f>
        <v>COMPLETO</v>
      </c>
      <c r="R242" s="28" t="s">
        <v>76</v>
      </c>
      <c r="S242" s="53"/>
    </row>
    <row r="243" spans="5:19">
      <c r="E243" s="50"/>
      <c r="F243" s="53"/>
      <c r="G243" s="29" t="str">
        <f>VLOOKUP(H243,IATA[],2,0)</f>
        <v>ZARAGOZA</v>
      </c>
      <c r="H243" s="30" t="s">
        <v>24</v>
      </c>
      <c r="I243" s="58" t="s">
        <v>75</v>
      </c>
      <c r="J243" s="31" t="s">
        <v>19</v>
      </c>
      <c r="K243" s="29" t="str">
        <f>Tabla5[[#This Row],[FECHALARGA]]&amp;"-"&amp;Tabla5[[#This Row],[NUM VUELO]]</f>
        <v>45902-766</v>
      </c>
      <c r="L243" s="29">
        <v>45902</v>
      </c>
      <c r="M243" s="29">
        <v>766</v>
      </c>
      <c r="N243" s="29">
        <f t="shared" si="3"/>
        <v>2</v>
      </c>
      <c r="O243" s="29">
        <f>VLOOKUP(Tabla5[[#This Row],[CÓD]],Tabla1[],11,0)</f>
        <v>9</v>
      </c>
      <c r="P243" s="32" t="str" cm="1">
        <f t="array" ref="P243">_xlfn.IFS(Tabla5[[#This Row],[LIBRE]]=0,"NO",Tabla5[[#This Row],[LIBRE]]&gt;0,"SI")</f>
        <v>SI</v>
      </c>
      <c r="Q243" s="37" t="str" cm="1">
        <f t="array" ref="Q243">IFERROR(IF(Tabla5[[#This Row],[DISPONIBILIDAD]]="NO","COMPLETO",_xlfn.IFS(Tabla5[[#This Row],[LIBRE]]&gt;20,"DISPONIBLE",Tabla5[[#This Row],[LIBRE]]&lt;10,"ULTIMAS PLAZAS")),"DISPONIBLE")</f>
        <v>ULTIMAS PLAZAS</v>
      </c>
      <c r="R243" s="28" t="s">
        <v>76</v>
      </c>
      <c r="S243" s="53"/>
    </row>
    <row r="244" spans="5:19">
      <c r="E244" s="50"/>
      <c r="F244" s="53"/>
      <c r="G244" s="29" t="str">
        <f>VLOOKUP(H244,IATA[],2,0)</f>
        <v>BADAJOZ</v>
      </c>
      <c r="H244" s="30" t="s">
        <v>51</v>
      </c>
      <c r="I244" s="58" t="s">
        <v>77</v>
      </c>
      <c r="J244" s="31" t="s">
        <v>17</v>
      </c>
      <c r="K244" s="29" t="str">
        <f>Tabla5[[#This Row],[FECHALARGA]]&amp;"-"&amp;Tabla5[[#This Row],[NUM VUELO]]</f>
        <v>45845-603</v>
      </c>
      <c r="L244" s="29">
        <v>45845</v>
      </c>
      <c r="M244" s="29">
        <v>603</v>
      </c>
      <c r="N244" s="29">
        <f t="shared" si="3"/>
        <v>7</v>
      </c>
      <c r="O244" s="29">
        <f>VLOOKUP(Tabla5[[#This Row],[CÓD]],Tabla1[],11,0)</f>
        <v>40</v>
      </c>
      <c r="P244" s="32" t="str" cm="1">
        <f t="array" ref="P244">_xlfn.IFS(Tabla5[[#This Row],[LIBRE]]=0,"NO",Tabla5[[#This Row],[LIBRE]]&gt;0,"SI")</f>
        <v>SI</v>
      </c>
      <c r="Q244" s="37" t="str" cm="1">
        <f t="array" ref="Q244">IFERROR(IF(Tabla5[[#This Row],[DISPONIBILIDAD]]="NO","COMPLETO",_xlfn.IFS(Tabla5[[#This Row],[LIBRE]]&gt;20,"DISPONIBLE",Tabla5[[#This Row],[LIBRE]]&lt;10,"ULTIMAS PLAZAS")),"DISPONIBLE")</f>
        <v>DISPONIBLE</v>
      </c>
      <c r="R244" s="28" t="s">
        <v>76</v>
      </c>
      <c r="S244" s="53"/>
    </row>
    <row r="245" spans="5:19">
      <c r="E245" s="50"/>
      <c r="F245" s="53"/>
      <c r="G245" s="29" t="str">
        <f>VLOOKUP(H245,IATA[],2,0)</f>
        <v>MÁLAGA</v>
      </c>
      <c r="H245" s="30" t="s">
        <v>33</v>
      </c>
      <c r="I245" s="58" t="s">
        <v>77</v>
      </c>
      <c r="J245" s="31" t="s">
        <v>17</v>
      </c>
      <c r="K245" s="29" t="str">
        <f>Tabla5[[#This Row],[FECHALARGA]]&amp;"-"&amp;Tabla5[[#This Row],[NUM VUELO]]</f>
        <v>45852-606</v>
      </c>
      <c r="L245" s="29">
        <v>45852</v>
      </c>
      <c r="M245" s="29">
        <v>606</v>
      </c>
      <c r="N245" s="29">
        <f t="shared" si="3"/>
        <v>14</v>
      </c>
      <c r="O245" s="29">
        <f>VLOOKUP(Tabla5[[#This Row],[CÓD]],Tabla1[],11,0)</f>
        <v>35</v>
      </c>
      <c r="P245" s="32" t="str" cm="1">
        <f t="array" ref="P245">_xlfn.IFS(Tabla5[[#This Row],[LIBRE]]=0,"NO",Tabla5[[#This Row],[LIBRE]]&gt;0,"SI")</f>
        <v>SI</v>
      </c>
      <c r="Q245" s="37" t="str" cm="1">
        <f t="array" ref="Q245">IFERROR(IF(Tabla5[[#This Row],[DISPONIBILIDAD]]="NO","COMPLETO",_xlfn.IFS(Tabla5[[#This Row],[LIBRE]]&gt;20,"DISPONIBLE",Tabla5[[#This Row],[LIBRE]]&lt;10,"ULTIMAS PLAZAS")),"DISPONIBLE")</f>
        <v>DISPONIBLE</v>
      </c>
      <c r="R245" s="28" t="s">
        <v>76</v>
      </c>
      <c r="S245" s="53"/>
    </row>
    <row r="246" spans="5:19">
      <c r="E246" s="50"/>
      <c r="F246" s="53"/>
      <c r="G246" s="29" t="str">
        <f>VLOOKUP(H246,IATA[],2,0)</f>
        <v>ALMERIA</v>
      </c>
      <c r="H246" s="30" t="s">
        <v>78</v>
      </c>
      <c r="I246" s="58" t="s">
        <v>77</v>
      </c>
      <c r="J246" s="31" t="s">
        <v>17</v>
      </c>
      <c r="K246" s="29" t="str">
        <f>Tabla5[[#This Row],[FECHALARGA]]&amp;"-"&amp;Tabla5[[#This Row],[NUM VUELO]]</f>
        <v>45859-608</v>
      </c>
      <c r="L246" s="29">
        <v>45859</v>
      </c>
      <c r="M246" s="29">
        <v>608</v>
      </c>
      <c r="N246" s="29">
        <f t="shared" si="3"/>
        <v>21</v>
      </c>
      <c r="O246" s="29">
        <f>VLOOKUP(Tabla5[[#This Row],[CÓD]],Tabla1[],11,0)</f>
        <v>36</v>
      </c>
      <c r="P246" s="32" t="str" cm="1">
        <f t="array" ref="P246">_xlfn.IFS(Tabla5[[#This Row],[LIBRE]]=0,"NO",Tabla5[[#This Row],[LIBRE]]&gt;0,"SI")</f>
        <v>SI</v>
      </c>
      <c r="Q246" s="37" t="str" cm="1">
        <f t="array" ref="Q246">IFERROR(IF(Tabla5[[#This Row],[DISPONIBILIDAD]]="NO","COMPLETO",_xlfn.IFS(Tabla5[[#This Row],[LIBRE]]&gt;20,"DISPONIBLE",Tabla5[[#This Row],[LIBRE]]&lt;10,"ULTIMAS PLAZAS")),"DISPONIBLE")</f>
        <v>DISPONIBLE</v>
      </c>
      <c r="R246" s="28" t="s">
        <v>76</v>
      </c>
      <c r="S246" s="53"/>
    </row>
    <row r="247" spans="5:19">
      <c r="E247" s="50"/>
      <c r="F247" s="53"/>
      <c r="G247" s="33" t="str">
        <f>VLOOKUP(H247,IATA[],2,0)</f>
        <v>ALICANTE</v>
      </c>
      <c r="H247" s="34" t="s">
        <v>79</v>
      </c>
      <c r="I247" s="58" t="s">
        <v>77</v>
      </c>
      <c r="J247" s="31" t="s">
        <v>17</v>
      </c>
      <c r="K247" s="29" t="str">
        <f>Tabla5[[#This Row],[FECHALARGA]]&amp;"-"&amp;Tabla5[[#This Row],[NUM VUELO]]</f>
        <v>45866-610</v>
      </c>
      <c r="L247" s="35">
        <v>45866</v>
      </c>
      <c r="M247" s="35">
        <v>610</v>
      </c>
      <c r="N247" s="29">
        <f t="shared" si="3"/>
        <v>28</v>
      </c>
      <c r="O247" s="29">
        <f>VLOOKUP(Tabla5[[#This Row],[CÓD]],Tabla1[],11,0)</f>
        <v>40</v>
      </c>
      <c r="P247" s="32" t="str" cm="1">
        <f t="array" ref="P247">_xlfn.IFS(Tabla5[[#This Row],[LIBRE]]=0,"NO",Tabla5[[#This Row],[LIBRE]]&gt;0,"SI")</f>
        <v>SI</v>
      </c>
      <c r="Q247" s="37" t="str" cm="1">
        <f t="array" ref="Q247">IFERROR(IF(Tabla5[[#This Row],[DISPONIBILIDAD]]="NO","COMPLETO",_xlfn.IFS(Tabla5[[#This Row],[LIBRE]]&gt;20,"DISPONIBLE",Tabla5[[#This Row],[LIBRE]]&lt;10,"ULTIMAS PLAZAS")),"DISPONIBLE")</f>
        <v>DISPONIBLE</v>
      </c>
      <c r="R247" s="28" t="s">
        <v>76</v>
      </c>
      <c r="S247" s="53"/>
    </row>
    <row r="248" spans="5:19">
      <c r="E248" s="50"/>
      <c r="F248" s="53"/>
      <c r="G248" s="29" t="str">
        <f>VLOOKUP(H248,IATA[],2,0)</f>
        <v>ZARAGOZA</v>
      </c>
      <c r="H248" s="30" t="s">
        <v>24</v>
      </c>
      <c r="I248" s="58" t="s">
        <v>77</v>
      </c>
      <c r="J248" s="31" t="s">
        <v>18</v>
      </c>
      <c r="K248" s="29" t="str">
        <f>Tabla5[[#This Row],[FECHALARGA]]&amp;"-"&amp;Tabla5[[#This Row],[NUM VUELO]]</f>
        <v>45873-612</v>
      </c>
      <c r="L248" s="29">
        <v>45873</v>
      </c>
      <c r="M248" s="29">
        <v>612</v>
      </c>
      <c r="N248" s="29">
        <f t="shared" si="3"/>
        <v>4</v>
      </c>
      <c r="O248" s="29">
        <f>VLOOKUP(Tabla5[[#This Row],[CÓD]],Tabla1[],11,0)</f>
        <v>31</v>
      </c>
      <c r="P248" s="32" t="str" cm="1">
        <f t="array" ref="P248">_xlfn.IFS(Tabla5[[#This Row],[LIBRE]]=0,"NO",Tabla5[[#This Row],[LIBRE]]&gt;0,"SI")</f>
        <v>SI</v>
      </c>
      <c r="Q248" s="37" t="str" cm="1">
        <f t="array" ref="Q248">IFERROR(IF(Tabla5[[#This Row],[DISPONIBILIDAD]]="NO","COMPLETO",_xlfn.IFS(Tabla5[[#This Row],[LIBRE]]&gt;20,"DISPONIBLE",Tabla5[[#This Row],[LIBRE]]&lt;10,"ULTIMAS PLAZAS")),"DISPONIBLE")</f>
        <v>DISPONIBLE</v>
      </c>
      <c r="R248" s="28" t="s">
        <v>80</v>
      </c>
      <c r="S248" s="53"/>
    </row>
    <row r="249" spans="5:19">
      <c r="E249" s="50"/>
      <c r="F249" s="53"/>
      <c r="G249" s="29" t="str">
        <f>VLOOKUP(H249,IATA[],2,0)</f>
        <v>BILBAO</v>
      </c>
      <c r="H249" s="30" t="s">
        <v>37</v>
      </c>
      <c r="I249" s="58" t="s">
        <v>77</v>
      </c>
      <c r="J249" s="31" t="s">
        <v>18</v>
      </c>
      <c r="K249" s="29" t="str">
        <f>Tabla5[[#This Row],[FECHALARGA]]&amp;"-"&amp;Tabla5[[#This Row],[NUM VUELO]]</f>
        <v>45880-614</v>
      </c>
      <c r="L249" s="29">
        <v>45880</v>
      </c>
      <c r="M249" s="29">
        <v>614</v>
      </c>
      <c r="N249" s="29">
        <f t="shared" si="3"/>
        <v>11</v>
      </c>
      <c r="O249" s="29">
        <f>VLOOKUP(Tabla5[[#This Row],[CÓD]],Tabla1[],11,0)</f>
        <v>40</v>
      </c>
      <c r="P249" s="32" t="str" cm="1">
        <f t="array" ref="P249">_xlfn.IFS(Tabla5[[#This Row],[LIBRE]]=0,"NO",Tabla5[[#This Row],[LIBRE]]&gt;0,"SI")</f>
        <v>SI</v>
      </c>
      <c r="Q249" s="37" t="str" cm="1">
        <f t="array" ref="Q249">IFERROR(IF(Tabla5[[#This Row],[DISPONIBILIDAD]]="NO","COMPLETO",_xlfn.IFS(Tabla5[[#This Row],[LIBRE]]&gt;20,"DISPONIBLE",Tabla5[[#This Row],[LIBRE]]&lt;10,"ULTIMAS PLAZAS")),"DISPONIBLE")</f>
        <v>DISPONIBLE</v>
      </c>
      <c r="R249" s="28" t="s">
        <v>80</v>
      </c>
      <c r="S249" s="53"/>
    </row>
    <row r="250" spans="5:19">
      <c r="E250" s="50"/>
      <c r="F250" s="53"/>
      <c r="G250" s="29" t="str">
        <f>VLOOKUP(H250,IATA[],2,0)</f>
        <v>LEON</v>
      </c>
      <c r="H250" s="30" t="s">
        <v>30</v>
      </c>
      <c r="I250" s="58" t="s">
        <v>77</v>
      </c>
      <c r="J250" s="31" t="s">
        <v>18</v>
      </c>
      <c r="K250" s="29" t="str">
        <f>Tabla5[[#This Row],[FECHALARGA]]&amp;"-"&amp;Tabla5[[#This Row],[NUM VUELO]]</f>
        <v>45894-618</v>
      </c>
      <c r="L250" s="29">
        <v>45894</v>
      </c>
      <c r="M250" s="29">
        <v>618</v>
      </c>
      <c r="N250" s="29">
        <f t="shared" si="3"/>
        <v>25</v>
      </c>
      <c r="O250" s="29">
        <f>VLOOKUP(Tabla5[[#This Row],[CÓD]],Tabla1[],11,0)</f>
        <v>40</v>
      </c>
      <c r="P250" s="32" t="str" cm="1">
        <f t="array" ref="P250">_xlfn.IFS(Tabla5[[#This Row],[LIBRE]]=0,"NO",Tabla5[[#This Row],[LIBRE]]&gt;0,"SI")</f>
        <v>SI</v>
      </c>
      <c r="Q250" s="37" t="str" cm="1">
        <f t="array" ref="Q250">IFERROR(IF(Tabla5[[#This Row],[DISPONIBILIDAD]]="NO","COMPLETO",_xlfn.IFS(Tabla5[[#This Row],[LIBRE]]&gt;20,"DISPONIBLE",Tabla5[[#This Row],[LIBRE]]&lt;10,"ULTIMAS PLAZAS")),"DISPONIBLE")</f>
        <v>DISPONIBLE</v>
      </c>
      <c r="R250" s="28" t="s">
        <v>80</v>
      </c>
      <c r="S250" s="53"/>
    </row>
    <row r="251" spans="5:19">
      <c r="E251" s="50"/>
      <c r="F251" s="53"/>
      <c r="G251" s="29" t="str">
        <f>VLOOKUP(H251,IATA[],2,0)</f>
        <v>OVIEDO</v>
      </c>
      <c r="H251" s="30" t="s">
        <v>54</v>
      </c>
      <c r="I251" s="58" t="s">
        <v>77</v>
      </c>
      <c r="J251" s="31" t="s">
        <v>19</v>
      </c>
      <c r="K251" s="29" t="str">
        <f>Tabla5[[#This Row],[FECHALARGA]]&amp;"-"&amp;Tabla5[[#This Row],[NUM VUELO]]</f>
        <v>45908-622</v>
      </c>
      <c r="L251" s="29">
        <v>45908</v>
      </c>
      <c r="M251" s="29">
        <v>622</v>
      </c>
      <c r="N251" s="29">
        <f t="shared" si="3"/>
        <v>8</v>
      </c>
      <c r="O251" s="29">
        <f>VLOOKUP(Tabla5[[#This Row],[CÓD]],Tabla1[],11,0)</f>
        <v>36</v>
      </c>
      <c r="P251" s="32" t="str" cm="1">
        <f t="array" ref="P251">_xlfn.IFS(Tabla5[[#This Row],[LIBRE]]=0,"NO",Tabla5[[#This Row],[LIBRE]]&gt;0,"SI")</f>
        <v>SI</v>
      </c>
      <c r="Q251" s="37" t="str" cm="1">
        <f t="array" ref="Q251">IFERROR(IF(Tabla5[[#This Row],[DISPONIBILIDAD]]="NO","COMPLETO",_xlfn.IFS(Tabla5[[#This Row],[LIBRE]]&gt;20,"DISPONIBLE",Tabla5[[#This Row],[LIBRE]]&lt;10,"ULTIMAS PLAZAS")),"DISPONIBLE")</f>
        <v>DISPONIBLE</v>
      </c>
      <c r="R251" s="28" t="s">
        <v>80</v>
      </c>
      <c r="S251" s="53"/>
    </row>
    <row r="252" spans="5:19">
      <c r="E252" s="50"/>
      <c r="F252" s="53"/>
      <c r="G252" s="29" t="str">
        <f>VLOOKUP(H252,IATA[],2,0)</f>
        <v>PAMPLONA</v>
      </c>
      <c r="H252" s="30" t="s">
        <v>81</v>
      </c>
      <c r="I252" s="58" t="s">
        <v>77</v>
      </c>
      <c r="J252" s="31" t="s">
        <v>19</v>
      </c>
      <c r="K252" s="29" t="str">
        <f>Tabla5[[#This Row],[FECHALARGA]]&amp;"-"&amp;Tabla5[[#This Row],[NUM VUELO]]</f>
        <v>45915-624</v>
      </c>
      <c r="L252" s="29">
        <v>45915</v>
      </c>
      <c r="M252" s="29">
        <v>624</v>
      </c>
      <c r="N252" s="29">
        <f t="shared" si="3"/>
        <v>15</v>
      </c>
      <c r="O252" s="29">
        <f>VLOOKUP(Tabla5[[#This Row],[CÓD]],Tabla1[],11,0)</f>
        <v>35</v>
      </c>
      <c r="P252" s="32" t="str" cm="1">
        <f t="array" ref="P252">_xlfn.IFS(Tabla5[[#This Row],[LIBRE]]=0,"NO",Tabla5[[#This Row],[LIBRE]]&gt;0,"SI")</f>
        <v>SI</v>
      </c>
      <c r="Q252" s="37" t="str" cm="1">
        <f t="array" ref="Q252">IFERROR(IF(Tabla5[[#This Row],[DISPONIBILIDAD]]="NO","COMPLETO",_xlfn.IFS(Tabla5[[#This Row],[LIBRE]]&gt;20,"DISPONIBLE",Tabla5[[#This Row],[LIBRE]]&lt;10,"ULTIMAS PLAZAS")),"DISPONIBLE")</f>
        <v>DISPONIBLE</v>
      </c>
      <c r="R252" s="28" t="s">
        <v>80</v>
      </c>
      <c r="S252" s="53"/>
    </row>
    <row r="253" spans="5:19">
      <c r="E253" s="50"/>
      <c r="F253" s="53"/>
      <c r="G253" s="29" t="str">
        <f>VLOOKUP(H253,IATA[],2,0)</f>
        <v>ALBACETE</v>
      </c>
      <c r="H253" s="30" t="s">
        <v>82</v>
      </c>
      <c r="I253" s="58" t="s">
        <v>77</v>
      </c>
      <c r="J253" s="31" t="s">
        <v>19</v>
      </c>
      <c r="K253" s="29" t="str">
        <f>Tabla5[[#This Row],[FECHALARGA]]&amp;"-"&amp;Tabla5[[#This Row],[NUM VUELO]]</f>
        <v>45922-626</v>
      </c>
      <c r="L253" s="29">
        <v>45922</v>
      </c>
      <c r="M253" s="29">
        <v>626</v>
      </c>
      <c r="N253" s="29">
        <f t="shared" si="3"/>
        <v>22</v>
      </c>
      <c r="O253" s="29">
        <f>VLOOKUP(Tabla5[[#This Row],[CÓD]],Tabla1[],11,0)</f>
        <v>40</v>
      </c>
      <c r="P253" s="32" t="str" cm="1">
        <f t="array" ref="P253">_xlfn.IFS(Tabla5[[#This Row],[LIBRE]]=0,"NO",Tabla5[[#This Row],[LIBRE]]&gt;0,"SI")</f>
        <v>SI</v>
      </c>
      <c r="Q253" s="37" t="str" cm="1">
        <f t="array" ref="Q253">IFERROR(IF(Tabla5[[#This Row],[DISPONIBILIDAD]]="NO","COMPLETO",_xlfn.IFS(Tabla5[[#This Row],[LIBRE]]&gt;20,"DISPONIBLE",Tabla5[[#This Row],[LIBRE]]&lt;10,"ULTIMAS PLAZAS")),"DISPONIBLE")</f>
        <v>DISPONIBLE</v>
      </c>
      <c r="R253" s="28" t="s">
        <v>80</v>
      </c>
      <c r="S253" s="53"/>
    </row>
    <row r="254" spans="5:19" ht="17.100000000000001" thickBot="1">
      <c r="E254" s="50"/>
      <c r="F254" s="53"/>
      <c r="G254" s="57" t="str">
        <f>VLOOKUP(H254,IATA[],2,0)</f>
        <v>GRANADA</v>
      </c>
      <c r="H254" s="30" t="s">
        <v>52</v>
      </c>
      <c r="I254" s="58" t="s">
        <v>83</v>
      </c>
      <c r="J254" s="31" t="s">
        <v>23</v>
      </c>
      <c r="K254" s="29" t="str">
        <f>Tabla5[[#This Row],[FECHALARGA]]&amp;"-"&amp;Tabla5[[#This Row],[NUM VUELO]]</f>
        <v>45936-5115</v>
      </c>
      <c r="L254" s="29">
        <v>45936</v>
      </c>
      <c r="M254" s="29">
        <v>5115</v>
      </c>
      <c r="N254" s="29">
        <f t="shared" si="3"/>
        <v>6</v>
      </c>
      <c r="O254" s="29">
        <f>VLOOKUP(Tabla5[[#This Row],[CÓD]],Tabla1[],11,0)</f>
        <v>24</v>
      </c>
      <c r="P254" s="32" t="str" cm="1">
        <f t="array" ref="P254">_xlfn.IFS(Tabla5[[#This Row],[LIBRE]]=0,"NO",Tabla5[[#This Row],[LIBRE]]&gt;0,"SI")</f>
        <v>SI</v>
      </c>
      <c r="Q254" s="37" t="str" cm="1">
        <f t="array" ref="Q254">IFERROR(IF(Tabla5[[#This Row],[DISPONIBILIDAD]]="NO","COMPLETO",_xlfn.IFS(Tabla5[[#This Row],[LIBRE]]&gt;20,"DISPONIBLE",Tabla5[[#This Row],[LIBRE]]&lt;10,"ULTIMAS PLAZAS")),"DISPONIBLE")</f>
        <v>DISPONIBLE</v>
      </c>
      <c r="R254" s="28" t="s">
        <v>80</v>
      </c>
      <c r="S254" s="53"/>
    </row>
    <row r="255" spans="5:19" ht="17.100000000000001" thickTop="1">
      <c r="E255" s="50"/>
      <c r="F255" s="53"/>
      <c r="G255" s="29" t="str">
        <f>VLOOKUP(H255,IATA[],2,0)</f>
        <v>SANTIAGO</v>
      </c>
      <c r="H255" s="30" t="s">
        <v>44</v>
      </c>
      <c r="I255" s="58" t="s">
        <v>83</v>
      </c>
      <c r="J255" s="31" t="s">
        <v>23</v>
      </c>
      <c r="K255" s="29" t="str">
        <f>Tabla5[[#This Row],[FECHALARGA]]&amp;"-"&amp;Tabla5[[#This Row],[NUM VUELO]]</f>
        <v>45950-5115</v>
      </c>
      <c r="L255" s="29">
        <v>45950</v>
      </c>
      <c r="M255" s="29">
        <v>5115</v>
      </c>
      <c r="N255" s="29">
        <f t="shared" ref="N255:N308" si="4">DAY(L255)</f>
        <v>20</v>
      </c>
      <c r="O255" s="29">
        <f>VLOOKUP(Tabla5[[#This Row],[CÓD]],Tabla1[],11,0)</f>
        <v>0</v>
      </c>
      <c r="P255" s="32" t="str" cm="1">
        <f t="array" ref="P255">_xlfn.IFS(Tabla5[[#This Row],[LIBRE]]=0,"NO",Tabla5[[#This Row],[LIBRE]]&gt;0,"SI")</f>
        <v>NO</v>
      </c>
      <c r="Q255" s="30" t="str" cm="1">
        <f t="array" ref="Q255">IFERROR(IF(Tabla5[[#This Row],[DISPONIBILIDAD]]="NO","COMPLETO",_xlfn.IFS(Tabla5[[#This Row],[LIBRE]]&gt;20,"DISPONIBLE",Tabla5[[#This Row],[LIBRE]]&lt;10,"ULTIMAS PLAZAS")),"DISPONIBLE")</f>
        <v>COMPLETO</v>
      </c>
      <c r="S255" s="53"/>
    </row>
    <row r="256" spans="5:19">
      <c r="E256" s="50"/>
      <c r="F256" s="53"/>
      <c r="G256" s="29" t="str">
        <f>VLOOKUP(H256,IATA[],2,0)</f>
        <v>VITORIA</v>
      </c>
      <c r="H256" s="30" t="s">
        <v>57</v>
      </c>
      <c r="I256" s="58" t="s">
        <v>83</v>
      </c>
      <c r="J256" s="31" t="s">
        <v>19</v>
      </c>
      <c r="K256" s="29" t="str">
        <f>Tabla5[[#This Row],[FECHALARGA]]&amp;"-"&amp;Tabla5[[#This Row],[NUM VUELO]]</f>
        <v>45922-5115</v>
      </c>
      <c r="L256" s="29">
        <v>45922</v>
      </c>
      <c r="M256" s="29">
        <v>5115</v>
      </c>
      <c r="N256" s="29">
        <f t="shared" si="4"/>
        <v>22</v>
      </c>
      <c r="O256" s="29">
        <f>VLOOKUP(Tabla5[[#This Row],[CÓD]],Tabla1[],11,0)</f>
        <v>0</v>
      </c>
      <c r="P256" s="32" t="str" cm="1">
        <f t="array" ref="P256">_xlfn.IFS(Tabla5[[#This Row],[LIBRE]]=0,"NO",Tabla5[[#This Row],[LIBRE]]&gt;0,"SI")</f>
        <v>NO</v>
      </c>
      <c r="Q256" s="30" t="str" cm="1">
        <f t="array" ref="Q256">IFERROR(IF(Tabla5[[#This Row],[DISPONIBILIDAD]]="NO","COMPLETO",_xlfn.IFS(Tabla5[[#This Row],[LIBRE]]&gt;20,"DISPONIBLE",Tabla5[[#This Row],[LIBRE]]&lt;10,"ULTIMAS PLAZAS")),"DISPONIBLE")</f>
        <v>COMPLETO</v>
      </c>
      <c r="S256" s="53"/>
    </row>
    <row r="257" spans="5:19">
      <c r="E257" s="50"/>
      <c r="F257" s="53"/>
      <c r="G257" s="29" t="str">
        <f>VLOOKUP(H257,IATA[],2,0)</f>
        <v>ZARAGOZA</v>
      </c>
      <c r="H257" s="30" t="s">
        <v>24</v>
      </c>
      <c r="I257" s="58" t="s">
        <v>83</v>
      </c>
      <c r="J257" s="31" t="s">
        <v>19</v>
      </c>
      <c r="K257" s="29" t="str">
        <f>Tabla5[[#This Row],[FECHALARGA]]&amp;"-"&amp;Tabla5[[#This Row],[NUM VUELO]]</f>
        <v>45908-5115</v>
      </c>
      <c r="L257" s="29">
        <v>45908</v>
      </c>
      <c r="M257" s="29">
        <v>5115</v>
      </c>
      <c r="N257" s="29">
        <f t="shared" si="4"/>
        <v>8</v>
      </c>
      <c r="O257" s="29">
        <f>VLOOKUP(Tabla5[[#This Row],[CÓD]],Tabla1[],11,0)</f>
        <v>34</v>
      </c>
      <c r="P257" s="32" t="str" cm="1">
        <f t="array" ref="P257">_xlfn.IFS(Tabla5[[#This Row],[LIBRE]]=0,"NO",Tabla5[[#This Row],[LIBRE]]&gt;0,"SI")</f>
        <v>SI</v>
      </c>
      <c r="Q257" s="30" t="str" cm="1">
        <f t="array" ref="Q257">IFERROR(IF(Tabla5[[#This Row],[DISPONIBILIDAD]]="NO","COMPLETO",_xlfn.IFS(Tabla5[[#This Row],[LIBRE]]&gt;20,"DISPONIBLE",Tabla5[[#This Row],[LIBRE]]&lt;10,"ULTIMAS PLAZAS")),"DISPONIBLE")</f>
        <v>DISPONIBLE</v>
      </c>
      <c r="S257" s="53"/>
    </row>
    <row r="258" spans="5:19">
      <c r="E258" s="50"/>
      <c r="F258" s="53"/>
      <c r="G258" s="29" t="str">
        <f>VLOOKUP(H258,IATA[],2,0)</f>
        <v>BADAJOZ</v>
      </c>
      <c r="H258" s="30" t="s">
        <v>51</v>
      </c>
      <c r="I258" s="58" t="s">
        <v>84</v>
      </c>
      <c r="J258" s="31" t="s">
        <v>19</v>
      </c>
      <c r="K258" s="29" t="str">
        <f>Tabla5[[#This Row],[FECHALARGA]]&amp;"-"&amp;Tabla5[[#This Row],[NUM VUELO]]</f>
        <v>45929-5115</v>
      </c>
      <c r="L258" s="29">
        <v>45929</v>
      </c>
      <c r="M258" s="29">
        <v>5115</v>
      </c>
      <c r="N258" s="29">
        <f t="shared" si="4"/>
        <v>29</v>
      </c>
      <c r="O258" s="29">
        <f>VLOOKUP(Tabla5[[#This Row],[CÓD]],Tabla1[],11,0)</f>
        <v>50</v>
      </c>
      <c r="P258" s="32" t="str" cm="1">
        <f t="array" ref="P258">_xlfn.IFS(Tabla5[[#This Row],[LIBRE]]=0,"NO",Tabla5[[#This Row],[LIBRE]]&gt;0,"SI")</f>
        <v>SI</v>
      </c>
      <c r="Q258" s="30" t="str" cm="1">
        <f t="array" ref="Q258">IFERROR(IF(Tabla5[[#This Row],[DISPONIBILIDAD]]="NO","COMPLETO",_xlfn.IFS(Tabla5[[#This Row],[LIBRE]]&gt;20,"DISPONIBLE",Tabla5[[#This Row],[LIBRE]]&lt;10,"ULTIMAS PLAZAS")),"DISPONIBLE")</f>
        <v>DISPONIBLE</v>
      </c>
      <c r="S258" s="53"/>
    </row>
    <row r="259" spans="5:19">
      <c r="E259" s="50"/>
      <c r="F259" s="53"/>
      <c r="G259" s="29" t="str">
        <f>VLOOKUP(H259,IATA[],2,0)</f>
        <v>PALMA</v>
      </c>
      <c r="H259" s="30" t="s">
        <v>55</v>
      </c>
      <c r="I259" s="58" t="s">
        <v>84</v>
      </c>
      <c r="J259" s="31" t="s">
        <v>23</v>
      </c>
      <c r="K259" s="29" t="str">
        <f>Tabla5[[#This Row],[FECHALARGA]]&amp;"-"&amp;Tabla5[[#This Row],[NUM VUELO]]</f>
        <v>45957-5115</v>
      </c>
      <c r="L259" s="29">
        <v>45957</v>
      </c>
      <c r="M259" s="29">
        <v>5115</v>
      </c>
      <c r="N259" s="29">
        <f t="shared" si="4"/>
        <v>27</v>
      </c>
      <c r="O259" s="29">
        <f>VLOOKUP(Tabla5[[#This Row],[CÓD]],Tabla1[],11,0)</f>
        <v>29</v>
      </c>
      <c r="P259" s="32" t="str" cm="1">
        <f t="array" ref="P259">_xlfn.IFS(Tabla5[[#This Row],[LIBRE]]=0,"NO",Tabla5[[#This Row],[LIBRE]]&gt;0,"SI")</f>
        <v>SI</v>
      </c>
      <c r="Q259" s="30" t="str" cm="1">
        <f t="array" ref="Q259">IFERROR(IF(Tabla5[[#This Row],[DISPONIBILIDAD]]="NO","COMPLETO",_xlfn.IFS(Tabla5[[#This Row],[LIBRE]]&gt;20,"DISPONIBLE",Tabla5[[#This Row],[LIBRE]]&lt;10,"ULTIMAS PLAZAS")),"DISPONIBLE")</f>
        <v>DISPONIBLE</v>
      </c>
      <c r="S259" s="53"/>
    </row>
    <row r="260" spans="5:19">
      <c r="E260" s="50"/>
      <c r="F260" s="53"/>
      <c r="G260" s="29" t="str">
        <f>VLOOKUP(H260,IATA[],2,0)</f>
        <v>SANTIAGO</v>
      </c>
      <c r="H260" s="30" t="s">
        <v>44</v>
      </c>
      <c r="I260" s="58" t="s">
        <v>84</v>
      </c>
      <c r="J260" s="31" t="s">
        <v>19</v>
      </c>
      <c r="K260" s="29" t="str">
        <f>Tabla5[[#This Row],[FECHALARGA]]&amp;"-"&amp;Tabla5[[#This Row],[NUM VUELO]]</f>
        <v>45915-5115</v>
      </c>
      <c r="L260" s="29">
        <v>45915</v>
      </c>
      <c r="M260" s="29">
        <v>5115</v>
      </c>
      <c r="N260" s="29">
        <f t="shared" si="4"/>
        <v>15</v>
      </c>
      <c r="O260" s="29">
        <f>VLOOKUP(Tabla5[[#This Row],[CÓD]],Tabla1[],11,0)</f>
        <v>0</v>
      </c>
      <c r="P260" s="32" t="str" cm="1">
        <f t="array" ref="P260">_xlfn.IFS(Tabla5[[#This Row],[LIBRE]]=0,"NO",Tabla5[[#This Row],[LIBRE]]&gt;0,"SI")</f>
        <v>NO</v>
      </c>
      <c r="Q260" s="30" t="str" cm="1">
        <f t="array" ref="Q260">IFERROR(IF(Tabla5[[#This Row],[DISPONIBILIDAD]]="NO","COMPLETO",_xlfn.IFS(Tabla5[[#This Row],[LIBRE]]&gt;20,"DISPONIBLE",Tabla5[[#This Row],[LIBRE]]&lt;10,"ULTIMAS PLAZAS")),"DISPONIBLE")</f>
        <v>COMPLETO</v>
      </c>
      <c r="S260" s="53"/>
    </row>
    <row r="261" spans="5:19">
      <c r="E261" s="50"/>
      <c r="F261" s="53"/>
      <c r="G261" s="29" t="str">
        <f>VLOOKUP(H261,IATA[],2,0)</f>
        <v>ZARAGOZA</v>
      </c>
      <c r="H261" s="30" t="s">
        <v>24</v>
      </c>
      <c r="I261" s="58" t="s">
        <v>84</v>
      </c>
      <c r="J261" s="31" t="s">
        <v>23</v>
      </c>
      <c r="K261" s="29" t="str">
        <f>Tabla5[[#This Row],[FECHALARGA]]&amp;"-"&amp;Tabla5[[#This Row],[NUM VUELO]]</f>
        <v>45943-5115</v>
      </c>
      <c r="L261" s="29">
        <v>45943</v>
      </c>
      <c r="M261" s="29">
        <v>5115</v>
      </c>
      <c r="N261" s="29">
        <f t="shared" si="4"/>
        <v>13</v>
      </c>
      <c r="O261" s="29">
        <f>VLOOKUP(Tabla5[[#This Row],[CÓD]],Tabla1[],11,0)</f>
        <v>0</v>
      </c>
      <c r="P261" s="32" t="str" cm="1">
        <f t="array" ref="P261">_xlfn.IFS(Tabla5[[#This Row],[LIBRE]]=0,"NO",Tabla5[[#This Row],[LIBRE]]&gt;0,"SI")</f>
        <v>NO</v>
      </c>
      <c r="Q261" s="30" t="str" cm="1">
        <f t="array" ref="Q261">IFERROR(IF(Tabla5[[#This Row],[DISPONIBILIDAD]]="NO","COMPLETO",_xlfn.IFS(Tabla5[[#This Row],[LIBRE]]&gt;20,"DISPONIBLE",Tabla5[[#This Row],[LIBRE]]&lt;10,"ULTIMAS PLAZAS")),"DISPONIBLE")</f>
        <v>COMPLETO</v>
      </c>
      <c r="S261" s="53"/>
    </row>
    <row r="262" spans="5:19">
      <c r="E262" s="50"/>
      <c r="F262" s="53"/>
      <c r="G262" s="29" t="str">
        <f>VLOOKUP(H262,IATA[],2,0)</f>
        <v>MÁLAGA</v>
      </c>
      <c r="H262" s="30" t="s">
        <v>33</v>
      </c>
      <c r="I262" s="58" t="s">
        <v>85</v>
      </c>
      <c r="J262" s="31" t="s">
        <v>23</v>
      </c>
      <c r="K262" s="29" t="str">
        <f>Tabla5[[#This Row],[FECHALARGA]]&amp;"-"&amp;Tabla5[[#This Row],[NUM VUELO]]</f>
        <v>45956-897</v>
      </c>
      <c r="L262" s="29">
        <v>45956</v>
      </c>
      <c r="M262" s="29">
        <v>897</v>
      </c>
      <c r="N262" s="29">
        <f t="shared" si="4"/>
        <v>26</v>
      </c>
      <c r="O262" s="29">
        <f>VLOOKUP(Tabla5[[#This Row],[CÓD]],Tabla1[],11,0)</f>
        <v>0</v>
      </c>
      <c r="P262" s="32" t="str" cm="1">
        <f t="array" ref="P262">_xlfn.IFS(Tabla5[[#This Row],[LIBRE]]=0,"NO",Tabla5[[#This Row],[LIBRE]]&gt;0,"SI")</f>
        <v>NO</v>
      </c>
      <c r="Q262" s="30" t="str" cm="1">
        <f t="array" ref="Q262">IFERROR(IF(Tabla5[[#This Row],[DISPONIBILIDAD]]="NO","COMPLETO",_xlfn.IFS(Tabla5[[#This Row],[LIBRE]]&gt;20,"DISPONIBLE",Tabla5[[#This Row],[LIBRE]]&lt;10,"ULTIMAS PLAZAS")),"DISPONIBLE")</f>
        <v>COMPLETO</v>
      </c>
      <c r="S262" s="53"/>
    </row>
    <row r="263" spans="5:19">
      <c r="E263" s="50"/>
      <c r="F263" s="53"/>
      <c r="G263" s="29" t="str">
        <f>VLOOKUP(H263,IATA[],2,0)</f>
        <v>MADRID</v>
      </c>
      <c r="H263" s="30" t="s">
        <v>13</v>
      </c>
      <c r="I263" s="58" t="s">
        <v>85</v>
      </c>
      <c r="J263" s="31" t="s">
        <v>32</v>
      </c>
      <c r="K263" s="29" t="str">
        <f>Tabla5[[#This Row],[FECHALARGA]]&amp;"-"&amp;Tabla5[[#This Row],[NUM VUELO]]</f>
        <v>45773-897</v>
      </c>
      <c r="L263" s="29">
        <v>45773</v>
      </c>
      <c r="M263" s="29">
        <v>897</v>
      </c>
      <c r="N263" s="29">
        <f t="shared" si="4"/>
        <v>26</v>
      </c>
      <c r="O263" s="29">
        <f>VLOOKUP(Tabla5[[#This Row],[CÓD]],Tabla1[],11,0)</f>
        <v>1</v>
      </c>
      <c r="P263" s="32" t="str" cm="1">
        <f t="array" ref="P263">_xlfn.IFS(Tabla5[[#This Row],[LIBRE]]=0,"NO",Tabla5[[#This Row],[LIBRE]]&gt;0,"SI")</f>
        <v>SI</v>
      </c>
      <c r="Q263" s="30" t="str" cm="1">
        <f t="array" ref="Q263">IFERROR(IF(Tabla5[[#This Row],[DISPONIBILIDAD]]="NO","COMPLETO",_xlfn.IFS(Tabla5[[#This Row],[LIBRE]]&gt;20,"DISPONIBLE",Tabla5[[#This Row],[LIBRE]]&lt;10,"ULTIMAS PLAZAS")),"DISPONIBLE")</f>
        <v>ULTIMAS PLAZAS</v>
      </c>
      <c r="S263" s="53"/>
    </row>
    <row r="264" spans="5:19">
      <c r="E264" s="50"/>
      <c r="F264" s="53"/>
      <c r="G264" s="29" t="str">
        <f>VLOOKUP(H264,IATA[],2,0)</f>
        <v>MADRID</v>
      </c>
      <c r="H264" s="30" t="s">
        <v>13</v>
      </c>
      <c r="I264" s="58" t="s">
        <v>85</v>
      </c>
      <c r="J264" s="31" t="s">
        <v>27</v>
      </c>
      <c r="K264" s="29" t="str">
        <f>Tabla5[[#This Row],[FECHALARGA]]&amp;"-"&amp;Tabla5[[#This Row],[NUM VUELO]]</f>
        <v>45787-897</v>
      </c>
      <c r="L264" s="29">
        <v>45787</v>
      </c>
      <c r="M264" s="29">
        <v>897</v>
      </c>
      <c r="N264" s="29">
        <f t="shared" si="4"/>
        <v>10</v>
      </c>
      <c r="O264" s="29">
        <f>VLOOKUP(Tabla5[[#This Row],[CÓD]],Tabla1[],11,0)</f>
        <v>2</v>
      </c>
      <c r="P264" s="32" t="str" cm="1">
        <f t="array" ref="P264">_xlfn.IFS(Tabla5[[#This Row],[LIBRE]]=0,"NO",Tabla5[[#This Row],[LIBRE]]&gt;0,"SI")</f>
        <v>SI</v>
      </c>
      <c r="Q264" s="30" t="str" cm="1">
        <f t="array" ref="Q264">IFERROR(IF(Tabla5[[#This Row],[DISPONIBILIDAD]]="NO","COMPLETO",_xlfn.IFS(Tabla5[[#This Row],[LIBRE]]&gt;20,"DISPONIBLE",Tabla5[[#This Row],[LIBRE]]&lt;10,"ULTIMAS PLAZAS")),"DISPONIBLE")</f>
        <v>ULTIMAS PLAZAS</v>
      </c>
      <c r="S264" s="53"/>
    </row>
    <row r="265" spans="5:19">
      <c r="E265" s="50"/>
      <c r="F265" s="53"/>
      <c r="G265" s="29" t="str">
        <f>VLOOKUP(H265,IATA[],2,0)</f>
        <v>MADRID</v>
      </c>
      <c r="H265" s="30" t="s">
        <v>13</v>
      </c>
      <c r="I265" s="58" t="s">
        <v>85</v>
      </c>
      <c r="J265" s="31" t="s">
        <v>27</v>
      </c>
      <c r="K265" s="29" t="str">
        <f>Tabla5[[#This Row],[FECHALARGA]]&amp;"-"&amp;Tabla5[[#This Row],[NUM VUELO]]</f>
        <v>45801-897</v>
      </c>
      <c r="L265" s="29">
        <v>45801</v>
      </c>
      <c r="M265" s="29">
        <v>897</v>
      </c>
      <c r="N265" s="29">
        <f t="shared" si="4"/>
        <v>24</v>
      </c>
      <c r="O265" s="29">
        <f>VLOOKUP(Tabla5[[#This Row],[CÓD]],Tabla1[],11,0)</f>
        <v>18</v>
      </c>
      <c r="P265" s="32" t="str" cm="1">
        <f t="array" ref="P265">_xlfn.IFS(Tabla5[[#This Row],[LIBRE]]=0,"NO",Tabla5[[#This Row],[LIBRE]]&gt;0,"SI")</f>
        <v>SI</v>
      </c>
      <c r="Q265" s="30" t="str" cm="1">
        <f t="array" ref="Q265">IFERROR(IF(Tabla5[[#This Row],[DISPONIBILIDAD]]="NO","COMPLETO",_xlfn.IFS(Tabla5[[#This Row],[LIBRE]]&gt;20,"DISPONIBLE",Tabla5[[#This Row],[LIBRE]]&lt;10,"ULTIMAS PLAZAS")),"DISPONIBLE")</f>
        <v>DISPONIBLE</v>
      </c>
      <c r="S265" s="53"/>
    </row>
    <row r="266" spans="5:19">
      <c r="E266" s="50"/>
      <c r="F266" s="53"/>
      <c r="G266" s="29" t="str">
        <f>VLOOKUP(H266,IATA[],2,0)</f>
        <v>MADRID</v>
      </c>
      <c r="H266" s="30" t="s">
        <v>13</v>
      </c>
      <c r="I266" s="58" t="s">
        <v>85</v>
      </c>
      <c r="J266" s="31" t="s">
        <v>19</v>
      </c>
      <c r="K266" s="29" t="str">
        <f>Tabla5[[#This Row],[FECHALARGA]]&amp;"-"&amp;Tabla5[[#This Row],[NUM VUELO]]</f>
        <v>45914-897</v>
      </c>
      <c r="L266" s="29">
        <v>45914</v>
      </c>
      <c r="M266" s="29">
        <v>897</v>
      </c>
      <c r="N266" s="29">
        <f t="shared" si="4"/>
        <v>14</v>
      </c>
      <c r="O266" s="29">
        <f>VLOOKUP(Tabla5[[#This Row],[CÓD]],Tabla1[],11,0)</f>
        <v>40</v>
      </c>
      <c r="P266" s="32" t="str" cm="1">
        <f t="array" ref="P266">_xlfn.IFS(Tabla5[[#This Row],[LIBRE]]=0,"NO",Tabla5[[#This Row],[LIBRE]]&gt;0,"SI")</f>
        <v>SI</v>
      </c>
      <c r="Q266" s="30" t="str" cm="1">
        <f t="array" ref="Q266">IFERROR(IF(Tabla5[[#This Row],[DISPONIBILIDAD]]="NO","COMPLETO",_xlfn.IFS(Tabla5[[#This Row],[LIBRE]]&gt;20,"DISPONIBLE",Tabla5[[#This Row],[LIBRE]]&lt;10,"ULTIMAS PLAZAS")),"DISPONIBLE")</f>
        <v>DISPONIBLE</v>
      </c>
      <c r="S266" s="53"/>
    </row>
    <row r="267" spans="5:19">
      <c r="E267" s="50"/>
      <c r="F267" s="53"/>
      <c r="G267" s="29" t="str">
        <f>VLOOKUP(H267,IATA[],2,0)</f>
        <v>MADRID</v>
      </c>
      <c r="H267" s="30" t="s">
        <v>13</v>
      </c>
      <c r="I267" s="58" t="s">
        <v>85</v>
      </c>
      <c r="J267" s="31" t="s">
        <v>19</v>
      </c>
      <c r="K267" s="29" t="str">
        <f>Tabla5[[#This Row],[FECHALARGA]]&amp;"-"&amp;Tabla5[[#This Row],[NUM VUELO]]</f>
        <v>45928-897</v>
      </c>
      <c r="L267" s="29">
        <v>45928</v>
      </c>
      <c r="M267" s="29">
        <v>897</v>
      </c>
      <c r="N267" s="29">
        <f t="shared" si="4"/>
        <v>28</v>
      </c>
      <c r="O267" s="29">
        <f>VLOOKUP(Tabla5[[#This Row],[CÓD]],Tabla1[],11,0)</f>
        <v>45</v>
      </c>
      <c r="P267" s="32" t="str" cm="1">
        <f t="array" ref="P267">_xlfn.IFS(Tabla5[[#This Row],[LIBRE]]=0,"NO",Tabla5[[#This Row],[LIBRE]]&gt;0,"SI")</f>
        <v>SI</v>
      </c>
      <c r="Q267" s="30" t="str" cm="1">
        <f t="array" ref="Q267">IFERROR(IF(Tabla5[[#This Row],[DISPONIBILIDAD]]="NO","COMPLETO",_xlfn.IFS(Tabla5[[#This Row],[LIBRE]]&gt;20,"DISPONIBLE",Tabla5[[#This Row],[LIBRE]]&lt;10,"ULTIMAS PLAZAS")),"DISPONIBLE")</f>
        <v>DISPONIBLE</v>
      </c>
      <c r="S267" s="53"/>
    </row>
    <row r="268" spans="5:19">
      <c r="E268" s="50"/>
      <c r="F268" s="53"/>
      <c r="G268" s="29" t="str">
        <f>VLOOKUP(H268,IATA[],2,0)</f>
        <v>MADRID</v>
      </c>
      <c r="H268" s="30" t="s">
        <v>13</v>
      </c>
      <c r="I268" s="58" t="s">
        <v>85</v>
      </c>
      <c r="J268" s="31" t="s">
        <v>23</v>
      </c>
      <c r="K268" s="29" t="str">
        <f>Tabla5[[#This Row],[FECHALARGA]]&amp;"-"&amp;Tabla5[[#This Row],[NUM VUELO]]</f>
        <v>45942-897</v>
      </c>
      <c r="L268" s="29">
        <v>45942</v>
      </c>
      <c r="M268" s="29">
        <v>897</v>
      </c>
      <c r="N268" s="29">
        <f t="shared" si="4"/>
        <v>12</v>
      </c>
      <c r="O268" s="29">
        <f>VLOOKUP(Tabla5[[#This Row],[CÓD]],Tabla1[],11,0)</f>
        <v>109</v>
      </c>
      <c r="P268" s="32" t="str" cm="1">
        <f t="array" ref="P268">_xlfn.IFS(Tabla5[[#This Row],[LIBRE]]=0,"NO",Tabla5[[#This Row],[LIBRE]]&gt;0,"SI")</f>
        <v>SI</v>
      </c>
      <c r="Q268" s="30" t="str" cm="1">
        <f t="array" ref="Q268">IFERROR(IF(Tabla5[[#This Row],[DISPONIBILIDAD]]="NO","COMPLETO",_xlfn.IFS(Tabla5[[#This Row],[LIBRE]]&gt;20,"DISPONIBLE",Tabla5[[#This Row],[LIBRE]]&lt;10,"ULTIMAS PLAZAS")),"DISPONIBLE")</f>
        <v>DISPONIBLE</v>
      </c>
      <c r="S268" s="53"/>
    </row>
    <row r="269" spans="5:19">
      <c r="E269" s="50"/>
      <c r="F269" s="53"/>
      <c r="G269" s="29" t="str">
        <f>VLOOKUP(H269,IATA[],2,0)</f>
        <v>ZARAGOZA</v>
      </c>
      <c r="H269" s="30" t="s">
        <v>24</v>
      </c>
      <c r="I269" s="58" t="s">
        <v>85</v>
      </c>
      <c r="J269" s="31" t="s">
        <v>15</v>
      </c>
      <c r="K269" s="29" t="str">
        <f>Tabla5[[#This Row],[FECHALARGA]]&amp;"-"&amp;Tabla5[[#This Row],[NUM VUELO]]</f>
        <v>45816-897</v>
      </c>
      <c r="L269" s="29">
        <v>45816</v>
      </c>
      <c r="M269" s="29">
        <v>897</v>
      </c>
      <c r="N269" s="29">
        <f t="shared" si="4"/>
        <v>8</v>
      </c>
      <c r="O269" s="29">
        <f>VLOOKUP(Tabla5[[#This Row],[CÓD]],Tabla1[],11,0)</f>
        <v>0</v>
      </c>
      <c r="P269" s="32" t="str" cm="1">
        <f t="array" ref="P269">_xlfn.IFS(Tabla5[[#This Row],[LIBRE]]=0,"NO",Tabla5[[#This Row],[LIBRE]]&gt;0,"SI")</f>
        <v>NO</v>
      </c>
      <c r="Q269" s="30" t="str" cm="1">
        <f t="array" ref="Q269">IFERROR(IF(Tabla5[[#This Row],[DISPONIBILIDAD]]="NO","COMPLETO",_xlfn.IFS(Tabla5[[#This Row],[LIBRE]]&gt;20,"DISPONIBLE",Tabla5[[#This Row],[LIBRE]]&lt;10,"ULTIMAS PLAZAS")),"DISPONIBLE")</f>
        <v>COMPLETO</v>
      </c>
      <c r="S269" s="53"/>
    </row>
    <row r="270" spans="5:19">
      <c r="E270" s="50"/>
      <c r="F270" s="53"/>
      <c r="G270" s="29" t="str">
        <f>VLOOKUP(H270,IATA[],2,0)</f>
        <v>GRANADA</v>
      </c>
      <c r="H270" s="30" t="s">
        <v>52</v>
      </c>
      <c r="I270" s="58" t="s">
        <v>86</v>
      </c>
      <c r="J270" s="31" t="s">
        <v>27</v>
      </c>
      <c r="K270" s="29" t="str">
        <f>Tabla5[[#This Row],[FECHALARGA]]&amp;"-"&amp;Tabla5[[#This Row],[NUM VUELO]]</f>
        <v>45808-897</v>
      </c>
      <c r="L270" s="29">
        <v>45808</v>
      </c>
      <c r="M270" s="29">
        <v>897</v>
      </c>
      <c r="N270" s="29">
        <f t="shared" si="4"/>
        <v>31</v>
      </c>
      <c r="O270" s="29">
        <f>VLOOKUP(Tabla5[[#This Row],[CÓD]],Tabla1[],11,0)</f>
        <v>74</v>
      </c>
      <c r="P270" s="32" t="str" cm="1">
        <f t="array" ref="P270">_xlfn.IFS(Tabla5[[#This Row],[LIBRE]]=0,"NO",Tabla5[[#This Row],[LIBRE]]&gt;0,"SI")</f>
        <v>SI</v>
      </c>
      <c r="Q270" s="30" t="str" cm="1">
        <f t="array" ref="Q270">IFERROR(IF(Tabla5[[#This Row],[DISPONIBILIDAD]]="NO","COMPLETO",_xlfn.IFS(Tabla5[[#This Row],[LIBRE]]&gt;20,"DISPONIBLE",Tabla5[[#This Row],[LIBRE]]&lt;10,"ULTIMAS PLAZAS")),"DISPONIBLE")</f>
        <v>DISPONIBLE</v>
      </c>
      <c r="S270" s="53"/>
    </row>
    <row r="271" spans="5:19">
      <c r="E271" s="50"/>
      <c r="F271" s="53"/>
      <c r="G271" s="29" t="str">
        <f>VLOOKUP(H271,IATA[],2,0)</f>
        <v>MADRID</v>
      </c>
      <c r="H271" s="30" t="s">
        <v>13</v>
      </c>
      <c r="I271" s="58" t="s">
        <v>86</v>
      </c>
      <c r="J271" s="31" t="s">
        <v>27</v>
      </c>
      <c r="K271" s="29" t="str">
        <f>Tabla5[[#This Row],[FECHALARGA]]&amp;"-"&amp;Tabla5[[#This Row],[NUM VUELO]]</f>
        <v>45780-897</v>
      </c>
      <c r="L271" s="29">
        <v>45780</v>
      </c>
      <c r="M271" s="29">
        <v>897</v>
      </c>
      <c r="N271" s="29">
        <f t="shared" si="4"/>
        <v>3</v>
      </c>
      <c r="O271" s="29">
        <f>VLOOKUP(Tabla5[[#This Row],[CÓD]],Tabla1[],11,0)</f>
        <v>17</v>
      </c>
      <c r="P271" s="32" t="str" cm="1">
        <f t="array" ref="P271">_xlfn.IFS(Tabla5[[#This Row],[LIBRE]]=0,"NO",Tabla5[[#This Row],[LIBRE]]&gt;0,"SI")</f>
        <v>SI</v>
      </c>
      <c r="Q271" s="30" t="str" cm="1">
        <f t="array" ref="Q271">IFERROR(IF(Tabla5[[#This Row],[DISPONIBILIDAD]]="NO","COMPLETO",_xlfn.IFS(Tabla5[[#This Row],[LIBRE]]&gt;20,"DISPONIBLE",Tabla5[[#This Row],[LIBRE]]&lt;10,"ULTIMAS PLAZAS")),"DISPONIBLE")</f>
        <v>DISPONIBLE</v>
      </c>
      <c r="S271" s="53"/>
    </row>
    <row r="272" spans="5:19">
      <c r="E272" s="50"/>
      <c r="F272" s="53"/>
      <c r="G272" s="29" t="str">
        <f>VLOOKUP(H272,IATA[],2,0)</f>
        <v>MADRID</v>
      </c>
      <c r="H272" s="30" t="s">
        <v>13</v>
      </c>
      <c r="I272" s="58" t="s">
        <v>86</v>
      </c>
      <c r="J272" s="31" t="s">
        <v>27</v>
      </c>
      <c r="K272" s="29" t="str">
        <f>Tabla5[[#This Row],[FECHALARGA]]&amp;"-"&amp;Tabla5[[#This Row],[NUM VUELO]]</f>
        <v>45794-897</v>
      </c>
      <c r="L272" s="29">
        <v>45794</v>
      </c>
      <c r="M272" s="29">
        <v>897</v>
      </c>
      <c r="N272" s="29">
        <f t="shared" si="4"/>
        <v>17</v>
      </c>
      <c r="O272" s="29">
        <f>VLOOKUP(Tabla5[[#This Row],[CÓD]],Tabla1[],11,0)</f>
        <v>31</v>
      </c>
      <c r="P272" s="32" t="str" cm="1">
        <f t="array" ref="P272">_xlfn.IFS(Tabla5[[#This Row],[LIBRE]]=0,"NO",Tabla5[[#This Row],[LIBRE]]&gt;0,"SI")</f>
        <v>SI</v>
      </c>
      <c r="Q272" s="30" t="str" cm="1">
        <f t="array" ref="Q272">IFERROR(IF(Tabla5[[#This Row],[DISPONIBILIDAD]]="NO","COMPLETO",_xlfn.IFS(Tabla5[[#This Row],[LIBRE]]&gt;20,"DISPONIBLE",Tabla5[[#This Row],[LIBRE]]&lt;10,"ULTIMAS PLAZAS")),"DISPONIBLE")</f>
        <v>DISPONIBLE</v>
      </c>
      <c r="S272" s="53"/>
    </row>
    <row r="273" spans="2:20">
      <c r="E273" s="50"/>
      <c r="F273" s="53"/>
      <c r="G273" s="29" t="str">
        <f>VLOOKUP(H273,IATA[],2,0)</f>
        <v>MADRID</v>
      </c>
      <c r="H273" s="30" t="s">
        <v>13</v>
      </c>
      <c r="I273" s="58" t="s">
        <v>86</v>
      </c>
      <c r="J273" s="31" t="s">
        <v>19</v>
      </c>
      <c r="K273" s="29" t="str">
        <f>Tabla5[[#This Row],[FECHALARGA]]&amp;"-"&amp;Tabla5[[#This Row],[NUM VUELO]]</f>
        <v>45907-897</v>
      </c>
      <c r="L273" s="29">
        <v>45907</v>
      </c>
      <c r="M273" s="29">
        <v>897</v>
      </c>
      <c r="N273" s="29">
        <f t="shared" si="4"/>
        <v>7</v>
      </c>
      <c r="O273" s="29">
        <f>VLOOKUP(Tabla5[[#This Row],[CÓD]],Tabla1[],11,0)</f>
        <v>34</v>
      </c>
      <c r="P273" s="32" t="str" cm="1">
        <f t="array" ref="P273">_xlfn.IFS(Tabla5[[#This Row],[LIBRE]]=0,"NO",Tabla5[[#This Row],[LIBRE]]&gt;0,"SI")</f>
        <v>SI</v>
      </c>
      <c r="Q273" s="30" t="str" cm="1">
        <f t="array" ref="Q273">IFERROR(IF(Tabla5[[#This Row],[DISPONIBILIDAD]]="NO","COMPLETO",_xlfn.IFS(Tabla5[[#This Row],[LIBRE]]&gt;20,"DISPONIBLE",Tabla5[[#This Row],[LIBRE]]&lt;10,"ULTIMAS PLAZAS")),"DISPONIBLE")</f>
        <v>DISPONIBLE</v>
      </c>
      <c r="S273" s="53"/>
    </row>
    <row r="274" spans="2:20">
      <c r="E274" s="50"/>
      <c r="F274" s="53"/>
      <c r="G274" s="29" t="str">
        <f>VLOOKUP(H274,IATA[],2,0)</f>
        <v>MADRID</v>
      </c>
      <c r="H274" s="30" t="s">
        <v>13</v>
      </c>
      <c r="I274" s="58" t="s">
        <v>86</v>
      </c>
      <c r="J274" s="31" t="s">
        <v>19</v>
      </c>
      <c r="K274" s="29" t="str">
        <f>Tabla5[[#This Row],[FECHALARGA]]&amp;"-"&amp;Tabla5[[#This Row],[NUM VUELO]]</f>
        <v>45921-897</v>
      </c>
      <c r="L274" s="29">
        <v>45921</v>
      </c>
      <c r="M274" s="29">
        <v>897</v>
      </c>
      <c r="N274" s="29">
        <f t="shared" si="4"/>
        <v>21</v>
      </c>
      <c r="O274" s="29">
        <f>VLOOKUP(Tabla5[[#This Row],[CÓD]],Tabla1[],11,0)</f>
        <v>45</v>
      </c>
      <c r="P274" s="32" t="str" cm="1">
        <f t="array" ref="P274">_xlfn.IFS(Tabla5[[#This Row],[LIBRE]]=0,"NO",Tabla5[[#This Row],[LIBRE]]&gt;0,"SI")</f>
        <v>SI</v>
      </c>
      <c r="Q274" s="30" t="str" cm="1">
        <f t="array" ref="Q274">IFERROR(IF(Tabla5[[#This Row],[DISPONIBILIDAD]]="NO","COMPLETO",_xlfn.IFS(Tabla5[[#This Row],[LIBRE]]&gt;20,"DISPONIBLE",Tabla5[[#This Row],[LIBRE]]&lt;10,"ULTIMAS PLAZAS")),"DISPONIBLE")</f>
        <v>DISPONIBLE</v>
      </c>
      <c r="S274" s="53"/>
      <c r="T274"/>
    </row>
    <row r="275" spans="2:20" ht="17.100000000000001" thickBot="1">
      <c r="E275" s="50"/>
      <c r="F275" s="54"/>
      <c r="G275" s="29" t="str">
        <f>VLOOKUP(H275,IATA[],2,0)</f>
        <v>MADRID</v>
      </c>
      <c r="H275" s="30" t="s">
        <v>13</v>
      </c>
      <c r="I275" s="58" t="s">
        <v>86</v>
      </c>
      <c r="J275" s="31" t="s">
        <v>23</v>
      </c>
      <c r="K275" s="29" t="str">
        <f>Tabla5[[#This Row],[FECHALARGA]]&amp;"-"&amp;Tabla5[[#This Row],[NUM VUELO]]</f>
        <v>45935-897</v>
      </c>
      <c r="L275" s="29">
        <v>45935</v>
      </c>
      <c r="M275" s="29">
        <v>897</v>
      </c>
      <c r="N275" s="29">
        <f t="shared" si="4"/>
        <v>5</v>
      </c>
      <c r="O275" s="29">
        <f>VLOOKUP(Tabla5[[#This Row],[CÓD]],Tabla1[],11,0)</f>
        <v>116</v>
      </c>
      <c r="P275" s="32" t="str" cm="1">
        <f t="array" ref="P275">_xlfn.IFS(Tabla5[[#This Row],[LIBRE]]=0,"NO",Tabla5[[#This Row],[LIBRE]]&gt;0,"SI")</f>
        <v>SI</v>
      </c>
      <c r="Q275" s="30" t="str" cm="1">
        <f t="array" ref="Q275">IFERROR(IF(Tabla5[[#This Row],[DISPONIBILIDAD]]="NO","COMPLETO",_xlfn.IFS(Tabla5[[#This Row],[LIBRE]]&gt;20,"DISPONIBLE",Tabla5[[#This Row],[LIBRE]]&lt;10,"ULTIMAS PLAZAS")),"DISPONIBLE")</f>
        <v>DISPONIBLE</v>
      </c>
      <c r="S275" s="54"/>
      <c r="T275"/>
    </row>
    <row r="276" spans="2:20" ht="17.100000000000001" thickTop="1">
      <c r="B276"/>
      <c r="C276"/>
      <c r="D276"/>
      <c r="E276"/>
      <c r="F276"/>
      <c r="G276" s="29" t="str">
        <f>VLOOKUP(H276,IATA[],2,0)</f>
        <v>MADRID</v>
      </c>
      <c r="H276" s="30" t="s">
        <v>13</v>
      </c>
      <c r="I276" s="58" t="s">
        <v>86</v>
      </c>
      <c r="J276" s="31" t="s">
        <v>23</v>
      </c>
      <c r="K276" s="29" t="str">
        <f>Tabla5[[#This Row],[FECHALARGA]]&amp;"-"&amp;Tabla5[[#This Row],[NUM VUELO]]</f>
        <v>45949-897</v>
      </c>
      <c r="L276" s="29">
        <v>45949</v>
      </c>
      <c r="M276" s="29">
        <v>897</v>
      </c>
      <c r="N276" s="29">
        <f t="shared" si="4"/>
        <v>19</v>
      </c>
      <c r="O276" s="29">
        <f>VLOOKUP(Tabla5[[#This Row],[CÓD]],Tabla1[],11,0)</f>
        <v>116</v>
      </c>
      <c r="P276" s="32" t="str" cm="1">
        <f t="array" ref="P276">_xlfn.IFS(Tabla5[[#This Row],[LIBRE]]=0,"NO",Tabla5[[#This Row],[LIBRE]]&gt;0,"SI")</f>
        <v>SI</v>
      </c>
      <c r="Q276" s="30" t="str" cm="1">
        <f t="array" ref="Q276">IFERROR(IF(Tabla5[[#This Row],[DISPONIBILIDAD]]="NO","COMPLETO",_xlfn.IFS(Tabla5[[#This Row],[LIBRE]]&gt;20,"DISPONIBLE",Tabla5[[#This Row],[LIBRE]]&lt;10,"ULTIMAS PLAZAS")),"DISPONIBLE")</f>
        <v>DISPONIBLE</v>
      </c>
      <c r="S276"/>
      <c r="T276"/>
    </row>
    <row r="277" spans="2:20">
      <c r="B277"/>
      <c r="C277"/>
      <c r="D277"/>
      <c r="E277"/>
      <c r="F277"/>
      <c r="G277" s="29" t="str">
        <f>VLOOKUP(H277,IATA[],2,0)</f>
        <v>MADRID</v>
      </c>
      <c r="H277" s="30" t="s">
        <v>13</v>
      </c>
      <c r="I277" s="58" t="s">
        <v>87</v>
      </c>
      <c r="J277" s="31" t="s">
        <v>53</v>
      </c>
      <c r="K277" s="29" t="str">
        <f>Tabla5[[#This Row],[FECHALARGA]]&amp;"-"&amp;Tabla5[[#This Row],[NUM VUELO]]</f>
        <v>45823-318</v>
      </c>
      <c r="L277" s="29">
        <v>45823</v>
      </c>
      <c r="M277" s="29">
        <v>318</v>
      </c>
      <c r="N277" s="29">
        <f t="shared" si="4"/>
        <v>15</v>
      </c>
      <c r="O277" s="29">
        <f>VLOOKUP(Tabla5[[#This Row],[CÓD]],Tabla1[],11,0)</f>
        <v>13</v>
      </c>
      <c r="P277" s="32" t="str" cm="1">
        <f t="array" ref="P277">_xlfn.IFS(Tabla5[[#This Row],[LIBRE]]=0,"NO",Tabla5[[#This Row],[LIBRE]]&gt;0,"SI")</f>
        <v>SI</v>
      </c>
      <c r="Q277" s="30" t="str" cm="1">
        <f t="array" ref="Q277">IFERROR(IF(Tabla5[[#This Row],[DISPONIBILIDAD]]="NO","COMPLETO",_xlfn.IFS(Tabla5[[#This Row],[LIBRE]]&gt;20,"DISPONIBLE",Tabla5[[#This Row],[LIBRE]]&lt;10,"ULTIMAS PLAZAS")),"DISPONIBLE")</f>
        <v>DISPONIBLE</v>
      </c>
      <c r="S277"/>
      <c r="T277"/>
    </row>
    <row r="278" spans="2:20">
      <c r="B278"/>
      <c r="C278"/>
      <c r="D278"/>
      <c r="E278"/>
      <c r="F278"/>
      <c r="G278" s="29" t="str">
        <f>VLOOKUP(H278,IATA[],2,0)</f>
        <v>MADRID</v>
      </c>
      <c r="H278" s="30" t="s">
        <v>13</v>
      </c>
      <c r="I278" s="58" t="s">
        <v>88</v>
      </c>
      <c r="J278" s="31" t="s">
        <v>56</v>
      </c>
      <c r="K278" s="29" t="str">
        <f>Tabla5[[#This Row],[FECHALARGA]]&amp;"-"&amp;Tabla5[[#This Row],[NUM VUELO]]</f>
        <v>45791-847</v>
      </c>
      <c r="L278" s="29">
        <v>45791</v>
      </c>
      <c r="M278" s="29">
        <v>847</v>
      </c>
      <c r="N278" s="29">
        <f t="shared" si="4"/>
        <v>14</v>
      </c>
      <c r="O278" s="29">
        <f>VLOOKUP(Tabla5[[#This Row],[CÓD]],Tabla1[],11,0)</f>
        <v>1</v>
      </c>
      <c r="P278" s="32" t="str" cm="1">
        <f t="array" ref="P278">_xlfn.IFS(Tabla5[[#This Row],[LIBRE]]=0,"NO",Tabla5[[#This Row],[LIBRE]]&gt;0,"SI")</f>
        <v>SI</v>
      </c>
      <c r="Q278" s="30" t="str" cm="1">
        <f t="array" ref="Q278">IFERROR(IF(Tabla5[[#This Row],[DISPONIBILIDAD]]="NO","COMPLETO",_xlfn.IFS(Tabla5[[#This Row],[LIBRE]]&gt;20,"DISPONIBLE",Tabla5[[#This Row],[LIBRE]]&lt;10,"ULTIMAS PLAZAS")),"DISPONIBLE")</f>
        <v>ULTIMAS PLAZAS</v>
      </c>
      <c r="S278"/>
      <c r="T278"/>
    </row>
    <row r="279" spans="2:20">
      <c r="G279" s="29" t="str">
        <f>VLOOKUP(H279,IATA[],2,0)</f>
        <v>MADRID</v>
      </c>
      <c r="H279" s="30" t="s">
        <v>13</v>
      </c>
      <c r="I279" s="58" t="s">
        <v>88</v>
      </c>
      <c r="J279" s="31" t="s">
        <v>89</v>
      </c>
      <c r="K279" s="29" t="str">
        <f>Tabla5[[#This Row],[FECHALARGA]]&amp;"-"&amp;Tabla5[[#This Row],[NUM VUELO]]</f>
        <v>45847-847</v>
      </c>
      <c r="L279" s="29">
        <v>45847</v>
      </c>
      <c r="M279" s="29">
        <v>847</v>
      </c>
      <c r="N279" s="29">
        <f t="shared" si="4"/>
        <v>9</v>
      </c>
      <c r="O279" s="29">
        <f>VLOOKUP(Tabla5[[#This Row],[CÓD]],Tabla1[],11,0)</f>
        <v>20</v>
      </c>
      <c r="P279" s="32" t="str" cm="1">
        <f t="array" ref="P279">_xlfn.IFS(Tabla5[[#This Row],[LIBRE]]=0,"NO",Tabla5[[#This Row],[LIBRE]]&gt;0,"SI")</f>
        <v>SI</v>
      </c>
      <c r="Q279" s="30" t="str" cm="1">
        <f t="array" ref="Q279">IFERROR(IF(Tabla5[[#This Row],[DISPONIBILIDAD]]="NO","COMPLETO",_xlfn.IFS(Tabla5[[#This Row],[LIBRE]]&gt;20,"DISPONIBLE",Tabla5[[#This Row],[LIBRE]]&lt;10,"ULTIMAS PLAZAS")),"DISPONIBLE")</f>
        <v>DISPONIBLE</v>
      </c>
      <c r="T279"/>
    </row>
    <row r="280" spans="2:20">
      <c r="G280" s="29" t="str">
        <f>VLOOKUP(H280,IATA[],2,0)</f>
        <v>MADRID</v>
      </c>
      <c r="H280" s="30" t="s">
        <v>13</v>
      </c>
      <c r="I280" s="58" t="s">
        <v>88</v>
      </c>
      <c r="J280" s="31" t="s">
        <v>90</v>
      </c>
      <c r="K280" s="29" t="str">
        <f>Tabla5[[#This Row],[FECHALARGA]]&amp;"-"&amp;Tabla5[[#This Row],[NUM VUELO]]</f>
        <v>45917-847</v>
      </c>
      <c r="L280" s="29">
        <v>45917</v>
      </c>
      <c r="M280" s="29">
        <v>847</v>
      </c>
      <c r="N280" s="29">
        <f t="shared" si="4"/>
        <v>17</v>
      </c>
      <c r="O280" s="29">
        <f>VLOOKUP(Tabla5[[#This Row],[CÓD]],Tabla1[],11,0)</f>
        <v>20</v>
      </c>
      <c r="P280" s="32" t="str" cm="1">
        <f t="array" ref="P280">_xlfn.IFS(Tabla5[[#This Row],[LIBRE]]=0,"NO",Tabla5[[#This Row],[LIBRE]]&gt;0,"SI")</f>
        <v>SI</v>
      </c>
      <c r="Q280" s="30" t="str" cm="1">
        <f t="array" ref="Q280">IFERROR(IF(Tabla5[[#This Row],[DISPONIBILIDAD]]="NO","COMPLETO",_xlfn.IFS(Tabla5[[#This Row],[LIBRE]]&gt;20,"DISPONIBLE",Tabla5[[#This Row],[LIBRE]]&lt;10,"ULTIMAS PLAZAS")),"DISPONIBLE")</f>
        <v>DISPONIBLE</v>
      </c>
    </row>
    <row r="281" spans="2:20">
      <c r="G281" s="29" t="str">
        <f>VLOOKUP(H281,IATA[],2,0)</f>
        <v>MADRID</v>
      </c>
      <c r="H281" s="30" t="s">
        <v>13</v>
      </c>
      <c r="I281" s="58" t="s">
        <v>88</v>
      </c>
      <c r="J281" s="31" t="s">
        <v>27</v>
      </c>
      <c r="K281" s="29" t="str">
        <f>Tabla5[[#This Row],[FECHALARGA]]&amp;"-"&amp;Tabla5[[#This Row],[NUM VUELO]]</f>
        <v>45952-847</v>
      </c>
      <c r="L281" s="29">
        <v>45952</v>
      </c>
      <c r="M281" s="29">
        <v>847</v>
      </c>
      <c r="N281" s="29">
        <f t="shared" si="4"/>
        <v>22</v>
      </c>
      <c r="O281" s="29">
        <f>VLOOKUP(Tabla5[[#This Row],[CÓD]],Tabla1[],11,0)</f>
        <v>20</v>
      </c>
      <c r="P281" s="32" t="str" cm="1">
        <f t="array" ref="P281">_xlfn.IFS(Tabla5[[#This Row],[LIBRE]]=0,"NO",Tabla5[[#This Row],[LIBRE]]&gt;0,"SI")</f>
        <v>SI</v>
      </c>
      <c r="Q281" s="30" t="str" cm="1">
        <f t="array" ref="Q281">IFERROR(IF(Tabla5[[#This Row],[DISPONIBILIDAD]]="NO","COMPLETO",_xlfn.IFS(Tabla5[[#This Row],[LIBRE]]&gt;20,"DISPONIBLE",Tabla5[[#This Row],[LIBRE]]&lt;10,"ULTIMAS PLAZAS")),"DISPONIBLE")</f>
        <v>DISPONIBLE</v>
      </c>
    </row>
    <row r="282" spans="2:20">
      <c r="G282" s="29" t="str">
        <f>VLOOKUP(H282,IATA[],2,0)</f>
        <v>MADRID</v>
      </c>
      <c r="H282" s="30" t="s">
        <v>13</v>
      </c>
      <c r="I282" s="58" t="s">
        <v>91</v>
      </c>
      <c r="J282" s="31" t="s">
        <v>17</v>
      </c>
      <c r="K282" s="29" t="str">
        <f>Tabla5[[#This Row],[FECHALARGA]]&amp;"-"&amp;Tabla5[[#This Row],[NUM VUELO]]</f>
        <v>45857-888</v>
      </c>
      <c r="L282" s="29">
        <v>45857</v>
      </c>
      <c r="M282" s="29">
        <v>888</v>
      </c>
      <c r="N282" s="29">
        <f t="shared" si="4"/>
        <v>19</v>
      </c>
      <c r="O282" s="29">
        <f>VLOOKUP(Tabla5[[#This Row],[CÓD]],Tabla1[],11,0)</f>
        <v>0</v>
      </c>
      <c r="P282" s="32" t="str" cm="1">
        <f t="array" ref="P282">_xlfn.IFS(Tabla5[[#This Row],[LIBRE]]=0,"NO",Tabla5[[#This Row],[LIBRE]]&gt;0,"SI")</f>
        <v>NO</v>
      </c>
      <c r="Q282" s="30" t="str" cm="1">
        <f t="array" ref="Q282">IFERROR(IF(Tabla5[[#This Row],[DISPONIBILIDAD]]="NO","COMPLETO",_xlfn.IFS(Tabla5[[#This Row],[LIBRE]]&gt;20,"DISPONIBLE",Tabla5[[#This Row],[LIBRE]]&lt;10,"ULTIMAS PLAZAS")),"DISPONIBLE")</f>
        <v>COMPLETO</v>
      </c>
    </row>
    <row r="283" spans="2:20">
      <c r="G283" s="29" t="str">
        <f>VLOOKUP(H283,IATA[],2,0)</f>
        <v>MADRID</v>
      </c>
      <c r="H283" s="30" t="s">
        <v>13</v>
      </c>
      <c r="I283" s="58" t="s">
        <v>91</v>
      </c>
      <c r="J283" s="31" t="s">
        <v>18</v>
      </c>
      <c r="K283" s="29" t="str">
        <f>Tabla5[[#This Row],[FECHALARGA]]&amp;"-"&amp;Tabla5[[#This Row],[NUM VUELO]]</f>
        <v>45876-888</v>
      </c>
      <c r="L283" s="29">
        <v>45876</v>
      </c>
      <c r="M283" s="29">
        <v>888</v>
      </c>
      <c r="N283" s="29">
        <f t="shared" si="4"/>
        <v>7</v>
      </c>
      <c r="O283" s="29">
        <f>VLOOKUP(Tabla5[[#This Row],[CÓD]],Tabla1[],11,0)</f>
        <v>1</v>
      </c>
      <c r="P283" s="32" t="str" cm="1">
        <f t="array" ref="P283">_xlfn.IFS(Tabla5[[#This Row],[LIBRE]]=0,"NO",Tabla5[[#This Row],[LIBRE]]&gt;0,"SI")</f>
        <v>SI</v>
      </c>
      <c r="Q283" s="30" t="str" cm="1">
        <f t="array" ref="Q283">IFERROR(IF(Tabla5[[#This Row],[DISPONIBILIDAD]]="NO","COMPLETO",_xlfn.IFS(Tabla5[[#This Row],[LIBRE]]&gt;20,"DISPONIBLE",Tabla5[[#This Row],[LIBRE]]&lt;10,"ULTIMAS PLAZAS")),"DISPONIBLE")</f>
        <v>ULTIMAS PLAZAS</v>
      </c>
    </row>
    <row r="284" spans="2:20">
      <c r="G284" s="29" t="str">
        <f>VLOOKUP(H284,IATA[],2,0)</f>
        <v>MADRID</v>
      </c>
      <c r="H284" s="30" t="s">
        <v>13</v>
      </c>
      <c r="I284" s="58" t="s">
        <v>91</v>
      </c>
      <c r="J284" s="31" t="s">
        <v>19</v>
      </c>
      <c r="K284" s="29" t="str">
        <f>Tabla5[[#This Row],[FECHALARGA]]&amp;"-"&amp;Tabla5[[#This Row],[NUM VUELO]]</f>
        <v>45919-888</v>
      </c>
      <c r="L284" s="29">
        <v>45919</v>
      </c>
      <c r="M284" s="29">
        <v>888</v>
      </c>
      <c r="N284" s="29">
        <f t="shared" si="4"/>
        <v>19</v>
      </c>
      <c r="O284" s="29">
        <f>VLOOKUP(Tabla5[[#This Row],[CÓD]],Tabla1[],11,0)</f>
        <v>0</v>
      </c>
      <c r="P284" s="32" t="str" cm="1">
        <f t="array" ref="P284">_xlfn.IFS(Tabla5[[#This Row],[LIBRE]]=0,"NO",Tabla5[[#This Row],[LIBRE]]&gt;0,"SI")</f>
        <v>NO</v>
      </c>
      <c r="Q284" s="30" t="str" cm="1">
        <f t="array" ref="Q284">IFERROR(IF(Tabla5[[#This Row],[DISPONIBILIDAD]]="NO","COMPLETO",_xlfn.IFS(Tabla5[[#This Row],[LIBRE]]&gt;20,"DISPONIBLE",Tabla5[[#This Row],[LIBRE]]&lt;10,"ULTIMAS PLAZAS")),"DISPONIBLE")</f>
        <v>COMPLETO</v>
      </c>
    </row>
    <row r="285" spans="2:20">
      <c r="G285" s="29" t="str">
        <f>VLOOKUP(H285,IATA[],2,0)</f>
        <v>MADRID</v>
      </c>
      <c r="H285" s="30" t="s">
        <v>13</v>
      </c>
      <c r="I285" s="58" t="s">
        <v>91</v>
      </c>
      <c r="J285" s="31" t="s">
        <v>23</v>
      </c>
      <c r="K285" s="29" t="str">
        <f>Tabla5[[#This Row],[FECHALARGA]]&amp;"-"&amp;Tabla5[[#This Row],[NUM VUELO]]</f>
        <v>45940-888</v>
      </c>
      <c r="L285" s="29">
        <v>45940</v>
      </c>
      <c r="M285" s="29">
        <v>888</v>
      </c>
      <c r="N285" s="29">
        <f t="shared" si="4"/>
        <v>10</v>
      </c>
      <c r="O285" s="29">
        <f>VLOOKUP(Tabla5[[#This Row],[CÓD]],Tabla1[],11,0)</f>
        <v>0</v>
      </c>
      <c r="P285" s="32" t="str" cm="1">
        <f t="array" ref="P285">_xlfn.IFS(Tabla5[[#This Row],[LIBRE]]=0,"NO",Tabla5[[#This Row],[LIBRE]]&gt;0,"SI")</f>
        <v>NO</v>
      </c>
      <c r="Q285" s="30" t="str" cm="1">
        <f t="array" ref="Q285">IFERROR(IF(Tabla5[[#This Row],[DISPONIBILIDAD]]="NO","COMPLETO",_xlfn.IFS(Tabla5[[#This Row],[LIBRE]]&gt;20,"DISPONIBLE",Tabla5[[#This Row],[LIBRE]]&lt;10,"ULTIMAS PLAZAS")),"DISPONIBLE")</f>
        <v>COMPLETO</v>
      </c>
    </row>
    <row r="286" spans="2:20">
      <c r="G286" s="29" t="str">
        <f>VLOOKUP(H286,IATA[],2,0)</f>
        <v>MADRID</v>
      </c>
      <c r="H286" s="30" t="s">
        <v>13</v>
      </c>
      <c r="I286" s="58" t="s">
        <v>91</v>
      </c>
      <c r="J286" s="31" t="s">
        <v>53</v>
      </c>
      <c r="K286" s="29" t="str">
        <f>Tabla5[[#This Row],[FECHALARGA]]&amp;"-"&amp;Tabla5[[#This Row],[NUM VUELO]]</f>
        <v>45954-888</v>
      </c>
      <c r="L286" s="29">
        <v>45954</v>
      </c>
      <c r="M286" s="29">
        <v>888</v>
      </c>
      <c r="N286" s="29">
        <f t="shared" si="4"/>
        <v>24</v>
      </c>
      <c r="O286" s="29">
        <f>VLOOKUP(Tabla5[[#This Row],[CÓD]],Tabla1[],11,0)</f>
        <v>2</v>
      </c>
      <c r="P286" s="32" t="str" cm="1">
        <f t="array" ref="P286">_xlfn.IFS(Tabla5[[#This Row],[LIBRE]]=0,"NO",Tabla5[[#This Row],[LIBRE]]&gt;0,"SI")</f>
        <v>SI</v>
      </c>
      <c r="Q286" s="30" t="str" cm="1">
        <f t="array" ref="Q286">IFERROR(IF(Tabla5[[#This Row],[DISPONIBILIDAD]]="NO","COMPLETO",_xlfn.IFS(Tabla5[[#This Row],[LIBRE]]&gt;20,"DISPONIBLE",Tabla5[[#This Row],[LIBRE]]&lt;10,"ULTIMAS PLAZAS")),"DISPONIBLE")</f>
        <v>ULTIMAS PLAZAS</v>
      </c>
    </row>
    <row r="287" spans="2:20">
      <c r="G287" s="29" t="str">
        <f>VLOOKUP(H287,IATA[],2,0)</f>
        <v>MADRID</v>
      </c>
      <c r="H287" s="30" t="s">
        <v>13</v>
      </c>
      <c r="I287" s="58" t="s">
        <v>92</v>
      </c>
      <c r="J287" s="31" t="s">
        <v>56</v>
      </c>
      <c r="K287" s="29" t="str">
        <f>Tabla5[[#This Row],[FECHALARGA]]&amp;"-"&amp;Tabla5[[#This Row],[NUM VUELO]]</f>
        <v>45772-328</v>
      </c>
      <c r="L287" s="29">
        <v>45772</v>
      </c>
      <c r="M287" s="29">
        <v>328</v>
      </c>
      <c r="N287" s="29">
        <f t="shared" si="4"/>
        <v>25</v>
      </c>
      <c r="O287" s="29">
        <f>VLOOKUP(Tabla5[[#This Row],[CÓD]],Tabla1[],11,0)</f>
        <v>27</v>
      </c>
      <c r="P287" s="32" t="str" cm="1">
        <f t="array" ref="P287">_xlfn.IFS(Tabla5[[#This Row],[LIBRE]]=0,"NO",Tabla5[[#This Row],[LIBRE]]&gt;0,"SI")</f>
        <v>SI</v>
      </c>
      <c r="Q287" s="30" t="str" cm="1">
        <f t="array" ref="Q287">IFERROR(IF(Tabla5[[#This Row],[DISPONIBILIDAD]]="NO","COMPLETO",_xlfn.IFS(Tabla5[[#This Row],[LIBRE]]&gt;20,"DISPONIBLE",Tabla5[[#This Row],[LIBRE]]&lt;10,"ULTIMAS PLAZAS")),"DISPONIBLE")</f>
        <v>DISPONIBLE</v>
      </c>
    </row>
    <row r="288" spans="2:20">
      <c r="G288" s="29" t="str">
        <f>VLOOKUP(H288,IATA[],2,0)</f>
        <v>MADRID</v>
      </c>
      <c r="H288" s="30" t="s">
        <v>13</v>
      </c>
      <c r="I288" s="58" t="s">
        <v>92</v>
      </c>
      <c r="J288" s="31" t="s">
        <v>90</v>
      </c>
      <c r="K288" s="29" t="str">
        <f>Tabla5[[#This Row],[FECHALARGA]]&amp;"-"&amp;Tabla5[[#This Row],[NUM VUELO]]</f>
        <v>45856-328</v>
      </c>
      <c r="L288" s="29">
        <v>45856</v>
      </c>
      <c r="M288" s="29">
        <v>328</v>
      </c>
      <c r="N288" s="29">
        <f t="shared" si="4"/>
        <v>18</v>
      </c>
      <c r="O288" s="29">
        <f>VLOOKUP(Tabla5[[#This Row],[CÓD]],Tabla1[],11,0)</f>
        <v>25</v>
      </c>
      <c r="P288" s="32" t="str" cm="1">
        <f t="array" ref="P288">_xlfn.IFS(Tabla5[[#This Row],[LIBRE]]=0,"NO",Tabla5[[#This Row],[LIBRE]]&gt;0,"SI")</f>
        <v>SI</v>
      </c>
      <c r="Q288" s="30" t="str" cm="1">
        <f t="array" ref="Q288">IFERROR(IF(Tabla5[[#This Row],[DISPONIBILIDAD]]="NO","COMPLETO",_xlfn.IFS(Tabla5[[#This Row],[LIBRE]]&gt;20,"DISPONIBLE",Tabla5[[#This Row],[LIBRE]]&lt;10,"ULTIMAS PLAZAS")),"DISPONIBLE")</f>
        <v>DISPONIBLE</v>
      </c>
    </row>
    <row r="289" spans="7:17">
      <c r="G289" s="29" t="str">
        <f>VLOOKUP(H289,IATA[],2,0)</f>
        <v>MADRID</v>
      </c>
      <c r="H289" s="30" t="s">
        <v>13</v>
      </c>
      <c r="I289" s="58" t="s">
        <v>92</v>
      </c>
      <c r="J289" s="31" t="s">
        <v>32</v>
      </c>
      <c r="K289" s="29" t="str">
        <f>Tabla5[[#This Row],[FECHALARGA]]&amp;"-"&amp;Tabla5[[#This Row],[NUM VUELO]]</f>
        <v>45919-328</v>
      </c>
      <c r="L289" s="29">
        <v>45919</v>
      </c>
      <c r="M289" s="29">
        <v>328</v>
      </c>
      <c r="N289" s="29">
        <f t="shared" si="4"/>
        <v>19</v>
      </c>
      <c r="O289" s="29">
        <f>VLOOKUP(Tabla5[[#This Row],[CÓD]],Tabla1[],11,0)</f>
        <v>24</v>
      </c>
      <c r="P289" s="32" t="str" cm="1">
        <f t="array" ref="P289">_xlfn.IFS(Tabla5[[#This Row],[LIBRE]]=0,"NO",Tabla5[[#This Row],[LIBRE]]&gt;0,"SI")</f>
        <v>SI</v>
      </c>
      <c r="Q289" s="30" t="str" cm="1">
        <f t="array" ref="Q289">IFERROR(IF(Tabla5[[#This Row],[DISPONIBILIDAD]]="NO","COMPLETO",_xlfn.IFS(Tabla5[[#This Row],[LIBRE]]&gt;20,"DISPONIBLE",Tabla5[[#This Row],[LIBRE]]&lt;10,"ULTIMAS PLAZAS")),"DISPONIBLE")</f>
        <v>DISPONIBLE</v>
      </c>
    </row>
    <row r="290" spans="7:17">
      <c r="G290" s="29" t="str">
        <f>VLOOKUP(H290,IATA[],2,0)</f>
        <v>MADRID</v>
      </c>
      <c r="H290" s="30" t="s">
        <v>13</v>
      </c>
      <c r="I290" s="58" t="s">
        <v>92</v>
      </c>
      <c r="J290" s="31" t="s">
        <v>27</v>
      </c>
      <c r="K290" s="29" t="str">
        <f>Tabla5[[#This Row],[FECHALARGA]]&amp;"-"&amp;Tabla5[[#This Row],[NUM VUELO]]</f>
        <v>45940-328</v>
      </c>
      <c r="L290" s="29">
        <v>45940</v>
      </c>
      <c r="M290" s="29">
        <v>328</v>
      </c>
      <c r="N290" s="29">
        <f t="shared" si="4"/>
        <v>10</v>
      </c>
      <c r="O290" s="29">
        <f>VLOOKUP(Tabla5[[#This Row],[CÓD]],Tabla1[],11,0)</f>
        <v>27</v>
      </c>
      <c r="P290" s="32" t="str" cm="1">
        <f t="array" ref="P290">_xlfn.IFS(Tabla5[[#This Row],[LIBRE]]=0,"NO",Tabla5[[#This Row],[LIBRE]]&gt;0,"SI")</f>
        <v>SI</v>
      </c>
      <c r="Q290" s="30" t="str" cm="1">
        <f t="array" ref="Q290">IFERROR(IF(Tabla5[[#This Row],[DISPONIBILIDAD]]="NO","COMPLETO",_xlfn.IFS(Tabla5[[#This Row],[LIBRE]]&gt;20,"DISPONIBLE",Tabla5[[#This Row],[LIBRE]]&lt;10,"ULTIMAS PLAZAS")),"DISPONIBLE")</f>
        <v>DISPONIBLE</v>
      </c>
    </row>
    <row r="291" spans="7:17">
      <c r="G291" s="29" t="str">
        <f>VLOOKUP(H291,IATA[],2,0)</f>
        <v>MADRID</v>
      </c>
      <c r="H291" s="30" t="s">
        <v>13</v>
      </c>
      <c r="I291" s="58" t="s">
        <v>92</v>
      </c>
      <c r="J291" s="31" t="s">
        <v>15</v>
      </c>
      <c r="K291" s="29" t="str">
        <f>Tabla5[[#This Row],[FECHALARGA]]&amp;"-"&amp;Tabla5[[#This Row],[NUM VUELO]]</f>
        <v>45961-328</v>
      </c>
      <c r="L291" s="29">
        <v>45961</v>
      </c>
      <c r="M291" s="29">
        <v>328</v>
      </c>
      <c r="N291" s="29">
        <f t="shared" si="4"/>
        <v>31</v>
      </c>
      <c r="O291" s="29">
        <f>VLOOKUP(Tabla5[[#This Row],[CÓD]],Tabla1[],11,0)</f>
        <v>27</v>
      </c>
      <c r="P291" s="32" t="str" cm="1">
        <f t="array" ref="P291">_xlfn.IFS(Tabla5[[#This Row],[LIBRE]]=0,"NO",Tabla5[[#This Row],[LIBRE]]&gt;0,"SI")</f>
        <v>SI</v>
      </c>
      <c r="Q291" s="30" t="str" cm="1">
        <f t="array" ref="Q291">IFERROR(IF(Tabla5[[#This Row],[DISPONIBILIDAD]]="NO","COMPLETO",_xlfn.IFS(Tabla5[[#This Row],[LIBRE]]&gt;20,"DISPONIBLE",Tabla5[[#This Row],[LIBRE]]&lt;10,"ULTIMAS PLAZAS")),"DISPONIBLE")</f>
        <v>DISPONIBLE</v>
      </c>
    </row>
    <row r="292" spans="7:17">
      <c r="G292" s="29" t="str">
        <f>VLOOKUP(H292,IATA[],2,0)</f>
        <v>MADRID</v>
      </c>
      <c r="H292" s="30" t="s">
        <v>13</v>
      </c>
      <c r="I292" s="58" t="s">
        <v>92</v>
      </c>
      <c r="J292" s="31" t="s">
        <v>17</v>
      </c>
      <c r="K292" s="29" t="str">
        <f>Tabla5[[#This Row],[FECHALARGA]]&amp;"-"&amp;Tabla5[[#This Row],[NUM VUELO]]</f>
        <v>45975-328</v>
      </c>
      <c r="L292" s="29">
        <v>45975</v>
      </c>
      <c r="M292" s="29">
        <v>328</v>
      </c>
      <c r="N292" s="29">
        <f t="shared" si="4"/>
        <v>14</v>
      </c>
      <c r="O292" s="29">
        <f>VLOOKUP(Tabla5[[#This Row],[CÓD]],Tabla1[],11,0)</f>
        <v>27</v>
      </c>
      <c r="P292" s="32" t="str" cm="1">
        <f t="array" ref="P292">_xlfn.IFS(Tabla5[[#This Row],[LIBRE]]=0,"NO",Tabla5[[#This Row],[LIBRE]]&gt;0,"SI")</f>
        <v>SI</v>
      </c>
      <c r="Q292" s="30" t="str" cm="1">
        <f t="array" ref="Q292">IFERROR(IF(Tabla5[[#This Row],[DISPONIBILIDAD]]="NO","COMPLETO",_xlfn.IFS(Tabla5[[#This Row],[LIBRE]]&gt;20,"DISPONIBLE",Tabla5[[#This Row],[LIBRE]]&lt;10,"ULTIMAS PLAZAS")),"DISPONIBLE")</f>
        <v>DISPONIBLE</v>
      </c>
    </row>
    <row r="293" spans="7:17">
      <c r="G293" s="29" t="str">
        <f>VLOOKUP(H293,IATA[],2,0)</f>
        <v>MADRID</v>
      </c>
      <c r="H293" s="30" t="s">
        <v>13</v>
      </c>
      <c r="I293" s="58" t="s">
        <v>93</v>
      </c>
      <c r="J293" s="31" t="s">
        <v>19</v>
      </c>
      <c r="K293" s="29" t="str">
        <f>Tabla5[[#This Row],[FECHALARGA]]&amp;"-"&amp;Tabla5[[#This Row],[NUM VUELO]]</f>
        <v>45855-390</v>
      </c>
      <c r="L293" s="29">
        <v>45855</v>
      </c>
      <c r="M293" s="29">
        <v>390</v>
      </c>
      <c r="N293" s="29">
        <f t="shared" si="4"/>
        <v>17</v>
      </c>
      <c r="O293" s="29">
        <f>VLOOKUP(Tabla5[[#This Row],[CÓD]],Tabla1[],11,0)</f>
        <v>22</v>
      </c>
      <c r="P293" s="32" t="str" cm="1">
        <f t="array" ref="P293">_xlfn.IFS(Tabla5[[#This Row],[LIBRE]]=0,"NO",Tabla5[[#This Row],[LIBRE]]&gt;0,"SI")</f>
        <v>SI</v>
      </c>
      <c r="Q293" s="30" t="str" cm="1">
        <f t="array" ref="Q293">IFERROR(IF(Tabla5[[#This Row],[DISPONIBILIDAD]]="NO","COMPLETO",_xlfn.IFS(Tabla5[[#This Row],[LIBRE]]&gt;20,"DISPONIBLE",Tabla5[[#This Row],[LIBRE]]&lt;10,"ULTIMAS PLAZAS")),"DISPONIBLE")</f>
        <v>DISPONIBLE</v>
      </c>
    </row>
    <row r="294" spans="7:17">
      <c r="G294" s="29" t="str">
        <f>VLOOKUP(H294,IATA[],2,0)</f>
        <v>MADRID</v>
      </c>
      <c r="H294" s="30" t="s">
        <v>13</v>
      </c>
      <c r="I294" s="58" t="s">
        <v>93</v>
      </c>
      <c r="J294" s="31" t="s">
        <v>23</v>
      </c>
      <c r="K294" s="29" t="str">
        <f>Tabla5[[#This Row],[FECHALARGA]]&amp;"-"&amp;Tabla5[[#This Row],[NUM VUELO]]</f>
        <v>45905-390</v>
      </c>
      <c r="L294" s="29">
        <v>45905</v>
      </c>
      <c r="M294" s="29">
        <v>390</v>
      </c>
      <c r="N294" s="29">
        <f t="shared" si="4"/>
        <v>5</v>
      </c>
      <c r="O294" s="29">
        <f>VLOOKUP(Tabla5[[#This Row],[CÓD]],Tabla1[],11,0)</f>
        <v>21</v>
      </c>
      <c r="P294" s="32" t="str" cm="1">
        <f t="array" ref="P294">_xlfn.IFS(Tabla5[[#This Row],[LIBRE]]=0,"NO",Tabla5[[#This Row],[LIBRE]]&gt;0,"SI")</f>
        <v>SI</v>
      </c>
      <c r="Q294" s="30" t="str" cm="1">
        <f t="array" ref="Q294">IFERROR(IF(Tabla5[[#This Row],[DISPONIBILIDAD]]="NO","COMPLETO",_xlfn.IFS(Tabla5[[#This Row],[LIBRE]]&gt;20,"DISPONIBLE",Tabla5[[#This Row],[LIBRE]]&lt;10,"ULTIMAS PLAZAS")),"DISPONIBLE")</f>
        <v>DISPONIBLE</v>
      </c>
    </row>
    <row r="295" spans="7:17">
      <c r="G295" s="29" t="str">
        <f>VLOOKUP(H295,IATA[],2,0)</f>
        <v>MADRID</v>
      </c>
      <c r="H295" s="30" t="s">
        <v>13</v>
      </c>
      <c r="I295" s="58" t="s">
        <v>93</v>
      </c>
      <c r="J295" s="31" t="s">
        <v>53</v>
      </c>
      <c r="K295" s="29" t="str">
        <f>Tabla5[[#This Row],[FECHALARGA]]&amp;"-"&amp;Tabla5[[#This Row],[NUM VUELO]]</f>
        <v>45940-390</v>
      </c>
      <c r="L295" s="29">
        <v>45940</v>
      </c>
      <c r="M295" s="29">
        <v>390</v>
      </c>
      <c r="N295" s="29">
        <f t="shared" si="4"/>
        <v>10</v>
      </c>
      <c r="O295" s="29">
        <f>VLOOKUP(Tabla5[[#This Row],[CÓD]],Tabla1[],11,0)</f>
        <v>27</v>
      </c>
      <c r="P295" s="32" t="str" cm="1">
        <f t="array" ref="P295">_xlfn.IFS(Tabla5[[#This Row],[LIBRE]]=0,"NO",Tabla5[[#This Row],[LIBRE]]&gt;0,"SI")</f>
        <v>SI</v>
      </c>
      <c r="Q295" s="30" t="str" cm="1">
        <f t="array" ref="Q295">IFERROR(IF(Tabla5[[#This Row],[DISPONIBILIDAD]]="NO","COMPLETO",_xlfn.IFS(Tabla5[[#This Row],[LIBRE]]&gt;20,"DISPONIBLE",Tabla5[[#This Row],[LIBRE]]&lt;10,"ULTIMAS PLAZAS")),"DISPONIBLE")</f>
        <v>DISPONIBLE</v>
      </c>
    </row>
    <row r="296" spans="7:17">
      <c r="G296" s="29" t="str">
        <f>VLOOKUP(H296,IATA[],2,0)</f>
        <v>MADRID</v>
      </c>
      <c r="H296" s="30" t="s">
        <v>13</v>
      </c>
      <c r="I296" s="58" t="s">
        <v>93</v>
      </c>
      <c r="J296" s="31" t="s">
        <v>56</v>
      </c>
      <c r="K296" s="29" t="str">
        <f>Tabla5[[#This Row],[FECHALARGA]]&amp;"-"&amp;Tabla5[[#This Row],[NUM VUELO]]</f>
        <v>45968-390</v>
      </c>
      <c r="L296" s="29">
        <v>45968</v>
      </c>
      <c r="M296" s="29">
        <v>390</v>
      </c>
      <c r="N296" s="29">
        <f t="shared" si="4"/>
        <v>7</v>
      </c>
      <c r="O296" s="29">
        <f>VLOOKUP(Tabla5[[#This Row],[CÓD]],Tabla1[],11,0)</f>
        <v>27</v>
      </c>
      <c r="P296" s="32" t="str" cm="1">
        <f t="array" ref="P296">_xlfn.IFS(Tabla5[[#This Row],[LIBRE]]=0,"NO",Tabla5[[#This Row],[LIBRE]]&gt;0,"SI")</f>
        <v>SI</v>
      </c>
      <c r="Q296" s="30" t="str" cm="1">
        <f t="array" ref="Q296">IFERROR(IF(Tabla5[[#This Row],[DISPONIBILIDAD]]="NO","COMPLETO",_xlfn.IFS(Tabla5[[#This Row],[LIBRE]]&gt;20,"DISPONIBLE",Tabla5[[#This Row],[LIBRE]]&lt;10,"ULTIMAS PLAZAS")),"DISPONIBLE")</f>
        <v>DISPONIBLE</v>
      </c>
    </row>
    <row r="297" spans="7:17">
      <c r="G297" s="29" t="str">
        <f>VLOOKUP(H297,IATA[],2,0)</f>
        <v>MADRID</v>
      </c>
      <c r="H297" s="30" t="s">
        <v>13</v>
      </c>
      <c r="I297" s="58" t="s">
        <v>94</v>
      </c>
      <c r="J297" s="31" t="s">
        <v>89</v>
      </c>
      <c r="K297" s="29" t="str">
        <f>Tabla5[[#This Row],[FECHALARGA]]&amp;"-"&amp;Tabla5[[#This Row],[NUM VUELO]]</f>
        <v>45864-406</v>
      </c>
      <c r="L297" s="29">
        <v>45864</v>
      </c>
      <c r="M297" s="29">
        <v>406</v>
      </c>
      <c r="N297" s="29">
        <f t="shared" si="4"/>
        <v>26</v>
      </c>
      <c r="O297" s="29">
        <f>VLOOKUP(Tabla5[[#This Row],[CÓD]],Tabla1[],11,0)</f>
        <v>14</v>
      </c>
      <c r="P297" s="32" t="str" cm="1">
        <f t="array" ref="P297">_xlfn.IFS(Tabla5[[#This Row],[LIBRE]]=0,"NO",Tabla5[[#This Row],[LIBRE]]&gt;0,"SI")</f>
        <v>SI</v>
      </c>
      <c r="Q297" s="30" t="str" cm="1">
        <f t="array" ref="Q297">IFERROR(IF(Tabla5[[#This Row],[DISPONIBILIDAD]]="NO","COMPLETO",_xlfn.IFS(Tabla5[[#This Row],[LIBRE]]&gt;20,"DISPONIBLE",Tabla5[[#This Row],[LIBRE]]&lt;10,"ULTIMAS PLAZAS")),"DISPONIBLE")</f>
        <v>DISPONIBLE</v>
      </c>
    </row>
    <row r="298" spans="7:17">
      <c r="G298" s="29" t="str">
        <f>VLOOKUP(H298,IATA[],2,0)</f>
        <v>MADRID</v>
      </c>
      <c r="H298" s="30" t="s">
        <v>13</v>
      </c>
      <c r="I298" s="58" t="s">
        <v>94</v>
      </c>
      <c r="J298" s="31" t="s">
        <v>90</v>
      </c>
      <c r="K298" s="29" t="str">
        <f>Tabla5[[#This Row],[FECHALARGA]]&amp;"-"&amp;Tabla5[[#This Row],[NUM VUELO]]</f>
        <v>45879-406</v>
      </c>
      <c r="L298" s="29">
        <v>45879</v>
      </c>
      <c r="M298" s="29">
        <v>406</v>
      </c>
      <c r="N298" s="29">
        <f t="shared" si="4"/>
        <v>10</v>
      </c>
      <c r="O298" s="29">
        <f>VLOOKUP(Tabla5[[#This Row],[CÓD]],Tabla1[],11,0)</f>
        <v>9</v>
      </c>
      <c r="P298" s="32" t="str" cm="1">
        <f t="array" ref="P298">_xlfn.IFS(Tabla5[[#This Row],[LIBRE]]=0,"NO",Tabla5[[#This Row],[LIBRE]]&gt;0,"SI")</f>
        <v>SI</v>
      </c>
      <c r="Q298" s="30" t="str" cm="1">
        <f t="array" ref="Q298">IFERROR(IF(Tabla5[[#This Row],[DISPONIBILIDAD]]="NO","COMPLETO",_xlfn.IFS(Tabla5[[#This Row],[LIBRE]]&gt;20,"DISPONIBLE",Tabla5[[#This Row],[LIBRE]]&lt;10,"ULTIMAS PLAZAS")),"DISPONIBLE")</f>
        <v>ULTIMAS PLAZAS</v>
      </c>
    </row>
    <row r="299" spans="7:17">
      <c r="G299" s="29" t="str">
        <f>VLOOKUP(H299,IATA[],2,0)</f>
        <v>MADRID</v>
      </c>
      <c r="H299" s="30" t="s">
        <v>13</v>
      </c>
      <c r="I299" s="58" t="s">
        <v>94</v>
      </c>
      <c r="J299" s="31" t="s">
        <v>27</v>
      </c>
      <c r="K299" s="29" t="str">
        <f>Tabla5[[#This Row],[FECHALARGA]]&amp;"-"&amp;Tabla5[[#This Row],[NUM VUELO]]</f>
        <v>45918-406</v>
      </c>
      <c r="L299" s="29">
        <v>45918</v>
      </c>
      <c r="M299" s="29">
        <v>406</v>
      </c>
      <c r="N299" s="29">
        <f t="shared" si="4"/>
        <v>18</v>
      </c>
      <c r="O299" s="29">
        <f>VLOOKUP(Tabla5[[#This Row],[CÓD]],Tabla1[],11,0)</f>
        <v>27</v>
      </c>
      <c r="P299" s="32" t="str" cm="1">
        <f t="array" ref="P299">_xlfn.IFS(Tabla5[[#This Row],[LIBRE]]=0,"NO",Tabla5[[#This Row],[LIBRE]]&gt;0,"SI")</f>
        <v>SI</v>
      </c>
      <c r="Q299" s="30" t="str" cm="1">
        <f t="array" ref="Q299">IFERROR(IF(Tabla5[[#This Row],[DISPONIBILIDAD]]="NO","COMPLETO",_xlfn.IFS(Tabla5[[#This Row],[LIBRE]]&gt;20,"DISPONIBLE",Tabla5[[#This Row],[LIBRE]]&lt;10,"ULTIMAS PLAZAS")),"DISPONIBLE")</f>
        <v>DISPONIBLE</v>
      </c>
    </row>
    <row r="300" spans="7:17">
      <c r="G300" s="29" t="str">
        <f>VLOOKUP(H300,IATA[],2,0)</f>
        <v>MADRID</v>
      </c>
      <c r="H300" s="30" t="s">
        <v>13</v>
      </c>
      <c r="I300" s="58" t="s">
        <v>94</v>
      </c>
      <c r="J300" s="31" t="s">
        <v>15</v>
      </c>
      <c r="K300" s="29" t="str">
        <f>Tabla5[[#This Row],[FECHALARGA]]&amp;"-"&amp;Tabla5[[#This Row],[NUM VUELO]]</f>
        <v>45935-406</v>
      </c>
      <c r="L300" s="29">
        <v>45935</v>
      </c>
      <c r="M300" s="29">
        <v>406</v>
      </c>
      <c r="N300" s="29">
        <f t="shared" si="4"/>
        <v>5</v>
      </c>
      <c r="O300" s="29">
        <f>VLOOKUP(Tabla5[[#This Row],[CÓD]],Tabla1[],11,0)</f>
        <v>25</v>
      </c>
      <c r="P300" s="32" t="str" cm="1">
        <f t="array" ref="P300">_xlfn.IFS(Tabla5[[#This Row],[LIBRE]]=0,"NO",Tabla5[[#This Row],[LIBRE]]&gt;0,"SI")</f>
        <v>SI</v>
      </c>
      <c r="Q300" s="30" t="str" cm="1">
        <f t="array" ref="Q300">IFERROR(IF(Tabla5[[#This Row],[DISPONIBILIDAD]]="NO","COMPLETO",_xlfn.IFS(Tabla5[[#This Row],[LIBRE]]&gt;20,"DISPONIBLE",Tabla5[[#This Row],[LIBRE]]&lt;10,"ULTIMAS PLAZAS")),"DISPONIBLE")</f>
        <v>DISPONIBLE</v>
      </c>
    </row>
    <row r="301" spans="7:17">
      <c r="G301" s="29" t="str">
        <f>VLOOKUP(H301,IATA[],2,0)</f>
        <v>MADRID</v>
      </c>
      <c r="H301" s="30" t="s">
        <v>13</v>
      </c>
      <c r="I301" s="58" t="s">
        <v>94</v>
      </c>
      <c r="J301" s="31" t="s">
        <v>17</v>
      </c>
      <c r="K301" s="29" t="str">
        <f>Tabla5[[#This Row],[FECHALARGA]]&amp;"-"&amp;Tabla5[[#This Row],[NUM VUELO]]</f>
        <v>45949-406</v>
      </c>
      <c r="L301" s="29">
        <v>45949</v>
      </c>
      <c r="M301" s="29">
        <v>406</v>
      </c>
      <c r="N301" s="29">
        <f t="shared" si="4"/>
        <v>19</v>
      </c>
      <c r="O301" s="29">
        <f>VLOOKUP(Tabla5[[#This Row],[CÓD]],Tabla1[],11,0)</f>
        <v>23</v>
      </c>
      <c r="P301" s="32" t="str" cm="1">
        <f t="array" ref="P301">_xlfn.IFS(Tabla5[[#This Row],[LIBRE]]=0,"NO",Tabla5[[#This Row],[LIBRE]]&gt;0,"SI")</f>
        <v>SI</v>
      </c>
      <c r="Q301" s="30" t="str" cm="1">
        <f t="array" ref="Q301">IFERROR(IF(Tabla5[[#This Row],[DISPONIBILIDAD]]="NO","COMPLETO",_xlfn.IFS(Tabla5[[#This Row],[LIBRE]]&gt;20,"DISPONIBLE",Tabla5[[#This Row],[LIBRE]]&lt;10,"ULTIMAS PLAZAS")),"DISPONIBLE")</f>
        <v>DISPONIBLE</v>
      </c>
    </row>
    <row r="302" spans="7:17">
      <c r="G302" s="29" t="str">
        <f>VLOOKUP(H302,IATA[],2,0)</f>
        <v>MADRID</v>
      </c>
      <c r="H302" s="30" t="s">
        <v>13</v>
      </c>
      <c r="I302" s="58" t="s">
        <v>94</v>
      </c>
      <c r="J302" s="31" t="s">
        <v>18</v>
      </c>
      <c r="K302" s="29" t="str">
        <f>Tabla5[[#This Row],[FECHALARGA]]&amp;"-"&amp;Tabla5[[#This Row],[NUM VUELO]]</f>
        <v>45963-406</v>
      </c>
      <c r="L302" s="29">
        <v>45963</v>
      </c>
      <c r="M302" s="29">
        <v>406</v>
      </c>
      <c r="N302" s="29">
        <f t="shared" si="4"/>
        <v>2</v>
      </c>
      <c r="O302" s="29">
        <f>VLOOKUP(Tabla5[[#This Row],[CÓD]],Tabla1[],11,0)</f>
        <v>27</v>
      </c>
      <c r="P302" s="32" t="str" cm="1">
        <f t="array" ref="P302">_xlfn.IFS(Tabla5[[#This Row],[LIBRE]]=0,"NO",Tabla5[[#This Row],[LIBRE]]&gt;0,"SI")</f>
        <v>SI</v>
      </c>
      <c r="Q302" s="30" t="str" cm="1">
        <f t="array" ref="Q302">IFERROR(IF(Tabla5[[#This Row],[DISPONIBILIDAD]]="NO","COMPLETO",_xlfn.IFS(Tabla5[[#This Row],[LIBRE]]&gt;20,"DISPONIBLE",Tabla5[[#This Row],[LIBRE]]&lt;10,"ULTIMAS PLAZAS")),"DISPONIBLE")</f>
        <v>DISPONIBLE</v>
      </c>
    </row>
    <row r="303" spans="7:17">
      <c r="G303" s="29" t="str">
        <f>VLOOKUP(H303,IATA[],2,0)</f>
        <v>MADRID</v>
      </c>
      <c r="H303" s="30" t="s">
        <v>13</v>
      </c>
      <c r="I303" s="58" t="s">
        <v>87</v>
      </c>
      <c r="J303" s="31" t="s">
        <v>19</v>
      </c>
      <c r="K303" s="29" t="str">
        <f>Tabla5[[#This Row],[FECHALARGA]]&amp;"-"&amp;Tabla5[[#This Row],[NUM VUELO]]</f>
        <v>45921-1335</v>
      </c>
      <c r="L303" s="29">
        <v>45921</v>
      </c>
      <c r="M303" s="29">
        <v>1335</v>
      </c>
      <c r="N303" s="29">
        <f t="shared" si="4"/>
        <v>21</v>
      </c>
      <c r="O303" s="29">
        <f>VLOOKUP(Tabla5[[#This Row],[CÓD]],Tabla1[],11,0)</f>
        <v>19</v>
      </c>
      <c r="P303" s="32" t="str" cm="1">
        <f t="array" ref="P303">_xlfn.IFS(Tabla5[[#This Row],[LIBRE]]=0,"NO",Tabla5[[#This Row],[LIBRE]]&gt;0,"SI")</f>
        <v>SI</v>
      </c>
      <c r="Q303" s="30" t="str" cm="1">
        <f t="array" ref="Q303">IFERROR(IF(Tabla5[[#This Row],[DISPONIBILIDAD]]="NO","COMPLETO",_xlfn.IFS(Tabla5[[#This Row],[LIBRE]]&gt;20,"DISPONIBLE",Tabla5[[#This Row],[LIBRE]]&lt;10,"ULTIMAS PLAZAS")),"DISPONIBLE")</f>
        <v>DISPONIBLE</v>
      </c>
    </row>
    <row r="304" spans="7:17">
      <c r="G304" s="29" t="str">
        <f>VLOOKUP(H304,IATA[],2,0)</f>
        <v>MADRID</v>
      </c>
      <c r="H304" s="30" t="s">
        <v>13</v>
      </c>
      <c r="I304" s="58" t="s">
        <v>87</v>
      </c>
      <c r="J304" s="31" t="s">
        <v>23</v>
      </c>
      <c r="K304" s="29" t="str">
        <f>Tabla5[[#This Row],[FECHALARGA]]&amp;"-"&amp;Tabla5[[#This Row],[NUM VUELO]]</f>
        <v>45942-1335</v>
      </c>
      <c r="L304" s="29">
        <v>45942</v>
      </c>
      <c r="M304" s="29">
        <v>1335</v>
      </c>
      <c r="N304" s="29">
        <f t="shared" si="4"/>
        <v>12</v>
      </c>
      <c r="O304" s="29">
        <f>VLOOKUP(Tabla5[[#This Row],[CÓD]],Tabla1[],11,0)</f>
        <v>17</v>
      </c>
      <c r="P304" s="32" t="str" cm="1">
        <f t="array" ref="P304">_xlfn.IFS(Tabla5[[#This Row],[LIBRE]]=0,"NO",Tabla5[[#This Row],[LIBRE]]&gt;0,"SI")</f>
        <v>SI</v>
      </c>
      <c r="Q304" s="30" t="str" cm="1">
        <f t="array" ref="Q304">IFERROR(IF(Tabla5[[#This Row],[DISPONIBILIDAD]]="NO","COMPLETO",_xlfn.IFS(Tabla5[[#This Row],[LIBRE]]&gt;20,"DISPONIBLE",Tabla5[[#This Row],[LIBRE]]&lt;10,"ULTIMAS PLAZAS")),"DISPONIBLE")</f>
        <v>DISPONIBLE</v>
      </c>
    </row>
    <row r="305" spans="7:17">
      <c r="G305" s="29" t="str">
        <f>VLOOKUP(H305,IATA[],2,0)</f>
        <v>MADRID</v>
      </c>
      <c r="H305" s="30" t="s">
        <v>13</v>
      </c>
      <c r="I305" s="58" t="s">
        <v>87</v>
      </c>
      <c r="J305" s="31" t="s">
        <v>53</v>
      </c>
      <c r="K305" s="29" t="str">
        <f>Tabla5[[#This Row],[FECHALARGA]]&amp;"-"&amp;Tabla5[[#This Row],[NUM VUELO]]</f>
        <v>45956-1335</v>
      </c>
      <c r="L305" s="29">
        <v>45956</v>
      </c>
      <c r="M305" s="29">
        <v>1335</v>
      </c>
      <c r="N305" s="29">
        <f t="shared" si="4"/>
        <v>26</v>
      </c>
      <c r="O305" s="29">
        <f>VLOOKUP(Tabla5[[#This Row],[CÓD]],Tabla1[],11,0)</f>
        <v>17</v>
      </c>
      <c r="P305" s="32" t="str" cm="1">
        <f t="array" ref="P305">_xlfn.IFS(Tabla5[[#This Row],[LIBRE]]=0,"NO",Tabla5[[#This Row],[LIBRE]]&gt;0,"SI")</f>
        <v>SI</v>
      </c>
      <c r="Q305" s="30" t="str" cm="1">
        <f t="array" ref="Q305">IFERROR(IF(Tabla5[[#This Row],[DISPONIBILIDAD]]="NO","COMPLETO",_xlfn.IFS(Tabla5[[#This Row],[LIBRE]]&gt;20,"DISPONIBLE",Tabla5[[#This Row],[LIBRE]]&lt;10,"ULTIMAS PLAZAS")),"DISPONIBLE")</f>
        <v>DISPONIBLE</v>
      </c>
    </row>
    <row r="306" spans="7:17">
      <c r="G306" s="29" t="str">
        <f>VLOOKUP(H306,IATA[],2,0)</f>
        <v>MADRID</v>
      </c>
      <c r="H306" s="30" t="s">
        <v>13</v>
      </c>
      <c r="I306" s="58" t="s">
        <v>87</v>
      </c>
      <c r="J306" s="31" t="s">
        <v>56</v>
      </c>
      <c r="K306" s="29" t="str">
        <f>Tabla5[[#This Row],[FECHALARGA]]&amp;"-"&amp;Tabla5[[#This Row],[NUM VUELO]]</f>
        <v>45963-1335</v>
      </c>
      <c r="L306" s="29">
        <v>45963</v>
      </c>
      <c r="M306" s="29">
        <v>1335</v>
      </c>
      <c r="N306" s="29">
        <f t="shared" si="4"/>
        <v>2</v>
      </c>
      <c r="O306" s="29">
        <f>VLOOKUP(Tabla5[[#This Row],[CÓD]],Tabla1[],11,0)</f>
        <v>15</v>
      </c>
      <c r="P306" s="32" t="str" cm="1">
        <f t="array" ref="P306">_xlfn.IFS(Tabla5[[#This Row],[LIBRE]]=0,"NO",Tabla5[[#This Row],[LIBRE]]&gt;0,"SI")</f>
        <v>SI</v>
      </c>
      <c r="Q306" s="30" t="str" cm="1">
        <f t="array" ref="Q306">IFERROR(IF(Tabla5[[#This Row],[DISPONIBILIDAD]]="NO","COMPLETO",_xlfn.IFS(Tabla5[[#This Row],[LIBRE]]&gt;20,"DISPONIBLE",Tabla5[[#This Row],[LIBRE]]&lt;10,"ULTIMAS PLAZAS")),"DISPONIBLE")</f>
        <v>DISPONIBLE</v>
      </c>
    </row>
    <row r="307" spans="7:17">
      <c r="G307" s="29" t="str">
        <f>VLOOKUP(H307,IATA[],2,0)</f>
        <v>MADRID</v>
      </c>
      <c r="H307" s="30" t="s">
        <v>13</v>
      </c>
      <c r="I307" s="58" t="s">
        <v>95</v>
      </c>
      <c r="J307" s="31" t="s">
        <v>89</v>
      </c>
      <c r="K307" s="29" t="str">
        <f>Tabla5[[#This Row],[FECHALARGA]]&amp;"-"&amp;Tabla5[[#This Row],[NUM VUELO]]</f>
        <v>45817-646</v>
      </c>
      <c r="L307" s="29">
        <v>45817</v>
      </c>
      <c r="M307" s="29">
        <v>646</v>
      </c>
      <c r="N307" s="29">
        <f t="shared" si="4"/>
        <v>9</v>
      </c>
      <c r="O307" s="29">
        <f>VLOOKUP(Tabla5[[#This Row],[CÓD]],Tabla1[],11,0)</f>
        <v>14</v>
      </c>
      <c r="P307" s="32" t="str" cm="1">
        <f t="array" ref="P307">_xlfn.IFS(Tabla5[[#This Row],[LIBRE]]=0,"NO",Tabla5[[#This Row],[LIBRE]]&gt;0,"SI")</f>
        <v>SI</v>
      </c>
      <c r="Q307" s="30" t="str" cm="1">
        <f t="array" ref="Q307">IFERROR(IF(Tabla5[[#This Row],[DISPONIBILIDAD]]="NO","COMPLETO",_xlfn.IFS(Tabla5[[#This Row],[LIBRE]]&gt;20,"DISPONIBLE",Tabla5[[#This Row],[LIBRE]]&lt;10,"ULTIMAS PLAZAS")),"DISPONIBLE")</f>
        <v>DISPONIBLE</v>
      </c>
    </row>
    <row r="308" spans="7:17">
      <c r="G308" s="29" t="str">
        <f>VLOOKUP(H308,IATA[],2,0)</f>
        <v>MADRID</v>
      </c>
      <c r="H308" s="30" t="s">
        <v>13</v>
      </c>
      <c r="I308" s="58" t="s">
        <v>94</v>
      </c>
      <c r="J308" s="31" t="s">
        <v>90</v>
      </c>
      <c r="K308" s="29" t="str">
        <f>Tabla5[[#This Row],[FECHALARGA]]&amp;"-"&amp;Tabla5[[#This Row],[NUM VUELO]]</f>
        <v>45784-828</v>
      </c>
      <c r="L308" s="29">
        <v>45784</v>
      </c>
      <c r="M308" s="29">
        <v>828</v>
      </c>
      <c r="N308" s="29">
        <f t="shared" si="4"/>
        <v>7</v>
      </c>
      <c r="O308" s="29">
        <f>VLOOKUP(Tabla5[[#This Row],[CÓD]],Tabla1[],11,0)</f>
        <v>3</v>
      </c>
      <c r="P308" s="32" t="str" cm="1">
        <f t="array" ref="P308">_xlfn.IFS(Tabla5[[#This Row],[LIBRE]]=0,"NO",Tabla5[[#This Row],[LIBRE]]&gt;0,"SI")</f>
        <v>SI</v>
      </c>
      <c r="Q308" s="30" t="str" cm="1">
        <f t="array" ref="Q308">IFERROR(IF(Tabla5[[#This Row],[DISPONIBILIDAD]]="NO","COMPLETO",_xlfn.IFS(Tabla5[[#This Row],[LIBRE]]&gt;20,"DISPONIBLE",Tabla5[[#This Row],[LIBRE]]&lt;10,"ULTIMAS PLAZAS")),"DISPONIBLE")</f>
        <v>ULTIMAS PLAZAS</v>
      </c>
    </row>
    <row r="309" spans="7:17">
      <c r="G309" s="29" t="str">
        <f>VLOOKUP(H309,IATA[],2,0)</f>
        <v>MADRID</v>
      </c>
      <c r="H309" s="30" t="s">
        <v>13</v>
      </c>
      <c r="I309" s="58" t="s">
        <v>95</v>
      </c>
      <c r="J309" s="31" t="s">
        <v>27</v>
      </c>
      <c r="K309" s="29" t="str">
        <f>Tabla5[[#This Row],[FECHALARGA]]&amp;"-"&amp;Tabla5[[#This Row],[NUM VUELO]]</f>
        <v>45885-726</v>
      </c>
      <c r="L309" s="29">
        <v>45885</v>
      </c>
      <c r="M309" s="29">
        <v>726</v>
      </c>
      <c r="N309" s="29">
        <f t="shared" ref="N309:N320" si="5">DAY(L309)</f>
        <v>16</v>
      </c>
      <c r="O309" s="29">
        <f>VLOOKUP(Tabla5[[#This Row],[CÓD]],Tabla1[],11,0)</f>
        <v>0</v>
      </c>
      <c r="P309" s="32" t="str" cm="1">
        <f t="array" ref="P309">_xlfn.IFS(Tabla5[[#This Row],[LIBRE]]=0,"NO",Tabla5[[#This Row],[LIBRE]]&gt;0,"SI")</f>
        <v>NO</v>
      </c>
      <c r="Q309" s="30" t="str" cm="1">
        <f t="array" ref="Q309">IFERROR(IF(Tabla5[[#This Row],[DISPONIBILIDAD]]="NO","COMPLETO",_xlfn.IFS(Tabla5[[#This Row],[LIBRE]]&gt;20,"DISPONIBLE",Tabla5[[#This Row],[LIBRE]]&lt;10,"ULTIMAS PLAZAS")),"DISPONIBLE")</f>
        <v>COMPLETO</v>
      </c>
    </row>
    <row r="310" spans="7:17">
      <c r="G310" s="29" t="str">
        <f>VLOOKUP(H310,IATA[],2,0)</f>
        <v>MADRID</v>
      </c>
      <c r="H310" s="30" t="s">
        <v>13</v>
      </c>
      <c r="I310" s="58" t="s">
        <v>95</v>
      </c>
      <c r="J310" s="31" t="s">
        <v>15</v>
      </c>
      <c r="K310" s="29" t="str">
        <f>Tabla5[[#This Row],[FECHALARGA]]&amp;"-"&amp;Tabla5[[#This Row],[NUM VUELO]]</f>
        <v>45906-726</v>
      </c>
      <c r="L310" s="29">
        <v>45906</v>
      </c>
      <c r="M310" s="29">
        <v>726</v>
      </c>
      <c r="N310" s="29">
        <f t="shared" si="5"/>
        <v>6</v>
      </c>
      <c r="O310" s="29">
        <f>VLOOKUP(Tabla5[[#This Row],[CÓD]],Tabla1[],11,0)</f>
        <v>15</v>
      </c>
      <c r="P310" s="32" t="str" cm="1">
        <f t="array" ref="P310">_xlfn.IFS(Tabla5[[#This Row],[LIBRE]]=0,"NO",Tabla5[[#This Row],[LIBRE]]&gt;0,"SI")</f>
        <v>SI</v>
      </c>
      <c r="Q310" s="30" t="str" cm="1">
        <f t="array" ref="Q310">IFERROR(IF(Tabla5[[#This Row],[DISPONIBILIDAD]]="NO","COMPLETO",_xlfn.IFS(Tabla5[[#This Row],[LIBRE]]&gt;20,"DISPONIBLE",Tabla5[[#This Row],[LIBRE]]&lt;10,"ULTIMAS PLAZAS")),"DISPONIBLE")</f>
        <v>DISPONIBLE</v>
      </c>
    </row>
    <row r="311" spans="7:17">
      <c r="G311" s="29" t="str">
        <f>VLOOKUP(H311,IATA[],2,0)</f>
        <v>MADRID</v>
      </c>
      <c r="H311" s="30" t="s">
        <v>13</v>
      </c>
      <c r="I311" s="58" t="s">
        <v>95</v>
      </c>
      <c r="J311" s="31" t="s">
        <v>17</v>
      </c>
      <c r="K311" s="29" t="str">
        <f>Tabla5[[#This Row],[FECHALARGA]]&amp;"-"&amp;Tabla5[[#This Row],[NUM VUELO]]</f>
        <v>45938-726</v>
      </c>
      <c r="L311" s="29">
        <v>45938</v>
      </c>
      <c r="M311" s="29">
        <v>726</v>
      </c>
      <c r="N311" s="29">
        <f t="shared" si="5"/>
        <v>8</v>
      </c>
      <c r="O311" s="29">
        <f>VLOOKUP(Tabla5[[#This Row],[CÓD]],Tabla1[],11,0)</f>
        <v>15</v>
      </c>
      <c r="P311" s="32" t="str" cm="1">
        <f t="array" ref="P311">_xlfn.IFS(Tabla5[[#This Row],[LIBRE]]=0,"NO",Tabla5[[#This Row],[LIBRE]]&gt;0,"SI")</f>
        <v>SI</v>
      </c>
      <c r="Q311" s="30" t="str" cm="1">
        <f t="array" ref="Q311">IFERROR(IF(Tabla5[[#This Row],[DISPONIBILIDAD]]="NO","COMPLETO",_xlfn.IFS(Tabla5[[#This Row],[LIBRE]]&gt;20,"DISPONIBLE",Tabla5[[#This Row],[LIBRE]]&lt;10,"ULTIMAS PLAZAS")),"DISPONIBLE")</f>
        <v>DISPONIBLE</v>
      </c>
    </row>
    <row r="312" spans="7:17">
      <c r="G312" s="29" t="str">
        <f>VLOOKUP(H312,IATA[],2,0)</f>
        <v>MADRID</v>
      </c>
      <c r="H312" s="30" t="s">
        <v>13</v>
      </c>
      <c r="I312" s="58" t="s">
        <v>95</v>
      </c>
      <c r="J312" s="31" t="s">
        <v>18</v>
      </c>
      <c r="K312" s="29" t="str">
        <f>Tabla5[[#This Row],[FECHALARGA]]&amp;"-"&amp;Tabla5[[#This Row],[NUM VUELO]]</f>
        <v>45963-726</v>
      </c>
      <c r="L312" s="29">
        <v>45963</v>
      </c>
      <c r="M312" s="29">
        <v>726</v>
      </c>
      <c r="N312" s="29">
        <f t="shared" si="5"/>
        <v>2</v>
      </c>
      <c r="O312" s="29">
        <f>VLOOKUP(Tabla5[[#This Row],[CÓD]],Tabla1[],11,0)</f>
        <v>14</v>
      </c>
      <c r="P312" s="32" t="str" cm="1">
        <f t="array" ref="P312">_xlfn.IFS(Tabla5[[#This Row],[LIBRE]]=0,"NO",Tabla5[[#This Row],[LIBRE]]&gt;0,"SI")</f>
        <v>SI</v>
      </c>
      <c r="Q312" s="30" t="str" cm="1">
        <f t="array" ref="Q312">IFERROR(IF(Tabla5[[#This Row],[DISPONIBILIDAD]]="NO","COMPLETO",_xlfn.IFS(Tabla5[[#This Row],[LIBRE]]&gt;20,"DISPONIBLE",Tabla5[[#This Row],[LIBRE]]&lt;10,"ULTIMAS PLAZAS")),"DISPONIBLE")</f>
        <v>DISPONIBLE</v>
      </c>
    </row>
    <row r="313" spans="7:17">
      <c r="G313" s="29" t="str">
        <f>VLOOKUP(H313,IATA[],2,0)</f>
        <v>MADRID</v>
      </c>
      <c r="H313" s="30" t="s">
        <v>13</v>
      </c>
      <c r="I313" s="58" t="s">
        <v>91</v>
      </c>
      <c r="J313" s="31" t="s">
        <v>19</v>
      </c>
      <c r="K313" s="29" t="str">
        <f>Tabla5[[#This Row],[FECHALARGA]]&amp;"-"&amp;Tabla5[[#This Row],[NUM VUELO]]</f>
        <v>45792-5129</v>
      </c>
      <c r="L313" s="29">
        <v>45792</v>
      </c>
      <c r="M313" s="29">
        <v>5129</v>
      </c>
      <c r="N313" s="29">
        <f t="shared" si="5"/>
        <v>15</v>
      </c>
      <c r="O313" s="29">
        <f>VLOOKUP(Tabla5[[#This Row],[CÓD]],Tabla1[],11,0)</f>
        <v>2</v>
      </c>
      <c r="P313" s="32" t="str" cm="1">
        <f t="array" ref="P313">_xlfn.IFS(Tabla5[[#This Row],[LIBRE]]=0,"NO",Tabla5[[#This Row],[LIBRE]]&gt;0,"SI")</f>
        <v>SI</v>
      </c>
      <c r="Q313" s="30" t="str" cm="1">
        <f t="array" ref="Q313">IFERROR(IF(Tabla5[[#This Row],[DISPONIBILIDAD]]="NO","COMPLETO",_xlfn.IFS(Tabla5[[#This Row],[LIBRE]]&gt;20,"DISPONIBLE",Tabla5[[#This Row],[LIBRE]]&lt;10,"ULTIMAS PLAZAS")),"DISPONIBLE")</f>
        <v>ULTIMAS PLAZAS</v>
      </c>
    </row>
    <row r="314" spans="7:17">
      <c r="G314" s="29" t="str">
        <f>VLOOKUP(H314,IATA[],2,0)</f>
        <v>MADRID</v>
      </c>
      <c r="H314" s="30" t="s">
        <v>13</v>
      </c>
      <c r="I314" s="58" t="s">
        <v>91</v>
      </c>
      <c r="J314" s="31" t="s">
        <v>23</v>
      </c>
      <c r="K314" s="29" t="str">
        <f>Tabla5[[#This Row],[FECHALARGA]]&amp;"-"&amp;Tabla5[[#This Row],[NUM VUELO]]</f>
        <v>45820-5129</v>
      </c>
      <c r="L314" s="29">
        <v>45820</v>
      </c>
      <c r="M314" s="29">
        <v>5129</v>
      </c>
      <c r="N314" s="29">
        <f t="shared" si="5"/>
        <v>12</v>
      </c>
      <c r="O314" s="29">
        <f>VLOOKUP(Tabla5[[#This Row],[CÓD]],Tabla1[],11,0)</f>
        <v>3</v>
      </c>
      <c r="P314" s="32" t="str" cm="1">
        <f t="array" ref="P314">_xlfn.IFS(Tabla5[[#This Row],[LIBRE]]=0,"NO",Tabla5[[#This Row],[LIBRE]]&gt;0,"SI")</f>
        <v>SI</v>
      </c>
      <c r="Q314" s="30" t="str" cm="1">
        <f t="array" ref="Q314">IFERROR(IF(Tabla5[[#This Row],[DISPONIBILIDAD]]="NO","COMPLETO",_xlfn.IFS(Tabla5[[#This Row],[LIBRE]]&gt;20,"DISPONIBLE",Tabla5[[#This Row],[LIBRE]]&lt;10,"ULTIMAS PLAZAS")),"DISPONIBLE")</f>
        <v>ULTIMAS PLAZAS</v>
      </c>
    </row>
    <row r="315" spans="7:17">
      <c r="G315" s="29" t="str">
        <f>VLOOKUP(H315,IATA[],2,0)</f>
        <v>MADRID</v>
      </c>
      <c r="H315" s="30" t="s">
        <v>13</v>
      </c>
      <c r="I315" s="58" t="s">
        <v>91</v>
      </c>
      <c r="J315" s="31" t="s">
        <v>53</v>
      </c>
      <c r="K315" s="29" t="str">
        <f>Tabla5[[#This Row],[FECHALARGA]]&amp;"-"&amp;Tabla5[[#This Row],[NUM VUELO]]</f>
        <v>45904-5129</v>
      </c>
      <c r="L315" s="29">
        <v>45904</v>
      </c>
      <c r="M315" s="29">
        <v>5129</v>
      </c>
      <c r="N315" s="29">
        <f t="shared" si="5"/>
        <v>4</v>
      </c>
      <c r="O315" s="29">
        <f>VLOOKUP(Tabla5[[#This Row],[CÓD]],Tabla1[],11,0)</f>
        <v>0</v>
      </c>
      <c r="P315" s="32" t="str" cm="1">
        <f t="array" ref="P315">_xlfn.IFS(Tabla5[[#This Row],[LIBRE]]=0,"NO",Tabla5[[#This Row],[LIBRE]]&gt;0,"SI")</f>
        <v>NO</v>
      </c>
      <c r="Q315" s="30" t="str" cm="1">
        <f t="array" ref="Q315">IFERROR(IF(Tabla5[[#This Row],[DISPONIBILIDAD]]="NO","COMPLETO",_xlfn.IFS(Tabla5[[#This Row],[LIBRE]]&gt;20,"DISPONIBLE",Tabla5[[#This Row],[LIBRE]]&lt;10,"ULTIMAS PLAZAS")),"DISPONIBLE")</f>
        <v>COMPLETO</v>
      </c>
    </row>
    <row r="316" spans="7:17">
      <c r="G316" s="29" t="str">
        <f>VLOOKUP(H316,IATA[],2,0)</f>
        <v>MADRID</v>
      </c>
      <c r="H316" s="30" t="s">
        <v>13</v>
      </c>
      <c r="I316" s="58" t="s">
        <v>91</v>
      </c>
      <c r="J316" s="31" t="s">
        <v>56</v>
      </c>
      <c r="K316" s="29" t="str">
        <f>Tabla5[[#This Row],[FECHALARGA]]&amp;"-"&amp;Tabla5[[#This Row],[NUM VUELO]]</f>
        <v>45911-5129</v>
      </c>
      <c r="L316" s="29">
        <v>45911</v>
      </c>
      <c r="M316" s="29">
        <v>5129</v>
      </c>
      <c r="N316" s="29">
        <f t="shared" si="5"/>
        <v>11</v>
      </c>
      <c r="O316" s="29">
        <f>VLOOKUP(Tabla5[[#This Row],[CÓD]],Tabla1[],11,0)</f>
        <v>1</v>
      </c>
      <c r="P316" s="32" t="str" cm="1">
        <f t="array" ref="P316">_xlfn.IFS(Tabla5[[#This Row],[LIBRE]]=0,"NO",Tabla5[[#This Row],[LIBRE]]&gt;0,"SI")</f>
        <v>SI</v>
      </c>
      <c r="Q316" s="30" t="str" cm="1">
        <f t="array" ref="Q316">IFERROR(IF(Tabla5[[#This Row],[DISPONIBILIDAD]]="NO","COMPLETO",_xlfn.IFS(Tabla5[[#This Row],[LIBRE]]&gt;20,"DISPONIBLE",Tabla5[[#This Row],[LIBRE]]&lt;10,"ULTIMAS PLAZAS")),"DISPONIBLE")</f>
        <v>ULTIMAS PLAZAS</v>
      </c>
    </row>
    <row r="317" spans="7:17">
      <c r="G317" s="29" t="str">
        <f>VLOOKUP(H317,IATA[],2,0)</f>
        <v>MADRID</v>
      </c>
      <c r="H317" s="30" t="s">
        <v>13</v>
      </c>
      <c r="I317" s="58" t="s">
        <v>91</v>
      </c>
      <c r="J317" s="31" t="s">
        <v>89</v>
      </c>
      <c r="K317" s="29" t="str">
        <f>Tabla5[[#This Row],[FECHALARGA]]&amp;"-"&amp;Tabla5[[#This Row],[NUM VUELO]]</f>
        <v>45918-5129</v>
      </c>
      <c r="L317" s="29">
        <v>45918</v>
      </c>
      <c r="M317" s="29">
        <v>5129</v>
      </c>
      <c r="N317" s="29">
        <f t="shared" si="5"/>
        <v>18</v>
      </c>
      <c r="O317" s="29">
        <f>VLOOKUP(Tabla5[[#This Row],[CÓD]],Tabla1[],11,0)</f>
        <v>1</v>
      </c>
      <c r="P317" s="32" t="str" cm="1">
        <f t="array" ref="P317">_xlfn.IFS(Tabla5[[#This Row],[LIBRE]]=0,"NO",Tabla5[[#This Row],[LIBRE]]&gt;0,"SI")</f>
        <v>SI</v>
      </c>
      <c r="Q317" s="30" t="str" cm="1">
        <f t="array" ref="Q317">IFERROR(IF(Tabla5[[#This Row],[DISPONIBILIDAD]]="NO","COMPLETO",_xlfn.IFS(Tabla5[[#This Row],[LIBRE]]&gt;20,"DISPONIBLE",Tabla5[[#This Row],[LIBRE]]&lt;10,"ULTIMAS PLAZAS")),"DISPONIBLE")</f>
        <v>ULTIMAS PLAZAS</v>
      </c>
    </row>
    <row r="318" spans="7:17">
      <c r="G318" s="29" t="str">
        <f>VLOOKUP(H318,IATA[],2,0)</f>
        <v>MADRID</v>
      </c>
      <c r="H318" s="30" t="s">
        <v>13</v>
      </c>
      <c r="I318" s="58" t="s">
        <v>91</v>
      </c>
      <c r="J318" s="31" t="s">
        <v>90</v>
      </c>
      <c r="K318" s="29" t="str">
        <f>Tabla5[[#This Row],[FECHALARGA]]&amp;"-"&amp;Tabla5[[#This Row],[NUM VUELO]]</f>
        <v>45939-5129</v>
      </c>
      <c r="L318" s="29">
        <v>45939</v>
      </c>
      <c r="M318" s="29">
        <v>5129</v>
      </c>
      <c r="N318" s="29">
        <f t="shared" si="5"/>
        <v>9</v>
      </c>
      <c r="O318" s="29">
        <f>VLOOKUP(Tabla5[[#This Row],[CÓD]],Tabla1[],11,0)</f>
        <v>1</v>
      </c>
      <c r="P318" s="32" t="str" cm="1">
        <f t="array" ref="P318">_xlfn.IFS(Tabla5[[#This Row],[LIBRE]]=0,"NO",Tabla5[[#This Row],[LIBRE]]&gt;0,"SI")</f>
        <v>SI</v>
      </c>
      <c r="Q318" s="30" t="str" cm="1">
        <f t="array" ref="Q318">IFERROR(IF(Tabla5[[#This Row],[DISPONIBILIDAD]]="NO","COMPLETO",_xlfn.IFS(Tabla5[[#This Row],[LIBRE]]&gt;20,"DISPONIBLE",Tabla5[[#This Row],[LIBRE]]&lt;10,"ULTIMAS PLAZAS")),"DISPONIBLE")</f>
        <v>ULTIMAS PLAZAS</v>
      </c>
    </row>
    <row r="319" spans="7:17">
      <c r="G319" s="29" t="str">
        <f>VLOOKUP(H319,IATA[],2,0)</f>
        <v>MADRID</v>
      </c>
      <c r="H319" s="30" t="s">
        <v>13</v>
      </c>
      <c r="I319" s="58" t="s">
        <v>91</v>
      </c>
      <c r="J319" s="31" t="s">
        <v>32</v>
      </c>
      <c r="K319" s="29" t="str">
        <f>Tabla5[[#This Row],[FECHALARGA]]&amp;"-"&amp;Tabla5[[#This Row],[NUM VUELO]]</f>
        <v>45961-5129</v>
      </c>
      <c r="L319" s="29">
        <v>45961</v>
      </c>
      <c r="M319" s="29">
        <v>5129</v>
      </c>
      <c r="N319" s="29">
        <f t="shared" si="5"/>
        <v>31</v>
      </c>
      <c r="O319" s="29">
        <f>VLOOKUP(Tabla5[[#This Row],[CÓD]],Tabla1[],11,0)</f>
        <v>16</v>
      </c>
      <c r="P319" s="32" t="str" cm="1">
        <f t="array" ref="P319">_xlfn.IFS(Tabla5[[#This Row],[LIBRE]]=0,"NO",Tabla5[[#This Row],[LIBRE]]&gt;0,"SI")</f>
        <v>SI</v>
      </c>
      <c r="Q319" s="30" t="str" cm="1">
        <f t="array" ref="Q319">IFERROR(IF(Tabla5[[#This Row],[DISPONIBILIDAD]]="NO","COMPLETO",_xlfn.IFS(Tabla5[[#This Row],[LIBRE]]&gt;20,"DISPONIBLE",Tabla5[[#This Row],[LIBRE]]&lt;10,"ULTIMAS PLAZAS")),"DISPONIBLE")</f>
        <v>DISPONIBLE</v>
      </c>
    </row>
    <row r="320" spans="7:17">
      <c r="G320" s="29" t="str">
        <f>VLOOKUP(H320,IATA[],2,0)</f>
        <v>MADRID</v>
      </c>
      <c r="H320" s="30" t="s">
        <v>13</v>
      </c>
      <c r="I320" s="58" t="s">
        <v>91</v>
      </c>
      <c r="J320" s="31" t="s">
        <v>27</v>
      </c>
      <c r="K320" s="29" t="str">
        <f>Tabla5[[#This Row],[FECHALARGA]]&amp;"-"&amp;Tabla5[[#This Row],[NUM VUELO]]</f>
        <v>45974-5129</v>
      </c>
      <c r="L320" s="29">
        <v>45974</v>
      </c>
      <c r="M320" s="29">
        <v>5129</v>
      </c>
      <c r="N320" s="29">
        <f t="shared" si="5"/>
        <v>13</v>
      </c>
      <c r="O320" s="29">
        <f>VLOOKUP(Tabla5[[#This Row],[CÓD]],Tabla1[],11,0)</f>
        <v>0</v>
      </c>
      <c r="P320" s="32" t="str" cm="1">
        <f t="array" ref="P320">_xlfn.IFS(Tabla5[[#This Row],[LIBRE]]=0,"NO",Tabla5[[#This Row],[LIBRE]]&gt;0,"SI")</f>
        <v>NO</v>
      </c>
      <c r="Q320" s="30" t="str" cm="1">
        <f t="array" ref="Q320">IFERROR(IF(Tabla5[[#This Row],[DISPONIBILIDAD]]="NO","COMPLETO",_xlfn.IFS(Tabla5[[#This Row],[LIBRE]]&gt;20,"DISPONIBLE",Tabla5[[#This Row],[LIBRE]]&lt;10,"ULTIMAS PLAZAS")),"DISPONIBLE")</f>
        <v>COMPLETO</v>
      </c>
    </row>
    <row r="321" spans="7:17">
      <c r="G321" s="29" t="str">
        <f>VLOOKUP(H321,IATA[],2,0)</f>
        <v>MADRID</v>
      </c>
      <c r="H321" s="30" t="s">
        <v>13</v>
      </c>
      <c r="I321" s="58" t="s">
        <v>96</v>
      </c>
      <c r="J321" s="31" t="s">
        <v>17</v>
      </c>
      <c r="K321" s="29" t="str">
        <f>Tabla5[[#This Row],[FECHALARGA]]&amp;"-"&amp;Tabla5[[#This Row],[NUM VUELO]]</f>
        <v>45845-162</v>
      </c>
      <c r="L321" s="29">
        <v>45845</v>
      </c>
      <c r="M321" s="29">
        <v>162</v>
      </c>
      <c r="N321" s="29">
        <f>DAY(L321)</f>
        <v>7</v>
      </c>
      <c r="O321" s="29">
        <f>VLOOKUP(Tabla5[[#This Row],[CÓD]],Tabla1[],11,0)</f>
        <v>27</v>
      </c>
      <c r="P321" s="32" t="str" cm="1">
        <f t="array" ref="P321">_xlfn.IFS(Tabla5[[#This Row],[LIBRE]]=0,"NO",Tabla5[[#This Row],[LIBRE]]&gt;0,"SI")</f>
        <v>SI</v>
      </c>
      <c r="Q321" s="30" t="str" cm="1">
        <f t="array" ref="Q321">IFERROR(IF(Tabla5[[#This Row],[DISPONIBILIDAD]]="NO","COMPLETO",_xlfn.IFS(Tabla5[[#This Row],[LIBRE]]&gt;20,"DISPONIBLE",Tabla5[[#This Row],[LIBRE]]&lt;10,"ULTIMAS PLAZAS")),"DISPONIBLE")</f>
        <v>DISPONIBLE</v>
      </c>
    </row>
    <row r="322" spans="7:17">
      <c r="G322" s="29" t="str">
        <f>VLOOKUP(H322,IATA[],2,0)</f>
        <v>MADRID</v>
      </c>
      <c r="H322" s="30" t="s">
        <v>13</v>
      </c>
      <c r="I322" s="58" t="s">
        <v>96</v>
      </c>
      <c r="J322" s="31" t="s">
        <v>18</v>
      </c>
      <c r="K322" s="29" t="str">
        <f>Tabla5[[#This Row],[FECHALARGA]]&amp;"-"&amp;Tabla5[[#This Row],[NUM VUELO]]</f>
        <v>45880-162</v>
      </c>
      <c r="L322" s="29">
        <v>45880</v>
      </c>
      <c r="M322" s="29">
        <v>162</v>
      </c>
      <c r="N322" s="29">
        <f>DAY(L322)</f>
        <v>11</v>
      </c>
      <c r="O322" s="29">
        <f>VLOOKUP(Tabla5[[#This Row],[CÓD]],Tabla1[],11,0)</f>
        <v>25</v>
      </c>
      <c r="P322" s="32" t="str" cm="1">
        <f t="array" ref="P322">_xlfn.IFS(Tabla5[[#This Row],[LIBRE]]=0,"NO",Tabla5[[#This Row],[LIBRE]]&gt;0,"SI")</f>
        <v>SI</v>
      </c>
      <c r="Q322" s="30" t="str" cm="1">
        <f t="array" ref="Q322">IFERROR(IF(Tabla5[[#This Row],[DISPONIBILIDAD]]="NO","COMPLETO",_xlfn.IFS(Tabla5[[#This Row],[LIBRE]]&gt;20,"DISPONIBLE",Tabla5[[#This Row],[LIBRE]]&lt;10,"ULTIMAS PLAZAS")),"DISPONIBLE")</f>
        <v>DISPONIBLE</v>
      </c>
    </row>
    <row r="323" spans="7:17">
      <c r="G323" s="29" t="str">
        <f>VLOOKUP(H323,IATA[],2,0)</f>
        <v>MADRID</v>
      </c>
      <c r="H323" s="30" t="s">
        <v>13</v>
      </c>
      <c r="I323" s="58" t="s">
        <v>96</v>
      </c>
      <c r="J323" s="31" t="s">
        <v>19</v>
      </c>
      <c r="K323" s="29" t="str">
        <f>Tabla5[[#This Row],[FECHALARGA]]&amp;"-"&amp;Tabla5[[#This Row],[NUM VUELO]]</f>
        <v>45910-970</v>
      </c>
      <c r="L323" s="29">
        <v>45910</v>
      </c>
      <c r="M323" s="29">
        <v>970</v>
      </c>
      <c r="N323" s="29">
        <f>DAY(L323)</f>
        <v>10</v>
      </c>
      <c r="O323" s="29">
        <f>VLOOKUP(Tabla5[[#This Row],[CÓD]],Tabla1[],11,0)</f>
        <v>27</v>
      </c>
      <c r="P323" s="32" t="str" cm="1">
        <f t="array" ref="P323">_xlfn.IFS(Tabla5[[#This Row],[LIBRE]]=0,"NO",Tabla5[[#This Row],[LIBRE]]&gt;0,"SI")</f>
        <v>SI</v>
      </c>
      <c r="Q323" s="30" t="str" cm="1">
        <f t="array" ref="Q323">IFERROR(IF(Tabla5[[#This Row],[DISPONIBILIDAD]]="NO","COMPLETO",_xlfn.IFS(Tabla5[[#This Row],[LIBRE]]&gt;20,"DISPONIBLE",Tabla5[[#This Row],[LIBRE]]&lt;10,"ULTIMAS PLAZAS")),"DISPONIBLE")</f>
        <v>DISPONIBLE</v>
      </c>
    </row>
    <row r="324" spans="7:17">
      <c r="G324" s="29" t="str">
        <f>VLOOKUP(H324,IATA[],2,0)</f>
        <v>MADRID</v>
      </c>
      <c r="H324" s="30" t="s">
        <v>13</v>
      </c>
      <c r="I324" s="58" t="s">
        <v>96</v>
      </c>
      <c r="J324" s="31" t="s">
        <v>23</v>
      </c>
      <c r="K324" s="29" t="str">
        <f>Tabla5[[#This Row],[FECHALARGA]]&amp;"-"&amp;Tabla5[[#This Row],[NUM VUELO]]</f>
        <v>45943-162</v>
      </c>
      <c r="L324" s="29">
        <v>45943</v>
      </c>
      <c r="M324" s="29">
        <v>162</v>
      </c>
      <c r="N324" s="29">
        <f>DAY(L324)</f>
        <v>13</v>
      </c>
      <c r="O324" s="29">
        <f>VLOOKUP(Tabla5[[#This Row],[CÓD]],Tabla1[],11,0)</f>
        <v>12</v>
      </c>
      <c r="P324" s="32" t="str" cm="1">
        <f t="array" ref="P324">_xlfn.IFS(Tabla5[[#This Row],[LIBRE]]=0,"NO",Tabla5[[#This Row],[LIBRE]]&gt;0,"SI")</f>
        <v>SI</v>
      </c>
      <c r="Q324" s="30" t="str" cm="1">
        <f t="array" ref="Q324">IFERROR(IF(Tabla5[[#This Row],[DISPONIBILIDAD]]="NO","COMPLETO",_xlfn.IFS(Tabla5[[#This Row],[LIBRE]]&gt;20,"DISPONIBLE",Tabla5[[#This Row],[LIBRE]]&lt;10,"ULTIMAS PLAZAS")),"DISPONIBLE")</f>
        <v>DISPONIBLE</v>
      </c>
    </row>
    <row r="325" spans="7:17">
      <c r="G325" s="29" t="e">
        <f>VLOOKUP(H325,IATA[],2,0)</f>
        <v>#N/A</v>
      </c>
      <c r="H325" s="30" t="s">
        <v>97</v>
      </c>
      <c r="I325" s="58" t="s">
        <v>77</v>
      </c>
      <c r="J325" s="31" t="s">
        <v>18</v>
      </c>
      <c r="K325" s="29" t="str">
        <f>Tabla5[[#This Row],[FECHALARGA]]&amp;"-"&amp;Tabla5[[#This Row],[NUM VUELO]]</f>
        <v>45887-616</v>
      </c>
      <c r="L325" s="61">
        <v>45887</v>
      </c>
      <c r="M325">
        <v>616</v>
      </c>
      <c r="N325" s="29">
        <f>DAY(L325)</f>
        <v>18</v>
      </c>
      <c r="O325" s="29">
        <f>VLOOKUP(Tabla5[[#This Row],[CÓD]],Tabla1[],11,0)</f>
        <v>36</v>
      </c>
      <c r="P325" s="32" t="str" cm="1">
        <f t="array" ref="P325">_xlfn.IFS(Tabla5[[#This Row],[LIBRE]]=0,"NO",Tabla5[[#This Row],[LIBRE]]&gt;0,"SI")</f>
        <v>SI</v>
      </c>
      <c r="Q325" s="30" t="str" cm="1">
        <f t="array" ref="Q325">IFERROR(IF(Tabla5[[#This Row],[DISPONIBILIDAD]]="NO","COMPLETO",_xlfn.IFS(Tabla5[[#This Row],[LIBRE]]&gt;20,"DISPONIBLE",Tabla5[[#This Row],[LIBRE]]&lt;10,"ULTIMAS PLAZAS")),"DISPONIBLE")</f>
        <v>DISPONIBLE</v>
      </c>
    </row>
  </sheetData>
  <sheetProtection formatCells="0" formatColumns="0" formatRows="0" insertColumns="0" insertRows="0" insertHyperlinks="0" deleteColumns="0" deleteRows="0"/>
  <mergeCells count="2">
    <mergeCell ref="G2:Q5"/>
    <mergeCell ref="B1:E4"/>
  </mergeCells>
  <phoneticPr fontId="14" type="noConversion"/>
  <conditionalFormatting sqref="Q7:Q325">
    <cfRule type="cellIs" dxfId="46" priority="1" operator="equal">
      <formula>"DISPONIBLE"</formula>
    </cfRule>
    <cfRule type="containsText" dxfId="45" priority="2" operator="containsText" text="APUNTO DE AGOTARSE">
      <formula>NOT(ISERROR(SEARCH("APUNTO DE AGOTARSE",Q7)))</formula>
    </cfRule>
    <cfRule type="containsText" dxfId="44" priority="3" operator="containsText" text="ULTIMAS PLAZAS">
      <formula>NOT(ISERROR(SEARCH("ULTIMAS PLAZAS",Q7)))</formula>
    </cfRule>
    <cfRule type="containsText" dxfId="43" priority="4" operator="containsText" text="COMPLETO">
      <formula>NOT(ISERROR(SEARCH("COMPLETO",Q7)))</formula>
    </cfRule>
  </conditionalFormatting>
  <hyperlinks>
    <hyperlink ref="R25" r:id="rId1" xr:uid="{A71EF2BC-86A0-4848-93F8-CB7036A2D5F3}"/>
    <hyperlink ref="R30" r:id="rId2" xr:uid="{44562419-679B-4CAA-8742-126A31E3982A}"/>
    <hyperlink ref="R89" r:id="rId3" xr:uid="{811240B0-6238-40A9-B336-810991F5EA5C}"/>
    <hyperlink ref="R43" r:id="rId4" xr:uid="{88BC75B2-CEAD-4531-9E99-027FB368DE9C}"/>
    <hyperlink ref="R52" r:id="rId5" xr:uid="{30294D26-AC7D-4539-9E48-DE9EDA52E2EB}"/>
    <hyperlink ref="R63" r:id="rId6" xr:uid="{CB2BF63D-4D90-408F-B144-F0CED997C583}"/>
    <hyperlink ref="R75" r:id="rId7" xr:uid="{7C123E7B-F3E5-4B37-A846-451323B2EE6C}"/>
    <hyperlink ref="R179" r:id="rId8" xr:uid="{1372B45F-826A-4C00-8749-3B2EC0803A55}"/>
    <hyperlink ref="R187" r:id="rId9" xr:uid="{45877C2B-A69A-49CA-B214-D595FBC07D81}"/>
    <hyperlink ref="R218" r:id="rId10" xr:uid="{32C8B140-E409-4E3D-AF2F-20B3F1D44F83}"/>
    <hyperlink ref="R232" r:id="rId11" xr:uid="{BC27BD3E-E9B5-481F-B8F6-A89DE5FDE41C}"/>
    <hyperlink ref="R235" r:id="rId12" xr:uid="{5FD4970D-D6B1-4517-821F-CA8BADDC0426}"/>
    <hyperlink ref="R239" r:id="rId13" xr:uid="{885E7AF9-EE86-4B83-A3B3-9FFFB2F4CA3C}"/>
    <hyperlink ref="I25:I29" r:id="rId14" display="Bélgica y Países Bajos (AMS-BRU)" xr:uid="{C792071F-819B-4DB8-B5E0-187D082748F7}"/>
    <hyperlink ref="I30:I36" r:id="rId15" display="Croacia Fascinante &quot;A&quot;" xr:uid="{1CAD0EC9-768C-4BEF-A4A3-D98F0E608E2F}"/>
    <hyperlink ref="I37:I42" r:id="rId16" display="Croacia Fascinante &quot;B&quot;" xr:uid="{EC780661-2498-493D-B257-4F932765386C}"/>
    <hyperlink ref="I57:I62" r:id="rId17" display="Joyas del Báltico II / Bellezas del Báltico II" xr:uid="{1D5EB2F9-0603-4E6A-9949-DCE91E0910B3}"/>
    <hyperlink ref="I75:I79" r:id="rId18" display="Noruega Fascinante I / Esencias de Noruega I" xr:uid="{1B3A411D-7BCB-4611-8AFB-BB62CE42D5C9}"/>
    <hyperlink ref="I80:I85" r:id="rId19" display="Noruega Fascinante II / Esencias de Noruega II" xr:uid="{B4E4E7D3-B9D5-4EA9-B3D8-1A860B4E0FE6}"/>
    <hyperlink ref="I86:I178" r:id="rId20" display="Programas de Egipto" xr:uid="{2F0ECCE2-DEDA-4B20-8D1E-3CAA923F8B15}"/>
    <hyperlink ref="I248:I254" r:id="rId21" display="Uzbekistan, Ruta de la Seda II" xr:uid="{7381AF86-7383-4E9E-9505-402667C3BB24}"/>
    <hyperlink ref="I239:I247" r:id="rId22" display="Uzbekistan, Ruta de la Seda I" xr:uid="{07865D51-E8FC-4215-BD02-A438668784D9}"/>
    <hyperlink ref="I235:I238" r:id="rId23" display="Turquía Eterna III y IV" xr:uid="{BCDCC1AA-3E11-40AB-A010-CE059ADC2BE7}"/>
    <hyperlink ref="I225:I231" r:id="rId24" display="Sicilia Mágica &quot;II&quot;" xr:uid="{C48809B0-8094-484D-B857-0E1C66C4CDF4}"/>
    <hyperlink ref="I230:I236" r:id="rId25" display="Puglia y Costa Amalfitana II" xr:uid="{648AEFD4-D304-4936-95B2-8AA994019DFB}"/>
    <hyperlink ref="I237:I243" r:id="rId26" display="Sicilia Mágica &quot;II&quot;" xr:uid="{43826582-BDEE-40E5-9C27-FC60697E70A7}"/>
    <hyperlink ref="I244:I253" r:id="rId27" display="Todo Eslovenia, Austria y Costa Italiana" xr:uid="{29AF15EF-A2A1-4274-8E4C-542F1C8ED270}"/>
    <hyperlink ref="I254:I257" r:id="rId28" display="Turquía Eterna I y II" xr:uid="{9237CF66-4BB4-4211-B3E9-D21A0DE7981B}"/>
    <hyperlink ref="I258:I261" r:id="rId29" display="Turquía Eterna III y IV" xr:uid="{9E515721-B788-41BF-A6A2-93F45B0847F3}"/>
    <hyperlink ref="I262:I269" r:id="rId30" display="Uzbekistan, Ruta de la Seda I" xr:uid="{913DAE88-88EC-4A6E-B77A-71E4ADE17366}"/>
    <hyperlink ref="I270:I276" r:id="rId31" display="Uzbekistan, Ruta de la Seda II" xr:uid="{8D15C3D6-6C2D-45B7-8441-88F5CA9AE0AC}"/>
    <hyperlink ref="I199:I202" r:id="rId32" display="Puglia y Costa Amalfitana I" xr:uid="{22C69C0A-89DB-4371-88F1-62B6B90B1F8C}"/>
    <hyperlink ref="I203:I207" r:id="rId33" display="Puglia y Costa Amalfitana II" xr:uid="{D07D2B99-84EC-41D6-B6A2-9DFAE142E480}"/>
    <hyperlink ref="I87:I198" r:id="rId34" display="Programas de Egipto" xr:uid="{C59279E9-3B5C-4DE0-8D86-7BCEF865FC42}"/>
    <hyperlink ref="I81:I86" r:id="rId35" display="Noruega Fascinante II / Esencias de Noruega II" xr:uid="{964BCB18-3806-4479-8608-952DE31D9A39}"/>
    <hyperlink ref="I76:I80" r:id="rId36" display="Noruega Fascinante I / Esencias de Noruega I" xr:uid="{5EABEB99-C463-4466-BE43-3BA9C5DAA587}"/>
    <hyperlink ref="I63:I75" r:id="rId37" display="Nefertari y Abu Simbel / Maravillas del Nilo y Abu Simbel" xr:uid="{2564353E-65B0-41C1-BDC8-949BEC297AB8}"/>
    <hyperlink ref="I52:I56" r:id="rId38" display="Joyas del Báltico I / Bellezas del Báltico I" xr:uid="{DE414472-865F-423A-92DA-C948F4752373}"/>
    <hyperlink ref="I48:I51" r:id="rId39" display="Gran Tour de Ciudades Imperiales I y II (PRG-&gt;BUD)" xr:uid="{52EA31BE-9656-47D0-AE9F-9837964B404E}"/>
    <hyperlink ref="I43:I47" r:id="rId40" display="Gran Tour de Ciudades Imperiales I y II (BUD-&gt;PRG)" xr:uid="{EC460ADD-2D90-400E-8626-080DF0F30F78}"/>
    <hyperlink ref="I277" r:id="rId41" xr:uid="{1B54FB8D-FA2C-431F-8226-766B8D4062A1}"/>
    <hyperlink ref="I278:I281" r:id="rId42" display="Lo Mejor de Sudáfrica" xr:uid="{A0A03A2B-8C4E-4C51-B2CD-328F3E447BA8}"/>
    <hyperlink ref="I282:I286" r:id="rId43" display="Lo Mejor de China" xr:uid="{C7313855-BA52-4AE7-88B3-64108B85E90C}"/>
    <hyperlink ref="I287:I292" r:id="rId44" display="Lo Mejor de la India del Norte y Benarés" xr:uid="{6C5768E9-FB67-4E27-9C02-709A80542B99}"/>
    <hyperlink ref="I293:I296" r:id="rId45" display="Lo Mejor de Sri Lanka" xr:uid="{3D5D6F68-2938-4564-960A-C301CEAAB180}"/>
    <hyperlink ref="I303:I306" r:id="rId46" display="Lo Mejor de Kenya" xr:uid="{086C6DB6-6E58-49B0-93B5-D0D4E1897E3F}"/>
    <hyperlink ref="I307" r:id="rId47" xr:uid="{CA26E5C6-4DC9-41FE-8C98-E1BF736F0675}"/>
    <hyperlink ref="I309:I312" r:id="rId48" display="Lo Mejor de Nepal" xr:uid="{ADD2EA70-8742-4E7B-85F2-882C70171519}"/>
    <hyperlink ref="I313:I320" r:id="rId49" display="Lo Mejor de China" xr:uid="{F275B5FD-1A24-4406-B57E-DEE348D294BC}"/>
    <hyperlink ref="I8:I24" r:id="rId50" display="Programas de Egipto" xr:uid="{7A116FEE-95C9-4948-A372-47F5395BAEBE}"/>
    <hyperlink ref="I7:I13" r:id="rId51" display="Alsacia, Selva Negra y el Rin / Bellezas de Suiza" xr:uid="{10910BE1-173C-448B-9FC5-8F93D9511A8A}"/>
    <hyperlink ref="I13" r:id="rId52" xr:uid="{15394C64-FA5C-4F56-BC0A-4074982CB144}"/>
    <hyperlink ref="I14" r:id="rId53" xr:uid="{CAB04AC8-3D34-44F2-8B89-128F9E6FE7CB}"/>
    <hyperlink ref="I15" r:id="rId54" xr:uid="{660DCE79-5A30-4F39-AA43-AB697CD32DC3}"/>
    <hyperlink ref="I16:I24" r:id="rId55" display="Alsacia, Selva Negra y el Rin / Bellezas de Suiza" xr:uid="{0C0E8746-D802-4A5A-BF8B-9D8E44D7A2ED}"/>
    <hyperlink ref="I208:I229" r:id="rId56" display="Rumania, Transilvania, Cárpatos y Bucovina" xr:uid="{F3CA5013-7744-4FE6-AD8D-BB8763CF2DB2}"/>
    <hyperlink ref="I297:I302" r:id="rId57" display="Lo Mejor de Tailandia y playas de Phuket" xr:uid="{796759A0-46BB-4E9C-9739-E83F593ED474}"/>
    <hyperlink ref="I308" r:id="rId58" xr:uid="{FBEBFE62-AAB9-472E-B8AD-796AD5F273C0}"/>
    <hyperlink ref="I321" r:id="rId59" xr:uid="{520C2DD5-0B89-4DC9-8F1F-8C3EC0096500}"/>
    <hyperlink ref="I322:I324" r:id="rId60" display="Lo Mejor de Vietnam y Camboya" xr:uid="{573D4281-9662-4A48-A333-CB429ED2E960}"/>
    <hyperlink ref="I325" r:id="rId61" xr:uid="{8A8977E9-1DC4-4DAF-96AE-FC1EFA2D0CB2}"/>
  </hyperlinks>
  <pageMargins left="0.7" right="0.7" top="0.75" bottom="0.75" header="0.3" footer="0.3"/>
  <pageSetup paperSize="9" orientation="portrait" r:id="rId62"/>
  <drawing r:id="rId63"/>
  <tableParts count="1">
    <tablePart r:id="rId6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6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602C0-ECA2-450C-B10F-D6F0DA40B4E5}">
  <sheetPr codeName="Hoja7"/>
  <dimension ref="A3:E58"/>
  <sheetViews>
    <sheetView topLeftCell="A37" workbookViewId="0">
      <selection activeCell="A4" sqref="A4:E58"/>
    </sheetView>
  </sheetViews>
  <sheetFormatPr defaultColWidth="11.42578125" defaultRowHeight="14.45"/>
  <cols>
    <col min="1" max="1" width="51.28515625" bestFit="1" customWidth="1"/>
    <col min="2" max="2" width="12.42578125" bestFit="1" customWidth="1"/>
    <col min="3" max="3" width="10.42578125" bestFit="1" customWidth="1"/>
    <col min="4" max="4" width="11.42578125" bestFit="1" customWidth="1"/>
    <col min="5" max="5" width="12.42578125" bestFit="1" customWidth="1"/>
  </cols>
  <sheetData>
    <row r="3" spans="1:5">
      <c r="A3" s="60" t="s">
        <v>98</v>
      </c>
      <c r="B3" s="60" t="s">
        <v>99</v>
      </c>
      <c r="C3" s="60" t="s">
        <v>100</v>
      </c>
      <c r="D3" t="s">
        <v>101</v>
      </c>
      <c r="E3" t="s">
        <v>102</v>
      </c>
    </row>
    <row r="4" spans="1:5">
      <c r="A4" t="s">
        <v>103</v>
      </c>
      <c r="B4" t="s">
        <v>87</v>
      </c>
      <c r="C4" t="s">
        <v>104</v>
      </c>
      <c r="D4">
        <v>45823</v>
      </c>
      <c r="E4">
        <v>318</v>
      </c>
    </row>
    <row r="5" spans="1:5">
      <c r="A5" t="s">
        <v>103</v>
      </c>
      <c r="B5" t="s">
        <v>88</v>
      </c>
      <c r="C5" t="s">
        <v>105</v>
      </c>
      <c r="D5">
        <v>45791</v>
      </c>
      <c r="E5">
        <v>847</v>
      </c>
    </row>
    <row r="6" spans="1:5">
      <c r="A6" t="s">
        <v>103</v>
      </c>
      <c r="B6" t="s">
        <v>88</v>
      </c>
      <c r="C6" t="s">
        <v>106</v>
      </c>
      <c r="D6">
        <v>45847</v>
      </c>
      <c r="E6">
        <v>847</v>
      </c>
    </row>
    <row r="7" spans="1:5">
      <c r="A7" t="s">
        <v>103</v>
      </c>
      <c r="B7" t="s">
        <v>88</v>
      </c>
      <c r="C7" t="s">
        <v>107</v>
      </c>
      <c r="D7">
        <v>45917</v>
      </c>
      <c r="E7">
        <v>847</v>
      </c>
    </row>
    <row r="8" spans="1:5">
      <c r="A8" t="s">
        <v>103</v>
      </c>
      <c r="B8" t="s">
        <v>88</v>
      </c>
      <c r="C8" t="s">
        <v>108</v>
      </c>
      <c r="D8">
        <v>45931</v>
      </c>
      <c r="E8">
        <v>847</v>
      </c>
    </row>
    <row r="9" spans="1:5">
      <c r="A9" t="s">
        <v>103</v>
      </c>
      <c r="B9" t="s">
        <v>88</v>
      </c>
      <c r="C9" t="s">
        <v>109</v>
      </c>
      <c r="D9">
        <v>45938</v>
      </c>
      <c r="E9">
        <v>847</v>
      </c>
    </row>
    <row r="10" spans="1:5">
      <c r="A10" t="s">
        <v>103</v>
      </c>
      <c r="B10" t="s">
        <v>88</v>
      </c>
      <c r="C10" t="s">
        <v>110</v>
      </c>
      <c r="D10">
        <v>45952</v>
      </c>
      <c r="E10">
        <v>847</v>
      </c>
    </row>
    <row r="11" spans="1:5">
      <c r="A11" t="s">
        <v>111</v>
      </c>
      <c r="B11" t="s">
        <v>91</v>
      </c>
      <c r="C11" t="s">
        <v>112</v>
      </c>
      <c r="D11">
        <v>45757</v>
      </c>
      <c r="E11">
        <v>888</v>
      </c>
    </row>
    <row r="12" spans="1:5">
      <c r="A12" t="s">
        <v>111</v>
      </c>
      <c r="B12" t="s">
        <v>91</v>
      </c>
      <c r="C12" t="s">
        <v>113</v>
      </c>
      <c r="D12">
        <v>45857</v>
      </c>
      <c r="E12">
        <v>888</v>
      </c>
    </row>
    <row r="13" spans="1:5">
      <c r="A13" t="s">
        <v>111</v>
      </c>
      <c r="B13" t="s">
        <v>91</v>
      </c>
      <c r="C13" t="s">
        <v>114</v>
      </c>
      <c r="D13">
        <v>45876</v>
      </c>
      <c r="E13">
        <v>888</v>
      </c>
    </row>
    <row r="14" spans="1:5">
      <c r="A14" t="s">
        <v>111</v>
      </c>
      <c r="B14" t="s">
        <v>91</v>
      </c>
      <c r="C14" t="s">
        <v>115</v>
      </c>
      <c r="D14">
        <v>45919</v>
      </c>
      <c r="E14">
        <v>888</v>
      </c>
    </row>
    <row r="15" spans="1:5">
      <c r="A15" t="s">
        <v>111</v>
      </c>
      <c r="B15" t="s">
        <v>91</v>
      </c>
      <c r="C15" t="s">
        <v>116</v>
      </c>
      <c r="D15">
        <v>45940</v>
      </c>
      <c r="E15">
        <v>888</v>
      </c>
    </row>
    <row r="16" spans="1:5">
      <c r="A16" t="s">
        <v>111</v>
      </c>
      <c r="B16" t="s">
        <v>91</v>
      </c>
      <c r="C16" t="s">
        <v>117</v>
      </c>
      <c r="D16">
        <v>45954</v>
      </c>
      <c r="E16">
        <v>888</v>
      </c>
    </row>
    <row r="17" spans="1:5">
      <c r="A17" t="s">
        <v>111</v>
      </c>
      <c r="B17" t="s">
        <v>92</v>
      </c>
      <c r="C17" t="s">
        <v>118</v>
      </c>
      <c r="D17">
        <v>45772</v>
      </c>
      <c r="E17">
        <v>328</v>
      </c>
    </row>
    <row r="18" spans="1:5">
      <c r="A18" t="s">
        <v>111</v>
      </c>
      <c r="B18" t="s">
        <v>92</v>
      </c>
      <c r="C18" t="s">
        <v>119</v>
      </c>
      <c r="D18">
        <v>45828</v>
      </c>
      <c r="E18">
        <v>328</v>
      </c>
    </row>
    <row r="19" spans="1:5">
      <c r="A19" t="s">
        <v>111</v>
      </c>
      <c r="B19" t="s">
        <v>92</v>
      </c>
      <c r="C19" t="s">
        <v>120</v>
      </c>
      <c r="D19">
        <v>45856</v>
      </c>
      <c r="E19">
        <v>328</v>
      </c>
    </row>
    <row r="20" spans="1:5">
      <c r="A20" t="s">
        <v>111</v>
      </c>
      <c r="B20" t="s">
        <v>92</v>
      </c>
      <c r="C20" t="s">
        <v>121</v>
      </c>
      <c r="D20">
        <v>45905</v>
      </c>
      <c r="E20">
        <v>328</v>
      </c>
    </row>
    <row r="21" spans="1:5">
      <c r="A21" t="s">
        <v>111</v>
      </c>
      <c r="B21" t="s">
        <v>92</v>
      </c>
      <c r="C21" t="s">
        <v>122</v>
      </c>
      <c r="D21">
        <v>45919</v>
      </c>
      <c r="E21">
        <v>328</v>
      </c>
    </row>
    <row r="22" spans="1:5">
      <c r="A22" t="s">
        <v>111</v>
      </c>
      <c r="B22" t="s">
        <v>92</v>
      </c>
      <c r="C22" t="s">
        <v>123</v>
      </c>
      <c r="D22">
        <v>45940</v>
      </c>
      <c r="E22">
        <v>328</v>
      </c>
    </row>
    <row r="23" spans="1:5">
      <c r="A23" t="s">
        <v>111</v>
      </c>
      <c r="B23" t="s">
        <v>92</v>
      </c>
      <c r="C23" t="s">
        <v>124</v>
      </c>
      <c r="D23">
        <v>45961</v>
      </c>
      <c r="E23">
        <v>328</v>
      </c>
    </row>
    <row r="24" spans="1:5">
      <c r="A24" t="s">
        <v>111</v>
      </c>
      <c r="B24" t="s">
        <v>92</v>
      </c>
      <c r="C24" t="s">
        <v>125</v>
      </c>
      <c r="D24">
        <v>45975</v>
      </c>
      <c r="E24">
        <v>328</v>
      </c>
    </row>
    <row r="25" spans="1:5">
      <c r="A25" t="s">
        <v>111</v>
      </c>
      <c r="B25" t="s">
        <v>93</v>
      </c>
      <c r="C25" t="s">
        <v>126</v>
      </c>
      <c r="D25">
        <v>45821</v>
      </c>
      <c r="E25">
        <v>390</v>
      </c>
    </row>
    <row r="26" spans="1:5">
      <c r="A26" t="s">
        <v>111</v>
      </c>
      <c r="B26" t="s">
        <v>93</v>
      </c>
      <c r="C26" t="s">
        <v>127</v>
      </c>
      <c r="D26">
        <v>45855</v>
      </c>
      <c r="E26">
        <v>390</v>
      </c>
    </row>
    <row r="27" spans="1:5">
      <c r="A27" t="s">
        <v>111</v>
      </c>
      <c r="B27" t="s">
        <v>93</v>
      </c>
      <c r="C27" t="s">
        <v>128</v>
      </c>
      <c r="D27">
        <v>45905</v>
      </c>
      <c r="E27">
        <v>390</v>
      </c>
    </row>
    <row r="28" spans="1:5">
      <c r="A28" t="s">
        <v>111</v>
      </c>
      <c r="B28" t="s">
        <v>93</v>
      </c>
      <c r="C28" t="s">
        <v>129</v>
      </c>
      <c r="D28">
        <v>45940</v>
      </c>
      <c r="E28">
        <v>390</v>
      </c>
    </row>
    <row r="29" spans="1:5">
      <c r="A29" t="s">
        <v>111</v>
      </c>
      <c r="B29" t="s">
        <v>93</v>
      </c>
      <c r="C29" t="s">
        <v>130</v>
      </c>
      <c r="D29">
        <v>45968</v>
      </c>
      <c r="E29">
        <v>390</v>
      </c>
    </row>
    <row r="30" spans="1:5">
      <c r="A30" t="s">
        <v>111</v>
      </c>
      <c r="B30" t="s">
        <v>96</v>
      </c>
      <c r="C30" t="s">
        <v>131</v>
      </c>
      <c r="D30">
        <v>45864</v>
      </c>
      <c r="E30">
        <v>406</v>
      </c>
    </row>
    <row r="31" spans="1:5">
      <c r="A31" t="s">
        <v>111</v>
      </c>
      <c r="B31" t="s">
        <v>96</v>
      </c>
      <c r="C31" t="s">
        <v>132</v>
      </c>
      <c r="D31">
        <v>45879</v>
      </c>
      <c r="E31">
        <v>406</v>
      </c>
    </row>
    <row r="32" spans="1:5">
      <c r="A32" t="s">
        <v>111</v>
      </c>
      <c r="B32" t="s">
        <v>96</v>
      </c>
      <c r="C32" t="s">
        <v>133</v>
      </c>
      <c r="D32">
        <v>91768</v>
      </c>
      <c r="E32">
        <v>780</v>
      </c>
    </row>
    <row r="33" spans="1:5">
      <c r="A33" t="s">
        <v>111</v>
      </c>
      <c r="B33" t="s">
        <v>96</v>
      </c>
      <c r="C33" t="s">
        <v>134</v>
      </c>
      <c r="D33">
        <v>45911</v>
      </c>
      <c r="E33">
        <v>406</v>
      </c>
    </row>
    <row r="34" spans="1:5">
      <c r="A34" t="s">
        <v>111</v>
      </c>
      <c r="B34" t="s">
        <v>96</v>
      </c>
      <c r="C34" t="s">
        <v>135</v>
      </c>
      <c r="D34">
        <v>45918</v>
      </c>
      <c r="E34">
        <v>406</v>
      </c>
    </row>
    <row r="35" spans="1:5">
      <c r="A35" t="s">
        <v>111</v>
      </c>
      <c r="B35" t="s">
        <v>96</v>
      </c>
      <c r="C35" t="s">
        <v>136</v>
      </c>
      <c r="D35">
        <v>45935</v>
      </c>
      <c r="E35">
        <v>406</v>
      </c>
    </row>
    <row r="36" spans="1:5">
      <c r="A36" t="s">
        <v>111</v>
      </c>
      <c r="B36" t="s">
        <v>96</v>
      </c>
      <c r="C36" t="s">
        <v>137</v>
      </c>
      <c r="D36">
        <v>45949</v>
      </c>
      <c r="E36">
        <v>406</v>
      </c>
    </row>
    <row r="37" spans="1:5">
      <c r="A37" t="s">
        <v>111</v>
      </c>
      <c r="B37" t="s">
        <v>96</v>
      </c>
      <c r="C37" t="s">
        <v>138</v>
      </c>
      <c r="D37">
        <v>45963</v>
      </c>
      <c r="E37">
        <v>406</v>
      </c>
    </row>
    <row r="38" spans="1:5">
      <c r="A38" t="s">
        <v>139</v>
      </c>
      <c r="B38" t="s">
        <v>87</v>
      </c>
      <c r="C38" t="s">
        <v>140</v>
      </c>
      <c r="D38">
        <v>45921</v>
      </c>
      <c r="E38">
        <v>1335</v>
      </c>
    </row>
    <row r="39" spans="1:5">
      <c r="A39" t="s">
        <v>139</v>
      </c>
      <c r="B39" t="s">
        <v>87</v>
      </c>
      <c r="C39" t="s">
        <v>141</v>
      </c>
      <c r="D39">
        <v>45942</v>
      </c>
      <c r="E39">
        <v>1335</v>
      </c>
    </row>
    <row r="40" spans="1:5">
      <c r="A40" t="s">
        <v>139</v>
      </c>
      <c r="B40" t="s">
        <v>87</v>
      </c>
      <c r="C40" t="s">
        <v>142</v>
      </c>
      <c r="D40">
        <v>45956</v>
      </c>
      <c r="E40">
        <v>1335</v>
      </c>
    </row>
    <row r="41" spans="1:5">
      <c r="A41" t="s">
        <v>139</v>
      </c>
      <c r="B41" t="s">
        <v>87</v>
      </c>
      <c r="C41" t="s">
        <v>143</v>
      </c>
      <c r="D41">
        <v>45963</v>
      </c>
      <c r="E41">
        <v>1335</v>
      </c>
    </row>
    <row r="42" spans="1:5">
      <c r="A42" t="s">
        <v>139</v>
      </c>
      <c r="B42" t="s">
        <v>95</v>
      </c>
      <c r="C42" t="s">
        <v>144</v>
      </c>
      <c r="D42">
        <v>45817</v>
      </c>
      <c r="E42">
        <v>646</v>
      </c>
    </row>
    <row r="43" spans="1:5">
      <c r="A43" t="s">
        <v>139</v>
      </c>
      <c r="B43" t="s">
        <v>96</v>
      </c>
      <c r="C43" t="s">
        <v>145</v>
      </c>
      <c r="D43">
        <v>45784</v>
      </c>
      <c r="E43">
        <v>828</v>
      </c>
    </row>
    <row r="44" spans="1:5">
      <c r="A44" t="s">
        <v>139</v>
      </c>
      <c r="B44" t="s">
        <v>96</v>
      </c>
      <c r="C44" t="s">
        <v>146</v>
      </c>
      <c r="D44">
        <v>45818</v>
      </c>
      <c r="E44">
        <v>828</v>
      </c>
    </row>
    <row r="45" spans="1:5">
      <c r="A45" t="s">
        <v>147</v>
      </c>
      <c r="B45" t="s">
        <v>95</v>
      </c>
      <c r="C45" t="s">
        <v>148</v>
      </c>
      <c r="D45">
        <v>45850</v>
      </c>
      <c r="E45">
        <v>726</v>
      </c>
    </row>
    <row r="46" spans="1:5">
      <c r="A46" t="s">
        <v>147</v>
      </c>
      <c r="B46" t="s">
        <v>95</v>
      </c>
      <c r="C46" t="s">
        <v>149</v>
      </c>
      <c r="D46">
        <v>45885</v>
      </c>
      <c r="E46">
        <v>726</v>
      </c>
    </row>
    <row r="47" spans="1:5">
      <c r="A47" t="s">
        <v>147</v>
      </c>
      <c r="B47" t="s">
        <v>95</v>
      </c>
      <c r="C47" t="s">
        <v>150</v>
      </c>
      <c r="D47">
        <v>45906</v>
      </c>
      <c r="E47">
        <v>726</v>
      </c>
    </row>
    <row r="48" spans="1:5">
      <c r="A48" t="s">
        <v>147</v>
      </c>
      <c r="B48" t="s">
        <v>95</v>
      </c>
      <c r="C48" t="s">
        <v>151</v>
      </c>
      <c r="D48">
        <v>45938</v>
      </c>
      <c r="E48">
        <v>726</v>
      </c>
    </row>
    <row r="49" spans="1:5">
      <c r="A49" t="s">
        <v>147</v>
      </c>
      <c r="B49" t="s">
        <v>95</v>
      </c>
      <c r="C49" t="s">
        <v>152</v>
      </c>
      <c r="D49">
        <v>45963</v>
      </c>
      <c r="E49">
        <v>726</v>
      </c>
    </row>
    <row r="50" spans="1:5">
      <c r="A50" t="s">
        <v>153</v>
      </c>
      <c r="B50" t="s">
        <v>91</v>
      </c>
      <c r="C50" t="s">
        <v>154</v>
      </c>
      <c r="D50">
        <v>45792</v>
      </c>
      <c r="E50">
        <v>5129</v>
      </c>
    </row>
    <row r="51" spans="1:5">
      <c r="A51" t="s">
        <v>153</v>
      </c>
      <c r="B51" t="s">
        <v>91</v>
      </c>
      <c r="C51" t="s">
        <v>155</v>
      </c>
      <c r="D51">
        <v>45820</v>
      </c>
      <c r="E51">
        <v>5129</v>
      </c>
    </row>
    <row r="52" spans="1:5">
      <c r="A52" t="s">
        <v>153</v>
      </c>
      <c r="B52" t="s">
        <v>91</v>
      </c>
      <c r="C52" t="s">
        <v>156</v>
      </c>
      <c r="D52">
        <v>45904</v>
      </c>
      <c r="E52">
        <v>5129</v>
      </c>
    </row>
    <row r="53" spans="1:5">
      <c r="A53" t="s">
        <v>153</v>
      </c>
      <c r="B53" t="s">
        <v>91</v>
      </c>
      <c r="C53" t="s">
        <v>157</v>
      </c>
      <c r="D53">
        <v>45911</v>
      </c>
      <c r="E53">
        <v>5129</v>
      </c>
    </row>
    <row r="54" spans="1:5">
      <c r="A54" t="s">
        <v>153</v>
      </c>
      <c r="B54" t="s">
        <v>91</v>
      </c>
      <c r="C54" t="s">
        <v>158</v>
      </c>
      <c r="D54">
        <v>45918</v>
      </c>
      <c r="E54">
        <v>5129</v>
      </c>
    </row>
    <row r="55" spans="1:5">
      <c r="A55" t="s">
        <v>153</v>
      </c>
      <c r="B55" t="s">
        <v>91</v>
      </c>
      <c r="C55" t="s">
        <v>159</v>
      </c>
      <c r="D55">
        <v>45939</v>
      </c>
      <c r="E55">
        <v>5129</v>
      </c>
    </row>
    <row r="56" spans="1:5">
      <c r="A56" t="s">
        <v>153</v>
      </c>
      <c r="B56" t="s">
        <v>91</v>
      </c>
      <c r="C56" t="s">
        <v>160</v>
      </c>
      <c r="D56">
        <v>45960</v>
      </c>
      <c r="E56">
        <v>5129</v>
      </c>
    </row>
    <row r="57" spans="1:5">
      <c r="A57" t="s">
        <v>153</v>
      </c>
      <c r="B57" t="s">
        <v>91</v>
      </c>
      <c r="C57" t="s">
        <v>161</v>
      </c>
      <c r="D57">
        <v>45961</v>
      </c>
      <c r="E57">
        <v>5129</v>
      </c>
    </row>
    <row r="58" spans="1:5">
      <c r="A58" t="s">
        <v>153</v>
      </c>
      <c r="B58" t="s">
        <v>91</v>
      </c>
      <c r="C58" t="s">
        <v>162</v>
      </c>
      <c r="D58">
        <v>45974</v>
      </c>
      <c r="E58">
        <v>5129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/>
  <dimension ref="A1:T3366"/>
  <sheetViews>
    <sheetView workbookViewId="0"/>
  </sheetViews>
  <sheetFormatPr defaultColWidth="8.7109375" defaultRowHeight="14.45"/>
  <cols>
    <col min="1" max="1" width="10.42578125" customWidth="1"/>
    <col min="2" max="2" width="10.42578125" bestFit="1" customWidth="1"/>
    <col min="10" max="10" width="9.7109375" bestFit="1" customWidth="1"/>
    <col min="12" max="12" width="11" bestFit="1" customWidth="1"/>
    <col min="13" max="13" width="61.85546875" customWidth="1"/>
    <col min="14" max="14" width="18.85546875" style="63" bestFit="1" customWidth="1"/>
    <col min="15" max="15" width="48.85546875" bestFit="1" customWidth="1"/>
    <col min="16" max="16" width="45.42578125" bestFit="1" customWidth="1"/>
    <col min="17" max="17" width="10.42578125" bestFit="1" customWidth="1"/>
    <col min="18" max="18" width="6" bestFit="1" customWidth="1"/>
    <col min="19" max="19" width="11.85546875" style="63" bestFit="1" customWidth="1"/>
    <col min="20" max="20" width="18.140625" bestFit="1" customWidth="1"/>
  </cols>
  <sheetData>
    <row r="1" spans="1:20">
      <c r="A1" s="1" t="s">
        <v>100</v>
      </c>
      <c r="B1" s="1" t="s">
        <v>163</v>
      </c>
      <c r="C1" s="1" t="s">
        <v>98</v>
      </c>
      <c r="D1" s="1" t="s">
        <v>164</v>
      </c>
      <c r="E1" s="1" t="s">
        <v>165</v>
      </c>
      <c r="F1" s="1" t="s">
        <v>166</v>
      </c>
      <c r="G1" s="1" t="s">
        <v>167</v>
      </c>
      <c r="H1" s="1" t="s">
        <v>168</v>
      </c>
      <c r="I1" s="1" t="s">
        <v>169</v>
      </c>
      <c r="J1" s="1" t="s">
        <v>170</v>
      </c>
      <c r="K1" s="1" t="s">
        <v>9</v>
      </c>
      <c r="L1" s="1" t="s">
        <v>171</v>
      </c>
      <c r="M1" s="1" t="s">
        <v>99</v>
      </c>
      <c r="N1" s="9" t="s">
        <v>172</v>
      </c>
      <c r="O1" s="60" t="s">
        <v>164</v>
      </c>
      <c r="P1" s="60" t="s">
        <v>98</v>
      </c>
      <c r="Q1" s="60" t="s">
        <v>99</v>
      </c>
      <c r="R1" s="60" t="s">
        <v>100</v>
      </c>
      <c r="S1" s="62" t="s">
        <v>163</v>
      </c>
      <c r="T1" t="s">
        <v>102</v>
      </c>
    </row>
    <row r="2" spans="1:20">
      <c r="A2" s="9" t="str">
        <f>Tabla1[[#This Row],[DIA]]&amp;"-"&amp;Tabla1[[#This Row],[NUM]]</f>
        <v>45656-1335</v>
      </c>
      <c r="B2" s="61">
        <v>45656</v>
      </c>
      <c r="C2" s="7" t="s">
        <v>173</v>
      </c>
      <c r="D2" s="7" t="s">
        <v>36</v>
      </c>
      <c r="E2" s="7" t="s">
        <v>174</v>
      </c>
      <c r="F2" s="7">
        <v>1335</v>
      </c>
      <c r="G2" s="8">
        <v>0.39930555555555558</v>
      </c>
      <c r="H2" s="8">
        <v>0.54513888888888884</v>
      </c>
      <c r="I2" s="7">
        <v>5</v>
      </c>
      <c r="J2" s="7">
        <v>1</v>
      </c>
      <c r="K2" s="7">
        <v>4</v>
      </c>
      <c r="L2" s="7">
        <v>20</v>
      </c>
      <c r="M2" s="1" t="str">
        <f>IFERROR(VLOOKUP(Tabla1[[#This Row],[COD]],Circuitos[],2,0)," ")</f>
        <v xml:space="preserve"> </v>
      </c>
      <c r="N2" s="9">
        <f>Tabla1[[#This Row],[DIA]]</f>
        <v>45656</v>
      </c>
      <c r="O2" t="s">
        <v>175</v>
      </c>
      <c r="P2" t="s">
        <v>13</v>
      </c>
      <c r="Q2" t="s">
        <v>63</v>
      </c>
      <c r="R2" t="s">
        <v>176</v>
      </c>
      <c r="S2" s="63">
        <v>45765</v>
      </c>
      <c r="T2">
        <v>5002</v>
      </c>
    </row>
    <row r="3" spans="1:20">
      <c r="A3" s="9" t="str">
        <f>Tabla1[[#This Row],[DIA]]&amp;"-"&amp;Tabla1[[#This Row],[NUM]]</f>
        <v>45656-7895</v>
      </c>
      <c r="B3" s="61">
        <v>45656</v>
      </c>
      <c r="C3" s="7" t="s">
        <v>173</v>
      </c>
      <c r="D3" s="7" t="s">
        <v>36</v>
      </c>
      <c r="E3" s="7" t="s">
        <v>177</v>
      </c>
      <c r="F3" s="7">
        <v>7895</v>
      </c>
      <c r="G3" s="8">
        <v>0.97569444444444442</v>
      </c>
      <c r="H3" s="8">
        <v>0.125</v>
      </c>
      <c r="I3" s="7">
        <v>4</v>
      </c>
      <c r="J3" s="7">
        <v>4</v>
      </c>
      <c r="K3" s="7">
        <v>0</v>
      </c>
      <c r="L3" s="7">
        <v>100</v>
      </c>
      <c r="M3" s="1" t="str">
        <f>IFERROR(VLOOKUP(Tabla1[[#This Row],[COD]],Circuitos[],2,0)," ")</f>
        <v xml:space="preserve"> </v>
      </c>
      <c r="N3" s="9">
        <f>Tabla1[[#This Row],[DIA]]</f>
        <v>45656</v>
      </c>
      <c r="O3" t="s">
        <v>175</v>
      </c>
      <c r="P3" t="s">
        <v>13</v>
      </c>
      <c r="Q3" t="s">
        <v>63</v>
      </c>
      <c r="R3" t="s">
        <v>178</v>
      </c>
      <c r="S3" s="63">
        <v>45786</v>
      </c>
      <c r="T3">
        <v>5002</v>
      </c>
    </row>
    <row r="4" spans="1:20">
      <c r="A4" s="9" t="str">
        <f>Tabla1[[#This Row],[DIA]]&amp;"-"&amp;Tabla1[[#This Row],[NUM]]</f>
        <v>45656-1001</v>
      </c>
      <c r="B4" s="61">
        <v>45656</v>
      </c>
      <c r="C4" s="7" t="s">
        <v>173</v>
      </c>
      <c r="D4" s="7" t="s">
        <v>13</v>
      </c>
      <c r="E4" s="7" t="s">
        <v>174</v>
      </c>
      <c r="F4" s="7">
        <v>1001</v>
      </c>
      <c r="G4" s="8">
        <v>0.3125</v>
      </c>
      <c r="H4" s="8">
        <v>0.49305555555555558</v>
      </c>
      <c r="I4" s="7">
        <v>7</v>
      </c>
      <c r="J4" s="7">
        <v>7</v>
      </c>
      <c r="K4" s="7">
        <v>0</v>
      </c>
      <c r="L4" s="7">
        <v>100</v>
      </c>
      <c r="M4" s="1" t="str">
        <f>IFERROR(VLOOKUP(Tabla1[[#This Row],[COD]],Circuitos[],2,0)," ")</f>
        <v xml:space="preserve"> </v>
      </c>
      <c r="N4" s="9">
        <f>Tabla1[[#This Row],[DIA]]</f>
        <v>45656</v>
      </c>
      <c r="O4" t="s">
        <v>175</v>
      </c>
      <c r="P4" t="s">
        <v>13</v>
      </c>
      <c r="Q4" t="s">
        <v>63</v>
      </c>
      <c r="R4" t="s">
        <v>179</v>
      </c>
      <c r="S4" s="63">
        <v>45793</v>
      </c>
      <c r="T4">
        <v>5002</v>
      </c>
    </row>
    <row r="5" spans="1:20">
      <c r="A5" s="9" t="str">
        <f>Tabla1[[#This Row],[DIA]]&amp;"-"&amp;Tabla1[[#This Row],[NUM]]</f>
        <v>45656-2022</v>
      </c>
      <c r="B5" s="61">
        <v>45656</v>
      </c>
      <c r="C5" s="7" t="s">
        <v>147</v>
      </c>
      <c r="D5" s="7" t="s">
        <v>180</v>
      </c>
      <c r="E5" s="7" t="s">
        <v>181</v>
      </c>
      <c r="F5" s="7">
        <v>2022</v>
      </c>
      <c r="G5" s="8">
        <v>9.0277777777777776E-2</v>
      </c>
      <c r="H5" s="8">
        <v>0.15277777777777779</v>
      </c>
      <c r="I5" s="7">
        <v>12</v>
      </c>
      <c r="J5" s="7">
        <v>12</v>
      </c>
      <c r="K5" s="7">
        <v>0</v>
      </c>
      <c r="L5" s="7">
        <v>100</v>
      </c>
      <c r="M5" s="1" t="str">
        <f>IFERROR(VLOOKUP(Tabla1[[#This Row],[COD]],Circuitos[],2,0)," ")</f>
        <v xml:space="preserve"> </v>
      </c>
      <c r="N5" s="9">
        <f>Tabla1[[#This Row],[DIA]]</f>
        <v>45656</v>
      </c>
      <c r="O5" t="s">
        <v>175</v>
      </c>
      <c r="P5" t="s">
        <v>13</v>
      </c>
      <c r="Q5" t="s">
        <v>63</v>
      </c>
      <c r="R5" t="s">
        <v>182</v>
      </c>
      <c r="S5" s="63">
        <v>45800</v>
      </c>
      <c r="T5">
        <v>5002</v>
      </c>
    </row>
    <row r="6" spans="1:20">
      <c r="A6" s="9" t="str">
        <f>Tabla1[[#This Row],[DIA]]&amp;"-"&amp;Tabla1[[#This Row],[NUM]]</f>
        <v>45656-1002</v>
      </c>
      <c r="B6" s="61">
        <v>45656</v>
      </c>
      <c r="C6" s="7" t="s">
        <v>13</v>
      </c>
      <c r="D6" s="7" t="s">
        <v>183</v>
      </c>
      <c r="E6" s="7" t="s">
        <v>174</v>
      </c>
      <c r="F6" s="7">
        <v>1002</v>
      </c>
      <c r="G6" s="8">
        <v>0.53472222222222221</v>
      </c>
      <c r="H6" s="8">
        <v>0.78472222222222221</v>
      </c>
      <c r="I6" s="7">
        <v>6</v>
      </c>
      <c r="J6" s="7">
        <v>6</v>
      </c>
      <c r="K6" s="7">
        <v>0</v>
      </c>
      <c r="L6" s="7">
        <v>100</v>
      </c>
      <c r="M6" s="1" t="str">
        <f>IFERROR(VLOOKUP(Tabla1[[#This Row],[COD]],Circuitos[],2,0)," ")</f>
        <v>Programas de Egipto</v>
      </c>
      <c r="N6" s="9">
        <f>Tabla1[[#This Row],[DIA]]</f>
        <v>45656</v>
      </c>
      <c r="O6" t="s">
        <v>175</v>
      </c>
      <c r="P6" t="s">
        <v>13</v>
      </c>
      <c r="Q6" t="s">
        <v>63</v>
      </c>
      <c r="R6" t="s">
        <v>184</v>
      </c>
      <c r="S6" s="63">
        <v>45807</v>
      </c>
      <c r="T6">
        <v>5002</v>
      </c>
    </row>
    <row r="7" spans="1:20">
      <c r="A7" s="9" t="str">
        <f>Tabla1[[#This Row],[DIA]]&amp;"-"&amp;Tabla1[[#This Row],[NUM]]</f>
        <v>45768-920</v>
      </c>
      <c r="B7" s="61">
        <v>45768</v>
      </c>
      <c r="C7" s="7" t="s">
        <v>185</v>
      </c>
      <c r="D7" s="7" t="s">
        <v>13</v>
      </c>
      <c r="E7" s="7" t="s">
        <v>186</v>
      </c>
      <c r="F7" s="7">
        <v>920</v>
      </c>
      <c r="G7" s="8">
        <v>0.63888888888888884</v>
      </c>
      <c r="H7" s="8">
        <v>0.78125</v>
      </c>
      <c r="I7" s="7">
        <v>10</v>
      </c>
      <c r="J7" s="7">
        <v>10</v>
      </c>
      <c r="K7" s="7">
        <v>0</v>
      </c>
      <c r="L7" s="7">
        <v>100</v>
      </c>
      <c r="M7" s="1" t="str">
        <f>IFERROR(VLOOKUP(Tabla1[[#This Row],[COD]],Circuitos[],2,0)," ")</f>
        <v xml:space="preserve"> </v>
      </c>
      <c r="N7" s="9">
        <f>Tabla1[[#This Row],[DIA]]</f>
        <v>45768</v>
      </c>
      <c r="O7" t="s">
        <v>175</v>
      </c>
      <c r="P7" t="s">
        <v>13</v>
      </c>
      <c r="Q7" t="s">
        <v>63</v>
      </c>
      <c r="R7" t="s">
        <v>187</v>
      </c>
      <c r="S7" s="63">
        <v>45814</v>
      </c>
      <c r="T7">
        <v>5002</v>
      </c>
    </row>
    <row r="8" spans="1:20">
      <c r="A8" s="9" t="str">
        <f>Tabla1[[#This Row],[DIA]]&amp;"-"&amp;Tabla1[[#This Row],[NUM]]</f>
        <v>45768-825</v>
      </c>
      <c r="B8" s="61">
        <v>45768</v>
      </c>
      <c r="C8" s="7" t="s">
        <v>188</v>
      </c>
      <c r="D8" s="7" t="s">
        <v>81</v>
      </c>
      <c r="E8" s="7" t="s">
        <v>189</v>
      </c>
      <c r="F8" s="7">
        <v>825</v>
      </c>
      <c r="G8" s="8">
        <v>0.54166666666666663</v>
      </c>
      <c r="H8" s="8">
        <v>0.64583333333333337</v>
      </c>
      <c r="I8" s="7">
        <v>87</v>
      </c>
      <c r="J8" s="7">
        <v>87</v>
      </c>
      <c r="K8" s="7">
        <v>0</v>
      </c>
      <c r="L8" s="7">
        <v>100</v>
      </c>
      <c r="M8" s="1" t="str">
        <f>IFERROR(VLOOKUP(Tabla1[[#This Row],[COD]],Circuitos[],2,0)," ")</f>
        <v xml:space="preserve"> </v>
      </c>
      <c r="N8" s="9">
        <f>Tabla1[[#This Row],[DIA]]</f>
        <v>45768</v>
      </c>
      <c r="O8" t="s">
        <v>175</v>
      </c>
      <c r="P8" t="s">
        <v>13</v>
      </c>
      <c r="Q8" t="s">
        <v>63</v>
      </c>
      <c r="R8" t="s">
        <v>190</v>
      </c>
      <c r="S8" s="63">
        <v>45828</v>
      </c>
      <c r="T8">
        <v>5002</v>
      </c>
    </row>
    <row r="9" spans="1:20">
      <c r="A9" s="9" t="str">
        <f>Tabla1[[#This Row],[DIA]]&amp;"-"&amp;Tabla1[[#This Row],[NUM]]</f>
        <v>45768-815</v>
      </c>
      <c r="B9" s="61">
        <v>45768</v>
      </c>
      <c r="C9" s="7" t="s">
        <v>188</v>
      </c>
      <c r="D9" s="7" t="s">
        <v>57</v>
      </c>
      <c r="E9" s="7" t="s">
        <v>189</v>
      </c>
      <c r="F9" s="7">
        <v>815</v>
      </c>
      <c r="G9" s="8">
        <v>0.51041666666666663</v>
      </c>
      <c r="H9" s="8">
        <v>0.62152777777777779</v>
      </c>
      <c r="I9" s="7">
        <v>85</v>
      </c>
      <c r="J9" s="7">
        <v>85</v>
      </c>
      <c r="K9" s="7">
        <v>0</v>
      </c>
      <c r="L9" s="7">
        <v>100</v>
      </c>
      <c r="M9" s="1" t="str">
        <f>IFERROR(VLOOKUP(Tabla1[[#This Row],[COD]],Circuitos[],2,0)," ")</f>
        <v xml:space="preserve"> </v>
      </c>
      <c r="N9" s="9">
        <f>Tabla1[[#This Row],[DIA]]</f>
        <v>45768</v>
      </c>
      <c r="O9" t="s">
        <v>175</v>
      </c>
      <c r="P9" t="s">
        <v>13</v>
      </c>
      <c r="Q9" t="s">
        <v>63</v>
      </c>
      <c r="R9" t="s">
        <v>191</v>
      </c>
      <c r="S9" s="63">
        <v>45835</v>
      </c>
      <c r="T9">
        <v>5002</v>
      </c>
    </row>
    <row r="10" spans="1:20">
      <c r="A10" s="9" t="str">
        <f>Tabla1[[#This Row],[DIA]]&amp;"-"&amp;Tabla1[[#This Row],[NUM]]</f>
        <v>45768-1147</v>
      </c>
      <c r="B10" s="61">
        <v>45768</v>
      </c>
      <c r="C10" s="7" t="s">
        <v>37</v>
      </c>
      <c r="D10" s="7" t="s">
        <v>192</v>
      </c>
      <c r="E10" s="7" t="s">
        <v>193</v>
      </c>
      <c r="F10" s="7">
        <v>1147</v>
      </c>
      <c r="G10" s="8">
        <v>0.28125</v>
      </c>
      <c r="H10" s="8">
        <v>0.37152777777777779</v>
      </c>
      <c r="I10" s="7">
        <v>35</v>
      </c>
      <c r="J10" s="7">
        <v>35</v>
      </c>
      <c r="K10" s="7">
        <v>0</v>
      </c>
      <c r="L10" s="7">
        <v>100</v>
      </c>
      <c r="M10" s="1" t="str">
        <f>IFERROR(VLOOKUP(Tabla1[[#This Row],[COD]],Circuitos[],2,0)," ")</f>
        <v xml:space="preserve"> </v>
      </c>
      <c r="N10" s="9">
        <f>Tabla1[[#This Row],[DIA]]</f>
        <v>45768</v>
      </c>
      <c r="O10" t="s">
        <v>175</v>
      </c>
      <c r="P10" t="s">
        <v>13</v>
      </c>
      <c r="Q10" t="s">
        <v>63</v>
      </c>
      <c r="R10" t="s">
        <v>194</v>
      </c>
      <c r="S10" s="63">
        <v>45842</v>
      </c>
      <c r="T10">
        <v>5002</v>
      </c>
    </row>
    <row r="11" spans="1:20">
      <c r="A11" s="9" t="str">
        <f>Tabla1[[#This Row],[DIA]]&amp;"-"&amp;Tabla1[[#This Row],[NUM]]</f>
        <v>45768-1143</v>
      </c>
      <c r="B11" s="61">
        <v>45768</v>
      </c>
      <c r="C11" s="7" t="s">
        <v>37</v>
      </c>
      <c r="D11" s="7" t="s">
        <v>192</v>
      </c>
      <c r="E11" s="7" t="s">
        <v>193</v>
      </c>
      <c r="F11" s="7">
        <v>1143</v>
      </c>
      <c r="G11" s="8">
        <v>0.59027777777777779</v>
      </c>
      <c r="H11" s="8">
        <v>0.68055555555555558</v>
      </c>
      <c r="I11" s="7">
        <v>25</v>
      </c>
      <c r="J11" s="7">
        <v>25</v>
      </c>
      <c r="K11" s="7">
        <v>0</v>
      </c>
      <c r="L11" s="7">
        <v>100</v>
      </c>
      <c r="M11" s="1" t="str">
        <f>IFERROR(VLOOKUP(Tabla1[[#This Row],[COD]],Circuitos[],2,0)," ")</f>
        <v xml:space="preserve"> </v>
      </c>
      <c r="N11" s="9">
        <f>Tabla1[[#This Row],[DIA]]</f>
        <v>45768</v>
      </c>
      <c r="O11" t="s">
        <v>175</v>
      </c>
      <c r="P11" t="s">
        <v>13</v>
      </c>
      <c r="Q11" t="s">
        <v>63</v>
      </c>
      <c r="R11" t="s">
        <v>195</v>
      </c>
      <c r="S11" s="63">
        <v>45849</v>
      </c>
      <c r="T11">
        <v>5002</v>
      </c>
    </row>
    <row r="12" spans="1:20">
      <c r="A12" s="9" t="str">
        <f>Tabla1[[#This Row],[DIA]]&amp;"-"&amp;Tabla1[[#This Row],[NUM]]</f>
        <v>45768-1831</v>
      </c>
      <c r="B12" s="61">
        <v>45768</v>
      </c>
      <c r="C12" s="7" t="s">
        <v>37</v>
      </c>
      <c r="D12" s="7" t="s">
        <v>196</v>
      </c>
      <c r="E12" s="7" t="s">
        <v>193</v>
      </c>
      <c r="F12" s="7">
        <v>1831</v>
      </c>
      <c r="G12" s="8">
        <v>0.30208333333333331</v>
      </c>
      <c r="H12" s="8">
        <v>0.3923611111111111</v>
      </c>
      <c r="I12" s="7">
        <v>35</v>
      </c>
      <c r="J12" s="7">
        <v>35</v>
      </c>
      <c r="K12" s="7">
        <v>0</v>
      </c>
      <c r="L12" s="7">
        <v>100</v>
      </c>
      <c r="M12" s="1" t="str">
        <f>IFERROR(VLOOKUP(Tabla1[[#This Row],[COD]],Circuitos[],2,0)," ")</f>
        <v xml:space="preserve"> </v>
      </c>
      <c r="N12" s="9">
        <f>Tabla1[[#This Row],[DIA]]</f>
        <v>45768</v>
      </c>
      <c r="O12" t="s">
        <v>175</v>
      </c>
      <c r="P12" t="s">
        <v>13</v>
      </c>
      <c r="Q12" t="s">
        <v>63</v>
      </c>
      <c r="R12" t="s">
        <v>197</v>
      </c>
      <c r="S12" s="63">
        <v>45856</v>
      </c>
      <c r="T12">
        <v>5002</v>
      </c>
    </row>
    <row r="13" spans="1:20">
      <c r="A13" s="9" t="str">
        <f>Tabla1[[#This Row],[DIA]]&amp;"-"&amp;Tabla1[[#This Row],[NUM]]</f>
        <v>45768-826</v>
      </c>
      <c r="B13" s="61">
        <v>45768</v>
      </c>
      <c r="C13" s="7" t="s">
        <v>198</v>
      </c>
      <c r="D13" s="7" t="s">
        <v>81</v>
      </c>
      <c r="E13" s="7" t="s">
        <v>189</v>
      </c>
      <c r="F13" s="7">
        <v>826</v>
      </c>
      <c r="G13" s="8">
        <v>0.81597222222222221</v>
      </c>
      <c r="H13" s="8">
        <v>0.92013888888888884</v>
      </c>
      <c r="I13" s="7">
        <v>97</v>
      </c>
      <c r="J13" s="7">
        <v>97</v>
      </c>
      <c r="K13" s="7">
        <v>0</v>
      </c>
      <c r="L13" s="7">
        <v>100</v>
      </c>
      <c r="M13" s="1" t="str">
        <f>IFERROR(VLOOKUP(Tabla1[[#This Row],[COD]],Circuitos[],2,0)," ")</f>
        <v xml:space="preserve"> </v>
      </c>
      <c r="N13" s="9">
        <f>Tabla1[[#This Row],[DIA]]</f>
        <v>45768</v>
      </c>
      <c r="O13" t="s">
        <v>199</v>
      </c>
      <c r="P13" t="s">
        <v>13</v>
      </c>
      <c r="Q13" t="s">
        <v>61</v>
      </c>
      <c r="R13" t="s">
        <v>200</v>
      </c>
      <c r="S13" s="63">
        <v>45824</v>
      </c>
      <c r="T13">
        <v>5115</v>
      </c>
    </row>
    <row r="14" spans="1:20">
      <c r="A14" s="9" t="str">
        <f>Tabla1[[#This Row],[DIA]]&amp;"-"&amp;Tabla1[[#This Row],[NUM]]</f>
        <v>45768-3705</v>
      </c>
      <c r="B14" s="61">
        <v>45768</v>
      </c>
      <c r="C14" s="7" t="s">
        <v>201</v>
      </c>
      <c r="D14" s="7" t="s">
        <v>36</v>
      </c>
      <c r="E14" s="7" t="s">
        <v>202</v>
      </c>
      <c r="F14" s="7">
        <v>3705</v>
      </c>
      <c r="G14" s="8">
        <v>0.77083333333333337</v>
      </c>
      <c r="H14" s="8">
        <v>0.85416666666666663</v>
      </c>
      <c r="I14" s="7">
        <v>20</v>
      </c>
      <c r="J14" s="7">
        <v>18</v>
      </c>
      <c r="K14" s="7">
        <v>2</v>
      </c>
      <c r="L14" s="7">
        <v>90</v>
      </c>
      <c r="M14" s="1" t="str">
        <f>IFERROR(VLOOKUP(Tabla1[[#This Row],[COD]],Circuitos[],2,0)," ")</f>
        <v xml:space="preserve"> </v>
      </c>
      <c r="N14" s="9">
        <f>Tabla1[[#This Row],[DIA]]</f>
        <v>45768</v>
      </c>
      <c r="O14" t="s">
        <v>199</v>
      </c>
      <c r="P14" t="s">
        <v>13</v>
      </c>
      <c r="Q14" t="s">
        <v>61</v>
      </c>
      <c r="R14" t="s">
        <v>203</v>
      </c>
      <c r="S14" s="63">
        <v>45838</v>
      </c>
      <c r="T14">
        <v>5115</v>
      </c>
    </row>
    <row r="15" spans="1:20">
      <c r="A15" s="9" t="str">
        <f>Tabla1[[#This Row],[DIA]]&amp;"-"&amp;Tabla1[[#This Row],[NUM]]</f>
        <v>45768-3711</v>
      </c>
      <c r="B15" s="61">
        <v>45768</v>
      </c>
      <c r="C15" s="7" t="s">
        <v>201</v>
      </c>
      <c r="D15" s="7" t="s">
        <v>37</v>
      </c>
      <c r="E15" s="7" t="s">
        <v>202</v>
      </c>
      <c r="F15" s="7">
        <v>3711</v>
      </c>
      <c r="G15" s="8">
        <v>0.58680555555555558</v>
      </c>
      <c r="H15" s="8">
        <v>0.67013888888888884</v>
      </c>
      <c r="I15" s="7">
        <v>20</v>
      </c>
      <c r="J15" s="7">
        <v>20</v>
      </c>
      <c r="K15" s="7">
        <v>0</v>
      </c>
      <c r="L15" s="7">
        <v>100</v>
      </c>
      <c r="M15" s="1" t="str">
        <f>IFERROR(VLOOKUP(Tabla1[[#This Row],[COD]],Circuitos[],2,0)," ")</f>
        <v xml:space="preserve"> </v>
      </c>
      <c r="N15" s="9">
        <f>Tabla1[[#This Row],[DIA]]</f>
        <v>45768</v>
      </c>
      <c r="O15" t="s">
        <v>199</v>
      </c>
      <c r="P15" t="s">
        <v>13</v>
      </c>
      <c r="Q15" t="s">
        <v>61</v>
      </c>
      <c r="R15" t="s">
        <v>204</v>
      </c>
      <c r="S15" s="63">
        <v>45852</v>
      </c>
      <c r="T15">
        <v>5115</v>
      </c>
    </row>
    <row r="16" spans="1:20">
      <c r="A16" s="9" t="str">
        <f>Tabla1[[#This Row],[DIA]]&amp;"-"&amp;Tabla1[[#This Row],[NUM]]</f>
        <v>45768-3751</v>
      </c>
      <c r="B16" s="61">
        <v>45768</v>
      </c>
      <c r="C16" s="7" t="s">
        <v>201</v>
      </c>
      <c r="D16" s="7" t="s">
        <v>22</v>
      </c>
      <c r="E16" s="7" t="s">
        <v>202</v>
      </c>
      <c r="F16" s="7">
        <v>3751</v>
      </c>
      <c r="G16" s="8">
        <v>0.46180555555555558</v>
      </c>
      <c r="H16" s="8">
        <v>0.55555555555555558</v>
      </c>
      <c r="I16" s="7">
        <v>16</v>
      </c>
      <c r="J16" s="7">
        <v>16</v>
      </c>
      <c r="K16" s="7">
        <v>0</v>
      </c>
      <c r="L16" s="7">
        <v>100</v>
      </c>
      <c r="M16" s="12" t="str">
        <f>IFERROR(VLOOKUP(Tabla1[[#This Row],[COD]],Circuitos[],2,0)," ")</f>
        <v xml:space="preserve"> </v>
      </c>
      <c r="N16" s="9">
        <f>Tabla1[[#This Row],[DIA]]</f>
        <v>45768</v>
      </c>
      <c r="O16" t="s">
        <v>199</v>
      </c>
      <c r="P16" t="s">
        <v>13</v>
      </c>
      <c r="Q16" t="s">
        <v>61</v>
      </c>
      <c r="R16" t="s">
        <v>205</v>
      </c>
      <c r="S16" s="63">
        <v>45866</v>
      </c>
      <c r="T16">
        <v>5115</v>
      </c>
    </row>
    <row r="17" spans="1:20">
      <c r="A17" s="9" t="str">
        <f>Tabla1[[#This Row],[DIA]]&amp;"-"&amp;Tabla1[[#This Row],[NUM]]</f>
        <v>45768-1376</v>
      </c>
      <c r="B17" s="61">
        <v>45768</v>
      </c>
      <c r="C17" s="7" t="s">
        <v>206</v>
      </c>
      <c r="D17" s="7" t="s">
        <v>37</v>
      </c>
      <c r="E17" s="7" t="s">
        <v>207</v>
      </c>
      <c r="F17" s="7">
        <v>1376</v>
      </c>
      <c r="G17" s="8">
        <v>0.84722222222222221</v>
      </c>
      <c r="H17" s="8">
        <v>0.91666666666666663</v>
      </c>
      <c r="I17" s="7">
        <v>20</v>
      </c>
      <c r="J17" s="7">
        <v>20</v>
      </c>
      <c r="K17" s="7">
        <v>0</v>
      </c>
      <c r="L17" s="7">
        <v>100</v>
      </c>
      <c r="M17" s="12" t="str">
        <f>IFERROR(VLOOKUP(Tabla1[[#This Row],[COD]],Circuitos[],2,0)," ")</f>
        <v xml:space="preserve"> </v>
      </c>
      <c r="N17" s="9">
        <f>Tabla1[[#This Row],[DIA]]</f>
        <v>45768</v>
      </c>
      <c r="O17" t="s">
        <v>199</v>
      </c>
      <c r="P17" t="s">
        <v>13</v>
      </c>
      <c r="Q17" t="s">
        <v>61</v>
      </c>
      <c r="R17" t="s">
        <v>208</v>
      </c>
      <c r="S17" s="63">
        <v>45880</v>
      </c>
      <c r="T17">
        <v>5115</v>
      </c>
    </row>
    <row r="18" spans="1:20">
      <c r="A18" s="9" t="str">
        <f>Tabla1[[#This Row],[DIA]]&amp;"-"&amp;Tabla1[[#This Row],[NUM]]</f>
        <v>45768-808</v>
      </c>
      <c r="B18" s="61">
        <v>45768</v>
      </c>
      <c r="C18" s="7" t="s">
        <v>209</v>
      </c>
      <c r="D18" s="7" t="s">
        <v>57</v>
      </c>
      <c r="E18" s="7" t="s">
        <v>189</v>
      </c>
      <c r="F18" s="7">
        <v>808</v>
      </c>
      <c r="G18" s="8">
        <v>0.82986111111111116</v>
      </c>
      <c r="H18" s="8">
        <v>0.94791666666666663</v>
      </c>
      <c r="I18" s="7">
        <v>85</v>
      </c>
      <c r="J18" s="7">
        <v>85</v>
      </c>
      <c r="K18" s="7">
        <v>0</v>
      </c>
      <c r="L18" s="7">
        <v>100</v>
      </c>
      <c r="M18" s="12" t="str">
        <f>IFERROR(VLOOKUP(Tabla1[[#This Row],[COD]],Circuitos[],2,0)," ")</f>
        <v xml:space="preserve"> </v>
      </c>
      <c r="N18" s="9">
        <f>Tabla1[[#This Row],[DIA]]</f>
        <v>45768</v>
      </c>
      <c r="O18" t="s">
        <v>199</v>
      </c>
      <c r="P18" t="s">
        <v>13</v>
      </c>
      <c r="Q18" t="s">
        <v>61</v>
      </c>
      <c r="R18" t="s">
        <v>210</v>
      </c>
      <c r="S18" s="63">
        <v>45894</v>
      </c>
      <c r="T18">
        <v>5115</v>
      </c>
    </row>
    <row r="19" spans="1:20">
      <c r="A19" s="9" t="str">
        <f>Tabla1[[#This Row],[DIA]]&amp;"-"&amp;Tabla1[[#This Row],[NUM]]</f>
        <v>45768-1136</v>
      </c>
      <c r="B19" s="61">
        <v>45768</v>
      </c>
      <c r="C19" s="7" t="s">
        <v>192</v>
      </c>
      <c r="D19" s="7" t="s">
        <v>36</v>
      </c>
      <c r="E19" s="7" t="s">
        <v>193</v>
      </c>
      <c r="F19" s="7">
        <v>1136</v>
      </c>
      <c r="G19" s="8">
        <v>0.73611111111111116</v>
      </c>
      <c r="H19" s="8">
        <v>0.82291666666666663</v>
      </c>
      <c r="I19" s="7">
        <v>18</v>
      </c>
      <c r="J19" s="7">
        <v>14</v>
      </c>
      <c r="K19" s="7">
        <v>4</v>
      </c>
      <c r="L19" s="7">
        <v>77.777777777777771</v>
      </c>
      <c r="M19" s="12" t="str">
        <f>IFERROR(VLOOKUP(Tabla1[[#This Row],[COD]],Circuitos[],2,0)," ")</f>
        <v xml:space="preserve"> </v>
      </c>
      <c r="N19" s="9">
        <f>Tabla1[[#This Row],[DIA]]</f>
        <v>45768</v>
      </c>
      <c r="O19" t="s">
        <v>198</v>
      </c>
      <c r="P19" t="s">
        <v>52</v>
      </c>
      <c r="Q19" t="s">
        <v>68</v>
      </c>
      <c r="R19" t="s">
        <v>211</v>
      </c>
      <c r="S19" s="63">
        <v>45928</v>
      </c>
      <c r="T19">
        <v>5117</v>
      </c>
    </row>
    <row r="20" spans="1:20">
      <c r="A20" s="9" t="str">
        <f>Tabla1[[#This Row],[DIA]]&amp;"-"&amp;Tabla1[[#This Row],[NUM]]</f>
        <v>45768-1146</v>
      </c>
      <c r="B20" s="61">
        <v>45768</v>
      </c>
      <c r="C20" s="7" t="s">
        <v>192</v>
      </c>
      <c r="D20" s="7" t="s">
        <v>37</v>
      </c>
      <c r="E20" s="7" t="s">
        <v>193</v>
      </c>
      <c r="F20" s="7">
        <v>1146</v>
      </c>
      <c r="G20" s="8">
        <v>0.86111111111111116</v>
      </c>
      <c r="H20" s="8">
        <v>0.95138888888888884</v>
      </c>
      <c r="I20" s="7">
        <v>20</v>
      </c>
      <c r="J20" s="7">
        <v>20</v>
      </c>
      <c r="K20" s="7">
        <v>0</v>
      </c>
      <c r="L20" s="7">
        <v>100</v>
      </c>
      <c r="M20" s="12" t="str">
        <f>IFERROR(VLOOKUP(Tabla1[[#This Row],[COD]],Circuitos[],2,0)," ")</f>
        <v xml:space="preserve"> </v>
      </c>
      <c r="N20" s="9">
        <f>Tabla1[[#This Row],[DIA]]</f>
        <v>45768</v>
      </c>
      <c r="O20" t="s">
        <v>198</v>
      </c>
      <c r="P20" t="s">
        <v>44</v>
      </c>
      <c r="Q20" t="s">
        <v>68</v>
      </c>
      <c r="R20" t="s">
        <v>212</v>
      </c>
      <c r="S20" s="63">
        <v>45942</v>
      </c>
      <c r="T20">
        <v>5117</v>
      </c>
    </row>
    <row r="21" spans="1:20">
      <c r="A21" s="9" t="str">
        <f>Tabla1[[#This Row],[DIA]]&amp;"-"&amp;Tabla1[[#This Row],[NUM]]</f>
        <v>45768-1162</v>
      </c>
      <c r="B21" s="61">
        <v>45768</v>
      </c>
      <c r="C21" s="7" t="s">
        <v>192</v>
      </c>
      <c r="D21" s="7" t="s">
        <v>22</v>
      </c>
      <c r="E21" s="7" t="s">
        <v>193</v>
      </c>
      <c r="F21" s="7">
        <v>1162</v>
      </c>
      <c r="G21" s="8">
        <v>0.64930555555555558</v>
      </c>
      <c r="H21" s="8">
        <v>0.75</v>
      </c>
      <c r="I21" s="7">
        <v>16</v>
      </c>
      <c r="J21" s="7">
        <v>14</v>
      </c>
      <c r="K21" s="7">
        <v>2</v>
      </c>
      <c r="L21" s="7">
        <v>87.5</v>
      </c>
      <c r="M21" s="12" t="str">
        <f>IFERROR(VLOOKUP(Tabla1[[#This Row],[COD]],Circuitos[],2,0)," ")</f>
        <v xml:space="preserve"> </v>
      </c>
      <c r="N21" s="9">
        <f>Tabla1[[#This Row],[DIA]]</f>
        <v>45768</v>
      </c>
      <c r="O21" t="s">
        <v>198</v>
      </c>
      <c r="P21" t="s">
        <v>57</v>
      </c>
      <c r="Q21" t="s">
        <v>68</v>
      </c>
      <c r="R21" t="s">
        <v>213</v>
      </c>
      <c r="S21" s="63">
        <v>45914</v>
      </c>
      <c r="T21">
        <v>5117</v>
      </c>
    </row>
    <row r="22" spans="1:20">
      <c r="A22" s="9" t="str">
        <f>Tabla1[[#This Row],[DIA]]&amp;"-"&amp;Tabla1[[#This Row],[NUM]]</f>
        <v>45768-898</v>
      </c>
      <c r="B22" s="61">
        <v>45768</v>
      </c>
      <c r="C22" s="7" t="s">
        <v>192</v>
      </c>
      <c r="D22" s="7" t="s">
        <v>214</v>
      </c>
      <c r="E22" s="7" t="s">
        <v>193</v>
      </c>
      <c r="F22" s="7">
        <v>898</v>
      </c>
      <c r="G22" s="8">
        <v>0.86805555555555558</v>
      </c>
      <c r="H22" s="8">
        <v>0.99652777777777779</v>
      </c>
      <c r="I22" s="7">
        <v>25</v>
      </c>
      <c r="J22" s="7">
        <v>25</v>
      </c>
      <c r="K22" s="7">
        <v>0</v>
      </c>
      <c r="L22" s="7">
        <v>100</v>
      </c>
      <c r="M22" s="12" t="str">
        <f>IFERROR(VLOOKUP(Tabla1[[#This Row],[COD]],Circuitos[],2,0)," ")</f>
        <v xml:space="preserve"> </v>
      </c>
      <c r="N22" s="9">
        <f>Tabla1[[#This Row],[DIA]]</f>
        <v>45768</v>
      </c>
      <c r="O22" t="s">
        <v>198</v>
      </c>
      <c r="P22" t="s">
        <v>22</v>
      </c>
      <c r="Q22" t="s">
        <v>68</v>
      </c>
      <c r="R22" t="s">
        <v>215</v>
      </c>
      <c r="S22" s="63">
        <v>45956</v>
      </c>
      <c r="T22">
        <v>5117</v>
      </c>
    </row>
    <row r="23" spans="1:20">
      <c r="A23" s="9" t="str">
        <f>Tabla1[[#This Row],[DIA]]&amp;"-"&amp;Tabla1[[#This Row],[NUM]]</f>
        <v>45768-1855</v>
      </c>
      <c r="B23" s="61">
        <v>45768</v>
      </c>
      <c r="C23" s="7" t="s">
        <v>147</v>
      </c>
      <c r="D23" s="7" t="s">
        <v>36</v>
      </c>
      <c r="E23" s="7" t="s">
        <v>181</v>
      </c>
      <c r="F23" s="7">
        <v>1855</v>
      </c>
      <c r="G23" s="8">
        <v>0.60069444444444442</v>
      </c>
      <c r="H23" s="8">
        <v>0.71180555555555558</v>
      </c>
      <c r="I23" s="7">
        <v>20</v>
      </c>
      <c r="J23" s="7">
        <v>20</v>
      </c>
      <c r="K23" s="7">
        <v>0</v>
      </c>
      <c r="L23" s="7">
        <v>100</v>
      </c>
      <c r="M23" s="12" t="str">
        <f>IFERROR(VLOOKUP(Tabla1[[#This Row],[COD]],Circuitos[],2,0)," ")</f>
        <v xml:space="preserve"> </v>
      </c>
      <c r="N23" s="9">
        <f>Tabla1[[#This Row],[DIA]]</f>
        <v>45768</v>
      </c>
      <c r="O23" t="s">
        <v>198</v>
      </c>
      <c r="P23" t="s">
        <v>24</v>
      </c>
      <c r="Q23" t="s">
        <v>68</v>
      </c>
      <c r="R23" t="s">
        <v>216</v>
      </c>
      <c r="S23" s="63">
        <v>45900</v>
      </c>
      <c r="T23">
        <v>5119</v>
      </c>
    </row>
    <row r="24" spans="1:20">
      <c r="A24" s="9" t="str">
        <f>Tabla1[[#This Row],[DIA]]&amp;"-"&amp;Tabla1[[#This Row],[NUM]]</f>
        <v>45768-1315</v>
      </c>
      <c r="B24" s="61">
        <v>45768</v>
      </c>
      <c r="C24" s="7" t="s">
        <v>147</v>
      </c>
      <c r="D24" s="7" t="s">
        <v>37</v>
      </c>
      <c r="E24" s="7" t="s">
        <v>181</v>
      </c>
      <c r="F24" s="7">
        <v>1315</v>
      </c>
      <c r="G24" s="8">
        <v>0.3263888888888889</v>
      </c>
      <c r="H24" s="8">
        <v>0.46180555555555558</v>
      </c>
      <c r="I24" s="7">
        <v>19</v>
      </c>
      <c r="J24" s="7">
        <v>19</v>
      </c>
      <c r="K24" s="7">
        <v>0</v>
      </c>
      <c r="L24" s="7">
        <v>100</v>
      </c>
      <c r="M24" s="12" t="str">
        <f>IFERROR(VLOOKUP(Tabla1[[#This Row],[COD]],Circuitos[],2,0)," ")</f>
        <v xml:space="preserve"> </v>
      </c>
      <c r="N24" s="9">
        <f>Tabla1[[#This Row],[DIA]]</f>
        <v>45768</v>
      </c>
      <c r="O24" t="s">
        <v>201</v>
      </c>
      <c r="P24" t="s">
        <v>30</v>
      </c>
      <c r="Q24" t="s">
        <v>31</v>
      </c>
      <c r="R24" t="s">
        <v>217</v>
      </c>
      <c r="S24" s="63">
        <v>45770</v>
      </c>
      <c r="T24">
        <v>883</v>
      </c>
    </row>
    <row r="25" spans="1:20">
      <c r="A25" s="9" t="str">
        <f>Tabla1[[#This Row],[DIA]]&amp;"-"&amp;Tabla1[[#This Row],[NUM]]</f>
        <v>45768-653</v>
      </c>
      <c r="B25" s="61">
        <v>45768</v>
      </c>
      <c r="C25" s="7" t="s">
        <v>147</v>
      </c>
      <c r="D25" s="7" t="s">
        <v>37</v>
      </c>
      <c r="E25" s="7" t="s">
        <v>218</v>
      </c>
      <c r="F25" s="7">
        <v>653</v>
      </c>
      <c r="G25" s="8">
        <v>0.6875</v>
      </c>
      <c r="H25" s="8">
        <v>0.84375</v>
      </c>
      <c r="I25" s="7">
        <v>84</v>
      </c>
      <c r="J25" s="7">
        <v>83</v>
      </c>
      <c r="K25" s="7">
        <v>1</v>
      </c>
      <c r="L25" s="7">
        <v>98.80952380952381</v>
      </c>
      <c r="M25" s="12" t="str">
        <f>IFERROR(VLOOKUP(Tabla1[[#This Row],[COD]],Circuitos[],2,0)," ")</f>
        <v xml:space="preserve"> </v>
      </c>
      <c r="N25" s="9">
        <f>Tabla1[[#This Row],[DIA]]</f>
        <v>45768</v>
      </c>
      <c r="O25" t="s">
        <v>201</v>
      </c>
      <c r="P25" t="s">
        <v>30</v>
      </c>
      <c r="Q25" t="s">
        <v>31</v>
      </c>
      <c r="R25" t="s">
        <v>219</v>
      </c>
      <c r="S25" s="63">
        <v>45784</v>
      </c>
      <c r="T25">
        <v>883</v>
      </c>
    </row>
    <row r="26" spans="1:20">
      <c r="A26" s="9" t="str">
        <f>Tabla1[[#This Row],[DIA]]&amp;"-"&amp;Tabla1[[#This Row],[NUM]]</f>
        <v>45768-625</v>
      </c>
      <c r="B26" s="61">
        <v>45768</v>
      </c>
      <c r="C26" s="7" t="s">
        <v>147</v>
      </c>
      <c r="D26" s="7" t="s">
        <v>55</v>
      </c>
      <c r="E26" s="7" t="s">
        <v>218</v>
      </c>
      <c r="F26" s="7">
        <v>625</v>
      </c>
      <c r="G26" s="8">
        <v>0.875</v>
      </c>
      <c r="H26" s="8">
        <v>0.98611111111111116</v>
      </c>
      <c r="I26" s="7">
        <v>40</v>
      </c>
      <c r="J26" s="7">
        <v>35</v>
      </c>
      <c r="K26" s="7">
        <v>5</v>
      </c>
      <c r="L26" s="7">
        <v>87.5</v>
      </c>
      <c r="M26" s="1" t="str">
        <f>IFERROR(VLOOKUP(Tabla1[[#This Row],[COD]],Circuitos[],2,0)," ")</f>
        <v xml:space="preserve"> </v>
      </c>
      <c r="N26" s="9">
        <f>Tabla1[[#This Row],[DIA]]</f>
        <v>45768</v>
      </c>
      <c r="O26" t="s">
        <v>201</v>
      </c>
      <c r="P26" t="s">
        <v>30</v>
      </c>
      <c r="Q26" t="s">
        <v>31</v>
      </c>
      <c r="R26" t="s">
        <v>220</v>
      </c>
      <c r="S26" s="63">
        <v>45812</v>
      </c>
      <c r="T26">
        <v>883</v>
      </c>
    </row>
    <row r="27" spans="1:20">
      <c r="A27" s="9" t="str">
        <f>Tabla1[[#This Row],[DIA]]&amp;"-"&amp;Tabla1[[#This Row],[NUM]]</f>
        <v>45768-507</v>
      </c>
      <c r="B27" s="61">
        <v>45768</v>
      </c>
      <c r="C27" s="7" t="s">
        <v>147</v>
      </c>
      <c r="D27" s="7" t="s">
        <v>81</v>
      </c>
      <c r="E27" s="7" t="s">
        <v>221</v>
      </c>
      <c r="F27" s="7">
        <v>507</v>
      </c>
      <c r="G27" s="8">
        <v>0.79166666666666663</v>
      </c>
      <c r="H27" s="8">
        <v>0.92361111111111116</v>
      </c>
      <c r="I27" s="7">
        <v>80</v>
      </c>
      <c r="J27" s="7">
        <v>80</v>
      </c>
      <c r="K27" s="7">
        <v>0</v>
      </c>
      <c r="L27" s="7">
        <v>100</v>
      </c>
      <c r="M27" s="1" t="str">
        <f>IFERROR(VLOOKUP(Tabla1[[#This Row],[COD]],Circuitos[],2,0)," ")</f>
        <v xml:space="preserve"> </v>
      </c>
      <c r="N27" s="9">
        <f>Tabla1[[#This Row],[DIA]]</f>
        <v>45768</v>
      </c>
      <c r="O27" t="s">
        <v>201</v>
      </c>
      <c r="P27" t="s">
        <v>29</v>
      </c>
      <c r="Q27" t="s">
        <v>26</v>
      </c>
      <c r="R27" t="s">
        <v>222</v>
      </c>
      <c r="S27" s="63">
        <v>45798</v>
      </c>
      <c r="T27">
        <v>883</v>
      </c>
    </row>
    <row r="28" spans="1:20">
      <c r="A28" s="9" t="str">
        <f>Tabla1[[#This Row],[DIA]]&amp;"-"&amp;Tabla1[[#This Row],[NUM]]</f>
        <v>45768-1313</v>
      </c>
      <c r="B28" s="61">
        <v>45768</v>
      </c>
      <c r="C28" s="7" t="s">
        <v>147</v>
      </c>
      <c r="D28" s="7" t="s">
        <v>22</v>
      </c>
      <c r="E28" s="7" t="s">
        <v>181</v>
      </c>
      <c r="F28" s="7">
        <v>1313</v>
      </c>
      <c r="G28" s="8">
        <v>0.59722222222222221</v>
      </c>
      <c r="H28" s="8">
        <v>0.72569444444444442</v>
      </c>
      <c r="I28" s="7">
        <v>16</v>
      </c>
      <c r="J28" s="7">
        <v>16</v>
      </c>
      <c r="K28" s="7">
        <v>0</v>
      </c>
      <c r="L28" s="7">
        <v>100</v>
      </c>
      <c r="M28" s="1" t="str">
        <f>IFERROR(VLOOKUP(Tabla1[[#This Row],[COD]],Circuitos[],2,0)," ")</f>
        <v xml:space="preserve"> </v>
      </c>
      <c r="N28" s="9">
        <f>Tabla1[[#This Row],[DIA]]</f>
        <v>45768</v>
      </c>
      <c r="O28" t="s">
        <v>223</v>
      </c>
      <c r="P28" t="s">
        <v>33</v>
      </c>
      <c r="Q28" t="s">
        <v>40</v>
      </c>
      <c r="R28" t="s">
        <v>224</v>
      </c>
      <c r="S28" s="63">
        <v>45839</v>
      </c>
      <c r="T28">
        <v>763</v>
      </c>
    </row>
    <row r="29" spans="1:20">
      <c r="A29" s="9" t="str">
        <f>Tabla1[[#This Row],[DIA]]&amp;"-"&amp;Tabla1[[#This Row],[NUM]]</f>
        <v>45768-807</v>
      </c>
      <c r="B29" s="61">
        <v>45768</v>
      </c>
      <c r="C29" s="7" t="s">
        <v>225</v>
      </c>
      <c r="D29" s="7" t="s">
        <v>37</v>
      </c>
      <c r="E29" s="7" t="s">
        <v>189</v>
      </c>
      <c r="F29" s="7">
        <v>807</v>
      </c>
      <c r="G29" s="8">
        <v>0.52083333333333337</v>
      </c>
      <c r="H29" s="8">
        <v>0.64583333333333337</v>
      </c>
      <c r="I29" s="7">
        <v>85</v>
      </c>
      <c r="J29" s="7">
        <v>83</v>
      </c>
      <c r="K29" s="7">
        <v>2</v>
      </c>
      <c r="L29" s="7">
        <v>97.647058823529406</v>
      </c>
      <c r="M29" s="1" t="str">
        <f>IFERROR(VLOOKUP(Tabla1[[#This Row],[COD]],Circuitos[],2,0)," ")</f>
        <v xml:space="preserve"> </v>
      </c>
      <c r="N29" s="9">
        <f>Tabla1[[#This Row],[DIA]]</f>
        <v>45768</v>
      </c>
      <c r="O29" t="s">
        <v>223</v>
      </c>
      <c r="P29" t="s">
        <v>36</v>
      </c>
      <c r="Q29" t="s">
        <v>40</v>
      </c>
      <c r="R29" t="s">
        <v>226</v>
      </c>
      <c r="S29" s="63">
        <v>45853</v>
      </c>
      <c r="T29">
        <v>763</v>
      </c>
    </row>
    <row r="30" spans="1:20">
      <c r="A30" s="9" t="str">
        <f>Tabla1[[#This Row],[DIA]]&amp;"-"&amp;Tabla1[[#This Row],[NUM]]</f>
        <v>45768-820</v>
      </c>
      <c r="B30" s="61">
        <v>45768</v>
      </c>
      <c r="C30" s="7" t="s">
        <v>225</v>
      </c>
      <c r="D30" s="7" t="s">
        <v>57</v>
      </c>
      <c r="E30" s="7" t="s">
        <v>189</v>
      </c>
      <c r="F30" s="7">
        <v>820</v>
      </c>
      <c r="G30" s="8">
        <v>0.55208333333333337</v>
      </c>
      <c r="H30" s="8">
        <v>0.67361111111111116</v>
      </c>
      <c r="I30" s="7">
        <v>88</v>
      </c>
      <c r="J30" s="7">
        <v>88</v>
      </c>
      <c r="K30" s="7">
        <v>0</v>
      </c>
      <c r="L30" s="7">
        <v>100</v>
      </c>
      <c r="M30" s="1" t="str">
        <f>IFERROR(VLOOKUP(Tabla1[[#This Row],[COD]],Circuitos[],2,0)," ")</f>
        <v xml:space="preserve"> </v>
      </c>
      <c r="N30" s="9">
        <f>Tabla1[[#This Row],[DIA]]</f>
        <v>45768</v>
      </c>
      <c r="O30" t="s">
        <v>223</v>
      </c>
      <c r="P30" t="s">
        <v>13</v>
      </c>
      <c r="Q30" t="s">
        <v>40</v>
      </c>
      <c r="R30" t="s">
        <v>227</v>
      </c>
      <c r="S30" s="63">
        <v>45867</v>
      </c>
      <c r="T30">
        <v>763</v>
      </c>
    </row>
    <row r="31" spans="1:20">
      <c r="A31" s="9" t="str">
        <f>Tabla1[[#This Row],[DIA]]&amp;"-"&amp;Tabla1[[#This Row],[NUM]]</f>
        <v>45768-1003</v>
      </c>
      <c r="B31" s="61">
        <v>45768</v>
      </c>
      <c r="C31" s="7" t="s">
        <v>183</v>
      </c>
      <c r="D31" s="7" t="s">
        <v>173</v>
      </c>
      <c r="E31" s="7" t="s">
        <v>174</v>
      </c>
      <c r="F31" s="7">
        <v>1003</v>
      </c>
      <c r="G31" s="8">
        <v>0.81944444444444442</v>
      </c>
      <c r="H31" s="8">
        <v>0.85416666666666663</v>
      </c>
      <c r="I31" s="7">
        <v>10</v>
      </c>
      <c r="J31" s="7">
        <v>6</v>
      </c>
      <c r="K31" s="7">
        <v>4</v>
      </c>
      <c r="L31" s="7">
        <v>60</v>
      </c>
      <c r="M31" s="1" t="str">
        <f>IFERROR(VLOOKUP(Tabla1[[#This Row],[COD]],Circuitos[],2,0)," ")</f>
        <v xml:space="preserve"> </v>
      </c>
      <c r="N31" s="9">
        <f>Tabla1[[#This Row],[DIA]]</f>
        <v>45768</v>
      </c>
      <c r="O31" t="s">
        <v>223</v>
      </c>
      <c r="P31" t="s">
        <v>13</v>
      </c>
      <c r="Q31" t="s">
        <v>40</v>
      </c>
      <c r="R31" t="s">
        <v>228</v>
      </c>
      <c r="S31" s="63">
        <v>45895</v>
      </c>
      <c r="T31">
        <v>763</v>
      </c>
    </row>
    <row r="32" spans="1:20">
      <c r="A32" s="9" t="str">
        <f>Tabla1[[#This Row],[DIA]]&amp;"-"&amp;Tabla1[[#This Row],[NUM]]</f>
        <v>45768-804</v>
      </c>
      <c r="B32" s="61">
        <v>45768</v>
      </c>
      <c r="C32" s="7" t="s">
        <v>229</v>
      </c>
      <c r="D32" s="7" t="s">
        <v>37</v>
      </c>
      <c r="E32" s="7" t="s">
        <v>189</v>
      </c>
      <c r="F32" s="7">
        <v>804</v>
      </c>
      <c r="G32" s="8">
        <v>0.78125</v>
      </c>
      <c r="H32" s="8">
        <v>0.88541666666666663</v>
      </c>
      <c r="I32" s="7">
        <v>78</v>
      </c>
      <c r="J32" s="7">
        <v>78</v>
      </c>
      <c r="K32" s="7">
        <v>0</v>
      </c>
      <c r="L32" s="7">
        <v>100</v>
      </c>
      <c r="M32" s="1" t="str">
        <f>IFERROR(VLOOKUP(Tabla1[[#This Row],[COD]],Circuitos[],2,0)," ")</f>
        <v xml:space="preserve"> </v>
      </c>
      <c r="N32" s="9">
        <f>Tabla1[[#This Row],[DIA]]</f>
        <v>45768</v>
      </c>
      <c r="O32" t="s">
        <v>223</v>
      </c>
      <c r="P32" t="s">
        <v>22</v>
      </c>
      <c r="Q32" t="s">
        <v>40</v>
      </c>
      <c r="R32" t="s">
        <v>230</v>
      </c>
      <c r="S32" s="63">
        <v>45881</v>
      </c>
      <c r="T32">
        <v>763</v>
      </c>
    </row>
    <row r="33" spans="1:20">
      <c r="A33" s="9" t="str">
        <f>Tabla1[[#This Row],[DIA]]&amp;"-"&amp;Tabla1[[#This Row],[NUM]]</f>
        <v>45768-1818</v>
      </c>
      <c r="B33" s="61">
        <v>45768</v>
      </c>
      <c r="C33" s="7" t="s">
        <v>196</v>
      </c>
      <c r="D33" s="7" t="s">
        <v>36</v>
      </c>
      <c r="E33" s="7" t="s">
        <v>193</v>
      </c>
      <c r="F33" s="7">
        <v>1818</v>
      </c>
      <c r="G33" s="8">
        <v>0.8125</v>
      </c>
      <c r="H33" s="8">
        <v>0.90277777777777779</v>
      </c>
      <c r="I33" s="7">
        <v>11</v>
      </c>
      <c r="J33" s="7">
        <v>11</v>
      </c>
      <c r="K33" s="7">
        <v>0</v>
      </c>
      <c r="L33" s="7">
        <v>100</v>
      </c>
      <c r="M33" s="1" t="str">
        <f>IFERROR(VLOOKUP(Tabla1[[#This Row],[COD]],Circuitos[],2,0)," ")</f>
        <v xml:space="preserve"> </v>
      </c>
      <c r="N33" s="9">
        <f>Tabla1[[#This Row],[DIA]]</f>
        <v>45768</v>
      </c>
      <c r="O33" t="s">
        <v>223</v>
      </c>
      <c r="P33" t="s">
        <v>24</v>
      </c>
      <c r="Q33" t="s">
        <v>40</v>
      </c>
      <c r="R33" t="s">
        <v>231</v>
      </c>
      <c r="S33" s="63">
        <v>45763</v>
      </c>
      <c r="T33">
        <v>835</v>
      </c>
    </row>
    <row r="34" spans="1:20">
      <c r="A34" s="9" t="str">
        <f>Tabla1[[#This Row],[DIA]]&amp;"-"&amp;Tabla1[[#This Row],[NUM]]</f>
        <v>45768-1830</v>
      </c>
      <c r="B34" s="61">
        <v>45768</v>
      </c>
      <c r="C34" s="7" t="s">
        <v>196</v>
      </c>
      <c r="D34" s="7" t="s">
        <v>37</v>
      </c>
      <c r="E34" s="7" t="s">
        <v>193</v>
      </c>
      <c r="F34" s="7">
        <v>1830</v>
      </c>
      <c r="G34" s="8">
        <v>0.87847222222222221</v>
      </c>
      <c r="H34" s="8">
        <v>0.97569444444444442</v>
      </c>
      <c r="I34" s="7">
        <v>21</v>
      </c>
      <c r="J34" s="7">
        <v>21</v>
      </c>
      <c r="K34" s="7">
        <v>0</v>
      </c>
      <c r="L34" s="7">
        <v>100</v>
      </c>
      <c r="M34" s="1" t="str">
        <f>IFERROR(VLOOKUP(Tabla1[[#This Row],[COD]],Circuitos[],2,0)," ")</f>
        <v xml:space="preserve"> </v>
      </c>
      <c r="N34" s="9">
        <f>Tabla1[[#This Row],[DIA]]</f>
        <v>45768</v>
      </c>
      <c r="O34" t="s">
        <v>232</v>
      </c>
      <c r="P34" t="s">
        <v>33</v>
      </c>
      <c r="Q34" t="s">
        <v>75</v>
      </c>
      <c r="R34" t="s">
        <v>233</v>
      </c>
      <c r="S34" s="63">
        <v>45797</v>
      </c>
      <c r="T34">
        <v>765</v>
      </c>
    </row>
    <row r="35" spans="1:20">
      <c r="A35" s="9" t="str">
        <f>Tabla1[[#This Row],[DIA]]&amp;"-"&amp;Tabla1[[#This Row],[NUM]]</f>
        <v>45768-812</v>
      </c>
      <c r="B35" s="61">
        <v>45768</v>
      </c>
      <c r="C35" s="7" t="s">
        <v>234</v>
      </c>
      <c r="D35" s="7" t="s">
        <v>57</v>
      </c>
      <c r="E35" s="7" t="s">
        <v>189</v>
      </c>
      <c r="F35" s="7">
        <v>812</v>
      </c>
      <c r="G35" s="8">
        <v>0.94097222222222221</v>
      </c>
      <c r="H35" s="8">
        <v>4.8611111111111112E-2</v>
      </c>
      <c r="I35" s="7">
        <v>85</v>
      </c>
      <c r="J35" s="7">
        <v>85</v>
      </c>
      <c r="K35" s="7">
        <v>0</v>
      </c>
      <c r="L35" s="7">
        <v>100</v>
      </c>
      <c r="M35" s="1" t="str">
        <f>IFERROR(VLOOKUP(Tabla1[[#This Row],[COD]],Circuitos[],2,0)," ")</f>
        <v xml:space="preserve"> </v>
      </c>
      <c r="N35" s="9">
        <f>Tabla1[[#This Row],[DIA]]</f>
        <v>45768</v>
      </c>
      <c r="O35" t="s">
        <v>232</v>
      </c>
      <c r="P35" t="s">
        <v>37</v>
      </c>
      <c r="Q35" t="s">
        <v>75</v>
      </c>
      <c r="R35" t="s">
        <v>235</v>
      </c>
      <c r="S35" s="63">
        <v>45825</v>
      </c>
      <c r="T35">
        <v>765</v>
      </c>
    </row>
    <row r="36" spans="1:20">
      <c r="A36" s="9" t="str">
        <f>Tabla1[[#This Row],[DIA]]&amp;"-"&amp;Tabla1[[#This Row],[NUM]]</f>
        <v>45768-803</v>
      </c>
      <c r="B36" s="61">
        <v>45768</v>
      </c>
      <c r="C36" s="7" t="s">
        <v>236</v>
      </c>
      <c r="D36" s="7" t="s">
        <v>37</v>
      </c>
      <c r="E36" s="7" t="s">
        <v>189</v>
      </c>
      <c r="F36" s="7">
        <v>803</v>
      </c>
      <c r="G36" s="8">
        <v>0.45833333333333331</v>
      </c>
      <c r="H36" s="8">
        <v>0.59027777777777779</v>
      </c>
      <c r="I36" s="7">
        <v>85</v>
      </c>
      <c r="J36" s="7">
        <v>85</v>
      </c>
      <c r="K36" s="7">
        <v>0</v>
      </c>
      <c r="L36" s="7">
        <v>100</v>
      </c>
      <c r="M36" s="1" t="str">
        <f>IFERROR(VLOOKUP(Tabla1[[#This Row],[COD]],Circuitos[],2,0)," ")</f>
        <v xml:space="preserve"> </v>
      </c>
      <c r="N36" s="9">
        <f>Tabla1[[#This Row],[DIA]]</f>
        <v>45768</v>
      </c>
      <c r="O36" t="s">
        <v>232</v>
      </c>
      <c r="P36" t="s">
        <v>13</v>
      </c>
      <c r="Q36" t="s">
        <v>75</v>
      </c>
      <c r="R36" t="s">
        <v>237</v>
      </c>
      <c r="S36" s="63">
        <v>45783</v>
      </c>
      <c r="T36">
        <v>765</v>
      </c>
    </row>
    <row r="37" spans="1:20">
      <c r="A37" s="9" t="str">
        <f>Tabla1[[#This Row],[DIA]]&amp;"-"&amp;Tabla1[[#This Row],[NUM]]</f>
        <v>45768-811</v>
      </c>
      <c r="B37" s="61">
        <v>45768</v>
      </c>
      <c r="C37" s="7" t="s">
        <v>236</v>
      </c>
      <c r="D37" s="7" t="s">
        <v>20</v>
      </c>
      <c r="E37" s="7" t="s">
        <v>189</v>
      </c>
      <c r="F37" s="7">
        <v>811</v>
      </c>
      <c r="G37" s="8">
        <v>0.68402777777777779</v>
      </c>
      <c r="H37" s="8">
        <v>0.79513888888888884</v>
      </c>
      <c r="I37" s="7">
        <v>90</v>
      </c>
      <c r="J37" s="7">
        <v>89</v>
      </c>
      <c r="K37" s="7">
        <v>1</v>
      </c>
      <c r="L37" s="7">
        <v>98.888888888888886</v>
      </c>
      <c r="M37" s="1" t="str">
        <f>IFERROR(VLOOKUP(Tabla1[[#This Row],[COD]],Circuitos[],2,0)," ")</f>
        <v xml:space="preserve"> </v>
      </c>
      <c r="N37" s="9">
        <f>Tabla1[[#This Row],[DIA]]</f>
        <v>45768</v>
      </c>
      <c r="O37" t="s">
        <v>232</v>
      </c>
      <c r="P37" t="s">
        <v>13</v>
      </c>
      <c r="Q37" t="s">
        <v>75</v>
      </c>
      <c r="R37" t="s">
        <v>238</v>
      </c>
      <c r="S37" s="63">
        <v>45930</v>
      </c>
      <c r="T37">
        <v>765</v>
      </c>
    </row>
    <row r="38" spans="1:20">
      <c r="A38" s="9" t="str">
        <f>Tabla1[[#This Row],[DIA]]&amp;"-"&amp;Tabla1[[#This Row],[NUM]]</f>
        <v>45768-821</v>
      </c>
      <c r="B38" s="61">
        <v>45768</v>
      </c>
      <c r="C38" s="7" t="s">
        <v>239</v>
      </c>
      <c r="D38" s="7" t="s">
        <v>37</v>
      </c>
      <c r="E38" s="7" t="s">
        <v>189</v>
      </c>
      <c r="F38" s="7">
        <v>821</v>
      </c>
      <c r="G38" s="8">
        <v>0.82638888888888884</v>
      </c>
      <c r="H38" s="8">
        <v>0.89236111111111116</v>
      </c>
      <c r="I38" s="7">
        <v>85</v>
      </c>
      <c r="J38" s="7">
        <v>81</v>
      </c>
      <c r="K38" s="7">
        <v>4</v>
      </c>
      <c r="L38" s="7">
        <v>95.294117647058826</v>
      </c>
      <c r="M38" s="1" t="str">
        <f>IFERROR(VLOOKUP(Tabla1[[#This Row],[COD]],Circuitos[],2,0)," ")</f>
        <v xml:space="preserve"> </v>
      </c>
      <c r="N38" s="9">
        <f>Tabla1[[#This Row],[DIA]]</f>
        <v>45768</v>
      </c>
      <c r="O38" t="s">
        <v>232</v>
      </c>
      <c r="P38" t="s">
        <v>22</v>
      </c>
      <c r="Q38" t="s">
        <v>75</v>
      </c>
      <c r="R38" t="s">
        <v>240</v>
      </c>
      <c r="S38" s="63">
        <v>45916</v>
      </c>
      <c r="T38">
        <v>765</v>
      </c>
    </row>
    <row r="39" spans="1:20">
      <c r="A39" s="9" t="str">
        <f>Tabla1[[#This Row],[DIA]]&amp;"-"&amp;Tabla1[[#This Row],[NUM]]</f>
        <v>45768-816</v>
      </c>
      <c r="B39" s="61">
        <v>45768</v>
      </c>
      <c r="C39" s="7" t="s">
        <v>241</v>
      </c>
      <c r="D39" s="7" t="s">
        <v>20</v>
      </c>
      <c r="E39" s="7" t="s">
        <v>189</v>
      </c>
      <c r="F39" s="7">
        <v>816</v>
      </c>
      <c r="G39" s="8">
        <v>0.66319444444444442</v>
      </c>
      <c r="H39" s="8">
        <v>0.81597222222222221</v>
      </c>
      <c r="I39" s="7">
        <v>85</v>
      </c>
      <c r="J39" s="7">
        <v>84</v>
      </c>
      <c r="K39" s="7">
        <v>1</v>
      </c>
      <c r="L39" s="7">
        <v>98.82352941176471</v>
      </c>
      <c r="M39" s="1" t="str">
        <f>IFERROR(VLOOKUP(Tabla1[[#This Row],[COD]],Circuitos[],2,0)," ")</f>
        <v xml:space="preserve"> </v>
      </c>
      <c r="N39" s="9">
        <f>Tabla1[[#This Row],[DIA]]</f>
        <v>45768</v>
      </c>
      <c r="O39" t="s">
        <v>232</v>
      </c>
      <c r="P39" t="s">
        <v>24</v>
      </c>
      <c r="Q39" t="s">
        <v>75</v>
      </c>
      <c r="R39" t="s">
        <v>242</v>
      </c>
      <c r="S39" s="63">
        <v>45811</v>
      </c>
      <c r="T39">
        <v>765</v>
      </c>
    </row>
    <row r="40" spans="1:20">
      <c r="A40" s="9" t="str">
        <f>Tabla1[[#This Row],[DIA]]&amp;"-"&amp;Tabla1[[#This Row],[NUM]]</f>
        <v>45768-6725</v>
      </c>
      <c r="B40" s="61">
        <v>45768</v>
      </c>
      <c r="C40" s="7" t="s">
        <v>243</v>
      </c>
      <c r="D40" s="7" t="s">
        <v>57</v>
      </c>
      <c r="E40" s="7" t="s">
        <v>244</v>
      </c>
      <c r="F40" s="7">
        <v>6725</v>
      </c>
      <c r="G40" s="8">
        <v>0.60416666666666663</v>
      </c>
      <c r="H40" s="8">
        <v>0.73263888888888884</v>
      </c>
      <c r="I40" s="7">
        <v>45</v>
      </c>
      <c r="J40" s="7">
        <v>45</v>
      </c>
      <c r="K40" s="7">
        <v>0</v>
      </c>
      <c r="L40" s="7">
        <v>100</v>
      </c>
      <c r="M40" s="1" t="str">
        <f>IFERROR(VLOOKUP(Tabla1[[#This Row],[COD]],Circuitos[],2,0)," ")</f>
        <v xml:space="preserve"> </v>
      </c>
      <c r="N40" s="9">
        <f>Tabla1[[#This Row],[DIA]]</f>
        <v>45768</v>
      </c>
      <c r="O40" t="s">
        <v>232</v>
      </c>
      <c r="P40" t="s">
        <v>24</v>
      </c>
      <c r="Q40" t="s">
        <v>75</v>
      </c>
      <c r="R40" t="s">
        <v>245</v>
      </c>
      <c r="S40" s="63">
        <v>45902</v>
      </c>
      <c r="T40">
        <v>766</v>
      </c>
    </row>
    <row r="41" spans="1:20">
      <c r="A41" s="9" t="str">
        <f>Tabla1[[#This Row],[DIA]]&amp;"-"&amp;Tabla1[[#This Row],[NUM]]</f>
        <v>45768-6813</v>
      </c>
      <c r="B41" s="61">
        <v>45768</v>
      </c>
      <c r="C41" s="7" t="s">
        <v>243</v>
      </c>
      <c r="D41" s="7" t="s">
        <v>57</v>
      </c>
      <c r="E41" s="7" t="s">
        <v>244</v>
      </c>
      <c r="F41" s="7">
        <v>6813</v>
      </c>
      <c r="G41" s="8">
        <v>0.64583333333333337</v>
      </c>
      <c r="H41" s="8">
        <v>0.77083333333333337</v>
      </c>
      <c r="I41" s="7">
        <v>82</v>
      </c>
      <c r="J41" s="7">
        <v>82</v>
      </c>
      <c r="K41" s="7">
        <v>0</v>
      </c>
      <c r="L41" s="7">
        <v>100</v>
      </c>
      <c r="M41" s="1" t="str">
        <f>IFERROR(VLOOKUP(Tabla1[[#This Row],[COD]],Circuitos[],2,0)," ")</f>
        <v xml:space="preserve"> </v>
      </c>
      <c r="N41" s="9">
        <f>Tabla1[[#This Row],[DIA]]</f>
        <v>45768</v>
      </c>
      <c r="O41" t="s">
        <v>209</v>
      </c>
      <c r="P41" t="s">
        <v>36</v>
      </c>
      <c r="Q41" t="s">
        <v>38</v>
      </c>
      <c r="R41" t="s">
        <v>246</v>
      </c>
      <c r="S41" s="63">
        <v>45788</v>
      </c>
      <c r="T41">
        <v>775</v>
      </c>
    </row>
    <row r="42" spans="1:20">
      <c r="A42" s="9" t="str">
        <f>Tabla1[[#This Row],[DIA]]&amp;"-"&amp;Tabla1[[#This Row],[NUM]]</f>
        <v>45768-393</v>
      </c>
      <c r="B42" s="61">
        <v>45768</v>
      </c>
      <c r="C42" s="7" t="s">
        <v>247</v>
      </c>
      <c r="D42" s="7" t="s">
        <v>36</v>
      </c>
      <c r="E42" s="7" t="s">
        <v>248</v>
      </c>
      <c r="F42" s="7">
        <v>393</v>
      </c>
      <c r="G42" s="8">
        <v>0.72916666666666663</v>
      </c>
      <c r="H42" s="8">
        <v>0.82638888888888884</v>
      </c>
      <c r="I42" s="7">
        <v>12</v>
      </c>
      <c r="J42" s="7">
        <v>9</v>
      </c>
      <c r="K42" s="7">
        <v>3</v>
      </c>
      <c r="L42" s="7">
        <v>75</v>
      </c>
      <c r="M42" s="1" t="str">
        <f>IFERROR(VLOOKUP(Tabla1[[#This Row],[COD]],Circuitos[],2,0)," ")</f>
        <v xml:space="preserve"> </v>
      </c>
      <c r="N42" s="9">
        <f>Tabla1[[#This Row],[DIA]]</f>
        <v>45768</v>
      </c>
      <c r="O42" t="s">
        <v>209</v>
      </c>
      <c r="P42" t="s">
        <v>13</v>
      </c>
      <c r="Q42" t="s">
        <v>38</v>
      </c>
      <c r="R42" t="s">
        <v>249</v>
      </c>
      <c r="S42" s="63">
        <v>45802</v>
      </c>
      <c r="T42">
        <v>775</v>
      </c>
    </row>
    <row r="43" spans="1:20">
      <c r="A43" s="9" t="str">
        <f>Tabla1[[#This Row],[DIA]]&amp;"-"&amp;Tabla1[[#This Row],[NUM]]</f>
        <v>45769-871</v>
      </c>
      <c r="B43" s="61">
        <v>45769</v>
      </c>
      <c r="C43" s="7" t="s">
        <v>13</v>
      </c>
      <c r="D43" s="7" t="s">
        <v>223</v>
      </c>
      <c r="E43" s="7" t="s">
        <v>250</v>
      </c>
      <c r="F43" s="7">
        <v>871</v>
      </c>
      <c r="G43" s="8">
        <v>0.4861111111111111</v>
      </c>
      <c r="H43" s="8">
        <v>0.61805555555555558</v>
      </c>
      <c r="I43" s="7">
        <v>34</v>
      </c>
      <c r="J43" s="7">
        <v>33</v>
      </c>
      <c r="K43" s="7">
        <v>1</v>
      </c>
      <c r="L43" s="7">
        <v>97.058823529411768</v>
      </c>
      <c r="M43" s="1" t="str">
        <f>IFERROR(VLOOKUP(Tabla1[[#This Row],[COD]],Circuitos[],2,0)," ")</f>
        <v xml:space="preserve"> </v>
      </c>
      <c r="N43" s="9">
        <f>Tabla1[[#This Row],[DIA]]</f>
        <v>45769</v>
      </c>
      <c r="O43" t="s">
        <v>209</v>
      </c>
      <c r="P43" t="s">
        <v>13</v>
      </c>
      <c r="Q43" t="s">
        <v>38</v>
      </c>
      <c r="R43" t="s">
        <v>251</v>
      </c>
      <c r="S43" s="63">
        <v>45914</v>
      </c>
      <c r="T43">
        <v>775</v>
      </c>
    </row>
    <row r="44" spans="1:20">
      <c r="A44" s="9" t="str">
        <f>Tabla1[[#This Row],[DIA]]&amp;"-"&amp;Tabla1[[#This Row],[NUM]]</f>
        <v>45769-651</v>
      </c>
      <c r="B44" s="61">
        <v>45769</v>
      </c>
      <c r="C44" s="7" t="s">
        <v>13</v>
      </c>
      <c r="D44" s="7" t="s">
        <v>252</v>
      </c>
      <c r="E44" s="7" t="s">
        <v>250</v>
      </c>
      <c r="F44" s="7">
        <v>651</v>
      </c>
      <c r="G44" s="8">
        <v>0.54166666666666663</v>
      </c>
      <c r="H44" s="8">
        <v>0.64236111111111116</v>
      </c>
      <c r="I44" s="7">
        <v>44</v>
      </c>
      <c r="J44" s="7">
        <v>44</v>
      </c>
      <c r="K44" s="7">
        <v>0</v>
      </c>
      <c r="L44" s="7">
        <v>100</v>
      </c>
      <c r="M44" s="1" t="str">
        <f>IFERROR(VLOOKUP(Tabla1[[#This Row],[COD]],Circuitos[],2,0)," ")</f>
        <v xml:space="preserve"> </v>
      </c>
      <c r="N44" s="9">
        <f>Tabla1[[#This Row],[DIA]]</f>
        <v>45769</v>
      </c>
      <c r="O44" t="s">
        <v>209</v>
      </c>
      <c r="P44" t="s">
        <v>13</v>
      </c>
      <c r="Q44" t="s">
        <v>38</v>
      </c>
      <c r="R44" t="s">
        <v>253</v>
      </c>
      <c r="S44" s="63">
        <v>45928</v>
      </c>
      <c r="T44">
        <v>775</v>
      </c>
    </row>
    <row r="45" spans="1:20">
      <c r="A45" s="9" t="str">
        <f>Tabla1[[#This Row],[DIA]]&amp;"-"&amp;Tabla1[[#This Row],[NUM]]</f>
        <v>45769-941</v>
      </c>
      <c r="B45" s="61">
        <v>45769</v>
      </c>
      <c r="C45" s="7" t="s">
        <v>13</v>
      </c>
      <c r="D45" s="7" t="s">
        <v>254</v>
      </c>
      <c r="E45" s="7" t="s">
        <v>250</v>
      </c>
      <c r="F45" s="7">
        <v>941</v>
      </c>
      <c r="G45" s="8">
        <v>0.66666666666666663</v>
      </c>
      <c r="H45" s="8">
        <v>0.78125</v>
      </c>
      <c r="I45" s="7">
        <v>41</v>
      </c>
      <c r="J45" s="7">
        <v>41</v>
      </c>
      <c r="K45" s="7">
        <v>0</v>
      </c>
      <c r="L45" s="7">
        <v>100</v>
      </c>
      <c r="M45" s="1" t="str">
        <f>IFERROR(VLOOKUP(Tabla1[[#This Row],[COD]],Circuitos[],2,0)," ")</f>
        <v xml:space="preserve"> </v>
      </c>
      <c r="N45" s="9">
        <f>Tabla1[[#This Row],[DIA]]</f>
        <v>45769</v>
      </c>
      <c r="O45" t="s">
        <v>209</v>
      </c>
      <c r="P45" t="s">
        <v>22</v>
      </c>
      <c r="Q45" t="s">
        <v>38</v>
      </c>
      <c r="R45" t="s">
        <v>255</v>
      </c>
      <c r="S45" s="63">
        <v>45816</v>
      </c>
      <c r="T45">
        <v>775</v>
      </c>
    </row>
    <row r="46" spans="1:20">
      <c r="A46" s="9" t="str">
        <f>Tabla1[[#This Row],[DIA]]&amp;"-"&amp;Tabla1[[#This Row],[NUM]]</f>
        <v>45770-2333</v>
      </c>
      <c r="B46" s="61">
        <v>45770</v>
      </c>
      <c r="C46" s="7" t="s">
        <v>185</v>
      </c>
      <c r="D46" s="7" t="s">
        <v>147</v>
      </c>
      <c r="E46" s="7" t="s">
        <v>181</v>
      </c>
      <c r="F46" s="7">
        <v>2333</v>
      </c>
      <c r="G46" s="8">
        <v>0.79513888888888884</v>
      </c>
      <c r="H46" s="8">
        <v>0.85763888888888884</v>
      </c>
      <c r="I46" s="7">
        <v>40</v>
      </c>
      <c r="J46" s="7">
        <v>0</v>
      </c>
      <c r="K46" s="7">
        <v>40</v>
      </c>
      <c r="L46" s="7">
        <v>0</v>
      </c>
      <c r="M46" s="1" t="str">
        <f>IFERROR(VLOOKUP(Tabla1[[#This Row],[COD]],Circuitos[],2,0)," ")</f>
        <v xml:space="preserve"> </v>
      </c>
      <c r="N46" s="9">
        <f>Tabla1[[#This Row],[DIA]]</f>
        <v>45770</v>
      </c>
      <c r="O46" t="s">
        <v>209</v>
      </c>
      <c r="P46" t="s">
        <v>24</v>
      </c>
      <c r="Q46" t="s">
        <v>38</v>
      </c>
      <c r="R46" t="s">
        <v>256</v>
      </c>
      <c r="S46" s="63">
        <v>45830</v>
      </c>
      <c r="T46">
        <v>775</v>
      </c>
    </row>
    <row r="47" spans="1:20">
      <c r="A47" s="9" t="str">
        <f>Tabla1[[#This Row],[DIA]]&amp;"-"&amp;Tabla1[[#This Row],[NUM]]</f>
        <v>45770-8055</v>
      </c>
      <c r="B47" s="61">
        <v>45770</v>
      </c>
      <c r="C47" s="7" t="s">
        <v>175</v>
      </c>
      <c r="D47" s="7" t="s">
        <v>173</v>
      </c>
      <c r="E47" s="7" t="s">
        <v>257</v>
      </c>
      <c r="F47" s="7">
        <v>8055</v>
      </c>
      <c r="G47" s="8">
        <v>0.5625</v>
      </c>
      <c r="H47" s="8">
        <v>0.61458333333333337</v>
      </c>
      <c r="I47" s="7">
        <v>9</v>
      </c>
      <c r="J47" s="7">
        <v>9</v>
      </c>
      <c r="K47" s="7">
        <v>0</v>
      </c>
      <c r="L47" s="7">
        <v>100</v>
      </c>
      <c r="M47" s="1" t="str">
        <f>IFERROR(VLOOKUP(Tabla1[[#This Row],[COD]],Circuitos[],2,0)," ")</f>
        <v xml:space="preserve"> </v>
      </c>
      <c r="N47" s="9">
        <f>Tabla1[[#This Row],[DIA]]</f>
        <v>45770</v>
      </c>
      <c r="O47" t="s">
        <v>147</v>
      </c>
      <c r="P47" t="s">
        <v>52</v>
      </c>
      <c r="Q47" t="s">
        <v>83</v>
      </c>
      <c r="R47" t="s">
        <v>258</v>
      </c>
      <c r="S47" s="63">
        <v>45936</v>
      </c>
      <c r="T47">
        <v>5115</v>
      </c>
    </row>
    <row r="48" spans="1:20">
      <c r="A48" s="9" t="str">
        <f>Tabla1[[#This Row],[DIA]]&amp;"-"&amp;Tabla1[[#This Row],[NUM]]</f>
        <v>45770-884</v>
      </c>
      <c r="B48" s="61">
        <v>45770</v>
      </c>
      <c r="C48" s="7" t="s">
        <v>201</v>
      </c>
      <c r="D48" s="7" t="s">
        <v>29</v>
      </c>
      <c r="E48" s="7" t="s">
        <v>189</v>
      </c>
      <c r="F48" s="7">
        <v>884</v>
      </c>
      <c r="G48" s="8">
        <v>0.58680555555555558</v>
      </c>
      <c r="H48" s="8">
        <v>0.67708333333333337</v>
      </c>
      <c r="I48" s="7">
        <v>189</v>
      </c>
      <c r="J48" s="7">
        <v>172</v>
      </c>
      <c r="K48" s="7">
        <v>17</v>
      </c>
      <c r="L48" s="7">
        <v>91.005291005290999</v>
      </c>
      <c r="M48" s="1" t="str">
        <f>IFERROR(VLOOKUP(Tabla1[[#This Row],[COD]],Circuitos[],2,0)," ")</f>
        <v xml:space="preserve"> </v>
      </c>
      <c r="N48" s="9">
        <f>Tabla1[[#This Row],[DIA]]</f>
        <v>45770</v>
      </c>
      <c r="O48" t="s">
        <v>147</v>
      </c>
      <c r="P48" t="s">
        <v>44</v>
      </c>
      <c r="Q48" t="s">
        <v>83</v>
      </c>
      <c r="R48" t="s">
        <v>259</v>
      </c>
      <c r="S48" s="63">
        <v>45950</v>
      </c>
      <c r="T48">
        <v>5115</v>
      </c>
    </row>
    <row r="49" spans="1:20">
      <c r="A49" s="9" t="str">
        <f>Tabla1[[#This Row],[DIA]]&amp;"-"&amp;Tabla1[[#This Row],[NUM]]</f>
        <v>45770-883</v>
      </c>
      <c r="B49" s="61">
        <v>45770</v>
      </c>
      <c r="C49" s="7" t="s">
        <v>30</v>
      </c>
      <c r="D49" s="7" t="s">
        <v>201</v>
      </c>
      <c r="E49" s="7" t="s">
        <v>189</v>
      </c>
      <c r="F49" s="7">
        <v>883</v>
      </c>
      <c r="G49" s="8">
        <v>0.45833333333333331</v>
      </c>
      <c r="H49" s="8">
        <v>0.54513888888888884</v>
      </c>
      <c r="I49" s="7">
        <v>189</v>
      </c>
      <c r="J49" s="7">
        <v>181</v>
      </c>
      <c r="K49" s="7">
        <v>8</v>
      </c>
      <c r="L49" s="7">
        <v>95.767195767195773</v>
      </c>
      <c r="M49" s="1" t="str">
        <f>IFERROR(VLOOKUP(Tabla1[[#This Row],[COD]],Circuitos[],2,0)," ")</f>
        <v>Bélgica y Países Bajos (BRU-AMS)</v>
      </c>
      <c r="N49" s="9">
        <f>Tabla1[[#This Row],[DIA]]</f>
        <v>45770</v>
      </c>
      <c r="O49" t="s">
        <v>147</v>
      </c>
      <c r="P49" t="s">
        <v>57</v>
      </c>
      <c r="Q49" t="s">
        <v>83</v>
      </c>
      <c r="R49" t="s">
        <v>260</v>
      </c>
      <c r="S49" s="63">
        <v>45922</v>
      </c>
      <c r="T49">
        <v>5115</v>
      </c>
    </row>
    <row r="50" spans="1:20">
      <c r="A50" s="9" t="str">
        <f>Tabla1[[#This Row],[DIA]]&amp;"-"&amp;Tabla1[[#This Row],[NUM]]</f>
        <v>45770-6070</v>
      </c>
      <c r="B50" s="61">
        <v>45770</v>
      </c>
      <c r="C50" s="7" t="s">
        <v>24</v>
      </c>
      <c r="D50" s="7" t="s">
        <v>261</v>
      </c>
      <c r="E50" s="7" t="s">
        <v>262</v>
      </c>
      <c r="F50" s="7">
        <v>6070</v>
      </c>
      <c r="G50" s="8">
        <v>0.66666666666666663</v>
      </c>
      <c r="H50" s="8">
        <v>0.76041666666666663</v>
      </c>
      <c r="I50" s="7">
        <v>30</v>
      </c>
      <c r="J50" s="7">
        <v>30</v>
      </c>
      <c r="K50" s="7">
        <v>0</v>
      </c>
      <c r="L50" s="7">
        <v>100</v>
      </c>
      <c r="M50" s="1" t="str">
        <f>IFERROR(VLOOKUP(Tabla1[[#This Row],[COD]],Circuitos[],2,0)," ")</f>
        <v>Escapada a Sicilia</v>
      </c>
      <c r="N50" s="9">
        <f>Tabla1[[#This Row],[DIA]]</f>
        <v>45770</v>
      </c>
      <c r="O50" t="s">
        <v>147</v>
      </c>
      <c r="P50" t="s">
        <v>24</v>
      </c>
      <c r="Q50" t="s">
        <v>83</v>
      </c>
      <c r="R50" t="s">
        <v>263</v>
      </c>
      <c r="S50" s="63">
        <v>45908</v>
      </c>
      <c r="T50">
        <v>5115</v>
      </c>
    </row>
    <row r="51" spans="1:20">
      <c r="A51" s="9" t="str">
        <f>Tabla1[[#This Row],[DIA]]&amp;"-"&amp;Tabla1[[#This Row],[NUM]]</f>
        <v>45772-328</v>
      </c>
      <c r="B51" s="61">
        <v>45772</v>
      </c>
      <c r="C51" s="7" t="s">
        <v>111</v>
      </c>
      <c r="D51" s="7" t="s">
        <v>264</v>
      </c>
      <c r="E51" s="7" t="s">
        <v>265</v>
      </c>
      <c r="F51" s="7">
        <v>328</v>
      </c>
      <c r="G51" s="8">
        <v>0.89930555555555558</v>
      </c>
      <c r="H51" s="8">
        <v>0.1076388888888889</v>
      </c>
      <c r="I51" s="7">
        <v>27</v>
      </c>
      <c r="J51" s="7">
        <v>0</v>
      </c>
      <c r="K51" s="7">
        <v>27</v>
      </c>
      <c r="L51" s="7">
        <v>0</v>
      </c>
      <c r="M51" s="1" t="str">
        <f>IFERROR(VLOOKUP(Tabla1[[#This Row],[COD]],Circuitos[],2,0)," ")</f>
        <v>Lo Mejor de la India del Norte y Benarés</v>
      </c>
      <c r="N51" s="9">
        <f>Tabla1[[#This Row],[DIA]]</f>
        <v>45772</v>
      </c>
      <c r="O51" t="s">
        <v>266</v>
      </c>
      <c r="P51" t="s">
        <v>82</v>
      </c>
      <c r="Q51" t="s">
        <v>77</v>
      </c>
      <c r="R51" t="s">
        <v>267</v>
      </c>
      <c r="S51" s="63">
        <v>45922</v>
      </c>
      <c r="T51">
        <v>626</v>
      </c>
    </row>
    <row r="52" spans="1:20">
      <c r="A52" s="9" t="str">
        <f>Tabla1[[#This Row],[DIA]]&amp;"-"&amp;Tabla1[[#This Row],[NUM]]</f>
        <v>45772-5020</v>
      </c>
      <c r="B52" s="61">
        <v>45772</v>
      </c>
      <c r="C52" s="7" t="s">
        <v>173</v>
      </c>
      <c r="D52" s="7" t="s">
        <v>13</v>
      </c>
      <c r="E52" s="7" t="s">
        <v>174</v>
      </c>
      <c r="F52" s="7">
        <v>5020</v>
      </c>
      <c r="G52" s="8">
        <v>0.46527777777777779</v>
      </c>
      <c r="H52" s="8">
        <v>0.63888888888888884</v>
      </c>
      <c r="I52" s="7">
        <v>6</v>
      </c>
      <c r="J52" s="7">
        <v>6</v>
      </c>
      <c r="K52" s="7">
        <v>0</v>
      </c>
      <c r="L52" s="7">
        <v>100</v>
      </c>
      <c r="M52" s="1" t="str">
        <f>IFERROR(VLOOKUP(Tabla1[[#This Row],[COD]],Circuitos[],2,0)," ")</f>
        <v xml:space="preserve"> </v>
      </c>
      <c r="N52" s="9">
        <f>Tabla1[[#This Row],[DIA]]</f>
        <v>45772</v>
      </c>
      <c r="O52" t="s">
        <v>266</v>
      </c>
      <c r="P52" t="s">
        <v>33</v>
      </c>
      <c r="Q52" t="s">
        <v>77</v>
      </c>
      <c r="R52" t="s">
        <v>268</v>
      </c>
      <c r="S52" s="63">
        <v>45852</v>
      </c>
      <c r="T52">
        <v>606</v>
      </c>
    </row>
    <row r="53" spans="1:20">
      <c r="A53" s="9" t="str">
        <f>Tabla1[[#This Row],[DIA]]&amp;"-"&amp;Tabla1[[#This Row],[NUM]]</f>
        <v>45772-921</v>
      </c>
      <c r="B53" s="61">
        <v>45772</v>
      </c>
      <c r="C53" s="7" t="s">
        <v>13</v>
      </c>
      <c r="D53" s="7" t="s">
        <v>185</v>
      </c>
      <c r="E53" s="7" t="s">
        <v>186</v>
      </c>
      <c r="F53" s="7">
        <v>921</v>
      </c>
      <c r="G53" s="8">
        <v>0.81597222222222221</v>
      </c>
      <c r="H53" s="8">
        <v>2.0833333333333332E-2</v>
      </c>
      <c r="I53" s="7">
        <v>30</v>
      </c>
      <c r="J53" s="7">
        <v>30</v>
      </c>
      <c r="K53" s="7">
        <v>0</v>
      </c>
      <c r="L53" s="7">
        <v>100</v>
      </c>
      <c r="M53" s="1" t="str">
        <f>IFERROR(VLOOKUP(Tabla1[[#This Row],[COD]],Circuitos[],2,0)," ")</f>
        <v xml:space="preserve"> </v>
      </c>
      <c r="N53" s="9">
        <f>Tabla1[[#This Row],[DIA]]</f>
        <v>45772</v>
      </c>
      <c r="O53" t="s">
        <v>266</v>
      </c>
      <c r="P53" t="s">
        <v>79</v>
      </c>
      <c r="Q53" t="s">
        <v>77</v>
      </c>
      <c r="R53" t="s">
        <v>269</v>
      </c>
      <c r="S53" s="63">
        <v>45866</v>
      </c>
      <c r="T53">
        <v>610</v>
      </c>
    </row>
    <row r="54" spans="1:20">
      <c r="A54" s="9" t="str">
        <f>Tabla1[[#This Row],[DIA]]&amp;"-"&amp;Tabla1[[#This Row],[NUM]]</f>
        <v>45772-102</v>
      </c>
      <c r="B54" s="61">
        <v>45772</v>
      </c>
      <c r="C54" s="7" t="s">
        <v>13</v>
      </c>
      <c r="D54" s="7" t="s">
        <v>111</v>
      </c>
      <c r="E54" s="7" t="s">
        <v>265</v>
      </c>
      <c r="F54" s="7">
        <v>102</v>
      </c>
      <c r="G54" s="8">
        <v>0.44097222222222221</v>
      </c>
      <c r="H54" s="8">
        <v>0.8125</v>
      </c>
      <c r="I54" s="7">
        <v>27</v>
      </c>
      <c r="J54" s="7">
        <v>0</v>
      </c>
      <c r="K54" s="7">
        <v>27</v>
      </c>
      <c r="L54" s="7">
        <v>0</v>
      </c>
      <c r="M54" s="1" t="str">
        <f>IFERROR(VLOOKUP(Tabla1[[#This Row],[COD]],Circuitos[],2,0)," ")</f>
        <v xml:space="preserve"> </v>
      </c>
      <c r="N54" s="9">
        <f>Tabla1[[#This Row],[DIA]]</f>
        <v>45772</v>
      </c>
      <c r="O54" t="s">
        <v>266</v>
      </c>
      <c r="P54" t="s">
        <v>37</v>
      </c>
      <c r="Q54" t="s">
        <v>77</v>
      </c>
      <c r="R54" t="s">
        <v>270</v>
      </c>
      <c r="S54" s="63">
        <v>45880</v>
      </c>
      <c r="T54">
        <v>614</v>
      </c>
    </row>
    <row r="55" spans="1:20">
      <c r="A55" s="9" t="str">
        <f>Tabla1[[#This Row],[DIA]]&amp;"-"&amp;Tabla1[[#This Row],[NUM]]</f>
        <v>45773-6001</v>
      </c>
      <c r="B55" s="61">
        <v>45773</v>
      </c>
      <c r="C55" s="7" t="s">
        <v>173</v>
      </c>
      <c r="D55" s="7" t="s">
        <v>13</v>
      </c>
      <c r="E55" s="7" t="s">
        <v>174</v>
      </c>
      <c r="F55" s="7">
        <v>6001</v>
      </c>
      <c r="G55" s="8">
        <v>0.52430555555555558</v>
      </c>
      <c r="H55" s="8">
        <v>0.69791666666666663</v>
      </c>
      <c r="I55" s="7">
        <v>9</v>
      </c>
      <c r="J55" s="7">
        <v>9</v>
      </c>
      <c r="K55" s="7">
        <v>0</v>
      </c>
      <c r="L55" s="7">
        <v>100</v>
      </c>
      <c r="M55" s="1" t="str">
        <f>IFERROR(VLOOKUP(Tabla1[[#This Row],[COD]],Circuitos[],2,0)," ")</f>
        <v xml:space="preserve"> </v>
      </c>
      <c r="N55" s="9">
        <f>Tabla1[[#This Row],[DIA]]</f>
        <v>45773</v>
      </c>
      <c r="O55" t="s">
        <v>266</v>
      </c>
      <c r="P55" t="s">
        <v>51</v>
      </c>
      <c r="Q55" t="s">
        <v>77</v>
      </c>
      <c r="R55" t="s">
        <v>271</v>
      </c>
      <c r="S55" s="63">
        <v>45845</v>
      </c>
      <c r="T55">
        <v>603</v>
      </c>
    </row>
    <row r="56" spans="1:20">
      <c r="A56" s="9" t="str">
        <f>Tabla1[[#This Row],[DIA]]&amp;"-"&amp;Tabla1[[#This Row],[NUM]]</f>
        <v>45773-1731</v>
      </c>
      <c r="B56" s="61">
        <v>45773</v>
      </c>
      <c r="C56" s="7" t="s">
        <v>252</v>
      </c>
      <c r="D56" s="7" t="s">
        <v>232</v>
      </c>
      <c r="E56" s="7" t="s">
        <v>272</v>
      </c>
      <c r="F56" s="7">
        <v>1731</v>
      </c>
      <c r="G56" s="8">
        <v>0.40277777777777779</v>
      </c>
      <c r="H56" s="8">
        <v>0.4548611111111111</v>
      </c>
      <c r="I56" s="7">
        <v>25</v>
      </c>
      <c r="J56" s="7">
        <v>25</v>
      </c>
      <c r="K56" s="7">
        <v>0</v>
      </c>
      <c r="L56" s="7">
        <v>100</v>
      </c>
      <c r="M56" s="1" t="str">
        <f>IFERROR(VLOOKUP(Tabla1[[#This Row],[COD]],Circuitos[],2,0)," ")</f>
        <v xml:space="preserve"> </v>
      </c>
      <c r="N56" s="9">
        <f>Tabla1[[#This Row],[DIA]]</f>
        <v>45773</v>
      </c>
      <c r="O56" t="s">
        <v>266</v>
      </c>
      <c r="P56" t="s">
        <v>78</v>
      </c>
      <c r="Q56" t="s">
        <v>77</v>
      </c>
      <c r="R56" t="s">
        <v>273</v>
      </c>
      <c r="S56" s="63">
        <v>45859</v>
      </c>
      <c r="T56">
        <v>608</v>
      </c>
    </row>
    <row r="57" spans="1:20">
      <c r="A57" s="9" t="str">
        <f>Tabla1[[#This Row],[DIA]]&amp;"-"&amp;Tabla1[[#This Row],[NUM]]</f>
        <v>45773-59</v>
      </c>
      <c r="B57" s="61">
        <v>45773</v>
      </c>
      <c r="C57" s="7" t="s">
        <v>13</v>
      </c>
      <c r="D57" s="7" t="s">
        <v>252</v>
      </c>
      <c r="E57" s="7" t="s">
        <v>272</v>
      </c>
      <c r="F57" s="7">
        <v>59</v>
      </c>
      <c r="G57" s="8">
        <v>0.24652777777777779</v>
      </c>
      <c r="H57" s="8">
        <v>0.34722222222222221</v>
      </c>
      <c r="I57" s="7">
        <v>25</v>
      </c>
      <c r="J57" s="7">
        <v>25</v>
      </c>
      <c r="K57" s="7">
        <v>0</v>
      </c>
      <c r="L57" s="7">
        <v>100</v>
      </c>
      <c r="M57" s="1" t="str">
        <f>IFERROR(VLOOKUP(Tabla1[[#This Row],[COD]],Circuitos[],2,0)," ")</f>
        <v xml:space="preserve"> </v>
      </c>
      <c r="N57" s="9">
        <f>Tabla1[[#This Row],[DIA]]</f>
        <v>45773</v>
      </c>
      <c r="O57" t="s">
        <v>266</v>
      </c>
      <c r="P57" t="s">
        <v>30</v>
      </c>
      <c r="Q57" t="s">
        <v>77</v>
      </c>
      <c r="R57" t="s">
        <v>274</v>
      </c>
      <c r="S57" s="63">
        <v>45894</v>
      </c>
      <c r="T57">
        <v>618</v>
      </c>
    </row>
    <row r="58" spans="1:20">
      <c r="A58" s="9" t="str">
        <f>Tabla1[[#This Row],[DIA]]&amp;"-"&amp;Tabla1[[#This Row],[NUM]]</f>
        <v>45773-1861</v>
      </c>
      <c r="B58" s="61">
        <v>45773</v>
      </c>
      <c r="C58" s="7" t="s">
        <v>13</v>
      </c>
      <c r="D58" s="7" t="s">
        <v>275</v>
      </c>
      <c r="E58" s="7" t="s">
        <v>250</v>
      </c>
      <c r="F58" s="7">
        <v>1861</v>
      </c>
      <c r="G58" s="8">
        <v>0.39930555555555558</v>
      </c>
      <c r="H58" s="8">
        <v>0.4548611111111111</v>
      </c>
      <c r="I58" s="7">
        <v>22</v>
      </c>
      <c r="J58" s="7">
        <v>22</v>
      </c>
      <c r="K58" s="7">
        <v>0</v>
      </c>
      <c r="L58" s="7">
        <v>100</v>
      </c>
      <c r="M58" s="1" t="str">
        <f>IFERROR(VLOOKUP(Tabla1[[#This Row],[COD]],Circuitos[],2,0)," ")</f>
        <v xml:space="preserve"> </v>
      </c>
      <c r="N58" s="9">
        <f>Tabla1[[#This Row],[DIA]]</f>
        <v>45773</v>
      </c>
      <c r="O58" t="s">
        <v>266</v>
      </c>
      <c r="P58" t="s">
        <v>54</v>
      </c>
      <c r="Q58" t="s">
        <v>77</v>
      </c>
      <c r="R58" t="s">
        <v>276</v>
      </c>
      <c r="S58" s="63">
        <v>45908</v>
      </c>
      <c r="T58">
        <v>622</v>
      </c>
    </row>
    <row r="59" spans="1:20">
      <c r="A59" s="9" t="str">
        <f>Tabla1[[#This Row],[DIA]]&amp;"-"&amp;Tabla1[[#This Row],[NUM]]</f>
        <v>45773-897</v>
      </c>
      <c r="B59" s="61">
        <v>45773</v>
      </c>
      <c r="C59" s="7" t="s">
        <v>13</v>
      </c>
      <c r="D59" s="7" t="s">
        <v>277</v>
      </c>
      <c r="E59" s="7" t="s">
        <v>278</v>
      </c>
      <c r="F59" s="7">
        <v>897</v>
      </c>
      <c r="G59" s="8">
        <v>0.78472222222222221</v>
      </c>
      <c r="H59" s="8">
        <v>0.21180555555555555</v>
      </c>
      <c r="I59" s="7">
        <v>80</v>
      </c>
      <c r="J59" s="7">
        <v>79</v>
      </c>
      <c r="K59" s="7">
        <v>1</v>
      </c>
      <c r="L59" s="7">
        <v>98.75</v>
      </c>
      <c r="M59" s="1" t="str">
        <f>IFERROR(VLOOKUP(Tabla1[[#This Row],[COD]],Circuitos[],2,0)," ")</f>
        <v>Uzbekistan, Ruta de la Seda I</v>
      </c>
      <c r="N59" s="9">
        <f>Tabla1[[#This Row],[DIA]]</f>
        <v>45773</v>
      </c>
      <c r="O59" t="s">
        <v>266</v>
      </c>
      <c r="P59" t="s">
        <v>81</v>
      </c>
      <c r="Q59" t="s">
        <v>77</v>
      </c>
      <c r="R59" t="s">
        <v>279</v>
      </c>
      <c r="S59" s="63">
        <v>45915</v>
      </c>
      <c r="T59">
        <v>624</v>
      </c>
    </row>
    <row r="60" spans="1:20">
      <c r="A60" s="9" t="str">
        <f>Tabla1[[#This Row],[DIA]]&amp;"-"&amp;Tabla1[[#This Row],[NUM]]</f>
        <v>45774-1304</v>
      </c>
      <c r="B60" s="61">
        <v>45774</v>
      </c>
      <c r="C60" s="7" t="s">
        <v>33</v>
      </c>
      <c r="D60" s="7" t="s">
        <v>147</v>
      </c>
      <c r="E60" s="7" t="s">
        <v>181</v>
      </c>
      <c r="F60" s="7">
        <v>1304</v>
      </c>
      <c r="G60" s="8">
        <v>0.5</v>
      </c>
      <c r="H60" s="8">
        <v>0.72569444444444442</v>
      </c>
      <c r="I60" s="7">
        <v>9</v>
      </c>
      <c r="J60" s="7">
        <v>6</v>
      </c>
      <c r="K60" s="7">
        <v>3</v>
      </c>
      <c r="L60" s="7">
        <v>66.666666666666671</v>
      </c>
      <c r="M60" s="1" t="str">
        <f>IFERROR(VLOOKUP(Tabla1[[#This Row],[COD]],Circuitos[],2,0)," ")</f>
        <v xml:space="preserve"> </v>
      </c>
      <c r="N60" s="9">
        <f>Tabla1[[#This Row],[DIA]]</f>
        <v>45774</v>
      </c>
      <c r="O60" t="s">
        <v>266</v>
      </c>
      <c r="P60" t="s">
        <v>24</v>
      </c>
      <c r="Q60" t="s">
        <v>77</v>
      </c>
      <c r="R60" t="s">
        <v>280</v>
      </c>
      <c r="S60" s="63">
        <v>45873</v>
      </c>
      <c r="T60">
        <v>612</v>
      </c>
    </row>
    <row r="61" spans="1:20">
      <c r="A61" s="9" t="str">
        <f>Tabla1[[#This Row],[DIA]]&amp;"-"&amp;Tabla1[[#This Row],[NUM]]</f>
        <v>45774-1854</v>
      </c>
      <c r="B61" s="61">
        <v>45774</v>
      </c>
      <c r="C61" s="7" t="s">
        <v>36</v>
      </c>
      <c r="D61" s="7" t="s">
        <v>147</v>
      </c>
      <c r="E61" s="7" t="s">
        <v>181</v>
      </c>
      <c r="F61" s="7">
        <v>1854</v>
      </c>
      <c r="G61" s="8">
        <v>0.5</v>
      </c>
      <c r="H61" s="8">
        <v>0.69097222222222221</v>
      </c>
      <c r="I61" s="7">
        <v>9</v>
      </c>
      <c r="J61" s="7">
        <v>9</v>
      </c>
      <c r="K61" s="7">
        <v>0</v>
      </c>
      <c r="L61" s="7">
        <v>100</v>
      </c>
      <c r="M61" s="1" t="str">
        <f>IFERROR(VLOOKUP(Tabla1[[#This Row],[COD]],Circuitos[],2,0)," ")</f>
        <v xml:space="preserve"> </v>
      </c>
      <c r="N61" s="9">
        <f>Tabla1[[#This Row],[DIA]]</f>
        <v>45774</v>
      </c>
      <c r="O61" t="s">
        <v>183</v>
      </c>
      <c r="P61" t="s">
        <v>33</v>
      </c>
      <c r="Q61" t="s">
        <v>49</v>
      </c>
      <c r="R61" t="s">
        <v>281</v>
      </c>
      <c r="S61" s="63">
        <v>45901</v>
      </c>
      <c r="T61">
        <v>1010</v>
      </c>
    </row>
    <row r="62" spans="1:20">
      <c r="A62" s="9" t="str">
        <f>Tabla1[[#This Row],[DIA]]&amp;"-"&amp;Tabla1[[#This Row],[NUM]]</f>
        <v>45774-1142</v>
      </c>
      <c r="B62" s="61">
        <v>45774</v>
      </c>
      <c r="C62" s="7" t="s">
        <v>192</v>
      </c>
      <c r="D62" s="7" t="s">
        <v>37</v>
      </c>
      <c r="E62" s="7" t="s">
        <v>193</v>
      </c>
      <c r="F62" s="7">
        <v>1142</v>
      </c>
      <c r="G62" s="8">
        <v>0.46527777777777779</v>
      </c>
      <c r="H62" s="8">
        <v>0.55555555555555558</v>
      </c>
      <c r="I62" s="7">
        <v>25</v>
      </c>
      <c r="J62" s="7">
        <v>25</v>
      </c>
      <c r="K62" s="7">
        <v>0</v>
      </c>
      <c r="L62" s="7">
        <v>100</v>
      </c>
      <c r="M62" s="1" t="str">
        <f>IFERROR(VLOOKUP(Tabla1[[#This Row],[COD]],Circuitos[],2,0)," ")</f>
        <v xml:space="preserve"> </v>
      </c>
      <c r="N62" s="9">
        <f>Tabla1[[#This Row],[DIA]]</f>
        <v>45774</v>
      </c>
      <c r="O62" t="s">
        <v>183</v>
      </c>
      <c r="P62" t="s">
        <v>36</v>
      </c>
      <c r="Q62" t="s">
        <v>63</v>
      </c>
      <c r="R62" t="s">
        <v>282</v>
      </c>
      <c r="S62" s="63">
        <v>45873</v>
      </c>
      <c r="T62">
        <v>1336</v>
      </c>
    </row>
    <row r="63" spans="1:20">
      <c r="A63" s="9" t="str">
        <f>Tabla1[[#This Row],[DIA]]&amp;"-"&amp;Tabla1[[#This Row],[NUM]]</f>
        <v>45774-1146</v>
      </c>
      <c r="B63" s="61">
        <v>45774</v>
      </c>
      <c r="C63" s="7" t="s">
        <v>192</v>
      </c>
      <c r="D63" s="7" t="s">
        <v>37</v>
      </c>
      <c r="E63" s="7" t="s">
        <v>193</v>
      </c>
      <c r="F63" s="7">
        <v>1146</v>
      </c>
      <c r="G63" s="8">
        <v>0.86111111111111116</v>
      </c>
      <c r="H63" s="8">
        <v>0.95138888888888884</v>
      </c>
      <c r="I63" s="7">
        <v>35</v>
      </c>
      <c r="J63" s="7">
        <v>35</v>
      </c>
      <c r="K63" s="7">
        <v>0</v>
      </c>
      <c r="L63" s="7">
        <v>100</v>
      </c>
      <c r="M63" s="1" t="str">
        <f>IFERROR(VLOOKUP(Tabla1[[#This Row],[COD]],Circuitos[],2,0)," ")</f>
        <v xml:space="preserve"> </v>
      </c>
      <c r="N63" s="9">
        <f>Tabla1[[#This Row],[DIA]]</f>
        <v>45774</v>
      </c>
      <c r="O63" t="s">
        <v>183</v>
      </c>
      <c r="P63" t="s">
        <v>36</v>
      </c>
      <c r="Q63" t="s">
        <v>63</v>
      </c>
      <c r="R63" t="s">
        <v>283</v>
      </c>
      <c r="S63" s="63">
        <v>45880</v>
      </c>
      <c r="T63">
        <v>1336</v>
      </c>
    </row>
    <row r="64" spans="1:20">
      <c r="A64" s="9" t="str">
        <f>Tabla1[[#This Row],[DIA]]&amp;"-"&amp;Tabla1[[#This Row],[NUM]]</f>
        <v>45774-1305</v>
      </c>
      <c r="B64" s="61">
        <v>45774</v>
      </c>
      <c r="C64" s="7" t="s">
        <v>147</v>
      </c>
      <c r="D64" s="7" t="s">
        <v>33</v>
      </c>
      <c r="E64" s="7" t="s">
        <v>181</v>
      </c>
      <c r="F64" s="7">
        <v>1305</v>
      </c>
      <c r="G64" s="8">
        <v>0.55208333333333337</v>
      </c>
      <c r="H64" s="8">
        <v>0.70833333333333337</v>
      </c>
      <c r="I64" s="7">
        <v>8</v>
      </c>
      <c r="J64" s="7">
        <v>6</v>
      </c>
      <c r="K64" s="7">
        <v>2</v>
      </c>
      <c r="L64" s="7">
        <v>75</v>
      </c>
      <c r="M64" s="1" t="str">
        <f>IFERROR(VLOOKUP(Tabla1[[#This Row],[COD]],Circuitos[],2,0)," ")</f>
        <v xml:space="preserve"> </v>
      </c>
      <c r="N64" s="9">
        <f>Tabla1[[#This Row],[DIA]]</f>
        <v>45774</v>
      </c>
      <c r="O64" t="s">
        <v>183</v>
      </c>
      <c r="P64" t="s">
        <v>36</v>
      </c>
      <c r="Q64" t="s">
        <v>63</v>
      </c>
      <c r="R64" t="s">
        <v>284</v>
      </c>
      <c r="S64" s="63">
        <v>45887</v>
      </c>
      <c r="T64">
        <v>1336</v>
      </c>
    </row>
    <row r="65" spans="1:20">
      <c r="A65" s="9" t="str">
        <f>Tabla1[[#This Row],[DIA]]&amp;"-"&amp;Tabla1[[#This Row],[NUM]]</f>
        <v>45774-2020</v>
      </c>
      <c r="B65" s="61">
        <v>45774</v>
      </c>
      <c r="C65" s="7" t="s">
        <v>147</v>
      </c>
      <c r="D65" s="7" t="s">
        <v>180</v>
      </c>
      <c r="E65" s="7" t="s">
        <v>181</v>
      </c>
      <c r="F65" s="7">
        <v>2020</v>
      </c>
      <c r="G65" s="8">
        <v>0.76736111111111116</v>
      </c>
      <c r="H65" s="8">
        <v>0.82986111111111116</v>
      </c>
      <c r="I65" s="7">
        <v>19</v>
      </c>
      <c r="J65" s="7">
        <v>17</v>
      </c>
      <c r="K65" s="7">
        <v>2</v>
      </c>
      <c r="L65" s="7">
        <v>89.473684210526315</v>
      </c>
      <c r="M65" s="1" t="str">
        <f>IFERROR(VLOOKUP(Tabla1[[#This Row],[COD]],Circuitos[],2,0)," ")</f>
        <v xml:space="preserve"> </v>
      </c>
      <c r="N65" s="9">
        <f>Tabla1[[#This Row],[DIA]]</f>
        <v>45774</v>
      </c>
      <c r="O65" t="s">
        <v>183</v>
      </c>
      <c r="P65" t="s">
        <v>36</v>
      </c>
      <c r="Q65" t="s">
        <v>63</v>
      </c>
      <c r="R65" t="s">
        <v>285</v>
      </c>
      <c r="S65" s="63">
        <v>45894</v>
      </c>
      <c r="T65">
        <v>1336</v>
      </c>
    </row>
    <row r="66" spans="1:20">
      <c r="A66" s="9" t="str">
        <f>Tabla1[[#This Row],[DIA]]&amp;"-"&amp;Tabla1[[#This Row],[NUM]]</f>
        <v>45774-2022</v>
      </c>
      <c r="B66" s="61">
        <v>45774</v>
      </c>
      <c r="C66" s="7" t="s">
        <v>147</v>
      </c>
      <c r="D66" s="7" t="s">
        <v>180</v>
      </c>
      <c r="E66" s="7" t="s">
        <v>181</v>
      </c>
      <c r="F66" s="7">
        <v>2022</v>
      </c>
      <c r="G66" s="8">
        <v>0.83680555555555558</v>
      </c>
      <c r="H66" s="8">
        <v>0.90277777777777779</v>
      </c>
      <c r="I66" s="7">
        <v>9</v>
      </c>
      <c r="J66" s="7">
        <v>6</v>
      </c>
      <c r="K66" s="7">
        <v>3</v>
      </c>
      <c r="L66" s="7">
        <v>66.666666666666671</v>
      </c>
      <c r="M66" s="1" t="str">
        <f>IFERROR(VLOOKUP(Tabla1[[#This Row],[COD]],Circuitos[],2,0)," ")</f>
        <v xml:space="preserve"> </v>
      </c>
      <c r="N66" s="9">
        <f>Tabla1[[#This Row],[DIA]]</f>
        <v>45774</v>
      </c>
      <c r="O66" t="s">
        <v>183</v>
      </c>
      <c r="P66" t="s">
        <v>36</v>
      </c>
      <c r="Q66" t="s">
        <v>63</v>
      </c>
      <c r="R66" t="s">
        <v>286</v>
      </c>
      <c r="S66" s="63">
        <v>45901</v>
      </c>
      <c r="T66">
        <v>1336</v>
      </c>
    </row>
    <row r="67" spans="1:20">
      <c r="A67" s="9" t="str">
        <f>Tabla1[[#This Row],[DIA]]&amp;"-"&amp;Tabla1[[#This Row],[NUM]]</f>
        <v>45774-1855</v>
      </c>
      <c r="B67" s="61">
        <v>45774</v>
      </c>
      <c r="C67" s="7" t="s">
        <v>147</v>
      </c>
      <c r="D67" s="7" t="s">
        <v>36</v>
      </c>
      <c r="E67" s="7" t="s">
        <v>181</v>
      </c>
      <c r="F67" s="7">
        <v>1855</v>
      </c>
      <c r="G67" s="8">
        <v>0.59722222222222221</v>
      </c>
      <c r="H67" s="8">
        <v>0.71180555555555558</v>
      </c>
      <c r="I67" s="7">
        <v>10</v>
      </c>
      <c r="J67" s="7">
        <v>10</v>
      </c>
      <c r="K67" s="7">
        <v>0</v>
      </c>
      <c r="L67" s="7">
        <v>100</v>
      </c>
      <c r="M67" s="1" t="str">
        <f>IFERROR(VLOOKUP(Tabla1[[#This Row],[COD]],Circuitos[],2,0)," ")</f>
        <v xml:space="preserve"> </v>
      </c>
      <c r="N67" s="9">
        <f>Tabla1[[#This Row],[DIA]]</f>
        <v>45774</v>
      </c>
      <c r="O67" t="s">
        <v>183</v>
      </c>
      <c r="P67" t="s">
        <v>36</v>
      </c>
      <c r="Q67" t="s">
        <v>63</v>
      </c>
      <c r="R67" t="s">
        <v>287</v>
      </c>
      <c r="S67" s="63">
        <v>45908</v>
      </c>
      <c r="T67">
        <v>1336</v>
      </c>
    </row>
    <row r="68" spans="1:20">
      <c r="A68" s="9" t="str">
        <f>Tabla1[[#This Row],[DIA]]&amp;"-"&amp;Tabla1[[#This Row],[NUM]]</f>
        <v>45774-1317</v>
      </c>
      <c r="B68" s="61">
        <v>45774</v>
      </c>
      <c r="C68" s="7" t="s">
        <v>147</v>
      </c>
      <c r="D68" s="7" t="s">
        <v>37</v>
      </c>
      <c r="E68" s="7" t="s">
        <v>181</v>
      </c>
      <c r="F68" s="7">
        <v>1317</v>
      </c>
      <c r="G68" s="8">
        <v>0.58680555555555558</v>
      </c>
      <c r="H68" s="8">
        <v>0.72569444444444442</v>
      </c>
      <c r="I68" s="7">
        <v>10</v>
      </c>
      <c r="J68" s="7">
        <v>10</v>
      </c>
      <c r="K68" s="7">
        <v>0</v>
      </c>
      <c r="L68" s="7">
        <v>100</v>
      </c>
      <c r="M68" s="1" t="str">
        <f>IFERROR(VLOOKUP(Tabla1[[#This Row],[COD]],Circuitos[],2,0)," ")</f>
        <v xml:space="preserve"> </v>
      </c>
      <c r="N68" s="9">
        <f>Tabla1[[#This Row],[DIA]]</f>
        <v>45774</v>
      </c>
      <c r="O68" t="s">
        <v>183</v>
      </c>
      <c r="P68" t="s">
        <v>36</v>
      </c>
      <c r="Q68" t="s">
        <v>63</v>
      </c>
      <c r="R68" t="s">
        <v>288</v>
      </c>
      <c r="S68" s="63">
        <v>45915</v>
      </c>
      <c r="T68">
        <v>1336</v>
      </c>
    </row>
    <row r="69" spans="1:20">
      <c r="A69" s="9" t="str">
        <f>Tabla1[[#This Row],[DIA]]&amp;"-"&amp;Tabla1[[#This Row],[NUM]]</f>
        <v>45774-1859</v>
      </c>
      <c r="B69" s="61">
        <v>45774</v>
      </c>
      <c r="C69" s="7" t="s">
        <v>147</v>
      </c>
      <c r="D69" s="7" t="s">
        <v>13</v>
      </c>
      <c r="E69" s="7" t="s">
        <v>181</v>
      </c>
      <c r="F69" s="7">
        <v>1859</v>
      </c>
      <c r="G69" s="8">
        <v>0.55208333333333337</v>
      </c>
      <c r="H69" s="8">
        <v>0.70138888888888884</v>
      </c>
      <c r="I69" s="7">
        <v>20</v>
      </c>
      <c r="J69" s="7">
        <v>19</v>
      </c>
      <c r="K69" s="7">
        <v>1</v>
      </c>
      <c r="L69" s="7">
        <v>95</v>
      </c>
      <c r="M69" s="1" t="str">
        <f>IFERROR(VLOOKUP(Tabla1[[#This Row],[COD]],Circuitos[],2,0)," ")</f>
        <v xml:space="preserve"> </v>
      </c>
      <c r="N69" s="9">
        <f>Tabla1[[#This Row],[DIA]]</f>
        <v>45774</v>
      </c>
      <c r="O69" t="s">
        <v>183</v>
      </c>
      <c r="P69" t="s">
        <v>36</v>
      </c>
      <c r="Q69" t="s">
        <v>63</v>
      </c>
      <c r="R69" t="s">
        <v>289</v>
      </c>
      <c r="S69" s="63">
        <v>45922</v>
      </c>
      <c r="T69">
        <v>1336</v>
      </c>
    </row>
    <row r="70" spans="1:20">
      <c r="A70" s="9" t="str">
        <f>Tabla1[[#This Row],[DIA]]&amp;"-"&amp;Tabla1[[#This Row],[NUM]]</f>
        <v>45774-1313</v>
      </c>
      <c r="B70" s="61">
        <v>45774</v>
      </c>
      <c r="C70" s="7" t="s">
        <v>147</v>
      </c>
      <c r="D70" s="7" t="s">
        <v>22</v>
      </c>
      <c r="E70" s="7" t="s">
        <v>181</v>
      </c>
      <c r="F70" s="7">
        <v>1313</v>
      </c>
      <c r="G70" s="8">
        <v>0.59375</v>
      </c>
      <c r="H70" s="8">
        <v>0.72569444444444442</v>
      </c>
      <c r="I70" s="7">
        <v>10</v>
      </c>
      <c r="J70" s="7">
        <v>9</v>
      </c>
      <c r="K70" s="7">
        <v>1</v>
      </c>
      <c r="L70" s="7">
        <v>90</v>
      </c>
      <c r="M70" s="1" t="str">
        <f>IFERROR(VLOOKUP(Tabla1[[#This Row],[COD]],Circuitos[],2,0)," ")</f>
        <v xml:space="preserve"> </v>
      </c>
      <c r="N70" s="9">
        <f>Tabla1[[#This Row],[DIA]]</f>
        <v>45774</v>
      </c>
      <c r="O70" t="s">
        <v>183</v>
      </c>
      <c r="P70" t="s">
        <v>36</v>
      </c>
      <c r="Q70" t="s">
        <v>63</v>
      </c>
      <c r="R70" t="s">
        <v>290</v>
      </c>
      <c r="S70" s="63">
        <v>45929</v>
      </c>
      <c r="T70">
        <v>1336</v>
      </c>
    </row>
    <row r="71" spans="1:20">
      <c r="A71" s="9" t="str">
        <f>Tabla1[[#This Row],[DIA]]&amp;"-"&amp;Tabla1[[#This Row],[NUM]]</f>
        <v>45774-686</v>
      </c>
      <c r="B71" s="61">
        <v>45774</v>
      </c>
      <c r="C71" s="7" t="s">
        <v>13</v>
      </c>
      <c r="D71" s="7" t="s">
        <v>291</v>
      </c>
      <c r="E71" s="7" t="s">
        <v>292</v>
      </c>
      <c r="F71" s="7">
        <v>686</v>
      </c>
      <c r="G71" s="8">
        <v>0.71527777777777779</v>
      </c>
      <c r="H71" s="8">
        <v>0.92013888888888884</v>
      </c>
      <c r="I71" s="7">
        <v>20</v>
      </c>
      <c r="J71" s="7">
        <v>11</v>
      </c>
      <c r="K71" s="7">
        <v>9</v>
      </c>
      <c r="L71" s="7">
        <v>55</v>
      </c>
      <c r="M71" s="1" t="str">
        <f>IFERROR(VLOOKUP(Tabla1[[#This Row],[COD]],Circuitos[],2,0)," ")</f>
        <v xml:space="preserve"> </v>
      </c>
      <c r="N71" s="9">
        <f>Tabla1[[#This Row],[DIA]]</f>
        <v>45774</v>
      </c>
      <c r="O71" t="s">
        <v>183</v>
      </c>
      <c r="P71" t="s">
        <v>36</v>
      </c>
      <c r="Q71" t="s">
        <v>63</v>
      </c>
      <c r="R71" t="s">
        <v>293</v>
      </c>
      <c r="S71" s="63">
        <v>45936</v>
      </c>
      <c r="T71">
        <v>1336</v>
      </c>
    </row>
    <row r="72" spans="1:20">
      <c r="A72" s="9" t="str">
        <f>Tabla1[[#This Row],[DIA]]&amp;"-"&amp;Tabla1[[#This Row],[NUM]]</f>
        <v>45774-472</v>
      </c>
      <c r="B72" s="61">
        <v>45774</v>
      </c>
      <c r="C72" s="7" t="s">
        <v>13</v>
      </c>
      <c r="D72" s="7" t="s">
        <v>294</v>
      </c>
      <c r="E72" s="7" t="s">
        <v>295</v>
      </c>
      <c r="F72" s="7">
        <v>472</v>
      </c>
      <c r="G72" s="8">
        <v>0.4236111111111111</v>
      </c>
      <c r="H72" s="8">
        <v>0.61111111111111116</v>
      </c>
      <c r="I72" s="7">
        <v>40</v>
      </c>
      <c r="J72" s="7">
        <v>40</v>
      </c>
      <c r="K72" s="7">
        <v>0</v>
      </c>
      <c r="L72" s="7">
        <v>100</v>
      </c>
      <c r="M72" s="1" t="str">
        <f>IFERROR(VLOOKUP(Tabla1[[#This Row],[COD]],Circuitos[],2,0)," ")</f>
        <v xml:space="preserve"> </v>
      </c>
      <c r="N72" s="9">
        <f>Tabla1[[#This Row],[DIA]]</f>
        <v>45774</v>
      </c>
      <c r="O72" t="s">
        <v>183</v>
      </c>
      <c r="P72" t="s">
        <v>36</v>
      </c>
      <c r="Q72" t="s">
        <v>63</v>
      </c>
      <c r="R72" t="s">
        <v>296</v>
      </c>
      <c r="S72" s="63">
        <v>45943</v>
      </c>
      <c r="T72">
        <v>1336</v>
      </c>
    </row>
    <row r="73" spans="1:20">
      <c r="A73" s="9" t="str">
        <f>Tabla1[[#This Row],[DIA]]&amp;"-"&amp;Tabla1[[#This Row],[NUM]]</f>
        <v>45774-1828</v>
      </c>
      <c r="B73" s="61">
        <v>45774</v>
      </c>
      <c r="C73" s="7" t="s">
        <v>196</v>
      </c>
      <c r="D73" s="7" t="s">
        <v>37</v>
      </c>
      <c r="E73" s="7" t="s">
        <v>193</v>
      </c>
      <c r="F73" s="7">
        <v>1828</v>
      </c>
      <c r="G73" s="8">
        <v>0.64583333333333337</v>
      </c>
      <c r="H73" s="8">
        <v>0.74305555555555558</v>
      </c>
      <c r="I73" s="7">
        <v>35</v>
      </c>
      <c r="J73" s="7">
        <v>35</v>
      </c>
      <c r="K73" s="7">
        <v>0</v>
      </c>
      <c r="L73" s="7">
        <v>100</v>
      </c>
      <c r="M73" s="1" t="str">
        <f>IFERROR(VLOOKUP(Tabla1[[#This Row],[COD]],Circuitos[],2,0)," ")</f>
        <v xml:space="preserve"> </v>
      </c>
      <c r="N73" s="9">
        <f>Tabla1[[#This Row],[DIA]]</f>
        <v>45774</v>
      </c>
      <c r="O73" t="s">
        <v>183</v>
      </c>
      <c r="P73" t="s">
        <v>36</v>
      </c>
      <c r="Q73" t="s">
        <v>63</v>
      </c>
      <c r="R73" t="s">
        <v>297</v>
      </c>
      <c r="S73" s="63">
        <v>45950</v>
      </c>
      <c r="T73">
        <v>1336</v>
      </c>
    </row>
    <row r="74" spans="1:20">
      <c r="A74" s="9" t="str">
        <f>Tabla1[[#This Row],[DIA]]&amp;"-"&amp;Tabla1[[#This Row],[NUM]]</f>
        <v>45774-6071</v>
      </c>
      <c r="B74" s="61">
        <v>45774</v>
      </c>
      <c r="C74" s="7" t="s">
        <v>261</v>
      </c>
      <c r="D74" s="7" t="s">
        <v>24</v>
      </c>
      <c r="E74" s="7" t="s">
        <v>262</v>
      </c>
      <c r="F74" s="7">
        <v>6071</v>
      </c>
      <c r="G74" s="8">
        <v>0.75</v>
      </c>
      <c r="H74" s="8">
        <v>0.84375</v>
      </c>
      <c r="I74" s="7">
        <v>30</v>
      </c>
      <c r="J74" s="7">
        <v>30</v>
      </c>
      <c r="K74" s="7">
        <v>0</v>
      </c>
      <c r="L74" s="7">
        <v>100</v>
      </c>
      <c r="M74" s="1" t="str">
        <f>IFERROR(VLOOKUP(Tabla1[[#This Row],[COD]],Circuitos[],2,0)," ")</f>
        <v xml:space="preserve"> </v>
      </c>
      <c r="N74" s="9">
        <f>Tabla1[[#This Row],[DIA]]</f>
        <v>45774</v>
      </c>
      <c r="O74" t="s">
        <v>183</v>
      </c>
      <c r="P74" t="s">
        <v>36</v>
      </c>
      <c r="Q74" t="s">
        <v>63</v>
      </c>
      <c r="R74" t="s">
        <v>298</v>
      </c>
      <c r="S74" s="63">
        <v>45957</v>
      </c>
      <c r="T74">
        <v>1336</v>
      </c>
    </row>
    <row r="75" spans="1:20">
      <c r="A75" s="9" t="str">
        <f>Tabla1[[#This Row],[DIA]]&amp;"-"&amp;Tabla1[[#This Row],[NUM]]</f>
        <v>45774-349</v>
      </c>
      <c r="B75" s="61">
        <v>45774</v>
      </c>
      <c r="C75" s="7" t="s">
        <v>291</v>
      </c>
      <c r="D75" s="7" t="s">
        <v>214</v>
      </c>
      <c r="E75" s="7" t="s">
        <v>292</v>
      </c>
      <c r="F75" s="7">
        <v>349</v>
      </c>
      <c r="G75" s="8">
        <v>0.96875</v>
      </c>
      <c r="H75" s="8">
        <v>0.99930555555555556</v>
      </c>
      <c r="I75" s="7">
        <v>20</v>
      </c>
      <c r="J75" s="7">
        <v>11</v>
      </c>
      <c r="K75" s="7">
        <v>9</v>
      </c>
      <c r="L75" s="7">
        <v>55</v>
      </c>
      <c r="M75" s="1" t="str">
        <f>IFERROR(VLOOKUP(Tabla1[[#This Row],[COD]],Circuitos[],2,0)," ")</f>
        <v xml:space="preserve"> </v>
      </c>
      <c r="N75" s="9">
        <f>Tabla1[[#This Row],[DIA]]</f>
        <v>45774</v>
      </c>
      <c r="O75" t="s">
        <v>183</v>
      </c>
      <c r="P75" t="s">
        <v>36</v>
      </c>
      <c r="Q75" t="s">
        <v>63</v>
      </c>
      <c r="R75" t="s">
        <v>299</v>
      </c>
      <c r="S75" s="63">
        <v>45964</v>
      </c>
      <c r="T75">
        <v>1336</v>
      </c>
    </row>
    <row r="76" spans="1:20">
      <c r="A76" s="9" t="str">
        <f>Tabla1[[#This Row],[DIA]]&amp;"-"&amp;Tabla1[[#This Row],[NUM]]</f>
        <v>45774-898</v>
      </c>
      <c r="B76" s="61">
        <v>45774</v>
      </c>
      <c r="C76" s="7" t="s">
        <v>277</v>
      </c>
      <c r="D76" s="7" t="s">
        <v>13</v>
      </c>
      <c r="E76" s="7" t="s">
        <v>278</v>
      </c>
      <c r="F76" s="7">
        <v>898</v>
      </c>
      <c r="G76" s="8">
        <v>0.28125</v>
      </c>
      <c r="H76" s="8">
        <v>0.51041666666666663</v>
      </c>
      <c r="I76" s="7">
        <v>80</v>
      </c>
      <c r="J76" s="7">
        <v>50</v>
      </c>
      <c r="K76" s="7">
        <v>30</v>
      </c>
      <c r="L76" s="7">
        <v>62.5</v>
      </c>
      <c r="M76" s="1" t="str">
        <f>IFERROR(VLOOKUP(Tabla1[[#This Row],[COD]],Circuitos[],2,0)," ")</f>
        <v xml:space="preserve"> </v>
      </c>
      <c r="N76" s="9">
        <f>Tabla1[[#This Row],[DIA]]</f>
        <v>45774</v>
      </c>
      <c r="O76" t="s">
        <v>183</v>
      </c>
      <c r="P76" t="s">
        <v>36</v>
      </c>
      <c r="Q76" t="s">
        <v>63</v>
      </c>
      <c r="R76" t="s">
        <v>300</v>
      </c>
      <c r="S76" s="63">
        <v>45971</v>
      </c>
      <c r="T76">
        <v>1336</v>
      </c>
    </row>
    <row r="77" spans="1:20">
      <c r="A77" s="9" t="str">
        <f>Tabla1[[#This Row],[DIA]]&amp;"-"&amp;Tabla1[[#This Row],[NUM]]</f>
        <v>45774-885</v>
      </c>
      <c r="B77" s="61">
        <v>45774</v>
      </c>
      <c r="C77" s="7" t="s">
        <v>301</v>
      </c>
      <c r="D77" s="7" t="s">
        <v>192</v>
      </c>
      <c r="E77" s="7" t="s">
        <v>193</v>
      </c>
      <c r="F77" s="7">
        <v>885</v>
      </c>
      <c r="G77" s="8">
        <v>0.25</v>
      </c>
      <c r="H77" s="8">
        <v>0.31597222222222221</v>
      </c>
      <c r="I77" s="7">
        <v>25</v>
      </c>
      <c r="J77" s="7">
        <v>25</v>
      </c>
      <c r="K77" s="7">
        <v>0</v>
      </c>
      <c r="L77" s="7">
        <v>100</v>
      </c>
      <c r="M77" s="1" t="str">
        <f>IFERROR(VLOOKUP(Tabla1[[#This Row],[COD]],Circuitos[],2,0)," ")</f>
        <v xml:space="preserve"> </v>
      </c>
      <c r="N77" s="9">
        <f>Tabla1[[#This Row],[DIA]]</f>
        <v>45774</v>
      </c>
      <c r="O77" t="s">
        <v>183</v>
      </c>
      <c r="P77" t="s">
        <v>36</v>
      </c>
      <c r="Q77" t="s">
        <v>63</v>
      </c>
      <c r="R77" t="s">
        <v>302</v>
      </c>
      <c r="S77" s="63">
        <v>45978</v>
      </c>
      <c r="T77">
        <v>1336</v>
      </c>
    </row>
    <row r="78" spans="1:20">
      <c r="A78" s="9" t="str">
        <f>Tabla1[[#This Row],[DIA]]&amp;"-"&amp;Tabla1[[#This Row],[NUM]]</f>
        <v>45774-1302</v>
      </c>
      <c r="B78" s="61">
        <v>45774</v>
      </c>
      <c r="C78" s="7" t="s">
        <v>22</v>
      </c>
      <c r="D78" s="7" t="s">
        <v>147</v>
      </c>
      <c r="E78" s="7" t="s">
        <v>181</v>
      </c>
      <c r="F78" s="7">
        <v>1302</v>
      </c>
      <c r="G78" s="8">
        <v>0.4826388888888889</v>
      </c>
      <c r="H78" s="8">
        <v>0.69097222222222221</v>
      </c>
      <c r="I78" s="7">
        <v>10</v>
      </c>
      <c r="J78" s="7">
        <v>8</v>
      </c>
      <c r="K78" s="7">
        <v>2</v>
      </c>
      <c r="L78" s="7">
        <v>80</v>
      </c>
      <c r="M78" s="1" t="str">
        <f>IFERROR(VLOOKUP(Tabla1[[#This Row],[COD]],Circuitos[],2,0)," ")</f>
        <v xml:space="preserve"> </v>
      </c>
      <c r="N78" s="9">
        <f>Tabla1[[#This Row],[DIA]]</f>
        <v>45774</v>
      </c>
      <c r="O78" t="s">
        <v>183</v>
      </c>
      <c r="P78" t="s">
        <v>36</v>
      </c>
      <c r="Q78" t="s">
        <v>63</v>
      </c>
      <c r="R78" t="s">
        <v>303</v>
      </c>
      <c r="S78" s="63">
        <v>45985</v>
      </c>
      <c r="T78">
        <v>1336</v>
      </c>
    </row>
    <row r="79" spans="1:20">
      <c r="A79" s="9" t="str">
        <f>Tabla1[[#This Row],[DIA]]&amp;"-"&amp;Tabla1[[#This Row],[NUM]]</f>
        <v>45775-3704</v>
      </c>
      <c r="B79" s="61">
        <v>45775</v>
      </c>
      <c r="C79" s="7" t="s">
        <v>36</v>
      </c>
      <c r="D79" s="7" t="s">
        <v>201</v>
      </c>
      <c r="E79" s="7" t="s">
        <v>202</v>
      </c>
      <c r="F79" s="7">
        <v>3704</v>
      </c>
      <c r="G79" s="8">
        <v>0.63194444444444442</v>
      </c>
      <c r="H79" s="8">
        <v>0.71875</v>
      </c>
      <c r="I79" s="7">
        <v>10</v>
      </c>
      <c r="J79" s="7">
        <v>5</v>
      </c>
      <c r="K79" s="7">
        <v>5</v>
      </c>
      <c r="L79" s="7">
        <v>50</v>
      </c>
      <c r="M79" s="1" t="str">
        <f>IFERROR(VLOOKUP(Tabla1[[#This Row],[COD]],Circuitos[],2,0)," ")</f>
        <v xml:space="preserve"> </v>
      </c>
      <c r="N79" s="9">
        <f>Tabla1[[#This Row],[DIA]]</f>
        <v>45775</v>
      </c>
      <c r="O79" t="s">
        <v>183</v>
      </c>
      <c r="P79" t="s">
        <v>36</v>
      </c>
      <c r="Q79" t="s">
        <v>63</v>
      </c>
      <c r="R79" t="s">
        <v>304</v>
      </c>
      <c r="S79" s="63">
        <v>45992</v>
      </c>
      <c r="T79">
        <v>1336</v>
      </c>
    </row>
    <row r="80" spans="1:20">
      <c r="A80" s="9" t="str">
        <f>Tabla1[[#This Row],[DIA]]&amp;"-"&amp;Tabla1[[#This Row],[NUM]]</f>
        <v>45775-1003</v>
      </c>
      <c r="B80" s="61">
        <v>45775</v>
      </c>
      <c r="C80" s="7" t="s">
        <v>183</v>
      </c>
      <c r="D80" s="7" t="s">
        <v>173</v>
      </c>
      <c r="E80" s="7" t="s">
        <v>174</v>
      </c>
      <c r="F80" s="7">
        <v>1003</v>
      </c>
      <c r="G80" s="8">
        <v>0.81944444444444442</v>
      </c>
      <c r="H80" s="8">
        <v>0.85416666666666663</v>
      </c>
      <c r="I80" s="7">
        <v>10</v>
      </c>
      <c r="J80" s="7">
        <v>0</v>
      </c>
      <c r="K80" s="7">
        <v>10</v>
      </c>
      <c r="L80" s="7">
        <v>0</v>
      </c>
      <c r="M80" s="1" t="str">
        <f>IFERROR(VLOOKUP(Tabla1[[#This Row],[COD]],Circuitos[],2,0)," ")</f>
        <v xml:space="preserve"> </v>
      </c>
      <c r="N80" s="9">
        <f>Tabla1[[#This Row],[DIA]]</f>
        <v>45775</v>
      </c>
      <c r="O80" t="s">
        <v>183</v>
      </c>
      <c r="P80" t="s">
        <v>36</v>
      </c>
      <c r="Q80" t="s">
        <v>63</v>
      </c>
      <c r="R80" t="s">
        <v>305</v>
      </c>
      <c r="S80" s="63">
        <v>45999</v>
      </c>
      <c r="T80">
        <v>1336</v>
      </c>
    </row>
    <row r="81" spans="1:20">
      <c r="A81" s="9" t="str">
        <f>Tabla1[[#This Row],[DIA]]&amp;"-"&amp;Tabla1[[#This Row],[NUM]]</f>
        <v>45775-921</v>
      </c>
      <c r="B81" s="61">
        <v>45775</v>
      </c>
      <c r="C81" s="7" t="s">
        <v>13</v>
      </c>
      <c r="D81" s="7" t="s">
        <v>185</v>
      </c>
      <c r="E81" s="7" t="s">
        <v>186</v>
      </c>
      <c r="F81" s="7">
        <v>921</v>
      </c>
      <c r="G81" s="8">
        <v>0.81597222222222221</v>
      </c>
      <c r="H81" s="8">
        <v>2.0833333333333332E-2</v>
      </c>
      <c r="I81" s="7">
        <v>10</v>
      </c>
      <c r="J81" s="7">
        <v>4</v>
      </c>
      <c r="K81" s="7">
        <v>6</v>
      </c>
      <c r="L81" s="7">
        <v>40</v>
      </c>
      <c r="M81" s="1" t="str">
        <f>IFERROR(VLOOKUP(Tabla1[[#This Row],[COD]],Circuitos[],2,0)," ")</f>
        <v xml:space="preserve"> </v>
      </c>
      <c r="N81" s="9">
        <f>Tabla1[[#This Row],[DIA]]</f>
        <v>45775</v>
      </c>
      <c r="O81" t="s">
        <v>183</v>
      </c>
      <c r="P81" t="s">
        <v>36</v>
      </c>
      <c r="Q81" t="s">
        <v>63</v>
      </c>
      <c r="R81" t="s">
        <v>306</v>
      </c>
      <c r="S81" s="63">
        <v>46006</v>
      </c>
      <c r="T81">
        <v>1336</v>
      </c>
    </row>
    <row r="82" spans="1:20">
      <c r="A82" s="9" t="str">
        <f>Tabla1[[#This Row],[DIA]]&amp;"-"&amp;Tabla1[[#This Row],[NUM]]</f>
        <v>45775-921</v>
      </c>
      <c r="B82" s="61">
        <v>45775</v>
      </c>
      <c r="C82" s="7" t="s">
        <v>13</v>
      </c>
      <c r="D82" s="7" t="s">
        <v>185</v>
      </c>
      <c r="E82" s="7" t="s">
        <v>186</v>
      </c>
      <c r="F82" s="7">
        <v>921</v>
      </c>
      <c r="G82" s="8">
        <v>0.81597222222222221</v>
      </c>
      <c r="H82" s="8">
        <v>0.99930555555555556</v>
      </c>
      <c r="I82" s="7">
        <v>20</v>
      </c>
      <c r="J82" s="7">
        <v>8</v>
      </c>
      <c r="K82" s="7">
        <v>12</v>
      </c>
      <c r="L82" s="7">
        <v>40</v>
      </c>
      <c r="M82" s="1" t="str">
        <f>IFERROR(VLOOKUP(Tabla1[[#This Row],[COD]],Circuitos[],2,0)," ")</f>
        <v xml:space="preserve"> </v>
      </c>
      <c r="N82" s="9">
        <f>Tabla1[[#This Row],[DIA]]</f>
        <v>45775</v>
      </c>
      <c r="O82" t="s">
        <v>183</v>
      </c>
      <c r="P82" t="s">
        <v>36</v>
      </c>
      <c r="Q82" t="s">
        <v>63</v>
      </c>
      <c r="R82" t="s">
        <v>307</v>
      </c>
      <c r="S82" s="63">
        <v>46013</v>
      </c>
      <c r="T82">
        <v>1336</v>
      </c>
    </row>
    <row r="83" spans="1:20">
      <c r="A83" s="9" t="str">
        <f>Tabla1[[#This Row],[DIA]]&amp;"-"&amp;Tabla1[[#This Row],[NUM]]</f>
        <v>45775-597</v>
      </c>
      <c r="B83" s="61">
        <v>45775</v>
      </c>
      <c r="C83" s="7" t="s">
        <v>13</v>
      </c>
      <c r="D83" s="7" t="s">
        <v>201</v>
      </c>
      <c r="E83" s="7" t="s">
        <v>250</v>
      </c>
      <c r="F83" s="7">
        <v>597</v>
      </c>
      <c r="G83" s="8">
        <v>0.37847222222222221</v>
      </c>
      <c r="H83" s="8">
        <v>0.47569444444444442</v>
      </c>
      <c r="I83" s="7">
        <v>10</v>
      </c>
      <c r="J83" s="7">
        <v>10</v>
      </c>
      <c r="K83" s="7">
        <v>0</v>
      </c>
      <c r="L83" s="7">
        <v>100</v>
      </c>
      <c r="M83" s="1" t="str">
        <f>IFERROR(VLOOKUP(Tabla1[[#This Row],[COD]],Circuitos[],2,0)," ")</f>
        <v xml:space="preserve"> </v>
      </c>
      <c r="N83" s="9">
        <f>Tabla1[[#This Row],[DIA]]</f>
        <v>45775</v>
      </c>
      <c r="O83" t="s">
        <v>183</v>
      </c>
      <c r="P83" t="s">
        <v>37</v>
      </c>
      <c r="Q83" t="s">
        <v>63</v>
      </c>
      <c r="R83" t="s">
        <v>308</v>
      </c>
      <c r="S83" s="63">
        <v>45873</v>
      </c>
      <c r="T83">
        <v>2722</v>
      </c>
    </row>
    <row r="84" spans="1:20">
      <c r="A84" s="9" t="str">
        <f>Tabla1[[#This Row],[DIA]]&amp;"-"&amp;Tabla1[[#This Row],[NUM]]</f>
        <v>45775-809</v>
      </c>
      <c r="B84" s="61">
        <v>45775</v>
      </c>
      <c r="C84" s="7" t="s">
        <v>13</v>
      </c>
      <c r="D84" s="7" t="s">
        <v>236</v>
      </c>
      <c r="E84" s="7" t="s">
        <v>250</v>
      </c>
      <c r="F84" s="7">
        <v>809</v>
      </c>
      <c r="G84" s="8">
        <v>0.49652777777777779</v>
      </c>
      <c r="H84" s="8">
        <v>0.61805555555555558</v>
      </c>
      <c r="I84" s="7">
        <v>43</v>
      </c>
      <c r="J84" s="7">
        <v>43</v>
      </c>
      <c r="K84" s="7">
        <v>0</v>
      </c>
      <c r="L84" s="7">
        <v>100</v>
      </c>
      <c r="M84" s="1" t="str">
        <f>IFERROR(VLOOKUP(Tabla1[[#This Row],[COD]],Circuitos[],2,0)," ")</f>
        <v xml:space="preserve"> </v>
      </c>
      <c r="N84" s="9">
        <f>Tabla1[[#This Row],[DIA]]</f>
        <v>45775</v>
      </c>
      <c r="O84" t="s">
        <v>183</v>
      </c>
      <c r="P84" t="s">
        <v>37</v>
      </c>
      <c r="Q84" t="s">
        <v>63</v>
      </c>
      <c r="R84" t="s">
        <v>309</v>
      </c>
      <c r="S84" s="63">
        <v>45880</v>
      </c>
      <c r="T84">
        <v>2722</v>
      </c>
    </row>
    <row r="85" spans="1:20">
      <c r="A85" s="9" t="str">
        <f>Tabla1[[#This Row],[DIA]]&amp;"-"&amp;Tabla1[[#This Row],[NUM]]</f>
        <v>45775-677</v>
      </c>
      <c r="B85" s="61">
        <v>45775</v>
      </c>
      <c r="C85" s="7" t="s">
        <v>13</v>
      </c>
      <c r="D85" s="7" t="s">
        <v>310</v>
      </c>
      <c r="E85" s="7" t="s">
        <v>250</v>
      </c>
      <c r="F85" s="7">
        <v>677</v>
      </c>
      <c r="G85" s="8">
        <v>0.36805555555555558</v>
      </c>
      <c r="H85" s="8">
        <v>0.46875</v>
      </c>
      <c r="I85" s="7">
        <v>37</v>
      </c>
      <c r="J85" s="7">
        <v>37</v>
      </c>
      <c r="K85" s="7">
        <v>0</v>
      </c>
      <c r="L85" s="7">
        <v>100</v>
      </c>
      <c r="M85" s="1" t="str">
        <f>IFERROR(VLOOKUP(Tabla1[[#This Row],[COD]],Circuitos[],2,0)," ")</f>
        <v xml:space="preserve"> </v>
      </c>
      <c r="N85" s="9">
        <f>Tabla1[[#This Row],[DIA]]</f>
        <v>45775</v>
      </c>
      <c r="O85" t="s">
        <v>183</v>
      </c>
      <c r="P85" t="s">
        <v>37</v>
      </c>
      <c r="Q85" t="s">
        <v>63</v>
      </c>
      <c r="R85" t="s">
        <v>311</v>
      </c>
      <c r="S85" s="63">
        <v>45887</v>
      </c>
      <c r="T85">
        <v>2722</v>
      </c>
    </row>
    <row r="86" spans="1:20">
      <c r="A86" s="9" t="str">
        <f>Tabla1[[#This Row],[DIA]]&amp;"-"&amp;Tabla1[[#This Row],[NUM]]</f>
        <v>45776-934</v>
      </c>
      <c r="B86" s="61">
        <v>45776</v>
      </c>
      <c r="C86" s="7" t="s">
        <v>209</v>
      </c>
      <c r="D86" s="7" t="s">
        <v>13</v>
      </c>
      <c r="E86" s="7" t="s">
        <v>250</v>
      </c>
      <c r="F86" s="7">
        <v>934</v>
      </c>
      <c r="G86" s="8">
        <v>0.52430555555555558</v>
      </c>
      <c r="H86" s="8">
        <v>0.65277777777777779</v>
      </c>
      <c r="I86" s="7">
        <v>41</v>
      </c>
      <c r="J86" s="7">
        <v>41</v>
      </c>
      <c r="K86" s="7">
        <v>0</v>
      </c>
      <c r="L86" s="7">
        <v>100</v>
      </c>
      <c r="M86" s="1" t="str">
        <f>IFERROR(VLOOKUP(Tabla1[[#This Row],[COD]],Circuitos[],2,0)," ")</f>
        <v xml:space="preserve"> </v>
      </c>
      <c r="N86" s="9">
        <f>Tabla1[[#This Row],[DIA]]</f>
        <v>45776</v>
      </c>
      <c r="O86" t="s">
        <v>183</v>
      </c>
      <c r="P86" t="s">
        <v>37</v>
      </c>
      <c r="Q86" t="s">
        <v>63</v>
      </c>
      <c r="R86" t="s">
        <v>312</v>
      </c>
      <c r="S86" s="63">
        <v>45894</v>
      </c>
      <c r="T86">
        <v>2722</v>
      </c>
    </row>
    <row r="87" spans="1:20">
      <c r="A87" s="9" t="str">
        <f>Tabla1[[#This Row],[DIA]]&amp;"-"&amp;Tabla1[[#This Row],[NUM]]</f>
        <v>45776-1915</v>
      </c>
      <c r="B87" s="61">
        <v>45776</v>
      </c>
      <c r="C87" s="7" t="s">
        <v>13</v>
      </c>
      <c r="D87" s="7" t="s">
        <v>313</v>
      </c>
      <c r="E87" s="7" t="s">
        <v>250</v>
      </c>
      <c r="F87" s="7">
        <v>1915</v>
      </c>
      <c r="G87" s="8">
        <v>0.39930555555555558</v>
      </c>
      <c r="H87" s="8">
        <v>0.47569444444444442</v>
      </c>
      <c r="I87" s="7">
        <v>42</v>
      </c>
      <c r="J87" s="7">
        <v>42</v>
      </c>
      <c r="K87" s="7">
        <v>0</v>
      </c>
      <c r="L87" s="7">
        <v>100</v>
      </c>
      <c r="M87" s="1" t="str">
        <f>IFERROR(VLOOKUP(Tabla1[[#This Row],[COD]],Circuitos[],2,0)," ")</f>
        <v xml:space="preserve"> </v>
      </c>
      <c r="N87" s="9">
        <f>Tabla1[[#This Row],[DIA]]</f>
        <v>45776</v>
      </c>
      <c r="O87" t="s">
        <v>183</v>
      </c>
      <c r="P87" t="s">
        <v>37</v>
      </c>
      <c r="Q87" t="s">
        <v>63</v>
      </c>
      <c r="R87" t="s">
        <v>314</v>
      </c>
      <c r="S87" s="63">
        <v>45901</v>
      </c>
      <c r="T87">
        <v>2722</v>
      </c>
    </row>
    <row r="88" spans="1:20">
      <c r="A88" s="9" t="str">
        <f>Tabla1[[#This Row],[DIA]]&amp;"-"&amp;Tabla1[[#This Row],[NUM]]</f>
        <v>45776-1831</v>
      </c>
      <c r="B88" s="61">
        <v>45776</v>
      </c>
      <c r="C88" s="7" t="s">
        <v>13</v>
      </c>
      <c r="D88" s="7" t="s">
        <v>234</v>
      </c>
      <c r="E88" s="7" t="s">
        <v>250</v>
      </c>
      <c r="F88" s="7">
        <v>1831</v>
      </c>
      <c r="G88" s="8">
        <v>0.47569444444444442</v>
      </c>
      <c r="H88" s="8">
        <v>0.58333333333333337</v>
      </c>
      <c r="I88" s="7">
        <v>45</v>
      </c>
      <c r="J88" s="7">
        <v>43</v>
      </c>
      <c r="K88" s="7">
        <v>2</v>
      </c>
      <c r="L88" s="7">
        <v>95.555555555555557</v>
      </c>
      <c r="M88" s="1" t="str">
        <f>IFERROR(VLOOKUP(Tabla1[[#This Row],[COD]],Circuitos[],2,0)," ")</f>
        <v xml:space="preserve"> </v>
      </c>
      <c r="N88" s="9">
        <f>Tabla1[[#This Row],[DIA]]</f>
        <v>45776</v>
      </c>
      <c r="O88" t="s">
        <v>183</v>
      </c>
      <c r="P88" t="s">
        <v>37</v>
      </c>
      <c r="Q88" t="s">
        <v>63</v>
      </c>
      <c r="R88" t="s">
        <v>315</v>
      </c>
      <c r="S88" s="63">
        <v>45908</v>
      </c>
      <c r="T88">
        <v>2722</v>
      </c>
    </row>
    <row r="89" spans="1:20">
      <c r="A89" s="9" t="str">
        <f>Tabla1[[#This Row],[DIA]]&amp;"-"&amp;Tabla1[[#This Row],[NUM]]</f>
        <v>45776-941</v>
      </c>
      <c r="B89" s="61">
        <v>45776</v>
      </c>
      <c r="C89" s="7" t="s">
        <v>13</v>
      </c>
      <c r="D89" s="7" t="s">
        <v>254</v>
      </c>
      <c r="E89" s="7" t="s">
        <v>250</v>
      </c>
      <c r="F89" s="7">
        <v>941</v>
      </c>
      <c r="G89" s="8">
        <v>0.66666666666666663</v>
      </c>
      <c r="H89" s="8">
        <v>0.78125</v>
      </c>
      <c r="I89" s="7">
        <v>43</v>
      </c>
      <c r="J89" s="7">
        <v>43</v>
      </c>
      <c r="K89" s="7">
        <v>0</v>
      </c>
      <c r="L89" s="7">
        <v>100</v>
      </c>
      <c r="M89" s="1" t="str">
        <f>IFERROR(VLOOKUP(Tabla1[[#This Row],[COD]],Circuitos[],2,0)," ")</f>
        <v xml:space="preserve"> </v>
      </c>
      <c r="N89" s="9">
        <f>Tabla1[[#This Row],[DIA]]</f>
        <v>45776</v>
      </c>
      <c r="O89" t="s">
        <v>183</v>
      </c>
      <c r="P89" t="s">
        <v>37</v>
      </c>
      <c r="Q89" t="s">
        <v>63</v>
      </c>
      <c r="R89" t="s">
        <v>316</v>
      </c>
      <c r="S89" s="63">
        <v>45915</v>
      </c>
      <c r="T89">
        <v>2722</v>
      </c>
    </row>
    <row r="90" spans="1:20">
      <c r="A90" s="9" t="str">
        <f>Tabla1[[#This Row],[DIA]]&amp;"-"&amp;Tabla1[[#This Row],[NUM]]</f>
        <v>45776-810</v>
      </c>
      <c r="B90" s="61">
        <v>45776</v>
      </c>
      <c r="C90" s="7" t="s">
        <v>236</v>
      </c>
      <c r="D90" s="7" t="s">
        <v>13</v>
      </c>
      <c r="E90" s="7" t="s">
        <v>250</v>
      </c>
      <c r="F90" s="7">
        <v>810</v>
      </c>
      <c r="G90" s="8">
        <v>0.64930555555555558</v>
      </c>
      <c r="H90" s="8">
        <v>0.78125</v>
      </c>
      <c r="I90" s="7">
        <v>34</v>
      </c>
      <c r="J90" s="7">
        <v>33</v>
      </c>
      <c r="K90" s="7">
        <v>1</v>
      </c>
      <c r="L90" s="7">
        <v>97.058823529411768</v>
      </c>
      <c r="M90" s="1" t="str">
        <f>IFERROR(VLOOKUP(Tabla1[[#This Row],[COD]],Circuitos[],2,0)," ")</f>
        <v xml:space="preserve"> </v>
      </c>
      <c r="N90" s="9">
        <f>Tabla1[[#This Row],[DIA]]</f>
        <v>45776</v>
      </c>
      <c r="O90" t="s">
        <v>183</v>
      </c>
      <c r="P90" t="s">
        <v>37</v>
      </c>
      <c r="Q90" t="s">
        <v>63</v>
      </c>
      <c r="R90" t="s">
        <v>317</v>
      </c>
      <c r="S90" s="63">
        <v>45922</v>
      </c>
      <c r="T90">
        <v>2722</v>
      </c>
    </row>
    <row r="91" spans="1:20">
      <c r="A91" s="9" t="str">
        <f>Tabla1[[#This Row],[DIA]]&amp;"-"&amp;Tabla1[[#This Row],[NUM]]</f>
        <v>45776-678</v>
      </c>
      <c r="B91" s="61">
        <v>45776</v>
      </c>
      <c r="C91" s="7" t="s">
        <v>310</v>
      </c>
      <c r="D91" s="7" t="s">
        <v>13</v>
      </c>
      <c r="E91" s="7" t="s">
        <v>250</v>
      </c>
      <c r="F91" s="7">
        <v>678</v>
      </c>
      <c r="G91" s="8">
        <v>0.5</v>
      </c>
      <c r="H91" s="8">
        <v>0.61111111111111116</v>
      </c>
      <c r="I91" s="7">
        <v>44</v>
      </c>
      <c r="J91" s="7">
        <v>44</v>
      </c>
      <c r="K91" s="7">
        <v>0</v>
      </c>
      <c r="L91" s="7">
        <v>100</v>
      </c>
      <c r="M91" s="1" t="str">
        <f>IFERROR(VLOOKUP(Tabla1[[#This Row],[COD]],Circuitos[],2,0)," ")</f>
        <v xml:space="preserve"> </v>
      </c>
      <c r="N91" s="9">
        <f>Tabla1[[#This Row],[DIA]]</f>
        <v>45776</v>
      </c>
      <c r="O91" t="s">
        <v>183</v>
      </c>
      <c r="P91" t="s">
        <v>37</v>
      </c>
      <c r="Q91" t="s">
        <v>63</v>
      </c>
      <c r="R91" t="s">
        <v>318</v>
      </c>
      <c r="S91" s="63">
        <v>45929</v>
      </c>
      <c r="T91">
        <v>2722</v>
      </c>
    </row>
    <row r="92" spans="1:20">
      <c r="A92" s="9" t="str">
        <f>Tabla1[[#This Row],[DIA]]&amp;"-"&amp;Tabla1[[#This Row],[NUM]]</f>
        <v>45777-2333</v>
      </c>
      <c r="B92" s="61">
        <v>45777</v>
      </c>
      <c r="C92" s="7" t="s">
        <v>185</v>
      </c>
      <c r="D92" s="7" t="s">
        <v>147</v>
      </c>
      <c r="E92" s="7" t="s">
        <v>181</v>
      </c>
      <c r="F92" s="7">
        <v>2333</v>
      </c>
      <c r="G92" s="8">
        <v>0.79513888888888884</v>
      </c>
      <c r="H92" s="8">
        <v>0.85763888888888884</v>
      </c>
      <c r="I92" s="7">
        <v>40</v>
      </c>
      <c r="J92" s="7">
        <v>0</v>
      </c>
      <c r="K92" s="7">
        <v>40</v>
      </c>
      <c r="L92" s="7">
        <v>0</v>
      </c>
      <c r="M92" s="1" t="str">
        <f>IFERROR(VLOOKUP(Tabla1[[#This Row],[COD]],Circuitos[],2,0)," ")</f>
        <v xml:space="preserve"> </v>
      </c>
      <c r="N92" s="9">
        <f>Tabla1[[#This Row],[DIA]]</f>
        <v>45777</v>
      </c>
      <c r="O92" t="s">
        <v>183</v>
      </c>
      <c r="P92" t="s">
        <v>37</v>
      </c>
      <c r="Q92" t="s">
        <v>63</v>
      </c>
      <c r="R92" t="s">
        <v>319</v>
      </c>
      <c r="S92" s="63">
        <v>45936</v>
      </c>
      <c r="T92">
        <v>2722</v>
      </c>
    </row>
    <row r="93" spans="1:20">
      <c r="A93" s="9" t="str">
        <f>Tabla1[[#This Row],[DIA]]&amp;"-"&amp;Tabla1[[#This Row],[NUM]]</f>
        <v>45777-1860</v>
      </c>
      <c r="B93" s="61">
        <v>45777</v>
      </c>
      <c r="C93" s="7" t="s">
        <v>13</v>
      </c>
      <c r="D93" s="7" t="s">
        <v>147</v>
      </c>
      <c r="E93" s="7" t="s">
        <v>181</v>
      </c>
      <c r="F93" s="7">
        <v>1860</v>
      </c>
      <c r="G93" s="8">
        <v>0.76388888888888884</v>
      </c>
      <c r="H93" s="8">
        <v>0.98263888888888884</v>
      </c>
      <c r="I93" s="7">
        <v>40</v>
      </c>
      <c r="J93" s="7">
        <v>40</v>
      </c>
      <c r="K93" s="7">
        <v>0</v>
      </c>
      <c r="L93" s="7">
        <v>100</v>
      </c>
      <c r="M93" s="1" t="str">
        <f>IFERROR(VLOOKUP(Tabla1[[#This Row],[COD]],Circuitos[],2,0)," ")</f>
        <v xml:space="preserve"> </v>
      </c>
      <c r="N93" s="9">
        <f>Tabla1[[#This Row],[DIA]]</f>
        <v>45777</v>
      </c>
      <c r="O93" t="s">
        <v>183</v>
      </c>
      <c r="P93" t="s">
        <v>37</v>
      </c>
      <c r="Q93" t="s">
        <v>63</v>
      </c>
      <c r="R93" t="s">
        <v>320</v>
      </c>
      <c r="S93" s="63">
        <v>45943</v>
      </c>
      <c r="T93">
        <v>2722</v>
      </c>
    </row>
    <row r="94" spans="1:20">
      <c r="A94" s="9" t="str">
        <f>Tabla1[[#This Row],[DIA]]&amp;"-"&amp;Tabla1[[#This Row],[NUM]]</f>
        <v>45777-870</v>
      </c>
      <c r="B94" s="61">
        <v>45777</v>
      </c>
      <c r="C94" s="7" t="s">
        <v>321</v>
      </c>
      <c r="D94" s="7" t="s">
        <v>30</v>
      </c>
      <c r="E94" s="7" t="s">
        <v>189</v>
      </c>
      <c r="F94" s="7">
        <v>870</v>
      </c>
      <c r="G94" s="8">
        <v>0.59375</v>
      </c>
      <c r="H94" s="8">
        <v>0.68402777777777779</v>
      </c>
      <c r="I94" s="7">
        <v>189</v>
      </c>
      <c r="J94" s="7">
        <v>181</v>
      </c>
      <c r="K94" s="7">
        <v>8</v>
      </c>
      <c r="L94" s="7">
        <v>95.767195767195773</v>
      </c>
      <c r="M94" s="1" t="str">
        <f>IFERROR(VLOOKUP(Tabla1[[#This Row],[COD]],Circuitos[],2,0)," ")</f>
        <v xml:space="preserve"> </v>
      </c>
      <c r="N94" s="9">
        <f>Tabla1[[#This Row],[DIA]]</f>
        <v>45777</v>
      </c>
      <c r="O94" t="s">
        <v>183</v>
      </c>
      <c r="P94" t="s">
        <v>37</v>
      </c>
      <c r="Q94" t="s">
        <v>63</v>
      </c>
      <c r="R94" t="s">
        <v>322</v>
      </c>
      <c r="S94" s="63">
        <v>45950</v>
      </c>
      <c r="T94">
        <v>2722</v>
      </c>
    </row>
    <row r="95" spans="1:20">
      <c r="A95" s="9" t="str">
        <f>Tabla1[[#This Row],[DIA]]&amp;"-"&amp;Tabla1[[#This Row],[NUM]]</f>
        <v>45777-869</v>
      </c>
      <c r="B95" s="61">
        <v>45777</v>
      </c>
      <c r="C95" s="7" t="s">
        <v>29</v>
      </c>
      <c r="D95" s="7" t="s">
        <v>321</v>
      </c>
      <c r="E95" s="7" t="s">
        <v>189</v>
      </c>
      <c r="F95" s="7">
        <v>869</v>
      </c>
      <c r="G95" s="8">
        <v>0.45833333333333331</v>
      </c>
      <c r="H95" s="8">
        <v>0.55208333333333337</v>
      </c>
      <c r="I95" s="7">
        <v>189</v>
      </c>
      <c r="J95" s="7">
        <v>157</v>
      </c>
      <c r="K95" s="7">
        <v>32</v>
      </c>
      <c r="L95" s="7">
        <v>83.068783068783063</v>
      </c>
      <c r="M95" s="1" t="str">
        <f>IFERROR(VLOOKUP(Tabla1[[#This Row],[COD]],Circuitos[],2,0)," ")</f>
        <v>Bélgica y Países Bajos (AMS-BRU)</v>
      </c>
      <c r="N95" s="9">
        <f>Tabla1[[#This Row],[DIA]]</f>
        <v>45777</v>
      </c>
      <c r="O95" t="s">
        <v>183</v>
      </c>
      <c r="P95" t="s">
        <v>37</v>
      </c>
      <c r="Q95" t="s">
        <v>63</v>
      </c>
      <c r="R95" t="s">
        <v>323</v>
      </c>
      <c r="S95" s="63">
        <v>45957</v>
      </c>
      <c r="T95">
        <v>2722</v>
      </c>
    </row>
    <row r="96" spans="1:20">
      <c r="A96" s="9" t="str">
        <f>Tabla1[[#This Row],[DIA]]&amp;"-"&amp;Tabla1[[#This Row],[NUM]]</f>
        <v>45777-6080</v>
      </c>
      <c r="B96" s="61">
        <v>45777</v>
      </c>
      <c r="C96" s="7" t="s">
        <v>24</v>
      </c>
      <c r="D96" s="7" t="s">
        <v>229</v>
      </c>
      <c r="E96" s="7" t="s">
        <v>262</v>
      </c>
      <c r="F96" s="7">
        <v>6080</v>
      </c>
      <c r="G96" s="8">
        <v>0.66666666666666663</v>
      </c>
      <c r="H96" s="8">
        <v>0.77430555555555558</v>
      </c>
      <c r="I96" s="7">
        <v>30</v>
      </c>
      <c r="J96" s="7">
        <v>30</v>
      </c>
      <c r="K96" s="7">
        <v>0</v>
      </c>
      <c r="L96" s="7">
        <v>100</v>
      </c>
      <c r="M96" s="1" t="str">
        <f>IFERROR(VLOOKUP(Tabla1[[#This Row],[COD]],Circuitos[],2,0)," ")</f>
        <v xml:space="preserve"> </v>
      </c>
      <c r="N96" s="9">
        <f>Tabla1[[#This Row],[DIA]]</f>
        <v>45777</v>
      </c>
      <c r="O96" t="s">
        <v>183</v>
      </c>
      <c r="P96" t="s">
        <v>37</v>
      </c>
      <c r="Q96" t="s">
        <v>63</v>
      </c>
      <c r="R96" t="s">
        <v>324</v>
      </c>
      <c r="S96" s="63">
        <v>45964</v>
      </c>
      <c r="T96">
        <v>2722</v>
      </c>
    </row>
    <row r="97" spans="1:20">
      <c r="A97" s="9" t="str">
        <f>Tabla1[[#This Row],[DIA]]&amp;"-"&amp;Tabla1[[#This Row],[NUM]]</f>
        <v>45778-597</v>
      </c>
      <c r="B97" s="61">
        <v>45778</v>
      </c>
      <c r="C97" s="7" t="s">
        <v>13</v>
      </c>
      <c r="D97" s="7" t="s">
        <v>201</v>
      </c>
      <c r="E97" s="7" t="s">
        <v>250</v>
      </c>
      <c r="F97" s="7">
        <v>597</v>
      </c>
      <c r="G97" s="8">
        <v>0.37847222222222221</v>
      </c>
      <c r="H97" s="8">
        <v>0.47569444444444442</v>
      </c>
      <c r="I97" s="7">
        <v>20</v>
      </c>
      <c r="J97" s="7">
        <v>18</v>
      </c>
      <c r="K97" s="7">
        <v>2</v>
      </c>
      <c r="L97" s="7">
        <v>90</v>
      </c>
      <c r="M97" s="1" t="str">
        <f>IFERROR(VLOOKUP(Tabla1[[#This Row],[COD]],Circuitos[],2,0)," ")</f>
        <v xml:space="preserve"> </v>
      </c>
      <c r="N97" s="9">
        <f>Tabla1[[#This Row],[DIA]]</f>
        <v>45778</v>
      </c>
      <c r="O97" t="s">
        <v>183</v>
      </c>
      <c r="P97" t="s">
        <v>51</v>
      </c>
      <c r="Q97" t="s">
        <v>49</v>
      </c>
      <c r="R97" t="s">
        <v>325</v>
      </c>
      <c r="S97" s="63">
        <v>45915</v>
      </c>
      <c r="T97">
        <v>1010</v>
      </c>
    </row>
    <row r="98" spans="1:20">
      <c r="A98" s="9" t="str">
        <f>Tabla1[[#This Row],[DIA]]&amp;"-"&amp;Tabla1[[#This Row],[NUM]]</f>
        <v>45778-585</v>
      </c>
      <c r="B98" s="61">
        <v>45778</v>
      </c>
      <c r="C98" s="7" t="s">
        <v>13</v>
      </c>
      <c r="D98" s="7" t="s">
        <v>206</v>
      </c>
      <c r="E98" s="7" t="s">
        <v>250</v>
      </c>
      <c r="F98" s="7">
        <v>585</v>
      </c>
      <c r="G98" s="8">
        <v>0.40625</v>
      </c>
      <c r="H98" s="8">
        <v>0.49305555555555558</v>
      </c>
      <c r="I98" s="7">
        <v>17</v>
      </c>
      <c r="J98" s="7">
        <v>15</v>
      </c>
      <c r="K98" s="7">
        <v>2</v>
      </c>
      <c r="L98" s="7">
        <v>88.235294117647058</v>
      </c>
      <c r="M98" s="1" t="str">
        <f>IFERROR(VLOOKUP(Tabla1[[#This Row],[COD]],Circuitos[],2,0)," ")</f>
        <v xml:space="preserve"> </v>
      </c>
      <c r="N98" s="9">
        <f>Tabla1[[#This Row],[DIA]]</f>
        <v>45778</v>
      </c>
      <c r="O98" t="s">
        <v>183</v>
      </c>
      <c r="P98" t="s">
        <v>52</v>
      </c>
      <c r="Q98" t="s">
        <v>49</v>
      </c>
      <c r="R98" t="s">
        <v>326</v>
      </c>
      <c r="S98" s="63">
        <v>45964</v>
      </c>
      <c r="T98">
        <v>1010</v>
      </c>
    </row>
    <row r="99" spans="1:20">
      <c r="A99" s="9" t="str">
        <f>Tabla1[[#This Row],[DIA]]&amp;"-"&amp;Tabla1[[#This Row],[NUM]]</f>
        <v>45778-647</v>
      </c>
      <c r="B99" s="61">
        <v>45778</v>
      </c>
      <c r="C99" s="7" t="s">
        <v>13</v>
      </c>
      <c r="D99" s="7" t="s">
        <v>252</v>
      </c>
      <c r="E99" s="7" t="s">
        <v>250</v>
      </c>
      <c r="F99" s="7">
        <v>647</v>
      </c>
      <c r="G99" s="8">
        <v>0.36458333333333331</v>
      </c>
      <c r="H99" s="8">
        <v>0.46527777777777779</v>
      </c>
      <c r="I99" s="7">
        <v>34</v>
      </c>
      <c r="J99" s="7">
        <v>30</v>
      </c>
      <c r="K99" s="7">
        <v>4</v>
      </c>
      <c r="L99" s="7">
        <v>88.235294117647058</v>
      </c>
      <c r="M99" s="1" t="str">
        <f>IFERROR(VLOOKUP(Tabla1[[#This Row],[COD]],Circuitos[],2,0)," ")</f>
        <v xml:space="preserve"> </v>
      </c>
      <c r="N99" s="9">
        <f>Tabla1[[#This Row],[DIA]]</f>
        <v>45778</v>
      </c>
      <c r="O99" t="s">
        <v>183</v>
      </c>
      <c r="P99" t="s">
        <v>30</v>
      </c>
      <c r="Q99" t="s">
        <v>49</v>
      </c>
      <c r="R99" t="s">
        <v>327</v>
      </c>
      <c r="S99" s="63">
        <v>45978</v>
      </c>
      <c r="T99">
        <v>1010</v>
      </c>
    </row>
    <row r="100" spans="1:20">
      <c r="A100" s="9" t="str">
        <f>Tabla1[[#This Row],[DIA]]&amp;"-"&amp;Tabla1[[#This Row],[NUM]]</f>
        <v>45779-5001</v>
      </c>
      <c r="B100" s="61">
        <v>45779</v>
      </c>
      <c r="C100" s="7" t="s">
        <v>173</v>
      </c>
      <c r="D100" s="7" t="s">
        <v>13</v>
      </c>
      <c r="E100" s="7" t="s">
        <v>174</v>
      </c>
      <c r="F100" s="7">
        <v>5001</v>
      </c>
      <c r="G100" s="8">
        <v>0.35416666666666669</v>
      </c>
      <c r="H100" s="8">
        <v>0.53125</v>
      </c>
      <c r="I100" s="7">
        <v>10</v>
      </c>
      <c r="J100" s="7">
        <v>0</v>
      </c>
      <c r="K100" s="7">
        <v>10</v>
      </c>
      <c r="L100" s="7">
        <v>0</v>
      </c>
      <c r="M100" s="1" t="str">
        <f>IFERROR(VLOOKUP(Tabla1[[#This Row],[COD]],Circuitos[],2,0)," ")</f>
        <v xml:space="preserve"> </v>
      </c>
      <c r="N100" s="9">
        <f>Tabla1[[#This Row],[DIA]]</f>
        <v>45779</v>
      </c>
      <c r="O100" t="s">
        <v>183</v>
      </c>
      <c r="P100" t="s">
        <v>13</v>
      </c>
      <c r="Q100" t="s">
        <v>63</v>
      </c>
      <c r="R100" t="s">
        <v>328</v>
      </c>
      <c r="S100" s="63">
        <v>45656</v>
      </c>
      <c r="T100">
        <v>1002</v>
      </c>
    </row>
    <row r="101" spans="1:20">
      <c r="A101" s="9" t="str">
        <f>Tabla1[[#This Row],[DIA]]&amp;"-"&amp;Tabla1[[#This Row],[NUM]]</f>
        <v>45779-921</v>
      </c>
      <c r="B101" s="61">
        <v>45779</v>
      </c>
      <c r="C101" s="7" t="s">
        <v>13</v>
      </c>
      <c r="D101" s="7" t="s">
        <v>185</v>
      </c>
      <c r="E101" s="7" t="s">
        <v>186</v>
      </c>
      <c r="F101" s="7">
        <v>921</v>
      </c>
      <c r="G101" s="8">
        <v>0.81597222222222221</v>
      </c>
      <c r="H101" s="8">
        <v>2.0833333333333332E-2</v>
      </c>
      <c r="I101" s="7">
        <v>30</v>
      </c>
      <c r="J101" s="7">
        <v>30</v>
      </c>
      <c r="K101" s="7">
        <v>0</v>
      </c>
      <c r="L101" s="7">
        <v>100</v>
      </c>
      <c r="M101" s="1" t="str">
        <f>IFERROR(VLOOKUP(Tabla1[[#This Row],[COD]],Circuitos[],2,0)," ")</f>
        <v xml:space="preserve"> </v>
      </c>
      <c r="N101" s="9">
        <f>Tabla1[[#This Row],[DIA]]</f>
        <v>45779</v>
      </c>
      <c r="O101" t="s">
        <v>183</v>
      </c>
      <c r="P101" t="s">
        <v>13</v>
      </c>
      <c r="Q101" t="s">
        <v>63</v>
      </c>
      <c r="R101" t="s">
        <v>329</v>
      </c>
      <c r="S101" s="63">
        <v>45759</v>
      </c>
      <c r="T101">
        <v>5341</v>
      </c>
    </row>
    <row r="102" spans="1:20">
      <c r="A102" s="9" t="str">
        <f>Tabla1[[#This Row],[DIA]]&amp;"-"&amp;Tabla1[[#This Row],[NUM]]</f>
        <v>45780-103</v>
      </c>
      <c r="B102" s="61">
        <v>45780</v>
      </c>
      <c r="C102" s="7" t="s">
        <v>111</v>
      </c>
      <c r="D102" s="7" t="s">
        <v>13</v>
      </c>
      <c r="E102" s="7" t="s">
        <v>265</v>
      </c>
      <c r="F102" s="7">
        <v>103</v>
      </c>
      <c r="G102" s="8">
        <v>0.61111111111111116</v>
      </c>
      <c r="H102" s="8">
        <v>0.84722222222222221</v>
      </c>
      <c r="I102" s="7">
        <v>27</v>
      </c>
      <c r="J102" s="7">
        <v>0</v>
      </c>
      <c r="K102" s="7">
        <v>27</v>
      </c>
      <c r="L102" s="7">
        <v>0</v>
      </c>
      <c r="M102" s="1" t="str">
        <f>IFERROR(VLOOKUP(Tabla1[[#This Row],[COD]],Circuitos[],2,0)," ")</f>
        <v xml:space="preserve"> </v>
      </c>
      <c r="N102" s="9">
        <f>Tabla1[[#This Row],[DIA]]</f>
        <v>45780</v>
      </c>
      <c r="O102" t="s">
        <v>183</v>
      </c>
      <c r="P102" t="s">
        <v>13</v>
      </c>
      <c r="Q102" t="s">
        <v>63</v>
      </c>
      <c r="R102" t="s">
        <v>330</v>
      </c>
      <c r="S102" s="63">
        <v>45759</v>
      </c>
      <c r="T102">
        <v>7540</v>
      </c>
    </row>
    <row r="103" spans="1:20">
      <c r="A103" s="9" t="str">
        <f>Tabla1[[#This Row],[DIA]]&amp;"-"&amp;Tabla1[[#This Row],[NUM]]</f>
        <v>45780-1316</v>
      </c>
      <c r="B103" s="61">
        <v>45780</v>
      </c>
      <c r="C103" s="7" t="s">
        <v>37</v>
      </c>
      <c r="D103" s="7" t="s">
        <v>147</v>
      </c>
      <c r="E103" s="7" t="s">
        <v>181</v>
      </c>
      <c r="F103" s="7">
        <v>1316</v>
      </c>
      <c r="G103" s="8">
        <v>0.50347222222222221</v>
      </c>
      <c r="H103" s="8">
        <v>0.71875</v>
      </c>
      <c r="I103" s="7">
        <v>14</v>
      </c>
      <c r="J103" s="7">
        <v>13</v>
      </c>
      <c r="K103" s="7">
        <v>1</v>
      </c>
      <c r="L103" s="7">
        <v>92.857142857142861</v>
      </c>
      <c r="M103" s="1" t="str">
        <f>IFERROR(VLOOKUP(Tabla1[[#This Row],[COD]],Circuitos[],2,0)," ")</f>
        <v xml:space="preserve"> </v>
      </c>
      <c r="N103" s="9">
        <f>Tabla1[[#This Row],[DIA]]</f>
        <v>45780</v>
      </c>
      <c r="O103" t="s">
        <v>183</v>
      </c>
      <c r="P103" t="s">
        <v>13</v>
      </c>
      <c r="Q103" t="s">
        <v>63</v>
      </c>
      <c r="R103" t="s">
        <v>331</v>
      </c>
      <c r="S103" s="63">
        <v>45766</v>
      </c>
      <c r="T103">
        <v>6002</v>
      </c>
    </row>
    <row r="104" spans="1:20">
      <c r="A104" s="9" t="str">
        <f>Tabla1[[#This Row],[DIA]]&amp;"-"&amp;Tabla1[[#This Row],[NUM]]</f>
        <v>45780-213</v>
      </c>
      <c r="B104" s="61">
        <v>45780</v>
      </c>
      <c r="C104" s="7" t="s">
        <v>332</v>
      </c>
      <c r="D104" s="7" t="s">
        <v>111</v>
      </c>
      <c r="E104" s="7" t="s">
        <v>265</v>
      </c>
      <c r="F104" s="7">
        <v>213</v>
      </c>
      <c r="G104" s="8">
        <v>0.38194444444444442</v>
      </c>
      <c r="H104" s="8">
        <v>0.47569444444444442</v>
      </c>
      <c r="I104" s="7">
        <v>27</v>
      </c>
      <c r="J104" s="7">
        <v>0</v>
      </c>
      <c r="K104" s="7">
        <v>27</v>
      </c>
      <c r="L104" s="7">
        <v>0</v>
      </c>
      <c r="M104" s="1" t="str">
        <f>IFERROR(VLOOKUP(Tabla1[[#This Row],[COD]],Circuitos[],2,0)," ")</f>
        <v xml:space="preserve"> </v>
      </c>
      <c r="N104" s="9">
        <f>Tabla1[[#This Row],[DIA]]</f>
        <v>45780</v>
      </c>
      <c r="O104" t="s">
        <v>183</v>
      </c>
      <c r="P104" t="s">
        <v>13</v>
      </c>
      <c r="Q104" t="s">
        <v>63</v>
      </c>
      <c r="R104" t="s">
        <v>333</v>
      </c>
      <c r="S104" s="63">
        <v>45780</v>
      </c>
      <c r="T104">
        <v>6002</v>
      </c>
    </row>
    <row r="105" spans="1:20">
      <c r="A105" s="9" t="str">
        <f>Tabla1[[#This Row],[DIA]]&amp;"-"&amp;Tabla1[[#This Row],[NUM]]</f>
        <v>45780-1733</v>
      </c>
      <c r="B105" s="61">
        <v>45780</v>
      </c>
      <c r="C105" s="7" t="s">
        <v>252</v>
      </c>
      <c r="D105" s="7" t="s">
        <v>232</v>
      </c>
      <c r="E105" s="7" t="s">
        <v>272</v>
      </c>
      <c r="F105" s="7">
        <v>1733</v>
      </c>
      <c r="G105" s="8">
        <v>0.71875</v>
      </c>
      <c r="H105" s="8">
        <v>0.77083333333333337</v>
      </c>
      <c r="I105" s="7">
        <v>24</v>
      </c>
      <c r="J105" s="7">
        <v>24</v>
      </c>
      <c r="K105" s="7">
        <v>0</v>
      </c>
      <c r="L105" s="7">
        <v>100</v>
      </c>
      <c r="M105" s="1" t="str">
        <f>IFERROR(VLOOKUP(Tabla1[[#This Row],[COD]],Circuitos[],2,0)," ")</f>
        <v xml:space="preserve"> </v>
      </c>
      <c r="N105" s="9">
        <f>Tabla1[[#This Row],[DIA]]</f>
        <v>45780</v>
      </c>
      <c r="O105" t="s">
        <v>183</v>
      </c>
      <c r="P105" t="s">
        <v>13</v>
      </c>
      <c r="Q105" t="s">
        <v>63</v>
      </c>
      <c r="R105" t="s">
        <v>334</v>
      </c>
      <c r="S105" s="63">
        <v>45787</v>
      </c>
      <c r="T105">
        <v>6002</v>
      </c>
    </row>
    <row r="106" spans="1:20">
      <c r="A106" s="9" t="str">
        <f>Tabla1[[#This Row],[DIA]]&amp;"-"&amp;Tabla1[[#This Row],[NUM]]</f>
        <v>45780-64</v>
      </c>
      <c r="B106" s="61">
        <v>45780</v>
      </c>
      <c r="C106" s="7" t="s">
        <v>252</v>
      </c>
      <c r="D106" s="7" t="s">
        <v>13</v>
      </c>
      <c r="E106" s="7" t="s">
        <v>272</v>
      </c>
      <c r="F106" s="7">
        <v>64</v>
      </c>
      <c r="G106" s="8">
        <v>0.89930555555555558</v>
      </c>
      <c r="H106" s="8">
        <v>6.9444444444444441E-3</v>
      </c>
      <c r="I106" s="7">
        <v>25</v>
      </c>
      <c r="J106" s="7">
        <v>25</v>
      </c>
      <c r="K106" s="7">
        <v>0</v>
      </c>
      <c r="L106" s="7">
        <v>100</v>
      </c>
      <c r="M106" s="1" t="str">
        <f>IFERROR(VLOOKUP(Tabla1[[#This Row],[COD]],Circuitos[],2,0)," ")</f>
        <v xml:space="preserve"> </v>
      </c>
      <c r="N106" s="9">
        <f>Tabla1[[#This Row],[DIA]]</f>
        <v>45780</v>
      </c>
      <c r="O106" t="s">
        <v>183</v>
      </c>
      <c r="P106" t="s">
        <v>13</v>
      </c>
      <c r="Q106" t="s">
        <v>63</v>
      </c>
      <c r="R106" t="s">
        <v>335</v>
      </c>
      <c r="S106" s="63">
        <v>45794</v>
      </c>
      <c r="T106">
        <v>6002</v>
      </c>
    </row>
    <row r="107" spans="1:20">
      <c r="A107" s="9" t="str">
        <f>Tabla1[[#This Row],[DIA]]&amp;"-"&amp;Tabla1[[#This Row],[NUM]]</f>
        <v>45780-582</v>
      </c>
      <c r="B107" s="61">
        <v>45780</v>
      </c>
      <c r="C107" s="7" t="s">
        <v>252</v>
      </c>
      <c r="D107" s="7" t="s">
        <v>336</v>
      </c>
      <c r="E107" s="7" t="s">
        <v>272</v>
      </c>
      <c r="F107" s="7">
        <v>582</v>
      </c>
      <c r="G107" s="8">
        <v>0.37847222222222221</v>
      </c>
      <c r="H107" s="8">
        <v>0.4375</v>
      </c>
      <c r="I107" s="7">
        <v>21</v>
      </c>
      <c r="J107" s="7">
        <v>21</v>
      </c>
      <c r="K107" s="7">
        <v>0</v>
      </c>
      <c r="L107" s="7">
        <v>100</v>
      </c>
      <c r="M107" s="1" t="str">
        <f>IFERROR(VLOOKUP(Tabla1[[#This Row],[COD]],Circuitos[],2,0)," ")</f>
        <v xml:space="preserve"> </v>
      </c>
      <c r="N107" s="9">
        <f>Tabla1[[#This Row],[DIA]]</f>
        <v>45780</v>
      </c>
      <c r="O107" t="s">
        <v>183</v>
      </c>
      <c r="P107" t="s">
        <v>13</v>
      </c>
      <c r="Q107" t="s">
        <v>63</v>
      </c>
      <c r="R107" t="s">
        <v>337</v>
      </c>
      <c r="S107" s="63">
        <v>45796</v>
      </c>
      <c r="T107">
        <v>1002</v>
      </c>
    </row>
    <row r="108" spans="1:20">
      <c r="A108" s="9" t="str">
        <f>Tabla1[[#This Row],[DIA]]&amp;"-"&amp;Tabla1[[#This Row],[NUM]]</f>
        <v>45780-2022</v>
      </c>
      <c r="B108" s="61">
        <v>45780</v>
      </c>
      <c r="C108" s="7" t="s">
        <v>147</v>
      </c>
      <c r="D108" s="7" t="s">
        <v>180</v>
      </c>
      <c r="E108" s="7" t="s">
        <v>181</v>
      </c>
      <c r="F108" s="7">
        <v>2022</v>
      </c>
      <c r="G108" s="8">
        <v>0.83680555555555558</v>
      </c>
      <c r="H108" s="8">
        <v>0.90277777777777779</v>
      </c>
      <c r="I108" s="7">
        <v>14</v>
      </c>
      <c r="J108" s="7">
        <v>13</v>
      </c>
      <c r="K108" s="7">
        <v>1</v>
      </c>
      <c r="L108" s="7">
        <v>92.857142857142861</v>
      </c>
      <c r="M108" s="1" t="str">
        <f>IFERROR(VLOOKUP(Tabla1[[#This Row],[COD]],Circuitos[],2,0)," ")</f>
        <v xml:space="preserve"> </v>
      </c>
      <c r="N108" s="9">
        <f>Tabla1[[#This Row],[DIA]]</f>
        <v>45780</v>
      </c>
      <c r="O108" t="s">
        <v>183</v>
      </c>
      <c r="P108" t="s">
        <v>13</v>
      </c>
      <c r="Q108" t="s">
        <v>63</v>
      </c>
      <c r="R108" t="s">
        <v>338</v>
      </c>
      <c r="S108" s="63">
        <v>45801</v>
      </c>
      <c r="T108">
        <v>6002</v>
      </c>
    </row>
    <row r="109" spans="1:20">
      <c r="A109" s="9" t="str">
        <f>Tabla1[[#This Row],[DIA]]&amp;"-"&amp;Tabla1[[#This Row],[NUM]]</f>
        <v>45780-1862</v>
      </c>
      <c r="B109" s="61">
        <v>45780</v>
      </c>
      <c r="C109" s="7" t="s">
        <v>275</v>
      </c>
      <c r="D109" s="7" t="s">
        <v>13</v>
      </c>
      <c r="E109" s="7" t="s">
        <v>250</v>
      </c>
      <c r="F109" s="7">
        <v>1862</v>
      </c>
      <c r="G109" s="8">
        <v>0.4826388888888889</v>
      </c>
      <c r="H109" s="8">
        <v>0.625</v>
      </c>
      <c r="I109" s="7">
        <v>22</v>
      </c>
      <c r="J109" s="7">
        <v>22</v>
      </c>
      <c r="K109" s="7">
        <v>0</v>
      </c>
      <c r="L109" s="7">
        <v>100</v>
      </c>
      <c r="M109" s="1" t="str">
        <f>IFERROR(VLOOKUP(Tabla1[[#This Row],[COD]],Circuitos[],2,0)," ")</f>
        <v xml:space="preserve"> </v>
      </c>
      <c r="N109" s="9">
        <f>Tabla1[[#This Row],[DIA]]</f>
        <v>45780</v>
      </c>
      <c r="O109" t="s">
        <v>183</v>
      </c>
      <c r="P109" t="s">
        <v>13</v>
      </c>
      <c r="Q109" t="s">
        <v>63</v>
      </c>
      <c r="R109" t="s">
        <v>339</v>
      </c>
      <c r="S109" s="63">
        <v>45803</v>
      </c>
      <c r="T109">
        <v>1002</v>
      </c>
    </row>
    <row r="110" spans="1:20">
      <c r="A110" s="9" t="str">
        <f>Tabla1[[#This Row],[DIA]]&amp;"-"&amp;Tabla1[[#This Row],[NUM]]</f>
        <v>45780-947</v>
      </c>
      <c r="B110" s="61">
        <v>45780</v>
      </c>
      <c r="C110" s="7" t="s">
        <v>13</v>
      </c>
      <c r="D110" s="7" t="s">
        <v>209</v>
      </c>
      <c r="E110" s="7" t="s">
        <v>250</v>
      </c>
      <c r="F110" s="7">
        <v>947</v>
      </c>
      <c r="G110" s="8">
        <v>0.72916666666666663</v>
      </c>
      <c r="H110" s="8">
        <v>0.85416666666666663</v>
      </c>
      <c r="I110" s="7">
        <v>45</v>
      </c>
      <c r="J110" s="7">
        <v>44</v>
      </c>
      <c r="K110" s="7">
        <v>1</v>
      </c>
      <c r="L110" s="7">
        <v>97.777777777777771</v>
      </c>
      <c r="M110" s="1" t="str">
        <f>IFERROR(VLOOKUP(Tabla1[[#This Row],[COD]],Circuitos[],2,0)," ")</f>
        <v xml:space="preserve"> </v>
      </c>
      <c r="N110" s="9">
        <f>Tabla1[[#This Row],[DIA]]</f>
        <v>45780</v>
      </c>
      <c r="O110" t="s">
        <v>183</v>
      </c>
      <c r="P110" t="s">
        <v>13</v>
      </c>
      <c r="Q110" t="s">
        <v>63</v>
      </c>
      <c r="R110" t="s">
        <v>340</v>
      </c>
      <c r="S110" s="63">
        <v>45808</v>
      </c>
      <c r="T110">
        <v>6002</v>
      </c>
    </row>
    <row r="111" spans="1:20">
      <c r="A111" s="9" t="str">
        <f>Tabla1[[#This Row],[DIA]]&amp;"-"&amp;Tabla1[[#This Row],[NUM]]</f>
        <v>45780-1881</v>
      </c>
      <c r="B111" s="61">
        <v>45780</v>
      </c>
      <c r="C111" s="7" t="s">
        <v>13</v>
      </c>
      <c r="D111" s="7" t="s">
        <v>341</v>
      </c>
      <c r="E111" s="7" t="s">
        <v>250</v>
      </c>
      <c r="F111" s="7">
        <v>1881</v>
      </c>
      <c r="G111" s="8">
        <v>0.27777777777777779</v>
      </c>
      <c r="H111" s="8">
        <v>0.34375</v>
      </c>
      <c r="I111" s="7">
        <v>17</v>
      </c>
      <c r="J111" s="7">
        <v>17</v>
      </c>
      <c r="K111" s="7">
        <v>0</v>
      </c>
      <c r="L111" s="7">
        <v>100</v>
      </c>
      <c r="M111" s="1" t="str">
        <f>IFERROR(VLOOKUP(Tabla1[[#This Row],[COD]],Circuitos[],2,0)," ")</f>
        <v xml:space="preserve"> </v>
      </c>
      <c r="N111" s="9">
        <f>Tabla1[[#This Row],[DIA]]</f>
        <v>45780</v>
      </c>
      <c r="O111" t="s">
        <v>183</v>
      </c>
      <c r="P111" t="s">
        <v>13</v>
      </c>
      <c r="Q111" t="s">
        <v>63</v>
      </c>
      <c r="R111" t="s">
        <v>342</v>
      </c>
      <c r="S111" s="63">
        <v>45810</v>
      </c>
      <c r="T111">
        <v>1002</v>
      </c>
    </row>
    <row r="112" spans="1:20">
      <c r="A112" s="9" t="str">
        <f>Tabla1[[#This Row],[DIA]]&amp;"-"&amp;Tabla1[[#This Row],[NUM]]</f>
        <v>45780-59</v>
      </c>
      <c r="B112" s="61">
        <v>45780</v>
      </c>
      <c r="C112" s="7" t="s">
        <v>13</v>
      </c>
      <c r="D112" s="7" t="s">
        <v>252</v>
      </c>
      <c r="E112" s="7" t="s">
        <v>272</v>
      </c>
      <c r="F112" s="7">
        <v>59</v>
      </c>
      <c r="G112" s="8">
        <v>0.24652777777777779</v>
      </c>
      <c r="H112" s="8">
        <v>0.34722222222222221</v>
      </c>
      <c r="I112" s="7">
        <v>21</v>
      </c>
      <c r="J112" s="7">
        <v>21</v>
      </c>
      <c r="K112" s="7">
        <v>0</v>
      </c>
      <c r="L112" s="7">
        <v>100</v>
      </c>
      <c r="M112" s="1" t="str">
        <f>IFERROR(VLOOKUP(Tabla1[[#This Row],[COD]],Circuitos[],2,0)," ")</f>
        <v xml:space="preserve"> </v>
      </c>
      <c r="N112" s="9">
        <f>Tabla1[[#This Row],[DIA]]</f>
        <v>45780</v>
      </c>
      <c r="O112" t="s">
        <v>183</v>
      </c>
      <c r="P112" t="s">
        <v>13</v>
      </c>
      <c r="Q112" t="s">
        <v>63</v>
      </c>
      <c r="R112" t="s">
        <v>343</v>
      </c>
      <c r="S112" s="63">
        <v>45815</v>
      </c>
      <c r="T112">
        <v>6002</v>
      </c>
    </row>
    <row r="113" spans="1:20">
      <c r="A113" s="9" t="str">
        <f>Tabla1[[#This Row],[DIA]]&amp;"-"&amp;Tabla1[[#This Row],[NUM]]</f>
        <v>45780-61</v>
      </c>
      <c r="B113" s="61">
        <v>45780</v>
      </c>
      <c r="C113" s="7" t="s">
        <v>13</v>
      </c>
      <c r="D113" s="7" t="s">
        <v>252</v>
      </c>
      <c r="E113" s="7" t="s">
        <v>272</v>
      </c>
      <c r="F113" s="7">
        <v>61</v>
      </c>
      <c r="G113" s="8">
        <v>0.4826388888888889</v>
      </c>
      <c r="H113" s="8">
        <v>0.58680555555555558</v>
      </c>
      <c r="I113" s="7">
        <v>24</v>
      </c>
      <c r="J113" s="7">
        <v>24</v>
      </c>
      <c r="K113" s="7">
        <v>0</v>
      </c>
      <c r="L113" s="7">
        <v>100</v>
      </c>
      <c r="M113" s="1" t="str">
        <f>IFERROR(VLOOKUP(Tabla1[[#This Row],[COD]],Circuitos[],2,0)," ")</f>
        <v xml:space="preserve"> </v>
      </c>
      <c r="N113" s="9">
        <f>Tabla1[[#This Row],[DIA]]</f>
        <v>45780</v>
      </c>
      <c r="O113" t="s">
        <v>183</v>
      </c>
      <c r="P113" t="s">
        <v>13</v>
      </c>
      <c r="Q113" t="s">
        <v>63</v>
      </c>
      <c r="R113" t="s">
        <v>344</v>
      </c>
      <c r="S113" s="63">
        <v>45817</v>
      </c>
      <c r="T113">
        <v>1002</v>
      </c>
    </row>
    <row r="114" spans="1:20">
      <c r="A114" s="9" t="str">
        <f>Tabla1[[#This Row],[DIA]]&amp;"-"&amp;Tabla1[[#This Row],[NUM]]</f>
        <v>45780-6002</v>
      </c>
      <c r="B114" s="61">
        <v>45780</v>
      </c>
      <c r="C114" s="7" t="s">
        <v>13</v>
      </c>
      <c r="D114" s="7" t="s">
        <v>183</v>
      </c>
      <c r="E114" s="7" t="s">
        <v>174</v>
      </c>
      <c r="F114" s="7">
        <v>6002</v>
      </c>
      <c r="G114" s="8">
        <v>0.60069444444444442</v>
      </c>
      <c r="H114" s="8">
        <v>0.85069444444444442</v>
      </c>
      <c r="I114" s="7">
        <v>10</v>
      </c>
      <c r="J114" s="7">
        <v>9</v>
      </c>
      <c r="K114" s="7">
        <v>1</v>
      </c>
      <c r="L114" s="7">
        <v>90</v>
      </c>
      <c r="M114" s="1" t="str">
        <f>IFERROR(VLOOKUP(Tabla1[[#This Row],[COD]],Circuitos[],2,0)," ")</f>
        <v>Programas de Egipto</v>
      </c>
      <c r="N114" s="9">
        <f>Tabla1[[#This Row],[DIA]]</f>
        <v>45780</v>
      </c>
      <c r="O114" t="s">
        <v>183</v>
      </c>
      <c r="P114" t="s">
        <v>13</v>
      </c>
      <c r="Q114" t="s">
        <v>63</v>
      </c>
      <c r="R114" t="s">
        <v>345</v>
      </c>
      <c r="S114" s="63">
        <v>45822</v>
      </c>
      <c r="T114">
        <v>6002</v>
      </c>
    </row>
    <row r="115" spans="1:20">
      <c r="A115" s="9" t="str">
        <f>Tabla1[[#This Row],[DIA]]&amp;"-"&amp;Tabla1[[#This Row],[NUM]]</f>
        <v>45780-573</v>
      </c>
      <c r="B115" s="61">
        <v>45780</v>
      </c>
      <c r="C115" s="7" t="s">
        <v>13</v>
      </c>
      <c r="D115" s="7" t="s">
        <v>346</v>
      </c>
      <c r="E115" s="7" t="s">
        <v>250</v>
      </c>
      <c r="F115" s="7">
        <v>573</v>
      </c>
      <c r="G115" s="8">
        <v>0.47569444444444442</v>
      </c>
      <c r="H115" s="8">
        <v>0.55902777777777779</v>
      </c>
      <c r="I115" s="7">
        <v>82</v>
      </c>
      <c r="J115" s="7">
        <v>82</v>
      </c>
      <c r="K115" s="7">
        <v>0</v>
      </c>
      <c r="L115" s="7">
        <v>100</v>
      </c>
      <c r="M115" s="1" t="str">
        <f>IFERROR(VLOOKUP(Tabla1[[#This Row],[COD]],Circuitos[],2,0)," ")</f>
        <v xml:space="preserve"> </v>
      </c>
      <c r="N115" s="9">
        <f>Tabla1[[#This Row],[DIA]]</f>
        <v>45780</v>
      </c>
      <c r="O115" t="s">
        <v>183</v>
      </c>
      <c r="P115" t="s">
        <v>13</v>
      </c>
      <c r="Q115" t="s">
        <v>63</v>
      </c>
      <c r="R115" t="s">
        <v>347</v>
      </c>
      <c r="S115" s="63">
        <v>45824</v>
      </c>
      <c r="T115">
        <v>1002</v>
      </c>
    </row>
    <row r="116" spans="1:20">
      <c r="A116" s="9" t="str">
        <f>Tabla1[[#This Row],[DIA]]&amp;"-"&amp;Tabla1[[#This Row],[NUM]]</f>
        <v>45780-953</v>
      </c>
      <c r="B116" s="61">
        <v>45780</v>
      </c>
      <c r="C116" s="7" t="s">
        <v>13</v>
      </c>
      <c r="D116" s="7" t="s">
        <v>348</v>
      </c>
      <c r="E116" s="7" t="s">
        <v>250</v>
      </c>
      <c r="F116" s="7">
        <v>953</v>
      </c>
      <c r="G116" s="8">
        <v>0.60416666666666663</v>
      </c>
      <c r="H116" s="8">
        <v>0.76041666666666663</v>
      </c>
      <c r="I116" s="7">
        <v>30</v>
      </c>
      <c r="J116" s="7">
        <v>17</v>
      </c>
      <c r="K116" s="7">
        <v>13</v>
      </c>
      <c r="L116" s="7">
        <v>56.666666666666664</v>
      </c>
      <c r="M116" s="1" t="str">
        <f>IFERROR(VLOOKUP(Tabla1[[#This Row],[COD]],Circuitos[],2,0)," ")</f>
        <v xml:space="preserve"> </v>
      </c>
      <c r="N116" s="9">
        <f>Tabla1[[#This Row],[DIA]]</f>
        <v>45780</v>
      </c>
      <c r="O116" t="s">
        <v>183</v>
      </c>
      <c r="P116" t="s">
        <v>13</v>
      </c>
      <c r="Q116" t="s">
        <v>63</v>
      </c>
      <c r="R116" t="s">
        <v>349</v>
      </c>
      <c r="S116" s="63">
        <v>45829</v>
      </c>
      <c r="T116">
        <v>6002</v>
      </c>
    </row>
    <row r="117" spans="1:20">
      <c r="A117" s="9" t="str">
        <f>Tabla1[[#This Row],[DIA]]&amp;"-"&amp;Tabla1[[#This Row],[NUM]]</f>
        <v>45780-897</v>
      </c>
      <c r="B117" s="61">
        <v>45780</v>
      </c>
      <c r="C117" s="7" t="s">
        <v>13</v>
      </c>
      <c r="D117" s="7" t="s">
        <v>350</v>
      </c>
      <c r="E117" s="7" t="s">
        <v>278</v>
      </c>
      <c r="F117" s="7">
        <v>897</v>
      </c>
      <c r="G117" s="8">
        <v>0.84375</v>
      </c>
      <c r="H117" s="8">
        <v>0.24652777777777779</v>
      </c>
      <c r="I117" s="7">
        <v>80</v>
      </c>
      <c r="J117" s="7">
        <v>63</v>
      </c>
      <c r="K117" s="7">
        <v>17</v>
      </c>
      <c r="L117" s="7">
        <v>78.75</v>
      </c>
      <c r="M117" s="1" t="str">
        <f>IFERROR(VLOOKUP(Tabla1[[#This Row],[COD]],Circuitos[],2,0)," ")</f>
        <v>Uzbekistan, Ruta de la Seda II</v>
      </c>
      <c r="N117" s="9">
        <f>Tabla1[[#This Row],[DIA]]</f>
        <v>45780</v>
      </c>
      <c r="O117" t="s">
        <v>183</v>
      </c>
      <c r="P117" t="s">
        <v>13</v>
      </c>
      <c r="Q117" t="s">
        <v>63</v>
      </c>
      <c r="R117" t="s">
        <v>351</v>
      </c>
      <c r="S117" s="63">
        <v>45831</v>
      </c>
      <c r="T117">
        <v>1002</v>
      </c>
    </row>
    <row r="118" spans="1:20">
      <c r="A118" s="9" t="str">
        <f>Tabla1[[#This Row],[DIA]]&amp;"-"&amp;Tabla1[[#This Row],[NUM]]</f>
        <v>45780-1794</v>
      </c>
      <c r="B118" s="61">
        <v>45780</v>
      </c>
      <c r="C118" s="7" t="s">
        <v>261</v>
      </c>
      <c r="D118" s="7" t="s">
        <v>252</v>
      </c>
      <c r="E118" s="7" t="s">
        <v>272</v>
      </c>
      <c r="F118" s="7">
        <v>1794</v>
      </c>
      <c r="G118" s="8">
        <v>0.79513888888888884</v>
      </c>
      <c r="H118" s="8">
        <v>0.84722222222222221</v>
      </c>
      <c r="I118" s="7">
        <v>25</v>
      </c>
      <c r="J118" s="7">
        <v>25</v>
      </c>
      <c r="K118" s="7">
        <v>0</v>
      </c>
      <c r="L118" s="7">
        <v>100</v>
      </c>
      <c r="M118" s="1" t="str">
        <f>IFERROR(VLOOKUP(Tabla1[[#This Row],[COD]],Circuitos[],2,0)," ")</f>
        <v xml:space="preserve"> </v>
      </c>
      <c r="N118" s="9">
        <f>Tabla1[[#This Row],[DIA]]</f>
        <v>45780</v>
      </c>
      <c r="O118" t="s">
        <v>183</v>
      </c>
      <c r="P118" t="s">
        <v>13</v>
      </c>
      <c r="Q118" t="s">
        <v>63</v>
      </c>
      <c r="R118" t="s">
        <v>352</v>
      </c>
      <c r="S118" s="63">
        <v>45836</v>
      </c>
      <c r="T118">
        <v>6002</v>
      </c>
    </row>
    <row r="119" spans="1:20">
      <c r="A119" s="9" t="str">
        <f>Tabla1[[#This Row],[DIA]]&amp;"-"&amp;Tabla1[[#This Row],[NUM]]</f>
        <v>45781-1304</v>
      </c>
      <c r="B119" s="61">
        <v>45781</v>
      </c>
      <c r="C119" s="7" t="s">
        <v>33</v>
      </c>
      <c r="D119" s="7" t="s">
        <v>147</v>
      </c>
      <c r="E119" s="7" t="s">
        <v>181</v>
      </c>
      <c r="F119" s="7">
        <v>1304</v>
      </c>
      <c r="G119" s="8">
        <v>0.5</v>
      </c>
      <c r="H119" s="8">
        <v>0.72569444444444442</v>
      </c>
      <c r="I119" s="7">
        <v>10</v>
      </c>
      <c r="J119" s="7">
        <v>10</v>
      </c>
      <c r="K119" s="7">
        <v>0</v>
      </c>
      <c r="L119" s="7">
        <v>100</v>
      </c>
      <c r="M119" s="1" t="str">
        <f>IFERROR(VLOOKUP(Tabla1[[#This Row],[COD]],Circuitos[],2,0)," ")</f>
        <v xml:space="preserve"> </v>
      </c>
      <c r="N119" s="9">
        <f>Tabla1[[#This Row],[DIA]]</f>
        <v>45781</v>
      </c>
      <c r="O119" t="s">
        <v>183</v>
      </c>
      <c r="P119" t="s">
        <v>13</v>
      </c>
      <c r="Q119" t="s">
        <v>63</v>
      </c>
      <c r="R119" t="s">
        <v>353</v>
      </c>
      <c r="S119" s="63">
        <v>45838</v>
      </c>
      <c r="T119">
        <v>1002</v>
      </c>
    </row>
    <row r="120" spans="1:20">
      <c r="A120" s="9" t="str">
        <f>Tabla1[[#This Row],[DIA]]&amp;"-"&amp;Tabla1[[#This Row],[NUM]]</f>
        <v>45781-108</v>
      </c>
      <c r="B120" s="61">
        <v>45781</v>
      </c>
      <c r="C120" s="7" t="s">
        <v>36</v>
      </c>
      <c r="D120" s="7" t="s">
        <v>354</v>
      </c>
      <c r="E120" s="7" t="s">
        <v>355</v>
      </c>
      <c r="F120" s="7">
        <v>108</v>
      </c>
      <c r="G120" s="8">
        <v>0.69097222222222221</v>
      </c>
      <c r="H120" s="8">
        <v>0.91666666666666663</v>
      </c>
      <c r="I120" s="7">
        <v>12</v>
      </c>
      <c r="J120" s="7">
        <v>0</v>
      </c>
      <c r="K120" s="7">
        <v>12</v>
      </c>
      <c r="L120" s="7">
        <v>0</v>
      </c>
      <c r="M120" s="1" t="str">
        <f>IFERROR(VLOOKUP(Tabla1[[#This Row],[COD]],Circuitos[],2,0)," ")</f>
        <v xml:space="preserve"> </v>
      </c>
      <c r="N120" s="9">
        <f>Tabla1[[#This Row],[DIA]]</f>
        <v>45781</v>
      </c>
      <c r="O120" t="s">
        <v>183</v>
      </c>
      <c r="P120" t="s">
        <v>13</v>
      </c>
      <c r="Q120" t="s">
        <v>63</v>
      </c>
      <c r="R120" t="s">
        <v>356</v>
      </c>
      <c r="S120" s="63">
        <v>45843</v>
      </c>
      <c r="T120">
        <v>6002</v>
      </c>
    </row>
    <row r="121" spans="1:20">
      <c r="A121" s="9" t="str">
        <f>Tabla1[[#This Row],[DIA]]&amp;"-"&amp;Tabla1[[#This Row],[NUM]]</f>
        <v>45781-1854</v>
      </c>
      <c r="B121" s="61">
        <v>45781</v>
      </c>
      <c r="C121" s="7" t="s">
        <v>36</v>
      </c>
      <c r="D121" s="7" t="s">
        <v>147</v>
      </c>
      <c r="E121" s="7" t="s">
        <v>181</v>
      </c>
      <c r="F121" s="7">
        <v>1854</v>
      </c>
      <c r="G121" s="8">
        <v>0.5</v>
      </c>
      <c r="H121" s="8">
        <v>0.69097222222222221</v>
      </c>
      <c r="I121" s="7">
        <v>12</v>
      </c>
      <c r="J121" s="7">
        <v>12</v>
      </c>
      <c r="K121" s="7">
        <v>0</v>
      </c>
      <c r="L121" s="7">
        <v>100</v>
      </c>
      <c r="M121" s="1" t="str">
        <f>IFERROR(VLOOKUP(Tabla1[[#This Row],[COD]],Circuitos[],2,0)," ")</f>
        <v xml:space="preserve"> </v>
      </c>
      <c r="N121" s="9">
        <f>Tabla1[[#This Row],[DIA]]</f>
        <v>45781</v>
      </c>
      <c r="O121" t="s">
        <v>183</v>
      </c>
      <c r="P121" t="s">
        <v>13</v>
      </c>
      <c r="Q121" t="s">
        <v>63</v>
      </c>
      <c r="R121" t="s">
        <v>357</v>
      </c>
      <c r="S121" s="63">
        <v>45845</v>
      </c>
      <c r="T121">
        <v>1002</v>
      </c>
    </row>
    <row r="122" spans="1:20">
      <c r="A122" s="9" t="str">
        <f>Tabla1[[#This Row],[DIA]]&amp;"-"&amp;Tabla1[[#This Row],[NUM]]</f>
        <v>45781-787</v>
      </c>
      <c r="B122" s="61">
        <v>45781</v>
      </c>
      <c r="C122" s="7" t="s">
        <v>36</v>
      </c>
      <c r="D122" s="7" t="s">
        <v>358</v>
      </c>
      <c r="E122" s="7" t="s">
        <v>278</v>
      </c>
      <c r="F122" s="7">
        <v>787</v>
      </c>
      <c r="G122" s="8">
        <v>0.61111111111111116</v>
      </c>
      <c r="H122" s="8">
        <v>0.79166666666666663</v>
      </c>
      <c r="I122" s="7">
        <v>45</v>
      </c>
      <c r="J122" s="7">
        <v>4</v>
      </c>
      <c r="K122" s="7">
        <v>41</v>
      </c>
      <c r="L122" s="7">
        <v>8.8888888888888893</v>
      </c>
      <c r="M122" s="1" t="str">
        <f>IFERROR(VLOOKUP(Tabla1[[#This Row],[COD]],Circuitos[],2,0)," ")</f>
        <v>Rumania, Transilvania, Cárpatos y Bucovina</v>
      </c>
      <c r="N122" s="9">
        <f>Tabla1[[#This Row],[DIA]]</f>
        <v>45781</v>
      </c>
      <c r="O122" t="s">
        <v>183</v>
      </c>
      <c r="P122" t="s">
        <v>13</v>
      </c>
      <c r="Q122" t="s">
        <v>63</v>
      </c>
      <c r="R122" t="s">
        <v>359</v>
      </c>
      <c r="S122" s="63">
        <v>45850</v>
      </c>
      <c r="T122">
        <v>6002</v>
      </c>
    </row>
    <row r="123" spans="1:20">
      <c r="A123" s="9" t="str">
        <f>Tabla1[[#This Row],[DIA]]&amp;"-"&amp;Tabla1[[#This Row],[NUM]]</f>
        <v>45781-1147</v>
      </c>
      <c r="B123" s="61">
        <v>45781</v>
      </c>
      <c r="C123" s="7" t="s">
        <v>37</v>
      </c>
      <c r="D123" s="7" t="s">
        <v>192</v>
      </c>
      <c r="E123" s="7" t="s">
        <v>193</v>
      </c>
      <c r="F123" s="7">
        <v>1147</v>
      </c>
      <c r="G123" s="8">
        <v>0.28125</v>
      </c>
      <c r="H123" s="8">
        <v>0.37152777777777779</v>
      </c>
      <c r="I123" s="7">
        <v>12</v>
      </c>
      <c r="J123" s="7">
        <v>12</v>
      </c>
      <c r="K123" s="7">
        <v>0</v>
      </c>
      <c r="L123" s="7">
        <v>100</v>
      </c>
      <c r="M123" s="1" t="str">
        <f>IFERROR(VLOOKUP(Tabla1[[#This Row],[COD]],Circuitos[],2,0)," ")</f>
        <v xml:space="preserve"> </v>
      </c>
      <c r="N123" s="9">
        <f>Tabla1[[#This Row],[DIA]]</f>
        <v>45781</v>
      </c>
      <c r="O123" t="s">
        <v>183</v>
      </c>
      <c r="P123" t="s">
        <v>13</v>
      </c>
      <c r="Q123" t="s">
        <v>63</v>
      </c>
      <c r="R123" t="s">
        <v>360</v>
      </c>
      <c r="S123" s="63">
        <v>45852</v>
      </c>
      <c r="T123">
        <v>1002</v>
      </c>
    </row>
    <row r="124" spans="1:20">
      <c r="A124" s="9" t="str">
        <f>Tabla1[[#This Row],[DIA]]&amp;"-"&amp;Tabla1[[#This Row],[NUM]]</f>
        <v>45781-602</v>
      </c>
      <c r="B124" s="61">
        <v>45781</v>
      </c>
      <c r="C124" s="7" t="s">
        <v>201</v>
      </c>
      <c r="D124" s="7" t="s">
        <v>13</v>
      </c>
      <c r="E124" s="7" t="s">
        <v>250</v>
      </c>
      <c r="F124" s="7">
        <v>602</v>
      </c>
      <c r="G124" s="8">
        <v>0.81944444444444442</v>
      </c>
      <c r="H124" s="8">
        <v>0.92361111111111116</v>
      </c>
      <c r="I124" s="7">
        <v>20</v>
      </c>
      <c r="J124" s="7">
        <v>18</v>
      </c>
      <c r="K124" s="7">
        <v>2</v>
      </c>
      <c r="L124" s="7">
        <v>90</v>
      </c>
      <c r="M124" s="1" t="str">
        <f>IFERROR(VLOOKUP(Tabla1[[#This Row],[COD]],Circuitos[],2,0)," ")</f>
        <v xml:space="preserve"> </v>
      </c>
      <c r="N124" s="9">
        <f>Tabla1[[#This Row],[DIA]]</f>
        <v>45781</v>
      </c>
      <c r="O124" t="s">
        <v>183</v>
      </c>
      <c r="P124" t="s">
        <v>13</v>
      </c>
      <c r="Q124" t="s">
        <v>63</v>
      </c>
      <c r="R124" t="s">
        <v>361</v>
      </c>
      <c r="S124" s="63">
        <v>45857</v>
      </c>
      <c r="T124">
        <v>6002</v>
      </c>
    </row>
    <row r="125" spans="1:20">
      <c r="A125" s="9" t="str">
        <f>Tabla1[[#This Row],[DIA]]&amp;"-"&amp;Tabla1[[#This Row],[NUM]]</f>
        <v>45781-590</v>
      </c>
      <c r="B125" s="61">
        <v>45781</v>
      </c>
      <c r="C125" s="7" t="s">
        <v>206</v>
      </c>
      <c r="D125" s="7" t="s">
        <v>13</v>
      </c>
      <c r="E125" s="7" t="s">
        <v>250</v>
      </c>
      <c r="F125" s="7">
        <v>590</v>
      </c>
      <c r="G125" s="8">
        <v>0.78472222222222221</v>
      </c>
      <c r="H125" s="8">
        <v>0.875</v>
      </c>
      <c r="I125" s="7">
        <v>17</v>
      </c>
      <c r="J125" s="7">
        <v>15</v>
      </c>
      <c r="K125" s="7">
        <v>2</v>
      </c>
      <c r="L125" s="7">
        <v>88.235294117647058</v>
      </c>
      <c r="M125" s="1" t="str">
        <f>IFERROR(VLOOKUP(Tabla1[[#This Row],[COD]],Circuitos[],2,0)," ")</f>
        <v xml:space="preserve"> </v>
      </c>
      <c r="N125" s="9">
        <f>Tabla1[[#This Row],[DIA]]</f>
        <v>45781</v>
      </c>
      <c r="O125" t="s">
        <v>183</v>
      </c>
      <c r="P125" t="s">
        <v>13</v>
      </c>
      <c r="Q125" t="s">
        <v>63</v>
      </c>
      <c r="R125" t="s">
        <v>362</v>
      </c>
      <c r="S125" s="63">
        <v>45859</v>
      </c>
      <c r="T125">
        <v>1002</v>
      </c>
    </row>
    <row r="126" spans="1:20">
      <c r="A126" s="9" t="str">
        <f>Tabla1[[#This Row],[DIA]]&amp;"-"&amp;Tabla1[[#This Row],[NUM]]</f>
        <v>45781-656</v>
      </c>
      <c r="B126" s="61">
        <v>45781</v>
      </c>
      <c r="C126" s="7" t="s">
        <v>252</v>
      </c>
      <c r="D126" s="7" t="s">
        <v>13</v>
      </c>
      <c r="E126" s="7" t="s">
        <v>250</v>
      </c>
      <c r="F126" s="7">
        <v>656</v>
      </c>
      <c r="G126" s="8">
        <v>0.85069444444444442</v>
      </c>
      <c r="H126" s="8">
        <v>0.95833333333333337</v>
      </c>
      <c r="I126" s="7">
        <v>34</v>
      </c>
      <c r="J126" s="7">
        <v>30</v>
      </c>
      <c r="K126" s="7">
        <v>4</v>
      </c>
      <c r="L126" s="7">
        <v>88.235294117647058</v>
      </c>
      <c r="M126" s="1" t="str">
        <f>IFERROR(VLOOKUP(Tabla1[[#This Row],[COD]],Circuitos[],2,0)," ")</f>
        <v xml:space="preserve"> </v>
      </c>
      <c r="N126" s="9">
        <f>Tabla1[[#This Row],[DIA]]</f>
        <v>45781</v>
      </c>
      <c r="O126" t="s">
        <v>183</v>
      </c>
      <c r="P126" t="s">
        <v>13</v>
      </c>
      <c r="Q126" t="s">
        <v>63</v>
      </c>
      <c r="R126" t="s">
        <v>363</v>
      </c>
      <c r="S126" s="63">
        <v>45864</v>
      </c>
      <c r="T126">
        <v>6002</v>
      </c>
    </row>
    <row r="127" spans="1:20">
      <c r="A127" s="9" t="str">
        <f>Tabla1[[#This Row],[DIA]]&amp;"-"&amp;Tabla1[[#This Row],[NUM]]</f>
        <v>45781-1305</v>
      </c>
      <c r="B127" s="61">
        <v>45781</v>
      </c>
      <c r="C127" s="7" t="s">
        <v>147</v>
      </c>
      <c r="D127" s="7" t="s">
        <v>33</v>
      </c>
      <c r="E127" s="7" t="s">
        <v>181</v>
      </c>
      <c r="F127" s="7">
        <v>1305</v>
      </c>
      <c r="G127" s="8">
        <v>0.55208333333333337</v>
      </c>
      <c r="H127" s="8">
        <v>0.70833333333333337</v>
      </c>
      <c r="I127" s="7">
        <v>9</v>
      </c>
      <c r="J127" s="7">
        <v>6</v>
      </c>
      <c r="K127" s="7">
        <v>3</v>
      </c>
      <c r="L127" s="7">
        <v>66.666666666666671</v>
      </c>
      <c r="M127" s="1" t="str">
        <f>IFERROR(VLOOKUP(Tabla1[[#This Row],[COD]],Circuitos[],2,0)," ")</f>
        <v xml:space="preserve"> </v>
      </c>
      <c r="N127" s="9">
        <f>Tabla1[[#This Row],[DIA]]</f>
        <v>45781</v>
      </c>
      <c r="O127" t="s">
        <v>183</v>
      </c>
      <c r="P127" t="s">
        <v>13</v>
      </c>
      <c r="Q127" t="s">
        <v>63</v>
      </c>
      <c r="R127" t="s">
        <v>364</v>
      </c>
      <c r="S127" s="63">
        <v>45871</v>
      </c>
      <c r="T127">
        <v>6002</v>
      </c>
    </row>
    <row r="128" spans="1:20">
      <c r="A128" s="9" t="str">
        <f>Tabla1[[#This Row],[DIA]]&amp;"-"&amp;Tabla1[[#This Row],[NUM]]</f>
        <v>45781-2020</v>
      </c>
      <c r="B128" s="61">
        <v>45781</v>
      </c>
      <c r="C128" s="7" t="s">
        <v>147</v>
      </c>
      <c r="D128" s="7" t="s">
        <v>180</v>
      </c>
      <c r="E128" s="7" t="s">
        <v>181</v>
      </c>
      <c r="F128" s="7">
        <v>2020</v>
      </c>
      <c r="G128" s="8">
        <v>0.76736111111111116</v>
      </c>
      <c r="H128" s="8">
        <v>0.82986111111111116</v>
      </c>
      <c r="I128" s="7">
        <v>21</v>
      </c>
      <c r="J128" s="7">
        <v>20</v>
      </c>
      <c r="K128" s="7">
        <v>1</v>
      </c>
      <c r="L128" s="7">
        <v>95.238095238095241</v>
      </c>
      <c r="M128" s="1" t="str">
        <f>IFERROR(VLOOKUP(Tabla1[[#This Row],[COD]],Circuitos[],2,0)," ")</f>
        <v xml:space="preserve"> </v>
      </c>
      <c r="N128" s="9">
        <f>Tabla1[[#This Row],[DIA]]</f>
        <v>45781</v>
      </c>
      <c r="O128" t="s">
        <v>183</v>
      </c>
      <c r="P128" t="s">
        <v>13</v>
      </c>
      <c r="Q128" t="s">
        <v>63</v>
      </c>
      <c r="R128" t="s">
        <v>365</v>
      </c>
      <c r="S128" s="63">
        <v>45873</v>
      </c>
      <c r="T128">
        <v>1002</v>
      </c>
    </row>
    <row r="129" spans="1:20">
      <c r="A129" s="9" t="str">
        <f>Tabla1[[#This Row],[DIA]]&amp;"-"&amp;Tabla1[[#This Row],[NUM]]</f>
        <v>45781-2022</v>
      </c>
      <c r="B129" s="61">
        <v>45781</v>
      </c>
      <c r="C129" s="7" t="s">
        <v>147</v>
      </c>
      <c r="D129" s="7" t="s">
        <v>180</v>
      </c>
      <c r="E129" s="7" t="s">
        <v>181</v>
      </c>
      <c r="F129" s="7">
        <v>2022</v>
      </c>
      <c r="G129" s="8">
        <v>0.83680555555555558</v>
      </c>
      <c r="H129" s="8">
        <v>0.89930555555555558</v>
      </c>
      <c r="I129" s="7">
        <v>26</v>
      </c>
      <c r="J129" s="7">
        <v>24</v>
      </c>
      <c r="K129" s="7">
        <v>2</v>
      </c>
      <c r="L129" s="7">
        <v>92.307692307692307</v>
      </c>
      <c r="M129" s="1" t="str">
        <f>IFERROR(VLOOKUP(Tabla1[[#This Row],[COD]],Circuitos[],2,0)," ")</f>
        <v xml:space="preserve"> </v>
      </c>
      <c r="N129" s="9">
        <f>Tabla1[[#This Row],[DIA]]</f>
        <v>45781</v>
      </c>
      <c r="O129" t="s">
        <v>183</v>
      </c>
      <c r="P129" t="s">
        <v>13</v>
      </c>
      <c r="Q129" t="s">
        <v>63</v>
      </c>
      <c r="R129" t="s">
        <v>366</v>
      </c>
      <c r="S129" s="63">
        <v>45878</v>
      </c>
      <c r="T129">
        <v>6002</v>
      </c>
    </row>
    <row r="130" spans="1:20">
      <c r="A130" s="9" t="str">
        <f>Tabla1[[#This Row],[DIA]]&amp;"-"&amp;Tabla1[[#This Row],[NUM]]</f>
        <v>45781-2022</v>
      </c>
      <c r="B130" s="61">
        <v>45781</v>
      </c>
      <c r="C130" s="7" t="s">
        <v>147</v>
      </c>
      <c r="D130" s="7" t="s">
        <v>180</v>
      </c>
      <c r="E130" s="7" t="s">
        <v>181</v>
      </c>
      <c r="F130" s="7">
        <v>2022</v>
      </c>
      <c r="G130" s="8">
        <v>0.83680555555555558</v>
      </c>
      <c r="H130" s="8">
        <v>0.90277777777777779</v>
      </c>
      <c r="I130" s="7">
        <v>10</v>
      </c>
      <c r="J130" s="7">
        <v>10</v>
      </c>
      <c r="K130" s="7">
        <v>0</v>
      </c>
      <c r="L130" s="7">
        <v>100</v>
      </c>
      <c r="M130" s="1" t="str">
        <f>IFERROR(VLOOKUP(Tabla1[[#This Row],[COD]],Circuitos[],2,0)," ")</f>
        <v xml:space="preserve"> </v>
      </c>
      <c r="N130" s="9">
        <f>Tabla1[[#This Row],[DIA]]</f>
        <v>45781</v>
      </c>
      <c r="O130" t="s">
        <v>183</v>
      </c>
      <c r="P130" t="s">
        <v>13</v>
      </c>
      <c r="Q130" t="s">
        <v>63</v>
      </c>
      <c r="R130" t="s">
        <v>367</v>
      </c>
      <c r="S130" s="63">
        <v>45880</v>
      </c>
      <c r="T130">
        <v>1002</v>
      </c>
    </row>
    <row r="131" spans="1:20">
      <c r="A131" s="9" t="str">
        <f>Tabla1[[#This Row],[DIA]]&amp;"-"&amp;Tabla1[[#This Row],[NUM]]</f>
        <v>45781-1855</v>
      </c>
      <c r="B131" s="61">
        <v>45781</v>
      </c>
      <c r="C131" s="7" t="s">
        <v>147</v>
      </c>
      <c r="D131" s="7" t="s">
        <v>36</v>
      </c>
      <c r="E131" s="7" t="s">
        <v>181</v>
      </c>
      <c r="F131" s="7">
        <v>1855</v>
      </c>
      <c r="G131" s="8">
        <v>0.59722222222222221</v>
      </c>
      <c r="H131" s="8">
        <v>0.71180555555555558</v>
      </c>
      <c r="I131" s="7">
        <v>9</v>
      </c>
      <c r="J131" s="7">
        <v>9</v>
      </c>
      <c r="K131" s="7">
        <v>0</v>
      </c>
      <c r="L131" s="7">
        <v>100</v>
      </c>
      <c r="M131" s="1" t="str">
        <f>IFERROR(VLOOKUP(Tabla1[[#This Row],[COD]],Circuitos[],2,0)," ")</f>
        <v xml:space="preserve"> </v>
      </c>
      <c r="N131" s="9">
        <f>Tabla1[[#This Row],[DIA]]</f>
        <v>45781</v>
      </c>
      <c r="O131" t="s">
        <v>183</v>
      </c>
      <c r="P131" t="s">
        <v>13</v>
      </c>
      <c r="Q131" t="s">
        <v>63</v>
      </c>
      <c r="R131" t="s">
        <v>368</v>
      </c>
      <c r="S131" s="63">
        <v>45885</v>
      </c>
      <c r="T131">
        <v>6002</v>
      </c>
    </row>
    <row r="132" spans="1:20">
      <c r="A132" s="9" t="str">
        <f>Tabla1[[#This Row],[DIA]]&amp;"-"&amp;Tabla1[[#This Row],[NUM]]</f>
        <v>45781-1859</v>
      </c>
      <c r="B132" s="61">
        <v>45781</v>
      </c>
      <c r="C132" s="7" t="s">
        <v>147</v>
      </c>
      <c r="D132" s="7" t="s">
        <v>13</v>
      </c>
      <c r="E132" s="7" t="s">
        <v>181</v>
      </c>
      <c r="F132" s="7">
        <v>1859</v>
      </c>
      <c r="G132" s="8">
        <v>0.55208333333333337</v>
      </c>
      <c r="H132" s="8">
        <v>0.70138888888888884</v>
      </c>
      <c r="I132" s="7">
        <v>40</v>
      </c>
      <c r="J132" s="7">
        <v>40</v>
      </c>
      <c r="K132" s="7">
        <v>0</v>
      </c>
      <c r="L132" s="7">
        <v>100</v>
      </c>
      <c r="M132" s="1" t="str">
        <f>IFERROR(VLOOKUP(Tabla1[[#This Row],[COD]],Circuitos[],2,0)," ")</f>
        <v xml:space="preserve"> </v>
      </c>
      <c r="N132" s="9">
        <f>Tabla1[[#This Row],[DIA]]</f>
        <v>45781</v>
      </c>
      <c r="O132" t="s">
        <v>183</v>
      </c>
      <c r="P132" t="s">
        <v>13</v>
      </c>
      <c r="Q132" t="s">
        <v>63</v>
      </c>
      <c r="R132" t="s">
        <v>369</v>
      </c>
      <c r="S132" s="63">
        <v>45887</v>
      </c>
      <c r="T132">
        <v>1002</v>
      </c>
    </row>
    <row r="133" spans="1:20">
      <c r="A133" s="9" t="str">
        <f>Tabla1[[#This Row],[DIA]]&amp;"-"&amp;Tabla1[[#This Row],[NUM]]</f>
        <v>45781-1313</v>
      </c>
      <c r="B133" s="61">
        <v>45781</v>
      </c>
      <c r="C133" s="7" t="s">
        <v>147</v>
      </c>
      <c r="D133" s="7" t="s">
        <v>22</v>
      </c>
      <c r="E133" s="7" t="s">
        <v>181</v>
      </c>
      <c r="F133" s="7">
        <v>1313</v>
      </c>
      <c r="G133" s="8">
        <v>0.59375</v>
      </c>
      <c r="H133" s="8">
        <v>0.72569444444444442</v>
      </c>
      <c r="I133" s="7">
        <v>10</v>
      </c>
      <c r="J133" s="7">
        <v>8</v>
      </c>
      <c r="K133" s="7">
        <v>2</v>
      </c>
      <c r="L133" s="7">
        <v>80</v>
      </c>
      <c r="M133" s="1" t="str">
        <f>IFERROR(VLOOKUP(Tabla1[[#This Row],[COD]],Circuitos[],2,0)," ")</f>
        <v xml:space="preserve"> </v>
      </c>
      <c r="N133" s="9">
        <f>Tabla1[[#This Row],[DIA]]</f>
        <v>45781</v>
      </c>
      <c r="O133" t="s">
        <v>183</v>
      </c>
      <c r="P133" t="s">
        <v>13</v>
      </c>
      <c r="Q133" t="s">
        <v>63</v>
      </c>
      <c r="R133" t="s">
        <v>370</v>
      </c>
      <c r="S133" s="63">
        <v>45892</v>
      </c>
      <c r="T133">
        <v>6002</v>
      </c>
    </row>
    <row r="134" spans="1:20">
      <c r="A134" s="9" t="str">
        <f>Tabla1[[#This Row],[DIA]]&amp;"-"&amp;Tabla1[[#This Row],[NUM]]</f>
        <v>45781-110</v>
      </c>
      <c r="B134" s="61">
        <v>45781</v>
      </c>
      <c r="C134" s="7" t="s">
        <v>13</v>
      </c>
      <c r="D134" s="7" t="s">
        <v>354</v>
      </c>
      <c r="E134" s="7" t="s">
        <v>355</v>
      </c>
      <c r="F134" s="7">
        <v>110</v>
      </c>
      <c r="G134" s="8">
        <v>0.69097222222222221</v>
      </c>
      <c r="H134" s="8">
        <v>0.94097222222222221</v>
      </c>
      <c r="I134" s="7">
        <v>30</v>
      </c>
      <c r="J134" s="7">
        <v>0</v>
      </c>
      <c r="K134" s="7">
        <v>30</v>
      </c>
      <c r="L134" s="7">
        <v>0</v>
      </c>
      <c r="M134" s="1" t="str">
        <f>IFERROR(VLOOKUP(Tabla1[[#This Row],[COD]],Circuitos[],2,0)," ")</f>
        <v xml:space="preserve"> </v>
      </c>
      <c r="N134" s="9">
        <f>Tabla1[[#This Row],[DIA]]</f>
        <v>45781</v>
      </c>
      <c r="O134" t="s">
        <v>183</v>
      </c>
      <c r="P134" t="s">
        <v>13</v>
      </c>
      <c r="Q134" t="s">
        <v>63</v>
      </c>
      <c r="R134" t="s">
        <v>371</v>
      </c>
      <c r="S134" s="63">
        <v>45894</v>
      </c>
      <c r="T134">
        <v>1002</v>
      </c>
    </row>
    <row r="135" spans="1:20">
      <c r="A135" s="9" t="str">
        <f>Tabla1[[#This Row],[DIA]]&amp;"-"&amp;Tabla1[[#This Row],[NUM]]</f>
        <v>45781-871</v>
      </c>
      <c r="B135" s="61">
        <v>45781</v>
      </c>
      <c r="C135" s="7" t="s">
        <v>13</v>
      </c>
      <c r="D135" s="7" t="s">
        <v>223</v>
      </c>
      <c r="E135" s="7" t="s">
        <v>250</v>
      </c>
      <c r="F135" s="7">
        <v>871</v>
      </c>
      <c r="G135" s="8">
        <v>0.4861111111111111</v>
      </c>
      <c r="H135" s="8">
        <v>0.61805555555555558</v>
      </c>
      <c r="I135" s="7">
        <v>45</v>
      </c>
      <c r="J135" s="7">
        <v>45</v>
      </c>
      <c r="K135" s="7">
        <v>0</v>
      </c>
      <c r="L135" s="7">
        <v>100</v>
      </c>
      <c r="M135" s="1" t="str">
        <f>IFERROR(VLOOKUP(Tabla1[[#This Row],[COD]],Circuitos[],2,0)," ")</f>
        <v xml:space="preserve"> </v>
      </c>
      <c r="N135" s="9">
        <f>Tabla1[[#This Row],[DIA]]</f>
        <v>45781</v>
      </c>
      <c r="O135" t="s">
        <v>183</v>
      </c>
      <c r="P135" t="s">
        <v>13</v>
      </c>
      <c r="Q135" t="s">
        <v>63</v>
      </c>
      <c r="R135" t="s">
        <v>372</v>
      </c>
      <c r="S135" s="63">
        <v>45899</v>
      </c>
      <c r="T135">
        <v>6002</v>
      </c>
    </row>
    <row r="136" spans="1:20">
      <c r="A136" s="9" t="str">
        <f>Tabla1[[#This Row],[DIA]]&amp;"-"&amp;Tabla1[[#This Row],[NUM]]</f>
        <v>45781-1327</v>
      </c>
      <c r="B136" s="61">
        <v>45781</v>
      </c>
      <c r="C136" s="7" t="s">
        <v>13</v>
      </c>
      <c r="D136" s="7" t="s">
        <v>192</v>
      </c>
      <c r="E136" s="7" t="s">
        <v>250</v>
      </c>
      <c r="F136" s="7">
        <v>1327</v>
      </c>
      <c r="G136" s="8">
        <v>0.3611111111111111</v>
      </c>
      <c r="H136" s="8">
        <v>0.47569444444444442</v>
      </c>
      <c r="I136" s="7">
        <v>34</v>
      </c>
      <c r="J136" s="7">
        <v>34</v>
      </c>
      <c r="K136" s="7">
        <v>0</v>
      </c>
      <c r="L136" s="7">
        <v>100</v>
      </c>
      <c r="M136" s="1" t="str">
        <f>IFERROR(VLOOKUP(Tabla1[[#This Row],[COD]],Circuitos[],2,0)," ")</f>
        <v xml:space="preserve"> </v>
      </c>
      <c r="N136" s="9">
        <f>Tabla1[[#This Row],[DIA]]</f>
        <v>45781</v>
      </c>
      <c r="O136" t="s">
        <v>183</v>
      </c>
      <c r="P136" t="s">
        <v>13</v>
      </c>
      <c r="Q136" t="s">
        <v>63</v>
      </c>
      <c r="R136" t="s">
        <v>373</v>
      </c>
      <c r="S136" s="63">
        <v>45901</v>
      </c>
      <c r="T136">
        <v>1002</v>
      </c>
    </row>
    <row r="137" spans="1:20">
      <c r="A137" s="9" t="str">
        <f>Tabla1[[#This Row],[DIA]]&amp;"-"&amp;Tabla1[[#This Row],[NUM]]</f>
        <v>45781-1858</v>
      </c>
      <c r="B137" s="61">
        <v>45781</v>
      </c>
      <c r="C137" s="7" t="s">
        <v>13</v>
      </c>
      <c r="D137" s="7" t="s">
        <v>147</v>
      </c>
      <c r="E137" s="7" t="s">
        <v>181</v>
      </c>
      <c r="F137" s="7">
        <v>1858</v>
      </c>
      <c r="G137" s="8">
        <v>0.49652777777777779</v>
      </c>
      <c r="H137" s="8">
        <v>0.71527777777777779</v>
      </c>
      <c r="I137" s="7">
        <v>26</v>
      </c>
      <c r="J137" s="7">
        <v>24</v>
      </c>
      <c r="K137" s="7">
        <v>2</v>
      </c>
      <c r="L137" s="7">
        <v>92.307692307692307</v>
      </c>
      <c r="M137" s="1" t="str">
        <f>IFERROR(VLOOKUP(Tabla1[[#This Row],[COD]],Circuitos[],2,0)," ")</f>
        <v xml:space="preserve"> </v>
      </c>
      <c r="N137" s="9">
        <f>Tabla1[[#This Row],[DIA]]</f>
        <v>45781</v>
      </c>
      <c r="O137" t="s">
        <v>183</v>
      </c>
      <c r="P137" t="s">
        <v>13</v>
      </c>
      <c r="Q137" t="s">
        <v>63</v>
      </c>
      <c r="R137" t="s">
        <v>374</v>
      </c>
      <c r="S137" s="63">
        <v>45906</v>
      </c>
      <c r="T137">
        <v>6002</v>
      </c>
    </row>
    <row r="138" spans="1:20">
      <c r="A138" s="9" t="str">
        <f>Tabla1[[#This Row],[DIA]]&amp;"-"&amp;Tabla1[[#This Row],[NUM]]</f>
        <v>45781-775</v>
      </c>
      <c r="B138" s="61">
        <v>45781</v>
      </c>
      <c r="C138" s="7" t="s">
        <v>13</v>
      </c>
      <c r="D138" s="7" t="s">
        <v>375</v>
      </c>
      <c r="E138" s="7" t="s">
        <v>278</v>
      </c>
      <c r="F138" s="7">
        <v>775</v>
      </c>
      <c r="G138" s="8">
        <v>0.33333333333333331</v>
      </c>
      <c r="H138" s="8">
        <v>0.44444444444444442</v>
      </c>
      <c r="I138" s="7">
        <v>45</v>
      </c>
      <c r="J138" s="7">
        <v>14</v>
      </c>
      <c r="K138" s="7">
        <v>31</v>
      </c>
      <c r="L138" s="7">
        <v>31.111111111111111</v>
      </c>
      <c r="M138" s="1" t="str">
        <f>IFERROR(VLOOKUP(Tabla1[[#This Row],[COD]],Circuitos[],2,0)," ")</f>
        <v>Croacia Fascinante "A"</v>
      </c>
      <c r="N138" s="9">
        <f>Tabla1[[#This Row],[DIA]]</f>
        <v>45781</v>
      </c>
      <c r="O138" t="s">
        <v>183</v>
      </c>
      <c r="P138" t="s">
        <v>13</v>
      </c>
      <c r="Q138" t="s">
        <v>63</v>
      </c>
      <c r="R138" t="s">
        <v>376</v>
      </c>
      <c r="S138" s="63">
        <v>45908</v>
      </c>
      <c r="T138">
        <v>1002</v>
      </c>
    </row>
    <row r="139" spans="1:20">
      <c r="A139" s="9" t="str">
        <f>Tabla1[[#This Row],[DIA]]&amp;"-"&amp;Tabla1[[#This Row],[NUM]]</f>
        <v>45781-6081</v>
      </c>
      <c r="B139" s="61">
        <v>45781</v>
      </c>
      <c r="C139" s="7" t="s">
        <v>229</v>
      </c>
      <c r="D139" s="7" t="s">
        <v>24</v>
      </c>
      <c r="E139" s="7" t="s">
        <v>262</v>
      </c>
      <c r="F139" s="7">
        <v>6081</v>
      </c>
      <c r="G139" s="8">
        <v>0.96875</v>
      </c>
      <c r="H139" s="8">
        <v>7.2916666666666671E-2</v>
      </c>
      <c r="I139" s="7">
        <v>30</v>
      </c>
      <c r="J139" s="7">
        <v>30</v>
      </c>
      <c r="K139" s="7">
        <v>0</v>
      </c>
      <c r="L139" s="7">
        <v>100</v>
      </c>
      <c r="M139" s="1" t="str">
        <f>IFERROR(VLOOKUP(Tabla1[[#This Row],[COD]],Circuitos[],2,0)," ")</f>
        <v xml:space="preserve"> </v>
      </c>
      <c r="N139" s="9">
        <f>Tabla1[[#This Row],[DIA]]</f>
        <v>45781</v>
      </c>
      <c r="O139" t="s">
        <v>183</v>
      </c>
      <c r="P139" t="s">
        <v>13</v>
      </c>
      <c r="Q139" t="s">
        <v>63</v>
      </c>
      <c r="R139" t="s">
        <v>377</v>
      </c>
      <c r="S139" s="63">
        <v>45913</v>
      </c>
      <c r="T139">
        <v>6002</v>
      </c>
    </row>
    <row r="140" spans="1:20">
      <c r="A140" s="9" t="str">
        <f>Tabla1[[#This Row],[DIA]]&amp;"-"&amp;Tabla1[[#This Row],[NUM]]</f>
        <v>45781-685</v>
      </c>
      <c r="B140" s="61">
        <v>45781</v>
      </c>
      <c r="C140" s="7" t="s">
        <v>291</v>
      </c>
      <c r="D140" s="7" t="s">
        <v>13</v>
      </c>
      <c r="E140" s="7" t="s">
        <v>292</v>
      </c>
      <c r="F140" s="7">
        <v>685</v>
      </c>
      <c r="G140" s="8">
        <v>0.54861111111111116</v>
      </c>
      <c r="H140" s="8">
        <v>0.68055555555555558</v>
      </c>
      <c r="I140" s="7">
        <v>20</v>
      </c>
      <c r="J140" s="7">
        <v>11</v>
      </c>
      <c r="K140" s="7">
        <v>9</v>
      </c>
      <c r="L140" s="7">
        <v>55</v>
      </c>
      <c r="M140" s="1" t="str">
        <f>IFERROR(VLOOKUP(Tabla1[[#This Row],[COD]],Circuitos[],2,0)," ")</f>
        <v xml:space="preserve"> </v>
      </c>
      <c r="N140" s="9">
        <f>Tabla1[[#This Row],[DIA]]</f>
        <v>45781</v>
      </c>
      <c r="O140" t="s">
        <v>183</v>
      </c>
      <c r="P140" t="s">
        <v>13</v>
      </c>
      <c r="Q140" t="s">
        <v>63</v>
      </c>
      <c r="R140" t="s">
        <v>378</v>
      </c>
      <c r="S140" s="63">
        <v>45915</v>
      </c>
      <c r="T140">
        <v>1002</v>
      </c>
    </row>
    <row r="141" spans="1:20">
      <c r="A141" s="9" t="str">
        <f>Tabla1[[#This Row],[DIA]]&amp;"-"&amp;Tabla1[[#This Row],[NUM]]</f>
        <v>45781-471</v>
      </c>
      <c r="B141" s="61">
        <v>45781</v>
      </c>
      <c r="C141" s="7" t="s">
        <v>294</v>
      </c>
      <c r="D141" s="7" t="s">
        <v>13</v>
      </c>
      <c r="E141" s="7" t="s">
        <v>295</v>
      </c>
      <c r="F141" s="7">
        <v>471</v>
      </c>
      <c r="G141" s="8">
        <v>0.25694444444444442</v>
      </c>
      <c r="H141" s="8">
        <v>0.3888888888888889</v>
      </c>
      <c r="I141" s="7">
        <v>40</v>
      </c>
      <c r="J141" s="7">
        <v>40</v>
      </c>
      <c r="K141" s="7">
        <v>0</v>
      </c>
      <c r="L141" s="7">
        <v>100</v>
      </c>
      <c r="M141" s="1" t="str">
        <f>IFERROR(VLOOKUP(Tabla1[[#This Row],[COD]],Circuitos[],2,0)," ")</f>
        <v xml:space="preserve"> </v>
      </c>
      <c r="N141" s="9">
        <f>Tabla1[[#This Row],[DIA]]</f>
        <v>45781</v>
      </c>
      <c r="O141" t="s">
        <v>183</v>
      </c>
      <c r="P141" t="s">
        <v>13</v>
      </c>
      <c r="Q141" t="s">
        <v>63</v>
      </c>
      <c r="R141" t="s">
        <v>379</v>
      </c>
      <c r="S141" s="63">
        <v>45920</v>
      </c>
      <c r="T141">
        <v>6002</v>
      </c>
    </row>
    <row r="142" spans="1:20">
      <c r="A142" s="9" t="str">
        <f>Tabla1[[#This Row],[DIA]]&amp;"-"&amp;Tabla1[[#This Row],[NUM]]</f>
        <v>45781-312</v>
      </c>
      <c r="B142" s="61">
        <v>45781</v>
      </c>
      <c r="C142" s="7" t="s">
        <v>301</v>
      </c>
      <c r="D142" s="7" t="s">
        <v>291</v>
      </c>
      <c r="E142" s="7" t="s">
        <v>292</v>
      </c>
      <c r="F142" s="7">
        <v>312</v>
      </c>
      <c r="G142" s="8">
        <v>0.4201388888888889</v>
      </c>
      <c r="H142" s="8">
        <v>0.4548611111111111</v>
      </c>
      <c r="I142" s="7">
        <v>20</v>
      </c>
      <c r="J142" s="7">
        <v>11</v>
      </c>
      <c r="K142" s="7">
        <v>9</v>
      </c>
      <c r="L142" s="7">
        <v>55</v>
      </c>
      <c r="M142" s="1" t="str">
        <f>IFERROR(VLOOKUP(Tabla1[[#This Row],[COD]],Circuitos[],2,0)," ")</f>
        <v xml:space="preserve"> </v>
      </c>
      <c r="N142" s="9">
        <f>Tabla1[[#This Row],[DIA]]</f>
        <v>45781</v>
      </c>
      <c r="O142" t="s">
        <v>183</v>
      </c>
      <c r="P142" t="s">
        <v>13</v>
      </c>
      <c r="Q142" t="s">
        <v>63</v>
      </c>
      <c r="R142" t="s">
        <v>380</v>
      </c>
      <c r="S142" s="63">
        <v>45922</v>
      </c>
      <c r="T142">
        <v>1002</v>
      </c>
    </row>
    <row r="143" spans="1:20">
      <c r="A143" s="9" t="str">
        <f>Tabla1[[#This Row],[DIA]]&amp;"-"&amp;Tabla1[[#This Row],[NUM]]</f>
        <v>45781-898</v>
      </c>
      <c r="B143" s="61">
        <v>45781</v>
      </c>
      <c r="C143" s="7" t="s">
        <v>350</v>
      </c>
      <c r="D143" s="7" t="s">
        <v>13</v>
      </c>
      <c r="E143" s="7" t="s">
        <v>278</v>
      </c>
      <c r="F143" s="7">
        <v>898</v>
      </c>
      <c r="G143" s="8">
        <v>0.33333333333333331</v>
      </c>
      <c r="H143" s="8">
        <v>0.52083333333333337</v>
      </c>
      <c r="I143" s="7">
        <v>80</v>
      </c>
      <c r="J143" s="7">
        <v>79</v>
      </c>
      <c r="K143" s="7">
        <v>1</v>
      </c>
      <c r="L143" s="7">
        <v>98.75</v>
      </c>
      <c r="M143" s="1" t="str">
        <f>IFERROR(VLOOKUP(Tabla1[[#This Row],[COD]],Circuitos[],2,0)," ")</f>
        <v xml:space="preserve"> </v>
      </c>
      <c r="N143" s="9">
        <f>Tabla1[[#This Row],[DIA]]</f>
        <v>45781</v>
      </c>
      <c r="O143" t="s">
        <v>183</v>
      </c>
      <c r="P143" t="s">
        <v>13</v>
      </c>
      <c r="Q143" t="s">
        <v>63</v>
      </c>
      <c r="R143" t="s">
        <v>381</v>
      </c>
      <c r="S143" s="63">
        <v>45927</v>
      </c>
      <c r="T143">
        <v>6002</v>
      </c>
    </row>
    <row r="144" spans="1:20">
      <c r="A144" s="9" t="str">
        <f>Tabla1[[#This Row],[DIA]]&amp;"-"&amp;Tabla1[[#This Row],[NUM]]</f>
        <v>45781-1302</v>
      </c>
      <c r="B144" s="61">
        <v>45781</v>
      </c>
      <c r="C144" s="7" t="s">
        <v>22</v>
      </c>
      <c r="D144" s="7" t="s">
        <v>147</v>
      </c>
      <c r="E144" s="7" t="s">
        <v>181</v>
      </c>
      <c r="F144" s="7">
        <v>1302</v>
      </c>
      <c r="G144" s="8">
        <v>0.4826388888888889</v>
      </c>
      <c r="H144" s="8">
        <v>0.69097222222222221</v>
      </c>
      <c r="I144" s="7">
        <v>9</v>
      </c>
      <c r="J144" s="7">
        <v>8</v>
      </c>
      <c r="K144" s="7">
        <v>1</v>
      </c>
      <c r="L144" s="7">
        <v>88.888888888888886</v>
      </c>
      <c r="M144" s="1" t="str">
        <f>IFERROR(VLOOKUP(Tabla1[[#This Row],[COD]],Circuitos[],2,0)," ")</f>
        <v xml:space="preserve"> </v>
      </c>
      <c r="N144" s="9">
        <f>Tabla1[[#This Row],[DIA]]</f>
        <v>45781</v>
      </c>
      <c r="O144" t="s">
        <v>183</v>
      </c>
      <c r="P144" t="s">
        <v>13</v>
      </c>
      <c r="Q144" t="s">
        <v>63</v>
      </c>
      <c r="R144" t="s">
        <v>382</v>
      </c>
      <c r="S144" s="63">
        <v>45929</v>
      </c>
      <c r="T144">
        <v>1002</v>
      </c>
    </row>
    <row r="145" spans="1:20">
      <c r="A145" s="9" t="str">
        <f>Tabla1[[#This Row],[DIA]]&amp;"-"&amp;Tabla1[[#This Row],[NUM]]</f>
        <v>45782-920</v>
      </c>
      <c r="B145" s="61">
        <v>45782</v>
      </c>
      <c r="C145" s="7" t="s">
        <v>185</v>
      </c>
      <c r="D145" s="7" t="s">
        <v>13</v>
      </c>
      <c r="E145" s="7" t="s">
        <v>186</v>
      </c>
      <c r="F145" s="7">
        <v>920</v>
      </c>
      <c r="G145" s="8">
        <v>0.63888888888888884</v>
      </c>
      <c r="H145" s="8">
        <v>0.78125</v>
      </c>
      <c r="I145" s="7">
        <v>30</v>
      </c>
      <c r="J145" s="7">
        <v>30</v>
      </c>
      <c r="K145" s="7">
        <v>0</v>
      </c>
      <c r="L145" s="7">
        <v>100</v>
      </c>
      <c r="M145" s="1" t="str">
        <f>IFERROR(VLOOKUP(Tabla1[[#This Row],[COD]],Circuitos[],2,0)," ")</f>
        <v xml:space="preserve"> </v>
      </c>
      <c r="N145" s="9">
        <f>Tabla1[[#This Row],[DIA]]</f>
        <v>45782</v>
      </c>
      <c r="O145" t="s">
        <v>183</v>
      </c>
      <c r="P145" t="s">
        <v>13</v>
      </c>
      <c r="Q145" t="s">
        <v>63</v>
      </c>
      <c r="R145" t="s">
        <v>383</v>
      </c>
      <c r="S145" s="63">
        <v>45934</v>
      </c>
      <c r="T145">
        <v>6002</v>
      </c>
    </row>
    <row r="146" spans="1:20">
      <c r="A146" s="9" t="str">
        <f>Tabla1[[#This Row],[DIA]]&amp;"-"&amp;Tabla1[[#This Row],[NUM]]</f>
        <v>45782-3712</v>
      </c>
      <c r="B146" s="61">
        <v>45782</v>
      </c>
      <c r="C146" s="7" t="s">
        <v>37</v>
      </c>
      <c r="D146" s="7" t="s">
        <v>201</v>
      </c>
      <c r="E146" s="7" t="s">
        <v>202</v>
      </c>
      <c r="F146" s="7">
        <v>3712</v>
      </c>
      <c r="G146" s="8">
        <v>0.70486111111111116</v>
      </c>
      <c r="H146" s="8">
        <v>0.78125</v>
      </c>
      <c r="I146" s="7">
        <v>12</v>
      </c>
      <c r="J146" s="7">
        <v>12</v>
      </c>
      <c r="K146" s="7">
        <v>0</v>
      </c>
      <c r="L146" s="7">
        <v>100</v>
      </c>
      <c r="M146" s="1" t="str">
        <f>IFERROR(VLOOKUP(Tabla1[[#This Row],[COD]],Circuitos[],2,0)," ")</f>
        <v xml:space="preserve"> </v>
      </c>
      <c r="N146" s="9">
        <f>Tabla1[[#This Row],[DIA]]</f>
        <v>45782</v>
      </c>
      <c r="O146" t="s">
        <v>183</v>
      </c>
      <c r="P146" t="s">
        <v>13</v>
      </c>
      <c r="Q146" t="s">
        <v>63</v>
      </c>
      <c r="R146" t="s">
        <v>384</v>
      </c>
      <c r="S146" s="63">
        <v>45936</v>
      </c>
      <c r="T146">
        <v>1002</v>
      </c>
    </row>
    <row r="147" spans="1:20">
      <c r="A147" s="9" t="str">
        <f>Tabla1[[#This Row],[DIA]]&amp;"-"&amp;Tabla1[[#This Row],[NUM]]</f>
        <v>45782-872</v>
      </c>
      <c r="B147" s="61">
        <v>45782</v>
      </c>
      <c r="C147" s="7" t="s">
        <v>223</v>
      </c>
      <c r="D147" s="7" t="s">
        <v>13</v>
      </c>
      <c r="E147" s="7" t="s">
        <v>250</v>
      </c>
      <c r="F147" s="7">
        <v>872</v>
      </c>
      <c r="G147" s="8">
        <v>0.64583333333333337</v>
      </c>
      <c r="H147" s="8">
        <v>0.78472222222222221</v>
      </c>
      <c r="I147" s="7">
        <v>43</v>
      </c>
      <c r="J147" s="7">
        <v>43</v>
      </c>
      <c r="K147" s="7">
        <v>0</v>
      </c>
      <c r="L147" s="7">
        <v>100</v>
      </c>
      <c r="M147" s="1" t="str">
        <f>IFERROR(VLOOKUP(Tabla1[[#This Row],[COD]],Circuitos[],2,0)," ")</f>
        <v xml:space="preserve"> </v>
      </c>
      <c r="N147" s="9">
        <f>Tabla1[[#This Row],[DIA]]</f>
        <v>45782</v>
      </c>
      <c r="O147" t="s">
        <v>183</v>
      </c>
      <c r="P147" t="s">
        <v>13</v>
      </c>
      <c r="Q147" t="s">
        <v>63</v>
      </c>
      <c r="R147" t="s">
        <v>385</v>
      </c>
      <c r="S147" s="63">
        <v>45941</v>
      </c>
      <c r="T147">
        <v>6002</v>
      </c>
    </row>
    <row r="148" spans="1:20">
      <c r="A148" s="9" t="str">
        <f>Tabla1[[#This Row],[DIA]]&amp;"-"&amp;Tabla1[[#This Row],[NUM]]</f>
        <v>45782-650</v>
      </c>
      <c r="B148" s="61">
        <v>45782</v>
      </c>
      <c r="C148" s="7" t="s">
        <v>252</v>
      </c>
      <c r="D148" s="7" t="s">
        <v>13</v>
      </c>
      <c r="E148" s="7" t="s">
        <v>250</v>
      </c>
      <c r="F148" s="7">
        <v>650</v>
      </c>
      <c r="G148" s="8">
        <v>0.61458333333333337</v>
      </c>
      <c r="H148" s="8">
        <v>0.72222222222222221</v>
      </c>
      <c r="I148" s="7">
        <v>37</v>
      </c>
      <c r="J148" s="7">
        <v>37</v>
      </c>
      <c r="K148" s="7">
        <v>0</v>
      </c>
      <c r="L148" s="7">
        <v>100</v>
      </c>
      <c r="M148" s="1" t="str">
        <f>IFERROR(VLOOKUP(Tabla1[[#This Row],[COD]],Circuitos[],2,0)," ")</f>
        <v xml:space="preserve"> </v>
      </c>
      <c r="N148" s="9">
        <f>Tabla1[[#This Row],[DIA]]</f>
        <v>45782</v>
      </c>
      <c r="O148" t="s">
        <v>183</v>
      </c>
      <c r="P148" t="s">
        <v>13</v>
      </c>
      <c r="Q148" t="s">
        <v>63</v>
      </c>
      <c r="R148" t="s">
        <v>386</v>
      </c>
      <c r="S148" s="63">
        <v>45943</v>
      </c>
      <c r="T148">
        <v>1002</v>
      </c>
    </row>
    <row r="149" spans="1:20">
      <c r="A149" s="9" t="str">
        <f>Tabla1[[#This Row],[DIA]]&amp;"-"&amp;Tabla1[[#This Row],[NUM]]</f>
        <v>45782-1134</v>
      </c>
      <c r="B149" s="61">
        <v>45782</v>
      </c>
      <c r="C149" s="7" t="s">
        <v>192</v>
      </c>
      <c r="D149" s="7" t="s">
        <v>36</v>
      </c>
      <c r="E149" s="7" t="s">
        <v>193</v>
      </c>
      <c r="F149" s="7">
        <v>1134</v>
      </c>
      <c r="G149" s="8">
        <v>0.67013888888888884</v>
      </c>
      <c r="H149" s="8">
        <v>0.75694444444444442</v>
      </c>
      <c r="I149" s="7">
        <v>10</v>
      </c>
      <c r="J149" s="7">
        <v>5</v>
      </c>
      <c r="K149" s="7">
        <v>5</v>
      </c>
      <c r="L149" s="7">
        <v>50</v>
      </c>
      <c r="M149" s="1" t="str">
        <f>IFERROR(VLOOKUP(Tabla1[[#This Row],[COD]],Circuitos[],2,0)," ")</f>
        <v xml:space="preserve"> </v>
      </c>
      <c r="N149" s="9">
        <f>Tabla1[[#This Row],[DIA]]</f>
        <v>45782</v>
      </c>
      <c r="O149" t="s">
        <v>183</v>
      </c>
      <c r="P149" t="s">
        <v>13</v>
      </c>
      <c r="Q149" t="s">
        <v>63</v>
      </c>
      <c r="R149" t="s">
        <v>387</v>
      </c>
      <c r="S149" s="63">
        <v>45948</v>
      </c>
      <c r="T149">
        <v>6002</v>
      </c>
    </row>
    <row r="150" spans="1:20">
      <c r="A150" s="9" t="str">
        <f>Tabla1[[#This Row],[DIA]]&amp;"-"&amp;Tabla1[[#This Row],[NUM]]</f>
        <v>45782-766</v>
      </c>
      <c r="B150" s="61">
        <v>45782</v>
      </c>
      <c r="C150" s="7" t="s">
        <v>192</v>
      </c>
      <c r="D150" s="7" t="s">
        <v>13</v>
      </c>
      <c r="E150" s="7" t="s">
        <v>250</v>
      </c>
      <c r="F150" s="7">
        <v>766</v>
      </c>
      <c r="G150" s="8">
        <v>0.82291666666666663</v>
      </c>
      <c r="H150" s="8">
        <v>0.94097222222222221</v>
      </c>
      <c r="I150" s="7">
        <v>10</v>
      </c>
      <c r="J150" s="7">
        <v>10</v>
      </c>
      <c r="K150" s="7">
        <v>0</v>
      </c>
      <c r="L150" s="7">
        <v>100</v>
      </c>
      <c r="M150" s="1" t="str">
        <f>IFERROR(VLOOKUP(Tabla1[[#This Row],[COD]],Circuitos[],2,0)," ")</f>
        <v xml:space="preserve"> </v>
      </c>
      <c r="N150" s="9">
        <f>Tabla1[[#This Row],[DIA]]</f>
        <v>45782</v>
      </c>
      <c r="O150" t="s">
        <v>183</v>
      </c>
      <c r="P150" t="s">
        <v>13</v>
      </c>
      <c r="Q150" t="s">
        <v>63</v>
      </c>
      <c r="R150" t="s">
        <v>388</v>
      </c>
      <c r="S150" s="63">
        <v>45950</v>
      </c>
      <c r="T150">
        <v>1002</v>
      </c>
    </row>
    <row r="151" spans="1:20">
      <c r="A151" s="9" t="str">
        <f>Tabla1[[#This Row],[DIA]]&amp;"-"&amp;Tabla1[[#This Row],[NUM]]</f>
        <v>45782-921</v>
      </c>
      <c r="B151" s="61">
        <v>45782</v>
      </c>
      <c r="C151" s="7" t="s">
        <v>13</v>
      </c>
      <c r="D151" s="7" t="s">
        <v>185</v>
      </c>
      <c r="E151" s="7" t="s">
        <v>186</v>
      </c>
      <c r="F151" s="7">
        <v>921</v>
      </c>
      <c r="G151" s="8">
        <v>0.81597222222222221</v>
      </c>
      <c r="H151" s="8">
        <v>2.0833333333333332E-2</v>
      </c>
      <c r="I151" s="7">
        <v>50</v>
      </c>
      <c r="J151" s="7">
        <v>43</v>
      </c>
      <c r="K151" s="7">
        <v>7</v>
      </c>
      <c r="L151" s="7">
        <v>86</v>
      </c>
      <c r="M151" s="1" t="str">
        <f>IFERROR(VLOOKUP(Tabla1[[#This Row],[COD]],Circuitos[],2,0)," ")</f>
        <v xml:space="preserve"> </v>
      </c>
      <c r="N151" s="9">
        <f>Tabla1[[#This Row],[DIA]]</f>
        <v>45782</v>
      </c>
      <c r="O151" t="s">
        <v>183</v>
      </c>
      <c r="P151" t="s">
        <v>13</v>
      </c>
      <c r="Q151" t="s">
        <v>63</v>
      </c>
      <c r="R151" t="s">
        <v>389</v>
      </c>
      <c r="S151" s="63">
        <v>45955</v>
      </c>
      <c r="T151">
        <v>6002</v>
      </c>
    </row>
    <row r="152" spans="1:20">
      <c r="A152" s="9" t="str">
        <f>Tabla1[[#This Row],[DIA]]&amp;"-"&amp;Tabla1[[#This Row],[NUM]]</f>
        <v>45782-921</v>
      </c>
      <c r="B152" s="61">
        <v>45782</v>
      </c>
      <c r="C152" s="7" t="s">
        <v>13</v>
      </c>
      <c r="D152" s="7" t="s">
        <v>185</v>
      </c>
      <c r="E152" s="7" t="s">
        <v>186</v>
      </c>
      <c r="F152" s="7">
        <v>921</v>
      </c>
      <c r="G152" s="8">
        <v>0.81597222222222221</v>
      </c>
      <c r="H152" s="8">
        <v>0.99930555555555556</v>
      </c>
      <c r="I152" s="7">
        <v>20</v>
      </c>
      <c r="J152" s="7">
        <v>8</v>
      </c>
      <c r="K152" s="7">
        <v>12</v>
      </c>
      <c r="L152" s="7">
        <v>40</v>
      </c>
      <c r="M152" s="1" t="str">
        <f>IFERROR(VLOOKUP(Tabla1[[#This Row],[COD]],Circuitos[],2,0)," ")</f>
        <v xml:space="preserve"> </v>
      </c>
      <c r="N152" s="9">
        <f>Tabla1[[#This Row],[DIA]]</f>
        <v>45782</v>
      </c>
      <c r="O152" t="s">
        <v>183</v>
      </c>
      <c r="P152" t="s">
        <v>13</v>
      </c>
      <c r="Q152" t="s">
        <v>63</v>
      </c>
      <c r="R152" t="s">
        <v>390</v>
      </c>
      <c r="S152" s="63">
        <v>45957</v>
      </c>
      <c r="T152">
        <v>1002</v>
      </c>
    </row>
    <row r="153" spans="1:20">
      <c r="A153" s="9" t="str">
        <f>Tabla1[[#This Row],[DIA]]&amp;"-"&amp;Tabla1[[#This Row],[NUM]]</f>
        <v>45782-597</v>
      </c>
      <c r="B153" s="61">
        <v>45782</v>
      </c>
      <c r="C153" s="7" t="s">
        <v>13</v>
      </c>
      <c r="D153" s="7" t="s">
        <v>201</v>
      </c>
      <c r="E153" s="7" t="s">
        <v>250</v>
      </c>
      <c r="F153" s="7">
        <v>597</v>
      </c>
      <c r="G153" s="8">
        <v>0.38194444444444442</v>
      </c>
      <c r="H153" s="8">
        <v>0.47916666666666669</v>
      </c>
      <c r="I153" s="7">
        <v>45</v>
      </c>
      <c r="J153" s="7">
        <v>45</v>
      </c>
      <c r="K153" s="7">
        <v>0</v>
      </c>
      <c r="L153" s="7">
        <v>100</v>
      </c>
      <c r="M153" s="1" t="str">
        <f>IFERROR(VLOOKUP(Tabla1[[#This Row],[COD]],Circuitos[],2,0)," ")</f>
        <v xml:space="preserve"> </v>
      </c>
      <c r="N153" s="9">
        <f>Tabla1[[#This Row],[DIA]]</f>
        <v>45782</v>
      </c>
      <c r="O153" t="s">
        <v>183</v>
      </c>
      <c r="P153" t="s">
        <v>13</v>
      </c>
      <c r="Q153" t="s">
        <v>63</v>
      </c>
      <c r="R153" t="s">
        <v>391</v>
      </c>
      <c r="S153" s="63">
        <v>45962</v>
      </c>
      <c r="T153">
        <v>6002</v>
      </c>
    </row>
    <row r="154" spans="1:20">
      <c r="A154" s="9" t="str">
        <f>Tabla1[[#This Row],[DIA]]&amp;"-"&amp;Tabla1[[#This Row],[NUM]]</f>
        <v>45782-1355</v>
      </c>
      <c r="B154" s="61">
        <v>45782</v>
      </c>
      <c r="C154" s="7" t="s">
        <v>13</v>
      </c>
      <c r="D154" s="7" t="s">
        <v>392</v>
      </c>
      <c r="E154" s="7" t="s">
        <v>250</v>
      </c>
      <c r="F154" s="7">
        <v>1355</v>
      </c>
      <c r="G154" s="8">
        <v>0.46527777777777779</v>
      </c>
      <c r="H154" s="8">
        <v>0.50347222222222221</v>
      </c>
      <c r="I154" s="7">
        <v>30</v>
      </c>
      <c r="J154" s="7">
        <v>16</v>
      </c>
      <c r="K154" s="7">
        <v>14</v>
      </c>
      <c r="L154" s="7">
        <v>53.333333333333336</v>
      </c>
      <c r="M154" s="1" t="str">
        <f>IFERROR(VLOOKUP(Tabla1[[#This Row],[COD]],Circuitos[],2,0)," ")</f>
        <v xml:space="preserve"> </v>
      </c>
      <c r="N154" s="9">
        <f>Tabla1[[#This Row],[DIA]]</f>
        <v>45782</v>
      </c>
      <c r="O154" t="s">
        <v>183</v>
      </c>
      <c r="P154" t="s">
        <v>13</v>
      </c>
      <c r="Q154" t="s">
        <v>63</v>
      </c>
      <c r="R154" t="s">
        <v>393</v>
      </c>
      <c r="S154" s="63">
        <v>45964</v>
      </c>
      <c r="T154">
        <v>1002</v>
      </c>
    </row>
    <row r="155" spans="1:20">
      <c r="A155" s="9" t="str">
        <f>Tabla1[[#This Row],[DIA]]&amp;"-"&amp;Tabla1[[#This Row],[NUM]]</f>
        <v>45783-438</v>
      </c>
      <c r="B155" s="61">
        <v>45783</v>
      </c>
      <c r="C155" s="7" t="s">
        <v>36</v>
      </c>
      <c r="D155" s="7" t="s">
        <v>394</v>
      </c>
      <c r="E155" s="7" t="s">
        <v>395</v>
      </c>
      <c r="F155" s="7">
        <v>438</v>
      </c>
      <c r="G155" s="8">
        <v>0.55902777777777779</v>
      </c>
      <c r="H155" s="8">
        <v>0.68402777777777779</v>
      </c>
      <c r="I155" s="7">
        <v>11</v>
      </c>
      <c r="J155" s="7">
        <v>11</v>
      </c>
      <c r="K155" s="7">
        <v>0</v>
      </c>
      <c r="L155" s="7">
        <v>100</v>
      </c>
      <c r="M155" s="1" t="str">
        <f>IFERROR(VLOOKUP(Tabla1[[#This Row],[COD]],Circuitos[],2,0)," ")</f>
        <v xml:space="preserve"> </v>
      </c>
      <c r="N155" s="9">
        <f>Tabla1[[#This Row],[DIA]]</f>
        <v>45783</v>
      </c>
      <c r="O155" t="s">
        <v>183</v>
      </c>
      <c r="P155" t="s">
        <v>13</v>
      </c>
      <c r="Q155" t="s">
        <v>63</v>
      </c>
      <c r="R155" t="s">
        <v>396</v>
      </c>
      <c r="S155" s="63">
        <v>45969</v>
      </c>
      <c r="T155">
        <v>6002</v>
      </c>
    </row>
    <row r="156" spans="1:20">
      <c r="A156" s="9" t="str">
        <f>Tabla1[[#This Row],[DIA]]&amp;"-"&amp;Tabla1[[#This Row],[NUM]]</f>
        <v>45783-934</v>
      </c>
      <c r="B156" s="61">
        <v>45783</v>
      </c>
      <c r="C156" s="7" t="s">
        <v>209</v>
      </c>
      <c r="D156" s="7" t="s">
        <v>13</v>
      </c>
      <c r="E156" s="7" t="s">
        <v>250</v>
      </c>
      <c r="F156" s="7">
        <v>934</v>
      </c>
      <c r="G156" s="8">
        <v>0.52430555555555558</v>
      </c>
      <c r="H156" s="8">
        <v>0.65277777777777779</v>
      </c>
      <c r="I156" s="7">
        <v>43</v>
      </c>
      <c r="J156" s="7">
        <v>43</v>
      </c>
      <c r="K156" s="7">
        <v>0</v>
      </c>
      <c r="L156" s="7">
        <v>100</v>
      </c>
      <c r="M156" s="12" t="str">
        <f>IFERROR(VLOOKUP(Tabla1[[#This Row],[COD]],Circuitos[],2,0)," ")</f>
        <v xml:space="preserve"> </v>
      </c>
      <c r="N156" s="9">
        <f>Tabla1[[#This Row],[DIA]]</f>
        <v>45783</v>
      </c>
      <c r="O156" t="s">
        <v>183</v>
      </c>
      <c r="P156" t="s">
        <v>13</v>
      </c>
      <c r="Q156" t="s">
        <v>63</v>
      </c>
      <c r="R156" t="s">
        <v>397</v>
      </c>
      <c r="S156" s="63">
        <v>45971</v>
      </c>
      <c r="T156">
        <v>1002</v>
      </c>
    </row>
    <row r="157" spans="1:20">
      <c r="A157" s="9" t="str">
        <f>Tabla1[[#This Row],[DIA]]&amp;"-"&amp;Tabla1[[#This Row],[NUM]]</f>
        <v>45783-1916</v>
      </c>
      <c r="B157" s="61">
        <v>45783</v>
      </c>
      <c r="C157" s="7" t="s">
        <v>313</v>
      </c>
      <c r="D157" s="7" t="s">
        <v>13</v>
      </c>
      <c r="E157" s="7" t="s">
        <v>250</v>
      </c>
      <c r="F157" s="7">
        <v>1916</v>
      </c>
      <c r="G157" s="8">
        <v>0.50694444444444442</v>
      </c>
      <c r="H157" s="8">
        <v>0.66666666666666663</v>
      </c>
      <c r="I157" s="7">
        <v>42</v>
      </c>
      <c r="J157" s="7">
        <v>42</v>
      </c>
      <c r="K157" s="7">
        <v>0</v>
      </c>
      <c r="L157" s="7">
        <v>100</v>
      </c>
      <c r="M157" s="12" t="str">
        <f>IFERROR(VLOOKUP(Tabla1[[#This Row],[COD]],Circuitos[],2,0)," ")</f>
        <v xml:space="preserve"> </v>
      </c>
      <c r="N157" s="9">
        <f>Tabla1[[#This Row],[DIA]]</f>
        <v>45783</v>
      </c>
      <c r="O157" t="s">
        <v>183</v>
      </c>
      <c r="P157" t="s">
        <v>13</v>
      </c>
      <c r="Q157" t="s">
        <v>63</v>
      </c>
      <c r="R157" t="s">
        <v>398</v>
      </c>
      <c r="S157" s="63">
        <v>45976</v>
      </c>
      <c r="T157">
        <v>6002</v>
      </c>
    </row>
    <row r="158" spans="1:20">
      <c r="A158" s="9" t="str">
        <f>Tabla1[[#This Row],[DIA]]&amp;"-"&amp;Tabla1[[#This Row],[NUM]]</f>
        <v>45783-765</v>
      </c>
      <c r="B158" s="61">
        <v>45783</v>
      </c>
      <c r="C158" s="7" t="s">
        <v>13</v>
      </c>
      <c r="D158" s="7" t="s">
        <v>232</v>
      </c>
      <c r="E158" s="7" t="s">
        <v>278</v>
      </c>
      <c r="F158" s="7">
        <v>765</v>
      </c>
      <c r="G158" s="8">
        <v>0.67361111111111116</v>
      </c>
      <c r="H158" s="8">
        <v>0.78819444444444442</v>
      </c>
      <c r="I158" s="7">
        <v>45</v>
      </c>
      <c r="J158" s="7">
        <v>45</v>
      </c>
      <c r="K158" s="7">
        <v>0</v>
      </c>
      <c r="L158" s="7">
        <v>100</v>
      </c>
      <c r="M158" s="12" t="str">
        <f>IFERROR(VLOOKUP(Tabla1[[#This Row],[COD]],Circuitos[],2,0)," ")</f>
        <v>Sicilia Mágica "II"</v>
      </c>
      <c r="N158" s="9">
        <f>Tabla1[[#This Row],[DIA]]</f>
        <v>45783</v>
      </c>
      <c r="O158" t="s">
        <v>183</v>
      </c>
      <c r="P158" t="s">
        <v>13</v>
      </c>
      <c r="Q158" t="s">
        <v>63</v>
      </c>
      <c r="R158" t="s">
        <v>399</v>
      </c>
      <c r="S158" s="63">
        <v>45978</v>
      </c>
      <c r="T158">
        <v>1002</v>
      </c>
    </row>
    <row r="159" spans="1:20">
      <c r="A159" s="9" t="str">
        <f>Tabla1[[#This Row],[DIA]]&amp;"-"&amp;Tabla1[[#This Row],[NUM]]</f>
        <v>45783-152</v>
      </c>
      <c r="B159" s="61">
        <v>45783</v>
      </c>
      <c r="C159" s="7" t="s">
        <v>13</v>
      </c>
      <c r="D159" s="7" t="s">
        <v>139</v>
      </c>
      <c r="E159" s="7" t="s">
        <v>400</v>
      </c>
      <c r="F159" s="7">
        <v>152</v>
      </c>
      <c r="G159" s="8">
        <v>0.9375</v>
      </c>
      <c r="H159" s="8">
        <v>0.26041666666666669</v>
      </c>
      <c r="I159" s="7">
        <v>27</v>
      </c>
      <c r="J159" s="7">
        <v>24</v>
      </c>
      <c r="K159" s="7">
        <v>3</v>
      </c>
      <c r="L159" s="7">
        <v>88.888888888888886</v>
      </c>
      <c r="M159" s="12" t="str">
        <f>IFERROR(VLOOKUP(Tabla1[[#This Row],[COD]],Circuitos[],2,0)," ")</f>
        <v xml:space="preserve"> </v>
      </c>
      <c r="N159" s="9">
        <f>Tabla1[[#This Row],[DIA]]</f>
        <v>45783</v>
      </c>
      <c r="O159" t="s">
        <v>183</v>
      </c>
      <c r="P159" t="s">
        <v>13</v>
      </c>
      <c r="Q159" t="s">
        <v>63</v>
      </c>
      <c r="R159" t="s">
        <v>401</v>
      </c>
      <c r="S159" s="63">
        <v>45983</v>
      </c>
      <c r="T159">
        <v>6002</v>
      </c>
    </row>
    <row r="160" spans="1:20">
      <c r="A160" s="9" t="str">
        <f>Tabla1[[#This Row],[DIA]]&amp;"-"&amp;Tabla1[[#This Row],[NUM]]</f>
        <v>45783-1915</v>
      </c>
      <c r="B160" s="61">
        <v>45783</v>
      </c>
      <c r="C160" s="7" t="s">
        <v>13</v>
      </c>
      <c r="D160" s="7" t="s">
        <v>313</v>
      </c>
      <c r="E160" s="7" t="s">
        <v>250</v>
      </c>
      <c r="F160" s="7">
        <v>1915</v>
      </c>
      <c r="G160" s="8">
        <v>0.39930555555555558</v>
      </c>
      <c r="H160" s="8">
        <v>0.47569444444444442</v>
      </c>
      <c r="I160" s="7">
        <v>44</v>
      </c>
      <c r="J160" s="7">
        <v>44</v>
      </c>
      <c r="K160" s="7">
        <v>0</v>
      </c>
      <c r="L160" s="7">
        <v>100</v>
      </c>
      <c r="M160" s="12" t="str">
        <f>IFERROR(VLOOKUP(Tabla1[[#This Row],[COD]],Circuitos[],2,0)," ")</f>
        <v xml:space="preserve"> </v>
      </c>
      <c r="N160" s="9">
        <f>Tabla1[[#This Row],[DIA]]</f>
        <v>45783</v>
      </c>
      <c r="O160" t="s">
        <v>183</v>
      </c>
      <c r="P160" t="s">
        <v>13</v>
      </c>
      <c r="Q160" t="s">
        <v>63</v>
      </c>
      <c r="R160" t="s">
        <v>402</v>
      </c>
      <c r="S160" s="63">
        <v>45985</v>
      </c>
      <c r="T160">
        <v>1002</v>
      </c>
    </row>
    <row r="161" spans="1:20">
      <c r="A161" s="9" t="str">
        <f>Tabla1[[#This Row],[DIA]]&amp;"-"&amp;Tabla1[[#This Row],[NUM]]</f>
        <v>45783-677</v>
      </c>
      <c r="B161" s="61">
        <v>45783</v>
      </c>
      <c r="C161" s="7" t="s">
        <v>13</v>
      </c>
      <c r="D161" s="7" t="s">
        <v>310</v>
      </c>
      <c r="E161" s="7" t="s">
        <v>250</v>
      </c>
      <c r="F161" s="7">
        <v>677</v>
      </c>
      <c r="G161" s="8">
        <v>0.36805555555555558</v>
      </c>
      <c r="H161" s="8">
        <v>0.46875</v>
      </c>
      <c r="I161" s="7">
        <v>43</v>
      </c>
      <c r="J161" s="7">
        <v>43</v>
      </c>
      <c r="K161" s="7">
        <v>0</v>
      </c>
      <c r="L161" s="7">
        <v>100</v>
      </c>
      <c r="M161" s="12" t="str">
        <f>IFERROR(VLOOKUP(Tabla1[[#This Row],[COD]],Circuitos[],2,0)," ")</f>
        <v xml:space="preserve"> </v>
      </c>
      <c r="N161" s="9">
        <f>Tabla1[[#This Row],[DIA]]</f>
        <v>45783</v>
      </c>
      <c r="O161" t="s">
        <v>183</v>
      </c>
      <c r="P161" t="s">
        <v>13</v>
      </c>
      <c r="Q161" t="s">
        <v>63</v>
      </c>
      <c r="R161" t="s">
        <v>403</v>
      </c>
      <c r="S161" s="63">
        <v>45990</v>
      </c>
      <c r="T161">
        <v>6002</v>
      </c>
    </row>
    <row r="162" spans="1:20">
      <c r="A162" s="9" t="str">
        <f>Tabla1[[#This Row],[DIA]]&amp;"-"&amp;Tabla1[[#This Row],[NUM]]</f>
        <v>45783-434</v>
      </c>
      <c r="B162" s="61">
        <v>45783</v>
      </c>
      <c r="C162" s="7" t="s">
        <v>13</v>
      </c>
      <c r="D162" s="7" t="s">
        <v>394</v>
      </c>
      <c r="E162" s="7" t="s">
        <v>395</v>
      </c>
      <c r="F162" s="7">
        <v>434</v>
      </c>
      <c r="G162" s="8">
        <v>0.64583333333333337</v>
      </c>
      <c r="H162" s="8">
        <v>0.79166666666666663</v>
      </c>
      <c r="I162" s="7">
        <v>15</v>
      </c>
      <c r="J162" s="7">
        <v>15</v>
      </c>
      <c r="K162" s="7">
        <v>0</v>
      </c>
      <c r="L162" s="7">
        <v>100</v>
      </c>
      <c r="M162" s="12" t="str">
        <f>IFERROR(VLOOKUP(Tabla1[[#This Row],[COD]],Circuitos[],2,0)," ")</f>
        <v xml:space="preserve"> </v>
      </c>
      <c r="N162" s="9">
        <f>Tabla1[[#This Row],[DIA]]</f>
        <v>45783</v>
      </c>
      <c r="O162" t="s">
        <v>183</v>
      </c>
      <c r="P162" t="s">
        <v>13</v>
      </c>
      <c r="Q162" t="s">
        <v>63</v>
      </c>
      <c r="R162" t="s">
        <v>404</v>
      </c>
      <c r="S162" s="63">
        <v>45992</v>
      </c>
      <c r="T162">
        <v>1002</v>
      </c>
    </row>
    <row r="163" spans="1:20">
      <c r="A163" s="9" t="str">
        <f>Tabla1[[#This Row],[DIA]]&amp;"-"&amp;Tabla1[[#This Row],[NUM]]</f>
        <v>45783-941</v>
      </c>
      <c r="B163" s="61">
        <v>45783</v>
      </c>
      <c r="C163" s="7" t="s">
        <v>13</v>
      </c>
      <c r="D163" s="7" t="s">
        <v>254</v>
      </c>
      <c r="E163" s="7" t="s">
        <v>250</v>
      </c>
      <c r="F163" s="7">
        <v>941</v>
      </c>
      <c r="G163" s="8">
        <v>0.66666666666666663</v>
      </c>
      <c r="H163" s="8">
        <v>0.78125</v>
      </c>
      <c r="I163" s="7">
        <v>45</v>
      </c>
      <c r="J163" s="7">
        <v>45</v>
      </c>
      <c r="K163" s="7">
        <v>0</v>
      </c>
      <c r="L163" s="7">
        <v>100</v>
      </c>
      <c r="M163" s="12" t="str">
        <f>IFERROR(VLOOKUP(Tabla1[[#This Row],[COD]],Circuitos[],2,0)," ")</f>
        <v xml:space="preserve"> </v>
      </c>
      <c r="N163" s="9">
        <f>Tabla1[[#This Row],[DIA]]</f>
        <v>45783</v>
      </c>
      <c r="O163" t="s">
        <v>183</v>
      </c>
      <c r="P163" t="s">
        <v>13</v>
      </c>
      <c r="Q163" t="s">
        <v>63</v>
      </c>
      <c r="R163" t="s">
        <v>405</v>
      </c>
      <c r="S163" s="63">
        <v>45997</v>
      </c>
      <c r="T163">
        <v>6002</v>
      </c>
    </row>
    <row r="164" spans="1:20">
      <c r="A164" s="9" t="str">
        <f>Tabla1[[#This Row],[DIA]]&amp;"-"&amp;Tabla1[[#This Row],[NUM]]</f>
        <v>45783-1832</v>
      </c>
      <c r="B164" s="61">
        <v>45783</v>
      </c>
      <c r="C164" s="7" t="s">
        <v>234</v>
      </c>
      <c r="D164" s="7" t="s">
        <v>13</v>
      </c>
      <c r="E164" s="7" t="s">
        <v>250</v>
      </c>
      <c r="F164" s="7">
        <v>1832</v>
      </c>
      <c r="G164" s="8">
        <v>0.61805555555555558</v>
      </c>
      <c r="H164" s="8">
        <v>0.73611111111111116</v>
      </c>
      <c r="I164" s="7">
        <v>45</v>
      </c>
      <c r="J164" s="7">
        <v>43</v>
      </c>
      <c r="K164" s="7">
        <v>2</v>
      </c>
      <c r="L164" s="7">
        <v>95.555555555555557</v>
      </c>
      <c r="M164" s="12" t="str">
        <f>IFERROR(VLOOKUP(Tabla1[[#This Row],[COD]],Circuitos[],2,0)," ")</f>
        <v xml:space="preserve"> </v>
      </c>
      <c r="N164" s="9">
        <f>Tabla1[[#This Row],[DIA]]</f>
        <v>45783</v>
      </c>
      <c r="O164" t="s">
        <v>183</v>
      </c>
      <c r="P164" t="s">
        <v>13</v>
      </c>
      <c r="Q164" t="s">
        <v>63</v>
      </c>
      <c r="R164" t="s">
        <v>406</v>
      </c>
      <c r="S164" s="63">
        <v>45999</v>
      </c>
      <c r="T164">
        <v>1002</v>
      </c>
    </row>
    <row r="165" spans="1:20">
      <c r="A165" s="9" t="str">
        <f>Tabla1[[#This Row],[DIA]]&amp;"-"&amp;Tabla1[[#This Row],[NUM]]</f>
        <v>45784-2333</v>
      </c>
      <c r="B165" s="61">
        <v>45784</v>
      </c>
      <c r="C165" s="7" t="s">
        <v>185</v>
      </c>
      <c r="D165" s="7" t="s">
        <v>147</v>
      </c>
      <c r="E165" s="7" t="s">
        <v>181</v>
      </c>
      <c r="F165" s="7">
        <v>2333</v>
      </c>
      <c r="G165" s="8">
        <v>0.79513888888888884</v>
      </c>
      <c r="H165" s="8">
        <v>0.85763888888888884</v>
      </c>
      <c r="I165" s="7">
        <v>40</v>
      </c>
      <c r="J165" s="7">
        <v>4</v>
      </c>
      <c r="K165" s="7">
        <v>36</v>
      </c>
      <c r="L165" s="7">
        <v>10</v>
      </c>
      <c r="M165" s="12" t="str">
        <f>IFERROR(VLOOKUP(Tabla1[[#This Row],[COD]],Circuitos[],2,0)," ")</f>
        <v xml:space="preserve"> </v>
      </c>
      <c r="N165" s="9">
        <f>Tabla1[[#This Row],[DIA]]</f>
        <v>45784</v>
      </c>
      <c r="O165" t="s">
        <v>183</v>
      </c>
      <c r="P165" t="s">
        <v>13</v>
      </c>
      <c r="Q165" t="s">
        <v>63</v>
      </c>
      <c r="R165" t="s">
        <v>407</v>
      </c>
      <c r="S165" s="63">
        <v>46004</v>
      </c>
      <c r="T165">
        <v>6002</v>
      </c>
    </row>
    <row r="166" spans="1:20">
      <c r="A166" s="9" t="str">
        <f>Tabla1[[#This Row],[DIA]]&amp;"-"&amp;Tabla1[[#This Row],[NUM]]</f>
        <v>45784-8055</v>
      </c>
      <c r="B166" s="61">
        <v>45784</v>
      </c>
      <c r="C166" s="7" t="s">
        <v>175</v>
      </c>
      <c r="D166" s="7" t="s">
        <v>173</v>
      </c>
      <c r="E166" s="7" t="s">
        <v>257</v>
      </c>
      <c r="F166" s="7">
        <v>8055</v>
      </c>
      <c r="G166" s="8">
        <v>0.5625</v>
      </c>
      <c r="H166" s="8">
        <v>0.61458333333333337</v>
      </c>
      <c r="I166" s="7">
        <v>10</v>
      </c>
      <c r="J166" s="7">
        <v>9</v>
      </c>
      <c r="K166" s="7">
        <v>1</v>
      </c>
      <c r="L166" s="7">
        <v>90</v>
      </c>
      <c r="M166" s="12" t="str">
        <f>IFERROR(VLOOKUP(Tabla1[[#This Row],[COD]],Circuitos[],2,0)," ")</f>
        <v xml:space="preserve"> </v>
      </c>
      <c r="N166" s="9">
        <f>Tabla1[[#This Row],[DIA]]</f>
        <v>45784</v>
      </c>
      <c r="O166" t="s">
        <v>183</v>
      </c>
      <c r="P166" t="s">
        <v>13</v>
      </c>
      <c r="Q166" t="s">
        <v>63</v>
      </c>
      <c r="R166" t="s">
        <v>408</v>
      </c>
      <c r="S166" s="63">
        <v>46006</v>
      </c>
      <c r="T166">
        <v>1002</v>
      </c>
    </row>
    <row r="167" spans="1:20">
      <c r="A167" s="9" t="str">
        <f>Tabla1[[#This Row],[DIA]]&amp;"-"&amp;Tabla1[[#This Row],[NUM]]</f>
        <v>45784-884</v>
      </c>
      <c r="B167" s="61">
        <v>45784</v>
      </c>
      <c r="C167" s="7" t="s">
        <v>201</v>
      </c>
      <c r="D167" s="7" t="s">
        <v>29</v>
      </c>
      <c r="E167" s="7" t="s">
        <v>189</v>
      </c>
      <c r="F167" s="7">
        <v>884</v>
      </c>
      <c r="G167" s="8">
        <v>0.60069444444444442</v>
      </c>
      <c r="H167" s="8">
        <v>0.70486111111111116</v>
      </c>
      <c r="I167" s="7">
        <v>189</v>
      </c>
      <c r="J167" s="7">
        <v>157</v>
      </c>
      <c r="K167" s="7">
        <v>32</v>
      </c>
      <c r="L167" s="7">
        <v>83.068783068783063</v>
      </c>
      <c r="M167" s="12" t="str">
        <f>IFERROR(VLOOKUP(Tabla1[[#This Row],[COD]],Circuitos[],2,0)," ")</f>
        <v xml:space="preserve"> </v>
      </c>
      <c r="N167" s="9">
        <f>Tabla1[[#This Row],[DIA]]</f>
        <v>45784</v>
      </c>
      <c r="O167" t="s">
        <v>183</v>
      </c>
      <c r="P167" t="s">
        <v>13</v>
      </c>
      <c r="Q167" t="s">
        <v>63</v>
      </c>
      <c r="R167" t="s">
        <v>409</v>
      </c>
      <c r="S167" s="63">
        <v>46011</v>
      </c>
      <c r="T167">
        <v>6002</v>
      </c>
    </row>
    <row r="168" spans="1:20">
      <c r="A168" s="9" t="str">
        <f>Tabla1[[#This Row],[DIA]]&amp;"-"&amp;Tabla1[[#This Row],[NUM]]</f>
        <v>45784-828</v>
      </c>
      <c r="B168" s="61">
        <v>45784</v>
      </c>
      <c r="C168" s="7" t="s">
        <v>139</v>
      </c>
      <c r="D168" s="7" t="s">
        <v>410</v>
      </c>
      <c r="E168" s="7" t="s">
        <v>400</v>
      </c>
      <c r="F168" s="7">
        <v>828</v>
      </c>
      <c r="G168" s="8">
        <v>0.34027777777777779</v>
      </c>
      <c r="H168" s="8">
        <v>0.79513888888888884</v>
      </c>
      <c r="I168" s="7">
        <v>27</v>
      </c>
      <c r="J168" s="7">
        <v>24</v>
      </c>
      <c r="K168" s="7">
        <v>3</v>
      </c>
      <c r="L168" s="7">
        <v>88.888888888888886</v>
      </c>
      <c r="M168" s="12" t="str">
        <f>IFERROR(VLOOKUP(Tabla1[[#This Row],[COD]],Circuitos[],2,0)," ")</f>
        <v>Lo Mejor de Tailandia y Playas de Phuket</v>
      </c>
      <c r="N168" s="9">
        <f>Tabla1[[#This Row],[DIA]]</f>
        <v>45784</v>
      </c>
      <c r="O168" t="s">
        <v>183</v>
      </c>
      <c r="P168" t="s">
        <v>13</v>
      </c>
      <c r="Q168" t="s">
        <v>63</v>
      </c>
      <c r="R168" t="s">
        <v>411</v>
      </c>
      <c r="S168" s="63">
        <v>46013</v>
      </c>
      <c r="T168">
        <v>1002</v>
      </c>
    </row>
    <row r="169" spans="1:20">
      <c r="A169" s="9" t="str">
        <f>Tabla1[[#This Row],[DIA]]&amp;"-"&amp;Tabla1[[#This Row],[NUM]]</f>
        <v>45784-883</v>
      </c>
      <c r="B169" s="61">
        <v>45784</v>
      </c>
      <c r="C169" s="7" t="s">
        <v>30</v>
      </c>
      <c r="D169" s="7" t="s">
        <v>201</v>
      </c>
      <c r="E169" s="7" t="s">
        <v>189</v>
      </c>
      <c r="F169" s="7">
        <v>883</v>
      </c>
      <c r="G169" s="8">
        <v>0.45833333333333331</v>
      </c>
      <c r="H169" s="8">
        <v>0.54513888888888884</v>
      </c>
      <c r="I169" s="7">
        <v>189</v>
      </c>
      <c r="J169" s="7">
        <v>175</v>
      </c>
      <c r="K169" s="7">
        <v>14</v>
      </c>
      <c r="L169" s="7">
        <v>92.592592592592595</v>
      </c>
      <c r="M169" s="12" t="str">
        <f>IFERROR(VLOOKUP(Tabla1[[#This Row],[COD]],Circuitos[],2,0)," ")</f>
        <v>Bélgica y Países Bajos (BRU-AMS)</v>
      </c>
      <c r="N169" s="9">
        <f>Tabla1[[#This Row],[DIA]]</f>
        <v>45784</v>
      </c>
      <c r="O169" t="s">
        <v>183</v>
      </c>
      <c r="P169" t="s">
        <v>13</v>
      </c>
      <c r="Q169" t="s">
        <v>63</v>
      </c>
      <c r="R169" t="s">
        <v>412</v>
      </c>
      <c r="S169" s="63">
        <v>46018</v>
      </c>
      <c r="T169">
        <v>12004</v>
      </c>
    </row>
    <row r="170" spans="1:20">
      <c r="A170" s="9" t="str">
        <f>Tabla1[[#This Row],[DIA]]&amp;"-"&amp;Tabla1[[#This Row],[NUM]]</f>
        <v>45786-920</v>
      </c>
      <c r="B170" s="61">
        <v>45786</v>
      </c>
      <c r="C170" s="7" t="s">
        <v>185</v>
      </c>
      <c r="D170" s="7" t="s">
        <v>13</v>
      </c>
      <c r="E170" s="7" t="s">
        <v>186</v>
      </c>
      <c r="F170" s="7">
        <v>920</v>
      </c>
      <c r="G170" s="8">
        <v>0.63888888888888884</v>
      </c>
      <c r="H170" s="8">
        <v>0.78125</v>
      </c>
      <c r="I170" s="7">
        <v>60</v>
      </c>
      <c r="J170" s="7">
        <v>42</v>
      </c>
      <c r="K170" s="7">
        <v>18</v>
      </c>
      <c r="L170" s="7">
        <v>70</v>
      </c>
      <c r="M170" s="12" t="str">
        <f>IFERROR(VLOOKUP(Tabla1[[#This Row],[COD]],Circuitos[],2,0)," ")</f>
        <v xml:space="preserve"> </v>
      </c>
      <c r="N170" s="9">
        <f>Tabla1[[#This Row],[DIA]]</f>
        <v>45786</v>
      </c>
      <c r="O170" t="s">
        <v>183</v>
      </c>
      <c r="P170" t="s">
        <v>54</v>
      </c>
      <c r="Q170" t="s">
        <v>49</v>
      </c>
      <c r="R170" t="s">
        <v>413</v>
      </c>
      <c r="S170" s="63">
        <v>45929</v>
      </c>
      <c r="T170">
        <v>1010</v>
      </c>
    </row>
    <row r="171" spans="1:20">
      <c r="A171" s="9" t="str">
        <f>Tabla1[[#This Row],[DIA]]&amp;"-"&amp;Tabla1[[#This Row],[NUM]]</f>
        <v>45786-5002</v>
      </c>
      <c r="B171" s="61">
        <v>45786</v>
      </c>
      <c r="C171" s="7" t="s">
        <v>13</v>
      </c>
      <c r="D171" s="7" t="s">
        <v>175</v>
      </c>
      <c r="E171" s="7" t="s">
        <v>174</v>
      </c>
      <c r="F171" s="7">
        <v>5002</v>
      </c>
      <c r="G171" s="8">
        <v>0.52777777777777779</v>
      </c>
      <c r="H171" s="8">
        <v>0.77430555555555558</v>
      </c>
      <c r="I171" s="7">
        <v>10</v>
      </c>
      <c r="J171" s="7">
        <v>6</v>
      </c>
      <c r="K171" s="7">
        <v>4</v>
      </c>
      <c r="L171" s="7">
        <v>60</v>
      </c>
      <c r="M171" s="12" t="str">
        <f>IFERROR(VLOOKUP(Tabla1[[#This Row],[COD]],Circuitos[],2,0)," ")</f>
        <v>Programas de Egipto</v>
      </c>
      <c r="N171" s="9">
        <f>Tabla1[[#This Row],[DIA]]</f>
        <v>45786</v>
      </c>
      <c r="O171" t="s">
        <v>183</v>
      </c>
      <c r="P171" t="s">
        <v>55</v>
      </c>
      <c r="Q171" t="s">
        <v>49</v>
      </c>
      <c r="R171" t="s">
        <v>414</v>
      </c>
      <c r="S171" s="63">
        <v>45999</v>
      </c>
      <c r="T171">
        <v>1010</v>
      </c>
    </row>
    <row r="172" spans="1:20">
      <c r="A172" s="9" t="str">
        <f>Tabla1[[#This Row],[DIA]]&amp;"-"&amp;Tabla1[[#This Row],[NUM]]</f>
        <v>45786-9197</v>
      </c>
      <c r="B172" s="61">
        <v>45786</v>
      </c>
      <c r="C172" s="7" t="s">
        <v>415</v>
      </c>
      <c r="D172" s="7" t="s">
        <v>185</v>
      </c>
      <c r="E172" s="7" t="s">
        <v>186</v>
      </c>
      <c r="F172" s="7">
        <v>9197</v>
      </c>
      <c r="G172" s="8">
        <v>0.34375</v>
      </c>
      <c r="H172" s="8">
        <v>0.43402777777777779</v>
      </c>
      <c r="I172" s="7">
        <v>30</v>
      </c>
      <c r="J172" s="7">
        <v>12</v>
      </c>
      <c r="K172" s="7">
        <v>18</v>
      </c>
      <c r="L172" s="7">
        <v>40</v>
      </c>
      <c r="M172" s="12" t="str">
        <f>IFERROR(VLOOKUP(Tabla1[[#This Row],[COD]],Circuitos[],2,0)," ")</f>
        <v xml:space="preserve"> </v>
      </c>
      <c r="N172" s="9">
        <f>Tabla1[[#This Row],[DIA]]</f>
        <v>45786</v>
      </c>
      <c r="O172" t="s">
        <v>183</v>
      </c>
      <c r="P172" t="s">
        <v>20</v>
      </c>
      <c r="Q172" t="s">
        <v>49</v>
      </c>
      <c r="R172" t="s">
        <v>416</v>
      </c>
      <c r="S172" s="63">
        <v>45922</v>
      </c>
      <c r="T172">
        <v>1010</v>
      </c>
    </row>
    <row r="173" spans="1:20">
      <c r="A173" s="9" t="str">
        <f>Tabla1[[#This Row],[DIA]]&amp;"-"&amp;Tabla1[[#This Row],[NUM]]</f>
        <v>45787-1792</v>
      </c>
      <c r="B173" s="61">
        <v>45787</v>
      </c>
      <c r="C173" s="7" t="s">
        <v>417</v>
      </c>
      <c r="D173" s="7" t="s">
        <v>13</v>
      </c>
      <c r="E173" s="7" t="s">
        <v>250</v>
      </c>
      <c r="F173" s="7">
        <v>1792</v>
      </c>
      <c r="G173" s="8">
        <v>0.50347222222222221</v>
      </c>
      <c r="H173" s="8">
        <v>0.61805555555555558</v>
      </c>
      <c r="I173" s="7">
        <v>38</v>
      </c>
      <c r="J173" s="7">
        <v>38</v>
      </c>
      <c r="K173" s="7">
        <v>0</v>
      </c>
      <c r="L173" s="7">
        <v>100</v>
      </c>
      <c r="M173" s="12" t="str">
        <f>IFERROR(VLOOKUP(Tabla1[[#This Row],[COD]],Circuitos[],2,0)," ")</f>
        <v xml:space="preserve"> </v>
      </c>
      <c r="N173" s="9">
        <f>Tabla1[[#This Row],[DIA]]</f>
        <v>45787</v>
      </c>
      <c r="O173" t="s">
        <v>183</v>
      </c>
      <c r="P173" t="s">
        <v>44</v>
      </c>
      <c r="Q173" t="s">
        <v>49</v>
      </c>
      <c r="R173" t="s">
        <v>418</v>
      </c>
      <c r="S173" s="63">
        <v>45943</v>
      </c>
      <c r="T173">
        <v>1010</v>
      </c>
    </row>
    <row r="174" spans="1:20">
      <c r="A174" s="9" t="str">
        <f>Tabla1[[#This Row],[DIA]]&amp;"-"&amp;Tabla1[[#This Row],[NUM]]</f>
        <v>45787-1127</v>
      </c>
      <c r="B174" s="61">
        <v>45787</v>
      </c>
      <c r="C174" s="7" t="s">
        <v>36</v>
      </c>
      <c r="D174" s="7" t="s">
        <v>192</v>
      </c>
      <c r="E174" s="7" t="s">
        <v>193</v>
      </c>
      <c r="F174" s="7">
        <v>1127</v>
      </c>
      <c r="G174" s="8">
        <v>0.53472222222222221</v>
      </c>
      <c r="H174" s="8">
        <v>0.625</v>
      </c>
      <c r="I174" s="7">
        <v>12</v>
      </c>
      <c r="J174" s="7">
        <v>12</v>
      </c>
      <c r="K174" s="7">
        <v>0</v>
      </c>
      <c r="L174" s="7">
        <v>100</v>
      </c>
      <c r="M174" s="12" t="str">
        <f>IFERROR(VLOOKUP(Tabla1[[#This Row],[COD]],Circuitos[],2,0)," ")</f>
        <v xml:space="preserve"> </v>
      </c>
      <c r="N174" s="9">
        <f>Tabla1[[#This Row],[DIA]]</f>
        <v>45787</v>
      </c>
      <c r="O174" t="s">
        <v>183</v>
      </c>
      <c r="P174" t="s">
        <v>57</v>
      </c>
      <c r="Q174" t="s">
        <v>49</v>
      </c>
      <c r="R174" t="s">
        <v>419</v>
      </c>
      <c r="S174" s="63">
        <v>45985</v>
      </c>
      <c r="T174">
        <v>1010</v>
      </c>
    </row>
    <row r="175" spans="1:20">
      <c r="A175" s="9" t="str">
        <f>Tabla1[[#This Row],[DIA]]&amp;"-"&amp;Tabla1[[#This Row],[NUM]]</f>
        <v>45787-1819</v>
      </c>
      <c r="B175" s="61">
        <v>45787</v>
      </c>
      <c r="C175" s="7" t="s">
        <v>36</v>
      </c>
      <c r="D175" s="7" t="s">
        <v>196</v>
      </c>
      <c r="E175" s="7" t="s">
        <v>193</v>
      </c>
      <c r="F175" s="7">
        <v>1819</v>
      </c>
      <c r="G175" s="8">
        <v>0.32291666666666669</v>
      </c>
      <c r="H175" s="8">
        <v>0.40625</v>
      </c>
      <c r="I175" s="7">
        <v>12</v>
      </c>
      <c r="J175" s="7">
        <v>9</v>
      </c>
      <c r="K175" s="7">
        <v>3</v>
      </c>
      <c r="L175" s="7">
        <v>75</v>
      </c>
      <c r="M175" s="12" t="str">
        <f>IFERROR(VLOOKUP(Tabla1[[#This Row],[COD]],Circuitos[],2,0)," ")</f>
        <v xml:space="preserve"> </v>
      </c>
      <c r="N175" s="9">
        <f>Tabla1[[#This Row],[DIA]]</f>
        <v>45787</v>
      </c>
      <c r="O175" t="s">
        <v>183</v>
      </c>
      <c r="P175" t="s">
        <v>22</v>
      </c>
      <c r="Q175" t="s">
        <v>49</v>
      </c>
      <c r="R175" t="s">
        <v>420</v>
      </c>
      <c r="S175" s="63">
        <v>45971</v>
      </c>
      <c r="T175">
        <v>1010</v>
      </c>
    </row>
    <row r="176" spans="1:20">
      <c r="A176" s="9" t="str">
        <f>Tabla1[[#This Row],[DIA]]&amp;"-"&amp;Tabla1[[#This Row],[NUM]]</f>
        <v>45787-1316</v>
      </c>
      <c r="B176" s="61">
        <v>45787</v>
      </c>
      <c r="C176" s="7" t="s">
        <v>37</v>
      </c>
      <c r="D176" s="7" t="s">
        <v>147</v>
      </c>
      <c r="E176" s="7" t="s">
        <v>181</v>
      </c>
      <c r="F176" s="7">
        <v>1316</v>
      </c>
      <c r="G176" s="8">
        <v>0.50347222222222221</v>
      </c>
      <c r="H176" s="8">
        <v>0.71875</v>
      </c>
      <c r="I176" s="7">
        <v>16</v>
      </c>
      <c r="J176" s="7">
        <v>16</v>
      </c>
      <c r="K176" s="7">
        <v>0</v>
      </c>
      <c r="L176" s="7">
        <v>100</v>
      </c>
      <c r="M176" s="12" t="str">
        <f>IFERROR(VLOOKUP(Tabla1[[#This Row],[COD]],Circuitos[],2,0)," ")</f>
        <v xml:space="preserve"> </v>
      </c>
      <c r="N176" s="9">
        <f>Tabla1[[#This Row],[DIA]]</f>
        <v>45787</v>
      </c>
      <c r="O176" t="s">
        <v>183</v>
      </c>
      <c r="P176" t="s">
        <v>29</v>
      </c>
      <c r="Q176" t="s">
        <v>49</v>
      </c>
      <c r="R176" t="s">
        <v>421</v>
      </c>
      <c r="S176" s="63">
        <v>45908</v>
      </c>
      <c r="T176">
        <v>1010</v>
      </c>
    </row>
    <row r="177" spans="1:20">
      <c r="A177" s="9" t="str">
        <f>Tabla1[[#This Row],[DIA]]&amp;"-"&amp;Tabla1[[#This Row],[NUM]]</f>
        <v>45787-6001</v>
      </c>
      <c r="B177" s="61">
        <v>45787</v>
      </c>
      <c r="C177" s="7" t="s">
        <v>173</v>
      </c>
      <c r="D177" s="7" t="s">
        <v>13</v>
      </c>
      <c r="E177" s="7" t="s">
        <v>174</v>
      </c>
      <c r="F177" s="7">
        <v>6001</v>
      </c>
      <c r="G177" s="8">
        <v>0.37847222222222221</v>
      </c>
      <c r="H177" s="8">
        <v>0.55902777777777779</v>
      </c>
      <c r="I177" s="7">
        <v>10</v>
      </c>
      <c r="J177" s="7">
        <v>9</v>
      </c>
      <c r="K177" s="7">
        <v>1</v>
      </c>
      <c r="L177" s="7">
        <v>90</v>
      </c>
      <c r="M177" s="12" t="str">
        <f>IFERROR(VLOOKUP(Tabla1[[#This Row],[COD]],Circuitos[],2,0)," ")</f>
        <v xml:space="preserve"> </v>
      </c>
      <c r="N177" s="9">
        <f>Tabla1[[#This Row],[DIA]]</f>
        <v>45787</v>
      </c>
      <c r="O177" t="s">
        <v>183</v>
      </c>
      <c r="P177" t="s">
        <v>24</v>
      </c>
      <c r="Q177" t="s">
        <v>49</v>
      </c>
      <c r="R177" t="s">
        <v>422</v>
      </c>
      <c r="S177" s="63">
        <v>45936</v>
      </c>
      <c r="T177">
        <v>1010</v>
      </c>
    </row>
    <row r="178" spans="1:20">
      <c r="A178" s="9" t="str">
        <f>Tabla1[[#This Row],[DIA]]&amp;"-"&amp;Tabla1[[#This Row],[NUM]]</f>
        <v>45787-1884</v>
      </c>
      <c r="B178" s="61">
        <v>45787</v>
      </c>
      <c r="C178" s="7" t="s">
        <v>341</v>
      </c>
      <c r="D178" s="7" t="s">
        <v>13</v>
      </c>
      <c r="E178" s="7" t="s">
        <v>250</v>
      </c>
      <c r="F178" s="7">
        <v>1884</v>
      </c>
      <c r="G178" s="8">
        <v>0.76388888888888884</v>
      </c>
      <c r="H178" s="8">
        <v>0.91319444444444442</v>
      </c>
      <c r="I178" s="7">
        <v>11</v>
      </c>
      <c r="J178" s="7">
        <v>11</v>
      </c>
      <c r="K178" s="7">
        <v>0</v>
      </c>
      <c r="L178" s="7">
        <v>100</v>
      </c>
      <c r="M178" s="12" t="str">
        <f>IFERROR(VLOOKUP(Tabla1[[#This Row],[COD]],Circuitos[],2,0)," ")</f>
        <v xml:space="preserve"> </v>
      </c>
      <c r="N178" s="9">
        <f>Tabla1[[#This Row],[DIA]]</f>
        <v>45787</v>
      </c>
      <c r="O178" t="s">
        <v>183</v>
      </c>
      <c r="P178" t="s">
        <v>24</v>
      </c>
      <c r="Q178" t="s">
        <v>49</v>
      </c>
      <c r="R178" t="s">
        <v>423</v>
      </c>
      <c r="S178" s="63">
        <v>45992</v>
      </c>
      <c r="T178">
        <v>1010</v>
      </c>
    </row>
    <row r="179" spans="1:20">
      <c r="A179" s="9" t="str">
        <f>Tabla1[[#This Row],[DIA]]&amp;"-"&amp;Tabla1[[#This Row],[NUM]]</f>
        <v>45787-1884</v>
      </c>
      <c r="B179" s="61">
        <v>45787</v>
      </c>
      <c r="C179" s="7" t="s">
        <v>341</v>
      </c>
      <c r="D179" s="7" t="s">
        <v>13</v>
      </c>
      <c r="E179" s="7" t="s">
        <v>250</v>
      </c>
      <c r="F179" s="7">
        <v>1884</v>
      </c>
      <c r="G179" s="8">
        <v>0.76388888888888884</v>
      </c>
      <c r="H179" s="8">
        <v>0.94791666666666663</v>
      </c>
      <c r="I179" s="7">
        <v>6</v>
      </c>
      <c r="J179" s="7">
        <v>6</v>
      </c>
      <c r="K179" s="7">
        <v>0</v>
      </c>
      <c r="L179" s="7">
        <v>100</v>
      </c>
      <c r="M179" s="12" t="str">
        <f>IFERROR(VLOOKUP(Tabla1[[#This Row],[COD]],Circuitos[],2,0)," ")</f>
        <v xml:space="preserve"> </v>
      </c>
      <c r="N179" s="9">
        <f>Tabla1[[#This Row],[DIA]]</f>
        <v>45787</v>
      </c>
      <c r="O179" t="s">
        <v>424</v>
      </c>
      <c r="P179" t="s">
        <v>13</v>
      </c>
      <c r="Q179" t="s">
        <v>14</v>
      </c>
      <c r="R179" t="s">
        <v>425</v>
      </c>
      <c r="S179" s="63">
        <v>45837</v>
      </c>
      <c r="T179">
        <v>5113</v>
      </c>
    </row>
    <row r="180" spans="1:20">
      <c r="A180" s="9" t="str">
        <f>Tabla1[[#This Row],[DIA]]&amp;"-"&amp;Tabla1[[#This Row],[NUM]]</f>
        <v>45787-60</v>
      </c>
      <c r="B180" s="61">
        <v>45787</v>
      </c>
      <c r="C180" s="7" t="s">
        <v>252</v>
      </c>
      <c r="D180" s="7" t="s">
        <v>13</v>
      </c>
      <c r="E180" s="7" t="s">
        <v>272</v>
      </c>
      <c r="F180" s="7">
        <v>60</v>
      </c>
      <c r="G180" s="8">
        <v>0.60763888888888884</v>
      </c>
      <c r="H180" s="8">
        <v>0.71527777777777779</v>
      </c>
      <c r="I180" s="7">
        <v>45</v>
      </c>
      <c r="J180" s="7">
        <v>45</v>
      </c>
      <c r="K180" s="7">
        <v>0</v>
      </c>
      <c r="L180" s="7">
        <v>100</v>
      </c>
      <c r="M180" s="12" t="str">
        <f>IFERROR(VLOOKUP(Tabla1[[#This Row],[COD]],Circuitos[],2,0)," ")</f>
        <v xml:space="preserve"> </v>
      </c>
      <c r="N180" s="9">
        <f>Tabla1[[#This Row],[DIA]]</f>
        <v>45787</v>
      </c>
      <c r="O180" t="s">
        <v>424</v>
      </c>
      <c r="P180" t="s">
        <v>13</v>
      </c>
      <c r="Q180" t="s">
        <v>14</v>
      </c>
      <c r="R180" t="s">
        <v>426</v>
      </c>
      <c r="S180" s="63">
        <v>45844</v>
      </c>
      <c r="T180">
        <v>5113</v>
      </c>
    </row>
    <row r="181" spans="1:20">
      <c r="A181" s="9" t="str">
        <f>Tabla1[[#This Row],[DIA]]&amp;"-"&amp;Tabla1[[#This Row],[NUM]]</f>
        <v>45787-2022</v>
      </c>
      <c r="B181" s="61">
        <v>45787</v>
      </c>
      <c r="C181" s="7" t="s">
        <v>147</v>
      </c>
      <c r="D181" s="7" t="s">
        <v>180</v>
      </c>
      <c r="E181" s="7" t="s">
        <v>181</v>
      </c>
      <c r="F181" s="7">
        <v>2022</v>
      </c>
      <c r="G181" s="8">
        <v>0.83680555555555558</v>
      </c>
      <c r="H181" s="8">
        <v>0.90277777777777779</v>
      </c>
      <c r="I181" s="7">
        <v>16</v>
      </c>
      <c r="J181" s="7">
        <v>16</v>
      </c>
      <c r="K181" s="7">
        <v>0</v>
      </c>
      <c r="L181" s="7">
        <v>100</v>
      </c>
      <c r="M181" s="12" t="str">
        <f>IFERROR(VLOOKUP(Tabla1[[#This Row],[COD]],Circuitos[],2,0)," ")</f>
        <v xml:space="preserve"> </v>
      </c>
      <c r="N181" s="9">
        <f>Tabla1[[#This Row],[DIA]]</f>
        <v>45787</v>
      </c>
      <c r="O181" t="s">
        <v>424</v>
      </c>
      <c r="P181" t="s">
        <v>13</v>
      </c>
      <c r="Q181" t="s">
        <v>14</v>
      </c>
      <c r="R181" t="s">
        <v>427</v>
      </c>
      <c r="S181" s="63">
        <v>45851</v>
      </c>
      <c r="T181">
        <v>5113</v>
      </c>
    </row>
    <row r="182" spans="1:20">
      <c r="A182" s="9" t="str">
        <f>Tabla1[[#This Row],[DIA]]&amp;"-"&amp;Tabla1[[#This Row],[NUM]]</f>
        <v>45787-765</v>
      </c>
      <c r="B182" s="61">
        <v>45787</v>
      </c>
      <c r="C182" s="7" t="s">
        <v>13</v>
      </c>
      <c r="D182" s="7" t="s">
        <v>192</v>
      </c>
      <c r="E182" s="7" t="s">
        <v>250</v>
      </c>
      <c r="F182" s="7">
        <v>765</v>
      </c>
      <c r="G182" s="8">
        <v>0.67708333333333337</v>
      </c>
      <c r="H182" s="8">
        <v>0.79513888888888884</v>
      </c>
      <c r="I182" s="7">
        <v>45</v>
      </c>
      <c r="J182" s="7">
        <v>37</v>
      </c>
      <c r="K182" s="7">
        <v>8</v>
      </c>
      <c r="L182" s="7">
        <v>82.222222222222229</v>
      </c>
      <c r="M182" s="12" t="str">
        <f>IFERROR(VLOOKUP(Tabla1[[#This Row],[COD]],Circuitos[],2,0)," ")</f>
        <v xml:space="preserve"> </v>
      </c>
      <c r="N182" s="9">
        <f>Tabla1[[#This Row],[DIA]]</f>
        <v>45787</v>
      </c>
      <c r="O182" t="s">
        <v>424</v>
      </c>
      <c r="P182" t="s">
        <v>13</v>
      </c>
      <c r="Q182" t="s">
        <v>14</v>
      </c>
      <c r="R182" t="s">
        <v>428</v>
      </c>
      <c r="S182" s="63">
        <v>45858</v>
      </c>
      <c r="T182">
        <v>5113</v>
      </c>
    </row>
    <row r="183" spans="1:20">
      <c r="A183" s="9" t="str">
        <f>Tabla1[[#This Row],[DIA]]&amp;"-"&amp;Tabla1[[#This Row],[NUM]]</f>
        <v>45787-6002</v>
      </c>
      <c r="B183" s="61">
        <v>45787</v>
      </c>
      <c r="C183" s="7" t="s">
        <v>13</v>
      </c>
      <c r="D183" s="7" t="s">
        <v>183</v>
      </c>
      <c r="E183" s="7" t="s">
        <v>174</v>
      </c>
      <c r="F183" s="7">
        <v>6002</v>
      </c>
      <c r="G183" s="8">
        <v>0.60069444444444442</v>
      </c>
      <c r="H183" s="8">
        <v>0.85069444444444442</v>
      </c>
      <c r="I183" s="7">
        <v>10</v>
      </c>
      <c r="J183" s="7">
        <v>7</v>
      </c>
      <c r="K183" s="7">
        <v>3</v>
      </c>
      <c r="L183" s="7">
        <v>70</v>
      </c>
      <c r="M183" s="12" t="str">
        <f>IFERROR(VLOOKUP(Tabla1[[#This Row],[COD]],Circuitos[],2,0)," ")</f>
        <v>Programas de Egipto</v>
      </c>
      <c r="N183" s="9">
        <f>Tabla1[[#This Row],[DIA]]</f>
        <v>45787</v>
      </c>
      <c r="O183" t="s">
        <v>424</v>
      </c>
      <c r="P183" t="s">
        <v>13</v>
      </c>
      <c r="Q183" t="s">
        <v>14</v>
      </c>
      <c r="R183" t="s">
        <v>429</v>
      </c>
      <c r="S183" s="63">
        <v>45865</v>
      </c>
      <c r="T183">
        <v>5113</v>
      </c>
    </row>
    <row r="184" spans="1:20">
      <c r="A184" s="9" t="str">
        <f>Tabla1[[#This Row],[DIA]]&amp;"-"&amp;Tabla1[[#This Row],[NUM]]</f>
        <v>45787-741</v>
      </c>
      <c r="B184" s="61">
        <v>45787</v>
      </c>
      <c r="C184" s="7" t="s">
        <v>13</v>
      </c>
      <c r="D184" s="7" t="s">
        <v>196</v>
      </c>
      <c r="E184" s="7" t="s">
        <v>250</v>
      </c>
      <c r="F184" s="7">
        <v>741</v>
      </c>
      <c r="G184" s="8">
        <v>0.37152777777777779</v>
      </c>
      <c r="H184" s="8">
        <v>0.47916666666666669</v>
      </c>
      <c r="I184" s="7">
        <v>22</v>
      </c>
      <c r="J184" s="7">
        <v>15</v>
      </c>
      <c r="K184" s="7">
        <v>7</v>
      </c>
      <c r="L184" s="7">
        <v>68.181818181818187</v>
      </c>
      <c r="M184" s="12" t="str">
        <f>IFERROR(VLOOKUP(Tabla1[[#This Row],[COD]],Circuitos[],2,0)," ")</f>
        <v xml:space="preserve"> </v>
      </c>
      <c r="N184" s="9">
        <f>Tabla1[[#This Row],[DIA]]</f>
        <v>45787</v>
      </c>
      <c r="O184" t="s">
        <v>424</v>
      </c>
      <c r="P184" t="s">
        <v>13</v>
      </c>
      <c r="Q184" t="s">
        <v>14</v>
      </c>
      <c r="R184" t="s">
        <v>430</v>
      </c>
      <c r="S184" s="63">
        <v>45872</v>
      </c>
      <c r="T184">
        <v>5113</v>
      </c>
    </row>
    <row r="185" spans="1:20">
      <c r="A185" s="9" t="str">
        <f>Tabla1[[#This Row],[DIA]]&amp;"-"&amp;Tabla1[[#This Row],[NUM]]</f>
        <v>45787-1831</v>
      </c>
      <c r="B185" s="61">
        <v>45787</v>
      </c>
      <c r="C185" s="7" t="s">
        <v>13</v>
      </c>
      <c r="D185" s="7" t="s">
        <v>234</v>
      </c>
      <c r="E185" s="7" t="s">
        <v>250</v>
      </c>
      <c r="F185" s="7">
        <v>1831</v>
      </c>
      <c r="G185" s="8">
        <v>0.47916666666666669</v>
      </c>
      <c r="H185" s="8">
        <v>0.58680555555555558</v>
      </c>
      <c r="I185" s="7">
        <v>37</v>
      </c>
      <c r="J185" s="7">
        <v>21</v>
      </c>
      <c r="K185" s="7">
        <v>16</v>
      </c>
      <c r="L185" s="7">
        <v>56.756756756756758</v>
      </c>
      <c r="M185" s="12" t="str">
        <f>IFERROR(VLOOKUP(Tabla1[[#This Row],[COD]],Circuitos[],2,0)," ")</f>
        <v xml:space="preserve"> </v>
      </c>
      <c r="N185" s="9">
        <f>Tabla1[[#This Row],[DIA]]</f>
        <v>45787</v>
      </c>
      <c r="O185" t="s">
        <v>424</v>
      </c>
      <c r="P185" t="s">
        <v>13</v>
      </c>
      <c r="Q185" t="s">
        <v>14</v>
      </c>
      <c r="R185" t="s">
        <v>431</v>
      </c>
      <c r="S185" s="63">
        <v>45879</v>
      </c>
      <c r="T185">
        <v>5113</v>
      </c>
    </row>
    <row r="186" spans="1:20">
      <c r="A186" s="9" t="str">
        <f>Tabla1[[#This Row],[DIA]]&amp;"-"&amp;Tabla1[[#This Row],[NUM]]</f>
        <v>45787-573</v>
      </c>
      <c r="B186" s="61">
        <v>45787</v>
      </c>
      <c r="C186" s="7" t="s">
        <v>13</v>
      </c>
      <c r="D186" s="7" t="s">
        <v>346</v>
      </c>
      <c r="E186" s="7" t="s">
        <v>250</v>
      </c>
      <c r="F186" s="7">
        <v>573</v>
      </c>
      <c r="G186" s="8">
        <v>0.4826388888888889</v>
      </c>
      <c r="H186" s="8">
        <v>0.56597222222222221</v>
      </c>
      <c r="I186" s="7">
        <v>45</v>
      </c>
      <c r="J186" s="7">
        <v>36</v>
      </c>
      <c r="K186" s="7">
        <v>9</v>
      </c>
      <c r="L186" s="7">
        <v>80</v>
      </c>
      <c r="M186" s="1" t="str">
        <f>IFERROR(VLOOKUP(Tabla1[[#This Row],[COD]],Circuitos[],2,0)," ")</f>
        <v xml:space="preserve"> </v>
      </c>
      <c r="N186" s="9">
        <f>Tabla1[[#This Row],[DIA]]</f>
        <v>45787</v>
      </c>
      <c r="O186" t="s">
        <v>424</v>
      </c>
      <c r="P186" t="s">
        <v>13</v>
      </c>
      <c r="Q186" t="s">
        <v>14</v>
      </c>
      <c r="R186" t="s">
        <v>432</v>
      </c>
      <c r="S186" s="63">
        <v>45886</v>
      </c>
      <c r="T186">
        <v>5113</v>
      </c>
    </row>
    <row r="187" spans="1:20">
      <c r="A187" s="9" t="str">
        <f>Tabla1[[#This Row],[DIA]]&amp;"-"&amp;Tabla1[[#This Row],[NUM]]</f>
        <v>45787-809</v>
      </c>
      <c r="B187" s="61">
        <v>45787</v>
      </c>
      <c r="C187" s="7" t="s">
        <v>13</v>
      </c>
      <c r="D187" s="7" t="s">
        <v>236</v>
      </c>
      <c r="E187" s="7" t="s">
        <v>250</v>
      </c>
      <c r="F187" s="7">
        <v>809</v>
      </c>
      <c r="G187" s="8">
        <v>0.49652777777777779</v>
      </c>
      <c r="H187" s="8">
        <v>0.61805555555555558</v>
      </c>
      <c r="I187" s="7">
        <v>45</v>
      </c>
      <c r="J187" s="7">
        <v>45</v>
      </c>
      <c r="K187" s="7">
        <v>0</v>
      </c>
      <c r="L187" s="7">
        <v>100</v>
      </c>
      <c r="M187" s="1" t="str">
        <f>IFERROR(VLOOKUP(Tabla1[[#This Row],[COD]],Circuitos[],2,0)," ")</f>
        <v xml:space="preserve"> </v>
      </c>
      <c r="N187" s="9">
        <f>Tabla1[[#This Row],[DIA]]</f>
        <v>45787</v>
      </c>
      <c r="O187" t="s">
        <v>424</v>
      </c>
      <c r="P187" t="s">
        <v>13</v>
      </c>
      <c r="Q187" t="s">
        <v>14</v>
      </c>
      <c r="R187" t="s">
        <v>433</v>
      </c>
      <c r="S187" s="63">
        <v>45893</v>
      </c>
      <c r="T187">
        <v>5113</v>
      </c>
    </row>
    <row r="188" spans="1:20">
      <c r="A188" s="9" t="str">
        <f>Tabla1[[#This Row],[DIA]]&amp;"-"&amp;Tabla1[[#This Row],[NUM]]</f>
        <v>45787-897</v>
      </c>
      <c r="B188" s="61">
        <v>45787</v>
      </c>
      <c r="C188" s="7" t="s">
        <v>13</v>
      </c>
      <c r="D188" s="7" t="s">
        <v>277</v>
      </c>
      <c r="E188" s="7" t="s">
        <v>278</v>
      </c>
      <c r="F188" s="7">
        <v>897</v>
      </c>
      <c r="G188" s="8">
        <v>0.78472222222222221</v>
      </c>
      <c r="H188" s="8">
        <v>0.21180555555555555</v>
      </c>
      <c r="I188" s="7">
        <v>80</v>
      </c>
      <c r="J188" s="7">
        <v>78</v>
      </c>
      <c r="K188" s="7">
        <v>2</v>
      </c>
      <c r="L188" s="7">
        <v>97.5</v>
      </c>
      <c r="M188" s="1" t="str">
        <f>IFERROR(VLOOKUP(Tabla1[[#This Row],[COD]],Circuitos[],2,0)," ")</f>
        <v>Uzbekistan, Ruta de la Seda I</v>
      </c>
      <c r="N188" s="9">
        <f>Tabla1[[#This Row],[DIA]]</f>
        <v>45787</v>
      </c>
      <c r="O188" t="s">
        <v>424</v>
      </c>
      <c r="P188" t="s">
        <v>13</v>
      </c>
      <c r="Q188" t="s">
        <v>14</v>
      </c>
      <c r="R188" t="s">
        <v>434</v>
      </c>
      <c r="S188" s="63">
        <v>45900</v>
      </c>
      <c r="T188">
        <v>5113</v>
      </c>
    </row>
    <row r="189" spans="1:20">
      <c r="A189" s="9" t="str">
        <f>Tabla1[[#This Row],[DIA]]&amp;"-"&amp;Tabla1[[#This Row],[NUM]]</f>
        <v>45787-572</v>
      </c>
      <c r="B189" s="61">
        <v>45787</v>
      </c>
      <c r="C189" s="7" t="s">
        <v>346</v>
      </c>
      <c r="D189" s="7" t="s">
        <v>13</v>
      </c>
      <c r="E189" s="7" t="s">
        <v>250</v>
      </c>
      <c r="F189" s="7">
        <v>572</v>
      </c>
      <c r="G189" s="8">
        <v>0.53125</v>
      </c>
      <c r="H189" s="8">
        <v>0.61805555555555558</v>
      </c>
      <c r="I189" s="7">
        <v>44</v>
      </c>
      <c r="J189" s="7">
        <v>44</v>
      </c>
      <c r="K189" s="7">
        <v>0</v>
      </c>
      <c r="L189" s="7">
        <v>100</v>
      </c>
      <c r="M189" s="1" t="str">
        <f>IFERROR(VLOOKUP(Tabla1[[#This Row],[COD]],Circuitos[],2,0)," ")</f>
        <v xml:space="preserve"> </v>
      </c>
      <c r="N189" s="9">
        <f>Tabla1[[#This Row],[DIA]]</f>
        <v>45787</v>
      </c>
      <c r="O189" t="s">
        <v>424</v>
      </c>
      <c r="P189" t="s">
        <v>13</v>
      </c>
      <c r="Q189" t="s">
        <v>14</v>
      </c>
      <c r="R189" t="s">
        <v>435</v>
      </c>
      <c r="S189" s="63">
        <v>45907</v>
      </c>
      <c r="T189">
        <v>5113</v>
      </c>
    </row>
    <row r="190" spans="1:20">
      <c r="A190" s="9" t="str">
        <f>Tabla1[[#This Row],[DIA]]&amp;"-"&amp;Tabla1[[#This Row],[NUM]]</f>
        <v>45787-954</v>
      </c>
      <c r="B190" s="61">
        <v>45787</v>
      </c>
      <c r="C190" s="7" t="s">
        <v>348</v>
      </c>
      <c r="D190" s="7" t="s">
        <v>13</v>
      </c>
      <c r="E190" s="7" t="s">
        <v>250</v>
      </c>
      <c r="F190" s="7">
        <v>954</v>
      </c>
      <c r="G190" s="8">
        <v>0.78819444444444442</v>
      </c>
      <c r="H190" s="8">
        <v>0.94444444444444442</v>
      </c>
      <c r="I190" s="7">
        <v>30</v>
      </c>
      <c r="J190" s="7">
        <v>17</v>
      </c>
      <c r="K190" s="7">
        <v>13</v>
      </c>
      <c r="L190" s="7">
        <v>56.666666666666664</v>
      </c>
      <c r="M190" s="1" t="str">
        <f>IFERROR(VLOOKUP(Tabla1[[#This Row],[COD]],Circuitos[],2,0)," ")</f>
        <v xml:space="preserve"> </v>
      </c>
      <c r="N190" s="9">
        <f>Tabla1[[#This Row],[DIA]]</f>
        <v>45787</v>
      </c>
      <c r="O190" t="s">
        <v>424</v>
      </c>
      <c r="P190" t="s">
        <v>13</v>
      </c>
      <c r="Q190" t="s">
        <v>14</v>
      </c>
      <c r="R190" t="s">
        <v>436</v>
      </c>
      <c r="S190" s="63">
        <v>45914</v>
      </c>
      <c r="T190">
        <v>5113</v>
      </c>
    </row>
    <row r="191" spans="1:20">
      <c r="A191" s="9" t="str">
        <f>Tabla1[[#This Row],[DIA]]&amp;"-"&amp;Tabla1[[#This Row],[NUM]]</f>
        <v>45787-1784</v>
      </c>
      <c r="B191" s="61">
        <v>45787</v>
      </c>
      <c r="C191" s="7" t="s">
        <v>261</v>
      </c>
      <c r="D191" s="7" t="s">
        <v>252</v>
      </c>
      <c r="E191" s="7" t="s">
        <v>272</v>
      </c>
      <c r="F191" s="7">
        <v>1784</v>
      </c>
      <c r="G191" s="8">
        <v>0.51041666666666663</v>
      </c>
      <c r="H191" s="8">
        <v>0.55902777777777779</v>
      </c>
      <c r="I191" s="7">
        <v>24</v>
      </c>
      <c r="J191" s="7">
        <v>24</v>
      </c>
      <c r="K191" s="7">
        <v>0</v>
      </c>
      <c r="L191" s="7">
        <v>100</v>
      </c>
      <c r="M191" s="1" t="str">
        <f>IFERROR(VLOOKUP(Tabla1[[#This Row],[COD]],Circuitos[],2,0)," ")</f>
        <v xml:space="preserve"> </v>
      </c>
      <c r="N191" s="9">
        <f>Tabla1[[#This Row],[DIA]]</f>
        <v>45787</v>
      </c>
      <c r="O191" t="s">
        <v>424</v>
      </c>
      <c r="P191" t="s">
        <v>13</v>
      </c>
      <c r="Q191" t="s">
        <v>14</v>
      </c>
      <c r="R191" t="s">
        <v>437</v>
      </c>
      <c r="S191" s="63">
        <v>45921</v>
      </c>
      <c r="T191">
        <v>5113</v>
      </c>
    </row>
    <row r="192" spans="1:20">
      <c r="A192" s="9" t="str">
        <f>Tabla1[[#This Row],[DIA]]&amp;"-"&amp;Tabla1[[#This Row],[NUM]]</f>
        <v>45787-585</v>
      </c>
      <c r="B192" s="61">
        <v>45787</v>
      </c>
      <c r="C192" s="7" t="s">
        <v>336</v>
      </c>
      <c r="D192" s="7" t="s">
        <v>252</v>
      </c>
      <c r="E192" s="7" t="s">
        <v>272</v>
      </c>
      <c r="F192" s="7">
        <v>585</v>
      </c>
      <c r="G192" s="8">
        <v>0.47916666666666669</v>
      </c>
      <c r="H192" s="8">
        <v>0.53819444444444442</v>
      </c>
      <c r="I192" s="7">
        <v>21</v>
      </c>
      <c r="J192" s="7">
        <v>21</v>
      </c>
      <c r="K192" s="7">
        <v>0</v>
      </c>
      <c r="L192" s="7">
        <v>100</v>
      </c>
      <c r="M192" s="1" t="str">
        <f>IFERROR(VLOOKUP(Tabla1[[#This Row],[COD]],Circuitos[],2,0)," ")</f>
        <v xml:space="preserve"> </v>
      </c>
      <c r="N192" s="9">
        <f>Tabla1[[#This Row],[DIA]]</f>
        <v>45787</v>
      </c>
      <c r="O192" t="s">
        <v>424</v>
      </c>
      <c r="P192" t="s">
        <v>13</v>
      </c>
      <c r="Q192" t="s">
        <v>14</v>
      </c>
      <c r="R192" t="s">
        <v>438</v>
      </c>
      <c r="S192" s="63">
        <v>45928</v>
      </c>
      <c r="T192">
        <v>5113</v>
      </c>
    </row>
    <row r="193" spans="1:20">
      <c r="A193" s="9" t="str">
        <f>Tabla1[[#This Row],[DIA]]&amp;"-"&amp;Tabla1[[#This Row],[NUM]]</f>
        <v>45787-942</v>
      </c>
      <c r="B193" s="61">
        <v>45787</v>
      </c>
      <c r="C193" s="7" t="s">
        <v>254</v>
      </c>
      <c r="D193" s="7" t="s">
        <v>13</v>
      </c>
      <c r="E193" s="7" t="s">
        <v>250</v>
      </c>
      <c r="F193" s="7">
        <v>942</v>
      </c>
      <c r="G193" s="8">
        <v>0.89930555555555558</v>
      </c>
      <c r="H193" s="8">
        <v>2.0833333333333332E-2</v>
      </c>
      <c r="I193" s="7">
        <v>45</v>
      </c>
      <c r="J193" s="7">
        <v>44</v>
      </c>
      <c r="K193" s="7">
        <v>1</v>
      </c>
      <c r="L193" s="7">
        <v>97.777777777777771</v>
      </c>
      <c r="M193" s="1" t="str">
        <f>IFERROR(VLOOKUP(Tabla1[[#This Row],[COD]],Circuitos[],2,0)," ")</f>
        <v xml:space="preserve"> </v>
      </c>
      <c r="N193" s="9">
        <f>Tabla1[[#This Row],[DIA]]</f>
        <v>45787</v>
      </c>
      <c r="O193" t="s">
        <v>424</v>
      </c>
      <c r="P193" t="s">
        <v>20</v>
      </c>
      <c r="Q193" t="s">
        <v>14</v>
      </c>
      <c r="R193" t="s">
        <v>439</v>
      </c>
      <c r="S193" s="63">
        <v>45816</v>
      </c>
      <c r="T193">
        <v>5113</v>
      </c>
    </row>
    <row r="194" spans="1:20">
      <c r="A194" s="9" t="str">
        <f>Tabla1[[#This Row],[DIA]]&amp;"-"&amp;Tabla1[[#This Row],[NUM]]</f>
        <v>45788-1304</v>
      </c>
      <c r="B194" s="61">
        <v>45788</v>
      </c>
      <c r="C194" s="7" t="s">
        <v>33</v>
      </c>
      <c r="D194" s="7" t="s">
        <v>147</v>
      </c>
      <c r="E194" s="7" t="s">
        <v>181</v>
      </c>
      <c r="F194" s="7">
        <v>1304</v>
      </c>
      <c r="G194" s="8">
        <v>0.5</v>
      </c>
      <c r="H194" s="8">
        <v>0.72569444444444442</v>
      </c>
      <c r="I194" s="7">
        <v>9</v>
      </c>
      <c r="J194" s="7">
        <v>8</v>
      </c>
      <c r="K194" s="7">
        <v>1</v>
      </c>
      <c r="L194" s="7">
        <v>88.888888888888886</v>
      </c>
      <c r="M194" s="1" t="str">
        <f>IFERROR(VLOOKUP(Tabla1[[#This Row],[COD]],Circuitos[],2,0)," ")</f>
        <v xml:space="preserve"> </v>
      </c>
      <c r="N194" s="9">
        <f>Tabla1[[#This Row],[DIA]]</f>
        <v>45788</v>
      </c>
      <c r="O194" t="s">
        <v>424</v>
      </c>
      <c r="P194" t="s">
        <v>21</v>
      </c>
      <c r="Q194" t="s">
        <v>14</v>
      </c>
      <c r="R194" t="s">
        <v>440</v>
      </c>
      <c r="S194" s="63">
        <v>45830</v>
      </c>
      <c r="T194">
        <v>5113</v>
      </c>
    </row>
    <row r="195" spans="1:20">
      <c r="A195" s="9" t="str">
        <f>Tabla1[[#This Row],[DIA]]&amp;"-"&amp;Tabla1[[#This Row],[NUM]]</f>
        <v>45788-107</v>
      </c>
      <c r="B195" s="61">
        <v>45788</v>
      </c>
      <c r="C195" s="7" t="s">
        <v>354</v>
      </c>
      <c r="D195" s="7" t="s">
        <v>36</v>
      </c>
      <c r="E195" s="7" t="s">
        <v>355</v>
      </c>
      <c r="F195" s="7">
        <v>107</v>
      </c>
      <c r="G195" s="8">
        <v>0.48958333333333331</v>
      </c>
      <c r="H195" s="8">
        <v>0.64930555555555558</v>
      </c>
      <c r="I195" s="7">
        <v>12</v>
      </c>
      <c r="J195" s="7">
        <v>0</v>
      </c>
      <c r="K195" s="7">
        <v>12</v>
      </c>
      <c r="L195" s="7">
        <v>0</v>
      </c>
      <c r="M195" s="12" t="str">
        <f>IFERROR(VLOOKUP(Tabla1[[#This Row],[COD]],Circuitos[],2,0)," ")</f>
        <v xml:space="preserve"> </v>
      </c>
      <c r="N195" s="9">
        <f>Tabla1[[#This Row],[DIA]]</f>
        <v>45788</v>
      </c>
      <c r="O195" t="s">
        <v>424</v>
      </c>
      <c r="P195" t="s">
        <v>22</v>
      </c>
      <c r="Q195" t="s">
        <v>14</v>
      </c>
      <c r="R195" t="s">
        <v>441</v>
      </c>
      <c r="S195" s="63">
        <v>45935</v>
      </c>
      <c r="T195">
        <v>5113</v>
      </c>
    </row>
    <row r="196" spans="1:20">
      <c r="A196" s="9" t="str">
        <f>Tabla1[[#This Row],[DIA]]&amp;"-"&amp;Tabla1[[#This Row],[NUM]]</f>
        <v>45788-109</v>
      </c>
      <c r="B196" s="61">
        <v>45788</v>
      </c>
      <c r="C196" s="7" t="s">
        <v>354</v>
      </c>
      <c r="D196" s="7" t="s">
        <v>13</v>
      </c>
      <c r="E196" s="7" t="s">
        <v>355</v>
      </c>
      <c r="F196" s="7">
        <v>109</v>
      </c>
      <c r="G196" s="8">
        <v>0.44791666666666669</v>
      </c>
      <c r="H196" s="8">
        <v>0.64236111111111116</v>
      </c>
      <c r="I196" s="7">
        <v>30</v>
      </c>
      <c r="J196" s="7">
        <v>0</v>
      </c>
      <c r="K196" s="7">
        <v>30</v>
      </c>
      <c r="L196" s="7">
        <v>0</v>
      </c>
      <c r="M196" s="12" t="str">
        <f>IFERROR(VLOOKUP(Tabla1[[#This Row],[COD]],Circuitos[],2,0)," ")</f>
        <v xml:space="preserve"> </v>
      </c>
      <c r="N196" s="9">
        <f>Tabla1[[#This Row],[DIA]]</f>
        <v>45788</v>
      </c>
      <c r="O196" t="s">
        <v>424</v>
      </c>
      <c r="P196" t="s">
        <v>24</v>
      </c>
      <c r="Q196" t="s">
        <v>14</v>
      </c>
      <c r="R196" t="s">
        <v>442</v>
      </c>
      <c r="S196" s="63">
        <v>45823</v>
      </c>
      <c r="T196">
        <v>5113</v>
      </c>
    </row>
    <row r="197" spans="1:20">
      <c r="A197" s="9" t="str">
        <f>Tabla1[[#This Row],[DIA]]&amp;"-"&amp;Tabla1[[#This Row],[NUM]]</f>
        <v>45788-108</v>
      </c>
      <c r="B197" s="61">
        <v>45788</v>
      </c>
      <c r="C197" s="7" t="s">
        <v>36</v>
      </c>
      <c r="D197" s="7" t="s">
        <v>354</v>
      </c>
      <c r="E197" s="7" t="s">
        <v>355</v>
      </c>
      <c r="F197" s="7">
        <v>108</v>
      </c>
      <c r="G197" s="8">
        <v>0.69097222222222221</v>
      </c>
      <c r="H197" s="8">
        <v>0.91666666666666663</v>
      </c>
      <c r="I197" s="7">
        <v>12</v>
      </c>
      <c r="J197" s="7">
        <v>0</v>
      </c>
      <c r="K197" s="7">
        <v>12</v>
      </c>
      <c r="L197" s="7">
        <v>0</v>
      </c>
      <c r="M197" s="12" t="str">
        <f>IFERROR(VLOOKUP(Tabla1[[#This Row],[COD]],Circuitos[],2,0)," ")</f>
        <v xml:space="preserve"> </v>
      </c>
      <c r="N197" s="9">
        <f>Tabla1[[#This Row],[DIA]]</f>
        <v>45788</v>
      </c>
      <c r="O197" t="s">
        <v>234</v>
      </c>
      <c r="P197" t="s">
        <v>51</v>
      </c>
      <c r="Q197" t="s">
        <v>67</v>
      </c>
      <c r="R197" t="s">
        <v>443</v>
      </c>
      <c r="S197" s="63">
        <v>45921</v>
      </c>
      <c r="T197">
        <v>5117</v>
      </c>
    </row>
    <row r="198" spans="1:20">
      <c r="A198" s="9" t="str">
        <f>Tabla1[[#This Row],[DIA]]&amp;"-"&amp;Tabla1[[#This Row],[NUM]]</f>
        <v>45788-775</v>
      </c>
      <c r="B198" s="61">
        <v>45788</v>
      </c>
      <c r="C198" s="7" t="s">
        <v>36</v>
      </c>
      <c r="D198" s="7" t="s">
        <v>209</v>
      </c>
      <c r="E198" s="7" t="s">
        <v>278</v>
      </c>
      <c r="F198" s="7">
        <v>775</v>
      </c>
      <c r="G198" s="8">
        <v>0.44444444444444442</v>
      </c>
      <c r="H198" s="8">
        <v>0.54513888888888884</v>
      </c>
      <c r="I198" s="7">
        <v>45</v>
      </c>
      <c r="J198" s="7">
        <v>11</v>
      </c>
      <c r="K198" s="7">
        <v>34</v>
      </c>
      <c r="L198" s="7">
        <v>24.444444444444443</v>
      </c>
      <c r="M198" s="12" t="str">
        <f>IFERROR(VLOOKUP(Tabla1[[#This Row],[COD]],Circuitos[],2,0)," ")</f>
        <v>Croacia Fascinante "B"</v>
      </c>
      <c r="N198" s="9">
        <f>Tabla1[[#This Row],[DIA]]</f>
        <v>45788</v>
      </c>
      <c r="O198" t="s">
        <v>234</v>
      </c>
      <c r="P198" t="s">
        <v>55</v>
      </c>
      <c r="Q198" t="s">
        <v>67</v>
      </c>
      <c r="R198" t="s">
        <v>444</v>
      </c>
      <c r="S198" s="63">
        <v>45949</v>
      </c>
      <c r="T198">
        <v>5117</v>
      </c>
    </row>
    <row r="199" spans="1:20">
      <c r="A199" s="9" t="str">
        <f>Tabla1[[#This Row],[DIA]]&amp;"-"&amp;Tabla1[[#This Row],[NUM]]</f>
        <v>45788-1854</v>
      </c>
      <c r="B199" s="61">
        <v>45788</v>
      </c>
      <c r="C199" s="7" t="s">
        <v>36</v>
      </c>
      <c r="D199" s="7" t="s">
        <v>147</v>
      </c>
      <c r="E199" s="7" t="s">
        <v>181</v>
      </c>
      <c r="F199" s="7">
        <v>1854</v>
      </c>
      <c r="G199" s="8">
        <v>0.49652777777777779</v>
      </c>
      <c r="H199" s="8">
        <v>0.6875</v>
      </c>
      <c r="I199" s="7">
        <v>11</v>
      </c>
      <c r="J199" s="7">
        <v>11</v>
      </c>
      <c r="K199" s="7">
        <v>0</v>
      </c>
      <c r="L199" s="7">
        <v>100</v>
      </c>
      <c r="M199" s="12" t="str">
        <f>IFERROR(VLOOKUP(Tabla1[[#This Row],[COD]],Circuitos[],2,0)," ")</f>
        <v xml:space="preserve"> </v>
      </c>
      <c r="N199" s="9">
        <f>Tabla1[[#This Row],[DIA]]</f>
        <v>45788</v>
      </c>
      <c r="O199" t="s">
        <v>234</v>
      </c>
      <c r="P199" t="s">
        <v>44</v>
      </c>
      <c r="Q199" t="s">
        <v>67</v>
      </c>
      <c r="R199" t="s">
        <v>445</v>
      </c>
      <c r="S199" s="63">
        <v>45907</v>
      </c>
      <c r="T199">
        <v>5117</v>
      </c>
    </row>
    <row r="200" spans="1:20">
      <c r="A200" s="9" t="str">
        <f>Tabla1[[#This Row],[DIA]]&amp;"-"&amp;Tabla1[[#This Row],[NUM]]</f>
        <v>45788-776</v>
      </c>
      <c r="B200" s="61">
        <v>45788</v>
      </c>
      <c r="C200" s="7" t="s">
        <v>209</v>
      </c>
      <c r="D200" s="7" t="s">
        <v>13</v>
      </c>
      <c r="E200" s="7" t="s">
        <v>278</v>
      </c>
      <c r="F200" s="7">
        <v>776</v>
      </c>
      <c r="G200" s="8">
        <v>0.58680555555555558</v>
      </c>
      <c r="H200" s="8">
        <v>0.71527777777777779</v>
      </c>
      <c r="I200" s="7">
        <v>45</v>
      </c>
      <c r="J200" s="7">
        <v>14</v>
      </c>
      <c r="K200" s="7">
        <v>31</v>
      </c>
      <c r="L200" s="7">
        <v>31.111111111111111</v>
      </c>
      <c r="M200" s="12" t="str">
        <f>IFERROR(VLOOKUP(Tabla1[[#This Row],[COD]],Circuitos[],2,0)," ")</f>
        <v xml:space="preserve"> </v>
      </c>
      <c r="N200" s="9">
        <f>Tabla1[[#This Row],[DIA]]</f>
        <v>45788</v>
      </c>
      <c r="O200" t="s">
        <v>234</v>
      </c>
      <c r="P200" t="s">
        <v>24</v>
      </c>
      <c r="Q200" t="s">
        <v>67</v>
      </c>
      <c r="R200" t="s">
        <v>446</v>
      </c>
      <c r="S200" s="63">
        <v>45935</v>
      </c>
      <c r="T200">
        <v>5117</v>
      </c>
    </row>
    <row r="201" spans="1:20">
      <c r="A201" s="9" t="str">
        <f>Tabla1[[#This Row],[DIA]]&amp;"-"&amp;Tabla1[[#This Row],[NUM]]</f>
        <v>45788-1146</v>
      </c>
      <c r="B201" s="61">
        <v>45788</v>
      </c>
      <c r="C201" s="7" t="s">
        <v>192</v>
      </c>
      <c r="D201" s="7" t="s">
        <v>37</v>
      </c>
      <c r="E201" s="7" t="s">
        <v>193</v>
      </c>
      <c r="F201" s="7">
        <v>1146</v>
      </c>
      <c r="G201" s="8">
        <v>0.86111111111111116</v>
      </c>
      <c r="H201" s="8">
        <v>0.95138888888888884</v>
      </c>
      <c r="I201" s="7">
        <v>12</v>
      </c>
      <c r="J201" s="7">
        <v>12</v>
      </c>
      <c r="K201" s="7">
        <v>0</v>
      </c>
      <c r="L201" s="7">
        <v>100</v>
      </c>
      <c r="M201" s="12" t="str">
        <f>IFERROR(VLOOKUP(Tabla1[[#This Row],[COD]],Circuitos[],2,0)," ")</f>
        <v xml:space="preserve"> </v>
      </c>
      <c r="N201" s="9">
        <f>Tabla1[[#This Row],[DIA]]</f>
        <v>45788</v>
      </c>
      <c r="O201" t="s">
        <v>447</v>
      </c>
      <c r="P201" t="s">
        <v>51</v>
      </c>
      <c r="Q201" t="s">
        <v>84</v>
      </c>
      <c r="R201" t="s">
        <v>448</v>
      </c>
      <c r="S201" s="63">
        <v>45929</v>
      </c>
      <c r="T201">
        <v>5115</v>
      </c>
    </row>
    <row r="202" spans="1:20">
      <c r="A202" s="9" t="str">
        <f>Tabla1[[#This Row],[DIA]]&amp;"-"&amp;Tabla1[[#This Row],[NUM]]</f>
        <v>45788-1328</v>
      </c>
      <c r="B202" s="61">
        <v>45788</v>
      </c>
      <c r="C202" s="7" t="s">
        <v>192</v>
      </c>
      <c r="D202" s="7" t="s">
        <v>13</v>
      </c>
      <c r="E202" s="7" t="s">
        <v>250</v>
      </c>
      <c r="F202" s="7">
        <v>1328</v>
      </c>
      <c r="G202" s="8">
        <v>0.50694444444444442</v>
      </c>
      <c r="H202" s="8">
        <v>0.625</v>
      </c>
      <c r="I202" s="7">
        <v>34</v>
      </c>
      <c r="J202" s="7">
        <v>34</v>
      </c>
      <c r="K202" s="7">
        <v>0</v>
      </c>
      <c r="L202" s="7">
        <v>100</v>
      </c>
      <c r="M202" s="12" t="str">
        <f>IFERROR(VLOOKUP(Tabla1[[#This Row],[COD]],Circuitos[],2,0)," ")</f>
        <v xml:space="preserve"> </v>
      </c>
      <c r="N202" s="9">
        <f>Tabla1[[#This Row],[DIA]]</f>
        <v>45788</v>
      </c>
      <c r="O202" t="s">
        <v>447</v>
      </c>
      <c r="P202" t="s">
        <v>55</v>
      </c>
      <c r="Q202" t="s">
        <v>84</v>
      </c>
      <c r="R202" t="s">
        <v>449</v>
      </c>
      <c r="S202" s="63">
        <v>45957</v>
      </c>
      <c r="T202">
        <v>5115</v>
      </c>
    </row>
    <row r="203" spans="1:20">
      <c r="A203" s="9" t="str">
        <f>Tabla1[[#This Row],[DIA]]&amp;"-"&amp;Tabla1[[#This Row],[NUM]]</f>
        <v>45788-1305</v>
      </c>
      <c r="B203" s="61">
        <v>45788</v>
      </c>
      <c r="C203" s="7" t="s">
        <v>147</v>
      </c>
      <c r="D203" s="7" t="s">
        <v>33</v>
      </c>
      <c r="E203" s="7" t="s">
        <v>181</v>
      </c>
      <c r="F203" s="7">
        <v>1305</v>
      </c>
      <c r="G203" s="8">
        <v>0.55208333333333337</v>
      </c>
      <c r="H203" s="8">
        <v>0.70833333333333337</v>
      </c>
      <c r="I203" s="7">
        <v>10</v>
      </c>
      <c r="J203" s="7">
        <v>10</v>
      </c>
      <c r="K203" s="7">
        <v>0</v>
      </c>
      <c r="L203" s="7">
        <v>100</v>
      </c>
      <c r="M203" s="12" t="str">
        <f>IFERROR(VLOOKUP(Tabla1[[#This Row],[COD]],Circuitos[],2,0)," ")</f>
        <v xml:space="preserve"> </v>
      </c>
      <c r="N203" s="9">
        <f>Tabla1[[#This Row],[DIA]]</f>
        <v>45788</v>
      </c>
      <c r="O203" t="s">
        <v>447</v>
      </c>
      <c r="P203" t="s">
        <v>44</v>
      </c>
      <c r="Q203" t="s">
        <v>84</v>
      </c>
      <c r="R203" t="s">
        <v>450</v>
      </c>
      <c r="S203" s="63">
        <v>45915</v>
      </c>
      <c r="T203">
        <v>5115</v>
      </c>
    </row>
    <row r="204" spans="1:20">
      <c r="A204" s="9" t="str">
        <f>Tabla1[[#This Row],[DIA]]&amp;"-"&amp;Tabla1[[#This Row],[NUM]]</f>
        <v>45788-2020</v>
      </c>
      <c r="B204" s="61">
        <v>45788</v>
      </c>
      <c r="C204" s="7" t="s">
        <v>147</v>
      </c>
      <c r="D204" s="7" t="s">
        <v>180</v>
      </c>
      <c r="E204" s="7" t="s">
        <v>181</v>
      </c>
      <c r="F204" s="7">
        <v>2020</v>
      </c>
      <c r="G204" s="8">
        <v>0.76736111111111116</v>
      </c>
      <c r="H204" s="8">
        <v>0.82986111111111116</v>
      </c>
      <c r="I204" s="7">
        <v>20</v>
      </c>
      <c r="J204" s="7">
        <v>20</v>
      </c>
      <c r="K204" s="7">
        <v>0</v>
      </c>
      <c r="L204" s="7">
        <v>100</v>
      </c>
      <c r="M204" s="12" t="str">
        <f>IFERROR(VLOOKUP(Tabla1[[#This Row],[COD]],Circuitos[],2,0)," ")</f>
        <v xml:space="preserve"> </v>
      </c>
      <c r="N204" s="9">
        <f>Tabla1[[#This Row],[DIA]]</f>
        <v>45788</v>
      </c>
      <c r="O204" t="s">
        <v>447</v>
      </c>
      <c r="P204" t="s">
        <v>24</v>
      </c>
      <c r="Q204" t="s">
        <v>84</v>
      </c>
      <c r="R204" t="s">
        <v>451</v>
      </c>
      <c r="S204" s="63">
        <v>45943</v>
      </c>
      <c r="T204">
        <v>5115</v>
      </c>
    </row>
    <row r="205" spans="1:20">
      <c r="A205" s="9" t="str">
        <f>Tabla1[[#This Row],[DIA]]&amp;"-"&amp;Tabla1[[#This Row],[NUM]]</f>
        <v>45788-2022</v>
      </c>
      <c r="B205" s="61">
        <v>45788</v>
      </c>
      <c r="C205" s="7" t="s">
        <v>147</v>
      </c>
      <c r="D205" s="7" t="s">
        <v>180</v>
      </c>
      <c r="E205" s="7" t="s">
        <v>181</v>
      </c>
      <c r="F205" s="7">
        <v>2022</v>
      </c>
      <c r="G205" s="8">
        <v>0.83680555555555558</v>
      </c>
      <c r="H205" s="8">
        <v>0.89930555555555558</v>
      </c>
      <c r="I205" s="7">
        <v>25</v>
      </c>
      <c r="J205" s="7">
        <v>24</v>
      </c>
      <c r="K205" s="7">
        <v>1</v>
      </c>
      <c r="L205" s="7">
        <v>96</v>
      </c>
      <c r="M205" s="12" t="str">
        <f>IFERROR(VLOOKUP(Tabla1[[#This Row],[COD]],Circuitos[],2,0)," ")</f>
        <v xml:space="preserve"> </v>
      </c>
      <c r="N205" s="9">
        <f>Tabla1[[#This Row],[DIA]]</f>
        <v>45788</v>
      </c>
      <c r="O205" t="s">
        <v>348</v>
      </c>
      <c r="P205" t="s">
        <v>13</v>
      </c>
      <c r="Q205" t="s">
        <v>59</v>
      </c>
      <c r="R205" t="s">
        <v>452</v>
      </c>
      <c r="S205" s="63">
        <v>45817</v>
      </c>
      <c r="T205">
        <v>5115</v>
      </c>
    </row>
    <row r="206" spans="1:20">
      <c r="A206" s="9" t="str">
        <f>Tabla1[[#This Row],[DIA]]&amp;"-"&amp;Tabla1[[#This Row],[NUM]]</f>
        <v>45788-2022</v>
      </c>
      <c r="B206" s="61">
        <v>45788</v>
      </c>
      <c r="C206" s="7" t="s">
        <v>147</v>
      </c>
      <c r="D206" s="7" t="s">
        <v>180</v>
      </c>
      <c r="E206" s="7" t="s">
        <v>181</v>
      </c>
      <c r="F206" s="7">
        <v>2022</v>
      </c>
      <c r="G206" s="8">
        <v>0.83680555555555558</v>
      </c>
      <c r="H206" s="8">
        <v>0.90277777777777779</v>
      </c>
      <c r="I206" s="7">
        <v>9</v>
      </c>
      <c r="J206" s="7">
        <v>8</v>
      </c>
      <c r="K206" s="7">
        <v>1</v>
      </c>
      <c r="L206" s="7">
        <v>88.888888888888886</v>
      </c>
      <c r="M206" s="12" t="str">
        <f>IFERROR(VLOOKUP(Tabla1[[#This Row],[COD]],Circuitos[],2,0)," ")</f>
        <v xml:space="preserve"> </v>
      </c>
      <c r="N206" s="9">
        <f>Tabla1[[#This Row],[DIA]]</f>
        <v>45788</v>
      </c>
      <c r="O206" t="s">
        <v>348</v>
      </c>
      <c r="P206" t="s">
        <v>13</v>
      </c>
      <c r="Q206" t="s">
        <v>59</v>
      </c>
      <c r="R206" t="s">
        <v>453</v>
      </c>
      <c r="S206" s="63">
        <v>45831</v>
      </c>
      <c r="T206">
        <v>5115</v>
      </c>
    </row>
    <row r="207" spans="1:20">
      <c r="A207" s="9" t="str">
        <f>Tabla1[[#This Row],[DIA]]&amp;"-"&amp;Tabla1[[#This Row],[NUM]]</f>
        <v>45788-1855</v>
      </c>
      <c r="B207" s="61">
        <v>45788</v>
      </c>
      <c r="C207" s="7" t="s">
        <v>147</v>
      </c>
      <c r="D207" s="7" t="s">
        <v>36</v>
      </c>
      <c r="E207" s="7" t="s">
        <v>181</v>
      </c>
      <c r="F207" s="7">
        <v>1855</v>
      </c>
      <c r="G207" s="8">
        <v>0.59722222222222221</v>
      </c>
      <c r="H207" s="8">
        <v>0.71180555555555558</v>
      </c>
      <c r="I207" s="7">
        <v>12</v>
      </c>
      <c r="J207" s="7">
        <v>12</v>
      </c>
      <c r="K207" s="7">
        <v>0</v>
      </c>
      <c r="L207" s="7">
        <v>100</v>
      </c>
      <c r="M207" s="12" t="str">
        <f>IFERROR(VLOOKUP(Tabla1[[#This Row],[COD]],Circuitos[],2,0)," ")</f>
        <v xml:space="preserve"> </v>
      </c>
      <c r="N207" s="9">
        <f>Tabla1[[#This Row],[DIA]]</f>
        <v>45788</v>
      </c>
      <c r="O207" t="s">
        <v>348</v>
      </c>
      <c r="P207" t="s">
        <v>13</v>
      </c>
      <c r="Q207" t="s">
        <v>59</v>
      </c>
      <c r="R207" t="s">
        <v>454</v>
      </c>
      <c r="S207" s="63">
        <v>45845</v>
      </c>
      <c r="T207">
        <v>5115</v>
      </c>
    </row>
    <row r="208" spans="1:20">
      <c r="A208" s="9" t="str">
        <f>Tabla1[[#This Row],[DIA]]&amp;"-"&amp;Tabla1[[#This Row],[NUM]]</f>
        <v>45788-1317</v>
      </c>
      <c r="B208" s="61">
        <v>45788</v>
      </c>
      <c r="C208" s="7" t="s">
        <v>147</v>
      </c>
      <c r="D208" s="7" t="s">
        <v>37</v>
      </c>
      <c r="E208" s="7" t="s">
        <v>181</v>
      </c>
      <c r="F208" s="7">
        <v>1317</v>
      </c>
      <c r="G208" s="8">
        <v>0.58680555555555558</v>
      </c>
      <c r="H208" s="8">
        <v>0.72569444444444442</v>
      </c>
      <c r="I208" s="7">
        <v>14</v>
      </c>
      <c r="J208" s="7">
        <v>13</v>
      </c>
      <c r="K208" s="7">
        <v>1</v>
      </c>
      <c r="L208" s="7">
        <v>92.857142857142861</v>
      </c>
      <c r="M208" s="12" t="str">
        <f>IFERROR(VLOOKUP(Tabla1[[#This Row],[COD]],Circuitos[],2,0)," ")</f>
        <v xml:space="preserve"> </v>
      </c>
      <c r="N208" s="9">
        <f>Tabla1[[#This Row],[DIA]]</f>
        <v>45788</v>
      </c>
      <c r="O208" t="s">
        <v>348</v>
      </c>
      <c r="P208" t="s">
        <v>13</v>
      </c>
      <c r="Q208" t="s">
        <v>59</v>
      </c>
      <c r="R208" t="s">
        <v>455</v>
      </c>
      <c r="S208" s="63">
        <v>45859</v>
      </c>
      <c r="T208">
        <v>5115</v>
      </c>
    </row>
    <row r="209" spans="1:20">
      <c r="A209" s="9" t="str">
        <f>Tabla1[[#This Row],[DIA]]&amp;"-"&amp;Tabla1[[#This Row],[NUM]]</f>
        <v>45788-1859</v>
      </c>
      <c r="B209" s="61">
        <v>45788</v>
      </c>
      <c r="C209" s="7" t="s">
        <v>147</v>
      </c>
      <c r="D209" s="7" t="s">
        <v>13</v>
      </c>
      <c r="E209" s="7" t="s">
        <v>181</v>
      </c>
      <c r="F209" s="7">
        <v>1859</v>
      </c>
      <c r="G209" s="8">
        <v>0.55208333333333337</v>
      </c>
      <c r="H209" s="8">
        <v>0.70138888888888884</v>
      </c>
      <c r="I209" s="7">
        <v>26</v>
      </c>
      <c r="J209" s="7">
        <v>24</v>
      </c>
      <c r="K209" s="7">
        <v>2</v>
      </c>
      <c r="L209" s="7">
        <v>92.307692307692307</v>
      </c>
      <c r="M209" s="12" t="str">
        <f>IFERROR(VLOOKUP(Tabla1[[#This Row],[COD]],Circuitos[],2,0)," ")</f>
        <v xml:space="preserve"> </v>
      </c>
      <c r="N209" s="9">
        <f>Tabla1[[#This Row],[DIA]]</f>
        <v>45788</v>
      </c>
      <c r="O209" t="s">
        <v>348</v>
      </c>
      <c r="P209" t="s">
        <v>13</v>
      </c>
      <c r="Q209" t="s">
        <v>59</v>
      </c>
      <c r="R209" t="s">
        <v>456</v>
      </c>
      <c r="S209" s="63">
        <v>45873</v>
      </c>
      <c r="T209">
        <v>5115</v>
      </c>
    </row>
    <row r="210" spans="1:20">
      <c r="A210" s="9" t="str">
        <f>Tabla1[[#This Row],[DIA]]&amp;"-"&amp;Tabla1[[#This Row],[NUM]]</f>
        <v>45788-1313</v>
      </c>
      <c r="B210" s="61">
        <v>45788</v>
      </c>
      <c r="C210" s="7" t="s">
        <v>147</v>
      </c>
      <c r="D210" s="7" t="s">
        <v>22</v>
      </c>
      <c r="E210" s="7" t="s">
        <v>181</v>
      </c>
      <c r="F210" s="7">
        <v>1313</v>
      </c>
      <c r="G210" s="8">
        <v>0.59375</v>
      </c>
      <c r="H210" s="8">
        <v>0.72569444444444442</v>
      </c>
      <c r="I210" s="7">
        <v>9</v>
      </c>
      <c r="J210" s="7">
        <v>8</v>
      </c>
      <c r="K210" s="7">
        <v>1</v>
      </c>
      <c r="L210" s="7">
        <v>88.888888888888886</v>
      </c>
      <c r="M210" s="12" t="str">
        <f>IFERROR(VLOOKUP(Tabla1[[#This Row],[COD]],Circuitos[],2,0)," ")</f>
        <v xml:space="preserve"> </v>
      </c>
      <c r="N210" s="9">
        <f>Tabla1[[#This Row],[DIA]]</f>
        <v>45788</v>
      </c>
      <c r="O210" t="s">
        <v>348</v>
      </c>
      <c r="P210" t="s">
        <v>13</v>
      </c>
      <c r="Q210" t="s">
        <v>59</v>
      </c>
      <c r="R210" t="s">
        <v>457</v>
      </c>
      <c r="S210" s="63">
        <v>45887</v>
      </c>
      <c r="T210">
        <v>5115</v>
      </c>
    </row>
    <row r="211" spans="1:20">
      <c r="A211" s="9" t="str">
        <f>Tabla1[[#This Row],[DIA]]&amp;"-"&amp;Tabla1[[#This Row],[NUM]]</f>
        <v>45788-110</v>
      </c>
      <c r="B211" s="61">
        <v>45788</v>
      </c>
      <c r="C211" s="7" t="s">
        <v>13</v>
      </c>
      <c r="D211" s="7" t="s">
        <v>354</v>
      </c>
      <c r="E211" s="7" t="s">
        <v>355</v>
      </c>
      <c r="F211" s="7">
        <v>110</v>
      </c>
      <c r="G211" s="8">
        <v>0.69097222222222221</v>
      </c>
      <c r="H211" s="8">
        <v>0.94097222222222221</v>
      </c>
      <c r="I211" s="7">
        <v>30</v>
      </c>
      <c r="J211" s="7">
        <v>0</v>
      </c>
      <c r="K211" s="7">
        <v>30</v>
      </c>
      <c r="L211" s="7">
        <v>0</v>
      </c>
      <c r="M211" s="12" t="str">
        <f>IFERROR(VLOOKUP(Tabla1[[#This Row],[COD]],Circuitos[],2,0)," ")</f>
        <v xml:space="preserve"> </v>
      </c>
      <c r="N211" s="9">
        <f>Tabla1[[#This Row],[DIA]]</f>
        <v>45788</v>
      </c>
      <c r="O211" t="s">
        <v>358</v>
      </c>
      <c r="P211" t="s">
        <v>33</v>
      </c>
      <c r="Q211" t="s">
        <v>69</v>
      </c>
      <c r="R211" t="s">
        <v>458</v>
      </c>
      <c r="S211" s="63">
        <v>45816</v>
      </c>
      <c r="T211">
        <v>787</v>
      </c>
    </row>
    <row r="212" spans="1:20">
      <c r="A212" s="9" t="str">
        <f>Tabla1[[#This Row],[DIA]]&amp;"-"&amp;Tabla1[[#This Row],[NUM]]</f>
        <v>45788-1355</v>
      </c>
      <c r="B212" s="61">
        <v>45788</v>
      </c>
      <c r="C212" s="7" t="s">
        <v>13</v>
      </c>
      <c r="D212" s="7" t="s">
        <v>392</v>
      </c>
      <c r="E212" s="7" t="s">
        <v>250</v>
      </c>
      <c r="F212" s="7">
        <v>1355</v>
      </c>
      <c r="G212" s="8">
        <v>0.46875</v>
      </c>
      <c r="H212" s="8">
        <v>0.50694444444444442</v>
      </c>
      <c r="I212" s="7">
        <v>40</v>
      </c>
      <c r="J212" s="7">
        <v>30</v>
      </c>
      <c r="K212" s="7">
        <v>10</v>
      </c>
      <c r="L212" s="7">
        <v>75</v>
      </c>
      <c r="M212" s="12" t="str">
        <f>IFERROR(VLOOKUP(Tabla1[[#This Row],[COD]],Circuitos[],2,0)," ")</f>
        <v xml:space="preserve"> </v>
      </c>
      <c r="N212" s="9">
        <f>Tabla1[[#This Row],[DIA]]</f>
        <v>45788</v>
      </c>
      <c r="O212" t="s">
        <v>358</v>
      </c>
      <c r="P212" t="s">
        <v>33</v>
      </c>
      <c r="Q212" t="s">
        <v>69</v>
      </c>
      <c r="R212" t="s">
        <v>459</v>
      </c>
      <c r="S212" s="63">
        <v>45886</v>
      </c>
      <c r="T212">
        <v>787</v>
      </c>
    </row>
    <row r="213" spans="1:20">
      <c r="A213" s="9" t="str">
        <f>Tabla1[[#This Row],[DIA]]&amp;"-"&amp;Tabla1[[#This Row],[NUM]]</f>
        <v>45788-1881</v>
      </c>
      <c r="B213" s="61">
        <v>45788</v>
      </c>
      <c r="C213" s="7" t="s">
        <v>13</v>
      </c>
      <c r="D213" s="7" t="s">
        <v>341</v>
      </c>
      <c r="E213" s="7" t="s">
        <v>250</v>
      </c>
      <c r="F213" s="7">
        <v>1881</v>
      </c>
      <c r="G213" s="8">
        <v>0.29166666666666669</v>
      </c>
      <c r="H213" s="8">
        <v>0.35416666666666669</v>
      </c>
      <c r="I213" s="7">
        <v>30</v>
      </c>
      <c r="J213" s="7">
        <v>18</v>
      </c>
      <c r="K213" s="7">
        <v>12</v>
      </c>
      <c r="L213" s="7">
        <v>60</v>
      </c>
      <c r="M213" s="12" t="str">
        <f>IFERROR(VLOOKUP(Tabla1[[#This Row],[COD]],Circuitos[],2,0)," ")</f>
        <v xml:space="preserve"> </v>
      </c>
      <c r="N213" s="9">
        <f>Tabla1[[#This Row],[DIA]]</f>
        <v>45788</v>
      </c>
      <c r="O213" t="s">
        <v>358</v>
      </c>
      <c r="P213" t="s">
        <v>36</v>
      </c>
      <c r="Q213" t="s">
        <v>69</v>
      </c>
      <c r="R213" t="s">
        <v>460</v>
      </c>
      <c r="S213" s="63">
        <v>45781</v>
      </c>
      <c r="T213">
        <v>787</v>
      </c>
    </row>
    <row r="214" spans="1:20">
      <c r="A214" s="9" t="str">
        <f>Tabla1[[#This Row],[DIA]]&amp;"-"&amp;Tabla1[[#This Row],[NUM]]</f>
        <v>45788-1858</v>
      </c>
      <c r="B214" s="61">
        <v>45788</v>
      </c>
      <c r="C214" s="7" t="s">
        <v>13</v>
      </c>
      <c r="D214" s="7" t="s">
        <v>147</v>
      </c>
      <c r="E214" s="7" t="s">
        <v>181</v>
      </c>
      <c r="F214" s="7">
        <v>1858</v>
      </c>
      <c r="G214" s="8">
        <v>0.5</v>
      </c>
      <c r="H214" s="8">
        <v>0.71527777777777779</v>
      </c>
      <c r="I214" s="7">
        <v>25</v>
      </c>
      <c r="J214" s="7">
        <v>24</v>
      </c>
      <c r="K214" s="7">
        <v>1</v>
      </c>
      <c r="L214" s="7">
        <v>96</v>
      </c>
      <c r="M214" s="12" t="str">
        <f>IFERROR(VLOOKUP(Tabla1[[#This Row],[COD]],Circuitos[],2,0)," ")</f>
        <v xml:space="preserve"> </v>
      </c>
      <c r="N214" s="9">
        <f>Tabla1[[#This Row],[DIA]]</f>
        <v>45788</v>
      </c>
      <c r="O214" t="s">
        <v>358</v>
      </c>
      <c r="P214" t="s">
        <v>36</v>
      </c>
      <c r="Q214" t="s">
        <v>69</v>
      </c>
      <c r="R214" t="s">
        <v>461</v>
      </c>
      <c r="S214" s="63">
        <v>45795</v>
      </c>
      <c r="T214">
        <v>787</v>
      </c>
    </row>
    <row r="215" spans="1:20">
      <c r="A215" s="9" t="str">
        <f>Tabla1[[#This Row],[DIA]]&amp;"-"&amp;Tabla1[[#This Row],[NUM]]</f>
        <v>45788-787</v>
      </c>
      <c r="B215" s="61">
        <v>45788</v>
      </c>
      <c r="C215" s="7" t="s">
        <v>13</v>
      </c>
      <c r="D215" s="7" t="s">
        <v>358</v>
      </c>
      <c r="E215" s="7" t="s">
        <v>278</v>
      </c>
      <c r="F215" s="7">
        <v>787</v>
      </c>
      <c r="G215" s="8">
        <v>0.75694444444444442</v>
      </c>
      <c r="H215" s="8">
        <v>0.96180555555555558</v>
      </c>
      <c r="I215" s="7">
        <v>45</v>
      </c>
      <c r="J215" s="7">
        <v>37</v>
      </c>
      <c r="K215" s="7">
        <v>8</v>
      </c>
      <c r="L215" s="7">
        <v>82.222222222222229</v>
      </c>
      <c r="M215" s="12" t="str">
        <f>IFERROR(VLOOKUP(Tabla1[[#This Row],[COD]],Circuitos[],2,0)," ")</f>
        <v>Rumania, Transilvania, Cárpatos y Bucovina</v>
      </c>
      <c r="N215" s="9">
        <f>Tabla1[[#This Row],[DIA]]</f>
        <v>45788</v>
      </c>
      <c r="O215" t="s">
        <v>358</v>
      </c>
      <c r="P215" t="s">
        <v>36</v>
      </c>
      <c r="Q215" t="s">
        <v>69</v>
      </c>
      <c r="R215" t="s">
        <v>462</v>
      </c>
      <c r="S215" s="63">
        <v>45830</v>
      </c>
      <c r="T215">
        <v>787</v>
      </c>
    </row>
    <row r="216" spans="1:20">
      <c r="A216" s="9" t="str">
        <f>Tabla1[[#This Row],[DIA]]&amp;"-"&amp;Tabla1[[#This Row],[NUM]]</f>
        <v>45788-686</v>
      </c>
      <c r="B216" s="61">
        <v>45788</v>
      </c>
      <c r="C216" s="7" t="s">
        <v>13</v>
      </c>
      <c r="D216" s="7" t="s">
        <v>291</v>
      </c>
      <c r="E216" s="7" t="s">
        <v>292</v>
      </c>
      <c r="F216" s="7">
        <v>686</v>
      </c>
      <c r="G216" s="8">
        <v>0.71527777777777779</v>
      </c>
      <c r="H216" s="8">
        <v>0.92013888888888884</v>
      </c>
      <c r="I216" s="7">
        <v>26</v>
      </c>
      <c r="J216" s="7">
        <v>15</v>
      </c>
      <c r="K216" s="7">
        <v>11</v>
      </c>
      <c r="L216" s="7">
        <v>57.692307692307693</v>
      </c>
      <c r="M216" s="12" t="str">
        <f>IFERROR(VLOOKUP(Tabla1[[#This Row],[COD]],Circuitos[],2,0)," ")</f>
        <v xml:space="preserve"> </v>
      </c>
      <c r="N216" s="9">
        <f>Tabla1[[#This Row],[DIA]]</f>
        <v>45788</v>
      </c>
      <c r="O216" t="s">
        <v>358</v>
      </c>
      <c r="P216" t="s">
        <v>37</v>
      </c>
      <c r="Q216" t="s">
        <v>69</v>
      </c>
      <c r="R216" t="s">
        <v>463</v>
      </c>
      <c r="S216" s="63">
        <v>45802</v>
      </c>
      <c r="T216">
        <v>787</v>
      </c>
    </row>
    <row r="217" spans="1:20">
      <c r="A217" s="9" t="str">
        <f>Tabla1[[#This Row],[DIA]]&amp;"-"&amp;Tabla1[[#This Row],[NUM]]</f>
        <v>45788-472</v>
      </c>
      <c r="B217" s="61">
        <v>45788</v>
      </c>
      <c r="C217" s="7" t="s">
        <v>13</v>
      </c>
      <c r="D217" s="7" t="s">
        <v>294</v>
      </c>
      <c r="E217" s="7" t="s">
        <v>295</v>
      </c>
      <c r="F217" s="7">
        <v>472</v>
      </c>
      <c r="G217" s="8">
        <v>0.4236111111111111</v>
      </c>
      <c r="H217" s="8">
        <v>0.61111111111111116</v>
      </c>
      <c r="I217" s="7">
        <v>20</v>
      </c>
      <c r="J217" s="7">
        <v>16</v>
      </c>
      <c r="K217" s="7">
        <v>4</v>
      </c>
      <c r="L217" s="7">
        <v>80</v>
      </c>
      <c r="M217" s="12" t="str">
        <f>IFERROR(VLOOKUP(Tabla1[[#This Row],[COD]],Circuitos[],2,0)," ")</f>
        <v xml:space="preserve"> </v>
      </c>
      <c r="N217" s="9">
        <f>Tabla1[[#This Row],[DIA]]</f>
        <v>45788</v>
      </c>
      <c r="O217" t="s">
        <v>358</v>
      </c>
      <c r="P217" t="s">
        <v>37</v>
      </c>
      <c r="Q217" t="s">
        <v>69</v>
      </c>
      <c r="R217" t="s">
        <v>464</v>
      </c>
      <c r="S217" s="63">
        <v>45851</v>
      </c>
      <c r="T217">
        <v>787</v>
      </c>
    </row>
    <row r="218" spans="1:20">
      <c r="A218" s="9" t="str">
        <f>Tabla1[[#This Row],[DIA]]&amp;"-"&amp;Tabla1[[#This Row],[NUM]]</f>
        <v>45788-788</v>
      </c>
      <c r="B218" s="61">
        <v>45788</v>
      </c>
      <c r="C218" s="7" t="s">
        <v>358</v>
      </c>
      <c r="D218" s="7" t="s">
        <v>36</v>
      </c>
      <c r="E218" s="7" t="s">
        <v>278</v>
      </c>
      <c r="F218" s="7">
        <v>788</v>
      </c>
      <c r="G218" s="8">
        <v>0.99652777777777779</v>
      </c>
      <c r="H218" s="8">
        <v>9.375E-2</v>
      </c>
      <c r="I218" s="7">
        <v>45</v>
      </c>
      <c r="J218" s="7">
        <v>4</v>
      </c>
      <c r="K218" s="7">
        <v>41</v>
      </c>
      <c r="L218" s="7">
        <v>8.8888888888888893</v>
      </c>
      <c r="M218" s="12" t="str">
        <f>IFERROR(VLOOKUP(Tabla1[[#This Row],[COD]],Circuitos[],2,0)," ")</f>
        <v xml:space="preserve"> </v>
      </c>
      <c r="N218" s="9">
        <f>Tabla1[[#This Row],[DIA]]</f>
        <v>45788</v>
      </c>
      <c r="O218" t="s">
        <v>358</v>
      </c>
      <c r="P218" t="s">
        <v>13</v>
      </c>
      <c r="Q218" t="s">
        <v>69</v>
      </c>
      <c r="R218" t="s">
        <v>465</v>
      </c>
      <c r="S218" s="63">
        <v>45788</v>
      </c>
      <c r="T218">
        <v>787</v>
      </c>
    </row>
    <row r="219" spans="1:20">
      <c r="A219" s="9" t="str">
        <f>Tabla1[[#This Row],[DIA]]&amp;"-"&amp;Tabla1[[#This Row],[NUM]]</f>
        <v>45788-808</v>
      </c>
      <c r="B219" s="61">
        <v>45788</v>
      </c>
      <c r="C219" s="7" t="s">
        <v>236</v>
      </c>
      <c r="D219" s="7" t="s">
        <v>13</v>
      </c>
      <c r="E219" s="7" t="s">
        <v>250</v>
      </c>
      <c r="F219" s="7">
        <v>808</v>
      </c>
      <c r="G219" s="8">
        <v>0.51736111111111116</v>
      </c>
      <c r="H219" s="8">
        <v>0.64930555555555558</v>
      </c>
      <c r="I219" s="7">
        <v>45</v>
      </c>
      <c r="J219" s="7">
        <v>45</v>
      </c>
      <c r="K219" s="7">
        <v>0</v>
      </c>
      <c r="L219" s="7">
        <v>100</v>
      </c>
      <c r="M219" s="12" t="str">
        <f>IFERROR(VLOOKUP(Tabla1[[#This Row],[COD]],Circuitos[],2,0)," ")</f>
        <v xml:space="preserve"> </v>
      </c>
      <c r="N219" s="9">
        <f>Tabla1[[#This Row],[DIA]]</f>
        <v>45788</v>
      </c>
      <c r="O219" t="s">
        <v>358</v>
      </c>
      <c r="P219" t="s">
        <v>13</v>
      </c>
      <c r="Q219" t="s">
        <v>69</v>
      </c>
      <c r="R219" t="s">
        <v>466</v>
      </c>
      <c r="S219" s="63">
        <v>45809</v>
      </c>
      <c r="T219">
        <v>787</v>
      </c>
    </row>
    <row r="220" spans="1:20">
      <c r="A220" s="9" t="str">
        <f>Tabla1[[#This Row],[DIA]]&amp;"-"&amp;Tabla1[[#This Row],[NUM]]</f>
        <v>45788-349</v>
      </c>
      <c r="B220" s="61">
        <v>45788</v>
      </c>
      <c r="C220" s="7" t="s">
        <v>291</v>
      </c>
      <c r="D220" s="7" t="s">
        <v>214</v>
      </c>
      <c r="E220" s="7" t="s">
        <v>292</v>
      </c>
      <c r="F220" s="7">
        <v>349</v>
      </c>
      <c r="G220" s="8">
        <v>0.96875</v>
      </c>
      <c r="H220" s="8">
        <v>0.99930555555555556</v>
      </c>
      <c r="I220" s="7">
        <v>26</v>
      </c>
      <c r="J220" s="7">
        <v>15</v>
      </c>
      <c r="K220" s="7">
        <v>11</v>
      </c>
      <c r="L220" s="7">
        <v>57.692307692307693</v>
      </c>
      <c r="M220" s="12" t="str">
        <f>IFERROR(VLOOKUP(Tabla1[[#This Row],[COD]],Circuitos[],2,0)," ")</f>
        <v xml:space="preserve"> </v>
      </c>
      <c r="N220" s="9">
        <f>Tabla1[[#This Row],[DIA]]</f>
        <v>45788</v>
      </c>
      <c r="O220" t="s">
        <v>358</v>
      </c>
      <c r="P220" t="s">
        <v>13</v>
      </c>
      <c r="Q220" t="s">
        <v>69</v>
      </c>
      <c r="R220" t="s">
        <v>467</v>
      </c>
      <c r="S220" s="63">
        <v>45837</v>
      </c>
      <c r="T220">
        <v>787</v>
      </c>
    </row>
    <row r="221" spans="1:20">
      <c r="A221" s="9" t="str">
        <f>Tabla1[[#This Row],[DIA]]&amp;"-"&amp;Tabla1[[#This Row],[NUM]]</f>
        <v>45788-898</v>
      </c>
      <c r="B221" s="61">
        <v>45788</v>
      </c>
      <c r="C221" s="7" t="s">
        <v>277</v>
      </c>
      <c r="D221" s="7" t="s">
        <v>13</v>
      </c>
      <c r="E221" s="7" t="s">
        <v>278</v>
      </c>
      <c r="F221" s="7">
        <v>898</v>
      </c>
      <c r="G221" s="8">
        <v>0.28125</v>
      </c>
      <c r="H221" s="8">
        <v>0.51041666666666663</v>
      </c>
      <c r="I221" s="7">
        <v>80</v>
      </c>
      <c r="J221" s="7">
        <v>63</v>
      </c>
      <c r="K221" s="7">
        <v>17</v>
      </c>
      <c r="L221" s="7">
        <v>78.75</v>
      </c>
      <c r="M221" s="1" t="str">
        <f>IFERROR(VLOOKUP(Tabla1[[#This Row],[COD]],Circuitos[],2,0)," ")</f>
        <v xml:space="preserve"> </v>
      </c>
      <c r="N221" s="9">
        <f>Tabla1[[#This Row],[DIA]]</f>
        <v>45788</v>
      </c>
      <c r="O221" t="s">
        <v>358</v>
      </c>
      <c r="P221" t="s">
        <v>13</v>
      </c>
      <c r="Q221" t="s">
        <v>69</v>
      </c>
      <c r="R221" t="s">
        <v>468</v>
      </c>
      <c r="S221" s="63">
        <v>45844</v>
      </c>
      <c r="T221">
        <v>787</v>
      </c>
    </row>
    <row r="222" spans="1:20">
      <c r="A222" s="9" t="str">
        <f>Tabla1[[#This Row],[DIA]]&amp;"-"&amp;Tabla1[[#This Row],[NUM]]</f>
        <v>45788-1302</v>
      </c>
      <c r="B222" s="61">
        <v>45788</v>
      </c>
      <c r="C222" s="7" t="s">
        <v>22</v>
      </c>
      <c r="D222" s="7" t="s">
        <v>147</v>
      </c>
      <c r="E222" s="7" t="s">
        <v>181</v>
      </c>
      <c r="F222" s="7">
        <v>1302</v>
      </c>
      <c r="G222" s="8">
        <v>0.4826388888888889</v>
      </c>
      <c r="H222" s="8">
        <v>0.6875</v>
      </c>
      <c r="I222" s="7">
        <v>9</v>
      </c>
      <c r="J222" s="7">
        <v>9</v>
      </c>
      <c r="K222" s="7">
        <v>0</v>
      </c>
      <c r="L222" s="7">
        <v>100</v>
      </c>
      <c r="M222" s="12" t="str">
        <f>IFERROR(VLOOKUP(Tabla1[[#This Row],[COD]],Circuitos[],2,0)," ")</f>
        <v xml:space="preserve"> </v>
      </c>
      <c r="N222" s="9">
        <f>Tabla1[[#This Row],[DIA]]</f>
        <v>45788</v>
      </c>
      <c r="O222" t="s">
        <v>358</v>
      </c>
      <c r="P222" t="s">
        <v>13</v>
      </c>
      <c r="Q222" t="s">
        <v>69</v>
      </c>
      <c r="R222" t="s">
        <v>469</v>
      </c>
      <c r="S222" s="63">
        <v>45865</v>
      </c>
      <c r="T222">
        <v>787</v>
      </c>
    </row>
    <row r="223" spans="1:20">
      <c r="A223" s="9" t="str">
        <f>Tabla1[[#This Row],[DIA]]&amp;"-"&amp;Tabla1[[#This Row],[NUM]]</f>
        <v>45789-920</v>
      </c>
      <c r="B223" s="61">
        <v>45789</v>
      </c>
      <c r="C223" s="7" t="s">
        <v>185</v>
      </c>
      <c r="D223" s="7" t="s">
        <v>13</v>
      </c>
      <c r="E223" s="7" t="s">
        <v>186</v>
      </c>
      <c r="F223" s="7">
        <v>920</v>
      </c>
      <c r="G223" s="8">
        <v>0.63888888888888884</v>
      </c>
      <c r="H223" s="8">
        <v>0.78125</v>
      </c>
      <c r="I223" s="7">
        <v>40</v>
      </c>
      <c r="J223" s="7">
        <v>39</v>
      </c>
      <c r="K223" s="7">
        <v>1</v>
      </c>
      <c r="L223" s="7">
        <v>97.5</v>
      </c>
      <c r="M223" s="12" t="str">
        <f>IFERROR(VLOOKUP(Tabla1[[#This Row],[COD]],Circuitos[],2,0)," ")</f>
        <v xml:space="preserve"> </v>
      </c>
      <c r="N223" s="9">
        <f>Tabla1[[#This Row],[DIA]]</f>
        <v>45789</v>
      </c>
      <c r="O223" t="s">
        <v>358</v>
      </c>
      <c r="P223" t="s">
        <v>13</v>
      </c>
      <c r="Q223" t="s">
        <v>69</v>
      </c>
      <c r="R223" t="s">
        <v>470</v>
      </c>
      <c r="S223" s="63">
        <v>45872</v>
      </c>
      <c r="T223">
        <v>787</v>
      </c>
    </row>
    <row r="224" spans="1:20">
      <c r="A224" s="9" t="str">
        <f>Tabla1[[#This Row],[DIA]]&amp;"-"&amp;Tabla1[[#This Row],[NUM]]</f>
        <v>45789-1144</v>
      </c>
      <c r="B224" s="61">
        <v>45789</v>
      </c>
      <c r="C224" s="7" t="s">
        <v>192</v>
      </c>
      <c r="D224" s="7" t="s">
        <v>37</v>
      </c>
      <c r="E224" s="7" t="s">
        <v>193</v>
      </c>
      <c r="F224" s="7">
        <v>1144</v>
      </c>
      <c r="G224" s="8">
        <v>0.67708333333333337</v>
      </c>
      <c r="H224" s="8">
        <v>0.76736111111111116</v>
      </c>
      <c r="I224" s="7">
        <v>12</v>
      </c>
      <c r="J224" s="7">
        <v>12</v>
      </c>
      <c r="K224" s="7">
        <v>0</v>
      </c>
      <c r="L224" s="7">
        <v>100</v>
      </c>
      <c r="M224" s="1" t="str">
        <f>IFERROR(VLOOKUP(Tabla1[[#This Row],[COD]],Circuitos[],2,0)," ")</f>
        <v xml:space="preserve"> </v>
      </c>
      <c r="N224" s="9">
        <f>Tabla1[[#This Row],[DIA]]</f>
        <v>45789</v>
      </c>
      <c r="O224" t="s">
        <v>358</v>
      </c>
      <c r="P224" t="s">
        <v>13</v>
      </c>
      <c r="Q224" t="s">
        <v>69</v>
      </c>
      <c r="R224" t="s">
        <v>471</v>
      </c>
      <c r="S224" s="63">
        <v>45900</v>
      </c>
      <c r="T224">
        <v>787</v>
      </c>
    </row>
    <row r="225" spans="1:20">
      <c r="A225" s="9" t="str">
        <f>Tabla1[[#This Row],[DIA]]&amp;"-"&amp;Tabla1[[#This Row],[NUM]]</f>
        <v>45789-1328</v>
      </c>
      <c r="B225" s="61">
        <v>45789</v>
      </c>
      <c r="C225" s="7" t="s">
        <v>192</v>
      </c>
      <c r="D225" s="7" t="s">
        <v>13</v>
      </c>
      <c r="E225" s="7" t="s">
        <v>250</v>
      </c>
      <c r="F225" s="7">
        <v>1328</v>
      </c>
      <c r="G225" s="8">
        <v>0.50694444444444442</v>
      </c>
      <c r="H225" s="8">
        <v>0.625</v>
      </c>
      <c r="I225" s="7">
        <v>45</v>
      </c>
      <c r="J225" s="7">
        <v>45</v>
      </c>
      <c r="K225" s="7">
        <v>0</v>
      </c>
      <c r="L225" s="7">
        <v>100</v>
      </c>
      <c r="M225" s="1" t="str">
        <f>IFERROR(VLOOKUP(Tabla1[[#This Row],[COD]],Circuitos[],2,0)," ")</f>
        <v xml:space="preserve"> </v>
      </c>
      <c r="N225" s="9">
        <f>Tabla1[[#This Row],[DIA]]</f>
        <v>45789</v>
      </c>
      <c r="O225" t="s">
        <v>358</v>
      </c>
      <c r="P225" t="s">
        <v>13</v>
      </c>
      <c r="Q225" t="s">
        <v>69</v>
      </c>
      <c r="R225" t="s">
        <v>472</v>
      </c>
      <c r="S225" s="63">
        <v>45907</v>
      </c>
      <c r="T225">
        <v>787</v>
      </c>
    </row>
    <row r="226" spans="1:20">
      <c r="A226" s="9" t="str">
        <f>Tabla1[[#This Row],[DIA]]&amp;"-"&amp;Tabla1[[#This Row],[NUM]]</f>
        <v>45789-1003</v>
      </c>
      <c r="B226" s="61">
        <v>45789</v>
      </c>
      <c r="C226" s="7" t="s">
        <v>183</v>
      </c>
      <c r="D226" s="7" t="s">
        <v>173</v>
      </c>
      <c r="E226" s="7" t="s">
        <v>174</v>
      </c>
      <c r="F226" s="7">
        <v>1003</v>
      </c>
      <c r="G226" s="8">
        <v>0.81944444444444442</v>
      </c>
      <c r="H226" s="8">
        <v>0.85416666666666663</v>
      </c>
      <c r="I226" s="7">
        <v>10</v>
      </c>
      <c r="J226" s="7">
        <v>6</v>
      </c>
      <c r="K226" s="7">
        <v>4</v>
      </c>
      <c r="L226" s="7">
        <v>60</v>
      </c>
      <c r="M226" s="1" t="str">
        <f>IFERROR(VLOOKUP(Tabla1[[#This Row],[COD]],Circuitos[],2,0)," ")</f>
        <v xml:space="preserve"> </v>
      </c>
      <c r="N226" s="9">
        <f>Tabla1[[#This Row],[DIA]]</f>
        <v>45789</v>
      </c>
      <c r="O226" t="s">
        <v>358</v>
      </c>
      <c r="P226" t="s">
        <v>13</v>
      </c>
      <c r="Q226" t="s">
        <v>69</v>
      </c>
      <c r="R226" t="s">
        <v>473</v>
      </c>
      <c r="S226" s="63">
        <v>45921</v>
      </c>
      <c r="T226">
        <v>787</v>
      </c>
    </row>
    <row r="227" spans="1:20">
      <c r="A227" s="9" t="str">
        <f>Tabla1[[#This Row],[DIA]]&amp;"-"&amp;Tabla1[[#This Row],[NUM]]</f>
        <v>45789-649</v>
      </c>
      <c r="B227" s="61">
        <v>45789</v>
      </c>
      <c r="C227" s="7" t="s">
        <v>13</v>
      </c>
      <c r="D227" s="7" t="s">
        <v>252</v>
      </c>
      <c r="E227" s="7" t="s">
        <v>250</v>
      </c>
      <c r="F227" s="7">
        <v>649</v>
      </c>
      <c r="G227" s="8">
        <v>0.47916666666666669</v>
      </c>
      <c r="H227" s="8">
        <v>0.57986111111111116</v>
      </c>
      <c r="I227" s="7">
        <v>45</v>
      </c>
      <c r="J227" s="7">
        <v>45</v>
      </c>
      <c r="K227" s="7">
        <v>0</v>
      </c>
      <c r="L227" s="7">
        <v>100</v>
      </c>
      <c r="M227" s="1" t="str">
        <f>IFERROR(VLOOKUP(Tabla1[[#This Row],[COD]],Circuitos[],2,0)," ")</f>
        <v xml:space="preserve"> </v>
      </c>
      <c r="N227" s="9">
        <f>Tabla1[[#This Row],[DIA]]</f>
        <v>45789</v>
      </c>
      <c r="O227" t="s">
        <v>358</v>
      </c>
      <c r="P227" t="s">
        <v>13</v>
      </c>
      <c r="Q227" t="s">
        <v>69</v>
      </c>
      <c r="R227" t="s">
        <v>474</v>
      </c>
      <c r="S227" s="63">
        <v>45928</v>
      </c>
      <c r="T227">
        <v>787</v>
      </c>
    </row>
    <row r="228" spans="1:20">
      <c r="A228" s="9" t="str">
        <f>Tabla1[[#This Row],[DIA]]&amp;"-"&amp;Tabla1[[#This Row],[NUM]]</f>
        <v>45789-1683</v>
      </c>
      <c r="B228" s="61">
        <v>45789</v>
      </c>
      <c r="C228" s="7" t="s">
        <v>13</v>
      </c>
      <c r="D228" s="7" t="s">
        <v>147</v>
      </c>
      <c r="E228" s="7" t="s">
        <v>475</v>
      </c>
      <c r="F228" s="7">
        <v>1683</v>
      </c>
      <c r="G228" s="8">
        <v>0.38194444444444442</v>
      </c>
      <c r="H228" s="8">
        <v>0.57986111111111116</v>
      </c>
      <c r="I228" s="7">
        <v>30</v>
      </c>
      <c r="J228" s="7">
        <v>30</v>
      </c>
      <c r="K228" s="7">
        <v>0</v>
      </c>
      <c r="L228" s="7">
        <v>100</v>
      </c>
      <c r="M228" s="1" t="str">
        <f>IFERROR(VLOOKUP(Tabla1[[#This Row],[COD]],Circuitos[],2,0)," ")</f>
        <v xml:space="preserve"> </v>
      </c>
      <c r="N228" s="9">
        <f>Tabla1[[#This Row],[DIA]]</f>
        <v>45789</v>
      </c>
      <c r="O228" t="s">
        <v>358</v>
      </c>
      <c r="P228" t="s">
        <v>22</v>
      </c>
      <c r="Q228" t="s">
        <v>69</v>
      </c>
      <c r="R228" t="s">
        <v>476</v>
      </c>
      <c r="S228" s="63">
        <v>45823</v>
      </c>
      <c r="T228">
        <v>787</v>
      </c>
    </row>
    <row r="229" spans="1:20">
      <c r="A229" s="9" t="str">
        <f>Tabla1[[#This Row],[DIA]]&amp;"-"&amp;Tabla1[[#This Row],[NUM]]</f>
        <v>45789-1852</v>
      </c>
      <c r="B229" s="61">
        <v>45789</v>
      </c>
      <c r="C229" s="7" t="s">
        <v>241</v>
      </c>
      <c r="D229" s="7" t="s">
        <v>13</v>
      </c>
      <c r="E229" s="7" t="s">
        <v>250</v>
      </c>
      <c r="F229" s="7">
        <v>1852</v>
      </c>
      <c r="G229" s="8">
        <v>0.54861111111111116</v>
      </c>
      <c r="H229" s="8">
        <v>0.67361111111111116</v>
      </c>
      <c r="I229" s="7">
        <v>30</v>
      </c>
      <c r="J229" s="7">
        <v>16</v>
      </c>
      <c r="K229" s="7">
        <v>14</v>
      </c>
      <c r="L229" s="7">
        <v>53.333333333333336</v>
      </c>
      <c r="M229" s="1" t="str">
        <f>IFERROR(VLOOKUP(Tabla1[[#This Row],[COD]],Circuitos[],2,0)," ")</f>
        <v xml:space="preserve"> </v>
      </c>
      <c r="N229" s="9">
        <f>Tabla1[[#This Row],[DIA]]</f>
        <v>45789</v>
      </c>
      <c r="O229" t="s">
        <v>358</v>
      </c>
      <c r="P229" t="s">
        <v>22</v>
      </c>
      <c r="Q229" t="s">
        <v>69</v>
      </c>
      <c r="R229" t="s">
        <v>477</v>
      </c>
      <c r="S229" s="63">
        <v>45858</v>
      </c>
      <c r="T229">
        <v>787</v>
      </c>
    </row>
    <row r="230" spans="1:20">
      <c r="A230" s="9" t="str">
        <f>Tabla1[[#This Row],[DIA]]&amp;"-"&amp;Tabla1[[#This Row],[NUM]]</f>
        <v>45790-3704</v>
      </c>
      <c r="B230" s="61">
        <v>45790</v>
      </c>
      <c r="C230" s="7" t="s">
        <v>36</v>
      </c>
      <c r="D230" s="7" t="s">
        <v>201</v>
      </c>
      <c r="E230" s="7" t="s">
        <v>202</v>
      </c>
      <c r="F230" s="7">
        <v>3704</v>
      </c>
      <c r="G230" s="8">
        <v>0.63194444444444442</v>
      </c>
      <c r="H230" s="8">
        <v>0.71875</v>
      </c>
      <c r="I230" s="7">
        <v>12</v>
      </c>
      <c r="J230" s="7">
        <v>11</v>
      </c>
      <c r="K230" s="7">
        <v>1</v>
      </c>
      <c r="L230" s="7">
        <v>91.666666666666671</v>
      </c>
      <c r="M230" s="1" t="str">
        <f>IFERROR(VLOOKUP(Tabla1[[#This Row],[COD]],Circuitos[],2,0)," ")</f>
        <v xml:space="preserve"> </v>
      </c>
      <c r="N230" s="9">
        <f>Tabla1[[#This Row],[DIA]]</f>
        <v>45790</v>
      </c>
      <c r="O230" t="s">
        <v>358</v>
      </c>
      <c r="P230" t="s">
        <v>22</v>
      </c>
      <c r="Q230" t="s">
        <v>69</v>
      </c>
      <c r="R230" t="s">
        <v>478</v>
      </c>
      <c r="S230" s="63">
        <v>45893</v>
      </c>
      <c r="T230">
        <v>787</v>
      </c>
    </row>
    <row r="231" spans="1:20">
      <c r="A231" s="9" t="str">
        <f>Tabla1[[#This Row],[DIA]]&amp;"-"&amp;Tabla1[[#This Row],[NUM]]</f>
        <v>45790-934</v>
      </c>
      <c r="B231" s="61">
        <v>45790</v>
      </c>
      <c r="C231" s="7" t="s">
        <v>209</v>
      </c>
      <c r="D231" s="7" t="s">
        <v>13</v>
      </c>
      <c r="E231" s="7" t="s">
        <v>250</v>
      </c>
      <c r="F231" s="7">
        <v>934</v>
      </c>
      <c r="G231" s="8">
        <v>0.52430555555555558</v>
      </c>
      <c r="H231" s="8">
        <v>0.65277777777777779</v>
      </c>
      <c r="I231" s="7">
        <v>45</v>
      </c>
      <c r="J231" s="7">
        <v>45</v>
      </c>
      <c r="K231" s="7">
        <v>0</v>
      </c>
      <c r="L231" s="7">
        <v>100</v>
      </c>
      <c r="M231" s="1" t="str">
        <f>IFERROR(VLOOKUP(Tabla1[[#This Row],[COD]],Circuitos[],2,0)," ")</f>
        <v xml:space="preserve"> </v>
      </c>
      <c r="N231" s="9">
        <f>Tabla1[[#This Row],[DIA]]</f>
        <v>45790</v>
      </c>
      <c r="O231" t="s">
        <v>358</v>
      </c>
      <c r="P231" t="s">
        <v>24</v>
      </c>
      <c r="Q231" t="s">
        <v>69</v>
      </c>
      <c r="R231" t="s">
        <v>479</v>
      </c>
      <c r="S231" s="63">
        <v>45879</v>
      </c>
      <c r="T231">
        <v>787</v>
      </c>
    </row>
    <row r="232" spans="1:20">
      <c r="A232" s="9" t="str">
        <f>Tabla1[[#This Row],[DIA]]&amp;"-"&amp;Tabla1[[#This Row],[NUM]]</f>
        <v>45790-1916</v>
      </c>
      <c r="B232" s="61">
        <v>45790</v>
      </c>
      <c r="C232" s="7" t="s">
        <v>313</v>
      </c>
      <c r="D232" s="7" t="s">
        <v>13</v>
      </c>
      <c r="E232" s="7" t="s">
        <v>250</v>
      </c>
      <c r="F232" s="7">
        <v>1916</v>
      </c>
      <c r="G232" s="8">
        <v>0.50347222222222221</v>
      </c>
      <c r="H232" s="8">
        <v>0.66666666666666663</v>
      </c>
      <c r="I232" s="7">
        <v>44</v>
      </c>
      <c r="J232" s="7">
        <v>44</v>
      </c>
      <c r="K232" s="7">
        <v>0</v>
      </c>
      <c r="L232" s="7">
        <v>100</v>
      </c>
      <c r="M232" s="1" t="str">
        <f>IFERROR(VLOOKUP(Tabla1[[#This Row],[COD]],Circuitos[],2,0)," ")</f>
        <v xml:space="preserve"> </v>
      </c>
      <c r="N232" s="9">
        <f>Tabla1[[#This Row],[DIA]]</f>
        <v>45790</v>
      </c>
      <c r="O232" t="s">
        <v>358</v>
      </c>
      <c r="P232" t="s">
        <v>24</v>
      </c>
      <c r="Q232" t="s">
        <v>69</v>
      </c>
      <c r="R232" t="s">
        <v>480</v>
      </c>
      <c r="S232" s="63">
        <v>45914</v>
      </c>
      <c r="T232">
        <v>787</v>
      </c>
    </row>
    <row r="233" spans="1:20">
      <c r="A233" s="9" t="str">
        <f>Tabla1[[#This Row],[DIA]]&amp;"-"&amp;Tabla1[[#This Row],[NUM]]</f>
        <v>45790-652</v>
      </c>
      <c r="B233" s="61">
        <v>45790</v>
      </c>
      <c r="C233" s="7" t="s">
        <v>252</v>
      </c>
      <c r="D233" s="7" t="s">
        <v>13</v>
      </c>
      <c r="E233" s="7" t="s">
        <v>250</v>
      </c>
      <c r="F233" s="7">
        <v>652</v>
      </c>
      <c r="G233" s="8">
        <v>0.67708333333333337</v>
      </c>
      <c r="H233" s="8">
        <v>0.78472222222222221</v>
      </c>
      <c r="I233" s="7">
        <v>43</v>
      </c>
      <c r="J233" s="7">
        <v>43</v>
      </c>
      <c r="K233" s="7">
        <v>0</v>
      </c>
      <c r="L233" s="7">
        <v>100</v>
      </c>
      <c r="M233" s="1" t="str">
        <f>IFERROR(VLOOKUP(Tabla1[[#This Row],[COD]],Circuitos[],2,0)," ")</f>
        <v xml:space="preserve"> </v>
      </c>
      <c r="N233" s="9">
        <f>Tabla1[[#This Row],[DIA]]</f>
        <v>45790</v>
      </c>
      <c r="O233" t="s">
        <v>261</v>
      </c>
      <c r="P233" t="s">
        <v>33</v>
      </c>
      <c r="Q233" t="s">
        <v>72</v>
      </c>
      <c r="R233" t="s">
        <v>481</v>
      </c>
      <c r="S233" s="63">
        <v>45909</v>
      </c>
      <c r="T233">
        <v>761</v>
      </c>
    </row>
    <row r="234" spans="1:20">
      <c r="A234" s="9" t="str">
        <f>Tabla1[[#This Row],[DIA]]&amp;"-"&amp;Tabla1[[#This Row],[NUM]]</f>
        <v>45790-727</v>
      </c>
      <c r="B234" s="61">
        <v>45790</v>
      </c>
      <c r="C234" s="7" t="s">
        <v>13</v>
      </c>
      <c r="D234" s="7" t="s">
        <v>103</v>
      </c>
      <c r="E234" s="7" t="s">
        <v>482</v>
      </c>
      <c r="F234" s="7">
        <v>727</v>
      </c>
      <c r="G234" s="8">
        <v>0.80555555555555558</v>
      </c>
      <c r="H234" s="8">
        <v>0.27083333333333331</v>
      </c>
      <c r="I234" s="7">
        <v>1</v>
      </c>
      <c r="J234" s="7">
        <v>0</v>
      </c>
      <c r="K234" s="7">
        <v>1</v>
      </c>
      <c r="L234" s="7">
        <v>0</v>
      </c>
      <c r="M234" s="1" t="str">
        <f>IFERROR(VLOOKUP(Tabla1[[#This Row],[COD]],Circuitos[],2,0)," ")</f>
        <v xml:space="preserve"> </v>
      </c>
      <c r="N234" s="9">
        <f>Tabla1[[#This Row],[DIA]]</f>
        <v>45790</v>
      </c>
      <c r="O234" t="s">
        <v>261</v>
      </c>
      <c r="P234" t="s">
        <v>36</v>
      </c>
      <c r="Q234" t="s">
        <v>72</v>
      </c>
      <c r="R234" t="s">
        <v>483</v>
      </c>
      <c r="S234" s="63">
        <v>45804</v>
      </c>
      <c r="T234">
        <v>761</v>
      </c>
    </row>
    <row r="235" spans="1:20">
      <c r="A235" s="9" t="str">
        <f>Tabla1[[#This Row],[DIA]]&amp;"-"&amp;Tabla1[[#This Row],[NUM]]</f>
        <v>45790-833</v>
      </c>
      <c r="B235" s="61">
        <v>45790</v>
      </c>
      <c r="C235" s="7" t="s">
        <v>13</v>
      </c>
      <c r="D235" s="7" t="s">
        <v>484</v>
      </c>
      <c r="E235" s="7" t="s">
        <v>250</v>
      </c>
      <c r="F235" s="7">
        <v>833</v>
      </c>
      <c r="G235" s="8">
        <v>0.44444444444444442</v>
      </c>
      <c r="H235" s="8">
        <v>0.63541666666666663</v>
      </c>
      <c r="I235" s="7">
        <v>45</v>
      </c>
      <c r="J235" s="7">
        <v>45</v>
      </c>
      <c r="K235" s="7">
        <v>0</v>
      </c>
      <c r="L235" s="7">
        <v>100</v>
      </c>
      <c r="M235" s="1" t="str">
        <f>IFERROR(VLOOKUP(Tabla1[[#This Row],[COD]],Circuitos[],2,0)," ")</f>
        <v xml:space="preserve"> </v>
      </c>
      <c r="N235" s="9">
        <f>Tabla1[[#This Row],[DIA]]</f>
        <v>45790</v>
      </c>
      <c r="O235" t="s">
        <v>261</v>
      </c>
      <c r="P235" t="s">
        <v>36</v>
      </c>
      <c r="Q235" t="s">
        <v>72</v>
      </c>
      <c r="R235" t="s">
        <v>485</v>
      </c>
      <c r="S235" s="63">
        <v>45818</v>
      </c>
      <c r="T235">
        <v>761</v>
      </c>
    </row>
    <row r="236" spans="1:20">
      <c r="A236" s="9" t="str">
        <f>Tabla1[[#This Row],[DIA]]&amp;"-"&amp;Tabla1[[#This Row],[NUM]]</f>
        <v>45790-601</v>
      </c>
      <c r="B236" s="61">
        <v>45790</v>
      </c>
      <c r="C236" s="7" t="s">
        <v>13</v>
      </c>
      <c r="D236" s="7" t="s">
        <v>201</v>
      </c>
      <c r="E236" s="7" t="s">
        <v>250</v>
      </c>
      <c r="F236" s="7">
        <v>601</v>
      </c>
      <c r="G236" s="8">
        <v>0.69097222222222221</v>
      </c>
      <c r="H236" s="8">
        <v>0.78819444444444442</v>
      </c>
      <c r="I236" s="7">
        <v>50</v>
      </c>
      <c r="J236" s="7">
        <v>0</v>
      </c>
      <c r="K236" s="7">
        <v>50</v>
      </c>
      <c r="L236" s="7">
        <v>0</v>
      </c>
      <c r="M236" s="1" t="str">
        <f>IFERROR(VLOOKUP(Tabla1[[#This Row],[COD]],Circuitos[],2,0)," ")</f>
        <v xml:space="preserve"> </v>
      </c>
      <c r="N236" s="9">
        <f>Tabla1[[#This Row],[DIA]]</f>
        <v>45790</v>
      </c>
      <c r="O236" t="s">
        <v>261</v>
      </c>
      <c r="P236" t="s">
        <v>13</v>
      </c>
      <c r="Q236" t="s">
        <v>72</v>
      </c>
      <c r="R236" t="s">
        <v>486</v>
      </c>
      <c r="S236" s="63">
        <v>45790</v>
      </c>
      <c r="T236">
        <v>761</v>
      </c>
    </row>
    <row r="237" spans="1:20">
      <c r="A237" s="9" t="str">
        <f>Tabla1[[#This Row],[DIA]]&amp;"-"&amp;Tabla1[[#This Row],[NUM]]</f>
        <v>45790-1915</v>
      </c>
      <c r="B237" s="61">
        <v>45790</v>
      </c>
      <c r="C237" s="7" t="s">
        <v>13</v>
      </c>
      <c r="D237" s="7" t="s">
        <v>313</v>
      </c>
      <c r="E237" s="7" t="s">
        <v>250</v>
      </c>
      <c r="F237" s="7">
        <v>1915</v>
      </c>
      <c r="G237" s="8">
        <v>0.39930555555555558</v>
      </c>
      <c r="H237" s="8">
        <v>0.47569444444444442</v>
      </c>
      <c r="I237" s="7">
        <v>41</v>
      </c>
      <c r="J237" s="7">
        <v>41</v>
      </c>
      <c r="K237" s="7">
        <v>0</v>
      </c>
      <c r="L237" s="7">
        <v>100</v>
      </c>
      <c r="M237" s="1" t="str">
        <f>IFERROR(VLOOKUP(Tabla1[[#This Row],[COD]],Circuitos[],2,0)," ")</f>
        <v xml:space="preserve"> </v>
      </c>
      <c r="N237" s="9">
        <f>Tabla1[[#This Row],[DIA]]</f>
        <v>45790</v>
      </c>
      <c r="O237" t="s">
        <v>261</v>
      </c>
      <c r="P237" t="s">
        <v>13</v>
      </c>
      <c r="Q237" t="s">
        <v>72</v>
      </c>
      <c r="R237" t="s">
        <v>487</v>
      </c>
      <c r="S237" s="63">
        <v>45832</v>
      </c>
      <c r="T237">
        <v>761</v>
      </c>
    </row>
    <row r="238" spans="1:20">
      <c r="A238" s="9" t="str">
        <f>Tabla1[[#This Row],[DIA]]&amp;"-"&amp;Tabla1[[#This Row],[NUM]]</f>
        <v>45790-761</v>
      </c>
      <c r="B238" s="61">
        <v>45790</v>
      </c>
      <c r="C238" s="7" t="s">
        <v>13</v>
      </c>
      <c r="D238" s="7" t="s">
        <v>261</v>
      </c>
      <c r="E238" s="7" t="s">
        <v>278</v>
      </c>
      <c r="F238" s="7">
        <v>761</v>
      </c>
      <c r="G238" s="8">
        <v>0.67361111111111116</v>
      </c>
      <c r="H238" s="8">
        <v>0.77777777777777779</v>
      </c>
      <c r="I238" s="7">
        <v>45</v>
      </c>
      <c r="J238" s="7">
        <v>45</v>
      </c>
      <c r="K238" s="7">
        <v>0</v>
      </c>
      <c r="L238" s="7">
        <v>100</v>
      </c>
      <c r="M238" s="1" t="str">
        <f>IFERROR(VLOOKUP(Tabla1[[#This Row],[COD]],Circuitos[],2,0)," ")</f>
        <v>Sicilia Mágica "I"</v>
      </c>
      <c r="N238" s="9">
        <f>Tabla1[[#This Row],[DIA]]</f>
        <v>45790</v>
      </c>
      <c r="O238" t="s">
        <v>261</v>
      </c>
      <c r="P238" t="s">
        <v>13</v>
      </c>
      <c r="Q238" t="s">
        <v>72</v>
      </c>
      <c r="R238" t="s">
        <v>488</v>
      </c>
      <c r="S238" s="63">
        <v>45923</v>
      </c>
      <c r="T238">
        <v>761</v>
      </c>
    </row>
    <row r="239" spans="1:20">
      <c r="A239" s="9" t="str">
        <f>Tabla1[[#This Row],[DIA]]&amp;"-"&amp;Tabla1[[#This Row],[NUM]]</f>
        <v>45790-941</v>
      </c>
      <c r="B239" s="61">
        <v>45790</v>
      </c>
      <c r="C239" s="7" t="s">
        <v>13</v>
      </c>
      <c r="D239" s="7" t="s">
        <v>254</v>
      </c>
      <c r="E239" s="7" t="s">
        <v>250</v>
      </c>
      <c r="F239" s="7">
        <v>941</v>
      </c>
      <c r="G239" s="8">
        <v>0.66666666666666663</v>
      </c>
      <c r="H239" s="8">
        <v>0.78125</v>
      </c>
      <c r="I239" s="7">
        <v>45</v>
      </c>
      <c r="J239" s="7">
        <v>45</v>
      </c>
      <c r="K239" s="7">
        <v>0</v>
      </c>
      <c r="L239" s="7">
        <v>100</v>
      </c>
      <c r="M239" s="1" t="str">
        <f>IFERROR(VLOOKUP(Tabla1[[#This Row],[COD]],Circuitos[],2,0)," ")</f>
        <v xml:space="preserve"> </v>
      </c>
      <c r="N239" s="9">
        <f>Tabla1[[#This Row],[DIA]]</f>
        <v>45790</v>
      </c>
      <c r="O239" t="s">
        <v>261</v>
      </c>
      <c r="P239" t="s">
        <v>13</v>
      </c>
      <c r="Q239" t="s">
        <v>72</v>
      </c>
      <c r="R239" t="s">
        <v>489</v>
      </c>
      <c r="S239" s="63">
        <v>45937</v>
      </c>
      <c r="T239">
        <v>761</v>
      </c>
    </row>
    <row r="240" spans="1:20">
      <c r="A240" s="9" t="str">
        <f>Tabla1[[#This Row],[DIA]]&amp;"-"&amp;Tabla1[[#This Row],[NUM]]</f>
        <v>45790-762</v>
      </c>
      <c r="B240" s="61">
        <v>45790</v>
      </c>
      <c r="C240" s="7" t="s">
        <v>261</v>
      </c>
      <c r="D240" s="7" t="s">
        <v>13</v>
      </c>
      <c r="E240" s="7" t="s">
        <v>278</v>
      </c>
      <c r="F240" s="7">
        <v>762</v>
      </c>
      <c r="G240" s="8">
        <v>0.81944444444444442</v>
      </c>
      <c r="H240" s="8">
        <v>0.92708333333333337</v>
      </c>
      <c r="I240" s="7">
        <v>45</v>
      </c>
      <c r="J240" s="7">
        <v>45</v>
      </c>
      <c r="K240" s="7">
        <v>0</v>
      </c>
      <c r="L240" s="7">
        <v>100</v>
      </c>
      <c r="M240" s="1" t="str">
        <f>IFERROR(VLOOKUP(Tabla1[[#This Row],[COD]],Circuitos[],2,0)," ")</f>
        <v xml:space="preserve"> </v>
      </c>
      <c r="N240" s="9">
        <f>Tabla1[[#This Row],[DIA]]</f>
        <v>45790</v>
      </c>
      <c r="O240" t="s">
        <v>261</v>
      </c>
      <c r="P240" t="s">
        <v>24</v>
      </c>
      <c r="Q240" t="s">
        <v>490</v>
      </c>
      <c r="R240" t="s">
        <v>491</v>
      </c>
      <c r="S240" s="63">
        <v>45770</v>
      </c>
      <c r="T240">
        <v>6070</v>
      </c>
    </row>
    <row r="241" spans="1:20">
      <c r="A241" s="9" t="str">
        <f>Tabla1[[#This Row],[DIA]]&amp;"-"&amp;Tabla1[[#This Row],[NUM]]</f>
        <v>45790-437</v>
      </c>
      <c r="B241" s="61">
        <v>45790</v>
      </c>
      <c r="C241" s="7" t="s">
        <v>394</v>
      </c>
      <c r="D241" s="7" t="s">
        <v>36</v>
      </c>
      <c r="E241" s="7" t="s">
        <v>395</v>
      </c>
      <c r="F241" s="7">
        <v>437</v>
      </c>
      <c r="G241" s="8">
        <v>0.3888888888888889</v>
      </c>
      <c r="H241" s="8">
        <v>0.52083333333333337</v>
      </c>
      <c r="I241" s="7">
        <v>11</v>
      </c>
      <c r="J241" s="7">
        <v>11</v>
      </c>
      <c r="K241" s="7">
        <v>0</v>
      </c>
      <c r="L241" s="7">
        <v>100</v>
      </c>
      <c r="M241" s="1" t="str">
        <f>IFERROR(VLOOKUP(Tabla1[[#This Row],[COD]],Circuitos[],2,0)," ")</f>
        <v xml:space="preserve"> </v>
      </c>
      <c r="N241" s="9">
        <f>Tabla1[[#This Row],[DIA]]</f>
        <v>45790</v>
      </c>
      <c r="O241" t="s">
        <v>236</v>
      </c>
      <c r="P241" t="s">
        <v>13</v>
      </c>
      <c r="Q241" t="s">
        <v>42</v>
      </c>
      <c r="R241" t="s">
        <v>492</v>
      </c>
      <c r="S241" s="63">
        <v>45888</v>
      </c>
      <c r="T241">
        <v>763</v>
      </c>
    </row>
    <row r="242" spans="1:20">
      <c r="A242" s="9" t="str">
        <f>Tabla1[[#This Row],[DIA]]&amp;"-"&amp;Tabla1[[#This Row],[NUM]]</f>
        <v>45790-433</v>
      </c>
      <c r="B242" s="61">
        <v>45790</v>
      </c>
      <c r="C242" s="7" t="s">
        <v>394</v>
      </c>
      <c r="D242" s="7" t="s">
        <v>13</v>
      </c>
      <c r="E242" s="7" t="s">
        <v>395</v>
      </c>
      <c r="F242" s="7">
        <v>433</v>
      </c>
      <c r="G242" s="8">
        <v>0.44444444444444442</v>
      </c>
      <c r="H242" s="8">
        <v>0.60763888888888884</v>
      </c>
      <c r="I242" s="7">
        <v>15</v>
      </c>
      <c r="J242" s="7">
        <v>15</v>
      </c>
      <c r="K242" s="7">
        <v>0</v>
      </c>
      <c r="L242" s="7">
        <v>100</v>
      </c>
      <c r="M242" s="1" t="str">
        <f>IFERROR(VLOOKUP(Tabla1[[#This Row],[COD]],Circuitos[],2,0)," ")</f>
        <v xml:space="preserve"> </v>
      </c>
      <c r="N242" s="9">
        <f>Tabla1[[#This Row],[DIA]]</f>
        <v>45790</v>
      </c>
      <c r="O242" t="s">
        <v>236</v>
      </c>
      <c r="P242" t="s">
        <v>44</v>
      </c>
      <c r="Q242" t="s">
        <v>42</v>
      </c>
      <c r="R242" t="s">
        <v>493</v>
      </c>
      <c r="S242" s="63">
        <v>45874</v>
      </c>
      <c r="T242">
        <v>763</v>
      </c>
    </row>
    <row r="243" spans="1:20">
      <c r="A243" s="9" t="str">
        <f>Tabla1[[#This Row],[DIA]]&amp;"-"&amp;Tabla1[[#This Row],[NUM]]</f>
        <v>45791-2333</v>
      </c>
      <c r="B243" s="61">
        <v>45791</v>
      </c>
      <c r="C243" s="7" t="s">
        <v>185</v>
      </c>
      <c r="D243" s="7" t="s">
        <v>147</v>
      </c>
      <c r="E243" s="7" t="s">
        <v>181</v>
      </c>
      <c r="F243" s="7">
        <v>2333</v>
      </c>
      <c r="G243" s="8">
        <v>0.79513888888888884</v>
      </c>
      <c r="H243" s="8">
        <v>0.85763888888888884</v>
      </c>
      <c r="I243" s="7">
        <v>40</v>
      </c>
      <c r="J243" s="7">
        <v>6</v>
      </c>
      <c r="K243" s="7">
        <v>34</v>
      </c>
      <c r="L243" s="7">
        <v>15</v>
      </c>
      <c r="M243" s="1" t="str">
        <f>IFERROR(VLOOKUP(Tabla1[[#This Row],[COD]],Circuitos[],2,0)," ")</f>
        <v xml:space="preserve"> </v>
      </c>
      <c r="N243" s="9">
        <f>Tabla1[[#This Row],[DIA]]</f>
        <v>45791</v>
      </c>
      <c r="O243" t="s">
        <v>236</v>
      </c>
      <c r="P243" t="s">
        <v>22</v>
      </c>
      <c r="Q243" t="s">
        <v>42</v>
      </c>
      <c r="R243" t="s">
        <v>494</v>
      </c>
      <c r="S243" s="63">
        <v>45846</v>
      </c>
      <c r="T243">
        <v>763</v>
      </c>
    </row>
    <row r="244" spans="1:20">
      <c r="A244" s="9" t="str">
        <f>Tabla1[[#This Row],[DIA]]&amp;"-"&amp;Tabla1[[#This Row],[NUM]]</f>
        <v>45791-847</v>
      </c>
      <c r="B244" s="61">
        <v>45791</v>
      </c>
      <c r="C244" s="7" t="s">
        <v>103</v>
      </c>
      <c r="D244" s="7" t="s">
        <v>495</v>
      </c>
      <c r="E244" s="7" t="s">
        <v>482</v>
      </c>
      <c r="F244" s="7">
        <v>847</v>
      </c>
      <c r="G244" s="8">
        <v>0.34375</v>
      </c>
      <c r="H244" s="8">
        <v>0.57291666666666663</v>
      </c>
      <c r="I244" s="7">
        <v>1</v>
      </c>
      <c r="J244" s="7">
        <v>0</v>
      </c>
      <c r="K244" s="7">
        <v>1</v>
      </c>
      <c r="L244" s="7">
        <v>0</v>
      </c>
      <c r="M244" s="1" t="str">
        <f>IFERROR(VLOOKUP(Tabla1[[#This Row],[COD]],Circuitos[],2,0)," ")</f>
        <v>Lo Mejor de Sudáfrica</v>
      </c>
      <c r="N244" s="9">
        <f>Tabla1[[#This Row],[DIA]]</f>
        <v>45791</v>
      </c>
      <c r="O244" t="s">
        <v>236</v>
      </c>
      <c r="P244" t="s">
        <v>24</v>
      </c>
      <c r="Q244" t="s">
        <v>42</v>
      </c>
      <c r="R244" t="s">
        <v>496</v>
      </c>
      <c r="S244" s="63">
        <v>45860</v>
      </c>
      <c r="T244">
        <v>763</v>
      </c>
    </row>
    <row r="245" spans="1:20">
      <c r="A245" s="9" t="str">
        <f>Tabla1[[#This Row],[DIA]]&amp;"-"&amp;Tabla1[[#This Row],[NUM]]</f>
        <v>45791-8055</v>
      </c>
      <c r="B245" s="61">
        <v>45791</v>
      </c>
      <c r="C245" s="7" t="s">
        <v>175</v>
      </c>
      <c r="D245" s="7" t="s">
        <v>173</v>
      </c>
      <c r="E245" s="7" t="s">
        <v>257</v>
      </c>
      <c r="F245" s="7">
        <v>8055</v>
      </c>
      <c r="G245" s="8">
        <v>0.5625</v>
      </c>
      <c r="H245" s="8">
        <v>0.61458333333333337</v>
      </c>
      <c r="I245" s="7">
        <v>10</v>
      </c>
      <c r="J245" s="7">
        <v>7</v>
      </c>
      <c r="K245" s="7">
        <v>3</v>
      </c>
      <c r="L245" s="7">
        <v>70</v>
      </c>
      <c r="M245" s="1" t="str">
        <f>IFERROR(VLOOKUP(Tabla1[[#This Row],[COD]],Circuitos[],2,0)," ")</f>
        <v xml:space="preserve"> </v>
      </c>
      <c r="N245" s="9">
        <f>Tabla1[[#This Row],[DIA]]</f>
        <v>45791</v>
      </c>
      <c r="O245" t="s">
        <v>375</v>
      </c>
      <c r="P245" t="s">
        <v>33</v>
      </c>
      <c r="Q245" t="s">
        <v>34</v>
      </c>
      <c r="R245" t="s">
        <v>497</v>
      </c>
      <c r="S245" s="63">
        <v>45809</v>
      </c>
      <c r="T245">
        <v>775</v>
      </c>
    </row>
    <row r="246" spans="1:20">
      <c r="A246" s="9" t="str">
        <f>Tabla1[[#This Row],[DIA]]&amp;"-"&amp;Tabla1[[#This Row],[NUM]]</f>
        <v>45791-710</v>
      </c>
      <c r="B246" s="61">
        <v>45791</v>
      </c>
      <c r="C246" s="7" t="s">
        <v>13</v>
      </c>
      <c r="D246" s="7" t="s">
        <v>153</v>
      </c>
      <c r="E246" s="7" t="s">
        <v>498</v>
      </c>
      <c r="F246" s="7">
        <v>710</v>
      </c>
      <c r="G246" s="8">
        <v>0.46180555555555558</v>
      </c>
      <c r="H246" s="8">
        <v>0.24652777777777779</v>
      </c>
      <c r="I246" s="7">
        <v>27</v>
      </c>
      <c r="J246" s="7">
        <v>25</v>
      </c>
      <c r="K246" s="7">
        <v>2</v>
      </c>
      <c r="L246" s="7">
        <v>92.592592592592595</v>
      </c>
      <c r="M246" s="1" t="str">
        <f>IFERROR(VLOOKUP(Tabla1[[#This Row],[COD]],Circuitos[],2,0)," ")</f>
        <v xml:space="preserve"> </v>
      </c>
      <c r="N246" s="9">
        <f>Tabla1[[#This Row],[DIA]]</f>
        <v>45791</v>
      </c>
      <c r="O246" t="s">
        <v>375</v>
      </c>
      <c r="P246" t="s">
        <v>36</v>
      </c>
      <c r="Q246" t="s">
        <v>34</v>
      </c>
      <c r="R246" t="s">
        <v>499</v>
      </c>
      <c r="S246" s="63">
        <v>45823</v>
      </c>
      <c r="T246">
        <v>775</v>
      </c>
    </row>
    <row r="247" spans="1:20">
      <c r="A247" s="9" t="str">
        <f>Tabla1[[#This Row],[DIA]]&amp;"-"&amp;Tabla1[[#This Row],[NUM]]</f>
        <v>45791-870</v>
      </c>
      <c r="B247" s="61">
        <v>45791</v>
      </c>
      <c r="C247" s="7" t="s">
        <v>321</v>
      </c>
      <c r="D247" s="7" t="s">
        <v>30</v>
      </c>
      <c r="E247" s="7" t="s">
        <v>189</v>
      </c>
      <c r="F247" s="7">
        <v>870</v>
      </c>
      <c r="G247" s="8">
        <v>0.60069444444444442</v>
      </c>
      <c r="H247" s="8">
        <v>0.69097222222222221</v>
      </c>
      <c r="I247" s="7">
        <v>189</v>
      </c>
      <c r="J247" s="7">
        <v>175</v>
      </c>
      <c r="K247" s="7">
        <v>14</v>
      </c>
      <c r="L247" s="7">
        <v>92.592592592592595</v>
      </c>
      <c r="M247" s="1" t="str">
        <f>IFERROR(VLOOKUP(Tabla1[[#This Row],[COD]],Circuitos[],2,0)," ")</f>
        <v xml:space="preserve"> </v>
      </c>
      <c r="N247" s="9">
        <f>Tabla1[[#This Row],[DIA]]</f>
        <v>45791</v>
      </c>
      <c r="O247" t="s">
        <v>375</v>
      </c>
      <c r="P247" t="s">
        <v>37</v>
      </c>
      <c r="Q247" t="s">
        <v>34</v>
      </c>
      <c r="R247" t="s">
        <v>500</v>
      </c>
      <c r="S247" s="63">
        <v>45795</v>
      </c>
      <c r="T247">
        <v>775</v>
      </c>
    </row>
    <row r="248" spans="1:20">
      <c r="A248" s="9" t="str">
        <f>Tabla1[[#This Row],[DIA]]&amp;"-"&amp;Tabla1[[#This Row],[NUM]]</f>
        <v>45791-869</v>
      </c>
      <c r="B248" s="61">
        <v>45791</v>
      </c>
      <c r="C248" s="7" t="s">
        <v>25</v>
      </c>
      <c r="D248" s="7" t="s">
        <v>321</v>
      </c>
      <c r="E248" s="7" t="s">
        <v>189</v>
      </c>
      <c r="F248" s="7">
        <v>869</v>
      </c>
      <c r="G248" s="8">
        <v>0.45833333333333331</v>
      </c>
      <c r="H248" s="8">
        <v>0.55902777777777779</v>
      </c>
      <c r="I248" s="7">
        <v>189</v>
      </c>
      <c r="J248" s="7">
        <v>180</v>
      </c>
      <c r="K248" s="7">
        <v>9</v>
      </c>
      <c r="L248" s="7">
        <v>95.238095238095241</v>
      </c>
      <c r="M248" s="1" t="str">
        <f>IFERROR(VLOOKUP(Tabla1[[#This Row],[COD]],Circuitos[],2,0)," ")</f>
        <v>Bélgica y Países Bajos (AMS-BRU)</v>
      </c>
      <c r="N248" s="9">
        <f>Tabla1[[#This Row],[DIA]]</f>
        <v>45791</v>
      </c>
      <c r="O248" t="s">
        <v>375</v>
      </c>
      <c r="P248" t="s">
        <v>13</v>
      </c>
      <c r="Q248" t="s">
        <v>34</v>
      </c>
      <c r="R248" t="s">
        <v>501</v>
      </c>
      <c r="S248" s="63">
        <v>45781</v>
      </c>
      <c r="T248">
        <v>775</v>
      </c>
    </row>
    <row r="249" spans="1:20">
      <c r="A249" s="9" t="str">
        <f>Tabla1[[#This Row],[DIA]]&amp;"-"&amp;Tabla1[[#This Row],[NUM]]</f>
        <v>45792-686</v>
      </c>
      <c r="B249" s="61">
        <v>45792</v>
      </c>
      <c r="C249" s="7" t="s">
        <v>13</v>
      </c>
      <c r="D249" s="7" t="s">
        <v>291</v>
      </c>
      <c r="E249" s="7" t="s">
        <v>292</v>
      </c>
      <c r="F249" s="7">
        <v>686</v>
      </c>
      <c r="G249" s="8">
        <v>0.4513888888888889</v>
      </c>
      <c r="H249" s="8">
        <v>0.65625</v>
      </c>
      <c r="I249" s="7">
        <v>46</v>
      </c>
      <c r="J249" s="7">
        <v>0</v>
      </c>
      <c r="K249" s="7">
        <v>46</v>
      </c>
      <c r="L249" s="7">
        <v>0</v>
      </c>
      <c r="M249" s="1" t="str">
        <f>IFERROR(VLOOKUP(Tabla1[[#This Row],[COD]],Circuitos[],2,0)," ")</f>
        <v xml:space="preserve"> </v>
      </c>
      <c r="N249" s="9">
        <f>Tabla1[[#This Row],[DIA]]</f>
        <v>45792</v>
      </c>
      <c r="O249" t="s">
        <v>375</v>
      </c>
      <c r="P249" t="s">
        <v>13</v>
      </c>
      <c r="Q249" t="s">
        <v>34</v>
      </c>
      <c r="R249" t="s">
        <v>502</v>
      </c>
      <c r="S249" s="63">
        <v>45837</v>
      </c>
      <c r="T249">
        <v>775</v>
      </c>
    </row>
    <row r="250" spans="1:20">
      <c r="A250" s="9" t="str">
        <f>Tabla1[[#This Row],[DIA]]&amp;"-"&amp;Tabla1[[#This Row],[NUM]]</f>
        <v>45792-5129</v>
      </c>
      <c r="B250" s="61">
        <v>45792</v>
      </c>
      <c r="C250" s="7" t="s">
        <v>153</v>
      </c>
      <c r="D250" s="7" t="s">
        <v>503</v>
      </c>
      <c r="E250" s="7" t="s">
        <v>498</v>
      </c>
      <c r="F250" s="7">
        <v>5129</v>
      </c>
      <c r="G250" s="8">
        <v>0.37847222222222221</v>
      </c>
      <c r="H250" s="8">
        <v>0.47222222222222221</v>
      </c>
      <c r="I250" s="7">
        <v>27</v>
      </c>
      <c r="J250" s="7">
        <v>25</v>
      </c>
      <c r="K250" s="7">
        <v>2</v>
      </c>
      <c r="L250" s="7">
        <v>92.592592592592595</v>
      </c>
      <c r="M250" s="1" t="str">
        <f>IFERROR(VLOOKUP(Tabla1[[#This Row],[COD]],Circuitos[],2,0)," ")</f>
        <v>Lo Mejor de China</v>
      </c>
      <c r="N250" s="9">
        <f>Tabla1[[#This Row],[DIA]]</f>
        <v>45792</v>
      </c>
      <c r="O250" t="s">
        <v>375</v>
      </c>
      <c r="P250" t="s">
        <v>13</v>
      </c>
      <c r="Q250" t="s">
        <v>34</v>
      </c>
      <c r="R250" t="s">
        <v>504</v>
      </c>
      <c r="S250" s="63">
        <v>45921</v>
      </c>
      <c r="T250">
        <v>775</v>
      </c>
    </row>
    <row r="251" spans="1:20">
      <c r="A251" s="9" t="str">
        <f>Tabla1[[#This Row],[DIA]]&amp;"-"&amp;Tabla1[[#This Row],[NUM]]</f>
        <v>45793-920</v>
      </c>
      <c r="B251" s="61">
        <v>45793</v>
      </c>
      <c r="C251" s="7" t="s">
        <v>185</v>
      </c>
      <c r="D251" s="7" t="s">
        <v>13</v>
      </c>
      <c r="E251" s="7" t="s">
        <v>186</v>
      </c>
      <c r="F251" s="7">
        <v>920</v>
      </c>
      <c r="G251" s="8">
        <v>0.63888888888888884</v>
      </c>
      <c r="H251" s="8">
        <v>0.78125</v>
      </c>
      <c r="I251" s="7">
        <v>30</v>
      </c>
      <c r="J251" s="7">
        <v>12</v>
      </c>
      <c r="K251" s="7">
        <v>18</v>
      </c>
      <c r="L251" s="7">
        <v>40</v>
      </c>
      <c r="M251" s="1" t="str">
        <f>IFERROR(VLOOKUP(Tabla1[[#This Row],[COD]],Circuitos[],2,0)," ")</f>
        <v xml:space="preserve"> </v>
      </c>
      <c r="N251" s="9">
        <f>Tabla1[[#This Row],[DIA]]</f>
        <v>45793</v>
      </c>
      <c r="O251" t="s">
        <v>375</v>
      </c>
      <c r="P251" t="s">
        <v>13</v>
      </c>
      <c r="Q251" t="s">
        <v>34</v>
      </c>
      <c r="R251" t="s">
        <v>505</v>
      </c>
      <c r="S251" s="63">
        <v>45935</v>
      </c>
      <c r="T251">
        <v>775</v>
      </c>
    </row>
    <row r="252" spans="1:20">
      <c r="A252" s="9" t="str">
        <f>Tabla1[[#This Row],[DIA]]&amp;"-"&amp;Tabla1[[#This Row],[NUM]]</f>
        <v>45793-5003</v>
      </c>
      <c r="B252" s="61">
        <v>45793</v>
      </c>
      <c r="C252" s="7" t="s">
        <v>175</v>
      </c>
      <c r="D252" s="7" t="s">
        <v>173</v>
      </c>
      <c r="E252" s="7" t="s">
        <v>174</v>
      </c>
      <c r="F252" s="7">
        <v>5003</v>
      </c>
      <c r="G252" s="8">
        <v>0.81597222222222221</v>
      </c>
      <c r="H252" s="8">
        <v>0.89930555555555558</v>
      </c>
      <c r="I252" s="7">
        <v>10</v>
      </c>
      <c r="J252" s="7">
        <v>0</v>
      </c>
      <c r="K252" s="7">
        <v>10</v>
      </c>
      <c r="L252" s="7">
        <v>0</v>
      </c>
      <c r="M252" s="1" t="str">
        <f>IFERROR(VLOOKUP(Tabla1[[#This Row],[COD]],Circuitos[],2,0)," ")</f>
        <v xml:space="preserve"> </v>
      </c>
      <c r="N252" s="9">
        <f>Tabla1[[#This Row],[DIA]]</f>
        <v>45793</v>
      </c>
      <c r="O252" t="s">
        <v>321</v>
      </c>
      <c r="P252" t="s">
        <v>25</v>
      </c>
      <c r="Q252" t="s">
        <v>26</v>
      </c>
      <c r="R252" t="s">
        <v>506</v>
      </c>
      <c r="S252" s="63">
        <v>45791</v>
      </c>
      <c r="T252">
        <v>869</v>
      </c>
    </row>
    <row r="253" spans="1:20">
      <c r="A253" s="9" t="str">
        <f>Tabla1[[#This Row],[DIA]]&amp;"-"&amp;Tabla1[[#This Row],[NUM]]</f>
        <v>45793-5001</v>
      </c>
      <c r="B253" s="61">
        <v>45793</v>
      </c>
      <c r="C253" s="7" t="s">
        <v>173</v>
      </c>
      <c r="D253" s="7" t="s">
        <v>13</v>
      </c>
      <c r="E253" s="7" t="s">
        <v>174</v>
      </c>
      <c r="F253" s="7">
        <v>5001</v>
      </c>
      <c r="G253" s="8">
        <v>0.35416666666666669</v>
      </c>
      <c r="H253" s="8">
        <v>0.53125</v>
      </c>
      <c r="I253" s="7">
        <v>10</v>
      </c>
      <c r="J253" s="7">
        <v>6</v>
      </c>
      <c r="K253" s="7">
        <v>4</v>
      </c>
      <c r="L253" s="7">
        <v>60</v>
      </c>
      <c r="M253" s="1" t="str">
        <f>IFERROR(VLOOKUP(Tabla1[[#This Row],[COD]],Circuitos[],2,0)," ")</f>
        <v xml:space="preserve"> </v>
      </c>
      <c r="N253" s="9">
        <f>Tabla1[[#This Row],[DIA]]</f>
        <v>45793</v>
      </c>
      <c r="O253" t="s">
        <v>321</v>
      </c>
      <c r="P253" t="s">
        <v>29</v>
      </c>
      <c r="Q253" t="s">
        <v>26</v>
      </c>
      <c r="R253" t="s">
        <v>507</v>
      </c>
      <c r="S253" s="63">
        <v>45777</v>
      </c>
      <c r="T253">
        <v>869</v>
      </c>
    </row>
    <row r="254" spans="1:20">
      <c r="A254" s="9" t="str">
        <f>Tabla1[[#This Row],[DIA]]&amp;"-"&amp;Tabla1[[#This Row],[NUM]]</f>
        <v>45793-1684</v>
      </c>
      <c r="B254" s="61">
        <v>45793</v>
      </c>
      <c r="C254" s="7" t="s">
        <v>147</v>
      </c>
      <c r="D254" s="7" t="s">
        <v>13</v>
      </c>
      <c r="E254" s="7" t="s">
        <v>475</v>
      </c>
      <c r="F254" s="7">
        <v>1684</v>
      </c>
      <c r="G254" s="8">
        <v>0.65625</v>
      </c>
      <c r="H254" s="8">
        <v>0.79166666666666663</v>
      </c>
      <c r="I254" s="7">
        <v>30</v>
      </c>
      <c r="J254" s="7">
        <v>30</v>
      </c>
      <c r="K254" s="7">
        <v>0</v>
      </c>
      <c r="L254" s="7">
        <v>100</v>
      </c>
      <c r="M254" s="1" t="str">
        <f>IFERROR(VLOOKUP(Tabla1[[#This Row],[COD]],Circuitos[],2,0)," ")</f>
        <v xml:space="preserve"> </v>
      </c>
      <c r="N254" s="9">
        <f>Tabla1[[#This Row],[DIA]]</f>
        <v>45793</v>
      </c>
      <c r="O254" t="s">
        <v>321</v>
      </c>
      <c r="P254" t="s">
        <v>29</v>
      </c>
      <c r="Q254" t="s">
        <v>26</v>
      </c>
      <c r="R254" t="s">
        <v>508</v>
      </c>
      <c r="S254" s="63">
        <v>45805</v>
      </c>
      <c r="T254">
        <v>869</v>
      </c>
    </row>
    <row r="255" spans="1:20">
      <c r="A255" s="9" t="str">
        <f>Tabla1[[#This Row],[DIA]]&amp;"-"&amp;Tabla1[[#This Row],[NUM]]</f>
        <v>45793-921</v>
      </c>
      <c r="B255" s="61">
        <v>45793</v>
      </c>
      <c r="C255" s="7" t="s">
        <v>13</v>
      </c>
      <c r="D255" s="7" t="s">
        <v>185</v>
      </c>
      <c r="E255" s="7" t="s">
        <v>186</v>
      </c>
      <c r="F255" s="7">
        <v>921</v>
      </c>
      <c r="G255" s="8">
        <v>0.81597222222222221</v>
      </c>
      <c r="H255" s="8">
        <v>2.0833333333333332E-2</v>
      </c>
      <c r="I255" s="7">
        <v>60</v>
      </c>
      <c r="J255" s="7">
        <v>59</v>
      </c>
      <c r="K255" s="7">
        <v>1</v>
      </c>
      <c r="L255" s="7">
        <v>98.333333333333329</v>
      </c>
      <c r="M255" s="1" t="str">
        <f>IFERROR(VLOOKUP(Tabla1[[#This Row],[COD]],Circuitos[],2,0)," ")</f>
        <v xml:space="preserve"> </v>
      </c>
      <c r="N255" s="9">
        <f>Tabla1[[#This Row],[DIA]]</f>
        <v>45793</v>
      </c>
      <c r="O255" t="s">
        <v>277</v>
      </c>
      <c r="P255" t="s">
        <v>33</v>
      </c>
      <c r="Q255" t="s">
        <v>85</v>
      </c>
      <c r="R255" t="s">
        <v>509</v>
      </c>
      <c r="S255" s="63">
        <v>45956</v>
      </c>
      <c r="T255">
        <v>897</v>
      </c>
    </row>
    <row r="256" spans="1:20">
      <c r="A256" s="9" t="str">
        <f>Tabla1[[#This Row],[DIA]]&amp;"-"&amp;Tabla1[[#This Row],[NUM]]</f>
        <v>45793-5002</v>
      </c>
      <c r="B256" s="61">
        <v>45793</v>
      </c>
      <c r="C256" s="7" t="s">
        <v>13</v>
      </c>
      <c r="D256" s="7" t="s">
        <v>175</v>
      </c>
      <c r="E256" s="7" t="s">
        <v>174</v>
      </c>
      <c r="F256" s="7">
        <v>5002</v>
      </c>
      <c r="G256" s="8">
        <v>0.52777777777777779</v>
      </c>
      <c r="H256" s="8">
        <v>0.77430555555555558</v>
      </c>
      <c r="I256" s="7">
        <v>10</v>
      </c>
      <c r="J256" s="7">
        <v>7</v>
      </c>
      <c r="K256" s="7">
        <v>3</v>
      </c>
      <c r="L256" s="7">
        <v>70</v>
      </c>
      <c r="M256" s="1" t="str">
        <f>IFERROR(VLOOKUP(Tabla1[[#This Row],[COD]],Circuitos[],2,0)," ")</f>
        <v>Programas de Egipto</v>
      </c>
      <c r="N256" s="9">
        <f>Tabla1[[#This Row],[DIA]]</f>
        <v>45793</v>
      </c>
      <c r="O256" t="s">
        <v>277</v>
      </c>
      <c r="P256" t="s">
        <v>13</v>
      </c>
      <c r="Q256" t="s">
        <v>85</v>
      </c>
      <c r="R256" t="s">
        <v>510</v>
      </c>
      <c r="S256" s="63">
        <v>45759</v>
      </c>
      <c r="T256">
        <v>897</v>
      </c>
    </row>
    <row r="257" spans="1:20">
      <c r="A257" s="9" t="str">
        <f>Tabla1[[#This Row],[DIA]]&amp;"-"&amp;Tabla1[[#This Row],[NUM]]</f>
        <v>45793-9197</v>
      </c>
      <c r="B257" s="61">
        <v>45793</v>
      </c>
      <c r="C257" s="7" t="s">
        <v>415</v>
      </c>
      <c r="D257" s="7" t="s">
        <v>185</v>
      </c>
      <c r="E257" s="7" t="s">
        <v>186</v>
      </c>
      <c r="F257" s="7">
        <v>9197</v>
      </c>
      <c r="G257" s="8">
        <v>0.34375</v>
      </c>
      <c r="H257" s="8">
        <v>0.43402777777777779</v>
      </c>
      <c r="I257" s="7">
        <v>30</v>
      </c>
      <c r="J257" s="7">
        <v>12</v>
      </c>
      <c r="K257" s="7">
        <v>18</v>
      </c>
      <c r="L257" s="7">
        <v>40</v>
      </c>
      <c r="M257" s="1" t="str">
        <f>IFERROR(VLOOKUP(Tabla1[[#This Row],[COD]],Circuitos[],2,0)," ")</f>
        <v xml:space="preserve"> </v>
      </c>
      <c r="N257" s="9">
        <f>Tabla1[[#This Row],[DIA]]</f>
        <v>45793</v>
      </c>
      <c r="O257" t="s">
        <v>277</v>
      </c>
      <c r="P257" t="s">
        <v>13</v>
      </c>
      <c r="Q257" t="s">
        <v>85</v>
      </c>
      <c r="R257" t="s">
        <v>511</v>
      </c>
      <c r="S257" s="63">
        <v>45773</v>
      </c>
      <c r="T257">
        <v>897</v>
      </c>
    </row>
    <row r="258" spans="1:20">
      <c r="A258" s="9" t="str">
        <f>Tabla1[[#This Row],[DIA]]&amp;"-"&amp;Tabla1[[#This Row],[NUM]]</f>
        <v>45794-75</v>
      </c>
      <c r="B258" s="61">
        <v>45794</v>
      </c>
      <c r="C258" s="7" t="s">
        <v>36</v>
      </c>
      <c r="D258" s="7" t="s">
        <v>252</v>
      </c>
      <c r="E258" s="7" t="s">
        <v>272</v>
      </c>
      <c r="F258" s="7">
        <v>75</v>
      </c>
      <c r="G258" s="8">
        <v>0.2638888888888889</v>
      </c>
      <c r="H258" s="8">
        <v>0.33680555555555558</v>
      </c>
      <c r="I258" s="7">
        <v>14</v>
      </c>
      <c r="J258" s="7">
        <v>11</v>
      </c>
      <c r="K258" s="7">
        <v>3</v>
      </c>
      <c r="L258" s="7">
        <v>78.571428571428569</v>
      </c>
      <c r="M258" s="1" t="str">
        <f>IFERROR(VLOOKUP(Tabla1[[#This Row],[COD]],Circuitos[],2,0)," ")</f>
        <v xml:space="preserve"> </v>
      </c>
      <c r="N258" s="9">
        <f>Tabla1[[#This Row],[DIA]]</f>
        <v>45794</v>
      </c>
      <c r="O258" t="s">
        <v>277</v>
      </c>
      <c r="P258" t="s">
        <v>13</v>
      </c>
      <c r="Q258" t="s">
        <v>85</v>
      </c>
      <c r="R258" t="s">
        <v>512</v>
      </c>
      <c r="S258" s="63">
        <v>45787</v>
      </c>
      <c r="T258">
        <v>897</v>
      </c>
    </row>
    <row r="259" spans="1:20">
      <c r="A259" s="9" t="str">
        <f>Tabla1[[#This Row],[DIA]]&amp;"-"&amp;Tabla1[[#This Row],[NUM]]</f>
        <v>45794-1316</v>
      </c>
      <c r="B259" s="61">
        <v>45794</v>
      </c>
      <c r="C259" s="7" t="s">
        <v>37</v>
      </c>
      <c r="D259" s="7" t="s">
        <v>147</v>
      </c>
      <c r="E259" s="7" t="s">
        <v>181</v>
      </c>
      <c r="F259" s="7">
        <v>1316</v>
      </c>
      <c r="G259" s="8">
        <v>0.50347222222222221</v>
      </c>
      <c r="H259" s="8">
        <v>0.71875</v>
      </c>
      <c r="I259" s="7">
        <v>10</v>
      </c>
      <c r="J259" s="7">
        <v>10</v>
      </c>
      <c r="K259" s="7">
        <v>0</v>
      </c>
      <c r="L259" s="7">
        <v>100</v>
      </c>
      <c r="M259" s="1" t="str">
        <f>IFERROR(VLOOKUP(Tabla1[[#This Row],[COD]],Circuitos[],2,0)," ")</f>
        <v xml:space="preserve"> </v>
      </c>
      <c r="N259" s="9">
        <f>Tabla1[[#This Row],[DIA]]</f>
        <v>45794</v>
      </c>
      <c r="O259" t="s">
        <v>277</v>
      </c>
      <c r="P259" t="s">
        <v>13</v>
      </c>
      <c r="Q259" t="s">
        <v>85</v>
      </c>
      <c r="R259" t="s">
        <v>513</v>
      </c>
      <c r="S259" s="63">
        <v>45801</v>
      </c>
      <c r="T259">
        <v>897</v>
      </c>
    </row>
    <row r="260" spans="1:20">
      <c r="A260" s="9" t="str">
        <f>Tabla1[[#This Row],[DIA]]&amp;"-"&amp;Tabla1[[#This Row],[NUM]]</f>
        <v>45794-872</v>
      </c>
      <c r="B260" s="61">
        <v>45794</v>
      </c>
      <c r="C260" s="7" t="s">
        <v>223</v>
      </c>
      <c r="D260" s="7" t="s">
        <v>13</v>
      </c>
      <c r="E260" s="7" t="s">
        <v>250</v>
      </c>
      <c r="F260" s="7">
        <v>872</v>
      </c>
      <c r="G260" s="8">
        <v>0.64930555555555558</v>
      </c>
      <c r="H260" s="8">
        <v>0.78819444444444442</v>
      </c>
      <c r="I260" s="7">
        <v>45</v>
      </c>
      <c r="J260" s="7">
        <v>45</v>
      </c>
      <c r="K260" s="7">
        <v>0</v>
      </c>
      <c r="L260" s="7">
        <v>100</v>
      </c>
      <c r="M260" s="1" t="str">
        <f>IFERROR(VLOOKUP(Tabla1[[#This Row],[COD]],Circuitos[],2,0)," ")</f>
        <v xml:space="preserve"> </v>
      </c>
      <c r="N260" s="9">
        <f>Tabla1[[#This Row],[DIA]]</f>
        <v>45794</v>
      </c>
      <c r="O260" t="s">
        <v>277</v>
      </c>
      <c r="P260" t="s">
        <v>13</v>
      </c>
      <c r="Q260" t="s">
        <v>85</v>
      </c>
      <c r="R260" t="s">
        <v>514</v>
      </c>
      <c r="S260" s="63">
        <v>45914</v>
      </c>
      <c r="T260">
        <v>897</v>
      </c>
    </row>
    <row r="261" spans="1:20">
      <c r="A261" s="9" t="str">
        <f>Tabla1[[#This Row],[DIA]]&amp;"-"&amp;Tabla1[[#This Row],[NUM]]</f>
        <v>45794-6001</v>
      </c>
      <c r="B261" s="61">
        <v>45794</v>
      </c>
      <c r="C261" s="7" t="s">
        <v>173</v>
      </c>
      <c r="D261" s="7" t="s">
        <v>13</v>
      </c>
      <c r="E261" s="7" t="s">
        <v>174</v>
      </c>
      <c r="F261" s="7">
        <v>6001</v>
      </c>
      <c r="G261" s="8">
        <v>0.37847222222222221</v>
      </c>
      <c r="H261" s="8">
        <v>0.55902777777777779</v>
      </c>
      <c r="I261" s="7">
        <v>10</v>
      </c>
      <c r="J261" s="7">
        <v>7</v>
      </c>
      <c r="K261" s="7">
        <v>3</v>
      </c>
      <c r="L261" s="7">
        <v>70</v>
      </c>
      <c r="M261" s="1" t="str">
        <f>IFERROR(VLOOKUP(Tabla1[[#This Row],[COD]],Circuitos[],2,0)," ")</f>
        <v xml:space="preserve"> </v>
      </c>
      <c r="N261" s="9">
        <f>Tabla1[[#This Row],[DIA]]</f>
        <v>45794</v>
      </c>
      <c r="O261" t="s">
        <v>277</v>
      </c>
      <c r="P261" t="s">
        <v>13</v>
      </c>
      <c r="Q261" t="s">
        <v>85</v>
      </c>
      <c r="R261" t="s">
        <v>515</v>
      </c>
      <c r="S261" s="63">
        <v>45928</v>
      </c>
      <c r="T261">
        <v>897</v>
      </c>
    </row>
    <row r="262" spans="1:20">
      <c r="A262" s="9" t="str">
        <f>Tabla1[[#This Row],[DIA]]&amp;"-"&amp;Tabla1[[#This Row],[NUM]]</f>
        <v>45794-151</v>
      </c>
      <c r="B262" s="61">
        <v>45794</v>
      </c>
      <c r="C262" s="7" t="s">
        <v>139</v>
      </c>
      <c r="D262" s="7" t="s">
        <v>13</v>
      </c>
      <c r="E262" s="7" t="s">
        <v>400</v>
      </c>
      <c r="F262" s="7">
        <v>151</v>
      </c>
      <c r="G262" s="8">
        <v>0.60416666666666663</v>
      </c>
      <c r="H262" s="8">
        <v>0.875</v>
      </c>
      <c r="I262" s="7">
        <v>27</v>
      </c>
      <c r="J262" s="7">
        <v>24</v>
      </c>
      <c r="K262" s="7">
        <v>3</v>
      </c>
      <c r="L262" s="7">
        <v>88.888888888888886</v>
      </c>
      <c r="M262" s="1" t="str">
        <f>IFERROR(VLOOKUP(Tabla1[[#This Row],[COD]],Circuitos[],2,0)," ")</f>
        <v xml:space="preserve"> </v>
      </c>
      <c r="N262" s="9">
        <f>Tabla1[[#This Row],[DIA]]</f>
        <v>45794</v>
      </c>
      <c r="O262" t="s">
        <v>277</v>
      </c>
      <c r="P262" t="s">
        <v>13</v>
      </c>
      <c r="Q262" t="s">
        <v>85</v>
      </c>
      <c r="R262" t="s">
        <v>516</v>
      </c>
      <c r="S262" s="63">
        <v>45942</v>
      </c>
      <c r="T262">
        <v>897</v>
      </c>
    </row>
    <row r="263" spans="1:20">
      <c r="A263" s="9" t="str">
        <f>Tabla1[[#This Row],[DIA]]&amp;"-"&amp;Tabla1[[#This Row],[NUM]]</f>
        <v>45794-582</v>
      </c>
      <c r="B263" s="61">
        <v>45794</v>
      </c>
      <c r="C263" s="7" t="s">
        <v>252</v>
      </c>
      <c r="D263" s="7" t="s">
        <v>336</v>
      </c>
      <c r="E263" s="7" t="s">
        <v>272</v>
      </c>
      <c r="F263" s="7">
        <v>582</v>
      </c>
      <c r="G263" s="8">
        <v>0.38541666666666669</v>
      </c>
      <c r="H263" s="8">
        <v>0.44444444444444442</v>
      </c>
      <c r="I263" s="7">
        <v>36</v>
      </c>
      <c r="J263" s="7">
        <v>22</v>
      </c>
      <c r="K263" s="7">
        <v>14</v>
      </c>
      <c r="L263" s="7">
        <v>61.111111111111114</v>
      </c>
      <c r="M263" s="1" t="str">
        <f>IFERROR(VLOOKUP(Tabla1[[#This Row],[COD]],Circuitos[],2,0)," ")</f>
        <v xml:space="preserve"> </v>
      </c>
      <c r="N263" s="9">
        <f>Tabla1[[#This Row],[DIA]]</f>
        <v>45794</v>
      </c>
      <c r="O263" t="s">
        <v>277</v>
      </c>
      <c r="P263" t="s">
        <v>24</v>
      </c>
      <c r="Q263" t="s">
        <v>85</v>
      </c>
      <c r="R263" t="s">
        <v>517</v>
      </c>
      <c r="S263" s="63">
        <v>45816</v>
      </c>
      <c r="T263">
        <v>897</v>
      </c>
    </row>
    <row r="264" spans="1:20">
      <c r="A264" s="9" t="str">
        <f>Tabla1[[#This Row],[DIA]]&amp;"-"&amp;Tabla1[[#This Row],[NUM]]</f>
        <v>45794-1134</v>
      </c>
      <c r="B264" s="61">
        <v>45794</v>
      </c>
      <c r="C264" s="7" t="s">
        <v>192</v>
      </c>
      <c r="D264" s="7" t="s">
        <v>36</v>
      </c>
      <c r="E264" s="7" t="s">
        <v>193</v>
      </c>
      <c r="F264" s="7">
        <v>1134</v>
      </c>
      <c r="G264" s="8">
        <v>0.67013888888888884</v>
      </c>
      <c r="H264" s="8">
        <v>0.75694444444444442</v>
      </c>
      <c r="I264" s="7">
        <v>12</v>
      </c>
      <c r="J264" s="7">
        <v>12</v>
      </c>
      <c r="K264" s="7">
        <v>0</v>
      </c>
      <c r="L264" s="7">
        <v>100</v>
      </c>
      <c r="M264" s="1" t="str">
        <f>IFERROR(VLOOKUP(Tabla1[[#This Row],[COD]],Circuitos[],2,0)," ")</f>
        <v xml:space="preserve"> </v>
      </c>
      <c r="N264" s="9">
        <f>Tabla1[[#This Row],[DIA]]</f>
        <v>45794</v>
      </c>
      <c r="O264" t="s">
        <v>301</v>
      </c>
      <c r="P264" t="s">
        <v>13</v>
      </c>
      <c r="Q264" t="s">
        <v>47</v>
      </c>
      <c r="R264" t="s">
        <v>518</v>
      </c>
      <c r="S264" s="63">
        <v>45823</v>
      </c>
      <c r="T264">
        <v>5117</v>
      </c>
    </row>
    <row r="265" spans="1:20">
      <c r="A265" s="9" t="str">
        <f>Tabla1[[#This Row],[DIA]]&amp;"-"&amp;Tabla1[[#This Row],[NUM]]</f>
        <v>45794-1328</v>
      </c>
      <c r="B265" s="61">
        <v>45794</v>
      </c>
      <c r="C265" s="7" t="s">
        <v>192</v>
      </c>
      <c r="D265" s="7" t="s">
        <v>13</v>
      </c>
      <c r="E265" s="7" t="s">
        <v>250</v>
      </c>
      <c r="F265" s="7">
        <v>1328</v>
      </c>
      <c r="G265" s="8">
        <v>0.50694444444444442</v>
      </c>
      <c r="H265" s="8">
        <v>0.625</v>
      </c>
      <c r="I265" s="7">
        <v>45</v>
      </c>
      <c r="J265" s="7">
        <v>37</v>
      </c>
      <c r="K265" s="7">
        <v>8</v>
      </c>
      <c r="L265" s="7">
        <v>82.222222222222229</v>
      </c>
      <c r="M265" s="1" t="str">
        <f>IFERROR(VLOOKUP(Tabla1[[#This Row],[COD]],Circuitos[],2,0)," ")</f>
        <v xml:space="preserve"> </v>
      </c>
      <c r="N265" s="9">
        <f>Tabla1[[#This Row],[DIA]]</f>
        <v>45794</v>
      </c>
      <c r="O265" t="s">
        <v>301</v>
      </c>
      <c r="P265" t="s">
        <v>13</v>
      </c>
      <c r="Q265" t="s">
        <v>47</v>
      </c>
      <c r="R265" t="s">
        <v>519</v>
      </c>
      <c r="S265" s="63">
        <v>45837</v>
      </c>
      <c r="T265">
        <v>5117</v>
      </c>
    </row>
    <row r="266" spans="1:20">
      <c r="A266" s="9" t="str">
        <f>Tabla1[[#This Row],[DIA]]&amp;"-"&amp;Tabla1[[#This Row],[NUM]]</f>
        <v>45794-843</v>
      </c>
      <c r="B266" s="61">
        <v>45794</v>
      </c>
      <c r="C266" s="7" t="s">
        <v>520</v>
      </c>
      <c r="D266" s="7" t="s">
        <v>139</v>
      </c>
      <c r="E266" s="7" t="s">
        <v>400</v>
      </c>
      <c r="F266" s="7">
        <v>843</v>
      </c>
      <c r="G266" s="8">
        <v>0.37847222222222221</v>
      </c>
      <c r="H266" s="8">
        <v>0.49305555555555558</v>
      </c>
      <c r="I266" s="7">
        <v>27</v>
      </c>
      <c r="J266" s="7">
        <v>24</v>
      </c>
      <c r="K266" s="7">
        <v>3</v>
      </c>
      <c r="L266" s="7">
        <v>88.888888888888886</v>
      </c>
      <c r="M266" s="1" t="str">
        <f>IFERROR(VLOOKUP(Tabla1[[#This Row],[COD]],Circuitos[],2,0)," ")</f>
        <v xml:space="preserve"> </v>
      </c>
      <c r="N266" s="9">
        <f>Tabla1[[#This Row],[DIA]]</f>
        <v>45794</v>
      </c>
      <c r="O266" t="s">
        <v>301</v>
      </c>
      <c r="P266" t="s">
        <v>13</v>
      </c>
      <c r="Q266" t="s">
        <v>47</v>
      </c>
      <c r="R266" t="s">
        <v>521</v>
      </c>
      <c r="S266" s="63">
        <v>45851</v>
      </c>
      <c r="T266">
        <v>5117</v>
      </c>
    </row>
    <row r="267" spans="1:20">
      <c r="A267" s="9" t="str">
        <f>Tabla1[[#This Row],[DIA]]&amp;"-"&amp;Tabla1[[#This Row],[NUM]]</f>
        <v>45794-2022</v>
      </c>
      <c r="B267" s="61">
        <v>45794</v>
      </c>
      <c r="C267" s="7" t="s">
        <v>147</v>
      </c>
      <c r="D267" s="7" t="s">
        <v>180</v>
      </c>
      <c r="E267" s="7" t="s">
        <v>181</v>
      </c>
      <c r="F267" s="7">
        <v>2022</v>
      </c>
      <c r="G267" s="8">
        <v>0.83680555555555558</v>
      </c>
      <c r="H267" s="8">
        <v>0.90277777777777779</v>
      </c>
      <c r="I267" s="7">
        <v>10</v>
      </c>
      <c r="J267" s="7">
        <v>10</v>
      </c>
      <c r="K267" s="7">
        <v>0</v>
      </c>
      <c r="L267" s="7">
        <v>100</v>
      </c>
      <c r="M267" s="1" t="str">
        <f>IFERROR(VLOOKUP(Tabla1[[#This Row],[COD]],Circuitos[],2,0)," ")</f>
        <v xml:space="preserve"> </v>
      </c>
      <c r="N267" s="9">
        <f>Tabla1[[#This Row],[DIA]]</f>
        <v>45794</v>
      </c>
      <c r="O267" t="s">
        <v>301</v>
      </c>
      <c r="P267" t="s">
        <v>13</v>
      </c>
      <c r="Q267" t="s">
        <v>47</v>
      </c>
      <c r="R267" t="s">
        <v>522</v>
      </c>
      <c r="S267" s="63">
        <v>45865</v>
      </c>
      <c r="T267">
        <v>5117</v>
      </c>
    </row>
    <row r="268" spans="1:20">
      <c r="A268" s="9" t="str">
        <f>Tabla1[[#This Row],[DIA]]&amp;"-"&amp;Tabla1[[#This Row],[NUM]]</f>
        <v>45794-601</v>
      </c>
      <c r="B268" s="61">
        <v>45794</v>
      </c>
      <c r="C268" s="7" t="s">
        <v>13</v>
      </c>
      <c r="D268" s="7" t="s">
        <v>201</v>
      </c>
      <c r="E268" s="7" t="s">
        <v>250</v>
      </c>
      <c r="F268" s="7">
        <v>601</v>
      </c>
      <c r="G268" s="8">
        <v>0.69097222222222221</v>
      </c>
      <c r="H268" s="8">
        <v>0.78819444444444442</v>
      </c>
      <c r="I268" s="7">
        <v>50</v>
      </c>
      <c r="J268" s="7">
        <v>0</v>
      </c>
      <c r="K268" s="7">
        <v>50</v>
      </c>
      <c r="L268" s="7">
        <v>0</v>
      </c>
      <c r="M268" s="1" t="str">
        <f>IFERROR(VLOOKUP(Tabla1[[#This Row],[COD]],Circuitos[],2,0)," ")</f>
        <v xml:space="preserve"> </v>
      </c>
      <c r="N268" s="9">
        <f>Tabla1[[#This Row],[DIA]]</f>
        <v>45794</v>
      </c>
      <c r="O268" t="s">
        <v>301</v>
      </c>
      <c r="P268" t="s">
        <v>13</v>
      </c>
      <c r="Q268" t="s">
        <v>47</v>
      </c>
      <c r="R268" t="s">
        <v>523</v>
      </c>
      <c r="S268" s="63">
        <v>45879</v>
      </c>
      <c r="T268">
        <v>5117</v>
      </c>
    </row>
    <row r="269" spans="1:20">
      <c r="A269" s="9" t="str">
        <f>Tabla1[[#This Row],[DIA]]&amp;"-"&amp;Tabla1[[#This Row],[NUM]]</f>
        <v>45794-59</v>
      </c>
      <c r="B269" s="61">
        <v>45794</v>
      </c>
      <c r="C269" s="7" t="s">
        <v>13</v>
      </c>
      <c r="D269" s="7" t="s">
        <v>252</v>
      </c>
      <c r="E269" s="7" t="s">
        <v>272</v>
      </c>
      <c r="F269" s="7">
        <v>59</v>
      </c>
      <c r="G269" s="8">
        <v>0.24305555555555555</v>
      </c>
      <c r="H269" s="8">
        <v>0.34375</v>
      </c>
      <c r="I269" s="7">
        <v>22</v>
      </c>
      <c r="J269" s="7">
        <v>11</v>
      </c>
      <c r="K269" s="7">
        <v>11</v>
      </c>
      <c r="L269" s="7">
        <v>50</v>
      </c>
      <c r="M269" s="1" t="str">
        <f>IFERROR(VLOOKUP(Tabla1[[#This Row],[COD]],Circuitos[],2,0)," ")</f>
        <v xml:space="preserve"> </v>
      </c>
      <c r="N269" s="9">
        <f>Tabla1[[#This Row],[DIA]]</f>
        <v>45794</v>
      </c>
      <c r="O269" t="s">
        <v>301</v>
      </c>
      <c r="P269" t="s">
        <v>13</v>
      </c>
      <c r="Q269" t="s">
        <v>47</v>
      </c>
      <c r="R269" t="s">
        <v>524</v>
      </c>
      <c r="S269" s="63">
        <v>45893</v>
      </c>
      <c r="T269">
        <v>5117</v>
      </c>
    </row>
    <row r="270" spans="1:20">
      <c r="A270" s="9" t="str">
        <f>Tabla1[[#This Row],[DIA]]&amp;"-"&amp;Tabla1[[#This Row],[NUM]]</f>
        <v>45794-6002</v>
      </c>
      <c r="B270" s="61">
        <v>45794</v>
      </c>
      <c r="C270" s="7" t="s">
        <v>13</v>
      </c>
      <c r="D270" s="7" t="s">
        <v>183</v>
      </c>
      <c r="E270" s="7" t="s">
        <v>174</v>
      </c>
      <c r="F270" s="7">
        <v>6002</v>
      </c>
      <c r="G270" s="8">
        <v>0.60069444444444442</v>
      </c>
      <c r="H270" s="8">
        <v>0.85069444444444442</v>
      </c>
      <c r="I270" s="7">
        <v>10</v>
      </c>
      <c r="J270" s="7">
        <v>4</v>
      </c>
      <c r="K270" s="7">
        <v>6</v>
      </c>
      <c r="L270" s="7">
        <v>40</v>
      </c>
      <c r="M270" s="1" t="str">
        <f>IFERROR(VLOOKUP(Tabla1[[#This Row],[COD]],Circuitos[],2,0)," ")</f>
        <v>Programas de Egipto</v>
      </c>
      <c r="N270" s="9">
        <f>Tabla1[[#This Row],[DIA]]</f>
        <v>45794</v>
      </c>
      <c r="O270" t="s">
        <v>350</v>
      </c>
      <c r="P270" t="s">
        <v>52</v>
      </c>
      <c r="Q270" t="s">
        <v>86</v>
      </c>
      <c r="R270" t="s">
        <v>525</v>
      </c>
      <c r="S270" s="63">
        <v>45808</v>
      </c>
      <c r="T270">
        <v>897</v>
      </c>
    </row>
    <row r="271" spans="1:20">
      <c r="A271" s="9" t="str">
        <f>Tabla1[[#This Row],[DIA]]&amp;"-"&amp;Tabla1[[#This Row],[NUM]]</f>
        <v>45794-1831</v>
      </c>
      <c r="B271" s="61">
        <v>45794</v>
      </c>
      <c r="C271" s="7" t="s">
        <v>13</v>
      </c>
      <c r="D271" s="7" t="s">
        <v>234</v>
      </c>
      <c r="E271" s="7" t="s">
        <v>250</v>
      </c>
      <c r="F271" s="7">
        <v>1831</v>
      </c>
      <c r="G271" s="8">
        <v>0.47916666666666669</v>
      </c>
      <c r="H271" s="8">
        <v>0.58680555555555558</v>
      </c>
      <c r="I271" s="7">
        <v>45</v>
      </c>
      <c r="J271" s="7">
        <v>45</v>
      </c>
      <c r="K271" s="7">
        <v>0</v>
      </c>
      <c r="L271" s="7">
        <v>100</v>
      </c>
      <c r="M271" s="1" t="str">
        <f>IFERROR(VLOOKUP(Tabla1[[#This Row],[COD]],Circuitos[],2,0)," ")</f>
        <v xml:space="preserve"> </v>
      </c>
      <c r="N271" s="9">
        <f>Tabla1[[#This Row],[DIA]]</f>
        <v>45794</v>
      </c>
      <c r="O271" t="s">
        <v>350</v>
      </c>
      <c r="P271" t="s">
        <v>13</v>
      </c>
      <c r="Q271" t="s">
        <v>86</v>
      </c>
      <c r="R271" t="s">
        <v>526</v>
      </c>
      <c r="S271" s="63">
        <v>45766</v>
      </c>
      <c r="T271">
        <v>897</v>
      </c>
    </row>
    <row r="272" spans="1:20">
      <c r="A272" s="9" t="str">
        <f>Tabla1[[#This Row],[DIA]]&amp;"-"&amp;Tabla1[[#This Row],[NUM]]</f>
        <v>45794-573</v>
      </c>
      <c r="B272" s="61">
        <v>45794</v>
      </c>
      <c r="C272" s="7" t="s">
        <v>13</v>
      </c>
      <c r="D272" s="7" t="s">
        <v>346</v>
      </c>
      <c r="E272" s="7" t="s">
        <v>250</v>
      </c>
      <c r="F272" s="7">
        <v>573</v>
      </c>
      <c r="G272" s="8">
        <v>0.47569444444444442</v>
      </c>
      <c r="H272" s="8">
        <v>0.55902777777777779</v>
      </c>
      <c r="I272" s="7">
        <v>45</v>
      </c>
      <c r="J272" s="7">
        <v>44</v>
      </c>
      <c r="K272" s="7">
        <v>1</v>
      </c>
      <c r="L272" s="7">
        <v>97.777777777777771</v>
      </c>
      <c r="M272" s="1" t="str">
        <f>IFERROR(VLOOKUP(Tabla1[[#This Row],[COD]],Circuitos[],2,0)," ")</f>
        <v xml:space="preserve"> </v>
      </c>
      <c r="N272" s="9">
        <f>Tabla1[[#This Row],[DIA]]</f>
        <v>45794</v>
      </c>
      <c r="O272" t="s">
        <v>350</v>
      </c>
      <c r="P272" t="s">
        <v>13</v>
      </c>
      <c r="Q272" t="s">
        <v>86</v>
      </c>
      <c r="R272" t="s">
        <v>527</v>
      </c>
      <c r="S272" s="63">
        <v>45780</v>
      </c>
      <c r="T272">
        <v>897</v>
      </c>
    </row>
    <row r="273" spans="1:20">
      <c r="A273" s="9" t="str">
        <f>Tabla1[[#This Row],[DIA]]&amp;"-"&amp;Tabla1[[#This Row],[NUM]]</f>
        <v>45794-416</v>
      </c>
      <c r="B273" s="61">
        <v>45794</v>
      </c>
      <c r="C273" s="7" t="s">
        <v>13</v>
      </c>
      <c r="D273" s="7" t="s">
        <v>358</v>
      </c>
      <c r="E273" s="7" t="s">
        <v>528</v>
      </c>
      <c r="F273" s="7">
        <v>416</v>
      </c>
      <c r="G273" s="8">
        <v>0.52083333333333337</v>
      </c>
      <c r="H273" s="8">
        <v>0.72222222222222221</v>
      </c>
      <c r="I273" s="7">
        <v>35</v>
      </c>
      <c r="J273" s="7">
        <v>21</v>
      </c>
      <c r="K273" s="7">
        <v>14</v>
      </c>
      <c r="L273" s="7">
        <v>60</v>
      </c>
      <c r="M273" s="1" t="str">
        <f>IFERROR(VLOOKUP(Tabla1[[#This Row],[COD]],Circuitos[],2,0)," ")</f>
        <v xml:space="preserve"> </v>
      </c>
      <c r="N273" s="9">
        <f>Tabla1[[#This Row],[DIA]]</f>
        <v>45794</v>
      </c>
      <c r="O273" t="s">
        <v>350</v>
      </c>
      <c r="P273" t="s">
        <v>13</v>
      </c>
      <c r="Q273" t="s">
        <v>86</v>
      </c>
      <c r="R273" t="s">
        <v>529</v>
      </c>
      <c r="S273" s="63">
        <v>45794</v>
      </c>
      <c r="T273">
        <v>897</v>
      </c>
    </row>
    <row r="274" spans="1:20">
      <c r="A274" s="9" t="str">
        <f>Tabla1[[#This Row],[DIA]]&amp;"-"&amp;Tabla1[[#This Row],[NUM]]</f>
        <v>45794-857</v>
      </c>
      <c r="B274" s="61">
        <v>45794</v>
      </c>
      <c r="C274" s="7" t="s">
        <v>13</v>
      </c>
      <c r="D274" s="7" t="s">
        <v>530</v>
      </c>
      <c r="E274" s="7" t="s">
        <v>531</v>
      </c>
      <c r="F274" s="7">
        <v>857</v>
      </c>
      <c r="G274" s="8">
        <v>0.63888888888888884</v>
      </c>
      <c r="H274" s="8">
        <v>0.75694444444444442</v>
      </c>
      <c r="I274" s="7">
        <v>31</v>
      </c>
      <c r="J274" s="7">
        <v>19</v>
      </c>
      <c r="K274" s="7">
        <v>12</v>
      </c>
      <c r="L274" s="7">
        <v>61.29032258064516</v>
      </c>
      <c r="M274" s="1" t="str">
        <f>IFERROR(VLOOKUP(Tabla1[[#This Row],[COD]],Circuitos[],2,0)," ")</f>
        <v xml:space="preserve"> </v>
      </c>
      <c r="N274" s="9">
        <f>Tabla1[[#This Row],[DIA]]</f>
        <v>45794</v>
      </c>
      <c r="O274" t="s">
        <v>350</v>
      </c>
      <c r="P274" t="s">
        <v>13</v>
      </c>
      <c r="Q274" t="s">
        <v>86</v>
      </c>
      <c r="R274" t="s">
        <v>532</v>
      </c>
      <c r="S274" s="63">
        <v>45907</v>
      </c>
      <c r="T274">
        <v>897</v>
      </c>
    </row>
    <row r="275" spans="1:20">
      <c r="A275" s="9" t="str">
        <f>Tabla1[[#This Row],[DIA]]&amp;"-"&amp;Tabla1[[#This Row],[NUM]]</f>
        <v>45794-897</v>
      </c>
      <c r="B275" s="61">
        <v>45794</v>
      </c>
      <c r="C275" s="7" t="s">
        <v>13</v>
      </c>
      <c r="D275" s="7" t="s">
        <v>350</v>
      </c>
      <c r="E275" s="7" t="s">
        <v>278</v>
      </c>
      <c r="F275" s="7">
        <v>897</v>
      </c>
      <c r="G275" s="8">
        <v>0.84375</v>
      </c>
      <c r="H275" s="8">
        <v>0.24652777777777779</v>
      </c>
      <c r="I275" s="7">
        <v>80</v>
      </c>
      <c r="J275" s="7">
        <v>49</v>
      </c>
      <c r="K275" s="7">
        <v>31</v>
      </c>
      <c r="L275" s="7">
        <v>61.25</v>
      </c>
      <c r="M275" s="1" t="str">
        <f>IFERROR(VLOOKUP(Tabla1[[#This Row],[COD]],Circuitos[],2,0)," ")</f>
        <v>Uzbekistan, Ruta de la Seda II</v>
      </c>
      <c r="N275" s="9">
        <f>Tabla1[[#This Row],[DIA]]</f>
        <v>45794</v>
      </c>
      <c r="O275" t="s">
        <v>350</v>
      </c>
      <c r="P275" t="s">
        <v>13</v>
      </c>
      <c r="Q275" t="s">
        <v>86</v>
      </c>
      <c r="R275" t="s">
        <v>533</v>
      </c>
      <c r="S275" s="63">
        <v>45921</v>
      </c>
      <c r="T275">
        <v>897</v>
      </c>
    </row>
    <row r="276" spans="1:20">
      <c r="A276" s="9" t="str">
        <f>Tabla1[[#This Row],[DIA]]&amp;"-"&amp;Tabla1[[#This Row],[NUM]]</f>
        <v>45794-1818</v>
      </c>
      <c r="B276" s="61">
        <v>45794</v>
      </c>
      <c r="C276" s="7" t="s">
        <v>196</v>
      </c>
      <c r="D276" s="7" t="s">
        <v>36</v>
      </c>
      <c r="E276" s="7" t="s">
        <v>193</v>
      </c>
      <c r="F276" s="7">
        <v>1818</v>
      </c>
      <c r="G276" s="8">
        <v>0.8125</v>
      </c>
      <c r="H276" s="8">
        <v>0.90277777777777779</v>
      </c>
      <c r="I276" s="7">
        <v>12</v>
      </c>
      <c r="J276" s="7">
        <v>9</v>
      </c>
      <c r="K276" s="7">
        <v>3</v>
      </c>
      <c r="L276" s="7">
        <v>75</v>
      </c>
      <c r="M276" s="1" t="str">
        <f>IFERROR(VLOOKUP(Tabla1[[#This Row],[COD]],Circuitos[],2,0)," ")</f>
        <v xml:space="preserve"> </v>
      </c>
      <c r="N276" s="9">
        <f>Tabla1[[#This Row],[DIA]]</f>
        <v>45794</v>
      </c>
      <c r="O276" t="s">
        <v>350</v>
      </c>
      <c r="P276" t="s">
        <v>13</v>
      </c>
      <c r="Q276" t="s">
        <v>86</v>
      </c>
      <c r="R276" t="s">
        <v>534</v>
      </c>
      <c r="S276" s="63">
        <v>45935</v>
      </c>
      <c r="T276">
        <v>897</v>
      </c>
    </row>
    <row r="277" spans="1:20">
      <c r="A277" s="9" t="str">
        <f>Tabla1[[#This Row],[DIA]]&amp;"-"&amp;Tabla1[[#This Row],[NUM]]</f>
        <v>45794-742</v>
      </c>
      <c r="B277" s="61">
        <v>45794</v>
      </c>
      <c r="C277" s="7" t="s">
        <v>196</v>
      </c>
      <c r="D277" s="7" t="s">
        <v>13</v>
      </c>
      <c r="E277" s="7" t="s">
        <v>250</v>
      </c>
      <c r="F277" s="7">
        <v>742</v>
      </c>
      <c r="G277" s="8">
        <v>0.50694444444444442</v>
      </c>
      <c r="H277" s="8">
        <v>0.625</v>
      </c>
      <c r="I277" s="7">
        <v>22</v>
      </c>
      <c r="J277" s="7">
        <v>15</v>
      </c>
      <c r="K277" s="7">
        <v>7</v>
      </c>
      <c r="L277" s="7">
        <v>68.181818181818187</v>
      </c>
      <c r="M277" s="1" t="str">
        <f>IFERROR(VLOOKUP(Tabla1[[#This Row],[COD]],Circuitos[],2,0)," ")</f>
        <v xml:space="preserve"> </v>
      </c>
      <c r="N277" s="9">
        <f>Tabla1[[#This Row],[DIA]]</f>
        <v>45794</v>
      </c>
      <c r="O277" t="s">
        <v>350</v>
      </c>
      <c r="P277" t="s">
        <v>13</v>
      </c>
      <c r="Q277" t="s">
        <v>86</v>
      </c>
      <c r="R277" t="s">
        <v>535</v>
      </c>
      <c r="S277" s="63">
        <v>45949</v>
      </c>
      <c r="T277">
        <v>897</v>
      </c>
    </row>
    <row r="278" spans="1:20">
      <c r="A278" s="9" t="str">
        <f>Tabla1[[#This Row],[DIA]]&amp;"-"&amp;Tabla1[[#This Row],[NUM]]</f>
        <v>45794-1832</v>
      </c>
      <c r="B278" s="61">
        <v>45794</v>
      </c>
      <c r="C278" s="7" t="s">
        <v>234</v>
      </c>
      <c r="D278" s="7" t="s">
        <v>13</v>
      </c>
      <c r="E278" s="7" t="s">
        <v>250</v>
      </c>
      <c r="F278" s="7">
        <v>1832</v>
      </c>
      <c r="G278" s="8">
        <v>0.61805555555555558</v>
      </c>
      <c r="H278" s="8">
        <v>0.73263888888888884</v>
      </c>
      <c r="I278" s="7">
        <v>37</v>
      </c>
      <c r="J278" s="7">
        <v>21</v>
      </c>
      <c r="K278" s="7">
        <v>16</v>
      </c>
      <c r="L278" s="7">
        <v>56.756756756756758</v>
      </c>
      <c r="M278" s="1" t="str">
        <f>IFERROR(VLOOKUP(Tabla1[[#This Row],[COD]],Circuitos[],2,0)," ")</f>
        <v xml:space="preserve"> </v>
      </c>
      <c r="N278" s="9">
        <f>Tabla1[[#This Row],[DIA]]</f>
        <v>45794</v>
      </c>
      <c r="O278" t="s">
        <v>214</v>
      </c>
      <c r="P278" t="s">
        <v>13</v>
      </c>
      <c r="Q278" t="s">
        <v>45</v>
      </c>
      <c r="R278" t="s">
        <v>536</v>
      </c>
      <c r="S278" s="63">
        <v>45830</v>
      </c>
      <c r="T278">
        <v>5117</v>
      </c>
    </row>
    <row r="279" spans="1:20">
      <c r="A279" s="9" t="str">
        <f>Tabla1[[#This Row],[DIA]]&amp;"-"&amp;Tabla1[[#This Row],[NUM]]</f>
        <v>45794-572</v>
      </c>
      <c r="B279" s="61">
        <v>45794</v>
      </c>
      <c r="C279" s="7" t="s">
        <v>346</v>
      </c>
      <c r="D279" s="7" t="s">
        <v>13</v>
      </c>
      <c r="E279" s="7" t="s">
        <v>250</v>
      </c>
      <c r="F279" s="7">
        <v>572</v>
      </c>
      <c r="G279" s="8">
        <v>0.52777777777777779</v>
      </c>
      <c r="H279" s="8">
        <v>0.61458333333333337</v>
      </c>
      <c r="I279" s="7">
        <v>45</v>
      </c>
      <c r="J279" s="7">
        <v>36</v>
      </c>
      <c r="K279" s="7">
        <v>9</v>
      </c>
      <c r="L279" s="7">
        <v>80</v>
      </c>
      <c r="M279" s="1" t="str">
        <f>IFERROR(VLOOKUP(Tabla1[[#This Row],[COD]],Circuitos[],2,0)," ")</f>
        <v xml:space="preserve"> </v>
      </c>
      <c r="N279" s="9">
        <f>Tabla1[[#This Row],[DIA]]</f>
        <v>45794</v>
      </c>
      <c r="O279" t="s">
        <v>214</v>
      </c>
      <c r="P279" t="s">
        <v>13</v>
      </c>
      <c r="Q279" t="s">
        <v>45</v>
      </c>
      <c r="R279" t="s">
        <v>537</v>
      </c>
      <c r="S279" s="63">
        <v>45844</v>
      </c>
      <c r="T279">
        <v>5117</v>
      </c>
    </row>
    <row r="280" spans="1:20">
      <c r="A280" s="9" t="str">
        <f>Tabla1[[#This Row],[DIA]]&amp;"-"&amp;Tabla1[[#This Row],[NUM]]</f>
        <v>45795-1304</v>
      </c>
      <c r="B280" s="61">
        <v>45795</v>
      </c>
      <c r="C280" s="7" t="s">
        <v>33</v>
      </c>
      <c r="D280" s="7" t="s">
        <v>147</v>
      </c>
      <c r="E280" s="7" t="s">
        <v>181</v>
      </c>
      <c r="F280" s="7">
        <v>1304</v>
      </c>
      <c r="G280" s="8">
        <v>0.5</v>
      </c>
      <c r="H280" s="8">
        <v>0.72569444444444442</v>
      </c>
      <c r="I280" s="7">
        <v>9</v>
      </c>
      <c r="J280" s="7">
        <v>8</v>
      </c>
      <c r="K280" s="7">
        <v>1</v>
      </c>
      <c r="L280" s="7">
        <v>88.888888888888886</v>
      </c>
      <c r="M280" s="1" t="str">
        <f>IFERROR(VLOOKUP(Tabla1[[#This Row],[COD]],Circuitos[],2,0)," ")</f>
        <v xml:space="preserve"> </v>
      </c>
      <c r="N280" s="9">
        <f>Tabla1[[#This Row],[DIA]]</f>
        <v>45795</v>
      </c>
      <c r="O280" t="s">
        <v>214</v>
      </c>
      <c r="P280" t="s">
        <v>13</v>
      </c>
      <c r="Q280" t="s">
        <v>45</v>
      </c>
      <c r="R280" t="s">
        <v>538</v>
      </c>
      <c r="S280" s="63">
        <v>45858</v>
      </c>
      <c r="T280">
        <v>5117</v>
      </c>
    </row>
    <row r="281" spans="1:20">
      <c r="A281" s="9" t="str">
        <f>Tabla1[[#This Row],[DIA]]&amp;"-"&amp;Tabla1[[#This Row],[NUM]]</f>
        <v>45795-107</v>
      </c>
      <c r="B281" s="61">
        <v>45795</v>
      </c>
      <c r="C281" s="7" t="s">
        <v>354</v>
      </c>
      <c r="D281" s="7" t="s">
        <v>36</v>
      </c>
      <c r="E281" s="7" t="s">
        <v>355</v>
      </c>
      <c r="F281" s="7">
        <v>107</v>
      </c>
      <c r="G281" s="8">
        <v>0.47569444444444442</v>
      </c>
      <c r="H281" s="8">
        <v>0.64930555555555558</v>
      </c>
      <c r="I281" s="7">
        <v>12</v>
      </c>
      <c r="J281" s="7">
        <v>0</v>
      </c>
      <c r="K281" s="7">
        <v>12</v>
      </c>
      <c r="L281" s="7">
        <v>0</v>
      </c>
      <c r="M281" s="1" t="str">
        <f>IFERROR(VLOOKUP(Tabla1[[#This Row],[COD]],Circuitos[],2,0)," ")</f>
        <v xml:space="preserve"> </v>
      </c>
      <c r="N281" s="9">
        <f>Tabla1[[#This Row],[DIA]]</f>
        <v>45795</v>
      </c>
      <c r="O281" t="s">
        <v>214</v>
      </c>
      <c r="P281" t="s">
        <v>13</v>
      </c>
      <c r="Q281" t="s">
        <v>45</v>
      </c>
      <c r="R281" t="s">
        <v>539</v>
      </c>
      <c r="S281" s="63">
        <v>45872</v>
      </c>
      <c r="T281">
        <v>5117</v>
      </c>
    </row>
    <row r="282" spans="1:20">
      <c r="A282" s="9" t="str">
        <f>Tabla1[[#This Row],[DIA]]&amp;"-"&amp;Tabla1[[#This Row],[NUM]]</f>
        <v>45795-109</v>
      </c>
      <c r="B282" s="61">
        <v>45795</v>
      </c>
      <c r="C282" s="7" t="s">
        <v>354</v>
      </c>
      <c r="D282" s="7" t="s">
        <v>13</v>
      </c>
      <c r="E282" s="7" t="s">
        <v>355</v>
      </c>
      <c r="F282" s="7">
        <v>109</v>
      </c>
      <c r="G282" s="8">
        <v>0.44444444444444442</v>
      </c>
      <c r="H282" s="8">
        <v>0.64236111111111116</v>
      </c>
      <c r="I282" s="7">
        <v>30</v>
      </c>
      <c r="J282" s="7">
        <v>0</v>
      </c>
      <c r="K282" s="7">
        <v>30</v>
      </c>
      <c r="L282" s="7">
        <v>0</v>
      </c>
      <c r="M282" s="1" t="str">
        <f>IFERROR(VLOOKUP(Tabla1[[#This Row],[COD]],Circuitos[],2,0)," ")</f>
        <v xml:space="preserve"> </v>
      </c>
      <c r="N282" s="9">
        <f>Tabla1[[#This Row],[DIA]]</f>
        <v>45795</v>
      </c>
      <c r="O282" t="s">
        <v>214</v>
      </c>
      <c r="P282" t="s">
        <v>13</v>
      </c>
      <c r="Q282" t="s">
        <v>45</v>
      </c>
      <c r="R282" t="s">
        <v>540</v>
      </c>
      <c r="S282" s="63">
        <v>45886</v>
      </c>
      <c r="T282">
        <v>5117</v>
      </c>
    </row>
    <row r="283" spans="1:20">
      <c r="A283" s="9" t="str">
        <f>Tabla1[[#This Row],[DIA]]&amp;"-"&amp;Tabla1[[#This Row],[NUM]]</f>
        <v>45795-108</v>
      </c>
      <c r="B283" s="61">
        <v>45795</v>
      </c>
      <c r="C283" s="7" t="s">
        <v>36</v>
      </c>
      <c r="D283" s="7" t="s">
        <v>354</v>
      </c>
      <c r="E283" s="7" t="s">
        <v>355</v>
      </c>
      <c r="F283" s="7">
        <v>108</v>
      </c>
      <c r="G283" s="8">
        <v>0.69097222222222221</v>
      </c>
      <c r="H283" s="8">
        <v>0.92361111111111116</v>
      </c>
      <c r="I283" s="7">
        <v>12</v>
      </c>
      <c r="J283" s="7">
        <v>0</v>
      </c>
      <c r="K283" s="7">
        <v>12</v>
      </c>
      <c r="L283" s="7">
        <v>0</v>
      </c>
      <c r="M283" s="1" t="str">
        <f>IFERROR(VLOOKUP(Tabla1[[#This Row],[COD]],Circuitos[],2,0)," ")</f>
        <v xml:space="preserve"> </v>
      </c>
      <c r="N283" s="9">
        <f>Tabla1[[#This Row],[DIA]]</f>
        <v>45795</v>
      </c>
      <c r="S283"/>
    </row>
    <row r="284" spans="1:20">
      <c r="A284" s="9" t="str">
        <f>Tabla1[[#This Row],[DIA]]&amp;"-"&amp;Tabla1[[#This Row],[NUM]]</f>
        <v>45795-1854</v>
      </c>
      <c r="B284" s="61">
        <v>45795</v>
      </c>
      <c r="C284" s="7" t="s">
        <v>36</v>
      </c>
      <c r="D284" s="7" t="s">
        <v>147</v>
      </c>
      <c r="E284" s="7" t="s">
        <v>181</v>
      </c>
      <c r="F284" s="7">
        <v>1854</v>
      </c>
      <c r="G284" s="8">
        <v>0.5</v>
      </c>
      <c r="H284" s="8">
        <v>0.69097222222222221</v>
      </c>
      <c r="I284" s="7">
        <v>12</v>
      </c>
      <c r="J284" s="7">
        <v>12</v>
      </c>
      <c r="K284" s="7">
        <v>0</v>
      </c>
      <c r="L284" s="7">
        <v>100</v>
      </c>
      <c r="M284" s="1" t="str">
        <f>IFERROR(VLOOKUP(Tabla1[[#This Row],[COD]],Circuitos[],2,0)," ")</f>
        <v xml:space="preserve"> </v>
      </c>
      <c r="N284" s="9">
        <f>Tabla1[[#This Row],[DIA]]</f>
        <v>45795</v>
      </c>
      <c r="S284"/>
    </row>
    <row r="285" spans="1:20">
      <c r="A285" s="9" t="str">
        <f>Tabla1[[#This Row],[DIA]]&amp;"-"&amp;Tabla1[[#This Row],[NUM]]</f>
        <v>45795-787</v>
      </c>
      <c r="B285" s="61">
        <v>45795</v>
      </c>
      <c r="C285" s="7" t="s">
        <v>36</v>
      </c>
      <c r="D285" s="7" t="s">
        <v>358</v>
      </c>
      <c r="E285" s="7" t="s">
        <v>278</v>
      </c>
      <c r="F285" s="7">
        <v>787</v>
      </c>
      <c r="G285" s="8">
        <v>0.69444444444444442</v>
      </c>
      <c r="H285" s="8">
        <v>0.875</v>
      </c>
      <c r="I285" s="7">
        <v>45</v>
      </c>
      <c r="J285" s="7">
        <v>9</v>
      </c>
      <c r="K285" s="7">
        <v>36</v>
      </c>
      <c r="L285" s="7">
        <v>20</v>
      </c>
      <c r="M285" s="1" t="str">
        <f>IFERROR(VLOOKUP(Tabla1[[#This Row],[COD]],Circuitos[],2,0)," ")</f>
        <v>Rumania, Transilvania, Cárpatos y Bucovina</v>
      </c>
      <c r="N285" s="9">
        <f>Tabla1[[#This Row],[DIA]]</f>
        <v>45795</v>
      </c>
      <c r="S285"/>
    </row>
    <row r="286" spans="1:20">
      <c r="A286" s="9" t="str">
        <f>Tabla1[[#This Row],[DIA]]&amp;"-"&amp;Tabla1[[#This Row],[NUM]]</f>
        <v>45795-1143</v>
      </c>
      <c r="B286" s="61">
        <v>45795</v>
      </c>
      <c r="C286" s="7" t="s">
        <v>37</v>
      </c>
      <c r="D286" s="7" t="s">
        <v>192</v>
      </c>
      <c r="E286" s="7" t="s">
        <v>193</v>
      </c>
      <c r="F286" s="7">
        <v>1143</v>
      </c>
      <c r="G286" s="8">
        <v>0.59027777777777779</v>
      </c>
      <c r="H286" s="8">
        <v>0.68055555555555558</v>
      </c>
      <c r="I286" s="7">
        <v>12</v>
      </c>
      <c r="J286" s="7">
        <v>12</v>
      </c>
      <c r="K286" s="7">
        <v>0</v>
      </c>
      <c r="L286" s="7">
        <v>100</v>
      </c>
      <c r="M286" s="1" t="str">
        <f>IFERROR(VLOOKUP(Tabla1[[#This Row],[COD]],Circuitos[],2,0)," ")</f>
        <v xml:space="preserve"> </v>
      </c>
      <c r="N286" s="9">
        <f>Tabla1[[#This Row],[DIA]]</f>
        <v>45795</v>
      </c>
      <c r="S286"/>
    </row>
    <row r="287" spans="1:20">
      <c r="A287" s="9" t="str">
        <f>Tabla1[[#This Row],[DIA]]&amp;"-"&amp;Tabla1[[#This Row],[NUM]]</f>
        <v>45795-775</v>
      </c>
      <c r="B287" s="61">
        <v>45795</v>
      </c>
      <c r="C287" s="7" t="s">
        <v>37</v>
      </c>
      <c r="D287" s="7" t="s">
        <v>375</v>
      </c>
      <c r="E287" s="7" t="s">
        <v>278</v>
      </c>
      <c r="F287" s="7">
        <v>775</v>
      </c>
      <c r="G287" s="8">
        <v>0.4236111111111111</v>
      </c>
      <c r="H287" s="8">
        <v>0.52777777777777779</v>
      </c>
      <c r="I287" s="7">
        <v>45</v>
      </c>
      <c r="J287" s="7">
        <v>45</v>
      </c>
      <c r="K287" s="7">
        <v>0</v>
      </c>
      <c r="L287" s="7">
        <v>100</v>
      </c>
      <c r="M287" s="1" t="str">
        <f>IFERROR(VLOOKUP(Tabla1[[#This Row],[COD]],Circuitos[],2,0)," ")</f>
        <v>Croacia Fascinante "A"</v>
      </c>
      <c r="N287" s="9">
        <f>Tabla1[[#This Row],[DIA]]</f>
        <v>45795</v>
      </c>
      <c r="S287"/>
    </row>
    <row r="288" spans="1:20">
      <c r="A288" s="9" t="str">
        <f>Tabla1[[#This Row],[DIA]]&amp;"-"&amp;Tabla1[[#This Row],[NUM]]</f>
        <v>45795-1882</v>
      </c>
      <c r="B288" s="61">
        <v>45795</v>
      </c>
      <c r="C288" s="7" t="s">
        <v>341</v>
      </c>
      <c r="D288" s="7" t="s">
        <v>13</v>
      </c>
      <c r="E288" s="7" t="s">
        <v>250</v>
      </c>
      <c r="F288" s="7">
        <v>1882</v>
      </c>
      <c r="G288" s="8">
        <v>0.38541666666666669</v>
      </c>
      <c r="H288" s="8">
        <v>0.53472222222222221</v>
      </c>
      <c r="I288" s="7">
        <v>30</v>
      </c>
      <c r="J288" s="7">
        <v>18</v>
      </c>
      <c r="K288" s="7">
        <v>12</v>
      </c>
      <c r="L288" s="7">
        <v>60</v>
      </c>
      <c r="M288" s="1" t="str">
        <f>IFERROR(VLOOKUP(Tabla1[[#This Row],[COD]],Circuitos[],2,0)," ")</f>
        <v xml:space="preserve"> </v>
      </c>
      <c r="N288" s="9">
        <f>Tabla1[[#This Row],[DIA]]</f>
        <v>45795</v>
      </c>
      <c r="S288"/>
    </row>
    <row r="289" spans="1:19">
      <c r="A289" s="9" t="str">
        <f>Tabla1[[#This Row],[DIA]]&amp;"-"&amp;Tabla1[[#This Row],[NUM]]</f>
        <v>45795-1305</v>
      </c>
      <c r="B289" s="61">
        <v>45795</v>
      </c>
      <c r="C289" s="7" t="s">
        <v>147</v>
      </c>
      <c r="D289" s="7" t="s">
        <v>33</v>
      </c>
      <c r="E289" s="7" t="s">
        <v>181</v>
      </c>
      <c r="F289" s="7">
        <v>1305</v>
      </c>
      <c r="G289" s="8">
        <v>0.55208333333333337</v>
      </c>
      <c r="H289" s="8">
        <v>0.70833333333333337</v>
      </c>
      <c r="I289" s="7">
        <v>9</v>
      </c>
      <c r="J289" s="7">
        <v>8</v>
      </c>
      <c r="K289" s="7">
        <v>1</v>
      </c>
      <c r="L289" s="7">
        <v>88.888888888888886</v>
      </c>
      <c r="M289" s="1" t="str">
        <f>IFERROR(VLOOKUP(Tabla1[[#This Row],[COD]],Circuitos[],2,0)," ")</f>
        <v xml:space="preserve"> </v>
      </c>
      <c r="N289" s="9">
        <f>Tabla1[[#This Row],[DIA]]</f>
        <v>45795</v>
      </c>
      <c r="S289"/>
    </row>
    <row r="290" spans="1:19">
      <c r="A290" s="9" t="str">
        <f>Tabla1[[#This Row],[DIA]]&amp;"-"&amp;Tabla1[[#This Row],[NUM]]</f>
        <v>45795-2020</v>
      </c>
      <c r="B290" s="61">
        <v>45795</v>
      </c>
      <c r="C290" s="7" t="s">
        <v>147</v>
      </c>
      <c r="D290" s="7" t="s">
        <v>180</v>
      </c>
      <c r="E290" s="7" t="s">
        <v>181</v>
      </c>
      <c r="F290" s="7">
        <v>2020</v>
      </c>
      <c r="G290" s="8">
        <v>0.76736111111111116</v>
      </c>
      <c r="H290" s="8">
        <v>0.82986111111111116</v>
      </c>
      <c r="I290" s="7">
        <v>68</v>
      </c>
      <c r="J290" s="7">
        <v>63</v>
      </c>
      <c r="K290" s="7">
        <v>5</v>
      </c>
      <c r="L290" s="7">
        <v>92.647058823529406</v>
      </c>
      <c r="M290" s="1" t="str">
        <f>IFERROR(VLOOKUP(Tabla1[[#This Row],[COD]],Circuitos[],2,0)," ")</f>
        <v xml:space="preserve"> </v>
      </c>
      <c r="N290" s="9">
        <f>Tabla1[[#This Row],[DIA]]</f>
        <v>45795</v>
      </c>
      <c r="S290"/>
    </row>
    <row r="291" spans="1:19">
      <c r="A291" s="9" t="str">
        <f>Tabla1[[#This Row],[DIA]]&amp;"-"&amp;Tabla1[[#This Row],[NUM]]</f>
        <v>45795-2022</v>
      </c>
      <c r="B291" s="61">
        <v>45795</v>
      </c>
      <c r="C291" s="7" t="s">
        <v>147</v>
      </c>
      <c r="D291" s="7" t="s">
        <v>180</v>
      </c>
      <c r="E291" s="7" t="s">
        <v>181</v>
      </c>
      <c r="F291" s="7">
        <v>2022</v>
      </c>
      <c r="G291" s="8">
        <v>0.83680555555555558</v>
      </c>
      <c r="H291" s="8">
        <v>0.90277777777777779</v>
      </c>
      <c r="I291" s="7">
        <v>9</v>
      </c>
      <c r="J291" s="7">
        <v>8</v>
      </c>
      <c r="K291" s="7">
        <v>1</v>
      </c>
      <c r="L291" s="7">
        <v>88.888888888888886</v>
      </c>
      <c r="M291" s="1" t="str">
        <f>IFERROR(VLOOKUP(Tabla1[[#This Row],[COD]],Circuitos[],2,0)," ")</f>
        <v xml:space="preserve"> </v>
      </c>
      <c r="N291" s="9">
        <f>Tabla1[[#This Row],[DIA]]</f>
        <v>45795</v>
      </c>
      <c r="S291"/>
    </row>
    <row r="292" spans="1:19">
      <c r="A292" s="9" t="str">
        <f>Tabla1[[#This Row],[DIA]]&amp;"-"&amp;Tabla1[[#This Row],[NUM]]</f>
        <v>45795-1855</v>
      </c>
      <c r="B292" s="61">
        <v>45795</v>
      </c>
      <c r="C292" s="7" t="s">
        <v>147</v>
      </c>
      <c r="D292" s="7" t="s">
        <v>36</v>
      </c>
      <c r="E292" s="7" t="s">
        <v>181</v>
      </c>
      <c r="F292" s="7">
        <v>1855</v>
      </c>
      <c r="G292" s="8">
        <v>0.60069444444444442</v>
      </c>
      <c r="H292" s="8">
        <v>0.71180555555555558</v>
      </c>
      <c r="I292" s="7">
        <v>11</v>
      </c>
      <c r="J292" s="7">
        <v>11</v>
      </c>
      <c r="K292" s="7">
        <v>0</v>
      </c>
      <c r="L292" s="7">
        <v>100</v>
      </c>
      <c r="M292" s="1" t="str">
        <f>IFERROR(VLOOKUP(Tabla1[[#This Row],[COD]],Circuitos[],2,0)," ")</f>
        <v xml:space="preserve"> </v>
      </c>
      <c r="N292" s="9">
        <f>Tabla1[[#This Row],[DIA]]</f>
        <v>45795</v>
      </c>
      <c r="S292"/>
    </row>
    <row r="293" spans="1:19">
      <c r="A293" s="9" t="str">
        <f>Tabla1[[#This Row],[DIA]]&amp;"-"&amp;Tabla1[[#This Row],[NUM]]</f>
        <v>45795-1317</v>
      </c>
      <c r="B293" s="61">
        <v>45795</v>
      </c>
      <c r="C293" s="7" t="s">
        <v>147</v>
      </c>
      <c r="D293" s="7" t="s">
        <v>37</v>
      </c>
      <c r="E293" s="7" t="s">
        <v>181</v>
      </c>
      <c r="F293" s="7">
        <v>1317</v>
      </c>
      <c r="G293" s="8">
        <v>0.58680555555555558</v>
      </c>
      <c r="H293" s="8">
        <v>0.72569444444444442</v>
      </c>
      <c r="I293" s="7">
        <v>16</v>
      </c>
      <c r="J293" s="7">
        <v>16</v>
      </c>
      <c r="K293" s="7">
        <v>0</v>
      </c>
      <c r="L293" s="7">
        <v>100</v>
      </c>
      <c r="M293" s="1" t="str">
        <f>IFERROR(VLOOKUP(Tabla1[[#This Row],[COD]],Circuitos[],2,0)," ")</f>
        <v xml:space="preserve"> </v>
      </c>
      <c r="N293" s="9">
        <f>Tabla1[[#This Row],[DIA]]</f>
        <v>45795</v>
      </c>
      <c r="S293"/>
    </row>
    <row r="294" spans="1:19">
      <c r="A294" s="9" t="str">
        <f>Tabla1[[#This Row],[DIA]]&amp;"-"&amp;Tabla1[[#This Row],[NUM]]</f>
        <v>45795-1859</v>
      </c>
      <c r="B294" s="61">
        <v>45795</v>
      </c>
      <c r="C294" s="7" t="s">
        <v>147</v>
      </c>
      <c r="D294" s="7" t="s">
        <v>13</v>
      </c>
      <c r="E294" s="7" t="s">
        <v>181</v>
      </c>
      <c r="F294" s="7">
        <v>1859</v>
      </c>
      <c r="G294" s="8">
        <v>0.55208333333333337</v>
      </c>
      <c r="H294" s="8">
        <v>0.70138888888888884</v>
      </c>
      <c r="I294" s="7">
        <v>25</v>
      </c>
      <c r="J294" s="7">
        <v>24</v>
      </c>
      <c r="K294" s="7">
        <v>1</v>
      </c>
      <c r="L294" s="7">
        <v>96</v>
      </c>
      <c r="M294" s="1" t="str">
        <f>IFERROR(VLOOKUP(Tabla1[[#This Row],[COD]],Circuitos[],2,0)," ")</f>
        <v xml:space="preserve"> </v>
      </c>
      <c r="N294" s="9">
        <f>Tabla1[[#This Row],[DIA]]</f>
        <v>45795</v>
      </c>
      <c r="S294"/>
    </row>
    <row r="295" spans="1:19">
      <c r="A295" s="9" t="str">
        <f>Tabla1[[#This Row],[DIA]]&amp;"-"&amp;Tabla1[[#This Row],[NUM]]</f>
        <v>45795-1313</v>
      </c>
      <c r="B295" s="61">
        <v>45795</v>
      </c>
      <c r="C295" s="7" t="s">
        <v>147</v>
      </c>
      <c r="D295" s="7" t="s">
        <v>22</v>
      </c>
      <c r="E295" s="7" t="s">
        <v>181</v>
      </c>
      <c r="F295" s="7">
        <v>1313</v>
      </c>
      <c r="G295" s="8">
        <v>0.59722222222222221</v>
      </c>
      <c r="H295" s="8">
        <v>0.72569444444444442</v>
      </c>
      <c r="I295" s="7">
        <v>9</v>
      </c>
      <c r="J295" s="7">
        <v>9</v>
      </c>
      <c r="K295" s="7">
        <v>0</v>
      </c>
      <c r="L295" s="7">
        <v>100</v>
      </c>
      <c r="M295" s="1" t="str">
        <f>IFERROR(VLOOKUP(Tabla1[[#This Row],[COD]],Circuitos[],2,0)," ")</f>
        <v xml:space="preserve"> </v>
      </c>
      <c r="N295" s="9">
        <f>Tabla1[[#This Row],[DIA]]</f>
        <v>45795</v>
      </c>
      <c r="S295"/>
    </row>
    <row r="296" spans="1:19">
      <c r="A296" s="9" t="str">
        <f>Tabla1[[#This Row],[DIA]]&amp;"-"&amp;Tabla1[[#This Row],[NUM]]</f>
        <v>45795-110</v>
      </c>
      <c r="B296" s="61">
        <v>45795</v>
      </c>
      <c r="C296" s="7" t="s">
        <v>13</v>
      </c>
      <c r="D296" s="7" t="s">
        <v>354</v>
      </c>
      <c r="E296" s="7" t="s">
        <v>355</v>
      </c>
      <c r="F296" s="7">
        <v>110</v>
      </c>
      <c r="G296" s="8">
        <v>0.69097222222222221</v>
      </c>
      <c r="H296" s="8">
        <v>0.94791666666666663</v>
      </c>
      <c r="I296" s="7">
        <v>30</v>
      </c>
      <c r="J296" s="7">
        <v>0</v>
      </c>
      <c r="K296" s="7">
        <v>30</v>
      </c>
      <c r="L296" s="7">
        <v>0</v>
      </c>
      <c r="M296" s="1" t="str">
        <f>IFERROR(VLOOKUP(Tabla1[[#This Row],[COD]],Circuitos[],2,0)," ")</f>
        <v xml:space="preserve"> </v>
      </c>
      <c r="N296" s="9">
        <f>Tabla1[[#This Row],[DIA]]</f>
        <v>45795</v>
      </c>
      <c r="S296"/>
    </row>
    <row r="297" spans="1:19">
      <c r="A297" s="9" t="str">
        <f>Tabla1[[#This Row],[DIA]]&amp;"-"&amp;Tabla1[[#This Row],[NUM]]</f>
        <v>45795-871</v>
      </c>
      <c r="B297" s="61">
        <v>45795</v>
      </c>
      <c r="C297" s="7" t="s">
        <v>13</v>
      </c>
      <c r="D297" s="7" t="s">
        <v>223</v>
      </c>
      <c r="E297" s="7" t="s">
        <v>250</v>
      </c>
      <c r="F297" s="7">
        <v>871</v>
      </c>
      <c r="G297" s="8">
        <v>0.48958333333333331</v>
      </c>
      <c r="H297" s="8">
        <v>0.62152777777777779</v>
      </c>
      <c r="I297" s="7">
        <v>45</v>
      </c>
      <c r="J297" s="7">
        <v>45</v>
      </c>
      <c r="K297" s="7">
        <v>0</v>
      </c>
      <c r="L297" s="7">
        <v>100</v>
      </c>
      <c r="M297" s="1" t="str">
        <f>IFERROR(VLOOKUP(Tabla1[[#This Row],[COD]],Circuitos[],2,0)," ")</f>
        <v xml:space="preserve"> </v>
      </c>
      <c r="N297" s="9">
        <f>Tabla1[[#This Row],[DIA]]</f>
        <v>45795</v>
      </c>
      <c r="S297"/>
    </row>
    <row r="298" spans="1:19">
      <c r="A298" s="9" t="str">
        <f>Tabla1[[#This Row],[DIA]]&amp;"-"&amp;Tabla1[[#This Row],[NUM]]</f>
        <v>45795-1883</v>
      </c>
      <c r="B298" s="61">
        <v>45795</v>
      </c>
      <c r="C298" s="7" t="s">
        <v>13</v>
      </c>
      <c r="D298" s="7" t="s">
        <v>341</v>
      </c>
      <c r="E298" s="7" t="s">
        <v>250</v>
      </c>
      <c r="F298" s="7">
        <v>1883</v>
      </c>
      <c r="G298" s="8">
        <v>0.28819444444444442</v>
      </c>
      <c r="H298" s="8">
        <v>0.35416666666666669</v>
      </c>
      <c r="I298" s="7">
        <v>21</v>
      </c>
      <c r="J298" s="7">
        <v>19</v>
      </c>
      <c r="K298" s="7">
        <v>2</v>
      </c>
      <c r="L298" s="7">
        <v>90.476190476190482</v>
      </c>
      <c r="M298" s="1" t="str">
        <f>IFERROR(VLOOKUP(Tabla1[[#This Row],[COD]],Circuitos[],2,0)," ")</f>
        <v xml:space="preserve"> </v>
      </c>
      <c r="N298" s="9">
        <f>Tabla1[[#This Row],[DIA]]</f>
        <v>45795</v>
      </c>
      <c r="S298"/>
    </row>
    <row r="299" spans="1:19">
      <c r="A299" s="9" t="str">
        <f>Tabla1[[#This Row],[DIA]]&amp;"-"&amp;Tabla1[[#This Row],[NUM]]</f>
        <v>45795-1881</v>
      </c>
      <c r="B299" s="61">
        <v>45795</v>
      </c>
      <c r="C299" s="7" t="s">
        <v>13</v>
      </c>
      <c r="D299" s="7" t="s">
        <v>341</v>
      </c>
      <c r="E299" s="7" t="s">
        <v>250</v>
      </c>
      <c r="F299" s="7">
        <v>1881</v>
      </c>
      <c r="G299" s="8">
        <v>0.29166666666666669</v>
      </c>
      <c r="H299" s="8">
        <v>0.35416666666666669</v>
      </c>
      <c r="I299" s="7">
        <v>14</v>
      </c>
      <c r="J299" s="7">
        <v>11</v>
      </c>
      <c r="K299" s="7">
        <v>3</v>
      </c>
      <c r="L299" s="7">
        <v>78.571428571428569</v>
      </c>
      <c r="M299" s="1" t="str">
        <f>IFERROR(VLOOKUP(Tabla1[[#This Row],[COD]],Circuitos[],2,0)," ")</f>
        <v xml:space="preserve"> </v>
      </c>
      <c r="N299" s="9">
        <f>Tabla1[[#This Row],[DIA]]</f>
        <v>45795</v>
      </c>
      <c r="S299"/>
    </row>
    <row r="300" spans="1:19">
      <c r="A300" s="9" t="str">
        <f>Tabla1[[#This Row],[DIA]]&amp;"-"&amp;Tabla1[[#This Row],[NUM]]</f>
        <v>45795-1327</v>
      </c>
      <c r="B300" s="61">
        <v>45795</v>
      </c>
      <c r="C300" s="7" t="s">
        <v>13</v>
      </c>
      <c r="D300" s="7" t="s">
        <v>192</v>
      </c>
      <c r="E300" s="7" t="s">
        <v>250</v>
      </c>
      <c r="F300" s="7">
        <v>1327</v>
      </c>
      <c r="G300" s="8">
        <v>0.3611111111111111</v>
      </c>
      <c r="H300" s="8">
        <v>0.47569444444444442</v>
      </c>
      <c r="I300" s="7">
        <v>45</v>
      </c>
      <c r="J300" s="7">
        <v>34</v>
      </c>
      <c r="K300" s="7">
        <v>11</v>
      </c>
      <c r="L300" s="7">
        <v>75.555555555555557</v>
      </c>
      <c r="M300" s="1" t="str">
        <f>IFERROR(VLOOKUP(Tabla1[[#This Row],[COD]],Circuitos[],2,0)," ")</f>
        <v xml:space="preserve"> </v>
      </c>
      <c r="N300" s="9">
        <f>Tabla1[[#This Row],[DIA]]</f>
        <v>45795</v>
      </c>
      <c r="S300"/>
    </row>
    <row r="301" spans="1:19">
      <c r="A301" s="9" t="str">
        <f>Tabla1[[#This Row],[DIA]]&amp;"-"&amp;Tabla1[[#This Row],[NUM]]</f>
        <v>45795-1858</v>
      </c>
      <c r="B301" s="61">
        <v>45795</v>
      </c>
      <c r="C301" s="7" t="s">
        <v>13</v>
      </c>
      <c r="D301" s="7" t="s">
        <v>147</v>
      </c>
      <c r="E301" s="7" t="s">
        <v>181</v>
      </c>
      <c r="F301" s="7">
        <v>1858</v>
      </c>
      <c r="G301" s="8">
        <v>0.49652777777777779</v>
      </c>
      <c r="H301" s="8">
        <v>0.71527777777777779</v>
      </c>
      <c r="I301" s="7">
        <v>46</v>
      </c>
      <c r="J301" s="7">
        <v>44</v>
      </c>
      <c r="K301" s="7">
        <v>2</v>
      </c>
      <c r="L301" s="7">
        <v>95.652173913043484</v>
      </c>
      <c r="M301" s="1" t="str">
        <f>IFERROR(VLOOKUP(Tabla1[[#This Row],[COD]],Circuitos[],2,0)," ")</f>
        <v xml:space="preserve"> </v>
      </c>
      <c r="N301" s="9">
        <f>Tabla1[[#This Row],[DIA]]</f>
        <v>45795</v>
      </c>
      <c r="S301"/>
    </row>
    <row r="302" spans="1:19">
      <c r="A302" s="9" t="str">
        <f>Tabla1[[#This Row],[DIA]]&amp;"-"&amp;Tabla1[[#This Row],[NUM]]</f>
        <v>45795-669</v>
      </c>
      <c r="B302" s="61">
        <v>45795</v>
      </c>
      <c r="C302" s="7" t="s">
        <v>13</v>
      </c>
      <c r="D302" s="7" t="s">
        <v>541</v>
      </c>
      <c r="E302" s="7" t="s">
        <v>250</v>
      </c>
      <c r="F302" s="7">
        <v>669</v>
      </c>
      <c r="G302" s="8">
        <v>0.49305555555555558</v>
      </c>
      <c r="H302" s="8">
        <v>0.58333333333333337</v>
      </c>
      <c r="I302" s="7">
        <v>45</v>
      </c>
      <c r="J302" s="7">
        <v>43</v>
      </c>
      <c r="K302" s="7">
        <v>2</v>
      </c>
      <c r="L302" s="7">
        <v>95.555555555555557</v>
      </c>
      <c r="M302" s="1" t="str">
        <f>IFERROR(VLOOKUP(Tabla1[[#This Row],[COD]],Circuitos[],2,0)," ")</f>
        <v xml:space="preserve"> </v>
      </c>
      <c r="N302" s="9">
        <f>Tabla1[[#This Row],[DIA]]</f>
        <v>45795</v>
      </c>
      <c r="S302"/>
    </row>
    <row r="303" spans="1:19">
      <c r="A303" s="9" t="str">
        <f>Tabla1[[#This Row],[DIA]]&amp;"-"&amp;Tabla1[[#This Row],[NUM]]</f>
        <v>45795-1719</v>
      </c>
      <c r="B303" s="61">
        <v>45795</v>
      </c>
      <c r="C303" s="7" t="s">
        <v>13</v>
      </c>
      <c r="D303" s="7" t="s">
        <v>348</v>
      </c>
      <c r="E303" s="7" t="s">
        <v>542</v>
      </c>
      <c r="F303" s="7">
        <v>1719</v>
      </c>
      <c r="G303" s="8">
        <v>0.51388888888888884</v>
      </c>
      <c r="H303" s="8">
        <v>0.66319444444444442</v>
      </c>
      <c r="I303" s="7">
        <v>37</v>
      </c>
      <c r="J303" s="7">
        <v>36</v>
      </c>
      <c r="K303" s="7">
        <v>1</v>
      </c>
      <c r="L303" s="7">
        <v>97.297297297297291</v>
      </c>
      <c r="M303" s="1" t="str">
        <f>IFERROR(VLOOKUP(Tabla1[[#This Row],[COD]],Circuitos[],2,0)," ")</f>
        <v xml:space="preserve"> </v>
      </c>
      <c r="N303" s="9">
        <f>Tabla1[[#This Row],[DIA]]</f>
        <v>45795</v>
      </c>
      <c r="S303"/>
    </row>
    <row r="304" spans="1:19">
      <c r="A304" s="9" t="str">
        <f>Tabla1[[#This Row],[DIA]]&amp;"-"&amp;Tabla1[[#This Row],[NUM]]</f>
        <v>45795-416</v>
      </c>
      <c r="B304" s="61">
        <v>45795</v>
      </c>
      <c r="C304" s="7" t="s">
        <v>13</v>
      </c>
      <c r="D304" s="7" t="s">
        <v>358</v>
      </c>
      <c r="E304" s="7" t="s">
        <v>528</v>
      </c>
      <c r="F304" s="7">
        <v>416</v>
      </c>
      <c r="G304" s="8">
        <v>0.51041666666666663</v>
      </c>
      <c r="H304" s="8">
        <v>0.71180555555555558</v>
      </c>
      <c r="I304" s="7">
        <v>12</v>
      </c>
      <c r="J304" s="7">
        <v>5</v>
      </c>
      <c r="K304" s="7">
        <v>7</v>
      </c>
      <c r="L304" s="7">
        <v>41.666666666666664</v>
      </c>
      <c r="M304" s="1" t="str">
        <f>IFERROR(VLOOKUP(Tabla1[[#This Row],[COD]],Circuitos[],2,0)," ")</f>
        <v xml:space="preserve"> </v>
      </c>
      <c r="N304" s="9">
        <f>Tabla1[[#This Row],[DIA]]</f>
        <v>45795</v>
      </c>
      <c r="S304"/>
    </row>
    <row r="305" spans="1:19">
      <c r="A305" s="9" t="str">
        <f>Tabla1[[#This Row],[DIA]]&amp;"-"&amp;Tabla1[[#This Row],[NUM]]</f>
        <v>45795-434</v>
      </c>
      <c r="B305" s="61">
        <v>45795</v>
      </c>
      <c r="C305" s="7" t="s">
        <v>13</v>
      </c>
      <c r="D305" s="7" t="s">
        <v>394</v>
      </c>
      <c r="E305" s="7" t="s">
        <v>395</v>
      </c>
      <c r="F305" s="7">
        <v>434</v>
      </c>
      <c r="G305" s="8">
        <v>0.64583333333333337</v>
      </c>
      <c r="H305" s="8">
        <v>0.79513888888888884</v>
      </c>
      <c r="I305" s="7">
        <v>35</v>
      </c>
      <c r="J305" s="7">
        <v>24</v>
      </c>
      <c r="K305" s="7">
        <v>11</v>
      </c>
      <c r="L305" s="7">
        <v>68.571428571428569</v>
      </c>
      <c r="M305" s="1" t="str">
        <f>IFERROR(VLOOKUP(Tabla1[[#This Row],[COD]],Circuitos[],2,0)," ")</f>
        <v xml:space="preserve"> </v>
      </c>
      <c r="N305" s="9">
        <f>Tabla1[[#This Row],[DIA]]</f>
        <v>45795</v>
      </c>
      <c r="S305"/>
    </row>
    <row r="306" spans="1:19">
      <c r="A306" s="9" t="str">
        <f>Tabla1[[#This Row],[DIA]]&amp;"-"&amp;Tabla1[[#This Row],[NUM]]</f>
        <v>45795-788</v>
      </c>
      <c r="B306" s="61">
        <v>45795</v>
      </c>
      <c r="C306" s="7" t="s">
        <v>358</v>
      </c>
      <c r="D306" s="7" t="s">
        <v>13</v>
      </c>
      <c r="E306" s="7" t="s">
        <v>278</v>
      </c>
      <c r="F306" s="7">
        <v>788</v>
      </c>
      <c r="G306" s="8">
        <v>0.91666666666666663</v>
      </c>
      <c r="H306" s="8">
        <v>4.1666666666666664E-2</v>
      </c>
      <c r="I306" s="7">
        <v>45</v>
      </c>
      <c r="J306" s="7">
        <v>37</v>
      </c>
      <c r="K306" s="7">
        <v>8</v>
      </c>
      <c r="L306" s="7">
        <v>82.222222222222229</v>
      </c>
      <c r="M306" s="1" t="str">
        <f>IFERROR(VLOOKUP(Tabla1[[#This Row],[COD]],Circuitos[],2,0)," ")</f>
        <v xml:space="preserve"> </v>
      </c>
      <c r="N306" s="9">
        <f>Tabla1[[#This Row],[DIA]]</f>
        <v>45795</v>
      </c>
      <c r="S306"/>
    </row>
    <row r="307" spans="1:19">
      <c r="A307" s="9" t="str">
        <f>Tabla1[[#This Row],[DIA]]&amp;"-"&amp;Tabla1[[#This Row],[NUM]]</f>
        <v>45795-1852</v>
      </c>
      <c r="B307" s="61">
        <v>45795</v>
      </c>
      <c r="C307" s="7" t="s">
        <v>241</v>
      </c>
      <c r="D307" s="7" t="s">
        <v>13</v>
      </c>
      <c r="E307" s="7" t="s">
        <v>250</v>
      </c>
      <c r="F307" s="7">
        <v>1852</v>
      </c>
      <c r="G307" s="8">
        <v>0.55902777777777779</v>
      </c>
      <c r="H307" s="8">
        <v>0.68402777777777779</v>
      </c>
      <c r="I307" s="7">
        <v>40</v>
      </c>
      <c r="J307" s="7">
        <v>30</v>
      </c>
      <c r="K307" s="7">
        <v>10</v>
      </c>
      <c r="L307" s="7">
        <v>75</v>
      </c>
      <c r="M307" s="1" t="str">
        <f>IFERROR(VLOOKUP(Tabla1[[#This Row],[COD]],Circuitos[],2,0)," ")</f>
        <v xml:space="preserve"> </v>
      </c>
      <c r="N307" s="9">
        <f>Tabla1[[#This Row],[DIA]]</f>
        <v>45795</v>
      </c>
      <c r="S307"/>
    </row>
    <row r="308" spans="1:19">
      <c r="A308" s="9" t="str">
        <f>Tabla1[[#This Row],[DIA]]&amp;"-"&amp;Tabla1[[#This Row],[NUM]]</f>
        <v>45795-685</v>
      </c>
      <c r="B308" s="61">
        <v>45795</v>
      </c>
      <c r="C308" s="7" t="s">
        <v>291</v>
      </c>
      <c r="D308" s="7" t="s">
        <v>13</v>
      </c>
      <c r="E308" s="7" t="s">
        <v>292</v>
      </c>
      <c r="F308" s="7">
        <v>685</v>
      </c>
      <c r="G308" s="8">
        <v>0.54861111111111116</v>
      </c>
      <c r="H308" s="8">
        <v>0.68055555555555558</v>
      </c>
      <c r="I308" s="7">
        <v>26</v>
      </c>
      <c r="J308" s="7">
        <v>15</v>
      </c>
      <c r="K308" s="7">
        <v>11</v>
      </c>
      <c r="L308" s="7">
        <v>57.692307692307693</v>
      </c>
      <c r="M308" s="1" t="str">
        <f>IFERROR(VLOOKUP(Tabla1[[#This Row],[COD]],Circuitos[],2,0)," ")</f>
        <v xml:space="preserve"> </v>
      </c>
      <c r="N308" s="9">
        <f>Tabla1[[#This Row],[DIA]]</f>
        <v>45795</v>
      </c>
      <c r="S308"/>
    </row>
    <row r="309" spans="1:19">
      <c r="A309" s="9" t="str">
        <f>Tabla1[[#This Row],[DIA]]&amp;"-"&amp;Tabla1[[#This Row],[NUM]]</f>
        <v>45795-776</v>
      </c>
      <c r="B309" s="61">
        <v>45795</v>
      </c>
      <c r="C309" s="7" t="s">
        <v>375</v>
      </c>
      <c r="D309" s="7" t="s">
        <v>36</v>
      </c>
      <c r="E309" s="7" t="s">
        <v>278</v>
      </c>
      <c r="F309" s="7">
        <v>776</v>
      </c>
      <c r="G309" s="8">
        <v>0.56944444444444442</v>
      </c>
      <c r="H309" s="8">
        <v>0.65277777777777779</v>
      </c>
      <c r="I309" s="7">
        <v>45</v>
      </c>
      <c r="J309" s="7">
        <v>11</v>
      </c>
      <c r="K309" s="7">
        <v>34</v>
      </c>
      <c r="L309" s="7">
        <v>24.444444444444443</v>
      </c>
      <c r="M309" s="1" t="str">
        <f>IFERROR(VLOOKUP(Tabla1[[#This Row],[COD]],Circuitos[],2,0)," ")</f>
        <v xml:space="preserve"> </v>
      </c>
      <c r="N309" s="9">
        <f>Tabla1[[#This Row],[DIA]]</f>
        <v>45795</v>
      </c>
      <c r="S309"/>
    </row>
    <row r="310" spans="1:19">
      <c r="A310" s="9" t="str">
        <f>Tabla1[[#This Row],[DIA]]&amp;"-"&amp;Tabla1[[#This Row],[NUM]]</f>
        <v>45795-471</v>
      </c>
      <c r="B310" s="61">
        <v>45795</v>
      </c>
      <c r="C310" s="7" t="s">
        <v>294</v>
      </c>
      <c r="D310" s="7" t="s">
        <v>13</v>
      </c>
      <c r="E310" s="7" t="s">
        <v>295</v>
      </c>
      <c r="F310" s="7">
        <v>471</v>
      </c>
      <c r="G310" s="8">
        <v>0.25694444444444442</v>
      </c>
      <c r="H310" s="8">
        <v>0.3888888888888889</v>
      </c>
      <c r="I310" s="7">
        <v>20</v>
      </c>
      <c r="J310" s="7">
        <v>16</v>
      </c>
      <c r="K310" s="7">
        <v>4</v>
      </c>
      <c r="L310" s="7">
        <v>80</v>
      </c>
      <c r="M310" s="1" t="str">
        <f>IFERROR(VLOOKUP(Tabla1[[#This Row],[COD]],Circuitos[],2,0)," ")</f>
        <v xml:space="preserve"> </v>
      </c>
      <c r="N310" s="9">
        <f>Tabla1[[#This Row],[DIA]]</f>
        <v>45795</v>
      </c>
      <c r="S310"/>
    </row>
    <row r="311" spans="1:19">
      <c r="A311" s="9" t="str">
        <f>Tabla1[[#This Row],[DIA]]&amp;"-"&amp;Tabla1[[#This Row],[NUM]]</f>
        <v>45795-312</v>
      </c>
      <c r="B311" s="61">
        <v>45795</v>
      </c>
      <c r="C311" s="7" t="s">
        <v>301</v>
      </c>
      <c r="D311" s="7" t="s">
        <v>291</v>
      </c>
      <c r="E311" s="7" t="s">
        <v>292</v>
      </c>
      <c r="F311" s="7">
        <v>312</v>
      </c>
      <c r="G311" s="8">
        <v>0.4201388888888889</v>
      </c>
      <c r="H311" s="8">
        <v>0.4548611111111111</v>
      </c>
      <c r="I311" s="7">
        <v>26</v>
      </c>
      <c r="J311" s="7">
        <v>15</v>
      </c>
      <c r="K311" s="7">
        <v>11</v>
      </c>
      <c r="L311" s="7">
        <v>57.692307692307693</v>
      </c>
      <c r="M311" s="1" t="str">
        <f>IFERROR(VLOOKUP(Tabla1[[#This Row],[COD]],Circuitos[],2,0)," ")</f>
        <v xml:space="preserve"> </v>
      </c>
      <c r="N311" s="9">
        <f>Tabla1[[#This Row],[DIA]]</f>
        <v>45795</v>
      </c>
      <c r="S311"/>
    </row>
    <row r="312" spans="1:19">
      <c r="A312" s="9" t="str">
        <f>Tabla1[[#This Row],[DIA]]&amp;"-"&amp;Tabla1[[#This Row],[NUM]]</f>
        <v>45795-898</v>
      </c>
      <c r="B312" s="61">
        <v>45795</v>
      </c>
      <c r="C312" s="7" t="s">
        <v>350</v>
      </c>
      <c r="D312" s="7" t="s">
        <v>13</v>
      </c>
      <c r="E312" s="7" t="s">
        <v>278</v>
      </c>
      <c r="F312" s="7">
        <v>898</v>
      </c>
      <c r="G312" s="8">
        <v>0.33333333333333331</v>
      </c>
      <c r="H312" s="8">
        <v>0.52083333333333337</v>
      </c>
      <c r="I312" s="7">
        <v>80</v>
      </c>
      <c r="J312" s="7">
        <v>78</v>
      </c>
      <c r="K312" s="7">
        <v>2</v>
      </c>
      <c r="L312" s="7">
        <v>97.5</v>
      </c>
      <c r="M312" s="1" t="str">
        <f>IFERROR(VLOOKUP(Tabla1[[#This Row],[COD]],Circuitos[],2,0)," ")</f>
        <v xml:space="preserve"> </v>
      </c>
      <c r="N312" s="9">
        <f>Tabla1[[#This Row],[DIA]]</f>
        <v>45795</v>
      </c>
      <c r="S312"/>
    </row>
    <row r="313" spans="1:19">
      <c r="A313" s="9" t="str">
        <f>Tabla1[[#This Row],[DIA]]&amp;"-"&amp;Tabla1[[#This Row],[NUM]]</f>
        <v>45795-1302</v>
      </c>
      <c r="B313" s="61">
        <v>45795</v>
      </c>
      <c r="C313" s="7" t="s">
        <v>22</v>
      </c>
      <c r="D313" s="7" t="s">
        <v>147</v>
      </c>
      <c r="E313" s="7" t="s">
        <v>181</v>
      </c>
      <c r="F313" s="7">
        <v>1302</v>
      </c>
      <c r="G313" s="8">
        <v>0.4826388888888889</v>
      </c>
      <c r="H313" s="8">
        <v>0.69097222222222221</v>
      </c>
      <c r="I313" s="7">
        <v>10</v>
      </c>
      <c r="J313" s="7">
        <v>7</v>
      </c>
      <c r="K313" s="7">
        <v>3</v>
      </c>
      <c r="L313" s="7">
        <v>70</v>
      </c>
      <c r="M313" s="1" t="str">
        <f>IFERROR(VLOOKUP(Tabla1[[#This Row],[COD]],Circuitos[],2,0)," ")</f>
        <v xml:space="preserve"> </v>
      </c>
      <c r="N313" s="9">
        <f>Tabla1[[#This Row],[DIA]]</f>
        <v>45795</v>
      </c>
      <c r="S313"/>
    </row>
    <row r="314" spans="1:19">
      <c r="A314" s="9" t="str">
        <f>Tabla1[[#This Row],[DIA]]&amp;"-"&amp;Tabla1[[#This Row],[NUM]]</f>
        <v>45795-723</v>
      </c>
      <c r="B314" s="61">
        <v>45795</v>
      </c>
      <c r="C314" s="7" t="s">
        <v>394</v>
      </c>
      <c r="D314" s="7" t="s">
        <v>543</v>
      </c>
      <c r="E314" s="7" t="s">
        <v>395</v>
      </c>
      <c r="F314" s="7">
        <v>723</v>
      </c>
      <c r="G314" s="8">
        <v>0.89583333333333337</v>
      </c>
      <c r="H314" s="8">
        <v>0.13194444444444445</v>
      </c>
      <c r="I314" s="7">
        <v>35</v>
      </c>
      <c r="J314" s="7">
        <v>24</v>
      </c>
      <c r="K314" s="7">
        <v>11</v>
      </c>
      <c r="L314" s="7">
        <v>68.571428571428569</v>
      </c>
      <c r="M314" s="1" t="str">
        <f>IFERROR(VLOOKUP(Tabla1[[#This Row],[COD]],Circuitos[],2,0)," ")</f>
        <v xml:space="preserve"> </v>
      </c>
      <c r="N314" s="9">
        <f>Tabla1[[#This Row],[DIA]]</f>
        <v>45795</v>
      </c>
      <c r="S314"/>
    </row>
    <row r="315" spans="1:19">
      <c r="A315" s="9" t="str">
        <f>Tabla1[[#This Row],[DIA]]&amp;"-"&amp;Tabla1[[#This Row],[NUM]]</f>
        <v>45796-1003</v>
      </c>
      <c r="B315" s="61">
        <v>45796</v>
      </c>
      <c r="C315" s="7" t="s">
        <v>183</v>
      </c>
      <c r="D315" s="7" t="s">
        <v>173</v>
      </c>
      <c r="E315" s="7" t="s">
        <v>174</v>
      </c>
      <c r="F315" s="7">
        <v>1003</v>
      </c>
      <c r="G315" s="8">
        <v>0.81944444444444442</v>
      </c>
      <c r="H315" s="8">
        <v>0.85416666666666663</v>
      </c>
      <c r="I315" s="7">
        <v>10</v>
      </c>
      <c r="J315" s="7">
        <v>7</v>
      </c>
      <c r="K315" s="7">
        <v>3</v>
      </c>
      <c r="L315" s="7">
        <v>70</v>
      </c>
      <c r="M315" s="1" t="str">
        <f>IFERROR(VLOOKUP(Tabla1[[#This Row],[COD]],Circuitos[],2,0)," ")</f>
        <v xml:space="preserve"> </v>
      </c>
      <c r="N315" s="9">
        <f>Tabla1[[#This Row],[DIA]]</f>
        <v>45796</v>
      </c>
      <c r="S315"/>
    </row>
    <row r="316" spans="1:19">
      <c r="A316" s="9" t="str">
        <f>Tabla1[[#This Row],[DIA]]&amp;"-"&amp;Tabla1[[#This Row],[NUM]]</f>
        <v>45796-921</v>
      </c>
      <c r="B316" s="61">
        <v>45796</v>
      </c>
      <c r="C316" s="7" t="s">
        <v>13</v>
      </c>
      <c r="D316" s="7" t="s">
        <v>185</v>
      </c>
      <c r="E316" s="7" t="s">
        <v>186</v>
      </c>
      <c r="F316" s="7">
        <v>921</v>
      </c>
      <c r="G316" s="8">
        <v>0.81597222222222221</v>
      </c>
      <c r="H316" s="8">
        <v>0.99930555555555556</v>
      </c>
      <c r="I316" s="7">
        <v>20</v>
      </c>
      <c r="J316" s="7">
        <v>14</v>
      </c>
      <c r="K316" s="7">
        <v>6</v>
      </c>
      <c r="L316" s="7">
        <v>70</v>
      </c>
      <c r="M316" s="1" t="str">
        <f>IFERROR(VLOOKUP(Tabla1[[#This Row],[COD]],Circuitos[],2,0)," ")</f>
        <v xml:space="preserve"> </v>
      </c>
      <c r="N316" s="9">
        <f>Tabla1[[#This Row],[DIA]]</f>
        <v>45796</v>
      </c>
      <c r="S316"/>
    </row>
    <row r="317" spans="1:19">
      <c r="A317" s="9" t="str">
        <f>Tabla1[[#This Row],[DIA]]&amp;"-"&amp;Tabla1[[#This Row],[NUM]]</f>
        <v>45796-921</v>
      </c>
      <c r="B317" s="61">
        <v>45796</v>
      </c>
      <c r="C317" s="7" t="s">
        <v>13</v>
      </c>
      <c r="D317" s="7" t="s">
        <v>185</v>
      </c>
      <c r="E317" s="7" t="s">
        <v>186</v>
      </c>
      <c r="F317" s="7">
        <v>921</v>
      </c>
      <c r="G317" s="8">
        <v>0.81597222222222221</v>
      </c>
      <c r="H317" s="8">
        <v>2.0833333333333332E-2</v>
      </c>
      <c r="I317" s="7">
        <v>10</v>
      </c>
      <c r="J317" s="7">
        <v>3</v>
      </c>
      <c r="K317" s="7">
        <v>7</v>
      </c>
      <c r="L317" s="7">
        <v>30</v>
      </c>
      <c r="M317" s="1" t="str">
        <f>IFERROR(VLOOKUP(Tabla1[[#This Row],[COD]],Circuitos[],2,0)," ")</f>
        <v xml:space="preserve"> </v>
      </c>
      <c r="N317" s="9">
        <f>Tabla1[[#This Row],[DIA]]</f>
        <v>45796</v>
      </c>
      <c r="S317"/>
    </row>
    <row r="318" spans="1:19">
      <c r="A318" s="9" t="str">
        <f>Tabla1[[#This Row],[DIA]]&amp;"-"&amp;Tabla1[[#This Row],[NUM]]</f>
        <v>45796-1355</v>
      </c>
      <c r="B318" s="61">
        <v>45796</v>
      </c>
      <c r="C318" s="7" t="s">
        <v>13</v>
      </c>
      <c r="D318" s="7" t="s">
        <v>392</v>
      </c>
      <c r="E318" s="7" t="s">
        <v>250</v>
      </c>
      <c r="F318" s="7">
        <v>1355</v>
      </c>
      <c r="G318" s="8">
        <v>0.46875</v>
      </c>
      <c r="H318" s="8">
        <v>0.50694444444444442</v>
      </c>
      <c r="I318" s="7">
        <v>36</v>
      </c>
      <c r="J318" s="7">
        <v>14</v>
      </c>
      <c r="K318" s="7">
        <v>22</v>
      </c>
      <c r="L318" s="7">
        <v>38.888888888888886</v>
      </c>
      <c r="M318" s="1" t="str">
        <f>IFERROR(VLOOKUP(Tabla1[[#This Row],[COD]],Circuitos[],2,0)," ")</f>
        <v xml:space="preserve"> </v>
      </c>
      <c r="N318" s="9">
        <f>Tabla1[[#This Row],[DIA]]</f>
        <v>45796</v>
      </c>
      <c r="S318"/>
    </row>
    <row r="319" spans="1:19">
      <c r="A319" s="9" t="str">
        <f>Tabla1[[#This Row],[DIA]]&amp;"-"&amp;Tabla1[[#This Row],[NUM]]</f>
        <v>45796-1002</v>
      </c>
      <c r="B319" s="61">
        <v>45796</v>
      </c>
      <c r="C319" s="7" t="s">
        <v>13</v>
      </c>
      <c r="D319" s="7" t="s">
        <v>183</v>
      </c>
      <c r="E319" s="7" t="s">
        <v>174</v>
      </c>
      <c r="F319" s="7">
        <v>1002</v>
      </c>
      <c r="G319" s="8">
        <v>0.52777777777777779</v>
      </c>
      <c r="H319" s="8">
        <v>0.77777777777777779</v>
      </c>
      <c r="I319" s="7">
        <v>10</v>
      </c>
      <c r="J319" s="7">
        <v>1</v>
      </c>
      <c r="K319" s="7">
        <v>9</v>
      </c>
      <c r="L319" s="7">
        <v>10</v>
      </c>
      <c r="M319" s="1" t="str">
        <f>IFERROR(VLOOKUP(Tabla1[[#This Row],[COD]],Circuitos[],2,0)," ")</f>
        <v>Programas de Egipto</v>
      </c>
      <c r="N319" s="9">
        <f>Tabla1[[#This Row],[DIA]]</f>
        <v>45796</v>
      </c>
      <c r="S319"/>
    </row>
    <row r="320" spans="1:19">
      <c r="A320" s="9" t="str">
        <f>Tabla1[[#This Row],[DIA]]&amp;"-"&amp;Tabla1[[#This Row],[NUM]]</f>
        <v>45796-682</v>
      </c>
      <c r="B320" s="61">
        <v>45796</v>
      </c>
      <c r="C320" s="7" t="s">
        <v>310</v>
      </c>
      <c r="D320" s="7" t="s">
        <v>13</v>
      </c>
      <c r="E320" s="7" t="s">
        <v>250</v>
      </c>
      <c r="F320" s="7">
        <v>682</v>
      </c>
      <c r="G320" s="8">
        <v>0.82638888888888884</v>
      </c>
      <c r="H320" s="8">
        <v>0.9375</v>
      </c>
      <c r="I320" s="7">
        <v>45</v>
      </c>
      <c r="J320" s="7">
        <v>45</v>
      </c>
      <c r="K320" s="7">
        <v>0</v>
      </c>
      <c r="L320" s="7">
        <v>100</v>
      </c>
      <c r="M320" s="1" t="str">
        <f>IFERROR(VLOOKUP(Tabla1[[#This Row],[COD]],Circuitos[],2,0)," ")</f>
        <v xml:space="preserve"> </v>
      </c>
      <c r="N320" s="9">
        <f>Tabla1[[#This Row],[DIA]]</f>
        <v>45796</v>
      </c>
      <c r="S320"/>
    </row>
    <row r="321" spans="1:19">
      <c r="A321" s="9" t="str">
        <f>Tabla1[[#This Row],[DIA]]&amp;"-"&amp;Tabla1[[#This Row],[NUM]]</f>
        <v>45797-765</v>
      </c>
      <c r="B321" s="61">
        <v>45797</v>
      </c>
      <c r="C321" s="7" t="s">
        <v>33</v>
      </c>
      <c r="D321" s="7" t="s">
        <v>232</v>
      </c>
      <c r="E321" s="7" t="s">
        <v>278</v>
      </c>
      <c r="F321" s="7">
        <v>765</v>
      </c>
      <c r="G321" s="8">
        <v>0.69444444444444442</v>
      </c>
      <c r="H321" s="8">
        <v>0.80555555555555558</v>
      </c>
      <c r="I321" s="7">
        <v>45</v>
      </c>
      <c r="J321" s="7">
        <v>39</v>
      </c>
      <c r="K321" s="7">
        <v>6</v>
      </c>
      <c r="L321" s="7">
        <v>86.666666666666671</v>
      </c>
      <c r="M321" s="1" t="str">
        <f>IFERROR(VLOOKUP(Tabla1[[#This Row],[COD]],Circuitos[],2,0)," ")</f>
        <v>Sicilia Mágica "II"</v>
      </c>
      <c r="N321" s="9">
        <f>Tabla1[[#This Row],[DIA]]</f>
        <v>45797</v>
      </c>
      <c r="S321"/>
    </row>
    <row r="322" spans="1:19">
      <c r="A322" s="9" t="str">
        <f>Tabla1[[#This Row],[DIA]]&amp;"-"&amp;Tabla1[[#This Row],[NUM]]</f>
        <v>45797-834</v>
      </c>
      <c r="B322" s="61">
        <v>45797</v>
      </c>
      <c r="C322" s="7" t="s">
        <v>484</v>
      </c>
      <c r="D322" s="7" t="s">
        <v>13</v>
      </c>
      <c r="E322" s="7" t="s">
        <v>250</v>
      </c>
      <c r="F322" s="7">
        <v>834</v>
      </c>
      <c r="G322" s="8">
        <v>0.66319444444444442</v>
      </c>
      <c r="H322" s="8">
        <v>0.78472222222222221</v>
      </c>
      <c r="I322" s="7">
        <v>45</v>
      </c>
      <c r="J322" s="7">
        <v>45</v>
      </c>
      <c r="K322" s="7">
        <v>0</v>
      </c>
      <c r="L322" s="7">
        <v>100</v>
      </c>
      <c r="M322" s="1" t="str">
        <f>IFERROR(VLOOKUP(Tabla1[[#This Row],[COD]],Circuitos[],2,0)," ")</f>
        <v xml:space="preserve"> </v>
      </c>
      <c r="N322" s="9">
        <f>Tabla1[[#This Row],[DIA]]</f>
        <v>45797</v>
      </c>
      <c r="S322"/>
    </row>
    <row r="323" spans="1:19">
      <c r="A323" s="9" t="str">
        <f>Tabla1[[#This Row],[DIA]]&amp;"-"&amp;Tabla1[[#This Row],[NUM]]</f>
        <v>45797-438</v>
      </c>
      <c r="B323" s="61">
        <v>45797</v>
      </c>
      <c r="C323" s="7" t="s">
        <v>36</v>
      </c>
      <c r="D323" s="7" t="s">
        <v>394</v>
      </c>
      <c r="E323" s="7" t="s">
        <v>395</v>
      </c>
      <c r="F323" s="7">
        <v>438</v>
      </c>
      <c r="G323" s="8">
        <v>0.55902777777777779</v>
      </c>
      <c r="H323" s="8">
        <v>0.68402777777777779</v>
      </c>
      <c r="I323" s="7">
        <v>12</v>
      </c>
      <c r="J323" s="7">
        <v>8</v>
      </c>
      <c r="K323" s="7">
        <v>4</v>
      </c>
      <c r="L323" s="7">
        <v>66.666666666666671</v>
      </c>
      <c r="M323" s="1" t="str">
        <f>IFERROR(VLOOKUP(Tabla1[[#This Row],[COD]],Circuitos[],2,0)," ")</f>
        <v xml:space="preserve"> </v>
      </c>
      <c r="N323" s="9">
        <f>Tabla1[[#This Row],[DIA]]</f>
        <v>45797</v>
      </c>
      <c r="S323"/>
    </row>
    <row r="324" spans="1:19">
      <c r="A324" s="9" t="str">
        <f>Tabla1[[#This Row],[DIA]]&amp;"-"&amp;Tabla1[[#This Row],[NUM]]</f>
        <v>45797-766</v>
      </c>
      <c r="B324" s="61">
        <v>45797</v>
      </c>
      <c r="C324" s="7" t="s">
        <v>232</v>
      </c>
      <c r="D324" s="7" t="s">
        <v>13</v>
      </c>
      <c r="E324" s="7" t="s">
        <v>278</v>
      </c>
      <c r="F324" s="7">
        <v>766</v>
      </c>
      <c r="G324" s="8">
        <v>0.84722222222222221</v>
      </c>
      <c r="H324" s="8">
        <v>0.96180555555555558</v>
      </c>
      <c r="I324" s="7">
        <v>45</v>
      </c>
      <c r="J324" s="7">
        <v>45</v>
      </c>
      <c r="K324" s="7">
        <v>0</v>
      </c>
      <c r="L324" s="7">
        <v>100</v>
      </c>
      <c r="M324" s="1" t="str">
        <f>IFERROR(VLOOKUP(Tabla1[[#This Row],[COD]],Circuitos[],2,0)," ")</f>
        <v xml:space="preserve"> </v>
      </c>
      <c r="N324" s="9">
        <f>Tabla1[[#This Row],[DIA]]</f>
        <v>45797</v>
      </c>
      <c r="S324"/>
    </row>
    <row r="325" spans="1:19">
      <c r="A325" s="9" t="str">
        <f>Tabla1[[#This Row],[DIA]]&amp;"-"&amp;Tabla1[[#This Row],[NUM]]</f>
        <v>45797-934</v>
      </c>
      <c r="B325" s="61">
        <v>45797</v>
      </c>
      <c r="C325" s="7" t="s">
        <v>209</v>
      </c>
      <c r="D325" s="7" t="s">
        <v>13</v>
      </c>
      <c r="E325" s="7" t="s">
        <v>250</v>
      </c>
      <c r="F325" s="7">
        <v>934</v>
      </c>
      <c r="G325" s="8">
        <v>0.52430555555555558</v>
      </c>
      <c r="H325" s="8">
        <v>0.65277777777777779</v>
      </c>
      <c r="I325" s="7">
        <v>45</v>
      </c>
      <c r="J325" s="7">
        <v>45</v>
      </c>
      <c r="K325" s="7">
        <v>0</v>
      </c>
      <c r="L325" s="7">
        <v>100</v>
      </c>
      <c r="M325" s="1" t="str">
        <f>IFERROR(VLOOKUP(Tabla1[[#This Row],[COD]],Circuitos[],2,0)," ")</f>
        <v xml:space="preserve"> </v>
      </c>
      <c r="N325" s="9">
        <f>Tabla1[[#This Row],[DIA]]</f>
        <v>45797</v>
      </c>
      <c r="S325"/>
    </row>
    <row r="326" spans="1:19">
      <c r="A326" s="9" t="str">
        <f>Tabla1[[#This Row],[DIA]]&amp;"-"&amp;Tabla1[[#This Row],[NUM]]</f>
        <v>45797-1916</v>
      </c>
      <c r="B326" s="61">
        <v>45797</v>
      </c>
      <c r="C326" s="7" t="s">
        <v>313</v>
      </c>
      <c r="D326" s="7" t="s">
        <v>13</v>
      </c>
      <c r="E326" s="7" t="s">
        <v>250</v>
      </c>
      <c r="F326" s="7">
        <v>1916</v>
      </c>
      <c r="G326" s="8">
        <v>0.50347222222222221</v>
      </c>
      <c r="H326" s="8">
        <v>0.66666666666666663</v>
      </c>
      <c r="I326" s="7">
        <v>41</v>
      </c>
      <c r="J326" s="7">
        <v>41</v>
      </c>
      <c r="K326" s="7">
        <v>0</v>
      </c>
      <c r="L326" s="7">
        <v>100</v>
      </c>
      <c r="M326" s="1" t="str">
        <f>IFERROR(VLOOKUP(Tabla1[[#This Row],[COD]],Circuitos[],2,0)," ")</f>
        <v xml:space="preserve"> </v>
      </c>
      <c r="N326" s="9">
        <f>Tabla1[[#This Row],[DIA]]</f>
        <v>45797</v>
      </c>
      <c r="S326"/>
    </row>
    <row r="327" spans="1:19">
      <c r="A327" s="9" t="str">
        <f>Tabla1[[#This Row],[DIA]]&amp;"-"&amp;Tabla1[[#This Row],[NUM]]</f>
        <v>45797-1731</v>
      </c>
      <c r="B327" s="61">
        <v>45797</v>
      </c>
      <c r="C327" s="7" t="s">
        <v>252</v>
      </c>
      <c r="D327" s="7" t="s">
        <v>232</v>
      </c>
      <c r="E327" s="7" t="s">
        <v>272</v>
      </c>
      <c r="F327" s="7">
        <v>1731</v>
      </c>
      <c r="G327" s="8">
        <v>0.40277777777777779</v>
      </c>
      <c r="H327" s="8">
        <v>0.4548611111111111</v>
      </c>
      <c r="I327" s="7">
        <v>26</v>
      </c>
      <c r="J327" s="7">
        <v>26</v>
      </c>
      <c r="K327" s="7">
        <v>0</v>
      </c>
      <c r="L327" s="7">
        <v>100</v>
      </c>
      <c r="M327" s="1" t="str">
        <f>IFERROR(VLOOKUP(Tabla1[[#This Row],[COD]],Circuitos[],2,0)," ")</f>
        <v xml:space="preserve"> </v>
      </c>
      <c r="N327" s="9">
        <f>Tabla1[[#This Row],[DIA]]</f>
        <v>45797</v>
      </c>
      <c r="S327"/>
    </row>
    <row r="328" spans="1:19">
      <c r="A328" s="9" t="str">
        <f>Tabla1[[#This Row],[DIA]]&amp;"-"&amp;Tabla1[[#This Row],[NUM]]</f>
        <v>45797-1134</v>
      </c>
      <c r="B328" s="61">
        <v>45797</v>
      </c>
      <c r="C328" s="7" t="s">
        <v>192</v>
      </c>
      <c r="D328" s="7" t="s">
        <v>36</v>
      </c>
      <c r="E328" s="7" t="s">
        <v>193</v>
      </c>
      <c r="F328" s="7">
        <v>1134</v>
      </c>
      <c r="G328" s="8">
        <v>0.67013888888888884</v>
      </c>
      <c r="H328" s="8">
        <v>0.75694444444444442</v>
      </c>
      <c r="I328" s="7">
        <v>12</v>
      </c>
      <c r="J328" s="7">
        <v>11</v>
      </c>
      <c r="K328" s="7">
        <v>1</v>
      </c>
      <c r="L328" s="7">
        <v>91.666666666666671</v>
      </c>
      <c r="M328" s="1" t="str">
        <f>IFERROR(VLOOKUP(Tabla1[[#This Row],[COD]],Circuitos[],2,0)," ")</f>
        <v xml:space="preserve"> </v>
      </c>
      <c r="N328" s="9">
        <f>Tabla1[[#This Row],[DIA]]</f>
        <v>45797</v>
      </c>
      <c r="S328"/>
    </row>
    <row r="329" spans="1:19">
      <c r="A329" s="9" t="str">
        <f>Tabla1[[#This Row],[DIA]]&amp;"-"&amp;Tabla1[[#This Row],[NUM]]</f>
        <v>45797-1332</v>
      </c>
      <c r="B329" s="61">
        <v>45797</v>
      </c>
      <c r="C329" s="7" t="s">
        <v>192</v>
      </c>
      <c r="D329" s="7" t="s">
        <v>13</v>
      </c>
      <c r="E329" s="7" t="s">
        <v>250</v>
      </c>
      <c r="F329" s="7">
        <v>1332</v>
      </c>
      <c r="G329" s="8">
        <v>0.27083333333333331</v>
      </c>
      <c r="H329" s="8">
        <v>0.3888888888888889</v>
      </c>
      <c r="I329" s="7">
        <v>50</v>
      </c>
      <c r="J329" s="7">
        <v>0</v>
      </c>
      <c r="K329" s="7">
        <v>50</v>
      </c>
      <c r="L329" s="7">
        <v>0</v>
      </c>
      <c r="M329" s="1" t="str">
        <f>IFERROR(VLOOKUP(Tabla1[[#This Row],[COD]],Circuitos[],2,0)," ")</f>
        <v xml:space="preserve"> </v>
      </c>
      <c r="N329" s="9">
        <f>Tabla1[[#This Row],[DIA]]</f>
        <v>45797</v>
      </c>
      <c r="S329"/>
    </row>
    <row r="330" spans="1:19">
      <c r="A330" s="9" t="str">
        <f>Tabla1[[#This Row],[DIA]]&amp;"-"&amp;Tabla1[[#This Row],[NUM]]</f>
        <v>45797-1241</v>
      </c>
      <c r="B330" s="61">
        <v>45797</v>
      </c>
      <c r="C330" s="7" t="s">
        <v>13</v>
      </c>
      <c r="D330" s="7" t="s">
        <v>544</v>
      </c>
      <c r="E330" s="7" t="s">
        <v>250</v>
      </c>
      <c r="F330" s="7">
        <v>1241</v>
      </c>
      <c r="G330" s="8">
        <v>0.66666666666666663</v>
      </c>
      <c r="H330" s="8">
        <v>0.76388888888888884</v>
      </c>
      <c r="I330" s="7">
        <v>50</v>
      </c>
      <c r="J330" s="7">
        <v>20</v>
      </c>
      <c r="K330" s="7">
        <v>30</v>
      </c>
      <c r="L330" s="7">
        <v>40</v>
      </c>
      <c r="M330" s="1" t="str">
        <f>IFERROR(VLOOKUP(Tabla1[[#This Row],[COD]],Circuitos[],2,0)," ")</f>
        <v xml:space="preserve"> </v>
      </c>
      <c r="N330" s="9">
        <f>Tabla1[[#This Row],[DIA]]</f>
        <v>45797</v>
      </c>
      <c r="S330"/>
    </row>
    <row r="331" spans="1:19">
      <c r="A331" s="9" t="str">
        <f>Tabla1[[#This Row],[DIA]]&amp;"-"&amp;Tabla1[[#This Row],[NUM]]</f>
        <v>45797-1915</v>
      </c>
      <c r="B331" s="61">
        <v>45797</v>
      </c>
      <c r="C331" s="7" t="s">
        <v>13</v>
      </c>
      <c r="D331" s="7" t="s">
        <v>313</v>
      </c>
      <c r="E331" s="7" t="s">
        <v>250</v>
      </c>
      <c r="F331" s="7">
        <v>1915</v>
      </c>
      <c r="G331" s="8">
        <v>0.39930555555555558</v>
      </c>
      <c r="H331" s="8">
        <v>0.47569444444444442</v>
      </c>
      <c r="I331" s="7">
        <v>40</v>
      </c>
      <c r="J331" s="7">
        <v>40</v>
      </c>
      <c r="K331" s="7">
        <v>0</v>
      </c>
      <c r="L331" s="7">
        <v>100</v>
      </c>
      <c r="M331" s="1" t="str">
        <f>IFERROR(VLOOKUP(Tabla1[[#This Row],[COD]],Circuitos[],2,0)," ")</f>
        <v xml:space="preserve"> </v>
      </c>
      <c r="N331" s="9">
        <f>Tabla1[[#This Row],[DIA]]</f>
        <v>45797</v>
      </c>
      <c r="S331"/>
    </row>
    <row r="332" spans="1:19">
      <c r="A332" s="9" t="str">
        <f>Tabla1[[#This Row],[DIA]]&amp;"-"&amp;Tabla1[[#This Row],[NUM]]</f>
        <v>45797-59</v>
      </c>
      <c r="B332" s="61">
        <v>45797</v>
      </c>
      <c r="C332" s="7" t="s">
        <v>13</v>
      </c>
      <c r="D332" s="7" t="s">
        <v>252</v>
      </c>
      <c r="E332" s="7" t="s">
        <v>272</v>
      </c>
      <c r="F332" s="7">
        <v>59</v>
      </c>
      <c r="G332" s="8">
        <v>0.24305555555555555</v>
      </c>
      <c r="H332" s="8">
        <v>0.34375</v>
      </c>
      <c r="I332" s="7">
        <v>26</v>
      </c>
      <c r="J332" s="7">
        <v>26</v>
      </c>
      <c r="K332" s="7">
        <v>0</v>
      </c>
      <c r="L332" s="7">
        <v>100</v>
      </c>
      <c r="M332" s="1" t="str">
        <f>IFERROR(VLOOKUP(Tabla1[[#This Row],[COD]],Circuitos[],2,0)," ")</f>
        <v xml:space="preserve"> </v>
      </c>
      <c r="N332" s="9">
        <f>Tabla1[[#This Row],[DIA]]</f>
        <v>45797</v>
      </c>
      <c r="S332"/>
    </row>
    <row r="333" spans="1:19">
      <c r="A333" s="9" t="str">
        <f>Tabla1[[#This Row],[DIA]]&amp;"-"&amp;Tabla1[[#This Row],[NUM]]</f>
        <v>45797-689</v>
      </c>
      <c r="B333" s="61">
        <v>45797</v>
      </c>
      <c r="C333" s="7" t="s">
        <v>13</v>
      </c>
      <c r="D333" s="7" t="s">
        <v>545</v>
      </c>
      <c r="E333" s="7" t="s">
        <v>250</v>
      </c>
      <c r="F333" s="7">
        <v>689</v>
      </c>
      <c r="G333" s="8">
        <v>0.71527777777777779</v>
      </c>
      <c r="H333" s="8">
        <v>0.81597222222222221</v>
      </c>
      <c r="I333" s="7">
        <v>45</v>
      </c>
      <c r="J333" s="7">
        <v>44</v>
      </c>
      <c r="K333" s="7">
        <v>1</v>
      </c>
      <c r="L333" s="7">
        <v>97.777777777777771</v>
      </c>
      <c r="M333" s="1" t="str">
        <f>IFERROR(VLOOKUP(Tabla1[[#This Row],[COD]],Circuitos[],2,0)," ")</f>
        <v xml:space="preserve"> </v>
      </c>
      <c r="N333" s="9">
        <f>Tabla1[[#This Row],[DIA]]</f>
        <v>45797</v>
      </c>
      <c r="S333"/>
    </row>
    <row r="334" spans="1:19">
      <c r="A334" s="9" t="str">
        <f>Tabla1[[#This Row],[DIA]]&amp;"-"&amp;Tabla1[[#This Row],[NUM]]</f>
        <v>45797-677</v>
      </c>
      <c r="B334" s="61">
        <v>45797</v>
      </c>
      <c r="C334" s="7" t="s">
        <v>13</v>
      </c>
      <c r="D334" s="7" t="s">
        <v>310</v>
      </c>
      <c r="E334" s="7" t="s">
        <v>250</v>
      </c>
      <c r="F334" s="7">
        <v>677</v>
      </c>
      <c r="G334" s="8">
        <v>0.36805555555555558</v>
      </c>
      <c r="H334" s="8">
        <v>0.46875</v>
      </c>
      <c r="I334" s="7">
        <v>45</v>
      </c>
      <c r="J334" s="7">
        <v>36</v>
      </c>
      <c r="K334" s="7">
        <v>9</v>
      </c>
      <c r="L334" s="7">
        <v>80</v>
      </c>
      <c r="M334" s="1" t="str">
        <f>IFERROR(VLOOKUP(Tabla1[[#This Row],[COD]],Circuitos[],2,0)," ")</f>
        <v xml:space="preserve"> </v>
      </c>
      <c r="N334" s="9">
        <f>Tabla1[[#This Row],[DIA]]</f>
        <v>45797</v>
      </c>
      <c r="S334"/>
    </row>
    <row r="335" spans="1:19">
      <c r="A335" s="9" t="str">
        <f>Tabla1[[#This Row],[DIA]]&amp;"-"&amp;Tabla1[[#This Row],[NUM]]</f>
        <v>45797-434</v>
      </c>
      <c r="B335" s="61">
        <v>45797</v>
      </c>
      <c r="C335" s="7" t="s">
        <v>13</v>
      </c>
      <c r="D335" s="7" t="s">
        <v>394</v>
      </c>
      <c r="E335" s="7" t="s">
        <v>395</v>
      </c>
      <c r="F335" s="7">
        <v>434</v>
      </c>
      <c r="G335" s="8">
        <v>0.64583333333333337</v>
      </c>
      <c r="H335" s="8">
        <v>0.79513888888888884</v>
      </c>
      <c r="I335" s="7">
        <v>26</v>
      </c>
      <c r="J335" s="7">
        <v>18</v>
      </c>
      <c r="K335" s="7">
        <v>8</v>
      </c>
      <c r="L335" s="7">
        <v>69.230769230769226</v>
      </c>
      <c r="M335" s="1" t="str">
        <f>IFERROR(VLOOKUP(Tabla1[[#This Row],[COD]],Circuitos[],2,0)," ")</f>
        <v xml:space="preserve"> </v>
      </c>
      <c r="N335" s="9">
        <f>Tabla1[[#This Row],[DIA]]</f>
        <v>45797</v>
      </c>
      <c r="S335"/>
    </row>
    <row r="336" spans="1:19">
      <c r="A336" s="9" t="str">
        <f>Tabla1[[#This Row],[DIA]]&amp;"-"&amp;Tabla1[[#This Row],[NUM]]</f>
        <v>45797-941</v>
      </c>
      <c r="B336" s="61">
        <v>45797</v>
      </c>
      <c r="C336" s="7" t="s">
        <v>13</v>
      </c>
      <c r="D336" s="7" t="s">
        <v>254</v>
      </c>
      <c r="E336" s="7" t="s">
        <v>250</v>
      </c>
      <c r="F336" s="7">
        <v>941</v>
      </c>
      <c r="G336" s="8">
        <v>0.66666666666666663</v>
      </c>
      <c r="H336" s="8">
        <v>0.78125</v>
      </c>
      <c r="I336" s="7">
        <v>45</v>
      </c>
      <c r="J336" s="7">
        <v>45</v>
      </c>
      <c r="K336" s="7">
        <v>0</v>
      </c>
      <c r="L336" s="7">
        <v>100</v>
      </c>
      <c r="M336" s="1" t="str">
        <f>IFERROR(VLOOKUP(Tabla1[[#This Row],[COD]],Circuitos[],2,0)," ")</f>
        <v xml:space="preserve"> </v>
      </c>
      <c r="N336" s="9">
        <f>Tabla1[[#This Row],[DIA]]</f>
        <v>45797</v>
      </c>
      <c r="S336"/>
    </row>
    <row r="337" spans="1:19">
      <c r="A337" s="9" t="str">
        <f>Tabla1[[#This Row],[DIA]]&amp;"-"&amp;Tabla1[[#This Row],[NUM]]</f>
        <v>45798-2333</v>
      </c>
      <c r="B337" s="61">
        <v>45798</v>
      </c>
      <c r="C337" s="7" t="s">
        <v>185</v>
      </c>
      <c r="D337" s="7" t="s">
        <v>147</v>
      </c>
      <c r="E337" s="7" t="s">
        <v>181</v>
      </c>
      <c r="F337" s="7">
        <v>2333</v>
      </c>
      <c r="G337" s="8">
        <v>0.79513888888888884</v>
      </c>
      <c r="H337" s="8">
        <v>0.85763888888888884</v>
      </c>
      <c r="I337" s="7">
        <v>40</v>
      </c>
      <c r="J337" s="7">
        <v>5</v>
      </c>
      <c r="K337" s="7">
        <v>35</v>
      </c>
      <c r="L337" s="7">
        <v>12.5</v>
      </c>
      <c r="M337" s="1" t="str">
        <f>IFERROR(VLOOKUP(Tabla1[[#This Row],[COD]],Circuitos[],2,0)," ")</f>
        <v xml:space="preserve"> </v>
      </c>
      <c r="N337" s="9">
        <f>Tabla1[[#This Row],[DIA]]</f>
        <v>45798</v>
      </c>
      <c r="S337"/>
    </row>
    <row r="338" spans="1:19">
      <c r="A338" s="9" t="str">
        <f>Tabla1[[#This Row],[DIA]]&amp;"-"&amp;Tabla1[[#This Row],[NUM]]</f>
        <v>45798-8055</v>
      </c>
      <c r="B338" s="61">
        <v>45798</v>
      </c>
      <c r="C338" s="7" t="s">
        <v>175</v>
      </c>
      <c r="D338" s="7" t="s">
        <v>173</v>
      </c>
      <c r="E338" s="7" t="s">
        <v>257</v>
      </c>
      <c r="F338" s="7">
        <v>8055</v>
      </c>
      <c r="G338" s="8">
        <v>0.5625</v>
      </c>
      <c r="H338" s="8">
        <v>0.61458333333333337</v>
      </c>
      <c r="I338" s="7">
        <v>10</v>
      </c>
      <c r="J338" s="7">
        <v>4</v>
      </c>
      <c r="K338" s="7">
        <v>6</v>
      </c>
      <c r="L338" s="7">
        <v>40</v>
      </c>
      <c r="M338" s="1" t="str">
        <f>IFERROR(VLOOKUP(Tabla1[[#This Row],[COD]],Circuitos[],2,0)," ")</f>
        <v xml:space="preserve"> </v>
      </c>
      <c r="N338" s="9">
        <f>Tabla1[[#This Row],[DIA]]</f>
        <v>45798</v>
      </c>
      <c r="S338"/>
    </row>
    <row r="339" spans="1:19">
      <c r="A339" s="9" t="str">
        <f>Tabla1[[#This Row],[DIA]]&amp;"-"&amp;Tabla1[[#This Row],[NUM]]</f>
        <v>45798-884</v>
      </c>
      <c r="B339" s="61">
        <v>45798</v>
      </c>
      <c r="C339" s="7" t="s">
        <v>201</v>
      </c>
      <c r="D339" s="7" t="s">
        <v>25</v>
      </c>
      <c r="E339" s="7" t="s">
        <v>189</v>
      </c>
      <c r="F339" s="7">
        <v>884</v>
      </c>
      <c r="G339" s="8">
        <v>0.59027777777777779</v>
      </c>
      <c r="H339" s="8">
        <v>0.67013888888888884</v>
      </c>
      <c r="I339" s="7">
        <v>189</v>
      </c>
      <c r="J339" s="7">
        <v>180</v>
      </c>
      <c r="K339" s="7">
        <v>9</v>
      </c>
      <c r="L339" s="7">
        <v>95.238095238095241</v>
      </c>
      <c r="M339" s="1" t="str">
        <f>IFERROR(VLOOKUP(Tabla1[[#This Row],[COD]],Circuitos[],2,0)," ")</f>
        <v xml:space="preserve"> </v>
      </c>
      <c r="N339" s="9">
        <f>Tabla1[[#This Row],[DIA]]</f>
        <v>45798</v>
      </c>
      <c r="S339"/>
    </row>
    <row r="340" spans="1:19">
      <c r="A340" s="9" t="str">
        <f>Tabla1[[#This Row],[DIA]]&amp;"-"&amp;Tabla1[[#This Row],[NUM]]</f>
        <v>45798-808</v>
      </c>
      <c r="B340" s="61">
        <v>45798</v>
      </c>
      <c r="C340" s="7" t="s">
        <v>546</v>
      </c>
      <c r="D340" s="7" t="s">
        <v>103</v>
      </c>
      <c r="E340" s="7" t="s">
        <v>482</v>
      </c>
      <c r="F340" s="7">
        <v>808</v>
      </c>
      <c r="G340" s="8">
        <v>0.60416666666666663</v>
      </c>
      <c r="H340" s="8">
        <v>0.86458333333333337</v>
      </c>
      <c r="I340" s="7">
        <v>1</v>
      </c>
      <c r="J340" s="7">
        <v>0</v>
      </c>
      <c r="K340" s="7">
        <v>1</v>
      </c>
      <c r="L340" s="7">
        <v>0</v>
      </c>
      <c r="M340" s="1" t="str">
        <f>IFERROR(VLOOKUP(Tabla1[[#This Row],[COD]],Circuitos[],2,0)," ")</f>
        <v xml:space="preserve"> </v>
      </c>
      <c r="N340" s="9">
        <f>Tabla1[[#This Row],[DIA]]</f>
        <v>45798</v>
      </c>
      <c r="S340"/>
    </row>
    <row r="341" spans="1:19">
      <c r="A341" s="9" t="str">
        <f>Tabla1[[#This Row],[DIA]]&amp;"-"&amp;Tabla1[[#This Row],[NUM]]</f>
        <v>45798-679</v>
      </c>
      <c r="B341" s="61">
        <v>45798</v>
      </c>
      <c r="C341" s="7" t="s">
        <v>13</v>
      </c>
      <c r="D341" s="7" t="s">
        <v>310</v>
      </c>
      <c r="E341" s="7" t="s">
        <v>250</v>
      </c>
      <c r="F341" s="7">
        <v>679</v>
      </c>
      <c r="G341" s="8">
        <v>0.52083333333333337</v>
      </c>
      <c r="H341" s="8">
        <v>0.62152777777777779</v>
      </c>
      <c r="I341" s="7">
        <v>50</v>
      </c>
      <c r="J341" s="7">
        <v>29</v>
      </c>
      <c r="K341" s="7">
        <v>21</v>
      </c>
      <c r="L341" s="7">
        <v>58</v>
      </c>
      <c r="M341" s="1" t="str">
        <f>IFERROR(VLOOKUP(Tabla1[[#This Row],[COD]],Circuitos[],2,0)," ")</f>
        <v xml:space="preserve"> </v>
      </c>
      <c r="N341" s="9">
        <f>Tabla1[[#This Row],[DIA]]</f>
        <v>45798</v>
      </c>
      <c r="S341"/>
    </row>
    <row r="342" spans="1:19">
      <c r="A342" s="9" t="str">
        <f>Tabla1[[#This Row],[DIA]]&amp;"-"&amp;Tabla1[[#This Row],[NUM]]</f>
        <v>45798-883</v>
      </c>
      <c r="B342" s="61">
        <v>45798</v>
      </c>
      <c r="C342" s="7" t="s">
        <v>29</v>
      </c>
      <c r="D342" s="7" t="s">
        <v>201</v>
      </c>
      <c r="E342" s="7" t="s">
        <v>189</v>
      </c>
      <c r="F342" s="7">
        <v>883</v>
      </c>
      <c r="G342" s="8">
        <v>0.45833333333333331</v>
      </c>
      <c r="H342" s="8">
        <v>0.54513888888888884</v>
      </c>
      <c r="I342" s="7">
        <v>189</v>
      </c>
      <c r="J342" s="7">
        <v>175</v>
      </c>
      <c r="K342" s="7">
        <v>14</v>
      </c>
      <c r="L342" s="7">
        <v>92.592592592592595</v>
      </c>
      <c r="M342" s="1" t="str">
        <f>IFERROR(VLOOKUP(Tabla1[[#This Row],[COD]],Circuitos[],2,0)," ")</f>
        <v>Bélgica y Países Bajos (AMS-BRU)</v>
      </c>
      <c r="N342" s="9">
        <f>Tabla1[[#This Row],[DIA]]</f>
        <v>45798</v>
      </c>
      <c r="S342"/>
    </row>
    <row r="343" spans="1:19">
      <c r="A343" s="9" t="str">
        <f>Tabla1[[#This Row],[DIA]]&amp;"-"&amp;Tabla1[[#This Row],[NUM]]</f>
        <v>45799-726</v>
      </c>
      <c r="B343" s="61">
        <v>45799</v>
      </c>
      <c r="C343" s="7" t="s">
        <v>103</v>
      </c>
      <c r="D343" s="7" t="s">
        <v>13</v>
      </c>
      <c r="E343" s="7" t="s">
        <v>482</v>
      </c>
      <c r="F343" s="7">
        <v>726</v>
      </c>
      <c r="G343" s="8">
        <v>3.472222222222222E-3</v>
      </c>
      <c r="H343" s="8">
        <v>0.33680555555555558</v>
      </c>
      <c r="I343" s="7">
        <v>1</v>
      </c>
      <c r="J343" s="7">
        <v>0</v>
      </c>
      <c r="K343" s="7">
        <v>1</v>
      </c>
      <c r="L343" s="7">
        <v>0</v>
      </c>
      <c r="M343" s="1" t="str">
        <f>IFERROR(VLOOKUP(Tabla1[[#This Row],[COD]],Circuitos[],2,0)," ")</f>
        <v xml:space="preserve"> </v>
      </c>
      <c r="N343" s="9">
        <f>Tabla1[[#This Row],[DIA]]</f>
        <v>45799</v>
      </c>
      <c r="S343"/>
    </row>
    <row r="344" spans="1:19">
      <c r="A344" s="9" t="str">
        <f>Tabla1[[#This Row],[DIA]]&amp;"-"&amp;Tabla1[[#This Row],[NUM]]</f>
        <v>45799-685</v>
      </c>
      <c r="B344" s="61">
        <v>45799</v>
      </c>
      <c r="C344" s="7" t="s">
        <v>291</v>
      </c>
      <c r="D344" s="7" t="s">
        <v>13</v>
      </c>
      <c r="E344" s="7" t="s">
        <v>292</v>
      </c>
      <c r="F344" s="7">
        <v>685</v>
      </c>
      <c r="G344" s="8">
        <v>0.29166666666666669</v>
      </c>
      <c r="H344" s="8">
        <v>0.41666666666666669</v>
      </c>
      <c r="I344" s="7">
        <v>46</v>
      </c>
      <c r="J344" s="7">
        <v>0</v>
      </c>
      <c r="K344" s="7">
        <v>46</v>
      </c>
      <c r="L344" s="7">
        <v>0</v>
      </c>
      <c r="M344" s="1" t="str">
        <f>IFERROR(VLOOKUP(Tabla1[[#This Row],[COD]],Circuitos[],2,0)," ")</f>
        <v xml:space="preserve"> </v>
      </c>
      <c r="N344" s="9">
        <f>Tabla1[[#This Row],[DIA]]</f>
        <v>45799</v>
      </c>
      <c r="S344"/>
    </row>
    <row r="345" spans="1:19">
      <c r="A345" s="9" t="str">
        <f>Tabla1[[#This Row],[DIA]]&amp;"-"&amp;Tabla1[[#This Row],[NUM]]</f>
        <v>45800-920</v>
      </c>
      <c r="B345" s="61">
        <v>45800</v>
      </c>
      <c r="C345" s="7" t="s">
        <v>185</v>
      </c>
      <c r="D345" s="7" t="s">
        <v>13</v>
      </c>
      <c r="E345" s="7" t="s">
        <v>186</v>
      </c>
      <c r="F345" s="7">
        <v>920</v>
      </c>
      <c r="G345" s="8">
        <v>0.63888888888888884</v>
      </c>
      <c r="H345" s="8">
        <v>0.78125</v>
      </c>
      <c r="I345" s="7">
        <v>30</v>
      </c>
      <c r="J345" s="7">
        <v>30</v>
      </c>
      <c r="K345" s="7">
        <v>0</v>
      </c>
      <c r="L345" s="7">
        <v>100</v>
      </c>
      <c r="M345" s="1" t="str">
        <f>IFERROR(VLOOKUP(Tabla1[[#This Row],[COD]],Circuitos[],2,0)," ")</f>
        <v xml:space="preserve"> </v>
      </c>
      <c r="N345" s="9">
        <f>Tabla1[[#This Row],[DIA]]</f>
        <v>45800</v>
      </c>
      <c r="S345"/>
    </row>
    <row r="346" spans="1:19">
      <c r="A346" s="9" t="str">
        <f>Tabla1[[#This Row],[DIA]]&amp;"-"&amp;Tabla1[[#This Row],[NUM]]</f>
        <v>45800-5003</v>
      </c>
      <c r="B346" s="61">
        <v>45800</v>
      </c>
      <c r="C346" s="7" t="s">
        <v>175</v>
      </c>
      <c r="D346" s="7" t="s">
        <v>173</v>
      </c>
      <c r="E346" s="7" t="s">
        <v>174</v>
      </c>
      <c r="F346" s="7">
        <v>5003</v>
      </c>
      <c r="G346" s="8">
        <v>0.81597222222222221</v>
      </c>
      <c r="H346" s="8">
        <v>0.89930555555555558</v>
      </c>
      <c r="I346" s="7">
        <v>10</v>
      </c>
      <c r="J346" s="7">
        <v>1</v>
      </c>
      <c r="K346" s="7">
        <v>9</v>
      </c>
      <c r="L346" s="7">
        <v>10</v>
      </c>
      <c r="M346" s="1" t="str">
        <f>IFERROR(VLOOKUP(Tabla1[[#This Row],[COD]],Circuitos[],2,0)," ")</f>
        <v xml:space="preserve"> </v>
      </c>
      <c r="N346" s="9">
        <f>Tabla1[[#This Row],[DIA]]</f>
        <v>45800</v>
      </c>
      <c r="S346"/>
    </row>
    <row r="347" spans="1:19">
      <c r="A347" s="9" t="str">
        <f>Tabla1[[#This Row],[DIA]]&amp;"-"&amp;Tabla1[[#This Row],[NUM]]</f>
        <v>45800-5001</v>
      </c>
      <c r="B347" s="61">
        <v>45800</v>
      </c>
      <c r="C347" s="7" t="s">
        <v>173</v>
      </c>
      <c r="D347" s="7" t="s">
        <v>13</v>
      </c>
      <c r="E347" s="7" t="s">
        <v>174</v>
      </c>
      <c r="F347" s="7">
        <v>5001</v>
      </c>
      <c r="G347" s="8">
        <v>0.35416666666666669</v>
      </c>
      <c r="H347" s="8">
        <v>0.53125</v>
      </c>
      <c r="I347" s="7">
        <v>10</v>
      </c>
      <c r="J347" s="7">
        <v>7</v>
      </c>
      <c r="K347" s="7">
        <v>3</v>
      </c>
      <c r="L347" s="7">
        <v>70</v>
      </c>
      <c r="M347" s="1" t="str">
        <f>IFERROR(VLOOKUP(Tabla1[[#This Row],[COD]],Circuitos[],2,0)," ")</f>
        <v xml:space="preserve"> </v>
      </c>
      <c r="N347" s="9">
        <f>Tabla1[[#This Row],[DIA]]</f>
        <v>45800</v>
      </c>
      <c r="S347"/>
    </row>
    <row r="348" spans="1:19">
      <c r="A348" s="9" t="str">
        <f>Tabla1[[#This Row],[DIA]]&amp;"-"&amp;Tabla1[[#This Row],[NUM]]</f>
        <v>45800-921</v>
      </c>
      <c r="B348" s="61">
        <v>45800</v>
      </c>
      <c r="C348" s="7" t="s">
        <v>13</v>
      </c>
      <c r="D348" s="7" t="s">
        <v>185</v>
      </c>
      <c r="E348" s="7" t="s">
        <v>186</v>
      </c>
      <c r="F348" s="7">
        <v>921</v>
      </c>
      <c r="G348" s="8">
        <v>0.81597222222222221</v>
      </c>
      <c r="H348" s="8">
        <v>2.0833333333333332E-2</v>
      </c>
      <c r="I348" s="7">
        <v>30</v>
      </c>
      <c r="J348" s="7">
        <v>29</v>
      </c>
      <c r="K348" s="7">
        <v>1</v>
      </c>
      <c r="L348" s="7">
        <v>96.666666666666671</v>
      </c>
      <c r="M348" s="1" t="str">
        <f>IFERROR(VLOOKUP(Tabla1[[#This Row],[COD]],Circuitos[],2,0)," ")</f>
        <v xml:space="preserve"> </v>
      </c>
      <c r="N348" s="9">
        <f>Tabla1[[#This Row],[DIA]]</f>
        <v>45800</v>
      </c>
      <c r="S348"/>
    </row>
    <row r="349" spans="1:19">
      <c r="A349" s="9" t="str">
        <f>Tabla1[[#This Row],[DIA]]&amp;"-"&amp;Tabla1[[#This Row],[NUM]]</f>
        <v>45800-5002</v>
      </c>
      <c r="B349" s="61">
        <v>45800</v>
      </c>
      <c r="C349" s="7" t="s">
        <v>13</v>
      </c>
      <c r="D349" s="7" t="s">
        <v>175</v>
      </c>
      <c r="E349" s="7" t="s">
        <v>174</v>
      </c>
      <c r="F349" s="7">
        <v>5002</v>
      </c>
      <c r="G349" s="8">
        <v>0.52777777777777779</v>
      </c>
      <c r="H349" s="8">
        <v>0.77430555555555558</v>
      </c>
      <c r="I349" s="7">
        <v>10</v>
      </c>
      <c r="J349" s="7">
        <v>0</v>
      </c>
      <c r="K349" s="7">
        <v>10</v>
      </c>
      <c r="L349" s="7">
        <v>0</v>
      </c>
      <c r="M349" s="12" t="str">
        <f>IFERROR(VLOOKUP(Tabla1[[#This Row],[COD]],Circuitos[],2,0)," ")</f>
        <v>Programas de Egipto</v>
      </c>
      <c r="N349" s="9">
        <f>Tabla1[[#This Row],[DIA]]</f>
        <v>45800</v>
      </c>
      <c r="S349"/>
    </row>
    <row r="350" spans="1:19">
      <c r="A350" s="9" t="str">
        <f>Tabla1[[#This Row],[DIA]]&amp;"-"&amp;Tabla1[[#This Row],[NUM]]</f>
        <v>45801-1792</v>
      </c>
      <c r="B350" s="61">
        <v>45801</v>
      </c>
      <c r="C350" s="7" t="s">
        <v>417</v>
      </c>
      <c r="D350" s="7" t="s">
        <v>13</v>
      </c>
      <c r="E350" s="7" t="s">
        <v>250</v>
      </c>
      <c r="F350" s="7">
        <v>1792</v>
      </c>
      <c r="G350" s="8">
        <v>0.50347222222222221</v>
      </c>
      <c r="H350" s="8">
        <v>0.61805555555555558</v>
      </c>
      <c r="I350" s="7">
        <v>45</v>
      </c>
      <c r="J350" s="7">
        <v>44</v>
      </c>
      <c r="K350" s="7">
        <v>1</v>
      </c>
      <c r="L350" s="7">
        <v>97.777777777777771</v>
      </c>
      <c r="M350" s="1" t="str">
        <f>IFERROR(VLOOKUP(Tabla1[[#This Row],[COD]],Circuitos[],2,0)," ")</f>
        <v xml:space="preserve"> </v>
      </c>
      <c r="N350" s="9">
        <f>Tabla1[[#This Row],[DIA]]</f>
        <v>45801</v>
      </c>
      <c r="S350"/>
    </row>
    <row r="351" spans="1:19">
      <c r="A351" s="9" t="str">
        <f>Tabla1[[#This Row],[DIA]]&amp;"-"&amp;Tabla1[[#This Row],[NUM]]</f>
        <v>45801-1137</v>
      </c>
      <c r="B351" s="61">
        <v>45801</v>
      </c>
      <c r="C351" s="7" t="s">
        <v>36</v>
      </c>
      <c r="D351" s="7" t="s">
        <v>192</v>
      </c>
      <c r="E351" s="7" t="s">
        <v>193</v>
      </c>
      <c r="F351" s="7">
        <v>1137</v>
      </c>
      <c r="G351" s="8">
        <v>0.33333333333333331</v>
      </c>
      <c r="H351" s="8">
        <v>0.4236111111111111</v>
      </c>
      <c r="I351" s="7">
        <v>12</v>
      </c>
      <c r="J351" s="7">
        <v>11</v>
      </c>
      <c r="K351" s="7">
        <v>1</v>
      </c>
      <c r="L351" s="7">
        <v>91.666666666666671</v>
      </c>
      <c r="M351" s="1" t="str">
        <f>IFERROR(VLOOKUP(Tabla1[[#This Row],[COD]],Circuitos[],2,0)," ")</f>
        <v xml:space="preserve"> </v>
      </c>
      <c r="N351" s="9">
        <f>Tabla1[[#This Row],[DIA]]</f>
        <v>45801</v>
      </c>
      <c r="S351"/>
    </row>
    <row r="352" spans="1:19">
      <c r="A352" s="9" t="str">
        <f>Tabla1[[#This Row],[DIA]]&amp;"-"&amp;Tabla1[[#This Row],[NUM]]</f>
        <v>45801-1316</v>
      </c>
      <c r="B352" s="61">
        <v>45801</v>
      </c>
      <c r="C352" s="7" t="s">
        <v>37</v>
      </c>
      <c r="D352" s="7" t="s">
        <v>147</v>
      </c>
      <c r="E352" s="7" t="s">
        <v>181</v>
      </c>
      <c r="F352" s="7">
        <v>1316</v>
      </c>
      <c r="G352" s="8">
        <v>0.50347222222222221</v>
      </c>
      <c r="H352" s="8">
        <v>0.71875</v>
      </c>
      <c r="I352" s="7">
        <v>15</v>
      </c>
      <c r="J352" s="7">
        <v>15</v>
      </c>
      <c r="K352" s="7">
        <v>0</v>
      </c>
      <c r="L352" s="7">
        <v>100</v>
      </c>
      <c r="M352" s="1" t="str">
        <f>IFERROR(VLOOKUP(Tabla1[[#This Row],[COD]],Circuitos[],2,0)," ")</f>
        <v xml:space="preserve"> </v>
      </c>
      <c r="N352" s="9">
        <f>Tabla1[[#This Row],[DIA]]</f>
        <v>45801</v>
      </c>
      <c r="S352"/>
    </row>
    <row r="353" spans="1:19">
      <c r="A353" s="9" t="str">
        <f>Tabla1[[#This Row],[DIA]]&amp;"-"&amp;Tabla1[[#This Row],[NUM]]</f>
        <v>45801-6001</v>
      </c>
      <c r="B353" s="61">
        <v>45801</v>
      </c>
      <c r="C353" s="7" t="s">
        <v>173</v>
      </c>
      <c r="D353" s="7" t="s">
        <v>13</v>
      </c>
      <c r="E353" s="7" t="s">
        <v>174</v>
      </c>
      <c r="F353" s="7">
        <v>6001</v>
      </c>
      <c r="G353" s="8">
        <v>0.37847222222222221</v>
      </c>
      <c r="H353" s="8">
        <v>0.55902777777777779</v>
      </c>
      <c r="I353" s="7">
        <v>10</v>
      </c>
      <c r="J353" s="7">
        <v>4</v>
      </c>
      <c r="K353" s="7">
        <v>6</v>
      </c>
      <c r="L353" s="7">
        <v>40</v>
      </c>
      <c r="M353" s="1" t="str">
        <f>IFERROR(VLOOKUP(Tabla1[[#This Row],[COD]],Circuitos[],2,0)," ")</f>
        <v xml:space="preserve"> </v>
      </c>
      <c r="N353" s="9">
        <f>Tabla1[[#This Row],[DIA]]</f>
        <v>45801</v>
      </c>
      <c r="S353"/>
    </row>
    <row r="354" spans="1:19">
      <c r="A354" s="9" t="str">
        <f>Tabla1[[#This Row],[DIA]]&amp;"-"&amp;Tabla1[[#This Row],[NUM]]</f>
        <v>45801-74</v>
      </c>
      <c r="B354" s="61">
        <v>45801</v>
      </c>
      <c r="C354" s="7" t="s">
        <v>252</v>
      </c>
      <c r="D354" s="7" t="s">
        <v>36</v>
      </c>
      <c r="E354" s="7" t="s">
        <v>272</v>
      </c>
      <c r="F354" s="7">
        <v>74</v>
      </c>
      <c r="G354" s="8">
        <v>0.375</v>
      </c>
      <c r="H354" s="8">
        <v>0.4513888888888889</v>
      </c>
      <c r="I354" s="7">
        <v>14</v>
      </c>
      <c r="J354" s="7">
        <v>11</v>
      </c>
      <c r="K354" s="7">
        <v>3</v>
      </c>
      <c r="L354" s="7">
        <v>78.571428571428569</v>
      </c>
      <c r="M354" s="1" t="str">
        <f>IFERROR(VLOOKUP(Tabla1[[#This Row],[COD]],Circuitos[],2,0)," ")</f>
        <v xml:space="preserve"> </v>
      </c>
      <c r="N354" s="9">
        <f>Tabla1[[#This Row],[DIA]]</f>
        <v>45801</v>
      </c>
      <c r="S354"/>
    </row>
    <row r="355" spans="1:19">
      <c r="A355" s="9" t="str">
        <f>Tabla1[[#This Row],[DIA]]&amp;"-"&amp;Tabla1[[#This Row],[NUM]]</f>
        <v>45801-1731</v>
      </c>
      <c r="B355" s="61">
        <v>45801</v>
      </c>
      <c r="C355" s="7" t="s">
        <v>252</v>
      </c>
      <c r="D355" s="7" t="s">
        <v>232</v>
      </c>
      <c r="E355" s="7" t="s">
        <v>272</v>
      </c>
      <c r="F355" s="7">
        <v>1731</v>
      </c>
      <c r="G355" s="8">
        <v>0.40277777777777779</v>
      </c>
      <c r="H355" s="8">
        <v>0.4548611111111111</v>
      </c>
      <c r="I355" s="7">
        <v>26</v>
      </c>
      <c r="J355" s="7">
        <v>25</v>
      </c>
      <c r="K355" s="7">
        <v>1</v>
      </c>
      <c r="L355" s="7">
        <v>96.15384615384616</v>
      </c>
      <c r="M355" s="1" t="str">
        <f>IFERROR(VLOOKUP(Tabla1[[#This Row],[COD]],Circuitos[],2,0)," ")</f>
        <v xml:space="preserve"> </v>
      </c>
      <c r="N355" s="9">
        <f>Tabla1[[#This Row],[DIA]]</f>
        <v>45801</v>
      </c>
      <c r="S355"/>
    </row>
    <row r="356" spans="1:19">
      <c r="A356" s="9" t="str">
        <f>Tabla1[[#This Row],[DIA]]&amp;"-"&amp;Tabla1[[#This Row],[NUM]]</f>
        <v>45801-60</v>
      </c>
      <c r="B356" s="61">
        <v>45801</v>
      </c>
      <c r="C356" s="7" t="s">
        <v>252</v>
      </c>
      <c r="D356" s="7" t="s">
        <v>13</v>
      </c>
      <c r="E356" s="7" t="s">
        <v>272</v>
      </c>
      <c r="F356" s="7">
        <v>60</v>
      </c>
      <c r="G356" s="8">
        <v>0.60763888888888884</v>
      </c>
      <c r="H356" s="8">
        <v>0.71527777777777779</v>
      </c>
      <c r="I356" s="7">
        <v>22</v>
      </c>
      <c r="J356" s="7">
        <v>11</v>
      </c>
      <c r="K356" s="7">
        <v>11</v>
      </c>
      <c r="L356" s="7">
        <v>50</v>
      </c>
      <c r="M356" s="1" t="str">
        <f>IFERROR(VLOOKUP(Tabla1[[#This Row],[COD]],Circuitos[],2,0)," ")</f>
        <v xml:space="preserve"> </v>
      </c>
      <c r="N356" s="9">
        <f>Tabla1[[#This Row],[DIA]]</f>
        <v>45801</v>
      </c>
      <c r="S356"/>
    </row>
    <row r="357" spans="1:19">
      <c r="A357" s="9" t="str">
        <f>Tabla1[[#This Row],[DIA]]&amp;"-"&amp;Tabla1[[#This Row],[NUM]]</f>
        <v>45801-1332</v>
      </c>
      <c r="B357" s="61">
        <v>45801</v>
      </c>
      <c r="C357" s="7" t="s">
        <v>192</v>
      </c>
      <c r="D357" s="7" t="s">
        <v>13</v>
      </c>
      <c r="E357" s="7" t="s">
        <v>250</v>
      </c>
      <c r="F357" s="7">
        <v>1332</v>
      </c>
      <c r="G357" s="8">
        <v>0.27083333333333331</v>
      </c>
      <c r="H357" s="8">
        <v>0.3888888888888889</v>
      </c>
      <c r="I357" s="7">
        <v>50</v>
      </c>
      <c r="J357" s="7">
        <v>0</v>
      </c>
      <c r="K357" s="7">
        <v>50</v>
      </c>
      <c r="L357" s="7">
        <v>0</v>
      </c>
      <c r="M357" s="1" t="str">
        <f>IFERROR(VLOOKUP(Tabla1[[#This Row],[COD]],Circuitos[],2,0)," ")</f>
        <v xml:space="preserve"> </v>
      </c>
      <c r="N357" s="9">
        <f>Tabla1[[#This Row],[DIA]]</f>
        <v>45801</v>
      </c>
      <c r="S357"/>
    </row>
    <row r="358" spans="1:19">
      <c r="A358" s="9" t="str">
        <f>Tabla1[[#This Row],[DIA]]&amp;"-"&amp;Tabla1[[#This Row],[NUM]]</f>
        <v>45801-2022</v>
      </c>
      <c r="B358" s="61">
        <v>45801</v>
      </c>
      <c r="C358" s="7" t="s">
        <v>147</v>
      </c>
      <c r="D358" s="7" t="s">
        <v>180</v>
      </c>
      <c r="E358" s="7" t="s">
        <v>181</v>
      </c>
      <c r="F358" s="7">
        <v>2022</v>
      </c>
      <c r="G358" s="8">
        <v>0.83680555555555558</v>
      </c>
      <c r="H358" s="8">
        <v>0.90277777777777779</v>
      </c>
      <c r="I358" s="7">
        <v>15</v>
      </c>
      <c r="J358" s="7">
        <v>15</v>
      </c>
      <c r="K358" s="7">
        <v>0</v>
      </c>
      <c r="L358" s="7">
        <v>100</v>
      </c>
      <c r="M358" s="1" t="str">
        <f>IFERROR(VLOOKUP(Tabla1[[#This Row],[COD]],Circuitos[],2,0)," ")</f>
        <v xml:space="preserve"> </v>
      </c>
      <c r="N358" s="9">
        <f>Tabla1[[#This Row],[DIA]]</f>
        <v>45801</v>
      </c>
      <c r="S358"/>
    </row>
    <row r="359" spans="1:19">
      <c r="A359" s="9" t="str">
        <f>Tabla1[[#This Row],[DIA]]&amp;"-"&amp;Tabla1[[#This Row],[NUM]]</f>
        <v>45801-833</v>
      </c>
      <c r="B359" s="61">
        <v>45801</v>
      </c>
      <c r="C359" s="7" t="s">
        <v>13</v>
      </c>
      <c r="D359" s="7" t="s">
        <v>484</v>
      </c>
      <c r="E359" s="7" t="s">
        <v>250</v>
      </c>
      <c r="F359" s="7">
        <v>833</v>
      </c>
      <c r="G359" s="8">
        <v>0.44444444444444442</v>
      </c>
      <c r="H359" s="8">
        <v>0.63541666666666663</v>
      </c>
      <c r="I359" s="7">
        <v>45</v>
      </c>
      <c r="J359" s="7">
        <v>33</v>
      </c>
      <c r="K359" s="7">
        <v>12</v>
      </c>
      <c r="L359" s="7">
        <v>73.333333333333329</v>
      </c>
      <c r="M359" s="1" t="str">
        <f>IFERROR(VLOOKUP(Tabla1[[#This Row],[COD]],Circuitos[],2,0)," ")</f>
        <v xml:space="preserve"> </v>
      </c>
      <c r="N359" s="9">
        <f>Tabla1[[#This Row],[DIA]]</f>
        <v>45801</v>
      </c>
      <c r="S359"/>
    </row>
    <row r="360" spans="1:19">
      <c r="A360" s="9" t="str">
        <f>Tabla1[[#This Row],[DIA]]&amp;"-"&amp;Tabla1[[#This Row],[NUM]]</f>
        <v>45801-597</v>
      </c>
      <c r="B360" s="61">
        <v>45801</v>
      </c>
      <c r="C360" s="7" t="s">
        <v>13</v>
      </c>
      <c r="D360" s="7" t="s">
        <v>201</v>
      </c>
      <c r="E360" s="7" t="s">
        <v>250</v>
      </c>
      <c r="F360" s="7">
        <v>597</v>
      </c>
      <c r="G360" s="8">
        <v>0.37847222222222221</v>
      </c>
      <c r="H360" s="8">
        <v>0.47569444444444442</v>
      </c>
      <c r="I360" s="7">
        <v>45</v>
      </c>
      <c r="J360" s="7">
        <v>28</v>
      </c>
      <c r="K360" s="7">
        <v>17</v>
      </c>
      <c r="L360" s="7">
        <v>62.222222222222221</v>
      </c>
      <c r="M360" s="1" t="str">
        <f>IFERROR(VLOOKUP(Tabla1[[#This Row],[COD]],Circuitos[],2,0)," ")</f>
        <v xml:space="preserve"> </v>
      </c>
      <c r="N360" s="9">
        <f>Tabla1[[#This Row],[DIA]]</f>
        <v>45801</v>
      </c>
      <c r="S360"/>
    </row>
    <row r="361" spans="1:19">
      <c r="A361" s="9" t="str">
        <f>Tabla1[[#This Row],[DIA]]&amp;"-"&amp;Tabla1[[#This Row],[NUM]]</f>
        <v>45801-601</v>
      </c>
      <c r="B361" s="61">
        <v>45801</v>
      </c>
      <c r="C361" s="7" t="s">
        <v>13</v>
      </c>
      <c r="D361" s="7" t="s">
        <v>201</v>
      </c>
      <c r="E361" s="7" t="s">
        <v>250</v>
      </c>
      <c r="F361" s="7">
        <v>601</v>
      </c>
      <c r="G361" s="8">
        <v>0.69097222222222221</v>
      </c>
      <c r="H361" s="8">
        <v>0.78819444444444442</v>
      </c>
      <c r="I361" s="7">
        <v>50</v>
      </c>
      <c r="J361" s="7">
        <v>0</v>
      </c>
      <c r="K361" s="7">
        <v>50</v>
      </c>
      <c r="L361" s="7">
        <v>0</v>
      </c>
      <c r="M361" s="1" t="str">
        <f>IFERROR(VLOOKUP(Tabla1[[#This Row],[COD]],Circuitos[],2,0)," ")</f>
        <v xml:space="preserve"> </v>
      </c>
      <c r="N361" s="9">
        <f>Tabla1[[#This Row],[DIA]]</f>
        <v>45801</v>
      </c>
      <c r="S361"/>
    </row>
    <row r="362" spans="1:19">
      <c r="A362" s="9" t="str">
        <f>Tabla1[[#This Row],[DIA]]&amp;"-"&amp;Tabla1[[#This Row],[NUM]]</f>
        <v>45801-59</v>
      </c>
      <c r="B362" s="61">
        <v>45801</v>
      </c>
      <c r="C362" s="7" t="s">
        <v>13</v>
      </c>
      <c r="D362" s="7" t="s">
        <v>252</v>
      </c>
      <c r="E362" s="7" t="s">
        <v>272</v>
      </c>
      <c r="F362" s="7">
        <v>59</v>
      </c>
      <c r="G362" s="8">
        <v>0.24305555555555555</v>
      </c>
      <c r="H362" s="8">
        <v>0.34375</v>
      </c>
      <c r="I362" s="7">
        <v>26</v>
      </c>
      <c r="J362" s="7">
        <v>25</v>
      </c>
      <c r="K362" s="7">
        <v>1</v>
      </c>
      <c r="L362" s="7">
        <v>96.15384615384616</v>
      </c>
      <c r="M362" s="1" t="str">
        <f>IFERROR(VLOOKUP(Tabla1[[#This Row],[COD]],Circuitos[],2,0)," ")</f>
        <v xml:space="preserve"> </v>
      </c>
      <c r="N362" s="9">
        <f>Tabla1[[#This Row],[DIA]]</f>
        <v>45801</v>
      </c>
      <c r="S362"/>
    </row>
    <row r="363" spans="1:19">
      <c r="A363" s="9" t="str">
        <f>Tabla1[[#This Row],[DIA]]&amp;"-"&amp;Tabla1[[#This Row],[NUM]]</f>
        <v>45801-1327</v>
      </c>
      <c r="B363" s="61">
        <v>45801</v>
      </c>
      <c r="C363" s="7" t="s">
        <v>13</v>
      </c>
      <c r="D363" s="7" t="s">
        <v>192</v>
      </c>
      <c r="E363" s="7" t="s">
        <v>250</v>
      </c>
      <c r="F363" s="7">
        <v>1327</v>
      </c>
      <c r="G363" s="8">
        <v>0.3611111111111111</v>
      </c>
      <c r="H363" s="8">
        <v>0.47569444444444442</v>
      </c>
      <c r="I363" s="7">
        <v>45</v>
      </c>
      <c r="J363" s="7">
        <v>37</v>
      </c>
      <c r="K363" s="7">
        <v>8</v>
      </c>
      <c r="L363" s="7">
        <v>82.222222222222229</v>
      </c>
      <c r="M363" s="1" t="str">
        <f>IFERROR(VLOOKUP(Tabla1[[#This Row],[COD]],Circuitos[],2,0)," ")</f>
        <v xml:space="preserve"> </v>
      </c>
      <c r="N363" s="9">
        <f>Tabla1[[#This Row],[DIA]]</f>
        <v>45801</v>
      </c>
      <c r="S363"/>
    </row>
    <row r="364" spans="1:19">
      <c r="A364" s="9" t="str">
        <f>Tabla1[[#This Row],[DIA]]&amp;"-"&amp;Tabla1[[#This Row],[NUM]]</f>
        <v>45801-6002</v>
      </c>
      <c r="B364" s="61">
        <v>45801</v>
      </c>
      <c r="C364" s="7" t="s">
        <v>13</v>
      </c>
      <c r="D364" s="7" t="s">
        <v>183</v>
      </c>
      <c r="E364" s="7" t="s">
        <v>174</v>
      </c>
      <c r="F364" s="7">
        <v>6002</v>
      </c>
      <c r="G364" s="8">
        <v>0.60069444444444442</v>
      </c>
      <c r="H364" s="8">
        <v>0.85069444444444442</v>
      </c>
      <c r="I364" s="7">
        <v>10</v>
      </c>
      <c r="J364" s="7">
        <v>0</v>
      </c>
      <c r="K364" s="7">
        <v>10</v>
      </c>
      <c r="L364" s="7">
        <v>0</v>
      </c>
      <c r="M364" s="1" t="str">
        <f>IFERROR(VLOOKUP(Tabla1[[#This Row],[COD]],Circuitos[],2,0)," ")</f>
        <v>Programas de Egipto</v>
      </c>
      <c r="N364" s="9">
        <f>Tabla1[[#This Row],[DIA]]</f>
        <v>45801</v>
      </c>
      <c r="S364"/>
    </row>
    <row r="365" spans="1:19">
      <c r="A365" s="9" t="str">
        <f>Tabla1[[#This Row],[DIA]]&amp;"-"&amp;Tabla1[[#This Row],[NUM]]</f>
        <v>45801-1831</v>
      </c>
      <c r="B365" s="61">
        <v>45801</v>
      </c>
      <c r="C365" s="7" t="s">
        <v>13</v>
      </c>
      <c r="D365" s="7" t="s">
        <v>234</v>
      </c>
      <c r="E365" s="7" t="s">
        <v>250</v>
      </c>
      <c r="F365" s="7">
        <v>1831</v>
      </c>
      <c r="G365" s="8">
        <v>0.47916666666666669</v>
      </c>
      <c r="H365" s="8">
        <v>0.58680555555555558</v>
      </c>
      <c r="I365" s="7">
        <v>45</v>
      </c>
      <c r="J365" s="7">
        <v>45</v>
      </c>
      <c r="K365" s="7">
        <v>0</v>
      </c>
      <c r="L365" s="7">
        <v>100</v>
      </c>
      <c r="M365" s="1" t="str">
        <f>IFERROR(VLOOKUP(Tabla1[[#This Row],[COD]],Circuitos[],2,0)," ")</f>
        <v xml:space="preserve"> </v>
      </c>
      <c r="N365" s="9">
        <f>Tabla1[[#This Row],[DIA]]</f>
        <v>45801</v>
      </c>
      <c r="S365"/>
    </row>
    <row r="366" spans="1:19">
      <c r="A366" s="9" t="str">
        <f>Tabla1[[#This Row],[DIA]]&amp;"-"&amp;Tabla1[[#This Row],[NUM]]</f>
        <v>45801-953</v>
      </c>
      <c r="B366" s="61">
        <v>45801</v>
      </c>
      <c r="C366" s="7" t="s">
        <v>13</v>
      </c>
      <c r="D366" s="7" t="s">
        <v>348</v>
      </c>
      <c r="E366" s="7" t="s">
        <v>250</v>
      </c>
      <c r="F366" s="7">
        <v>953</v>
      </c>
      <c r="G366" s="8">
        <v>0.60416666666666663</v>
      </c>
      <c r="H366" s="8">
        <v>0.76041666666666663</v>
      </c>
      <c r="I366" s="7">
        <v>45</v>
      </c>
      <c r="J366" s="7">
        <v>35</v>
      </c>
      <c r="K366" s="7">
        <v>10</v>
      </c>
      <c r="L366" s="7">
        <v>77.777777777777771</v>
      </c>
      <c r="M366" s="1" t="str">
        <f>IFERROR(VLOOKUP(Tabla1[[#This Row],[COD]],Circuitos[],2,0)," ")</f>
        <v xml:space="preserve"> </v>
      </c>
      <c r="N366" s="9">
        <f>Tabla1[[#This Row],[DIA]]</f>
        <v>45801</v>
      </c>
      <c r="S366"/>
    </row>
    <row r="367" spans="1:19">
      <c r="A367" s="9" t="str">
        <f>Tabla1[[#This Row],[DIA]]&amp;"-"&amp;Tabla1[[#This Row],[NUM]]</f>
        <v>45801-416</v>
      </c>
      <c r="B367" s="61">
        <v>45801</v>
      </c>
      <c r="C367" s="7" t="s">
        <v>13</v>
      </c>
      <c r="D367" s="7" t="s">
        <v>358</v>
      </c>
      <c r="E367" s="7" t="s">
        <v>528</v>
      </c>
      <c r="F367" s="7">
        <v>416</v>
      </c>
      <c r="G367" s="8">
        <v>0.52083333333333337</v>
      </c>
      <c r="H367" s="8">
        <v>0.72222222222222221</v>
      </c>
      <c r="I367" s="7">
        <v>35</v>
      </c>
      <c r="J367" s="7">
        <v>25</v>
      </c>
      <c r="K367" s="7">
        <v>10</v>
      </c>
      <c r="L367" s="7">
        <v>71.428571428571431</v>
      </c>
      <c r="M367" s="1" t="str">
        <f>IFERROR(VLOOKUP(Tabla1[[#This Row],[COD]],Circuitos[],2,0)," ")</f>
        <v xml:space="preserve"> </v>
      </c>
      <c r="N367" s="9">
        <f>Tabla1[[#This Row],[DIA]]</f>
        <v>45801</v>
      </c>
      <c r="S367"/>
    </row>
    <row r="368" spans="1:19">
      <c r="A368" s="9" t="str">
        <f>Tabla1[[#This Row],[DIA]]&amp;"-"&amp;Tabla1[[#This Row],[NUM]]</f>
        <v>45801-897</v>
      </c>
      <c r="B368" s="61">
        <v>45801</v>
      </c>
      <c r="C368" s="7" t="s">
        <v>13</v>
      </c>
      <c r="D368" s="7" t="s">
        <v>277</v>
      </c>
      <c r="E368" s="7" t="s">
        <v>278</v>
      </c>
      <c r="F368" s="7">
        <v>897</v>
      </c>
      <c r="G368" s="8">
        <v>0.78472222222222221</v>
      </c>
      <c r="H368" s="8">
        <v>0.21180555555555555</v>
      </c>
      <c r="I368" s="7">
        <v>80</v>
      </c>
      <c r="J368" s="7">
        <v>62</v>
      </c>
      <c r="K368" s="7">
        <v>18</v>
      </c>
      <c r="L368" s="7">
        <v>77.5</v>
      </c>
      <c r="M368" s="1" t="str">
        <f>IFERROR(VLOOKUP(Tabla1[[#This Row],[COD]],Circuitos[],2,0)," ")</f>
        <v>Uzbekistan, Ruta de la Seda I</v>
      </c>
      <c r="N368" s="9">
        <f>Tabla1[[#This Row],[DIA]]</f>
        <v>45801</v>
      </c>
      <c r="S368"/>
    </row>
    <row r="369" spans="1:19">
      <c r="A369" s="9" t="str">
        <f>Tabla1[[#This Row],[DIA]]&amp;"-"&amp;Tabla1[[#This Row],[NUM]]</f>
        <v>45801-1832</v>
      </c>
      <c r="B369" s="61">
        <v>45801</v>
      </c>
      <c r="C369" s="7" t="s">
        <v>234</v>
      </c>
      <c r="D369" s="7" t="s">
        <v>13</v>
      </c>
      <c r="E369" s="7" t="s">
        <v>250</v>
      </c>
      <c r="F369" s="7">
        <v>1832</v>
      </c>
      <c r="G369" s="8">
        <v>0.61805555555555558</v>
      </c>
      <c r="H369" s="8">
        <v>0.73263888888888884</v>
      </c>
      <c r="I369" s="7">
        <v>45</v>
      </c>
      <c r="J369" s="7">
        <v>45</v>
      </c>
      <c r="K369" s="7">
        <v>0</v>
      </c>
      <c r="L369" s="7">
        <v>100</v>
      </c>
      <c r="M369" s="1" t="str">
        <f>IFERROR(VLOOKUP(Tabla1[[#This Row],[COD]],Circuitos[],2,0)," ")</f>
        <v xml:space="preserve"> </v>
      </c>
      <c r="N369" s="9">
        <f>Tabla1[[#This Row],[DIA]]</f>
        <v>45801</v>
      </c>
      <c r="S369"/>
    </row>
    <row r="370" spans="1:19">
      <c r="A370" s="9" t="str">
        <f>Tabla1[[#This Row],[DIA]]&amp;"-"&amp;Tabla1[[#This Row],[NUM]]</f>
        <v>45801-415</v>
      </c>
      <c r="B370" s="61">
        <v>45801</v>
      </c>
      <c r="C370" s="7" t="s">
        <v>358</v>
      </c>
      <c r="D370" s="7" t="s">
        <v>13</v>
      </c>
      <c r="E370" s="7" t="s">
        <v>528</v>
      </c>
      <c r="F370" s="7">
        <v>415</v>
      </c>
      <c r="G370" s="8">
        <v>0.34722222222222221</v>
      </c>
      <c r="H370" s="8">
        <v>0.47569444444444442</v>
      </c>
      <c r="I370" s="7">
        <v>35</v>
      </c>
      <c r="J370" s="7">
        <v>21</v>
      </c>
      <c r="K370" s="7">
        <v>14</v>
      </c>
      <c r="L370" s="7">
        <v>60</v>
      </c>
      <c r="M370" s="1" t="str">
        <f>IFERROR(VLOOKUP(Tabla1[[#This Row],[COD]],Circuitos[],2,0)," ")</f>
        <v xml:space="preserve"> </v>
      </c>
      <c r="N370" s="9">
        <f>Tabla1[[#This Row],[DIA]]</f>
        <v>45801</v>
      </c>
      <c r="S370"/>
    </row>
    <row r="371" spans="1:19">
      <c r="A371" s="9" t="str">
        <f>Tabla1[[#This Row],[DIA]]&amp;"-"&amp;Tabla1[[#This Row],[NUM]]</f>
        <v>45801-709</v>
      </c>
      <c r="B371" s="61">
        <v>45801</v>
      </c>
      <c r="C371" s="7" t="s">
        <v>153</v>
      </c>
      <c r="D371" s="7" t="s">
        <v>13</v>
      </c>
      <c r="E371" s="7" t="s">
        <v>498</v>
      </c>
      <c r="F371" s="7">
        <v>709</v>
      </c>
      <c r="G371" s="8">
        <v>0.99930555555555556</v>
      </c>
      <c r="H371" s="8">
        <v>0.3611111111111111</v>
      </c>
      <c r="I371" s="7">
        <v>27</v>
      </c>
      <c r="J371" s="7">
        <v>25</v>
      </c>
      <c r="K371" s="7">
        <v>2</v>
      </c>
      <c r="L371" s="7">
        <v>92.592592592592595</v>
      </c>
      <c r="M371" s="1" t="str">
        <f>IFERROR(VLOOKUP(Tabla1[[#This Row],[COD]],Circuitos[],2,0)," ")</f>
        <v xml:space="preserve"> </v>
      </c>
      <c r="N371" s="9">
        <f>Tabla1[[#This Row],[DIA]]</f>
        <v>45801</v>
      </c>
      <c r="S371"/>
    </row>
    <row r="372" spans="1:19">
      <c r="A372" s="9" t="str">
        <f>Tabla1[[#This Row],[DIA]]&amp;"-"&amp;Tabla1[[#This Row],[NUM]]</f>
        <v>45801-858</v>
      </c>
      <c r="B372" s="61">
        <v>45801</v>
      </c>
      <c r="C372" s="7" t="s">
        <v>530</v>
      </c>
      <c r="D372" s="7" t="s">
        <v>13</v>
      </c>
      <c r="E372" s="7" t="s">
        <v>531</v>
      </c>
      <c r="F372" s="7">
        <v>858</v>
      </c>
      <c r="G372" s="8">
        <v>0.86805555555555558</v>
      </c>
      <c r="H372" s="8">
        <v>0.625</v>
      </c>
      <c r="I372" s="7">
        <v>31</v>
      </c>
      <c r="J372" s="7">
        <v>19</v>
      </c>
      <c r="K372" s="7">
        <v>12</v>
      </c>
      <c r="L372" s="7">
        <v>61.29032258064516</v>
      </c>
      <c r="M372" s="1" t="str">
        <f>IFERROR(VLOOKUP(Tabla1[[#This Row],[COD]],Circuitos[],2,0)," ")</f>
        <v xml:space="preserve"> </v>
      </c>
      <c r="N372" s="9">
        <f>Tabla1[[#This Row],[DIA]]</f>
        <v>45801</v>
      </c>
      <c r="S372"/>
    </row>
    <row r="373" spans="1:19">
      <c r="A373" s="9" t="str">
        <f>Tabla1[[#This Row],[DIA]]&amp;"-"&amp;Tabla1[[#This Row],[NUM]]</f>
        <v>45801-507</v>
      </c>
      <c r="B373" s="61">
        <v>45801</v>
      </c>
      <c r="C373" s="7" t="s">
        <v>336</v>
      </c>
      <c r="D373" s="7" t="s">
        <v>252</v>
      </c>
      <c r="E373" s="7" t="s">
        <v>272</v>
      </c>
      <c r="F373" s="7">
        <v>507</v>
      </c>
      <c r="G373" s="8">
        <v>0.2326388888888889</v>
      </c>
      <c r="H373" s="8">
        <v>0.29166666666666669</v>
      </c>
      <c r="I373" s="7">
        <v>14</v>
      </c>
      <c r="J373" s="7">
        <v>11</v>
      </c>
      <c r="K373" s="7">
        <v>3</v>
      </c>
      <c r="L373" s="7">
        <v>78.571428571428569</v>
      </c>
      <c r="M373" s="1" t="str">
        <f>IFERROR(VLOOKUP(Tabla1[[#This Row],[COD]],Circuitos[],2,0)," ")</f>
        <v xml:space="preserve"> </v>
      </c>
      <c r="N373" s="9">
        <f>Tabla1[[#This Row],[DIA]]</f>
        <v>45801</v>
      </c>
      <c r="S373"/>
    </row>
    <row r="374" spans="1:19">
      <c r="A374" s="9" t="str">
        <f>Tabla1[[#This Row],[DIA]]&amp;"-"&amp;Tabla1[[#This Row],[NUM]]</f>
        <v>45801-585</v>
      </c>
      <c r="B374" s="61">
        <v>45801</v>
      </c>
      <c r="C374" s="7" t="s">
        <v>336</v>
      </c>
      <c r="D374" s="7" t="s">
        <v>252</v>
      </c>
      <c r="E374" s="7" t="s">
        <v>272</v>
      </c>
      <c r="F374" s="7">
        <v>585</v>
      </c>
      <c r="G374" s="8">
        <v>0.47916666666666669</v>
      </c>
      <c r="H374" s="8">
        <v>0.53819444444444442</v>
      </c>
      <c r="I374" s="7">
        <v>22</v>
      </c>
      <c r="J374" s="7">
        <v>11</v>
      </c>
      <c r="K374" s="7">
        <v>11</v>
      </c>
      <c r="L374" s="7">
        <v>50</v>
      </c>
      <c r="M374" s="1" t="str">
        <f>IFERROR(VLOOKUP(Tabla1[[#This Row],[COD]],Circuitos[],2,0)," ")</f>
        <v xml:space="preserve"> </v>
      </c>
      <c r="N374" s="9">
        <f>Tabla1[[#This Row],[DIA]]</f>
        <v>45801</v>
      </c>
      <c r="S374"/>
    </row>
    <row r="375" spans="1:19">
      <c r="A375" s="9" t="str">
        <f>Tabla1[[#This Row],[DIA]]&amp;"-"&amp;Tabla1[[#This Row],[NUM]]</f>
        <v>45802-1304</v>
      </c>
      <c r="B375" s="61">
        <v>45802</v>
      </c>
      <c r="C375" s="7" t="s">
        <v>33</v>
      </c>
      <c r="D375" s="7" t="s">
        <v>147</v>
      </c>
      <c r="E375" s="7" t="s">
        <v>181</v>
      </c>
      <c r="F375" s="7">
        <v>1304</v>
      </c>
      <c r="G375" s="8">
        <v>0.5</v>
      </c>
      <c r="H375" s="8">
        <v>0.72569444444444442</v>
      </c>
      <c r="I375" s="7">
        <v>9</v>
      </c>
      <c r="J375" s="7">
        <v>9</v>
      </c>
      <c r="K375" s="7">
        <v>0</v>
      </c>
      <c r="L375" s="7">
        <v>100</v>
      </c>
      <c r="M375" s="1" t="str">
        <f>IFERROR(VLOOKUP(Tabla1[[#This Row],[COD]],Circuitos[],2,0)," ")</f>
        <v xml:space="preserve"> </v>
      </c>
      <c r="N375" s="9">
        <f>Tabla1[[#This Row],[DIA]]</f>
        <v>45802</v>
      </c>
      <c r="S375"/>
    </row>
    <row r="376" spans="1:19">
      <c r="A376" s="9" t="str">
        <f>Tabla1[[#This Row],[DIA]]&amp;"-"&amp;Tabla1[[#This Row],[NUM]]</f>
        <v>45802-107</v>
      </c>
      <c r="B376" s="61">
        <v>45802</v>
      </c>
      <c r="C376" s="7" t="s">
        <v>354</v>
      </c>
      <c r="D376" s="7" t="s">
        <v>36</v>
      </c>
      <c r="E376" s="7" t="s">
        <v>355</v>
      </c>
      <c r="F376" s="7">
        <v>107</v>
      </c>
      <c r="G376" s="8">
        <v>0.47569444444444442</v>
      </c>
      <c r="H376" s="8">
        <v>0.64930555555555558</v>
      </c>
      <c r="I376" s="7">
        <v>12</v>
      </c>
      <c r="J376" s="7">
        <v>0</v>
      </c>
      <c r="K376" s="7">
        <v>12</v>
      </c>
      <c r="L376" s="7">
        <v>0</v>
      </c>
      <c r="M376" s="1" t="str">
        <f>IFERROR(VLOOKUP(Tabla1[[#This Row],[COD]],Circuitos[],2,0)," ")</f>
        <v xml:space="preserve"> </v>
      </c>
      <c r="N376" s="9">
        <f>Tabla1[[#This Row],[DIA]]</f>
        <v>45802</v>
      </c>
      <c r="S376"/>
    </row>
    <row r="377" spans="1:19">
      <c r="A377" s="9" t="str">
        <f>Tabla1[[#This Row],[DIA]]&amp;"-"&amp;Tabla1[[#This Row],[NUM]]</f>
        <v>45802-109</v>
      </c>
      <c r="B377" s="61">
        <v>45802</v>
      </c>
      <c r="C377" s="7" t="s">
        <v>354</v>
      </c>
      <c r="D377" s="7" t="s">
        <v>13</v>
      </c>
      <c r="E377" s="7" t="s">
        <v>355</v>
      </c>
      <c r="F377" s="7">
        <v>109</v>
      </c>
      <c r="G377" s="8">
        <v>0.44444444444444442</v>
      </c>
      <c r="H377" s="8">
        <v>0.64236111111111116</v>
      </c>
      <c r="I377" s="7">
        <v>30</v>
      </c>
      <c r="J377" s="7">
        <v>0</v>
      </c>
      <c r="K377" s="7">
        <v>30</v>
      </c>
      <c r="L377" s="7">
        <v>0</v>
      </c>
      <c r="M377" s="1" t="str">
        <f>IFERROR(VLOOKUP(Tabla1[[#This Row],[COD]],Circuitos[],2,0)," ")</f>
        <v xml:space="preserve"> </v>
      </c>
      <c r="N377" s="9">
        <f>Tabla1[[#This Row],[DIA]]</f>
        <v>45802</v>
      </c>
      <c r="S377"/>
    </row>
    <row r="378" spans="1:19">
      <c r="A378" s="9" t="str">
        <f>Tabla1[[#This Row],[DIA]]&amp;"-"&amp;Tabla1[[#This Row],[NUM]]</f>
        <v>45802-108</v>
      </c>
      <c r="B378" s="61">
        <v>45802</v>
      </c>
      <c r="C378" s="7" t="s">
        <v>36</v>
      </c>
      <c r="D378" s="7" t="s">
        <v>354</v>
      </c>
      <c r="E378" s="7" t="s">
        <v>355</v>
      </c>
      <c r="F378" s="7">
        <v>108</v>
      </c>
      <c r="G378" s="8">
        <v>0.69097222222222221</v>
      </c>
      <c r="H378" s="8">
        <v>0.92361111111111116</v>
      </c>
      <c r="I378" s="7">
        <v>12</v>
      </c>
      <c r="J378" s="7">
        <v>0</v>
      </c>
      <c r="K378" s="7">
        <v>12</v>
      </c>
      <c r="L378" s="7">
        <v>0</v>
      </c>
      <c r="M378" s="1" t="str">
        <f>IFERROR(VLOOKUP(Tabla1[[#This Row],[COD]],Circuitos[],2,0)," ")</f>
        <v xml:space="preserve"> </v>
      </c>
      <c r="N378" s="9">
        <f>Tabla1[[#This Row],[DIA]]</f>
        <v>45802</v>
      </c>
      <c r="S378"/>
    </row>
    <row r="379" spans="1:19">
      <c r="A379" s="9" t="str">
        <f>Tabla1[[#This Row],[DIA]]&amp;"-"&amp;Tabla1[[#This Row],[NUM]]</f>
        <v>45802-1854</v>
      </c>
      <c r="B379" s="61">
        <v>45802</v>
      </c>
      <c r="C379" s="7" t="s">
        <v>36</v>
      </c>
      <c r="D379" s="7" t="s">
        <v>147</v>
      </c>
      <c r="E379" s="7" t="s">
        <v>181</v>
      </c>
      <c r="F379" s="7">
        <v>1854</v>
      </c>
      <c r="G379" s="8">
        <v>0.5</v>
      </c>
      <c r="H379" s="8">
        <v>0.69097222222222221</v>
      </c>
      <c r="I379" s="7">
        <v>12</v>
      </c>
      <c r="J379" s="7">
        <v>12</v>
      </c>
      <c r="K379" s="7">
        <v>0</v>
      </c>
      <c r="L379" s="7">
        <v>100</v>
      </c>
      <c r="M379" s="1" t="str">
        <f>IFERROR(VLOOKUP(Tabla1[[#This Row],[COD]],Circuitos[],2,0)," ")</f>
        <v xml:space="preserve"> </v>
      </c>
      <c r="N379" s="9">
        <f>Tabla1[[#This Row],[DIA]]</f>
        <v>45802</v>
      </c>
      <c r="S379"/>
    </row>
    <row r="380" spans="1:19">
      <c r="A380" s="9" t="str">
        <f>Tabla1[[#This Row],[DIA]]&amp;"-"&amp;Tabla1[[#This Row],[NUM]]</f>
        <v>45802-684</v>
      </c>
      <c r="B380" s="61">
        <v>45802</v>
      </c>
      <c r="C380" s="7" t="s">
        <v>36</v>
      </c>
      <c r="D380" s="7" t="s">
        <v>291</v>
      </c>
      <c r="E380" s="7" t="s">
        <v>292</v>
      </c>
      <c r="F380" s="7">
        <v>684</v>
      </c>
      <c r="G380" s="8">
        <v>0.60069444444444442</v>
      </c>
      <c r="H380" s="8">
        <v>0.79166666666666663</v>
      </c>
      <c r="I380" s="7">
        <v>12</v>
      </c>
      <c r="J380" s="7">
        <v>12</v>
      </c>
      <c r="K380" s="7">
        <v>0</v>
      </c>
      <c r="L380" s="7">
        <v>100</v>
      </c>
      <c r="M380" s="1" t="str">
        <f>IFERROR(VLOOKUP(Tabla1[[#This Row],[COD]],Circuitos[],2,0)," ")</f>
        <v xml:space="preserve"> </v>
      </c>
      <c r="N380" s="9">
        <f>Tabla1[[#This Row],[DIA]]</f>
        <v>45802</v>
      </c>
      <c r="S380"/>
    </row>
    <row r="381" spans="1:19">
      <c r="A381" s="9" t="str">
        <f>Tabla1[[#This Row],[DIA]]&amp;"-"&amp;Tabla1[[#This Row],[NUM]]</f>
        <v>45802-438</v>
      </c>
      <c r="B381" s="61">
        <v>45802</v>
      </c>
      <c r="C381" s="7" t="s">
        <v>36</v>
      </c>
      <c r="D381" s="7" t="s">
        <v>394</v>
      </c>
      <c r="E381" s="7" t="s">
        <v>395</v>
      </c>
      <c r="F381" s="7">
        <v>438</v>
      </c>
      <c r="G381" s="8">
        <v>0.55902777777777779</v>
      </c>
      <c r="H381" s="8">
        <v>0.68402777777777779</v>
      </c>
      <c r="I381" s="7">
        <v>10</v>
      </c>
      <c r="J381" s="7">
        <v>7</v>
      </c>
      <c r="K381" s="7">
        <v>3</v>
      </c>
      <c r="L381" s="7">
        <v>70</v>
      </c>
      <c r="M381" s="1" t="str">
        <f>IFERROR(VLOOKUP(Tabla1[[#This Row],[COD]],Circuitos[],2,0)," ")</f>
        <v xml:space="preserve"> </v>
      </c>
      <c r="N381" s="9">
        <f>Tabla1[[#This Row],[DIA]]</f>
        <v>45802</v>
      </c>
      <c r="S381"/>
    </row>
    <row r="382" spans="1:19">
      <c r="A382" s="9" t="str">
        <f>Tabla1[[#This Row],[DIA]]&amp;"-"&amp;Tabla1[[#This Row],[NUM]]</f>
        <v>45802-787</v>
      </c>
      <c r="B382" s="61">
        <v>45802</v>
      </c>
      <c r="C382" s="7" t="s">
        <v>37</v>
      </c>
      <c r="D382" s="7" t="s">
        <v>358</v>
      </c>
      <c r="E382" s="7" t="s">
        <v>278</v>
      </c>
      <c r="F382" s="7">
        <v>787</v>
      </c>
      <c r="G382" s="8">
        <v>0.64583333333333337</v>
      </c>
      <c r="H382" s="8">
        <v>0.83680555555555558</v>
      </c>
      <c r="I382" s="7">
        <v>45</v>
      </c>
      <c r="J382" s="7">
        <v>45</v>
      </c>
      <c r="K382" s="7">
        <v>0</v>
      </c>
      <c r="L382" s="7">
        <v>100</v>
      </c>
      <c r="M382" s="1" t="str">
        <f>IFERROR(VLOOKUP(Tabla1[[#This Row],[COD]],Circuitos[],2,0)," ")</f>
        <v>Rumania, Transilvania, Cárpatos y Bucovina</v>
      </c>
      <c r="N382" s="9">
        <f>Tabla1[[#This Row],[DIA]]</f>
        <v>45802</v>
      </c>
      <c r="S382"/>
    </row>
    <row r="383" spans="1:19">
      <c r="A383" s="9" t="str">
        <f>Tabla1[[#This Row],[DIA]]&amp;"-"&amp;Tabla1[[#This Row],[NUM]]</f>
        <v>45802-776</v>
      </c>
      <c r="B383" s="61">
        <v>45802</v>
      </c>
      <c r="C383" s="7" t="s">
        <v>209</v>
      </c>
      <c r="D383" s="7" t="s">
        <v>37</v>
      </c>
      <c r="E383" s="7" t="s">
        <v>278</v>
      </c>
      <c r="F383" s="7">
        <v>776</v>
      </c>
      <c r="G383" s="8">
        <v>0.4861111111111111</v>
      </c>
      <c r="H383" s="8">
        <v>0.60416666666666663</v>
      </c>
      <c r="I383" s="7">
        <v>45</v>
      </c>
      <c r="J383" s="7">
        <v>45</v>
      </c>
      <c r="K383" s="7">
        <v>0</v>
      </c>
      <c r="L383" s="7">
        <v>100</v>
      </c>
      <c r="M383" s="1" t="str">
        <f>IFERROR(VLOOKUP(Tabla1[[#This Row],[COD]],Circuitos[],2,0)," ")</f>
        <v xml:space="preserve"> </v>
      </c>
      <c r="N383" s="9">
        <f>Tabla1[[#This Row],[DIA]]</f>
        <v>45802</v>
      </c>
      <c r="S383"/>
    </row>
    <row r="384" spans="1:19">
      <c r="A384" s="9" t="str">
        <f>Tabla1[[#This Row],[DIA]]&amp;"-"&amp;Tabla1[[#This Row],[NUM]]</f>
        <v>45802-1882</v>
      </c>
      <c r="B384" s="61">
        <v>45802</v>
      </c>
      <c r="C384" s="7" t="s">
        <v>341</v>
      </c>
      <c r="D384" s="7" t="s">
        <v>13</v>
      </c>
      <c r="E384" s="7" t="s">
        <v>250</v>
      </c>
      <c r="F384" s="7">
        <v>1882</v>
      </c>
      <c r="G384" s="8">
        <v>0.38541666666666669</v>
      </c>
      <c r="H384" s="8">
        <v>0.53472222222222221</v>
      </c>
      <c r="I384" s="7">
        <v>35</v>
      </c>
      <c r="J384" s="7">
        <v>30</v>
      </c>
      <c r="K384" s="7">
        <v>5</v>
      </c>
      <c r="L384" s="7">
        <v>85.714285714285708</v>
      </c>
      <c r="M384" s="1" t="str">
        <f>IFERROR(VLOOKUP(Tabla1[[#This Row],[COD]],Circuitos[],2,0)," ")</f>
        <v xml:space="preserve"> </v>
      </c>
      <c r="N384" s="9">
        <f>Tabla1[[#This Row],[DIA]]</f>
        <v>45802</v>
      </c>
      <c r="S384"/>
    </row>
    <row r="385" spans="1:19">
      <c r="A385" s="9" t="str">
        <f>Tabla1[[#This Row],[DIA]]&amp;"-"&amp;Tabla1[[#This Row],[NUM]]</f>
        <v>45802-1144</v>
      </c>
      <c r="B385" s="61">
        <v>45802</v>
      </c>
      <c r="C385" s="7" t="s">
        <v>192</v>
      </c>
      <c r="D385" s="7" t="s">
        <v>37</v>
      </c>
      <c r="E385" s="7" t="s">
        <v>193</v>
      </c>
      <c r="F385" s="7">
        <v>1144</v>
      </c>
      <c r="G385" s="8">
        <v>0.67708333333333337</v>
      </c>
      <c r="H385" s="8">
        <v>0.76736111111111116</v>
      </c>
      <c r="I385" s="7">
        <v>12</v>
      </c>
      <c r="J385" s="7">
        <v>12</v>
      </c>
      <c r="K385" s="7">
        <v>0</v>
      </c>
      <c r="L385" s="7">
        <v>100</v>
      </c>
      <c r="M385" s="1" t="str">
        <f>IFERROR(VLOOKUP(Tabla1[[#This Row],[COD]],Circuitos[],2,0)," ")</f>
        <v xml:space="preserve"> </v>
      </c>
      <c r="N385" s="9">
        <f>Tabla1[[#This Row],[DIA]]</f>
        <v>45802</v>
      </c>
      <c r="S385"/>
    </row>
    <row r="386" spans="1:19">
      <c r="A386" s="9" t="str">
        <f>Tabla1[[#This Row],[DIA]]&amp;"-"&amp;Tabla1[[#This Row],[NUM]]</f>
        <v>45802-1328</v>
      </c>
      <c r="B386" s="61">
        <v>45802</v>
      </c>
      <c r="C386" s="7" t="s">
        <v>192</v>
      </c>
      <c r="D386" s="7" t="s">
        <v>13</v>
      </c>
      <c r="E386" s="7" t="s">
        <v>250</v>
      </c>
      <c r="F386" s="7">
        <v>1328</v>
      </c>
      <c r="G386" s="8">
        <v>0.50694444444444442</v>
      </c>
      <c r="H386" s="8">
        <v>0.625</v>
      </c>
      <c r="I386" s="7">
        <v>45</v>
      </c>
      <c r="J386" s="7">
        <v>34</v>
      </c>
      <c r="K386" s="7">
        <v>11</v>
      </c>
      <c r="L386" s="7">
        <v>75.555555555555557</v>
      </c>
      <c r="M386" s="1" t="str">
        <f>IFERROR(VLOOKUP(Tabla1[[#This Row],[COD]],Circuitos[],2,0)," ")</f>
        <v xml:space="preserve"> </v>
      </c>
      <c r="N386" s="9">
        <f>Tabla1[[#This Row],[DIA]]</f>
        <v>45802</v>
      </c>
      <c r="S386"/>
    </row>
    <row r="387" spans="1:19">
      <c r="A387" s="9" t="str">
        <f>Tabla1[[#This Row],[DIA]]&amp;"-"&amp;Tabla1[[#This Row],[NUM]]</f>
        <v>45802-1305</v>
      </c>
      <c r="B387" s="61">
        <v>45802</v>
      </c>
      <c r="C387" s="7" t="s">
        <v>147</v>
      </c>
      <c r="D387" s="7" t="s">
        <v>33</v>
      </c>
      <c r="E387" s="7" t="s">
        <v>181</v>
      </c>
      <c r="F387" s="7">
        <v>1305</v>
      </c>
      <c r="G387" s="8">
        <v>0.55208333333333337</v>
      </c>
      <c r="H387" s="8">
        <v>0.70833333333333337</v>
      </c>
      <c r="I387" s="7">
        <v>9</v>
      </c>
      <c r="J387" s="7">
        <v>8</v>
      </c>
      <c r="K387" s="7">
        <v>1</v>
      </c>
      <c r="L387" s="7">
        <v>88.888888888888886</v>
      </c>
      <c r="M387" s="1" t="str">
        <f>IFERROR(VLOOKUP(Tabla1[[#This Row],[COD]],Circuitos[],2,0)," ")</f>
        <v xml:space="preserve"> </v>
      </c>
      <c r="N387" s="9">
        <f>Tabla1[[#This Row],[DIA]]</f>
        <v>45802</v>
      </c>
      <c r="S387"/>
    </row>
    <row r="388" spans="1:19">
      <c r="A388" s="9" t="str">
        <f>Tabla1[[#This Row],[DIA]]&amp;"-"&amp;Tabla1[[#This Row],[NUM]]</f>
        <v>45802-2020</v>
      </c>
      <c r="B388" s="61">
        <v>45802</v>
      </c>
      <c r="C388" s="7" t="s">
        <v>147</v>
      </c>
      <c r="D388" s="7" t="s">
        <v>180</v>
      </c>
      <c r="E388" s="7" t="s">
        <v>181</v>
      </c>
      <c r="F388" s="7">
        <v>2020</v>
      </c>
      <c r="G388" s="8">
        <v>0.76736111111111116</v>
      </c>
      <c r="H388" s="8">
        <v>0.82986111111111116</v>
      </c>
      <c r="I388" s="7">
        <v>66</v>
      </c>
      <c r="J388" s="7">
        <v>65</v>
      </c>
      <c r="K388" s="7">
        <v>1</v>
      </c>
      <c r="L388" s="7">
        <v>98.484848484848484</v>
      </c>
      <c r="M388" s="1" t="str">
        <f>IFERROR(VLOOKUP(Tabla1[[#This Row],[COD]],Circuitos[],2,0)," ")</f>
        <v xml:space="preserve"> </v>
      </c>
      <c r="N388" s="9">
        <f>Tabla1[[#This Row],[DIA]]</f>
        <v>45802</v>
      </c>
      <c r="S388"/>
    </row>
    <row r="389" spans="1:19">
      <c r="A389" s="9" t="str">
        <f>Tabla1[[#This Row],[DIA]]&amp;"-"&amp;Tabla1[[#This Row],[NUM]]</f>
        <v>45802-2022</v>
      </c>
      <c r="B389" s="61">
        <v>45802</v>
      </c>
      <c r="C389" s="7" t="s">
        <v>147</v>
      </c>
      <c r="D389" s="7" t="s">
        <v>180</v>
      </c>
      <c r="E389" s="7" t="s">
        <v>181</v>
      </c>
      <c r="F389" s="7">
        <v>2022</v>
      </c>
      <c r="G389" s="8">
        <v>0.83680555555555558</v>
      </c>
      <c r="H389" s="8">
        <v>0.90277777777777779</v>
      </c>
      <c r="I389" s="7">
        <v>9</v>
      </c>
      <c r="J389" s="7">
        <v>9</v>
      </c>
      <c r="K389" s="7">
        <v>0</v>
      </c>
      <c r="L389" s="7">
        <v>100</v>
      </c>
      <c r="M389" s="1" t="str">
        <f>IFERROR(VLOOKUP(Tabla1[[#This Row],[COD]],Circuitos[],2,0)," ")</f>
        <v xml:space="preserve"> </v>
      </c>
      <c r="N389" s="9">
        <f>Tabla1[[#This Row],[DIA]]</f>
        <v>45802</v>
      </c>
      <c r="S389"/>
    </row>
    <row r="390" spans="1:19">
      <c r="A390" s="9" t="str">
        <f>Tabla1[[#This Row],[DIA]]&amp;"-"&amp;Tabla1[[#This Row],[NUM]]</f>
        <v>45802-1855</v>
      </c>
      <c r="B390" s="61">
        <v>45802</v>
      </c>
      <c r="C390" s="7" t="s">
        <v>147</v>
      </c>
      <c r="D390" s="7" t="s">
        <v>36</v>
      </c>
      <c r="E390" s="7" t="s">
        <v>181</v>
      </c>
      <c r="F390" s="7">
        <v>1855</v>
      </c>
      <c r="G390" s="8">
        <v>0.59722222222222221</v>
      </c>
      <c r="H390" s="8">
        <v>0.71180555555555558</v>
      </c>
      <c r="I390" s="7">
        <v>12</v>
      </c>
      <c r="J390" s="7">
        <v>12</v>
      </c>
      <c r="K390" s="7">
        <v>0</v>
      </c>
      <c r="L390" s="7">
        <v>100</v>
      </c>
      <c r="M390" s="1" t="str">
        <f>IFERROR(VLOOKUP(Tabla1[[#This Row],[COD]],Circuitos[],2,0)," ")</f>
        <v xml:space="preserve"> </v>
      </c>
      <c r="N390" s="9">
        <f>Tabla1[[#This Row],[DIA]]</f>
        <v>45802</v>
      </c>
      <c r="S390"/>
    </row>
    <row r="391" spans="1:19">
      <c r="A391" s="9" t="str">
        <f>Tabla1[[#This Row],[DIA]]&amp;"-"&amp;Tabla1[[#This Row],[NUM]]</f>
        <v>45802-1317</v>
      </c>
      <c r="B391" s="61">
        <v>45802</v>
      </c>
      <c r="C391" s="7" t="s">
        <v>147</v>
      </c>
      <c r="D391" s="7" t="s">
        <v>37</v>
      </c>
      <c r="E391" s="7" t="s">
        <v>181</v>
      </c>
      <c r="F391" s="7">
        <v>1317</v>
      </c>
      <c r="G391" s="8">
        <v>0.58680555555555558</v>
      </c>
      <c r="H391" s="8">
        <v>0.72569444444444442</v>
      </c>
      <c r="I391" s="7">
        <v>10</v>
      </c>
      <c r="J391" s="7">
        <v>10</v>
      </c>
      <c r="K391" s="7">
        <v>0</v>
      </c>
      <c r="L391" s="7">
        <v>100</v>
      </c>
      <c r="M391" s="1" t="str">
        <f>IFERROR(VLOOKUP(Tabla1[[#This Row],[COD]],Circuitos[],2,0)," ")</f>
        <v xml:space="preserve"> </v>
      </c>
      <c r="N391" s="9">
        <f>Tabla1[[#This Row],[DIA]]</f>
        <v>45802</v>
      </c>
      <c r="S391"/>
    </row>
    <row r="392" spans="1:19">
      <c r="A392" s="9" t="str">
        <f>Tabla1[[#This Row],[DIA]]&amp;"-"&amp;Tabla1[[#This Row],[NUM]]</f>
        <v>45802-1859</v>
      </c>
      <c r="B392" s="61">
        <v>45802</v>
      </c>
      <c r="C392" s="7" t="s">
        <v>147</v>
      </c>
      <c r="D392" s="7" t="s">
        <v>13</v>
      </c>
      <c r="E392" s="7" t="s">
        <v>181</v>
      </c>
      <c r="F392" s="7">
        <v>1859</v>
      </c>
      <c r="G392" s="8">
        <v>0.55208333333333337</v>
      </c>
      <c r="H392" s="8">
        <v>0.70138888888888884</v>
      </c>
      <c r="I392" s="7">
        <v>46</v>
      </c>
      <c r="J392" s="7">
        <v>44</v>
      </c>
      <c r="K392" s="7">
        <v>2</v>
      </c>
      <c r="L392" s="7">
        <v>95.652173913043484</v>
      </c>
      <c r="M392" s="1" t="str">
        <f>IFERROR(VLOOKUP(Tabla1[[#This Row],[COD]],Circuitos[],2,0)," ")</f>
        <v xml:space="preserve"> </v>
      </c>
      <c r="N392" s="9">
        <f>Tabla1[[#This Row],[DIA]]</f>
        <v>45802</v>
      </c>
      <c r="S392"/>
    </row>
    <row r="393" spans="1:19">
      <c r="A393" s="9" t="str">
        <f>Tabla1[[#This Row],[DIA]]&amp;"-"&amp;Tabla1[[#This Row],[NUM]]</f>
        <v>45802-1313</v>
      </c>
      <c r="B393" s="61">
        <v>45802</v>
      </c>
      <c r="C393" s="7" t="s">
        <v>147</v>
      </c>
      <c r="D393" s="7" t="s">
        <v>22</v>
      </c>
      <c r="E393" s="7" t="s">
        <v>181</v>
      </c>
      <c r="F393" s="7">
        <v>1313</v>
      </c>
      <c r="G393" s="8">
        <v>0.59375</v>
      </c>
      <c r="H393" s="8">
        <v>0.72569444444444442</v>
      </c>
      <c r="I393" s="7">
        <v>10</v>
      </c>
      <c r="J393" s="7">
        <v>7</v>
      </c>
      <c r="K393" s="7">
        <v>3</v>
      </c>
      <c r="L393" s="7">
        <v>70</v>
      </c>
      <c r="M393" s="1" t="str">
        <f>IFERROR(VLOOKUP(Tabla1[[#This Row],[COD]],Circuitos[],2,0)," ")</f>
        <v xml:space="preserve"> </v>
      </c>
      <c r="N393" s="9">
        <f>Tabla1[[#This Row],[DIA]]</f>
        <v>45802</v>
      </c>
      <c r="S393"/>
    </row>
    <row r="394" spans="1:19">
      <c r="A394" s="9" t="str">
        <f>Tabla1[[#This Row],[DIA]]&amp;"-"&amp;Tabla1[[#This Row],[NUM]]</f>
        <v>45802-670</v>
      </c>
      <c r="B394" s="61">
        <v>45802</v>
      </c>
      <c r="C394" s="7" t="s">
        <v>541</v>
      </c>
      <c r="D394" s="7" t="s">
        <v>13</v>
      </c>
      <c r="E394" s="7" t="s">
        <v>250</v>
      </c>
      <c r="F394" s="7">
        <v>670</v>
      </c>
      <c r="G394" s="8">
        <v>0.61458333333333337</v>
      </c>
      <c r="H394" s="8">
        <v>0.71180555555555558</v>
      </c>
      <c r="I394" s="7">
        <v>45</v>
      </c>
      <c r="J394" s="7">
        <v>43</v>
      </c>
      <c r="K394" s="7">
        <v>2</v>
      </c>
      <c r="L394" s="7">
        <v>95.555555555555557</v>
      </c>
      <c r="M394" s="1" t="str">
        <f>IFERROR(VLOOKUP(Tabla1[[#This Row],[COD]],Circuitos[],2,0)," ")</f>
        <v xml:space="preserve"> </v>
      </c>
      <c r="N394" s="9">
        <f>Tabla1[[#This Row],[DIA]]</f>
        <v>45802</v>
      </c>
      <c r="S394"/>
    </row>
    <row r="395" spans="1:19">
      <c r="A395" s="9" t="str">
        <f>Tabla1[[#This Row],[DIA]]&amp;"-"&amp;Tabla1[[#This Row],[NUM]]</f>
        <v>45802-110</v>
      </c>
      <c r="B395" s="61">
        <v>45802</v>
      </c>
      <c r="C395" s="7" t="s">
        <v>13</v>
      </c>
      <c r="D395" s="7" t="s">
        <v>354</v>
      </c>
      <c r="E395" s="7" t="s">
        <v>355</v>
      </c>
      <c r="F395" s="7">
        <v>110</v>
      </c>
      <c r="G395" s="8">
        <v>0.69097222222222221</v>
      </c>
      <c r="H395" s="8">
        <v>0.94791666666666663</v>
      </c>
      <c r="I395" s="7">
        <v>30</v>
      </c>
      <c r="J395" s="7">
        <v>0</v>
      </c>
      <c r="K395" s="7">
        <v>30</v>
      </c>
      <c r="L395" s="7">
        <v>0</v>
      </c>
      <c r="M395" s="1" t="str">
        <f>IFERROR(VLOOKUP(Tabla1[[#This Row],[COD]],Circuitos[],2,0)," ")</f>
        <v xml:space="preserve"> </v>
      </c>
      <c r="N395" s="9">
        <f>Tabla1[[#This Row],[DIA]]</f>
        <v>45802</v>
      </c>
      <c r="S395"/>
    </row>
    <row r="396" spans="1:19">
      <c r="A396" s="9" t="str">
        <f>Tabla1[[#This Row],[DIA]]&amp;"-"&amp;Tabla1[[#This Row],[NUM]]</f>
        <v>45802-1355</v>
      </c>
      <c r="B396" s="61">
        <v>45802</v>
      </c>
      <c r="C396" s="7" t="s">
        <v>13</v>
      </c>
      <c r="D396" s="7" t="s">
        <v>392</v>
      </c>
      <c r="E396" s="7" t="s">
        <v>250</v>
      </c>
      <c r="F396" s="7">
        <v>1355</v>
      </c>
      <c r="G396" s="8">
        <v>0.46875</v>
      </c>
      <c r="H396" s="8">
        <v>0.50694444444444442</v>
      </c>
      <c r="I396" s="7">
        <v>36</v>
      </c>
      <c r="J396" s="7">
        <v>10</v>
      </c>
      <c r="K396" s="7">
        <v>26</v>
      </c>
      <c r="L396" s="7">
        <v>27.777777777777779</v>
      </c>
      <c r="M396" s="1" t="str">
        <f>IFERROR(VLOOKUP(Tabla1[[#This Row],[COD]],Circuitos[],2,0)," ")</f>
        <v xml:space="preserve"> </v>
      </c>
      <c r="N396" s="9">
        <f>Tabla1[[#This Row],[DIA]]</f>
        <v>45802</v>
      </c>
      <c r="S396"/>
    </row>
    <row r="397" spans="1:19">
      <c r="A397" s="9" t="str">
        <f>Tabla1[[#This Row],[DIA]]&amp;"-"&amp;Tabla1[[#This Row],[NUM]]</f>
        <v>45802-775</v>
      </c>
      <c r="B397" s="61">
        <v>45802</v>
      </c>
      <c r="C397" s="7" t="s">
        <v>13</v>
      </c>
      <c r="D397" s="7" t="s">
        <v>209</v>
      </c>
      <c r="E397" s="7" t="s">
        <v>278</v>
      </c>
      <c r="F397" s="7">
        <v>775</v>
      </c>
      <c r="G397" s="8">
        <v>0.33333333333333331</v>
      </c>
      <c r="H397" s="8">
        <v>0.44791666666666669</v>
      </c>
      <c r="I397" s="7">
        <v>45</v>
      </c>
      <c r="J397" s="7">
        <v>28</v>
      </c>
      <c r="K397" s="7">
        <v>17</v>
      </c>
      <c r="L397" s="7">
        <v>62.222222222222221</v>
      </c>
      <c r="M397" s="1" t="str">
        <f>IFERROR(VLOOKUP(Tabla1[[#This Row],[COD]],Circuitos[],2,0)," ")</f>
        <v>Croacia Fascinante "B"</v>
      </c>
      <c r="N397" s="9">
        <f>Tabla1[[#This Row],[DIA]]</f>
        <v>45802</v>
      </c>
      <c r="S397"/>
    </row>
    <row r="398" spans="1:19">
      <c r="A398" s="9" t="str">
        <f>Tabla1[[#This Row],[DIA]]&amp;"-"&amp;Tabla1[[#This Row],[NUM]]</f>
        <v>45802-1881</v>
      </c>
      <c r="B398" s="61">
        <v>45802</v>
      </c>
      <c r="C398" s="7" t="s">
        <v>13</v>
      </c>
      <c r="D398" s="7" t="s">
        <v>341</v>
      </c>
      <c r="E398" s="7" t="s">
        <v>250</v>
      </c>
      <c r="F398" s="7">
        <v>1881</v>
      </c>
      <c r="G398" s="8">
        <v>0.29166666666666669</v>
      </c>
      <c r="H398" s="8">
        <v>0.35416666666666669</v>
      </c>
      <c r="I398" s="7">
        <v>45</v>
      </c>
      <c r="J398" s="7">
        <v>41</v>
      </c>
      <c r="K398" s="7">
        <v>4</v>
      </c>
      <c r="L398" s="7">
        <v>91.111111111111114</v>
      </c>
      <c r="M398" s="1" t="str">
        <f>IFERROR(VLOOKUP(Tabla1[[#This Row],[COD]],Circuitos[],2,0)," ")</f>
        <v xml:space="preserve"> </v>
      </c>
      <c r="N398" s="9">
        <f>Tabla1[[#This Row],[DIA]]</f>
        <v>45802</v>
      </c>
      <c r="S398"/>
    </row>
    <row r="399" spans="1:19">
      <c r="A399" s="9" t="str">
        <f>Tabla1[[#This Row],[DIA]]&amp;"-"&amp;Tabla1[[#This Row],[NUM]]</f>
        <v>45802-1858</v>
      </c>
      <c r="B399" s="61">
        <v>45802</v>
      </c>
      <c r="C399" s="7" t="s">
        <v>13</v>
      </c>
      <c r="D399" s="7" t="s">
        <v>147</v>
      </c>
      <c r="E399" s="7" t="s">
        <v>181</v>
      </c>
      <c r="F399" s="7">
        <v>1858</v>
      </c>
      <c r="G399" s="8">
        <v>0.49652777777777779</v>
      </c>
      <c r="H399" s="8">
        <v>0.71527777777777779</v>
      </c>
      <c r="I399" s="7">
        <v>45</v>
      </c>
      <c r="J399" s="7">
        <v>44</v>
      </c>
      <c r="K399" s="7">
        <v>1</v>
      </c>
      <c r="L399" s="7">
        <v>97.777777777777771</v>
      </c>
      <c r="M399" s="1" t="str">
        <f>IFERROR(VLOOKUP(Tabla1[[#This Row],[COD]],Circuitos[],2,0)," ")</f>
        <v xml:space="preserve"> </v>
      </c>
      <c r="N399" s="9">
        <f>Tabla1[[#This Row],[DIA]]</f>
        <v>45802</v>
      </c>
      <c r="S399"/>
    </row>
    <row r="400" spans="1:19">
      <c r="A400" s="9" t="str">
        <f>Tabla1[[#This Row],[DIA]]&amp;"-"&amp;Tabla1[[#This Row],[NUM]]</f>
        <v>45802-1861</v>
      </c>
      <c r="B400" s="61">
        <v>45802</v>
      </c>
      <c r="C400" s="7" t="s">
        <v>13</v>
      </c>
      <c r="D400" s="7" t="s">
        <v>275</v>
      </c>
      <c r="E400" s="7" t="s">
        <v>250</v>
      </c>
      <c r="F400" s="7">
        <v>1861</v>
      </c>
      <c r="G400" s="8">
        <v>0.39583333333333331</v>
      </c>
      <c r="H400" s="8">
        <v>0.4513888888888889</v>
      </c>
      <c r="I400" s="7">
        <v>45</v>
      </c>
      <c r="J400" s="7">
        <v>43</v>
      </c>
      <c r="K400" s="7">
        <v>2</v>
      </c>
      <c r="L400" s="7">
        <v>95.555555555555557</v>
      </c>
      <c r="M400" s="1" t="str">
        <f>IFERROR(VLOOKUP(Tabla1[[#This Row],[COD]],Circuitos[],2,0)," ")</f>
        <v xml:space="preserve"> </v>
      </c>
      <c r="N400" s="9">
        <f>Tabla1[[#This Row],[DIA]]</f>
        <v>45802</v>
      </c>
      <c r="S400"/>
    </row>
    <row r="401" spans="1:19">
      <c r="A401" s="9" t="str">
        <f>Tabla1[[#This Row],[DIA]]&amp;"-"&amp;Tabla1[[#This Row],[NUM]]</f>
        <v>45802-573</v>
      </c>
      <c r="B401" s="61">
        <v>45802</v>
      </c>
      <c r="C401" s="7" t="s">
        <v>13</v>
      </c>
      <c r="D401" s="7" t="s">
        <v>346</v>
      </c>
      <c r="E401" s="7" t="s">
        <v>250</v>
      </c>
      <c r="F401" s="7">
        <v>573</v>
      </c>
      <c r="G401" s="8">
        <v>0.4826388888888889</v>
      </c>
      <c r="H401" s="8">
        <v>0.56597222222222221</v>
      </c>
      <c r="I401" s="7">
        <v>45</v>
      </c>
      <c r="J401" s="7">
        <v>38</v>
      </c>
      <c r="K401" s="7">
        <v>7</v>
      </c>
      <c r="L401" s="7">
        <v>84.444444444444443</v>
      </c>
      <c r="M401" s="1" t="str">
        <f>IFERROR(VLOOKUP(Tabla1[[#This Row],[COD]],Circuitos[],2,0)," ")</f>
        <v xml:space="preserve"> </v>
      </c>
      <c r="N401" s="9">
        <f>Tabla1[[#This Row],[DIA]]</f>
        <v>45802</v>
      </c>
      <c r="S401"/>
    </row>
    <row r="402" spans="1:19">
      <c r="A402" s="9" t="str">
        <f>Tabla1[[#This Row],[DIA]]&amp;"-"&amp;Tabla1[[#This Row],[NUM]]</f>
        <v>45802-809</v>
      </c>
      <c r="B402" s="61">
        <v>45802</v>
      </c>
      <c r="C402" s="7" t="s">
        <v>13</v>
      </c>
      <c r="D402" s="7" t="s">
        <v>236</v>
      </c>
      <c r="E402" s="7" t="s">
        <v>250</v>
      </c>
      <c r="F402" s="7">
        <v>809</v>
      </c>
      <c r="G402" s="8">
        <v>0.49652777777777779</v>
      </c>
      <c r="H402" s="8">
        <v>0.61805555555555558</v>
      </c>
      <c r="I402" s="7">
        <v>45</v>
      </c>
      <c r="J402" s="7">
        <v>45</v>
      </c>
      <c r="K402" s="7">
        <v>0</v>
      </c>
      <c r="L402" s="7">
        <v>100</v>
      </c>
      <c r="M402" s="12" t="str">
        <f>IFERROR(VLOOKUP(Tabla1[[#This Row],[COD]],Circuitos[],2,0)," ")</f>
        <v xml:space="preserve"> </v>
      </c>
      <c r="N402" s="9">
        <f>Tabla1[[#This Row],[DIA]]</f>
        <v>45802</v>
      </c>
      <c r="S402"/>
    </row>
    <row r="403" spans="1:19">
      <c r="A403" s="9" t="str">
        <f>Tabla1[[#This Row],[DIA]]&amp;"-"&amp;Tabla1[[#This Row],[NUM]]</f>
        <v>45802-686</v>
      </c>
      <c r="B403" s="61">
        <v>45802</v>
      </c>
      <c r="C403" s="7" t="s">
        <v>13</v>
      </c>
      <c r="D403" s="7" t="s">
        <v>291</v>
      </c>
      <c r="E403" s="7" t="s">
        <v>292</v>
      </c>
      <c r="F403" s="7">
        <v>686</v>
      </c>
      <c r="G403" s="8">
        <v>0.71527777777777779</v>
      </c>
      <c r="H403" s="8">
        <v>0.92013888888888884</v>
      </c>
      <c r="I403" s="7">
        <v>17</v>
      </c>
      <c r="J403" s="7">
        <v>16</v>
      </c>
      <c r="K403" s="7">
        <v>1</v>
      </c>
      <c r="L403" s="7">
        <v>94.117647058823536</v>
      </c>
      <c r="M403" s="12" t="str">
        <f>IFERROR(VLOOKUP(Tabla1[[#This Row],[COD]],Circuitos[],2,0)," ")</f>
        <v xml:space="preserve"> </v>
      </c>
      <c r="N403" s="9">
        <f>Tabla1[[#This Row],[DIA]]</f>
        <v>45802</v>
      </c>
      <c r="S403"/>
    </row>
    <row r="404" spans="1:19">
      <c r="A404" s="9" t="str">
        <f>Tabla1[[#This Row],[DIA]]&amp;"-"&amp;Tabla1[[#This Row],[NUM]]</f>
        <v>45802-434</v>
      </c>
      <c r="B404" s="61">
        <v>45802</v>
      </c>
      <c r="C404" s="7" t="s">
        <v>13</v>
      </c>
      <c r="D404" s="7" t="s">
        <v>394</v>
      </c>
      <c r="E404" s="7" t="s">
        <v>395</v>
      </c>
      <c r="F404" s="7">
        <v>434</v>
      </c>
      <c r="G404" s="8">
        <v>0.64583333333333337</v>
      </c>
      <c r="H404" s="8">
        <v>0.79513888888888884</v>
      </c>
      <c r="I404" s="7">
        <v>72</v>
      </c>
      <c r="J404" s="7">
        <v>57</v>
      </c>
      <c r="K404" s="7">
        <v>15</v>
      </c>
      <c r="L404" s="7">
        <v>79.166666666666671</v>
      </c>
      <c r="M404" s="12" t="str">
        <f>IFERROR(VLOOKUP(Tabla1[[#This Row],[COD]],Circuitos[],2,0)," ")</f>
        <v xml:space="preserve"> </v>
      </c>
      <c r="N404" s="9">
        <f>Tabla1[[#This Row],[DIA]]</f>
        <v>45802</v>
      </c>
      <c r="S404"/>
    </row>
    <row r="405" spans="1:19">
      <c r="A405" s="9" t="str">
        <f>Tabla1[[#This Row],[DIA]]&amp;"-"&amp;Tabla1[[#This Row],[NUM]]</f>
        <v>45802-1718</v>
      </c>
      <c r="B405" s="61">
        <v>45802</v>
      </c>
      <c r="C405" s="7" t="s">
        <v>348</v>
      </c>
      <c r="D405" s="7" t="s">
        <v>13</v>
      </c>
      <c r="E405" s="7" t="s">
        <v>542</v>
      </c>
      <c r="F405" s="7">
        <v>1718</v>
      </c>
      <c r="G405" s="8">
        <v>0.3263888888888889</v>
      </c>
      <c r="H405" s="8">
        <v>0.4826388888888889</v>
      </c>
      <c r="I405" s="7">
        <v>37</v>
      </c>
      <c r="J405" s="7">
        <v>36</v>
      </c>
      <c r="K405" s="7">
        <v>1</v>
      </c>
      <c r="L405" s="7">
        <v>97.297297297297291</v>
      </c>
      <c r="M405" s="12" t="str">
        <f>IFERROR(VLOOKUP(Tabla1[[#This Row],[COD]],Circuitos[],2,0)," ")</f>
        <v xml:space="preserve"> </v>
      </c>
      <c r="N405" s="9">
        <f>Tabla1[[#This Row],[DIA]]</f>
        <v>45802</v>
      </c>
      <c r="S405"/>
    </row>
    <row r="406" spans="1:19">
      <c r="A406" s="9" t="str">
        <f>Tabla1[[#This Row],[DIA]]&amp;"-"&amp;Tabla1[[#This Row],[NUM]]</f>
        <v>45802-788</v>
      </c>
      <c r="B406" s="61">
        <v>45802</v>
      </c>
      <c r="C406" s="7" t="s">
        <v>358</v>
      </c>
      <c r="D406" s="7" t="s">
        <v>36</v>
      </c>
      <c r="E406" s="7" t="s">
        <v>278</v>
      </c>
      <c r="F406" s="7">
        <v>788</v>
      </c>
      <c r="G406" s="8">
        <v>0.87847222222222221</v>
      </c>
      <c r="H406" s="8">
        <v>0.97569444444444442</v>
      </c>
      <c r="I406" s="7">
        <v>45</v>
      </c>
      <c r="J406" s="7">
        <v>9</v>
      </c>
      <c r="K406" s="7">
        <v>36</v>
      </c>
      <c r="L406" s="7">
        <v>20</v>
      </c>
      <c r="M406" s="12" t="str">
        <f>IFERROR(VLOOKUP(Tabla1[[#This Row],[COD]],Circuitos[],2,0)," ")</f>
        <v xml:space="preserve"> </v>
      </c>
      <c r="N406" s="9">
        <f>Tabla1[[#This Row],[DIA]]</f>
        <v>45802</v>
      </c>
      <c r="S406"/>
    </row>
    <row r="407" spans="1:19">
      <c r="A407" s="9" t="str">
        <f>Tabla1[[#This Row],[DIA]]&amp;"-"&amp;Tabla1[[#This Row],[NUM]]</f>
        <v>45802-415</v>
      </c>
      <c r="B407" s="61">
        <v>45802</v>
      </c>
      <c r="C407" s="7" t="s">
        <v>358</v>
      </c>
      <c r="D407" s="7" t="s">
        <v>13</v>
      </c>
      <c r="E407" s="7" t="s">
        <v>528</v>
      </c>
      <c r="F407" s="7">
        <v>415</v>
      </c>
      <c r="G407" s="8">
        <v>0.34027777777777779</v>
      </c>
      <c r="H407" s="8">
        <v>0.46875</v>
      </c>
      <c r="I407" s="7">
        <v>12</v>
      </c>
      <c r="J407" s="7">
        <v>5</v>
      </c>
      <c r="K407" s="7">
        <v>7</v>
      </c>
      <c r="L407" s="7">
        <v>41.666666666666664</v>
      </c>
      <c r="M407" s="1" t="str">
        <f>IFERROR(VLOOKUP(Tabla1[[#This Row],[COD]],Circuitos[],2,0)," ")</f>
        <v xml:space="preserve"> </v>
      </c>
      <c r="N407" s="9">
        <f>Tabla1[[#This Row],[DIA]]</f>
        <v>45802</v>
      </c>
      <c r="S407"/>
    </row>
    <row r="408" spans="1:19">
      <c r="A408" s="9" t="str">
        <f>Tabla1[[#This Row],[DIA]]&amp;"-"&amp;Tabla1[[#This Row],[NUM]]</f>
        <v>45802-810</v>
      </c>
      <c r="B408" s="61">
        <v>45802</v>
      </c>
      <c r="C408" s="7" t="s">
        <v>236</v>
      </c>
      <c r="D408" s="7" t="s">
        <v>13</v>
      </c>
      <c r="E408" s="7" t="s">
        <v>250</v>
      </c>
      <c r="F408" s="7">
        <v>810</v>
      </c>
      <c r="G408" s="8">
        <v>0.64930555555555558</v>
      </c>
      <c r="H408" s="8">
        <v>0.78125</v>
      </c>
      <c r="I408" s="7">
        <v>45</v>
      </c>
      <c r="J408" s="7">
        <v>45</v>
      </c>
      <c r="K408" s="7">
        <v>0</v>
      </c>
      <c r="L408" s="7">
        <v>100</v>
      </c>
      <c r="M408" s="1" t="str">
        <f>IFERROR(VLOOKUP(Tabla1[[#This Row],[COD]],Circuitos[],2,0)," ")</f>
        <v xml:space="preserve"> </v>
      </c>
      <c r="N408" s="9">
        <f>Tabla1[[#This Row],[DIA]]</f>
        <v>45802</v>
      </c>
      <c r="S408"/>
    </row>
    <row r="409" spans="1:19">
      <c r="A409" s="9" t="str">
        <f>Tabla1[[#This Row],[DIA]]&amp;"-"&amp;Tabla1[[#This Row],[NUM]]</f>
        <v>45802-347</v>
      </c>
      <c r="B409" s="61">
        <v>45802</v>
      </c>
      <c r="C409" s="7" t="s">
        <v>291</v>
      </c>
      <c r="D409" s="7" t="s">
        <v>214</v>
      </c>
      <c r="E409" s="7" t="s">
        <v>292</v>
      </c>
      <c r="F409" s="7">
        <v>347</v>
      </c>
      <c r="G409" s="8">
        <v>0.83680555555555558</v>
      </c>
      <c r="H409" s="8">
        <v>0.87152777777777779</v>
      </c>
      <c r="I409" s="7">
        <v>12</v>
      </c>
      <c r="J409" s="7">
        <v>12</v>
      </c>
      <c r="K409" s="7">
        <v>0</v>
      </c>
      <c r="L409" s="7">
        <v>100</v>
      </c>
      <c r="M409" s="1" t="str">
        <f>IFERROR(VLOOKUP(Tabla1[[#This Row],[COD]],Circuitos[],2,0)," ")</f>
        <v xml:space="preserve"> </v>
      </c>
      <c r="N409" s="9">
        <f>Tabla1[[#This Row],[DIA]]</f>
        <v>45802</v>
      </c>
      <c r="S409"/>
    </row>
    <row r="410" spans="1:19">
      <c r="A410" s="9" t="str">
        <f>Tabla1[[#This Row],[DIA]]&amp;"-"&amp;Tabla1[[#This Row],[NUM]]</f>
        <v>45802-349</v>
      </c>
      <c r="B410" s="61">
        <v>45802</v>
      </c>
      <c r="C410" s="7" t="s">
        <v>291</v>
      </c>
      <c r="D410" s="7" t="s">
        <v>214</v>
      </c>
      <c r="E410" s="7" t="s">
        <v>292</v>
      </c>
      <c r="F410" s="7">
        <v>349</v>
      </c>
      <c r="G410" s="8">
        <v>0.96875</v>
      </c>
      <c r="H410" s="8">
        <v>0.99930555555555556</v>
      </c>
      <c r="I410" s="7">
        <v>17</v>
      </c>
      <c r="J410" s="7">
        <v>16</v>
      </c>
      <c r="K410" s="7">
        <v>1</v>
      </c>
      <c r="L410" s="7">
        <v>94.117647058823536</v>
      </c>
      <c r="M410" s="1" t="str">
        <f>IFERROR(VLOOKUP(Tabla1[[#This Row],[COD]],Circuitos[],2,0)," ")</f>
        <v xml:space="preserve"> </v>
      </c>
      <c r="N410" s="9">
        <f>Tabla1[[#This Row],[DIA]]</f>
        <v>45802</v>
      </c>
      <c r="S410"/>
    </row>
    <row r="411" spans="1:19">
      <c r="A411" s="9" t="str">
        <f>Tabla1[[#This Row],[DIA]]&amp;"-"&amp;Tabla1[[#This Row],[NUM]]</f>
        <v>45802-898</v>
      </c>
      <c r="B411" s="61">
        <v>45802</v>
      </c>
      <c r="C411" s="7" t="s">
        <v>277</v>
      </c>
      <c r="D411" s="7" t="s">
        <v>13</v>
      </c>
      <c r="E411" s="7" t="s">
        <v>278</v>
      </c>
      <c r="F411" s="7">
        <v>898</v>
      </c>
      <c r="G411" s="8">
        <v>0.28125</v>
      </c>
      <c r="H411" s="8">
        <v>0.51041666666666663</v>
      </c>
      <c r="I411" s="7">
        <v>80</v>
      </c>
      <c r="J411" s="7">
        <v>49</v>
      </c>
      <c r="K411" s="7">
        <v>31</v>
      </c>
      <c r="L411" s="7">
        <v>61.25</v>
      </c>
      <c r="M411" s="1" t="str">
        <f>IFERROR(VLOOKUP(Tabla1[[#This Row],[COD]],Circuitos[],2,0)," ")</f>
        <v xml:space="preserve"> </v>
      </c>
      <c r="N411" s="9">
        <f>Tabla1[[#This Row],[DIA]]</f>
        <v>45802</v>
      </c>
      <c r="S411"/>
    </row>
    <row r="412" spans="1:19">
      <c r="A412" s="9" t="str">
        <f>Tabla1[[#This Row],[DIA]]&amp;"-"&amp;Tabla1[[#This Row],[NUM]]</f>
        <v>45802-1302</v>
      </c>
      <c r="B412" s="61">
        <v>45802</v>
      </c>
      <c r="C412" s="7" t="s">
        <v>22</v>
      </c>
      <c r="D412" s="7" t="s">
        <v>147</v>
      </c>
      <c r="E412" s="7" t="s">
        <v>181</v>
      </c>
      <c r="F412" s="7">
        <v>1302</v>
      </c>
      <c r="G412" s="8">
        <v>0.4826388888888889</v>
      </c>
      <c r="H412" s="8">
        <v>0.69097222222222221</v>
      </c>
      <c r="I412" s="7">
        <v>9</v>
      </c>
      <c r="J412" s="7">
        <v>9</v>
      </c>
      <c r="K412" s="7">
        <v>0</v>
      </c>
      <c r="L412" s="7">
        <v>100</v>
      </c>
      <c r="M412" s="1" t="str">
        <f>IFERROR(VLOOKUP(Tabla1[[#This Row],[COD]],Circuitos[],2,0)," ")</f>
        <v xml:space="preserve"> </v>
      </c>
      <c r="N412" s="9">
        <f>Tabla1[[#This Row],[DIA]]</f>
        <v>45802</v>
      </c>
      <c r="S412"/>
    </row>
    <row r="413" spans="1:19">
      <c r="A413" s="9" t="str">
        <f>Tabla1[[#This Row],[DIA]]&amp;"-"&amp;Tabla1[[#This Row],[NUM]]</f>
        <v>45802-723</v>
      </c>
      <c r="B413" s="61">
        <v>45802</v>
      </c>
      <c r="C413" s="7" t="s">
        <v>394</v>
      </c>
      <c r="D413" s="7" t="s">
        <v>543</v>
      </c>
      <c r="E413" s="7" t="s">
        <v>395</v>
      </c>
      <c r="F413" s="7">
        <v>723</v>
      </c>
      <c r="G413" s="8">
        <v>0.89583333333333337</v>
      </c>
      <c r="H413" s="8">
        <v>0.13194444444444445</v>
      </c>
      <c r="I413" s="7">
        <v>46</v>
      </c>
      <c r="J413" s="7">
        <v>31</v>
      </c>
      <c r="K413" s="7">
        <v>15</v>
      </c>
      <c r="L413" s="7">
        <v>67.391304347826093</v>
      </c>
      <c r="M413" s="1" t="str">
        <f>IFERROR(VLOOKUP(Tabla1[[#This Row],[COD]],Circuitos[],2,0)," ")</f>
        <v xml:space="preserve"> </v>
      </c>
      <c r="N413" s="9">
        <f>Tabla1[[#This Row],[DIA]]</f>
        <v>45802</v>
      </c>
      <c r="S413"/>
    </row>
    <row r="414" spans="1:19">
      <c r="A414" s="9" t="str">
        <f>Tabla1[[#This Row],[DIA]]&amp;"-"&amp;Tabla1[[#This Row],[NUM]]</f>
        <v>45803-920</v>
      </c>
      <c r="B414" s="61">
        <v>45803</v>
      </c>
      <c r="C414" s="7" t="s">
        <v>185</v>
      </c>
      <c r="D414" s="7" t="s">
        <v>13</v>
      </c>
      <c r="E414" s="7" t="s">
        <v>186</v>
      </c>
      <c r="F414" s="7">
        <v>920</v>
      </c>
      <c r="G414" s="8">
        <v>0.63888888888888884</v>
      </c>
      <c r="H414" s="8">
        <v>0.78125</v>
      </c>
      <c r="I414" s="7">
        <v>30</v>
      </c>
      <c r="J414" s="7">
        <v>29</v>
      </c>
      <c r="K414" s="7">
        <v>1</v>
      </c>
      <c r="L414" s="7">
        <v>96.666666666666671</v>
      </c>
      <c r="M414" s="1" t="str">
        <f>IFERROR(VLOOKUP(Tabla1[[#This Row],[COD]],Circuitos[],2,0)," ")</f>
        <v xml:space="preserve"> </v>
      </c>
      <c r="N414" s="9">
        <f>Tabla1[[#This Row],[DIA]]</f>
        <v>45803</v>
      </c>
      <c r="S414"/>
    </row>
    <row r="415" spans="1:19">
      <c r="A415" s="9" t="str">
        <f>Tabla1[[#This Row],[DIA]]&amp;"-"&amp;Tabla1[[#This Row],[NUM]]</f>
        <v>45803-1001</v>
      </c>
      <c r="B415" s="61">
        <v>45803</v>
      </c>
      <c r="C415" s="7" t="s">
        <v>173</v>
      </c>
      <c r="D415" s="7" t="s">
        <v>13</v>
      </c>
      <c r="E415" s="7" t="s">
        <v>174</v>
      </c>
      <c r="F415" s="7">
        <v>1001</v>
      </c>
      <c r="G415" s="8">
        <v>0.3125</v>
      </c>
      <c r="H415" s="8">
        <v>0.4861111111111111</v>
      </c>
      <c r="I415" s="7">
        <v>10</v>
      </c>
      <c r="J415" s="7">
        <v>1</v>
      </c>
      <c r="K415" s="7">
        <v>9</v>
      </c>
      <c r="L415" s="7">
        <v>10</v>
      </c>
      <c r="M415" s="1" t="str">
        <f>IFERROR(VLOOKUP(Tabla1[[#This Row],[COD]],Circuitos[],2,0)," ")</f>
        <v xml:space="preserve"> </v>
      </c>
      <c r="N415" s="9">
        <f>Tabla1[[#This Row],[DIA]]</f>
        <v>45803</v>
      </c>
      <c r="O415" s="66">
        <v>45795</v>
      </c>
      <c r="S415"/>
    </row>
    <row r="416" spans="1:19">
      <c r="A416" s="9" t="str">
        <f>Tabla1[[#This Row],[DIA]]&amp;"-"&amp;Tabla1[[#This Row],[NUM]]</f>
        <v>45803-730</v>
      </c>
      <c r="B416" s="61">
        <v>45803</v>
      </c>
      <c r="C416" s="7" t="s">
        <v>547</v>
      </c>
      <c r="D416" s="7" t="s">
        <v>394</v>
      </c>
      <c r="E416" s="7" t="s">
        <v>395</v>
      </c>
      <c r="F416" s="7">
        <v>730</v>
      </c>
      <c r="G416" s="8">
        <v>0.22916666666666666</v>
      </c>
      <c r="H416" s="8">
        <v>0.30902777777777779</v>
      </c>
      <c r="I416" s="7">
        <v>35</v>
      </c>
      <c r="J416" s="7">
        <v>24</v>
      </c>
      <c r="K416" s="7">
        <v>11</v>
      </c>
      <c r="L416" s="7">
        <v>68.571428571428569</v>
      </c>
      <c r="M416" s="1" t="str">
        <f>IFERROR(VLOOKUP(Tabla1[[#This Row],[COD]],Circuitos[],2,0)," ")</f>
        <v xml:space="preserve"> </v>
      </c>
      <c r="N416" s="9">
        <f>Tabla1[[#This Row],[DIA]]</f>
        <v>45803</v>
      </c>
      <c r="S416"/>
    </row>
    <row r="417" spans="1:19">
      <c r="A417" s="9" t="str">
        <f>Tabla1[[#This Row],[DIA]]&amp;"-"&amp;Tabla1[[#This Row],[NUM]]</f>
        <v>45803-1003</v>
      </c>
      <c r="B417" s="61">
        <v>45803</v>
      </c>
      <c r="C417" s="7" t="s">
        <v>183</v>
      </c>
      <c r="D417" s="7" t="s">
        <v>173</v>
      </c>
      <c r="E417" s="7" t="s">
        <v>174</v>
      </c>
      <c r="F417" s="7">
        <v>1003</v>
      </c>
      <c r="G417" s="8">
        <v>0.81944444444444442</v>
      </c>
      <c r="H417" s="8">
        <v>0.85416666666666663</v>
      </c>
      <c r="I417" s="7">
        <v>10</v>
      </c>
      <c r="J417" s="7">
        <v>0</v>
      </c>
      <c r="K417" s="7">
        <v>10</v>
      </c>
      <c r="L417" s="7">
        <v>0</v>
      </c>
      <c r="M417" s="1" t="str">
        <f>IFERROR(VLOOKUP(Tabla1[[#This Row],[COD]],Circuitos[],2,0)," ")</f>
        <v xml:space="preserve"> </v>
      </c>
      <c r="N417" s="9">
        <f>Tabla1[[#This Row],[DIA]]</f>
        <v>45803</v>
      </c>
      <c r="S417"/>
    </row>
    <row r="418" spans="1:19">
      <c r="A418" s="9" t="str">
        <f>Tabla1[[#This Row],[DIA]]&amp;"-"&amp;Tabla1[[#This Row],[NUM]]</f>
        <v>45803-921</v>
      </c>
      <c r="B418" s="61">
        <v>45803</v>
      </c>
      <c r="C418" s="7" t="s">
        <v>13</v>
      </c>
      <c r="D418" s="7" t="s">
        <v>185</v>
      </c>
      <c r="E418" s="7" t="s">
        <v>186</v>
      </c>
      <c r="F418" s="7">
        <v>921</v>
      </c>
      <c r="G418" s="8">
        <v>0.81597222222222221</v>
      </c>
      <c r="H418" s="8">
        <v>0.99930555555555556</v>
      </c>
      <c r="I418" s="7">
        <v>20</v>
      </c>
      <c r="J418" s="7">
        <v>8</v>
      </c>
      <c r="K418" s="7">
        <v>12</v>
      </c>
      <c r="L418" s="7">
        <v>40</v>
      </c>
      <c r="M418" s="1" t="str">
        <f>IFERROR(VLOOKUP(Tabla1[[#This Row],[COD]],Circuitos[],2,0)," ")</f>
        <v xml:space="preserve"> </v>
      </c>
      <c r="N418" s="9">
        <f>Tabla1[[#This Row],[DIA]]</f>
        <v>45803</v>
      </c>
      <c r="S418"/>
    </row>
    <row r="419" spans="1:19">
      <c r="A419" s="9" t="str">
        <f>Tabla1[[#This Row],[DIA]]&amp;"-"&amp;Tabla1[[#This Row],[NUM]]</f>
        <v>45803-921</v>
      </c>
      <c r="B419" s="61">
        <v>45803</v>
      </c>
      <c r="C419" s="7" t="s">
        <v>13</v>
      </c>
      <c r="D419" s="7" t="s">
        <v>185</v>
      </c>
      <c r="E419" s="7" t="s">
        <v>186</v>
      </c>
      <c r="F419" s="7">
        <v>921</v>
      </c>
      <c r="G419" s="8">
        <v>0.81597222222222221</v>
      </c>
      <c r="H419" s="8">
        <v>2.0833333333333332E-2</v>
      </c>
      <c r="I419" s="7">
        <v>10</v>
      </c>
      <c r="J419" s="7">
        <v>7</v>
      </c>
      <c r="K419" s="7">
        <v>3</v>
      </c>
      <c r="L419" s="7">
        <v>70</v>
      </c>
      <c r="M419" s="1" t="str">
        <f>IFERROR(VLOOKUP(Tabla1[[#This Row],[COD]],Circuitos[],2,0)," ")</f>
        <v xml:space="preserve"> </v>
      </c>
      <c r="N419" s="9">
        <f>Tabla1[[#This Row],[DIA]]</f>
        <v>45803</v>
      </c>
      <c r="S419"/>
    </row>
    <row r="420" spans="1:19">
      <c r="A420" s="9" t="str">
        <f>Tabla1[[#This Row],[DIA]]&amp;"-"&amp;Tabla1[[#This Row],[NUM]]</f>
        <v>45803-1683</v>
      </c>
      <c r="B420" s="61">
        <v>45803</v>
      </c>
      <c r="C420" s="7" t="s">
        <v>13</v>
      </c>
      <c r="D420" s="7" t="s">
        <v>147</v>
      </c>
      <c r="E420" s="7" t="s">
        <v>475</v>
      </c>
      <c r="F420" s="7">
        <v>1683</v>
      </c>
      <c r="G420" s="8">
        <v>0.38194444444444442</v>
      </c>
      <c r="H420" s="8">
        <v>0.57986111111111116</v>
      </c>
      <c r="I420" s="7">
        <v>30</v>
      </c>
      <c r="J420" s="7">
        <v>28</v>
      </c>
      <c r="K420" s="7">
        <v>2</v>
      </c>
      <c r="L420" s="7">
        <v>93.333333333333329</v>
      </c>
      <c r="M420" s="12" t="str">
        <f>IFERROR(VLOOKUP(Tabla1[[#This Row],[COD]],Circuitos[],2,0)," ")</f>
        <v xml:space="preserve"> </v>
      </c>
      <c r="N420" s="9">
        <f>Tabla1[[#This Row],[DIA]]</f>
        <v>45803</v>
      </c>
      <c r="S420"/>
    </row>
    <row r="421" spans="1:19">
      <c r="A421" s="9" t="str">
        <f>Tabla1[[#This Row],[DIA]]&amp;"-"&amp;Tabla1[[#This Row],[NUM]]</f>
        <v>45803-1002</v>
      </c>
      <c r="B421" s="61">
        <v>45803</v>
      </c>
      <c r="C421" s="7" t="s">
        <v>13</v>
      </c>
      <c r="D421" s="7" t="s">
        <v>183</v>
      </c>
      <c r="E421" s="7" t="s">
        <v>174</v>
      </c>
      <c r="F421" s="7">
        <v>1002</v>
      </c>
      <c r="G421" s="8">
        <v>0.52777777777777779</v>
      </c>
      <c r="H421" s="8">
        <v>0.77777777777777779</v>
      </c>
      <c r="I421" s="7">
        <v>10</v>
      </c>
      <c r="J421" s="7">
        <v>0</v>
      </c>
      <c r="K421" s="7">
        <v>10</v>
      </c>
      <c r="L421" s="7">
        <v>0</v>
      </c>
      <c r="M421" s="12" t="str">
        <f>IFERROR(VLOOKUP(Tabla1[[#This Row],[COD]],Circuitos[],2,0)," ")</f>
        <v>Programas de Egipto</v>
      </c>
      <c r="N421" s="9">
        <f>Tabla1[[#This Row],[DIA]]</f>
        <v>45803</v>
      </c>
      <c r="S421"/>
    </row>
    <row r="422" spans="1:19">
      <c r="A422" s="9" t="str">
        <f>Tabla1[[#This Row],[DIA]]&amp;"-"&amp;Tabla1[[#This Row],[NUM]]</f>
        <v>45803-1852</v>
      </c>
      <c r="B422" s="61">
        <v>45803</v>
      </c>
      <c r="C422" s="7" t="s">
        <v>241</v>
      </c>
      <c r="D422" s="7" t="s">
        <v>13</v>
      </c>
      <c r="E422" s="7" t="s">
        <v>250</v>
      </c>
      <c r="F422" s="7">
        <v>1852</v>
      </c>
      <c r="G422" s="8">
        <v>0.55902777777777779</v>
      </c>
      <c r="H422" s="8">
        <v>0.68402777777777779</v>
      </c>
      <c r="I422" s="7">
        <v>36</v>
      </c>
      <c r="J422" s="7">
        <v>14</v>
      </c>
      <c r="K422" s="7">
        <v>22</v>
      </c>
      <c r="L422" s="7">
        <v>38.888888888888886</v>
      </c>
      <c r="M422" s="12" t="str">
        <f>IFERROR(VLOOKUP(Tabla1[[#This Row],[COD]],Circuitos[],2,0)," ")</f>
        <v xml:space="preserve"> </v>
      </c>
      <c r="N422" s="9">
        <f>Tabla1[[#This Row],[DIA]]</f>
        <v>45803</v>
      </c>
      <c r="S422"/>
    </row>
    <row r="423" spans="1:19">
      <c r="A423" s="9" t="str">
        <f>Tabla1[[#This Row],[DIA]]&amp;"-"&amp;Tabla1[[#This Row],[NUM]]</f>
        <v>45803-433</v>
      </c>
      <c r="B423" s="61">
        <v>45803</v>
      </c>
      <c r="C423" s="7" t="s">
        <v>394</v>
      </c>
      <c r="D423" s="7" t="s">
        <v>13</v>
      </c>
      <c r="E423" s="7" t="s">
        <v>395</v>
      </c>
      <c r="F423" s="7">
        <v>433</v>
      </c>
      <c r="G423" s="8">
        <v>0.44444444444444442</v>
      </c>
      <c r="H423" s="8">
        <v>0.60763888888888884</v>
      </c>
      <c r="I423" s="7">
        <v>35</v>
      </c>
      <c r="J423" s="7">
        <v>24</v>
      </c>
      <c r="K423" s="7">
        <v>11</v>
      </c>
      <c r="L423" s="7">
        <v>68.571428571428569</v>
      </c>
      <c r="M423" s="12" t="str">
        <f>IFERROR(VLOOKUP(Tabla1[[#This Row],[COD]],Circuitos[],2,0)," ")</f>
        <v xml:space="preserve"> </v>
      </c>
      <c r="N423" s="9">
        <f>Tabla1[[#This Row],[DIA]]</f>
        <v>45803</v>
      </c>
      <c r="S423"/>
    </row>
    <row r="424" spans="1:19">
      <c r="A424" s="9" t="str">
        <f>Tabla1[[#This Row],[DIA]]&amp;"-"&amp;Tabla1[[#This Row],[NUM]]</f>
        <v>45804-761</v>
      </c>
      <c r="B424" s="61">
        <v>45804</v>
      </c>
      <c r="C424" t="s">
        <v>36</v>
      </c>
      <c r="D424" t="s">
        <v>261</v>
      </c>
      <c r="E424" t="s">
        <v>278</v>
      </c>
      <c r="F424">
        <v>761</v>
      </c>
      <c r="G424">
        <v>0.67361111111111116</v>
      </c>
      <c r="H424">
        <v>0.75694444444444442</v>
      </c>
      <c r="I424">
        <v>45</v>
      </c>
      <c r="J424">
        <v>16</v>
      </c>
      <c r="K424">
        <v>29</v>
      </c>
      <c r="L424">
        <v>35.555555555555557</v>
      </c>
      <c r="M424" s="1" t="str">
        <f>IFERROR(VLOOKUP(Tabla1[[#This Row],[COD]],Circuitos[],2,0)," ")</f>
        <v>Sicilia Mágica "I"</v>
      </c>
      <c r="N424" s="9">
        <f>Tabla1[[#This Row],[DIA]]</f>
        <v>45804</v>
      </c>
      <c r="S424"/>
    </row>
    <row r="425" spans="1:19">
      <c r="A425" s="9" t="str">
        <f>Tabla1[[#This Row],[DIA]]&amp;"-"&amp;Tabla1[[#This Row],[NUM]]</f>
        <v>45804-934</v>
      </c>
      <c r="B425" s="61">
        <v>45804</v>
      </c>
      <c r="C425" s="7" t="s">
        <v>209</v>
      </c>
      <c r="D425" s="7" t="s">
        <v>13</v>
      </c>
      <c r="E425" s="7" t="s">
        <v>250</v>
      </c>
      <c r="F425" s="7">
        <v>934</v>
      </c>
      <c r="G425" s="8">
        <v>0.52430555555555558</v>
      </c>
      <c r="H425" s="8">
        <v>0.65277777777777779</v>
      </c>
      <c r="I425" s="7">
        <v>45</v>
      </c>
      <c r="J425" s="7">
        <v>45</v>
      </c>
      <c r="K425" s="7">
        <v>0</v>
      </c>
      <c r="L425" s="7">
        <v>100</v>
      </c>
      <c r="M425" s="12" t="str">
        <f>IFERROR(VLOOKUP(Tabla1[[#This Row],[COD]],Circuitos[],2,0)," ")</f>
        <v xml:space="preserve"> </v>
      </c>
      <c r="N425" s="9">
        <f>Tabla1[[#This Row],[DIA]]</f>
        <v>45804</v>
      </c>
      <c r="S425"/>
    </row>
    <row r="426" spans="1:19">
      <c r="A426" s="9" t="str">
        <f>Tabla1[[#This Row],[DIA]]&amp;"-"&amp;Tabla1[[#This Row],[NUM]]</f>
        <v>45804-1916</v>
      </c>
      <c r="B426" s="61">
        <v>45804</v>
      </c>
      <c r="C426" s="7" t="s">
        <v>313</v>
      </c>
      <c r="D426" s="7" t="s">
        <v>13</v>
      </c>
      <c r="E426" s="7" t="s">
        <v>250</v>
      </c>
      <c r="F426" s="7">
        <v>1916</v>
      </c>
      <c r="G426" s="8">
        <v>0.50347222222222221</v>
      </c>
      <c r="H426" s="8">
        <v>0.66666666666666663</v>
      </c>
      <c r="I426" s="7">
        <v>40</v>
      </c>
      <c r="J426" s="7">
        <v>40</v>
      </c>
      <c r="K426" s="7">
        <v>0</v>
      </c>
      <c r="L426" s="7">
        <v>100</v>
      </c>
      <c r="M426" s="12" t="str">
        <f>IFERROR(VLOOKUP(Tabla1[[#This Row],[COD]],Circuitos[],2,0)," ")</f>
        <v xml:space="preserve"> </v>
      </c>
      <c r="N426" s="9">
        <f>Tabla1[[#This Row],[DIA]]</f>
        <v>45804</v>
      </c>
      <c r="S426"/>
    </row>
    <row r="427" spans="1:19">
      <c r="A427" s="9" t="str">
        <f>Tabla1[[#This Row],[DIA]]&amp;"-"&amp;Tabla1[[#This Row],[NUM]]</f>
        <v>45804-650</v>
      </c>
      <c r="B427" s="61">
        <v>45804</v>
      </c>
      <c r="C427" s="7" t="s">
        <v>252</v>
      </c>
      <c r="D427" s="7" t="s">
        <v>13</v>
      </c>
      <c r="E427" s="7" t="s">
        <v>250</v>
      </c>
      <c r="F427" s="7">
        <v>650</v>
      </c>
      <c r="G427" s="8">
        <v>0.61458333333333337</v>
      </c>
      <c r="H427" s="8">
        <v>0.72222222222222221</v>
      </c>
      <c r="I427" s="7">
        <v>45</v>
      </c>
      <c r="J427" s="7">
        <v>36</v>
      </c>
      <c r="K427" s="7">
        <v>9</v>
      </c>
      <c r="L427" s="7">
        <v>80</v>
      </c>
      <c r="M427" s="12" t="str">
        <f>IFERROR(VLOOKUP(Tabla1[[#This Row],[COD]],Circuitos[],2,0)," ")</f>
        <v xml:space="preserve"> </v>
      </c>
      <c r="N427" s="9">
        <f>Tabla1[[#This Row],[DIA]]</f>
        <v>45804</v>
      </c>
      <c r="S427"/>
    </row>
    <row r="428" spans="1:19">
      <c r="A428" s="9" t="str">
        <f>Tabla1[[#This Row],[DIA]]&amp;"-"&amp;Tabla1[[#This Row],[NUM]]</f>
        <v>45804-652</v>
      </c>
      <c r="B428" s="61">
        <v>45804</v>
      </c>
      <c r="C428" s="7" t="s">
        <v>252</v>
      </c>
      <c r="D428" s="7" t="s">
        <v>13</v>
      </c>
      <c r="E428" s="7" t="s">
        <v>250</v>
      </c>
      <c r="F428" s="7">
        <v>652</v>
      </c>
      <c r="G428" s="8">
        <v>0.67708333333333337</v>
      </c>
      <c r="H428" s="8">
        <v>0.78472222222222221</v>
      </c>
      <c r="I428" s="7">
        <v>50</v>
      </c>
      <c r="J428" s="7">
        <v>20</v>
      </c>
      <c r="K428" s="7">
        <v>30</v>
      </c>
      <c r="L428" s="7">
        <v>40</v>
      </c>
      <c r="M428" s="1" t="str">
        <f>IFERROR(VLOOKUP(Tabla1[[#This Row],[COD]],Circuitos[],2,0)," ")</f>
        <v xml:space="preserve"> </v>
      </c>
      <c r="N428" s="9">
        <f>Tabla1[[#This Row],[DIA]]</f>
        <v>45804</v>
      </c>
      <c r="S428"/>
    </row>
    <row r="429" spans="1:19">
      <c r="A429" s="9" t="str">
        <f>Tabla1[[#This Row],[DIA]]&amp;"-"&amp;Tabla1[[#This Row],[NUM]]</f>
        <v>45804-64</v>
      </c>
      <c r="B429" s="61">
        <v>45804</v>
      </c>
      <c r="C429" s="7" t="s">
        <v>252</v>
      </c>
      <c r="D429" s="7" t="s">
        <v>13</v>
      </c>
      <c r="E429" s="7" t="s">
        <v>272</v>
      </c>
      <c r="F429" s="7">
        <v>64</v>
      </c>
      <c r="G429" s="8">
        <v>0.89236111111111116</v>
      </c>
      <c r="H429" s="8">
        <v>0.99930555555555556</v>
      </c>
      <c r="I429" s="7">
        <v>26</v>
      </c>
      <c r="J429" s="7">
        <v>26</v>
      </c>
      <c r="K429" s="7">
        <v>0</v>
      </c>
      <c r="L429" s="7">
        <v>100</v>
      </c>
      <c r="M429" s="1" t="str">
        <f>IFERROR(VLOOKUP(Tabla1[[#This Row],[COD]],Circuitos[],2,0)," ")</f>
        <v xml:space="preserve"> </v>
      </c>
      <c r="N429" s="9">
        <f>Tabla1[[#This Row],[DIA]]</f>
        <v>45804</v>
      </c>
      <c r="S429"/>
    </row>
    <row r="430" spans="1:19">
      <c r="A430" s="9" t="str">
        <f>Tabla1[[#This Row],[DIA]]&amp;"-"&amp;Tabla1[[#This Row],[NUM]]</f>
        <v>45804-690</v>
      </c>
      <c r="B430" s="61">
        <v>45804</v>
      </c>
      <c r="C430" t="s">
        <v>545</v>
      </c>
      <c r="D430" t="s">
        <v>13</v>
      </c>
      <c r="E430" t="s">
        <v>250</v>
      </c>
      <c r="F430">
        <v>690</v>
      </c>
      <c r="G430">
        <v>0.84722222222222221</v>
      </c>
      <c r="H430">
        <v>0.95138888888888884</v>
      </c>
      <c r="I430">
        <v>45</v>
      </c>
      <c r="J430">
        <v>44</v>
      </c>
      <c r="K430">
        <v>1</v>
      </c>
      <c r="L430">
        <v>97.777777777777771</v>
      </c>
      <c r="M430" s="1" t="str">
        <f>IFERROR(VLOOKUP(Tabla1[[#This Row],[COD]],Circuitos[],2,0)," ")</f>
        <v xml:space="preserve"> </v>
      </c>
      <c r="N430" s="9">
        <f>Tabla1[[#This Row],[DIA]]</f>
        <v>45804</v>
      </c>
      <c r="S430"/>
    </row>
    <row r="431" spans="1:19">
      <c r="A431" s="9" t="str">
        <f>Tabla1[[#This Row],[DIA]]&amp;"-"&amp;Tabla1[[#This Row],[NUM]]</f>
        <v>45804-1915</v>
      </c>
      <c r="B431" s="61">
        <v>45804</v>
      </c>
      <c r="C431" s="7" t="s">
        <v>13</v>
      </c>
      <c r="D431" s="7" t="s">
        <v>313</v>
      </c>
      <c r="E431" s="7" t="s">
        <v>250</v>
      </c>
      <c r="F431" s="7">
        <v>1915</v>
      </c>
      <c r="G431" s="8">
        <v>0.39930555555555558</v>
      </c>
      <c r="H431" s="8">
        <v>0.47569444444444442</v>
      </c>
      <c r="I431" s="7">
        <v>45</v>
      </c>
      <c r="J431" s="7">
        <v>45</v>
      </c>
      <c r="K431" s="7">
        <v>0</v>
      </c>
      <c r="L431" s="7">
        <v>100</v>
      </c>
      <c r="M431" s="1" t="str">
        <f>IFERROR(VLOOKUP(Tabla1[[#This Row],[COD]],Circuitos[],2,0)," ")</f>
        <v xml:space="preserve"> </v>
      </c>
      <c r="N431" s="9">
        <f>Tabla1[[#This Row],[DIA]]</f>
        <v>45804</v>
      </c>
      <c r="S431"/>
    </row>
    <row r="432" spans="1:19">
      <c r="A432" s="9" t="str">
        <f>Tabla1[[#This Row],[DIA]]&amp;"-"&amp;Tabla1[[#This Row],[NUM]]</f>
        <v>45804-649</v>
      </c>
      <c r="B432" s="61">
        <v>45804</v>
      </c>
      <c r="C432" s="7" t="s">
        <v>13</v>
      </c>
      <c r="D432" s="7" t="s">
        <v>252</v>
      </c>
      <c r="E432" s="7" t="s">
        <v>250</v>
      </c>
      <c r="F432" s="7">
        <v>649</v>
      </c>
      <c r="G432" s="8">
        <v>0.47916666666666669</v>
      </c>
      <c r="H432" s="8">
        <v>0.57986111111111116</v>
      </c>
      <c r="I432" s="7">
        <v>45</v>
      </c>
      <c r="J432" s="7">
        <v>45</v>
      </c>
      <c r="K432" s="7">
        <v>0</v>
      </c>
      <c r="L432" s="7">
        <v>100</v>
      </c>
      <c r="M432" s="1" t="str">
        <f>IFERROR(VLOOKUP(Tabla1[[#This Row],[COD]],Circuitos[],2,0)," ")</f>
        <v xml:space="preserve"> </v>
      </c>
      <c r="N432" s="9">
        <f>Tabla1[[#This Row],[DIA]]</f>
        <v>45804</v>
      </c>
      <c r="S432"/>
    </row>
    <row r="433" spans="1:19">
      <c r="A433" s="9" t="str">
        <f>Tabla1[[#This Row],[DIA]]&amp;"-"&amp;Tabla1[[#This Row],[NUM]]</f>
        <v>45804-941</v>
      </c>
      <c r="B433" s="61">
        <v>45804</v>
      </c>
      <c r="C433" s="7" t="s">
        <v>13</v>
      </c>
      <c r="D433" s="7" t="s">
        <v>254</v>
      </c>
      <c r="E433" s="7" t="s">
        <v>250</v>
      </c>
      <c r="F433" s="7">
        <v>941</v>
      </c>
      <c r="G433" s="8">
        <v>0.66666666666666663</v>
      </c>
      <c r="H433" s="8">
        <v>0.78125</v>
      </c>
      <c r="I433" s="7">
        <v>45</v>
      </c>
      <c r="J433" s="7">
        <v>42</v>
      </c>
      <c r="K433" s="7">
        <v>3</v>
      </c>
      <c r="L433" s="7">
        <v>93.333333333333329</v>
      </c>
      <c r="M433" s="1" t="str">
        <f>IFERROR(VLOOKUP(Tabla1[[#This Row],[COD]],Circuitos[],2,0)," ")</f>
        <v xml:space="preserve"> </v>
      </c>
      <c r="N433" s="9">
        <f>Tabla1[[#This Row],[DIA]]</f>
        <v>45804</v>
      </c>
      <c r="S433"/>
    </row>
    <row r="434" spans="1:19">
      <c r="A434" s="9" t="str">
        <f>Tabla1[[#This Row],[DIA]]&amp;"-"&amp;Tabla1[[#This Row],[NUM]]</f>
        <v>45804-762</v>
      </c>
      <c r="B434" s="61">
        <v>45804</v>
      </c>
      <c r="C434" s="7" t="s">
        <v>261</v>
      </c>
      <c r="D434" s="7" t="s">
        <v>33</v>
      </c>
      <c r="E434" s="7" t="s">
        <v>278</v>
      </c>
      <c r="F434" s="7">
        <v>762</v>
      </c>
      <c r="G434" s="8">
        <v>0.79861111111111116</v>
      </c>
      <c r="H434" s="8">
        <v>0.91666666666666663</v>
      </c>
      <c r="I434" s="7">
        <v>45</v>
      </c>
      <c r="J434" s="7">
        <v>39</v>
      </c>
      <c r="K434" s="7">
        <v>6</v>
      </c>
      <c r="L434" s="7">
        <v>86.666666666666671</v>
      </c>
      <c r="M434" s="1" t="str">
        <f>IFERROR(VLOOKUP(Tabla1[[#This Row],[COD]],Circuitos[],2,0)," ")</f>
        <v xml:space="preserve"> </v>
      </c>
      <c r="N434" s="9">
        <f>Tabla1[[#This Row],[DIA]]</f>
        <v>45804</v>
      </c>
      <c r="S434"/>
    </row>
    <row r="435" spans="1:19">
      <c r="A435" s="9" t="str">
        <f>Tabla1[[#This Row],[DIA]]&amp;"-"&amp;Tabla1[[#This Row],[NUM]]</f>
        <v>45804-1794</v>
      </c>
      <c r="B435" s="61">
        <v>45804</v>
      </c>
      <c r="C435" s="7" t="s">
        <v>261</v>
      </c>
      <c r="D435" s="7" t="s">
        <v>252</v>
      </c>
      <c r="E435" s="7" t="s">
        <v>272</v>
      </c>
      <c r="F435" s="7">
        <v>1794</v>
      </c>
      <c r="G435" s="8">
        <v>0.79166666666666663</v>
      </c>
      <c r="H435" s="8">
        <v>0.84375</v>
      </c>
      <c r="I435" s="7">
        <v>26</v>
      </c>
      <c r="J435" s="7">
        <v>26</v>
      </c>
      <c r="K435" s="7">
        <v>0</v>
      </c>
      <c r="L435" s="7">
        <v>100</v>
      </c>
      <c r="M435" s="1" t="str">
        <f>IFERROR(VLOOKUP(Tabla1[[#This Row],[COD]],Circuitos[],2,0)," ")</f>
        <v xml:space="preserve"> </v>
      </c>
      <c r="N435" s="9">
        <f>Tabla1[[#This Row],[DIA]]</f>
        <v>45804</v>
      </c>
      <c r="S435"/>
    </row>
    <row r="436" spans="1:19">
      <c r="A436" s="9" t="str">
        <f>Tabla1[[#This Row],[DIA]]&amp;"-"&amp;Tabla1[[#This Row],[NUM]]</f>
        <v>45804-437</v>
      </c>
      <c r="B436" s="61">
        <v>45804</v>
      </c>
      <c r="C436" s="7" t="s">
        <v>394</v>
      </c>
      <c r="D436" s="7" t="s">
        <v>36</v>
      </c>
      <c r="E436" s="7" t="s">
        <v>395</v>
      </c>
      <c r="F436" s="7">
        <v>437</v>
      </c>
      <c r="G436" s="8">
        <v>0.3888888888888889</v>
      </c>
      <c r="H436" s="8">
        <v>0.52083333333333337</v>
      </c>
      <c r="I436" s="7">
        <v>12</v>
      </c>
      <c r="J436" s="7">
        <v>8</v>
      </c>
      <c r="K436" s="7">
        <v>4</v>
      </c>
      <c r="L436" s="7">
        <v>66.666666666666671</v>
      </c>
      <c r="M436" s="1" t="str">
        <f>IFERROR(VLOOKUP(Tabla1[[#This Row],[COD]],Circuitos[],2,0)," ")</f>
        <v xml:space="preserve"> </v>
      </c>
      <c r="N436" s="9">
        <f>Tabla1[[#This Row],[DIA]]</f>
        <v>45804</v>
      </c>
      <c r="S436"/>
    </row>
    <row r="437" spans="1:19">
      <c r="A437" s="9" t="str">
        <f>Tabla1[[#This Row],[DIA]]&amp;"-"&amp;Tabla1[[#This Row],[NUM]]</f>
        <v>45804-433</v>
      </c>
      <c r="B437" s="61">
        <v>45804</v>
      </c>
      <c r="C437" s="7" t="s">
        <v>394</v>
      </c>
      <c r="D437" s="7" t="s">
        <v>13</v>
      </c>
      <c r="E437" s="7" t="s">
        <v>395</v>
      </c>
      <c r="F437" s="7">
        <v>433</v>
      </c>
      <c r="G437" s="8">
        <v>0.44444444444444442</v>
      </c>
      <c r="H437" s="8">
        <v>0.60763888888888884</v>
      </c>
      <c r="I437" s="7">
        <v>26</v>
      </c>
      <c r="J437" s="7">
        <v>18</v>
      </c>
      <c r="K437" s="7">
        <v>8</v>
      </c>
      <c r="L437" s="7">
        <v>69.230769230769226</v>
      </c>
      <c r="M437" s="1" t="str">
        <f>IFERROR(VLOOKUP(Tabla1[[#This Row],[COD]],Circuitos[],2,0)," ")</f>
        <v xml:space="preserve"> </v>
      </c>
      <c r="N437" s="9">
        <f>Tabla1[[#This Row],[DIA]]</f>
        <v>45804</v>
      </c>
      <c r="S437"/>
    </row>
    <row r="438" spans="1:19">
      <c r="A438" s="9" t="str">
        <f>Tabla1[[#This Row],[DIA]]&amp;"-"&amp;Tabla1[[#This Row],[NUM]]</f>
        <v>45805-2333</v>
      </c>
      <c r="B438" s="61">
        <v>45805</v>
      </c>
      <c r="C438" s="7" t="s">
        <v>185</v>
      </c>
      <c r="D438" s="7" t="s">
        <v>147</v>
      </c>
      <c r="E438" s="7" t="s">
        <v>181</v>
      </c>
      <c r="F438" s="7">
        <v>2333</v>
      </c>
      <c r="G438" s="8">
        <v>0.79513888888888884</v>
      </c>
      <c r="H438" s="8">
        <v>0.85763888888888884</v>
      </c>
      <c r="I438" s="7">
        <v>40</v>
      </c>
      <c r="J438" s="7">
        <v>20</v>
      </c>
      <c r="K438" s="7">
        <v>20</v>
      </c>
      <c r="L438" s="7">
        <v>50</v>
      </c>
      <c r="M438" s="1" t="str">
        <f>IFERROR(VLOOKUP(Tabla1[[#This Row],[COD]],Circuitos[],2,0)," ")</f>
        <v xml:space="preserve"> </v>
      </c>
      <c r="N438" s="9">
        <f>Tabla1[[#This Row],[DIA]]</f>
        <v>45805</v>
      </c>
      <c r="S438"/>
    </row>
    <row r="439" spans="1:19">
      <c r="A439" s="9" t="str">
        <f>Tabla1[[#This Row],[DIA]]&amp;"-"&amp;Tabla1[[#This Row],[NUM]]</f>
        <v>45805-8055</v>
      </c>
      <c r="B439" s="61">
        <v>45805</v>
      </c>
      <c r="C439" s="7" t="s">
        <v>175</v>
      </c>
      <c r="D439" s="7" t="s">
        <v>173</v>
      </c>
      <c r="E439" s="7" t="s">
        <v>257</v>
      </c>
      <c r="F439" s="7">
        <v>8055</v>
      </c>
      <c r="G439" s="8">
        <v>0.5625</v>
      </c>
      <c r="H439" s="8">
        <v>0.61458333333333337</v>
      </c>
      <c r="I439" s="7">
        <v>10</v>
      </c>
      <c r="J439" s="7">
        <v>0</v>
      </c>
      <c r="K439" s="7">
        <v>10</v>
      </c>
      <c r="L439" s="7">
        <v>0</v>
      </c>
      <c r="M439" s="12" t="str">
        <f>IFERROR(VLOOKUP(Tabla1[[#This Row],[COD]],Circuitos[],2,0)," ")</f>
        <v xml:space="preserve"> </v>
      </c>
      <c r="N439" s="9">
        <f>Tabla1[[#This Row],[DIA]]</f>
        <v>45805</v>
      </c>
      <c r="S439"/>
    </row>
    <row r="440" spans="1:19">
      <c r="A440" s="9" t="str">
        <f>Tabla1[[#This Row],[DIA]]&amp;"-"&amp;Tabla1[[#This Row],[NUM]]</f>
        <v>45805-679</v>
      </c>
      <c r="B440" s="61">
        <v>45805</v>
      </c>
      <c r="C440" s="7" t="s">
        <v>13</v>
      </c>
      <c r="D440" s="7" t="s">
        <v>310</v>
      </c>
      <c r="E440" s="7" t="s">
        <v>250</v>
      </c>
      <c r="F440" s="7">
        <v>679</v>
      </c>
      <c r="G440" s="8">
        <v>0.52083333333333337</v>
      </c>
      <c r="H440" s="8">
        <v>0.62152777777777779</v>
      </c>
      <c r="I440" s="7">
        <v>50</v>
      </c>
      <c r="J440" s="7">
        <v>31</v>
      </c>
      <c r="K440" s="7">
        <v>19</v>
      </c>
      <c r="L440" s="7">
        <v>62</v>
      </c>
      <c r="M440" s="1" t="str">
        <f>IFERROR(VLOOKUP(Tabla1[[#This Row],[COD]],Circuitos[],2,0)," ")</f>
        <v xml:space="preserve"> </v>
      </c>
      <c r="N440" s="9">
        <f>Tabla1[[#This Row],[DIA]]</f>
        <v>45805</v>
      </c>
      <c r="S440"/>
    </row>
    <row r="441" spans="1:19">
      <c r="A441" s="9" t="str">
        <f>Tabla1[[#This Row],[DIA]]&amp;"-"&amp;Tabla1[[#This Row],[NUM]]</f>
        <v>45805-870</v>
      </c>
      <c r="B441" s="61">
        <v>45805</v>
      </c>
      <c r="C441" s="7" t="s">
        <v>321</v>
      </c>
      <c r="D441" s="7" t="s">
        <v>29</v>
      </c>
      <c r="E441" s="7" t="s">
        <v>189</v>
      </c>
      <c r="F441" s="7">
        <v>870</v>
      </c>
      <c r="G441" s="8">
        <v>0.59375</v>
      </c>
      <c r="H441" s="8">
        <v>0.6875</v>
      </c>
      <c r="I441" s="7">
        <v>189</v>
      </c>
      <c r="J441" s="7">
        <v>175</v>
      </c>
      <c r="K441" s="7">
        <v>14</v>
      </c>
      <c r="L441" s="7">
        <v>92.592592592592595</v>
      </c>
      <c r="M441" s="1" t="str">
        <f>IFERROR(VLOOKUP(Tabla1[[#This Row],[COD]],Circuitos[],2,0)," ")</f>
        <v xml:space="preserve"> </v>
      </c>
      <c r="N441" s="9">
        <f>Tabla1[[#This Row],[DIA]]</f>
        <v>45805</v>
      </c>
      <c r="S441"/>
    </row>
    <row r="442" spans="1:19">
      <c r="A442" s="9" t="str">
        <f>Tabla1[[#This Row],[DIA]]&amp;"-"&amp;Tabla1[[#This Row],[NUM]]</f>
        <v>45805-680</v>
      </c>
      <c r="B442" s="61">
        <v>45805</v>
      </c>
      <c r="C442" s="7" t="s">
        <v>310</v>
      </c>
      <c r="D442" s="7" t="s">
        <v>13</v>
      </c>
      <c r="E442" s="7" t="s">
        <v>250</v>
      </c>
      <c r="F442" s="7">
        <v>680</v>
      </c>
      <c r="G442" s="8">
        <v>0.65277777777777779</v>
      </c>
      <c r="H442" s="8">
        <v>0.76388888888888884</v>
      </c>
      <c r="I442" s="7">
        <v>50</v>
      </c>
      <c r="J442" s="7">
        <v>29</v>
      </c>
      <c r="K442" s="7">
        <v>21</v>
      </c>
      <c r="L442" s="7">
        <v>58</v>
      </c>
      <c r="M442" s="1" t="str">
        <f>IFERROR(VLOOKUP(Tabla1[[#This Row],[COD]],Circuitos[],2,0)," ")</f>
        <v xml:space="preserve"> </v>
      </c>
      <c r="N442" s="9">
        <f>Tabla1[[#This Row],[DIA]]</f>
        <v>45805</v>
      </c>
      <c r="S442"/>
    </row>
    <row r="443" spans="1:19">
      <c r="A443" s="9" t="str">
        <f>Tabla1[[#This Row],[DIA]]&amp;"-"&amp;Tabla1[[#This Row],[NUM]]</f>
        <v>45805-869</v>
      </c>
      <c r="B443" s="61">
        <v>45805</v>
      </c>
      <c r="C443" s="7" t="s">
        <v>29</v>
      </c>
      <c r="D443" s="7" t="s">
        <v>321</v>
      </c>
      <c r="E443" s="7" t="s">
        <v>189</v>
      </c>
      <c r="F443" s="7">
        <v>869</v>
      </c>
      <c r="G443" s="8">
        <v>0.45833333333333331</v>
      </c>
      <c r="H443" s="8">
        <v>0.55208333333333337</v>
      </c>
      <c r="I443" s="7">
        <v>189</v>
      </c>
      <c r="J443" s="7">
        <v>32</v>
      </c>
      <c r="K443" s="7">
        <v>157</v>
      </c>
      <c r="L443" s="7">
        <v>16.93121693121693</v>
      </c>
      <c r="M443" s="1" t="str">
        <f>IFERROR(VLOOKUP(Tabla1[[#This Row],[COD]],Circuitos[],2,0)," ")</f>
        <v>Bélgica y Países Bajos (AMS-BRU)</v>
      </c>
      <c r="N443" s="9">
        <f>Tabla1[[#This Row],[DIA]]</f>
        <v>45805</v>
      </c>
      <c r="S443"/>
    </row>
    <row r="444" spans="1:19">
      <c r="A444" s="9" t="str">
        <f>Tabla1[[#This Row],[DIA]]&amp;"-"&amp;Tabla1[[#This Row],[NUM]]</f>
        <v>45807-920</v>
      </c>
      <c r="B444" s="61">
        <v>45807</v>
      </c>
      <c r="C444" s="7" t="s">
        <v>185</v>
      </c>
      <c r="D444" s="7" t="s">
        <v>13</v>
      </c>
      <c r="E444" s="7" t="s">
        <v>186</v>
      </c>
      <c r="F444" s="7">
        <v>920</v>
      </c>
      <c r="G444" s="8">
        <v>0.63888888888888884</v>
      </c>
      <c r="H444" s="8">
        <v>0.78125</v>
      </c>
      <c r="I444" s="7">
        <v>30</v>
      </c>
      <c r="J444" s="7">
        <v>17</v>
      </c>
      <c r="K444" s="7">
        <v>13</v>
      </c>
      <c r="L444" s="7">
        <v>56.666666666666664</v>
      </c>
      <c r="M444" s="1" t="str">
        <f>IFERROR(VLOOKUP(Tabla1[[#This Row],[COD]],Circuitos[],2,0)," ")</f>
        <v xml:space="preserve"> </v>
      </c>
      <c r="N444" s="9">
        <f>Tabla1[[#This Row],[DIA]]</f>
        <v>45807</v>
      </c>
      <c r="S444"/>
    </row>
    <row r="445" spans="1:19">
      <c r="A445" s="9" t="str">
        <f>Tabla1[[#This Row],[DIA]]&amp;"-"&amp;Tabla1[[#This Row],[NUM]]</f>
        <v>45807-5003</v>
      </c>
      <c r="B445" s="61">
        <v>45807</v>
      </c>
      <c r="C445" s="7" t="s">
        <v>175</v>
      </c>
      <c r="D445" s="7" t="s">
        <v>173</v>
      </c>
      <c r="E445" s="7" t="s">
        <v>174</v>
      </c>
      <c r="F445" s="7">
        <v>5003</v>
      </c>
      <c r="G445" s="8">
        <v>0.81597222222222221</v>
      </c>
      <c r="H445" s="8">
        <v>0.89930555555555558</v>
      </c>
      <c r="I445" s="7">
        <v>10</v>
      </c>
      <c r="J445" s="7">
        <v>0</v>
      </c>
      <c r="K445" s="7">
        <v>10</v>
      </c>
      <c r="L445" s="7">
        <v>0</v>
      </c>
      <c r="M445" s="1" t="str">
        <f>IFERROR(VLOOKUP(Tabla1[[#This Row],[COD]],Circuitos[],2,0)," ")</f>
        <v xml:space="preserve"> </v>
      </c>
      <c r="N445" s="9">
        <f>Tabla1[[#This Row],[DIA]]</f>
        <v>45807</v>
      </c>
      <c r="S445"/>
    </row>
    <row r="446" spans="1:19">
      <c r="A446" s="9" t="str">
        <f>Tabla1[[#This Row],[DIA]]&amp;"-"&amp;Tabla1[[#This Row],[NUM]]</f>
        <v>45807-5001</v>
      </c>
      <c r="B446" s="61">
        <v>45807</v>
      </c>
      <c r="C446" s="7" t="s">
        <v>173</v>
      </c>
      <c r="D446" s="7" t="s">
        <v>13</v>
      </c>
      <c r="E446" s="7" t="s">
        <v>174</v>
      </c>
      <c r="F446" s="7">
        <v>5001</v>
      </c>
      <c r="G446" s="8">
        <v>0.35416666666666669</v>
      </c>
      <c r="H446" s="8">
        <v>0.53125</v>
      </c>
      <c r="I446" s="7">
        <v>10</v>
      </c>
      <c r="J446" s="7">
        <v>0</v>
      </c>
      <c r="K446" s="7">
        <v>10</v>
      </c>
      <c r="L446" s="7">
        <v>0</v>
      </c>
      <c r="M446" s="1" t="str">
        <f>IFERROR(VLOOKUP(Tabla1[[#This Row],[COD]],Circuitos[],2,0)," ")</f>
        <v xml:space="preserve"> </v>
      </c>
      <c r="N446" s="9">
        <f>Tabla1[[#This Row],[DIA]]</f>
        <v>45807</v>
      </c>
      <c r="S446"/>
    </row>
    <row r="447" spans="1:19">
      <c r="A447" s="9" t="str">
        <f>Tabla1[[#This Row],[DIA]]&amp;"-"&amp;Tabla1[[#This Row],[NUM]]</f>
        <v>45807-1684</v>
      </c>
      <c r="B447" s="61">
        <v>45807</v>
      </c>
      <c r="C447" s="7" t="s">
        <v>147</v>
      </c>
      <c r="D447" s="7" t="s">
        <v>13</v>
      </c>
      <c r="E447" s="7" t="s">
        <v>475</v>
      </c>
      <c r="F447" s="7">
        <v>1684</v>
      </c>
      <c r="G447" s="8">
        <v>0.65625</v>
      </c>
      <c r="H447" s="8">
        <v>0.79166666666666663</v>
      </c>
      <c r="I447" s="7">
        <v>30</v>
      </c>
      <c r="J447" s="7">
        <v>28</v>
      </c>
      <c r="K447" s="7">
        <v>2</v>
      </c>
      <c r="L447" s="7">
        <v>93.333333333333329</v>
      </c>
      <c r="M447" s="1" t="str">
        <f>IFERROR(VLOOKUP(Tabla1[[#This Row],[COD]],Circuitos[],2,0)," ")</f>
        <v xml:space="preserve"> </v>
      </c>
      <c r="N447" s="9">
        <f>Tabla1[[#This Row],[DIA]]</f>
        <v>45807</v>
      </c>
      <c r="S447"/>
    </row>
    <row r="448" spans="1:19">
      <c r="A448" s="9" t="str">
        <f>Tabla1[[#This Row],[DIA]]&amp;"-"&amp;Tabla1[[#This Row],[NUM]]</f>
        <v>45807-921</v>
      </c>
      <c r="B448" s="61">
        <v>45807</v>
      </c>
      <c r="C448" s="7" t="s">
        <v>13</v>
      </c>
      <c r="D448" s="7" t="s">
        <v>185</v>
      </c>
      <c r="E448" s="7" t="s">
        <v>186</v>
      </c>
      <c r="F448" s="7">
        <v>921</v>
      </c>
      <c r="G448" s="8">
        <v>0.81597222222222221</v>
      </c>
      <c r="H448" s="8">
        <v>2.0833333333333332E-2</v>
      </c>
      <c r="I448" s="7">
        <v>30</v>
      </c>
      <c r="J448" s="7">
        <v>29</v>
      </c>
      <c r="K448" s="7">
        <v>1</v>
      </c>
      <c r="L448" s="7">
        <v>96.666666666666671</v>
      </c>
      <c r="M448" s="1" t="str">
        <f>IFERROR(VLOOKUP(Tabla1[[#This Row],[COD]],Circuitos[],2,0)," ")</f>
        <v xml:space="preserve"> </v>
      </c>
      <c r="N448" s="9">
        <f>Tabla1[[#This Row],[DIA]]</f>
        <v>45807</v>
      </c>
      <c r="S448"/>
    </row>
    <row r="449" spans="1:19">
      <c r="A449" s="9" t="str">
        <f>Tabla1[[#This Row],[DIA]]&amp;"-"&amp;Tabla1[[#This Row],[NUM]]</f>
        <v>45807-5002</v>
      </c>
      <c r="B449" s="61">
        <v>45807</v>
      </c>
      <c r="C449" s="7" t="s">
        <v>13</v>
      </c>
      <c r="D449" s="7" t="s">
        <v>175</v>
      </c>
      <c r="E449" s="7" t="s">
        <v>174</v>
      </c>
      <c r="F449" s="7">
        <v>5002</v>
      </c>
      <c r="G449" s="8">
        <v>0.52777777777777779</v>
      </c>
      <c r="H449" s="8">
        <v>0.77430555555555558</v>
      </c>
      <c r="I449" s="7">
        <v>10</v>
      </c>
      <c r="J449" s="7">
        <v>6</v>
      </c>
      <c r="K449" s="7">
        <v>4</v>
      </c>
      <c r="L449" s="7">
        <v>60</v>
      </c>
      <c r="M449" s="1" t="str">
        <f>IFERROR(VLOOKUP(Tabla1[[#This Row],[COD]],Circuitos[],2,0)," ")</f>
        <v>Programas de Egipto</v>
      </c>
      <c r="N449" s="9">
        <f>Tabla1[[#This Row],[DIA]]</f>
        <v>45807</v>
      </c>
      <c r="S449"/>
    </row>
    <row r="450" spans="1:19">
      <c r="A450" s="9" t="str">
        <f>Tabla1[[#This Row],[DIA]]&amp;"-"&amp;Tabla1[[#This Row],[NUM]]</f>
        <v>45807-933</v>
      </c>
      <c r="B450" s="61">
        <v>45807</v>
      </c>
      <c r="C450" s="7" t="s">
        <v>13</v>
      </c>
      <c r="D450" s="7" t="s">
        <v>209</v>
      </c>
      <c r="E450" s="7" t="s">
        <v>250</v>
      </c>
      <c r="F450" s="7">
        <v>933</v>
      </c>
      <c r="G450" s="8">
        <v>0.375</v>
      </c>
      <c r="H450" s="8">
        <v>0.49305555555555558</v>
      </c>
      <c r="I450" s="7">
        <v>45</v>
      </c>
      <c r="J450" s="7">
        <v>39</v>
      </c>
      <c r="K450" s="7">
        <v>6</v>
      </c>
      <c r="L450" s="7">
        <v>86.666666666666671</v>
      </c>
      <c r="M450" s="1" t="str">
        <f>IFERROR(VLOOKUP(Tabla1[[#This Row],[COD]],Circuitos[],2,0)," ")</f>
        <v xml:space="preserve"> </v>
      </c>
      <c r="N450" s="9">
        <f>Tabla1[[#This Row],[DIA]]</f>
        <v>45807</v>
      </c>
      <c r="S450"/>
    </row>
    <row r="451" spans="1:19">
      <c r="A451" s="9" t="str">
        <f>Tabla1[[#This Row],[DIA]]&amp;"-"&amp;Tabla1[[#This Row],[NUM]]</f>
        <v>45807-1327</v>
      </c>
      <c r="B451" s="61">
        <v>45807</v>
      </c>
      <c r="C451" s="7" t="s">
        <v>13</v>
      </c>
      <c r="D451" s="7" t="s">
        <v>192</v>
      </c>
      <c r="E451" s="7" t="s">
        <v>250</v>
      </c>
      <c r="F451" s="7">
        <v>1327</v>
      </c>
      <c r="G451" s="8">
        <v>0.3611111111111111</v>
      </c>
      <c r="H451" s="8">
        <v>0.47569444444444442</v>
      </c>
      <c r="I451" s="7">
        <v>45</v>
      </c>
      <c r="J451" s="7">
        <v>45</v>
      </c>
      <c r="K451" s="7">
        <v>0</v>
      </c>
      <c r="L451" s="7">
        <v>100</v>
      </c>
      <c r="M451" s="1" t="str">
        <f>IFERROR(VLOOKUP(Tabla1[[#This Row],[COD]],Circuitos[],2,0)," ")</f>
        <v xml:space="preserve"> </v>
      </c>
      <c r="N451" s="9">
        <f>Tabla1[[#This Row],[DIA]]</f>
        <v>45807</v>
      </c>
      <c r="S451"/>
    </row>
    <row r="452" spans="1:19">
      <c r="A452" s="9" t="str">
        <f>Tabla1[[#This Row],[DIA]]&amp;"-"&amp;Tabla1[[#This Row],[NUM]]</f>
        <v>45807-765</v>
      </c>
      <c r="B452" s="61">
        <v>45807</v>
      </c>
      <c r="C452" s="7" t="s">
        <v>13</v>
      </c>
      <c r="D452" s="7" t="s">
        <v>192</v>
      </c>
      <c r="E452" s="7" t="s">
        <v>250</v>
      </c>
      <c r="F452" s="7">
        <v>765</v>
      </c>
      <c r="G452" s="8">
        <v>0.67708333333333337</v>
      </c>
      <c r="H452" s="8">
        <v>0.79513888888888884</v>
      </c>
      <c r="I452" s="7">
        <v>50</v>
      </c>
      <c r="J452" s="7">
        <v>29</v>
      </c>
      <c r="K452" s="7">
        <v>21</v>
      </c>
      <c r="L452" s="7">
        <v>58</v>
      </c>
      <c r="M452" s="1" t="str">
        <f>IFERROR(VLOOKUP(Tabla1[[#This Row],[COD]],Circuitos[],2,0)," ")</f>
        <v xml:space="preserve"> </v>
      </c>
      <c r="N452" s="9">
        <f>Tabla1[[#This Row],[DIA]]</f>
        <v>45807</v>
      </c>
      <c r="S452"/>
    </row>
    <row r="453" spans="1:19">
      <c r="A453" s="9" t="str">
        <f>Tabla1[[#This Row],[DIA]]&amp;"-"&amp;Tabla1[[#This Row],[NUM]]</f>
        <v>45807-9197</v>
      </c>
      <c r="B453" s="61">
        <v>45807</v>
      </c>
      <c r="C453" s="7" t="s">
        <v>415</v>
      </c>
      <c r="D453" s="7" t="s">
        <v>185</v>
      </c>
      <c r="E453" s="7" t="s">
        <v>186</v>
      </c>
      <c r="F453" s="7">
        <v>9197</v>
      </c>
      <c r="G453" s="8">
        <v>0.34375</v>
      </c>
      <c r="H453" s="8">
        <v>0.43402777777777779</v>
      </c>
      <c r="I453" s="7">
        <v>30</v>
      </c>
      <c r="J453" s="7">
        <v>17</v>
      </c>
      <c r="K453" s="7">
        <v>13</v>
      </c>
      <c r="L453" s="7">
        <v>56.666666666666664</v>
      </c>
      <c r="M453" s="1" t="str">
        <f>IFERROR(VLOOKUP(Tabla1[[#This Row],[COD]],Circuitos[],2,0)," ")</f>
        <v xml:space="preserve"> </v>
      </c>
      <c r="N453" s="9">
        <f>Tabla1[[#This Row],[DIA]]</f>
        <v>45807</v>
      </c>
      <c r="S453"/>
    </row>
    <row r="454" spans="1:19">
      <c r="A454" s="9" t="str">
        <f>Tabla1[[#This Row],[DIA]]&amp;"-"&amp;Tabla1[[#This Row],[NUM]]</f>
        <v>45808-836</v>
      </c>
      <c r="B454" s="61">
        <v>45808</v>
      </c>
      <c r="C454" s="7" t="s">
        <v>484</v>
      </c>
      <c r="D454" s="7" t="s">
        <v>13</v>
      </c>
      <c r="E454" s="7" t="s">
        <v>250</v>
      </c>
      <c r="F454" s="7">
        <v>836</v>
      </c>
      <c r="G454" s="8">
        <v>0.84375</v>
      </c>
      <c r="H454" s="8">
        <v>0.96527777777777779</v>
      </c>
      <c r="I454" s="7">
        <v>45</v>
      </c>
      <c r="J454" s="7">
        <v>33</v>
      </c>
      <c r="K454" s="7">
        <v>12</v>
      </c>
      <c r="L454" s="7">
        <v>73.333333333333329</v>
      </c>
      <c r="M454" s="1" t="str">
        <f>IFERROR(VLOOKUP(Tabla1[[#This Row],[COD]],Circuitos[],2,0)," ")</f>
        <v xml:space="preserve"> </v>
      </c>
      <c r="N454" s="9">
        <f>Tabla1[[#This Row],[DIA]]</f>
        <v>45808</v>
      </c>
      <c r="S454"/>
    </row>
    <row r="455" spans="1:19">
      <c r="A455" s="9" t="str">
        <f>Tabla1[[#This Row],[DIA]]&amp;"-"&amp;Tabla1[[#This Row],[NUM]]</f>
        <v>45808-75</v>
      </c>
      <c r="B455" s="61">
        <v>45808</v>
      </c>
      <c r="C455" s="7" t="s">
        <v>36</v>
      </c>
      <c r="D455" s="7" t="s">
        <v>252</v>
      </c>
      <c r="E455" s="7" t="s">
        <v>272</v>
      </c>
      <c r="F455" s="7">
        <v>75</v>
      </c>
      <c r="G455" s="8">
        <v>0.2638888888888889</v>
      </c>
      <c r="H455" s="8">
        <v>0.33680555555555558</v>
      </c>
      <c r="I455" s="7">
        <v>14</v>
      </c>
      <c r="J455" s="7">
        <v>11</v>
      </c>
      <c r="K455" s="7">
        <v>3</v>
      </c>
      <c r="L455" s="7">
        <v>78.571428571428569</v>
      </c>
      <c r="M455" s="1" t="str">
        <f>IFERROR(VLOOKUP(Tabla1[[#This Row],[COD]],Circuitos[],2,0)," ")</f>
        <v xml:space="preserve"> </v>
      </c>
      <c r="N455" s="9">
        <f>Tabla1[[#This Row],[DIA]]</f>
        <v>45808</v>
      </c>
      <c r="S455"/>
    </row>
    <row r="456" spans="1:19">
      <c r="A456" s="9" t="str">
        <f>Tabla1[[#This Row],[DIA]]&amp;"-"&amp;Tabla1[[#This Row],[NUM]]</f>
        <v>45808-1316</v>
      </c>
      <c r="B456" s="61">
        <v>45808</v>
      </c>
      <c r="C456" s="7" t="s">
        <v>37</v>
      </c>
      <c r="D456" s="7" t="s">
        <v>147</v>
      </c>
      <c r="E456" s="7" t="s">
        <v>181</v>
      </c>
      <c r="F456" s="7">
        <v>1316</v>
      </c>
      <c r="G456" s="8">
        <v>0.50347222222222221</v>
      </c>
      <c r="H456" s="8">
        <v>0.71875</v>
      </c>
      <c r="I456" s="7">
        <v>20</v>
      </c>
      <c r="J456" s="7">
        <v>20</v>
      </c>
      <c r="K456" s="7">
        <v>0</v>
      </c>
      <c r="L456" s="7">
        <v>100</v>
      </c>
      <c r="M456" s="1" t="str">
        <f>IFERROR(VLOOKUP(Tabla1[[#This Row],[COD]],Circuitos[],2,0)," ")</f>
        <v xml:space="preserve"> </v>
      </c>
      <c r="N456" s="9">
        <f>Tabla1[[#This Row],[DIA]]</f>
        <v>45808</v>
      </c>
      <c r="S456"/>
    </row>
    <row r="457" spans="1:19">
      <c r="A457" s="9" t="str">
        <f>Tabla1[[#This Row],[DIA]]&amp;"-"&amp;Tabla1[[#This Row],[NUM]]</f>
        <v>45808-6001</v>
      </c>
      <c r="B457" s="61">
        <v>45808</v>
      </c>
      <c r="C457" s="7" t="s">
        <v>173</v>
      </c>
      <c r="D457" s="7" t="s">
        <v>13</v>
      </c>
      <c r="E457" s="7" t="s">
        <v>174</v>
      </c>
      <c r="F457" s="7">
        <v>6001</v>
      </c>
      <c r="G457" s="8">
        <v>0.37847222222222221</v>
      </c>
      <c r="H457" s="8">
        <v>0.55902777777777779</v>
      </c>
      <c r="I457" s="7">
        <v>10</v>
      </c>
      <c r="J457" s="7">
        <v>0</v>
      </c>
      <c r="K457" s="7">
        <v>10</v>
      </c>
      <c r="L457" s="7">
        <v>0</v>
      </c>
      <c r="M457" s="1" t="str">
        <f>IFERROR(VLOOKUP(Tabla1[[#This Row],[COD]],Circuitos[],2,0)," ")</f>
        <v xml:space="preserve"> </v>
      </c>
      <c r="N457" s="9">
        <f>Tabla1[[#This Row],[DIA]]</f>
        <v>45808</v>
      </c>
      <c r="S457"/>
    </row>
    <row r="458" spans="1:19">
      <c r="A458" s="9" t="str">
        <f>Tabla1[[#This Row],[DIA]]&amp;"-"&amp;Tabla1[[#This Row],[NUM]]</f>
        <v>45808-1731</v>
      </c>
      <c r="B458" s="61">
        <v>45808</v>
      </c>
      <c r="C458" s="7" t="s">
        <v>252</v>
      </c>
      <c r="D458" s="7" t="s">
        <v>232</v>
      </c>
      <c r="E458" s="7" t="s">
        <v>272</v>
      </c>
      <c r="F458" s="7">
        <v>1731</v>
      </c>
      <c r="G458" s="8">
        <v>0.40277777777777779</v>
      </c>
      <c r="H458" s="8">
        <v>0.4548611111111111</v>
      </c>
      <c r="I458" s="7">
        <v>26</v>
      </c>
      <c r="J458" s="7">
        <v>4</v>
      </c>
      <c r="K458" s="7">
        <v>22</v>
      </c>
      <c r="L458" s="7">
        <v>15.384615384615385</v>
      </c>
      <c r="M458" s="1" t="str">
        <f>IFERROR(VLOOKUP(Tabla1[[#This Row],[COD]],Circuitos[],2,0)," ")</f>
        <v xml:space="preserve"> </v>
      </c>
      <c r="N458" s="9">
        <f>Tabla1[[#This Row],[DIA]]</f>
        <v>45808</v>
      </c>
      <c r="S458"/>
    </row>
    <row r="459" spans="1:19">
      <c r="A459" s="9" t="str">
        <f>Tabla1[[#This Row],[DIA]]&amp;"-"&amp;Tabla1[[#This Row],[NUM]]</f>
        <v>45808-60</v>
      </c>
      <c r="B459" s="61">
        <v>45808</v>
      </c>
      <c r="C459" s="7" t="s">
        <v>252</v>
      </c>
      <c r="D459" s="7" t="s">
        <v>13</v>
      </c>
      <c r="E459" s="7" t="s">
        <v>272</v>
      </c>
      <c r="F459" s="7">
        <v>60</v>
      </c>
      <c r="G459" s="8">
        <v>0.60763888888888884</v>
      </c>
      <c r="H459" s="8">
        <v>0.71527777777777779</v>
      </c>
      <c r="I459" s="7">
        <v>26</v>
      </c>
      <c r="J459" s="7">
        <v>25</v>
      </c>
      <c r="K459" s="7">
        <v>1</v>
      </c>
      <c r="L459" s="7">
        <v>96.15384615384616</v>
      </c>
      <c r="M459" s="1" t="str">
        <f>IFERROR(VLOOKUP(Tabla1[[#This Row],[COD]],Circuitos[],2,0)," ")</f>
        <v xml:space="preserve"> </v>
      </c>
      <c r="N459" s="9">
        <f>Tabla1[[#This Row],[DIA]]</f>
        <v>45808</v>
      </c>
      <c r="S459"/>
    </row>
    <row r="460" spans="1:19">
      <c r="A460" s="9" t="str">
        <f>Tabla1[[#This Row],[DIA]]&amp;"-"&amp;Tabla1[[#This Row],[NUM]]</f>
        <v>45808-582</v>
      </c>
      <c r="B460" s="61">
        <v>45808</v>
      </c>
      <c r="C460" s="7" t="s">
        <v>252</v>
      </c>
      <c r="D460" s="7" t="s">
        <v>336</v>
      </c>
      <c r="E460" s="7" t="s">
        <v>272</v>
      </c>
      <c r="F460" s="7">
        <v>582</v>
      </c>
      <c r="G460" s="8">
        <v>0.38541666666666669</v>
      </c>
      <c r="H460" s="8">
        <v>0.44444444444444442</v>
      </c>
      <c r="I460" s="7">
        <v>36</v>
      </c>
      <c r="J460" s="7">
        <v>26</v>
      </c>
      <c r="K460" s="7">
        <v>10</v>
      </c>
      <c r="L460" s="7">
        <v>72.222222222222229</v>
      </c>
      <c r="M460" s="12" t="str">
        <f>IFERROR(VLOOKUP(Tabla1[[#This Row],[COD]],Circuitos[],2,0)," ")</f>
        <v xml:space="preserve"> </v>
      </c>
      <c r="N460" s="9">
        <f>Tabla1[[#This Row],[DIA]]</f>
        <v>45808</v>
      </c>
      <c r="S460"/>
    </row>
    <row r="461" spans="1:19">
      <c r="A461" s="9" t="str">
        <f>Tabla1[[#This Row],[DIA]]&amp;"-"&amp;Tabla1[[#This Row],[NUM]]</f>
        <v>45808-1138</v>
      </c>
      <c r="B461" s="61">
        <v>45808</v>
      </c>
      <c r="C461" s="7" t="s">
        <v>192</v>
      </c>
      <c r="D461" s="7" t="s">
        <v>36</v>
      </c>
      <c r="E461" s="7" t="s">
        <v>193</v>
      </c>
      <c r="F461" s="7">
        <v>1138</v>
      </c>
      <c r="G461" s="8">
        <v>0.875</v>
      </c>
      <c r="H461" s="8">
        <v>0.96180555555555558</v>
      </c>
      <c r="I461" s="7">
        <v>12</v>
      </c>
      <c r="J461" s="7">
        <v>11</v>
      </c>
      <c r="K461" s="7">
        <v>1</v>
      </c>
      <c r="L461" s="7">
        <v>91.666666666666671</v>
      </c>
      <c r="M461" s="12" t="str">
        <f>IFERROR(VLOOKUP(Tabla1[[#This Row],[COD]],Circuitos[],2,0)," ")</f>
        <v xml:space="preserve"> </v>
      </c>
      <c r="N461" s="9">
        <f>Tabla1[[#This Row],[DIA]]</f>
        <v>45808</v>
      </c>
      <c r="S461"/>
    </row>
    <row r="462" spans="1:19">
      <c r="A462" s="9" t="str">
        <f>Tabla1[[#This Row],[DIA]]&amp;"-"&amp;Tabla1[[#This Row],[NUM]]</f>
        <v>45808-1332</v>
      </c>
      <c r="B462" s="61">
        <v>45808</v>
      </c>
      <c r="C462" s="7" t="s">
        <v>192</v>
      </c>
      <c r="D462" s="7" t="s">
        <v>13</v>
      </c>
      <c r="E462" s="7" t="s">
        <v>250</v>
      </c>
      <c r="F462" s="7">
        <v>1332</v>
      </c>
      <c r="G462" s="8">
        <v>0.27083333333333331</v>
      </c>
      <c r="H462" s="8">
        <v>0.3888888888888889</v>
      </c>
      <c r="I462" s="7">
        <v>50</v>
      </c>
      <c r="J462" s="7">
        <v>0</v>
      </c>
      <c r="K462" s="7">
        <v>50</v>
      </c>
      <c r="L462" s="7">
        <v>0</v>
      </c>
      <c r="M462" s="12" t="str">
        <f>IFERROR(VLOOKUP(Tabla1[[#This Row],[COD]],Circuitos[],2,0)," ")</f>
        <v xml:space="preserve"> </v>
      </c>
      <c r="N462" s="9">
        <f>Tabla1[[#This Row],[DIA]]</f>
        <v>45808</v>
      </c>
      <c r="S462"/>
    </row>
    <row r="463" spans="1:19">
      <c r="A463" s="9" t="str">
        <f>Tabla1[[#This Row],[DIA]]&amp;"-"&amp;Tabla1[[#This Row],[NUM]]</f>
        <v>45808-1328</v>
      </c>
      <c r="B463" s="61">
        <v>45808</v>
      </c>
      <c r="C463" s="7" t="s">
        <v>192</v>
      </c>
      <c r="D463" s="7" t="s">
        <v>13</v>
      </c>
      <c r="E463" s="7" t="s">
        <v>250</v>
      </c>
      <c r="F463" s="7">
        <v>1328</v>
      </c>
      <c r="G463" s="8">
        <v>0.50694444444444442</v>
      </c>
      <c r="H463" s="8">
        <v>0.625</v>
      </c>
      <c r="I463" s="7">
        <v>45</v>
      </c>
      <c r="J463" s="7">
        <v>37</v>
      </c>
      <c r="K463" s="7">
        <v>8</v>
      </c>
      <c r="L463" s="7">
        <v>82.222222222222229</v>
      </c>
      <c r="M463" s="12" t="str">
        <f>IFERROR(VLOOKUP(Tabla1[[#This Row],[COD]],Circuitos[],2,0)," ")</f>
        <v xml:space="preserve"> </v>
      </c>
      <c r="N463" s="9">
        <f>Tabla1[[#This Row],[DIA]]</f>
        <v>45808</v>
      </c>
      <c r="S463"/>
    </row>
    <row r="464" spans="1:19">
      <c r="A464" s="9" t="str">
        <f>Tabla1[[#This Row],[DIA]]&amp;"-"&amp;Tabla1[[#This Row],[NUM]]</f>
        <v>45808-766</v>
      </c>
      <c r="B464" s="61">
        <v>45808</v>
      </c>
      <c r="C464" s="7" t="s">
        <v>192</v>
      </c>
      <c r="D464" s="7" t="s">
        <v>13</v>
      </c>
      <c r="E464" s="7" t="s">
        <v>250</v>
      </c>
      <c r="F464" s="7">
        <v>766</v>
      </c>
      <c r="G464" s="8">
        <v>0.82638888888888884</v>
      </c>
      <c r="H464" s="8">
        <v>0.94444444444444442</v>
      </c>
      <c r="I464" s="7">
        <v>45</v>
      </c>
      <c r="J464" s="7">
        <v>28</v>
      </c>
      <c r="K464" s="7">
        <v>17</v>
      </c>
      <c r="L464" s="7">
        <v>62.222222222222221</v>
      </c>
      <c r="M464" s="12" t="str">
        <f>IFERROR(VLOOKUP(Tabla1[[#This Row],[COD]],Circuitos[],2,0)," ")</f>
        <v xml:space="preserve"> </v>
      </c>
      <c r="N464" s="9">
        <f>Tabla1[[#This Row],[DIA]]</f>
        <v>45808</v>
      </c>
      <c r="S464"/>
    </row>
    <row r="465" spans="1:19">
      <c r="A465" s="9" t="str">
        <f>Tabla1[[#This Row],[DIA]]&amp;"-"&amp;Tabla1[[#This Row],[NUM]]</f>
        <v>45808-897</v>
      </c>
      <c r="B465" s="61">
        <v>45808</v>
      </c>
      <c r="C465" s="7" t="s">
        <v>52</v>
      </c>
      <c r="D465" s="7" t="s">
        <v>350</v>
      </c>
      <c r="E465" s="7" t="s">
        <v>278</v>
      </c>
      <c r="F465" s="7">
        <v>897</v>
      </c>
      <c r="G465" s="8">
        <v>0.82986111111111116</v>
      </c>
      <c r="H465" s="8">
        <v>0.24652777777777779</v>
      </c>
      <c r="I465" s="7">
        <v>80</v>
      </c>
      <c r="J465" s="7">
        <v>6</v>
      </c>
      <c r="K465" s="7">
        <v>74</v>
      </c>
      <c r="L465" s="7">
        <v>7.5</v>
      </c>
      <c r="M465" s="12" t="str">
        <f>IFERROR(VLOOKUP(Tabla1[[#This Row],[COD]],Circuitos[],2,0)," ")</f>
        <v>Uzbekistan, Ruta de la Seda II</v>
      </c>
      <c r="N465" s="9">
        <f>Tabla1[[#This Row],[DIA]]</f>
        <v>45808</v>
      </c>
      <c r="S465"/>
    </row>
    <row r="466" spans="1:19">
      <c r="A466" s="9" t="str">
        <f>Tabla1[[#This Row],[DIA]]&amp;"-"&amp;Tabla1[[#This Row],[NUM]]</f>
        <v>45808-2022</v>
      </c>
      <c r="B466" s="61">
        <v>45808</v>
      </c>
      <c r="C466" s="7" t="s">
        <v>147</v>
      </c>
      <c r="D466" s="7" t="s">
        <v>180</v>
      </c>
      <c r="E466" s="7" t="s">
        <v>181</v>
      </c>
      <c r="F466" s="7">
        <v>2022</v>
      </c>
      <c r="G466" s="8">
        <v>0.83680555555555558</v>
      </c>
      <c r="H466" s="8">
        <v>0.90277777777777779</v>
      </c>
      <c r="I466" s="7">
        <v>20</v>
      </c>
      <c r="J466" s="7">
        <v>20</v>
      </c>
      <c r="K466" s="7">
        <v>0</v>
      </c>
      <c r="L466" s="7">
        <v>100</v>
      </c>
      <c r="M466" s="12" t="str">
        <f>IFERROR(VLOOKUP(Tabla1[[#This Row],[COD]],Circuitos[],2,0)," ")</f>
        <v xml:space="preserve"> </v>
      </c>
      <c r="N466" s="9">
        <f>Tabla1[[#This Row],[DIA]]</f>
        <v>45808</v>
      </c>
      <c r="S466"/>
    </row>
    <row r="467" spans="1:19">
      <c r="A467" s="9" t="str">
        <f>Tabla1[[#This Row],[DIA]]&amp;"-"&amp;Tabla1[[#This Row],[NUM]]</f>
        <v>45808-59</v>
      </c>
      <c r="B467" s="61">
        <v>45808</v>
      </c>
      <c r="C467" s="7" t="s">
        <v>13</v>
      </c>
      <c r="D467" s="7" t="s">
        <v>252</v>
      </c>
      <c r="E467" s="7" t="s">
        <v>272</v>
      </c>
      <c r="F467" s="7">
        <v>59</v>
      </c>
      <c r="G467" s="8">
        <v>0.24305555555555555</v>
      </c>
      <c r="H467" s="8">
        <v>0.34375</v>
      </c>
      <c r="I467" s="7">
        <v>48</v>
      </c>
      <c r="J467" s="7">
        <v>19</v>
      </c>
      <c r="K467" s="7">
        <v>29</v>
      </c>
      <c r="L467" s="7">
        <v>39.583333333333336</v>
      </c>
      <c r="M467" s="12" t="str">
        <f>IFERROR(VLOOKUP(Tabla1[[#This Row],[COD]],Circuitos[],2,0)," ")</f>
        <v xml:space="preserve"> </v>
      </c>
      <c r="N467" s="9">
        <f>Tabla1[[#This Row],[DIA]]</f>
        <v>45808</v>
      </c>
      <c r="S467"/>
    </row>
    <row r="468" spans="1:19">
      <c r="A468" s="9" t="str">
        <f>Tabla1[[#This Row],[DIA]]&amp;"-"&amp;Tabla1[[#This Row],[NUM]]</f>
        <v>45808-6002</v>
      </c>
      <c r="B468" s="61">
        <v>45808</v>
      </c>
      <c r="C468" s="7" t="s">
        <v>13</v>
      </c>
      <c r="D468" s="7" t="s">
        <v>183</v>
      </c>
      <c r="E468" s="7" t="s">
        <v>174</v>
      </c>
      <c r="F468" s="7">
        <v>6002</v>
      </c>
      <c r="G468" s="8">
        <v>0.60069444444444442</v>
      </c>
      <c r="H468" s="8">
        <v>0.85069444444444442</v>
      </c>
      <c r="I468" s="7">
        <v>10</v>
      </c>
      <c r="J468" s="7">
        <v>0</v>
      </c>
      <c r="K468" s="7">
        <v>10</v>
      </c>
      <c r="L468" s="7">
        <v>0</v>
      </c>
      <c r="M468" s="12" t="str">
        <f>IFERROR(VLOOKUP(Tabla1[[#This Row],[COD]],Circuitos[],2,0)," ")</f>
        <v>Programas de Egipto</v>
      </c>
      <c r="N468" s="9">
        <f>Tabla1[[#This Row],[DIA]]</f>
        <v>45808</v>
      </c>
      <c r="S468"/>
    </row>
    <row r="469" spans="1:19">
      <c r="A469" s="9" t="str">
        <f>Tabla1[[#This Row],[DIA]]&amp;"-"&amp;Tabla1[[#This Row],[NUM]]</f>
        <v>45808-1831</v>
      </c>
      <c r="B469" s="61">
        <v>45808</v>
      </c>
      <c r="C469" s="7" t="s">
        <v>13</v>
      </c>
      <c r="D469" s="7" t="s">
        <v>234</v>
      </c>
      <c r="E469" s="7" t="s">
        <v>250</v>
      </c>
      <c r="F469" s="7">
        <v>1831</v>
      </c>
      <c r="G469" s="8">
        <v>0.47916666666666669</v>
      </c>
      <c r="H469" s="8">
        <v>0.58680555555555558</v>
      </c>
      <c r="I469" s="7">
        <v>45</v>
      </c>
      <c r="J469" s="7">
        <v>43</v>
      </c>
      <c r="K469" s="7">
        <v>2</v>
      </c>
      <c r="L469" s="7">
        <v>95.555555555555557</v>
      </c>
      <c r="M469" s="12" t="str">
        <f>IFERROR(VLOOKUP(Tabla1[[#This Row],[COD]],Circuitos[],2,0)," ")</f>
        <v xml:space="preserve"> </v>
      </c>
      <c r="N469" s="9">
        <f>Tabla1[[#This Row],[DIA]]</f>
        <v>45808</v>
      </c>
      <c r="S469"/>
    </row>
    <row r="470" spans="1:19">
      <c r="A470" s="9" t="str">
        <f>Tabla1[[#This Row],[DIA]]&amp;"-"&amp;Tabla1[[#This Row],[NUM]]</f>
        <v>45808-416</v>
      </c>
      <c r="B470" s="61">
        <v>45808</v>
      </c>
      <c r="C470" s="7" t="s">
        <v>13</v>
      </c>
      <c r="D470" s="7" t="s">
        <v>358</v>
      </c>
      <c r="E470" s="7" t="s">
        <v>528</v>
      </c>
      <c r="F470" s="7">
        <v>416</v>
      </c>
      <c r="G470" s="8">
        <v>0.51041666666666663</v>
      </c>
      <c r="H470" s="8">
        <v>0.71180555555555558</v>
      </c>
      <c r="I470" s="7">
        <v>20</v>
      </c>
      <c r="J470" s="7">
        <v>20</v>
      </c>
      <c r="K470" s="7">
        <v>0</v>
      </c>
      <c r="L470" s="7">
        <v>100</v>
      </c>
      <c r="M470" s="12" t="str">
        <f>IFERROR(VLOOKUP(Tabla1[[#This Row],[COD]],Circuitos[],2,0)," ")</f>
        <v xml:space="preserve"> </v>
      </c>
      <c r="N470" s="9">
        <f>Tabla1[[#This Row],[DIA]]</f>
        <v>45808</v>
      </c>
      <c r="S470"/>
    </row>
    <row r="471" spans="1:19">
      <c r="A471" s="9" t="str">
        <f>Tabla1[[#This Row],[DIA]]&amp;"-"&amp;Tabla1[[#This Row],[NUM]]</f>
        <v>45808-416</v>
      </c>
      <c r="B471" s="61">
        <v>45808</v>
      </c>
      <c r="C471" s="7" t="s">
        <v>13</v>
      </c>
      <c r="D471" s="7" t="s">
        <v>358</v>
      </c>
      <c r="E471" s="7" t="s">
        <v>528</v>
      </c>
      <c r="F471" s="7">
        <v>416</v>
      </c>
      <c r="G471" s="8">
        <v>0.52083333333333337</v>
      </c>
      <c r="H471" s="8">
        <v>0.72222222222222221</v>
      </c>
      <c r="I471" s="7">
        <v>15</v>
      </c>
      <c r="J471" s="7">
        <v>0</v>
      </c>
      <c r="K471" s="7">
        <v>15</v>
      </c>
      <c r="L471" s="7">
        <v>0</v>
      </c>
      <c r="M471" s="12" t="str">
        <f>IFERROR(VLOOKUP(Tabla1[[#This Row],[COD]],Circuitos[],2,0)," ")</f>
        <v xml:space="preserve"> </v>
      </c>
      <c r="N471" s="9">
        <f>Tabla1[[#This Row],[DIA]]</f>
        <v>45808</v>
      </c>
      <c r="S471"/>
    </row>
    <row r="472" spans="1:19">
      <c r="A472" s="9" t="str">
        <f>Tabla1[[#This Row],[DIA]]&amp;"-"&amp;Tabla1[[#This Row],[NUM]]</f>
        <v>45808-857</v>
      </c>
      <c r="B472" s="61">
        <v>45808</v>
      </c>
      <c r="C472" s="7" t="s">
        <v>13</v>
      </c>
      <c r="D472" s="7" t="s">
        <v>530</v>
      </c>
      <c r="E472" s="7" t="s">
        <v>531</v>
      </c>
      <c r="F472" s="7">
        <v>857</v>
      </c>
      <c r="G472" s="8">
        <v>0.63888888888888884</v>
      </c>
      <c r="H472" s="8">
        <v>0.75694444444444442</v>
      </c>
      <c r="I472" s="7">
        <v>31</v>
      </c>
      <c r="J472" s="7">
        <v>0</v>
      </c>
      <c r="K472" s="7">
        <v>31</v>
      </c>
      <c r="L472" s="7">
        <v>0</v>
      </c>
      <c r="M472" s="12" t="str">
        <f>IFERROR(VLOOKUP(Tabla1[[#This Row],[COD]],Circuitos[],2,0)," ")</f>
        <v xml:space="preserve"> </v>
      </c>
      <c r="N472" s="9">
        <f>Tabla1[[#This Row],[DIA]]</f>
        <v>45808</v>
      </c>
      <c r="S472"/>
    </row>
    <row r="473" spans="1:19">
      <c r="A473" s="9" t="str">
        <f>Tabla1[[#This Row],[DIA]]&amp;"-"&amp;Tabla1[[#This Row],[NUM]]</f>
        <v>45808-681</v>
      </c>
      <c r="B473" s="61">
        <v>45808</v>
      </c>
      <c r="C473" s="7" t="s">
        <v>13</v>
      </c>
      <c r="D473" s="7" t="s">
        <v>310</v>
      </c>
      <c r="E473" s="7" t="s">
        <v>250</v>
      </c>
      <c r="F473" s="7">
        <v>681</v>
      </c>
      <c r="G473" s="8">
        <v>0.65625</v>
      </c>
      <c r="H473" s="8">
        <v>0.75694444444444442</v>
      </c>
      <c r="I473" s="7">
        <v>45</v>
      </c>
      <c r="J473" s="7">
        <v>42</v>
      </c>
      <c r="K473" s="7">
        <v>3</v>
      </c>
      <c r="L473" s="7">
        <v>93.333333333333329</v>
      </c>
      <c r="M473" s="12" t="str">
        <f>IFERROR(VLOOKUP(Tabla1[[#This Row],[COD]],Circuitos[],2,0)," ")</f>
        <v xml:space="preserve"> </v>
      </c>
      <c r="N473" s="9">
        <f>Tabla1[[#This Row],[DIA]]</f>
        <v>45808</v>
      </c>
      <c r="S473"/>
    </row>
    <row r="474" spans="1:19">
      <c r="A474" s="9" t="str">
        <f>Tabla1[[#This Row],[DIA]]&amp;"-"&amp;Tabla1[[#This Row],[NUM]]</f>
        <v>45808-1832</v>
      </c>
      <c r="B474" s="61">
        <v>45808</v>
      </c>
      <c r="C474" s="7" t="s">
        <v>234</v>
      </c>
      <c r="D474" s="7" t="s">
        <v>13</v>
      </c>
      <c r="E474" s="7" t="s">
        <v>250</v>
      </c>
      <c r="F474" s="7">
        <v>1832</v>
      </c>
      <c r="G474" s="8">
        <v>0.61805555555555558</v>
      </c>
      <c r="H474" s="8">
        <v>0.73263888888888884</v>
      </c>
      <c r="I474" s="7">
        <v>45</v>
      </c>
      <c r="J474" s="7">
        <v>45</v>
      </c>
      <c r="K474" s="7">
        <v>0</v>
      </c>
      <c r="L474" s="7">
        <v>100</v>
      </c>
      <c r="M474" s="12" t="str">
        <f>IFERROR(VLOOKUP(Tabla1[[#This Row],[COD]],Circuitos[],2,0)," ")</f>
        <v xml:space="preserve"> </v>
      </c>
      <c r="N474" s="9">
        <f>Tabla1[[#This Row],[DIA]]</f>
        <v>45808</v>
      </c>
      <c r="S474"/>
    </row>
    <row r="475" spans="1:19">
      <c r="A475" s="9" t="str">
        <f>Tabla1[[#This Row],[DIA]]&amp;"-"&amp;Tabla1[[#This Row],[NUM]]</f>
        <v>45808-415</v>
      </c>
      <c r="B475" s="61">
        <v>45808</v>
      </c>
      <c r="C475" s="7" t="s">
        <v>358</v>
      </c>
      <c r="D475" s="7" t="s">
        <v>13</v>
      </c>
      <c r="E475" s="7" t="s">
        <v>528</v>
      </c>
      <c r="F475" s="7">
        <v>415</v>
      </c>
      <c r="G475" s="8">
        <v>0.34722222222222221</v>
      </c>
      <c r="H475" s="8">
        <v>0.47569444444444442</v>
      </c>
      <c r="I475" s="7">
        <v>35</v>
      </c>
      <c r="J475" s="7">
        <v>25</v>
      </c>
      <c r="K475" s="7">
        <v>10</v>
      </c>
      <c r="L475" s="7">
        <v>71.428571428571431</v>
      </c>
      <c r="M475" s="12" t="str">
        <f>IFERROR(VLOOKUP(Tabla1[[#This Row],[COD]],Circuitos[],2,0)," ")</f>
        <v xml:space="preserve"> </v>
      </c>
      <c r="N475" s="9">
        <f>Tabla1[[#This Row],[DIA]]</f>
        <v>45808</v>
      </c>
      <c r="S475"/>
    </row>
    <row r="476" spans="1:19">
      <c r="A476" s="9" t="str">
        <f>Tabla1[[#This Row],[DIA]]&amp;"-"&amp;Tabla1[[#This Row],[NUM]]</f>
        <v>45808-1784</v>
      </c>
      <c r="B476" s="61">
        <v>45808</v>
      </c>
      <c r="C476" s="7" t="s">
        <v>261</v>
      </c>
      <c r="D476" s="7" t="s">
        <v>252</v>
      </c>
      <c r="E476" s="7" t="s">
        <v>272</v>
      </c>
      <c r="F476" s="7">
        <v>1784</v>
      </c>
      <c r="G476" s="8">
        <v>0.51041666666666663</v>
      </c>
      <c r="H476" s="8">
        <v>0.55902777777777779</v>
      </c>
      <c r="I476" s="7">
        <v>26</v>
      </c>
      <c r="J476" s="7">
        <v>25</v>
      </c>
      <c r="K476" s="7">
        <v>1</v>
      </c>
      <c r="L476" s="7">
        <v>96.15384615384616</v>
      </c>
      <c r="M476" s="12" t="str">
        <f>IFERROR(VLOOKUP(Tabla1[[#This Row],[COD]],Circuitos[],2,0)," ")</f>
        <v xml:space="preserve"> </v>
      </c>
      <c r="N476" s="9">
        <f>Tabla1[[#This Row],[DIA]]</f>
        <v>45808</v>
      </c>
      <c r="S476"/>
    </row>
    <row r="477" spans="1:19">
      <c r="A477" s="9" t="str">
        <f>Tabla1[[#This Row],[DIA]]&amp;"-"&amp;Tabla1[[#This Row],[NUM]]</f>
        <v>45809-1304</v>
      </c>
      <c r="B477" s="61">
        <v>45809</v>
      </c>
      <c r="C477" s="7" t="s">
        <v>33</v>
      </c>
      <c r="D477" s="7" t="s">
        <v>147</v>
      </c>
      <c r="E477" s="7" t="s">
        <v>181</v>
      </c>
      <c r="F477" s="7">
        <v>1304</v>
      </c>
      <c r="G477" s="8">
        <v>0.5</v>
      </c>
      <c r="H477" s="8">
        <v>0.72569444444444442</v>
      </c>
      <c r="I477" s="7">
        <v>11</v>
      </c>
      <c r="J477" s="7">
        <v>8</v>
      </c>
      <c r="K477" s="7">
        <v>3</v>
      </c>
      <c r="L477" s="7">
        <v>72.727272727272734</v>
      </c>
      <c r="M477" s="12" t="str">
        <f>IFERROR(VLOOKUP(Tabla1[[#This Row],[COD]],Circuitos[],2,0)," ")</f>
        <v xml:space="preserve"> </v>
      </c>
      <c r="N477" s="9">
        <f>Tabla1[[#This Row],[DIA]]</f>
        <v>45809</v>
      </c>
      <c r="S477"/>
    </row>
    <row r="478" spans="1:19">
      <c r="A478" s="9" t="str">
        <f>Tabla1[[#This Row],[DIA]]&amp;"-"&amp;Tabla1[[#This Row],[NUM]]</f>
        <v>45809-775</v>
      </c>
      <c r="B478" s="61">
        <v>45809</v>
      </c>
      <c r="C478" s="7" t="s">
        <v>33</v>
      </c>
      <c r="D478" s="7" t="s">
        <v>375</v>
      </c>
      <c r="E478" s="7" t="s">
        <v>278</v>
      </c>
      <c r="F478" s="7">
        <v>775</v>
      </c>
      <c r="G478" s="8">
        <v>0.30208333333333331</v>
      </c>
      <c r="H478" s="8">
        <v>0.4201388888888889</v>
      </c>
      <c r="I478" s="7">
        <v>35</v>
      </c>
      <c r="J478" s="7">
        <v>8</v>
      </c>
      <c r="K478" s="7">
        <v>27</v>
      </c>
      <c r="L478" s="7">
        <v>22.857142857142858</v>
      </c>
      <c r="M478" s="12" t="str">
        <f>IFERROR(VLOOKUP(Tabla1[[#This Row],[COD]],Circuitos[],2,0)," ")</f>
        <v>Croacia Fascinante "A"</v>
      </c>
      <c r="N478" s="9">
        <f>Tabla1[[#This Row],[DIA]]</f>
        <v>45809</v>
      </c>
      <c r="S478"/>
    </row>
    <row r="479" spans="1:19">
      <c r="A479" s="9" t="str">
        <f>Tabla1[[#This Row],[DIA]]&amp;"-"&amp;Tabla1[[#This Row],[NUM]]</f>
        <v>45809-107</v>
      </c>
      <c r="B479" s="61">
        <v>45809</v>
      </c>
      <c r="C479" s="7" t="s">
        <v>354</v>
      </c>
      <c r="D479" s="7" t="s">
        <v>36</v>
      </c>
      <c r="E479" s="7" t="s">
        <v>355</v>
      </c>
      <c r="F479" s="7">
        <v>107</v>
      </c>
      <c r="G479" s="8">
        <v>0.47569444444444442</v>
      </c>
      <c r="H479" s="8">
        <v>0.64930555555555558</v>
      </c>
      <c r="I479" s="7">
        <v>12</v>
      </c>
      <c r="J479" s="7">
        <v>0</v>
      </c>
      <c r="K479" s="7">
        <v>12</v>
      </c>
      <c r="L479" s="7">
        <v>0</v>
      </c>
      <c r="M479" s="12" t="str">
        <f>IFERROR(VLOOKUP(Tabla1[[#This Row],[COD]],Circuitos[],2,0)," ")</f>
        <v xml:space="preserve"> </v>
      </c>
      <c r="N479" s="9">
        <f>Tabla1[[#This Row],[DIA]]</f>
        <v>45809</v>
      </c>
      <c r="S479"/>
    </row>
    <row r="480" spans="1:19">
      <c r="A480" s="9" t="str">
        <f>Tabla1[[#This Row],[DIA]]&amp;"-"&amp;Tabla1[[#This Row],[NUM]]</f>
        <v>45809-109</v>
      </c>
      <c r="B480" s="61">
        <v>45809</v>
      </c>
      <c r="C480" s="7" t="s">
        <v>354</v>
      </c>
      <c r="D480" s="7" t="s">
        <v>13</v>
      </c>
      <c r="E480" s="7" t="s">
        <v>355</v>
      </c>
      <c r="F480" s="7">
        <v>109</v>
      </c>
      <c r="G480" s="8">
        <v>0.44444444444444442</v>
      </c>
      <c r="H480" s="8">
        <v>0.64236111111111116</v>
      </c>
      <c r="I480" s="7">
        <v>30</v>
      </c>
      <c r="J480" s="7">
        <v>0</v>
      </c>
      <c r="K480" s="7">
        <v>30</v>
      </c>
      <c r="L480" s="7">
        <v>0</v>
      </c>
      <c r="M480" s="12" t="str">
        <f>IFERROR(VLOOKUP(Tabla1[[#This Row],[COD]],Circuitos[],2,0)," ")</f>
        <v xml:space="preserve"> </v>
      </c>
      <c r="N480" s="9">
        <f>Tabla1[[#This Row],[DIA]]</f>
        <v>45809</v>
      </c>
      <c r="S480"/>
    </row>
    <row r="481" spans="1:19">
      <c r="A481" s="9" t="str">
        <f>Tabla1[[#This Row],[DIA]]&amp;"-"&amp;Tabla1[[#This Row],[NUM]]</f>
        <v>45809-108</v>
      </c>
      <c r="B481" s="61">
        <v>45809</v>
      </c>
      <c r="C481" s="7" t="s">
        <v>36</v>
      </c>
      <c r="D481" s="7" t="s">
        <v>354</v>
      </c>
      <c r="E481" s="7" t="s">
        <v>355</v>
      </c>
      <c r="F481" s="7">
        <v>108</v>
      </c>
      <c r="G481" s="8">
        <v>0.69097222222222221</v>
      </c>
      <c r="H481" s="8">
        <v>0.92361111111111116</v>
      </c>
      <c r="I481" s="7">
        <v>12</v>
      </c>
      <c r="J481" s="7">
        <v>0</v>
      </c>
      <c r="K481" s="7">
        <v>12</v>
      </c>
      <c r="L481" s="7">
        <v>0</v>
      </c>
      <c r="M481" s="12" t="str">
        <f>IFERROR(VLOOKUP(Tabla1[[#This Row],[COD]],Circuitos[],2,0)," ")</f>
        <v xml:space="preserve"> </v>
      </c>
      <c r="N481" s="9">
        <f>Tabla1[[#This Row],[DIA]]</f>
        <v>45809</v>
      </c>
      <c r="S481"/>
    </row>
    <row r="482" spans="1:19">
      <c r="A482" s="9" t="str">
        <f>Tabla1[[#This Row],[DIA]]&amp;"-"&amp;Tabla1[[#This Row],[NUM]]</f>
        <v>45809-1854</v>
      </c>
      <c r="B482" s="61">
        <v>45809</v>
      </c>
      <c r="C482" s="7" t="s">
        <v>36</v>
      </c>
      <c r="D482" s="7" t="s">
        <v>147</v>
      </c>
      <c r="E482" s="7" t="s">
        <v>181</v>
      </c>
      <c r="F482" s="7">
        <v>1854</v>
      </c>
      <c r="G482" s="8">
        <v>0.5</v>
      </c>
      <c r="H482" s="8">
        <v>0.69097222222222221</v>
      </c>
      <c r="I482" s="7">
        <v>11</v>
      </c>
      <c r="J482" s="7">
        <v>8</v>
      </c>
      <c r="K482" s="7">
        <v>3</v>
      </c>
      <c r="L482" s="7">
        <v>72.727272727272734</v>
      </c>
      <c r="M482" s="12" t="str">
        <f>IFERROR(VLOOKUP(Tabla1[[#This Row],[COD]],Circuitos[],2,0)," ")</f>
        <v xml:space="preserve"> </v>
      </c>
      <c r="N482" s="9">
        <f>Tabla1[[#This Row],[DIA]]</f>
        <v>45809</v>
      </c>
      <c r="S482"/>
    </row>
    <row r="483" spans="1:19">
      <c r="A483" s="9" t="str">
        <f>Tabla1[[#This Row],[DIA]]&amp;"-"&amp;Tabla1[[#This Row],[NUM]]</f>
        <v>45809-872</v>
      </c>
      <c r="B483" s="61">
        <v>45809</v>
      </c>
      <c r="C483" s="7" t="s">
        <v>223</v>
      </c>
      <c r="D483" s="7" t="s">
        <v>13</v>
      </c>
      <c r="E483" s="7" t="s">
        <v>250</v>
      </c>
      <c r="F483" s="7">
        <v>872</v>
      </c>
      <c r="G483" s="8">
        <v>0.64930555555555558</v>
      </c>
      <c r="H483" s="8">
        <v>0.78819444444444442</v>
      </c>
      <c r="I483" s="7">
        <v>45</v>
      </c>
      <c r="J483" s="7">
        <v>45</v>
      </c>
      <c r="K483" s="7">
        <v>0</v>
      </c>
      <c r="L483" s="7">
        <v>100</v>
      </c>
      <c r="M483" s="12" t="str">
        <f>IFERROR(VLOOKUP(Tabla1[[#This Row],[COD]],Circuitos[],2,0)," ")</f>
        <v xml:space="preserve"> </v>
      </c>
      <c r="N483" s="9">
        <f>Tabla1[[#This Row],[DIA]]</f>
        <v>45809</v>
      </c>
      <c r="S483"/>
    </row>
    <row r="484" spans="1:19">
      <c r="A484" s="9" t="str">
        <f>Tabla1[[#This Row],[DIA]]&amp;"-"&amp;Tabla1[[#This Row],[NUM]]</f>
        <v>45809-1882</v>
      </c>
      <c r="B484" s="61">
        <v>45809</v>
      </c>
      <c r="C484" s="7" t="s">
        <v>341</v>
      </c>
      <c r="D484" s="7" t="s">
        <v>13</v>
      </c>
      <c r="E484" s="7" t="s">
        <v>250</v>
      </c>
      <c r="F484" s="7">
        <v>1882</v>
      </c>
      <c r="G484" s="8">
        <v>0.38541666666666669</v>
      </c>
      <c r="H484" s="8">
        <v>0.53472222222222221</v>
      </c>
      <c r="I484" s="7">
        <v>45</v>
      </c>
      <c r="J484" s="7">
        <v>41</v>
      </c>
      <c r="K484" s="7">
        <v>4</v>
      </c>
      <c r="L484" s="7">
        <v>91.111111111111114</v>
      </c>
      <c r="M484" s="12" t="str">
        <f>IFERROR(VLOOKUP(Tabla1[[#This Row],[COD]],Circuitos[],2,0)," ")</f>
        <v xml:space="preserve"> </v>
      </c>
      <c r="N484" s="9">
        <f>Tabla1[[#This Row],[DIA]]</f>
        <v>45809</v>
      </c>
      <c r="S484"/>
    </row>
    <row r="485" spans="1:19">
      <c r="A485" s="9" t="str">
        <f>Tabla1[[#This Row],[DIA]]&amp;"-"&amp;Tabla1[[#This Row],[NUM]]</f>
        <v>45809-1305</v>
      </c>
      <c r="B485" s="61">
        <v>45809</v>
      </c>
      <c r="C485" s="7" t="s">
        <v>147</v>
      </c>
      <c r="D485" s="7" t="s">
        <v>33</v>
      </c>
      <c r="E485" s="7" t="s">
        <v>181</v>
      </c>
      <c r="F485" s="7">
        <v>1305</v>
      </c>
      <c r="G485" s="8">
        <v>0.55208333333333337</v>
      </c>
      <c r="H485" s="8">
        <v>0.70833333333333337</v>
      </c>
      <c r="I485" s="7">
        <v>9</v>
      </c>
      <c r="J485" s="7">
        <v>9</v>
      </c>
      <c r="K485" s="7">
        <v>0</v>
      </c>
      <c r="L485" s="7">
        <v>100</v>
      </c>
      <c r="M485" s="12" t="str">
        <f>IFERROR(VLOOKUP(Tabla1[[#This Row],[COD]],Circuitos[],2,0)," ")</f>
        <v xml:space="preserve"> </v>
      </c>
      <c r="N485" s="9">
        <f>Tabla1[[#This Row],[DIA]]</f>
        <v>45809</v>
      </c>
      <c r="S485"/>
    </row>
    <row r="486" spans="1:19">
      <c r="A486" s="9" t="str">
        <f>Tabla1[[#This Row],[DIA]]&amp;"-"&amp;Tabla1[[#This Row],[NUM]]</f>
        <v>45809-2020</v>
      </c>
      <c r="B486" s="61">
        <v>45809</v>
      </c>
      <c r="C486" s="7" t="s">
        <v>147</v>
      </c>
      <c r="D486" s="7" t="s">
        <v>180</v>
      </c>
      <c r="E486" s="7" t="s">
        <v>181</v>
      </c>
      <c r="F486" s="7">
        <v>2020</v>
      </c>
      <c r="G486" s="8">
        <v>0.76736111111111116</v>
      </c>
      <c r="H486" s="8">
        <v>0.82986111111111116</v>
      </c>
      <c r="I486" s="7">
        <v>70</v>
      </c>
      <c r="J486" s="7">
        <v>65</v>
      </c>
      <c r="K486" s="7">
        <v>5</v>
      </c>
      <c r="L486" s="7">
        <v>92.857142857142861</v>
      </c>
      <c r="M486" s="12" t="str">
        <f>IFERROR(VLOOKUP(Tabla1[[#This Row],[COD]],Circuitos[],2,0)," ")</f>
        <v xml:space="preserve"> </v>
      </c>
      <c r="N486" s="9">
        <f>Tabla1[[#This Row],[DIA]]</f>
        <v>45809</v>
      </c>
      <c r="S486"/>
    </row>
    <row r="487" spans="1:19">
      <c r="A487" s="9" t="str">
        <f>Tabla1[[#This Row],[DIA]]&amp;"-"&amp;Tabla1[[#This Row],[NUM]]</f>
        <v>45809-2022</v>
      </c>
      <c r="B487" s="61">
        <v>45809</v>
      </c>
      <c r="C487" s="7" t="s">
        <v>147</v>
      </c>
      <c r="D487" s="7" t="s">
        <v>180</v>
      </c>
      <c r="E487" s="7" t="s">
        <v>181</v>
      </c>
      <c r="F487" s="7">
        <v>2022</v>
      </c>
      <c r="G487" s="8">
        <v>0.83680555555555558</v>
      </c>
      <c r="H487" s="8">
        <v>0.90277777777777779</v>
      </c>
      <c r="I487" s="7">
        <v>11</v>
      </c>
      <c r="J487" s="7">
        <v>8</v>
      </c>
      <c r="K487" s="7">
        <v>3</v>
      </c>
      <c r="L487" s="7">
        <v>72.727272727272734</v>
      </c>
      <c r="M487" s="12" t="str">
        <f>IFERROR(VLOOKUP(Tabla1[[#This Row],[COD]],Circuitos[],2,0)," ")</f>
        <v xml:space="preserve"> </v>
      </c>
      <c r="N487" s="9">
        <f>Tabla1[[#This Row],[DIA]]</f>
        <v>45809</v>
      </c>
      <c r="S487"/>
    </row>
    <row r="488" spans="1:19">
      <c r="A488" s="9" t="str">
        <f>Tabla1[[#This Row],[DIA]]&amp;"-"&amp;Tabla1[[#This Row],[NUM]]</f>
        <v>45809-1855</v>
      </c>
      <c r="B488" s="61">
        <v>45809</v>
      </c>
      <c r="C488" s="7" t="s">
        <v>147</v>
      </c>
      <c r="D488" s="7" t="s">
        <v>36</v>
      </c>
      <c r="E488" s="7" t="s">
        <v>181</v>
      </c>
      <c r="F488" s="7">
        <v>1855</v>
      </c>
      <c r="G488" s="8">
        <v>0.59722222222222221</v>
      </c>
      <c r="H488" s="8">
        <v>0.71180555555555558</v>
      </c>
      <c r="I488" s="7">
        <v>12</v>
      </c>
      <c r="J488" s="7">
        <v>12</v>
      </c>
      <c r="K488" s="7">
        <v>0</v>
      </c>
      <c r="L488" s="7">
        <v>100</v>
      </c>
      <c r="M488" s="12" t="str">
        <f>IFERROR(VLOOKUP(Tabla1[[#This Row],[COD]],Circuitos[],2,0)," ")</f>
        <v xml:space="preserve"> </v>
      </c>
      <c r="N488" s="9">
        <f>Tabla1[[#This Row],[DIA]]</f>
        <v>45809</v>
      </c>
      <c r="S488"/>
    </row>
    <row r="489" spans="1:19">
      <c r="A489" s="9" t="str">
        <f>Tabla1[[#This Row],[DIA]]&amp;"-"&amp;Tabla1[[#This Row],[NUM]]</f>
        <v>45809-1317</v>
      </c>
      <c r="B489" s="61">
        <v>45809</v>
      </c>
      <c r="C489" s="7" t="s">
        <v>147</v>
      </c>
      <c r="D489" s="7" t="s">
        <v>37</v>
      </c>
      <c r="E489" s="7" t="s">
        <v>181</v>
      </c>
      <c r="F489" s="7">
        <v>1317</v>
      </c>
      <c r="G489" s="8">
        <v>0.58680555555555558</v>
      </c>
      <c r="H489" s="8">
        <v>0.72569444444444442</v>
      </c>
      <c r="I489" s="7">
        <v>15</v>
      </c>
      <c r="J489" s="7">
        <v>15</v>
      </c>
      <c r="K489" s="7">
        <v>0</v>
      </c>
      <c r="L489" s="7">
        <v>100</v>
      </c>
      <c r="M489" s="12" t="str">
        <f>IFERROR(VLOOKUP(Tabla1[[#This Row],[COD]],Circuitos[],2,0)," ")</f>
        <v xml:space="preserve"> </v>
      </c>
      <c r="N489" s="9">
        <f>Tabla1[[#This Row],[DIA]]</f>
        <v>45809</v>
      </c>
      <c r="S489"/>
    </row>
    <row r="490" spans="1:19">
      <c r="A490" s="9" t="str">
        <f>Tabla1[[#This Row],[DIA]]&amp;"-"&amp;Tabla1[[#This Row],[NUM]]</f>
        <v>45809-1859</v>
      </c>
      <c r="B490" s="61">
        <v>45809</v>
      </c>
      <c r="C490" s="7" t="s">
        <v>147</v>
      </c>
      <c r="D490" s="7" t="s">
        <v>13</v>
      </c>
      <c r="E490" s="7" t="s">
        <v>181</v>
      </c>
      <c r="F490" s="7">
        <v>1859</v>
      </c>
      <c r="G490" s="8">
        <v>0.55208333333333337</v>
      </c>
      <c r="H490" s="8">
        <v>0.70138888888888884</v>
      </c>
      <c r="I490" s="7">
        <v>45</v>
      </c>
      <c r="J490" s="7">
        <v>44</v>
      </c>
      <c r="K490" s="7">
        <v>1</v>
      </c>
      <c r="L490" s="7">
        <v>97.777777777777771</v>
      </c>
      <c r="M490" s="12" t="str">
        <f>IFERROR(VLOOKUP(Tabla1[[#This Row],[COD]],Circuitos[],2,0)," ")</f>
        <v xml:space="preserve"> </v>
      </c>
      <c r="N490" s="9">
        <f>Tabla1[[#This Row],[DIA]]</f>
        <v>45809</v>
      </c>
      <c r="S490"/>
    </row>
    <row r="491" spans="1:19">
      <c r="A491" s="9" t="str">
        <f>Tabla1[[#This Row],[DIA]]&amp;"-"&amp;Tabla1[[#This Row],[NUM]]</f>
        <v>45809-1313</v>
      </c>
      <c r="B491" s="61">
        <v>45809</v>
      </c>
      <c r="C491" s="7" t="s">
        <v>147</v>
      </c>
      <c r="D491" s="7" t="s">
        <v>22</v>
      </c>
      <c r="E491" s="7" t="s">
        <v>181</v>
      </c>
      <c r="F491" s="7">
        <v>1313</v>
      </c>
      <c r="G491" s="8">
        <v>0.59375</v>
      </c>
      <c r="H491" s="8">
        <v>0.72569444444444442</v>
      </c>
      <c r="I491" s="7">
        <v>9</v>
      </c>
      <c r="J491" s="7">
        <v>9</v>
      </c>
      <c r="K491" s="7">
        <v>0</v>
      </c>
      <c r="L491" s="7">
        <v>100</v>
      </c>
      <c r="M491" s="12" t="str">
        <f>IFERROR(VLOOKUP(Tabla1[[#This Row],[COD]],Circuitos[],2,0)," ")</f>
        <v xml:space="preserve"> </v>
      </c>
      <c r="N491" s="9">
        <f>Tabla1[[#This Row],[DIA]]</f>
        <v>45809</v>
      </c>
      <c r="S491"/>
    </row>
    <row r="492" spans="1:19">
      <c r="A492" s="9" t="str">
        <f>Tabla1[[#This Row],[DIA]]&amp;"-"&amp;Tabla1[[#This Row],[NUM]]</f>
        <v>45809-1862</v>
      </c>
      <c r="B492" s="61">
        <v>45809</v>
      </c>
      <c r="C492" s="7" t="s">
        <v>275</v>
      </c>
      <c r="D492" s="7" t="s">
        <v>13</v>
      </c>
      <c r="E492" s="7" t="s">
        <v>250</v>
      </c>
      <c r="F492" s="7">
        <v>1862</v>
      </c>
      <c r="G492" s="8">
        <v>0.4826388888888889</v>
      </c>
      <c r="H492" s="8">
        <v>0.62847222222222221</v>
      </c>
      <c r="I492" s="7">
        <v>45</v>
      </c>
      <c r="J492" s="7">
        <v>43</v>
      </c>
      <c r="K492" s="7">
        <v>2</v>
      </c>
      <c r="L492" s="7">
        <v>95.555555555555557</v>
      </c>
      <c r="M492" s="12" t="str">
        <f>IFERROR(VLOOKUP(Tabla1[[#This Row],[COD]],Circuitos[],2,0)," ")</f>
        <v xml:space="preserve"> </v>
      </c>
      <c r="N492" s="9">
        <f>Tabla1[[#This Row],[DIA]]</f>
        <v>45809</v>
      </c>
      <c r="S492"/>
    </row>
    <row r="493" spans="1:19">
      <c r="A493" s="9" t="str">
        <f>Tabla1[[#This Row],[DIA]]&amp;"-"&amp;Tabla1[[#This Row],[NUM]]</f>
        <v>45809-110</v>
      </c>
      <c r="B493" s="61">
        <v>45809</v>
      </c>
      <c r="C493" s="7" t="s">
        <v>13</v>
      </c>
      <c r="D493" s="7" t="s">
        <v>354</v>
      </c>
      <c r="E493" s="7" t="s">
        <v>355</v>
      </c>
      <c r="F493" s="7">
        <v>110</v>
      </c>
      <c r="G493" s="8">
        <v>0.69097222222222221</v>
      </c>
      <c r="H493" s="8">
        <v>0.94791666666666663</v>
      </c>
      <c r="I493" s="7">
        <v>30</v>
      </c>
      <c r="J493" s="7">
        <v>0</v>
      </c>
      <c r="K493" s="7">
        <v>30</v>
      </c>
      <c r="L493" s="7">
        <v>0</v>
      </c>
      <c r="M493" s="12" t="str">
        <f>IFERROR(VLOOKUP(Tabla1[[#This Row],[COD]],Circuitos[],2,0)," ")</f>
        <v xml:space="preserve"> </v>
      </c>
      <c r="N493" s="9">
        <f>Tabla1[[#This Row],[DIA]]</f>
        <v>45809</v>
      </c>
      <c r="S493"/>
    </row>
    <row r="494" spans="1:19">
      <c r="A494" s="9" t="str">
        <f>Tabla1[[#This Row],[DIA]]&amp;"-"&amp;Tabla1[[#This Row],[NUM]]</f>
        <v>45809-833</v>
      </c>
      <c r="B494" s="61">
        <v>45809</v>
      </c>
      <c r="C494" s="7" t="s">
        <v>13</v>
      </c>
      <c r="D494" s="7" t="s">
        <v>484</v>
      </c>
      <c r="E494" s="7" t="s">
        <v>250</v>
      </c>
      <c r="F494" s="7">
        <v>833</v>
      </c>
      <c r="G494" s="8">
        <v>0.44444444444444442</v>
      </c>
      <c r="H494" s="8">
        <v>0.63541666666666663</v>
      </c>
      <c r="I494" s="7">
        <v>45</v>
      </c>
      <c r="J494" s="7">
        <v>22</v>
      </c>
      <c r="K494" s="7">
        <v>23</v>
      </c>
      <c r="L494" s="7">
        <v>48.888888888888886</v>
      </c>
      <c r="M494" s="12" t="str">
        <f>IFERROR(VLOOKUP(Tabla1[[#This Row],[COD]],Circuitos[],2,0)," ")</f>
        <v xml:space="preserve"> </v>
      </c>
      <c r="N494" s="9">
        <f>Tabla1[[#This Row],[DIA]]</f>
        <v>45809</v>
      </c>
      <c r="S494"/>
    </row>
    <row r="495" spans="1:19">
      <c r="A495" s="9" t="str">
        <f>Tabla1[[#This Row],[DIA]]&amp;"-"&amp;Tabla1[[#This Row],[NUM]]</f>
        <v>45809-1805</v>
      </c>
      <c r="B495" s="61">
        <v>45809</v>
      </c>
      <c r="C495" s="7" t="s">
        <v>13</v>
      </c>
      <c r="D495" s="7" t="s">
        <v>484</v>
      </c>
      <c r="E495" s="7" t="s">
        <v>548</v>
      </c>
      <c r="F495" s="7">
        <v>1805</v>
      </c>
      <c r="G495" s="8">
        <v>0.53125</v>
      </c>
      <c r="H495" s="8">
        <v>0.71527777777777779</v>
      </c>
      <c r="I495" s="7">
        <v>50</v>
      </c>
      <c r="J495" s="7">
        <v>0</v>
      </c>
      <c r="K495" s="7">
        <v>50</v>
      </c>
      <c r="L495" s="7">
        <v>0</v>
      </c>
      <c r="M495" s="12" t="str">
        <f>IFERROR(VLOOKUP(Tabla1[[#This Row],[COD]],Circuitos[],2,0)," ")</f>
        <v xml:space="preserve"> </v>
      </c>
      <c r="N495" s="9">
        <f>Tabla1[[#This Row],[DIA]]</f>
        <v>45809</v>
      </c>
      <c r="S495"/>
    </row>
    <row r="496" spans="1:19">
      <c r="A496" s="9" t="str">
        <f>Tabla1[[#This Row],[DIA]]&amp;"-"&amp;Tabla1[[#This Row],[NUM]]</f>
        <v>45809-871</v>
      </c>
      <c r="B496" s="61">
        <v>45809</v>
      </c>
      <c r="C496" s="7" t="s">
        <v>13</v>
      </c>
      <c r="D496" s="7" t="s">
        <v>223</v>
      </c>
      <c r="E496" s="7" t="s">
        <v>250</v>
      </c>
      <c r="F496" s="7">
        <v>871</v>
      </c>
      <c r="G496" s="8">
        <v>0.48958333333333331</v>
      </c>
      <c r="H496" s="8">
        <v>0.62152777777777779</v>
      </c>
      <c r="I496" s="7">
        <v>45</v>
      </c>
      <c r="J496" s="7">
        <v>45</v>
      </c>
      <c r="K496" s="7">
        <v>0</v>
      </c>
      <c r="L496" s="7">
        <v>100</v>
      </c>
      <c r="M496" s="12" t="str">
        <f>IFERROR(VLOOKUP(Tabla1[[#This Row],[COD]],Circuitos[],2,0)," ")</f>
        <v xml:space="preserve"> </v>
      </c>
      <c r="N496" s="9">
        <f>Tabla1[[#This Row],[DIA]]</f>
        <v>45809</v>
      </c>
      <c r="S496"/>
    </row>
    <row r="497" spans="1:19">
      <c r="A497" s="9" t="str">
        <f>Tabla1[[#This Row],[DIA]]&amp;"-"&amp;Tabla1[[#This Row],[NUM]]</f>
        <v>45809-1858</v>
      </c>
      <c r="B497" s="61">
        <v>45809</v>
      </c>
      <c r="C497" s="7" t="s">
        <v>13</v>
      </c>
      <c r="D497" s="7" t="s">
        <v>147</v>
      </c>
      <c r="E497" s="7" t="s">
        <v>181</v>
      </c>
      <c r="F497" s="7">
        <v>1858</v>
      </c>
      <c r="G497" s="8">
        <v>0.49652777777777779</v>
      </c>
      <c r="H497" s="8">
        <v>0.71527777777777779</v>
      </c>
      <c r="I497" s="7">
        <v>49</v>
      </c>
      <c r="J497" s="7">
        <v>47</v>
      </c>
      <c r="K497" s="7">
        <v>2</v>
      </c>
      <c r="L497" s="7">
        <v>95.91836734693878</v>
      </c>
      <c r="M497" s="12" t="str">
        <f>IFERROR(VLOOKUP(Tabla1[[#This Row],[COD]],Circuitos[],2,0)," ")</f>
        <v xml:space="preserve"> </v>
      </c>
      <c r="N497" s="9">
        <f>Tabla1[[#This Row],[DIA]]</f>
        <v>45809</v>
      </c>
      <c r="S497"/>
    </row>
    <row r="498" spans="1:19">
      <c r="A498" s="9" t="str">
        <f>Tabla1[[#This Row],[DIA]]&amp;"-"&amp;Tabla1[[#This Row],[NUM]]</f>
        <v>45809-669</v>
      </c>
      <c r="B498" s="61">
        <v>45809</v>
      </c>
      <c r="C498" s="7" t="s">
        <v>13</v>
      </c>
      <c r="D498" s="7" t="s">
        <v>541</v>
      </c>
      <c r="E498" s="7" t="s">
        <v>250</v>
      </c>
      <c r="F498" s="7">
        <v>669</v>
      </c>
      <c r="G498" s="8">
        <v>0.49305555555555558</v>
      </c>
      <c r="H498" s="8">
        <v>0.58333333333333337</v>
      </c>
      <c r="I498" s="7">
        <v>26</v>
      </c>
      <c r="J498" s="7">
        <v>22</v>
      </c>
      <c r="K498" s="7">
        <v>4</v>
      </c>
      <c r="L498" s="7">
        <v>84.615384615384613</v>
      </c>
      <c r="M498" s="12" t="str">
        <f>IFERROR(VLOOKUP(Tabla1[[#This Row],[COD]],Circuitos[],2,0)," ")</f>
        <v xml:space="preserve"> </v>
      </c>
      <c r="N498" s="9">
        <f>Tabla1[[#This Row],[DIA]]</f>
        <v>45809</v>
      </c>
      <c r="S498"/>
    </row>
    <row r="499" spans="1:19">
      <c r="A499" s="9" t="str">
        <f>Tabla1[[#This Row],[DIA]]&amp;"-"&amp;Tabla1[[#This Row],[NUM]]</f>
        <v>45809-573</v>
      </c>
      <c r="B499" s="61">
        <v>45809</v>
      </c>
      <c r="C499" s="7" t="s">
        <v>13</v>
      </c>
      <c r="D499" s="7" t="s">
        <v>346</v>
      </c>
      <c r="E499" s="7" t="s">
        <v>250</v>
      </c>
      <c r="F499" s="7">
        <v>573</v>
      </c>
      <c r="G499" s="8">
        <v>0.4826388888888889</v>
      </c>
      <c r="H499" s="8">
        <v>0.56597222222222221</v>
      </c>
      <c r="I499" s="7">
        <v>45</v>
      </c>
      <c r="J499" s="7">
        <v>42</v>
      </c>
      <c r="K499" s="7">
        <v>3</v>
      </c>
      <c r="L499" s="7">
        <v>93.333333333333329</v>
      </c>
      <c r="M499" s="12" t="str">
        <f>IFERROR(VLOOKUP(Tabla1[[#This Row],[COD]],Circuitos[],2,0)," ")</f>
        <v xml:space="preserve"> </v>
      </c>
      <c r="N499" s="9">
        <f>Tabla1[[#This Row],[DIA]]</f>
        <v>45809</v>
      </c>
      <c r="S499"/>
    </row>
    <row r="500" spans="1:19">
      <c r="A500" s="9" t="str">
        <f>Tabla1[[#This Row],[DIA]]&amp;"-"&amp;Tabla1[[#This Row],[NUM]]</f>
        <v>45809-787</v>
      </c>
      <c r="B500" s="61">
        <v>45809</v>
      </c>
      <c r="C500" s="7" t="s">
        <v>13</v>
      </c>
      <c r="D500" s="7" t="s">
        <v>358</v>
      </c>
      <c r="E500" s="7" t="s">
        <v>278</v>
      </c>
      <c r="F500" s="7">
        <v>787</v>
      </c>
      <c r="G500" s="8">
        <v>0.61805555555555558</v>
      </c>
      <c r="H500" s="8">
        <v>0.82291666666666663</v>
      </c>
      <c r="I500" s="7">
        <v>45</v>
      </c>
      <c r="J500" s="7">
        <v>14</v>
      </c>
      <c r="K500" s="7">
        <v>31</v>
      </c>
      <c r="L500" s="7">
        <v>31.111111111111111</v>
      </c>
      <c r="M500" s="12" t="str">
        <f>IFERROR(VLOOKUP(Tabla1[[#This Row],[COD]],Circuitos[],2,0)," ")</f>
        <v>Rumania, Transilvania, Cárpatos y Bucovina</v>
      </c>
      <c r="N500" s="9">
        <f>Tabla1[[#This Row],[DIA]]</f>
        <v>45809</v>
      </c>
      <c r="S500"/>
    </row>
    <row r="501" spans="1:19">
      <c r="A501" s="9" t="str">
        <f>Tabla1[[#This Row],[DIA]]&amp;"-"&amp;Tabla1[[#This Row],[NUM]]</f>
        <v>45809-807</v>
      </c>
      <c r="B501" s="61">
        <v>45809</v>
      </c>
      <c r="C501" s="7" t="s">
        <v>13</v>
      </c>
      <c r="D501" s="7" t="s">
        <v>236</v>
      </c>
      <c r="E501" s="7" t="s">
        <v>250</v>
      </c>
      <c r="F501" s="7">
        <v>807</v>
      </c>
      <c r="G501" s="8">
        <v>0.36458333333333331</v>
      </c>
      <c r="H501" s="8">
        <v>0.4861111111111111</v>
      </c>
      <c r="I501" s="7">
        <v>45</v>
      </c>
      <c r="J501" s="7">
        <v>45</v>
      </c>
      <c r="K501" s="7">
        <v>0</v>
      </c>
      <c r="L501" s="7">
        <v>100</v>
      </c>
      <c r="M501" s="12" t="str">
        <f>IFERROR(VLOOKUP(Tabla1[[#This Row],[COD]],Circuitos[],2,0)," ")</f>
        <v xml:space="preserve"> </v>
      </c>
      <c r="N501" s="9">
        <f>Tabla1[[#This Row],[DIA]]</f>
        <v>45809</v>
      </c>
      <c r="S501"/>
    </row>
    <row r="502" spans="1:19">
      <c r="A502" s="9" t="str">
        <f>Tabla1[[#This Row],[DIA]]&amp;"-"&amp;Tabla1[[#This Row],[NUM]]</f>
        <v>45809-572</v>
      </c>
      <c r="B502" s="61">
        <v>45809</v>
      </c>
      <c r="C502" s="7" t="s">
        <v>346</v>
      </c>
      <c r="D502" s="7" t="s">
        <v>13</v>
      </c>
      <c r="E502" s="7" t="s">
        <v>250</v>
      </c>
      <c r="F502" s="7">
        <v>572</v>
      </c>
      <c r="G502" s="8">
        <v>0.52777777777777779</v>
      </c>
      <c r="H502" s="8">
        <v>0.61458333333333337</v>
      </c>
      <c r="I502" s="7">
        <v>45</v>
      </c>
      <c r="J502" s="7">
        <v>38</v>
      </c>
      <c r="K502" s="7">
        <v>7</v>
      </c>
      <c r="L502" s="7">
        <v>84.444444444444443</v>
      </c>
      <c r="M502" s="12" t="str">
        <f>IFERROR(VLOOKUP(Tabla1[[#This Row],[COD]],Circuitos[],2,0)," ")</f>
        <v xml:space="preserve"> </v>
      </c>
      <c r="N502" s="9">
        <f>Tabla1[[#This Row],[DIA]]</f>
        <v>45809</v>
      </c>
      <c r="S502"/>
    </row>
    <row r="503" spans="1:19">
      <c r="A503" s="9" t="str">
        <f>Tabla1[[#This Row],[DIA]]&amp;"-"&amp;Tabla1[[#This Row],[NUM]]</f>
        <v>45809-954</v>
      </c>
      <c r="B503" s="61">
        <v>45809</v>
      </c>
      <c r="C503" s="7" t="s">
        <v>348</v>
      </c>
      <c r="D503" s="7" t="s">
        <v>13</v>
      </c>
      <c r="E503" s="7" t="s">
        <v>250</v>
      </c>
      <c r="F503" s="7">
        <v>954</v>
      </c>
      <c r="G503" s="8">
        <v>0.625</v>
      </c>
      <c r="H503" s="8">
        <v>0.78125</v>
      </c>
      <c r="I503" s="7">
        <v>45</v>
      </c>
      <c r="J503" s="7">
        <v>35</v>
      </c>
      <c r="K503" s="7">
        <v>10</v>
      </c>
      <c r="L503" s="7">
        <v>77.777777777777771</v>
      </c>
      <c r="M503" s="12" t="str">
        <f>IFERROR(VLOOKUP(Tabla1[[#This Row],[COD]],Circuitos[],2,0)," ")</f>
        <v xml:space="preserve"> </v>
      </c>
      <c r="N503" s="9">
        <f>Tabla1[[#This Row],[DIA]]</f>
        <v>45809</v>
      </c>
      <c r="S503"/>
    </row>
    <row r="504" spans="1:19">
      <c r="A504" s="9" t="str">
        <f>Tabla1[[#This Row],[DIA]]&amp;"-"&amp;Tabla1[[#This Row],[NUM]]</f>
        <v>45809-788</v>
      </c>
      <c r="B504" s="61">
        <v>45809</v>
      </c>
      <c r="C504" s="7" t="s">
        <v>358</v>
      </c>
      <c r="D504" s="7" t="s">
        <v>37</v>
      </c>
      <c r="E504" s="7" t="s">
        <v>278</v>
      </c>
      <c r="F504" s="7">
        <v>788</v>
      </c>
      <c r="G504" s="8">
        <v>0.86458333333333337</v>
      </c>
      <c r="H504" s="8">
        <v>0.97916666666666663</v>
      </c>
      <c r="I504" s="7">
        <v>45</v>
      </c>
      <c r="J504" s="7">
        <v>45</v>
      </c>
      <c r="K504" s="7">
        <v>0</v>
      </c>
      <c r="L504" s="7">
        <v>100</v>
      </c>
      <c r="M504" s="12" t="str">
        <f>IFERROR(VLOOKUP(Tabla1[[#This Row],[COD]],Circuitos[],2,0)," ")</f>
        <v xml:space="preserve"> </v>
      </c>
      <c r="N504" s="9">
        <f>Tabla1[[#This Row],[DIA]]</f>
        <v>45809</v>
      </c>
      <c r="S504"/>
    </row>
    <row r="505" spans="1:19">
      <c r="A505" s="9" t="str">
        <f>Tabla1[[#This Row],[DIA]]&amp;"-"&amp;Tabla1[[#This Row],[NUM]]</f>
        <v>45809-1854</v>
      </c>
      <c r="B505" s="61">
        <v>45809</v>
      </c>
      <c r="C505" s="7" t="s">
        <v>241</v>
      </c>
      <c r="D505" s="7" t="s">
        <v>13</v>
      </c>
      <c r="E505" s="7" t="s">
        <v>250</v>
      </c>
      <c r="F505" s="7">
        <v>1854</v>
      </c>
      <c r="G505" s="8">
        <v>0.73611111111111116</v>
      </c>
      <c r="H505" s="8">
        <v>0.86111111111111116</v>
      </c>
      <c r="I505" s="7">
        <v>36</v>
      </c>
      <c r="J505" s="7">
        <v>10</v>
      </c>
      <c r="K505" s="7">
        <v>26</v>
      </c>
      <c r="L505" s="7">
        <v>27.777777777777779</v>
      </c>
      <c r="M505" s="12" t="str">
        <f>IFERROR(VLOOKUP(Tabla1[[#This Row],[COD]],Circuitos[],2,0)," ")</f>
        <v xml:space="preserve"> </v>
      </c>
      <c r="N505" s="9">
        <f>Tabla1[[#This Row],[DIA]]</f>
        <v>45809</v>
      </c>
      <c r="S505"/>
    </row>
    <row r="506" spans="1:19">
      <c r="A506" s="9" t="str">
        <f>Tabla1[[#This Row],[DIA]]&amp;"-"&amp;Tabla1[[#This Row],[NUM]]</f>
        <v>45809-683</v>
      </c>
      <c r="B506" s="61">
        <v>45809</v>
      </c>
      <c r="C506" s="7" t="s">
        <v>291</v>
      </c>
      <c r="D506" s="7" t="s">
        <v>36</v>
      </c>
      <c r="E506" s="7" t="s">
        <v>292</v>
      </c>
      <c r="F506" s="7">
        <v>683</v>
      </c>
      <c r="G506" s="8">
        <v>0.45833333333333331</v>
      </c>
      <c r="H506" s="8">
        <v>0.56944444444444442</v>
      </c>
      <c r="I506" s="7">
        <v>12</v>
      </c>
      <c r="J506" s="7">
        <v>12</v>
      </c>
      <c r="K506" s="7">
        <v>0</v>
      </c>
      <c r="L506" s="7">
        <v>100</v>
      </c>
      <c r="M506" s="12" t="str">
        <f>IFERROR(VLOOKUP(Tabla1[[#This Row],[COD]],Circuitos[],2,0)," ")</f>
        <v xml:space="preserve"> </v>
      </c>
      <c r="N506" s="9">
        <f>Tabla1[[#This Row],[DIA]]</f>
        <v>45809</v>
      </c>
      <c r="S506"/>
    </row>
    <row r="507" spans="1:19">
      <c r="A507" s="9" t="str">
        <f>Tabla1[[#This Row],[DIA]]&amp;"-"&amp;Tabla1[[#This Row],[NUM]]</f>
        <v>45809-685</v>
      </c>
      <c r="B507" s="61">
        <v>45809</v>
      </c>
      <c r="C507" s="7" t="s">
        <v>291</v>
      </c>
      <c r="D507" s="7" t="s">
        <v>13</v>
      </c>
      <c r="E507" s="7" t="s">
        <v>292</v>
      </c>
      <c r="F507" s="7">
        <v>685</v>
      </c>
      <c r="G507" s="8">
        <v>0.54861111111111116</v>
      </c>
      <c r="H507" s="8">
        <v>0.68055555555555558</v>
      </c>
      <c r="I507" s="7">
        <v>17</v>
      </c>
      <c r="J507" s="7">
        <v>16</v>
      </c>
      <c r="K507" s="7">
        <v>1</v>
      </c>
      <c r="L507" s="7">
        <v>94.117647058823536</v>
      </c>
      <c r="M507" s="12" t="str">
        <f>IFERROR(VLOOKUP(Tabla1[[#This Row],[COD]],Circuitos[],2,0)," ")</f>
        <v xml:space="preserve"> </v>
      </c>
      <c r="N507" s="9">
        <f>Tabla1[[#This Row],[DIA]]</f>
        <v>45809</v>
      </c>
      <c r="S507"/>
    </row>
    <row r="508" spans="1:19">
      <c r="A508" s="9" t="str">
        <f>Tabla1[[#This Row],[DIA]]&amp;"-"&amp;Tabla1[[#This Row],[NUM]]</f>
        <v>45809-776</v>
      </c>
      <c r="B508" s="61">
        <v>45809</v>
      </c>
      <c r="C508" s="7" t="s">
        <v>375</v>
      </c>
      <c r="D508" s="7" t="s">
        <v>13</v>
      </c>
      <c r="E508" s="7" t="s">
        <v>278</v>
      </c>
      <c r="F508" s="7">
        <v>776</v>
      </c>
      <c r="G508" s="8">
        <v>0.46180555555555558</v>
      </c>
      <c r="H508" s="8">
        <v>0.57638888888888884</v>
      </c>
      <c r="I508" s="7">
        <v>45</v>
      </c>
      <c r="J508" s="7">
        <v>28</v>
      </c>
      <c r="K508" s="7">
        <v>17</v>
      </c>
      <c r="L508" s="7">
        <v>62.222222222222221</v>
      </c>
      <c r="M508" s="12" t="str">
        <f>IFERROR(VLOOKUP(Tabla1[[#This Row],[COD]],Circuitos[],2,0)," ")</f>
        <v xml:space="preserve"> </v>
      </c>
      <c r="N508" s="9">
        <f>Tabla1[[#This Row],[DIA]]</f>
        <v>45809</v>
      </c>
      <c r="S508"/>
    </row>
    <row r="509" spans="1:19">
      <c r="A509" s="9" t="str">
        <f>Tabla1[[#This Row],[DIA]]&amp;"-"&amp;Tabla1[[#This Row],[NUM]]</f>
        <v>45809-362</v>
      </c>
      <c r="B509" s="61">
        <v>45809</v>
      </c>
      <c r="C509" s="7" t="s">
        <v>301</v>
      </c>
      <c r="D509" s="7" t="s">
        <v>291</v>
      </c>
      <c r="E509" s="7" t="s">
        <v>292</v>
      </c>
      <c r="F509" s="7">
        <v>362</v>
      </c>
      <c r="G509" s="8">
        <v>0.2361111111111111</v>
      </c>
      <c r="H509" s="8">
        <v>0.27083333333333331</v>
      </c>
      <c r="I509" s="7">
        <v>12</v>
      </c>
      <c r="J509" s="7">
        <v>12</v>
      </c>
      <c r="K509" s="7">
        <v>0</v>
      </c>
      <c r="L509" s="7">
        <v>100</v>
      </c>
      <c r="M509" s="12" t="str">
        <f>IFERROR(VLOOKUP(Tabla1[[#This Row],[COD]],Circuitos[],2,0)," ")</f>
        <v xml:space="preserve"> </v>
      </c>
      <c r="N509" s="9">
        <f>Tabla1[[#This Row],[DIA]]</f>
        <v>45809</v>
      </c>
      <c r="S509"/>
    </row>
    <row r="510" spans="1:19">
      <c r="A510" s="9" t="str">
        <f>Tabla1[[#This Row],[DIA]]&amp;"-"&amp;Tabla1[[#This Row],[NUM]]</f>
        <v>45809-312</v>
      </c>
      <c r="B510" s="61">
        <v>45809</v>
      </c>
      <c r="C510" s="7" t="s">
        <v>301</v>
      </c>
      <c r="D510" s="7" t="s">
        <v>291</v>
      </c>
      <c r="E510" s="7" t="s">
        <v>292</v>
      </c>
      <c r="F510" s="7">
        <v>312</v>
      </c>
      <c r="G510" s="8">
        <v>0.4201388888888889</v>
      </c>
      <c r="H510" s="8">
        <v>0.4548611111111111</v>
      </c>
      <c r="I510" s="7">
        <v>17</v>
      </c>
      <c r="J510" s="7">
        <v>16</v>
      </c>
      <c r="K510" s="7">
        <v>1</v>
      </c>
      <c r="L510" s="7">
        <v>94.117647058823536</v>
      </c>
      <c r="M510" s="12" t="str">
        <f>IFERROR(VLOOKUP(Tabla1[[#This Row],[COD]],Circuitos[],2,0)," ")</f>
        <v xml:space="preserve"> </v>
      </c>
      <c r="N510" s="9">
        <f>Tabla1[[#This Row],[DIA]]</f>
        <v>45809</v>
      </c>
      <c r="S510"/>
    </row>
    <row r="511" spans="1:19">
      <c r="A511" s="9" t="str">
        <f>Tabla1[[#This Row],[DIA]]&amp;"-"&amp;Tabla1[[#This Row],[NUM]]</f>
        <v>45809-898</v>
      </c>
      <c r="B511" s="61">
        <v>45809</v>
      </c>
      <c r="C511" s="7" t="s">
        <v>350</v>
      </c>
      <c r="D511" s="7" t="s">
        <v>13</v>
      </c>
      <c r="E511" s="7" t="s">
        <v>278</v>
      </c>
      <c r="F511" s="7">
        <v>898</v>
      </c>
      <c r="G511" s="8">
        <v>0.33333333333333331</v>
      </c>
      <c r="H511" s="8">
        <v>0.52083333333333337</v>
      </c>
      <c r="I511" s="7">
        <v>80</v>
      </c>
      <c r="J511" s="7">
        <v>62</v>
      </c>
      <c r="K511" s="7">
        <v>18</v>
      </c>
      <c r="L511" s="7">
        <v>77.5</v>
      </c>
      <c r="M511" s="12" t="str">
        <f>IFERROR(VLOOKUP(Tabla1[[#This Row],[COD]],Circuitos[],2,0)," ")</f>
        <v xml:space="preserve"> </v>
      </c>
      <c r="N511" s="9">
        <f>Tabla1[[#This Row],[DIA]]</f>
        <v>45809</v>
      </c>
      <c r="S511"/>
    </row>
    <row r="512" spans="1:19">
      <c r="A512" s="9" t="str">
        <f>Tabla1[[#This Row],[DIA]]&amp;"-"&amp;Tabla1[[#This Row],[NUM]]</f>
        <v>45809-1302</v>
      </c>
      <c r="B512" s="61">
        <v>45809</v>
      </c>
      <c r="C512" s="7" t="s">
        <v>22</v>
      </c>
      <c r="D512" s="7" t="s">
        <v>147</v>
      </c>
      <c r="E512" s="7" t="s">
        <v>181</v>
      </c>
      <c r="F512" s="7">
        <v>1302</v>
      </c>
      <c r="G512" s="8">
        <v>0.4826388888888889</v>
      </c>
      <c r="H512" s="8">
        <v>0.69097222222222221</v>
      </c>
      <c r="I512" s="7">
        <v>10</v>
      </c>
      <c r="J512" s="7">
        <v>10</v>
      </c>
      <c r="K512" s="7">
        <v>0</v>
      </c>
      <c r="L512" s="7">
        <v>100</v>
      </c>
      <c r="M512" s="12" t="str">
        <f>IFERROR(VLOOKUP(Tabla1[[#This Row],[COD]],Circuitos[],2,0)," ")</f>
        <v xml:space="preserve"> </v>
      </c>
      <c r="N512" s="9">
        <f>Tabla1[[#This Row],[DIA]]</f>
        <v>45809</v>
      </c>
      <c r="S512"/>
    </row>
    <row r="513" spans="1:19">
      <c r="A513" s="9" t="str">
        <f>Tabla1[[#This Row],[DIA]]&amp;"-"&amp;Tabla1[[#This Row],[NUM]]</f>
        <v>45809-437</v>
      </c>
      <c r="B513" s="61">
        <v>45809</v>
      </c>
      <c r="C513" s="7" t="s">
        <v>394</v>
      </c>
      <c r="D513" s="7" t="s">
        <v>36</v>
      </c>
      <c r="E513" s="7" t="s">
        <v>395</v>
      </c>
      <c r="F513" s="7">
        <v>437</v>
      </c>
      <c r="G513" s="8">
        <v>0.3888888888888889</v>
      </c>
      <c r="H513" s="8">
        <v>0.52083333333333337</v>
      </c>
      <c r="I513" s="7">
        <v>10</v>
      </c>
      <c r="J513" s="7">
        <v>7</v>
      </c>
      <c r="K513" s="7">
        <v>3</v>
      </c>
      <c r="L513" s="7">
        <v>70</v>
      </c>
      <c r="M513" s="12" t="str">
        <f>IFERROR(VLOOKUP(Tabla1[[#This Row],[COD]],Circuitos[],2,0)," ")</f>
        <v xml:space="preserve"> </v>
      </c>
      <c r="N513" s="9">
        <f>Tabla1[[#This Row],[DIA]]</f>
        <v>45809</v>
      </c>
      <c r="S513"/>
    </row>
    <row r="514" spans="1:19">
      <c r="A514" s="9" t="str">
        <f>Tabla1[[#This Row],[DIA]]&amp;"-"&amp;Tabla1[[#This Row],[NUM]]</f>
        <v>45809-433</v>
      </c>
      <c r="B514" s="61">
        <v>45809</v>
      </c>
      <c r="C514" s="7" t="s">
        <v>394</v>
      </c>
      <c r="D514" s="7" t="s">
        <v>13</v>
      </c>
      <c r="E514" s="7" t="s">
        <v>395</v>
      </c>
      <c r="F514" s="7">
        <v>433</v>
      </c>
      <c r="G514" s="8">
        <v>0.44444444444444442</v>
      </c>
      <c r="H514" s="8">
        <v>0.60763888888888884</v>
      </c>
      <c r="I514" s="7">
        <v>26</v>
      </c>
      <c r="J514" s="7">
        <v>26</v>
      </c>
      <c r="K514" s="7">
        <v>0</v>
      </c>
      <c r="L514" s="7">
        <v>100</v>
      </c>
      <c r="M514" s="12" t="str">
        <f>IFERROR(VLOOKUP(Tabla1[[#This Row],[COD]],Circuitos[],2,0)," ")</f>
        <v xml:space="preserve"> </v>
      </c>
      <c r="N514" s="9">
        <f>Tabla1[[#This Row],[DIA]]</f>
        <v>45809</v>
      </c>
      <c r="S514"/>
    </row>
    <row r="515" spans="1:19">
      <c r="A515" s="9" t="str">
        <f>Tabla1[[#This Row],[DIA]]&amp;"-"&amp;Tabla1[[#This Row],[NUM]]</f>
        <v>45810-920</v>
      </c>
      <c r="B515" s="61">
        <v>45810</v>
      </c>
      <c r="C515" s="7" t="s">
        <v>185</v>
      </c>
      <c r="D515" s="7" t="s">
        <v>13</v>
      </c>
      <c r="E515" s="7" t="s">
        <v>186</v>
      </c>
      <c r="F515" s="7">
        <v>920</v>
      </c>
      <c r="G515" s="8">
        <v>0.63888888888888884</v>
      </c>
      <c r="H515" s="8">
        <v>0.78125</v>
      </c>
      <c r="I515" s="7">
        <v>30</v>
      </c>
      <c r="J515" s="7">
        <v>29</v>
      </c>
      <c r="K515" s="7">
        <v>1</v>
      </c>
      <c r="L515" s="7">
        <v>96.666666666666671</v>
      </c>
      <c r="M515" s="12" t="str">
        <f>IFERROR(VLOOKUP(Tabla1[[#This Row],[COD]],Circuitos[],2,0)," ")</f>
        <v xml:space="preserve"> </v>
      </c>
      <c r="N515" s="9">
        <f>Tabla1[[#This Row],[DIA]]</f>
        <v>45810</v>
      </c>
      <c r="S515"/>
    </row>
    <row r="516" spans="1:19">
      <c r="A516" s="9" t="str">
        <f>Tabla1[[#This Row],[DIA]]&amp;"-"&amp;Tabla1[[#This Row],[NUM]]</f>
        <v>45810-896</v>
      </c>
      <c r="B516" s="61">
        <v>45810</v>
      </c>
      <c r="C516" s="7" t="s">
        <v>484</v>
      </c>
      <c r="D516" s="7" t="s">
        <v>543</v>
      </c>
      <c r="E516" s="7" t="s">
        <v>548</v>
      </c>
      <c r="F516" s="7">
        <v>896</v>
      </c>
      <c r="G516" s="8">
        <v>6.9444444444444441E-3</v>
      </c>
      <c r="H516" s="8">
        <v>0.15972222222222221</v>
      </c>
      <c r="I516" s="7">
        <v>50</v>
      </c>
      <c r="J516" s="7">
        <v>0</v>
      </c>
      <c r="K516" s="7">
        <v>50</v>
      </c>
      <c r="L516" s="7">
        <v>0</v>
      </c>
      <c r="M516" s="12" t="str">
        <f>IFERROR(VLOOKUP(Tabla1[[#This Row],[COD]],Circuitos[],2,0)," ")</f>
        <v xml:space="preserve"> </v>
      </c>
      <c r="N516" s="9">
        <f>Tabla1[[#This Row],[DIA]]</f>
        <v>45810</v>
      </c>
      <c r="S516"/>
    </row>
    <row r="517" spans="1:19">
      <c r="A517" s="9" t="str">
        <f>Tabla1[[#This Row],[DIA]]&amp;"-"&amp;Tabla1[[#This Row],[NUM]]</f>
        <v>45810-3712</v>
      </c>
      <c r="B517" s="61">
        <v>45810</v>
      </c>
      <c r="C517" s="7" t="s">
        <v>37</v>
      </c>
      <c r="D517" s="7" t="s">
        <v>201</v>
      </c>
      <c r="E517" s="7" t="s">
        <v>202</v>
      </c>
      <c r="F517" s="7">
        <v>3712</v>
      </c>
      <c r="G517" s="8">
        <v>0.70486111111111116</v>
      </c>
      <c r="H517" s="8">
        <v>0.78125</v>
      </c>
      <c r="I517" s="7">
        <v>12</v>
      </c>
      <c r="J517" s="7">
        <v>12</v>
      </c>
      <c r="K517" s="7">
        <v>0</v>
      </c>
      <c r="L517" s="7">
        <v>100</v>
      </c>
      <c r="M517" s="12" t="str">
        <f>IFERROR(VLOOKUP(Tabla1[[#This Row],[COD]],Circuitos[],2,0)," ")</f>
        <v xml:space="preserve"> </v>
      </c>
      <c r="N517" s="9">
        <f>Tabla1[[#This Row],[DIA]]</f>
        <v>45810</v>
      </c>
      <c r="S517"/>
    </row>
    <row r="518" spans="1:19">
      <c r="A518" s="9" t="str">
        <f>Tabla1[[#This Row],[DIA]]&amp;"-"&amp;Tabla1[[#This Row],[NUM]]</f>
        <v>45810-1001</v>
      </c>
      <c r="B518" s="61">
        <v>45810</v>
      </c>
      <c r="C518" s="7" t="s">
        <v>173</v>
      </c>
      <c r="D518" s="7" t="s">
        <v>13</v>
      </c>
      <c r="E518" s="7" t="s">
        <v>174</v>
      </c>
      <c r="F518" s="7">
        <v>1001</v>
      </c>
      <c r="G518" s="8">
        <v>0.3125</v>
      </c>
      <c r="H518" s="8">
        <v>0.4861111111111111</v>
      </c>
      <c r="I518" s="7">
        <v>10</v>
      </c>
      <c r="J518" s="7">
        <v>0</v>
      </c>
      <c r="K518" s="7">
        <v>10</v>
      </c>
      <c r="L518" s="7">
        <v>0</v>
      </c>
      <c r="M518" s="12" t="str">
        <f>IFERROR(VLOOKUP(Tabla1[[#This Row],[COD]],Circuitos[],2,0)," ")</f>
        <v xml:space="preserve"> </v>
      </c>
      <c r="N518" s="9">
        <f>Tabla1[[#This Row],[DIA]]</f>
        <v>45810</v>
      </c>
      <c r="S518"/>
    </row>
    <row r="519" spans="1:19">
      <c r="A519" s="9" t="str">
        <f>Tabla1[[#This Row],[DIA]]&amp;"-"&amp;Tabla1[[#This Row],[NUM]]</f>
        <v>45810-730</v>
      </c>
      <c r="B519" s="61">
        <v>45810</v>
      </c>
      <c r="C519" s="7" t="s">
        <v>547</v>
      </c>
      <c r="D519" s="7" t="s">
        <v>394</v>
      </c>
      <c r="E519" s="7" t="s">
        <v>395</v>
      </c>
      <c r="F519" s="7">
        <v>730</v>
      </c>
      <c r="G519" s="8">
        <v>0.22916666666666666</v>
      </c>
      <c r="H519" s="8">
        <v>0.30902777777777779</v>
      </c>
      <c r="I519" s="7">
        <v>46</v>
      </c>
      <c r="J519" s="7">
        <v>31</v>
      </c>
      <c r="K519" s="7">
        <v>15</v>
      </c>
      <c r="L519" s="7">
        <v>67.391304347826093</v>
      </c>
      <c r="M519" s="12" t="str">
        <f>IFERROR(VLOOKUP(Tabla1[[#This Row],[COD]],Circuitos[],2,0)," ")</f>
        <v xml:space="preserve"> </v>
      </c>
      <c r="N519" s="9">
        <f>Tabla1[[#This Row],[DIA]]</f>
        <v>45810</v>
      </c>
      <c r="S519"/>
    </row>
    <row r="520" spans="1:19">
      <c r="A520" s="9" t="str">
        <f>Tabla1[[#This Row],[DIA]]&amp;"-"&amp;Tabla1[[#This Row],[NUM]]</f>
        <v>45810-1003</v>
      </c>
      <c r="B520" s="61">
        <v>45810</v>
      </c>
      <c r="C520" s="7" t="s">
        <v>183</v>
      </c>
      <c r="D520" s="7" t="s">
        <v>173</v>
      </c>
      <c r="E520" s="7" t="s">
        <v>174</v>
      </c>
      <c r="F520" s="7">
        <v>1003</v>
      </c>
      <c r="G520" s="8">
        <v>0.81944444444444442</v>
      </c>
      <c r="H520" s="8">
        <v>0.85416666666666663</v>
      </c>
      <c r="I520" s="7">
        <v>10</v>
      </c>
      <c r="J520" s="7">
        <v>6</v>
      </c>
      <c r="K520" s="7">
        <v>4</v>
      </c>
      <c r="L520" s="7">
        <v>60</v>
      </c>
      <c r="M520" s="12" t="str">
        <f>IFERROR(VLOOKUP(Tabla1[[#This Row],[COD]],Circuitos[],2,0)," ")</f>
        <v xml:space="preserve"> </v>
      </c>
      <c r="N520" s="9">
        <f>Tabla1[[#This Row],[DIA]]</f>
        <v>45810</v>
      </c>
      <c r="S520"/>
    </row>
    <row r="521" spans="1:19">
      <c r="A521" s="9" t="str">
        <f>Tabla1[[#This Row],[DIA]]&amp;"-"&amp;Tabla1[[#This Row],[NUM]]</f>
        <v>45810-921</v>
      </c>
      <c r="B521" s="61">
        <v>45810</v>
      </c>
      <c r="C521" s="7" t="s">
        <v>13</v>
      </c>
      <c r="D521" s="7" t="s">
        <v>185</v>
      </c>
      <c r="E521" s="7" t="s">
        <v>186</v>
      </c>
      <c r="F521" s="7">
        <v>921</v>
      </c>
      <c r="G521" s="8">
        <v>0.81597222222222221</v>
      </c>
      <c r="H521" s="8">
        <v>2.0833333333333332E-2</v>
      </c>
      <c r="I521" s="7">
        <v>30</v>
      </c>
      <c r="J521" s="7">
        <v>4</v>
      </c>
      <c r="K521" s="7">
        <v>26</v>
      </c>
      <c r="L521" s="7">
        <v>13.333333333333334</v>
      </c>
      <c r="M521" s="12" t="str">
        <f>IFERROR(VLOOKUP(Tabla1[[#This Row],[COD]],Circuitos[],2,0)," ")</f>
        <v xml:space="preserve"> </v>
      </c>
      <c r="N521" s="9">
        <f>Tabla1[[#This Row],[DIA]]</f>
        <v>45810</v>
      </c>
      <c r="S521"/>
    </row>
    <row r="522" spans="1:19">
      <c r="A522" s="9" t="str">
        <f>Tabla1[[#This Row],[DIA]]&amp;"-"&amp;Tabla1[[#This Row],[NUM]]</f>
        <v>45810-1171</v>
      </c>
      <c r="B522" s="61">
        <v>45810</v>
      </c>
      <c r="C522" s="7" t="s">
        <v>13</v>
      </c>
      <c r="D522" s="7" t="s">
        <v>201</v>
      </c>
      <c r="E522" s="7" t="s">
        <v>475</v>
      </c>
      <c r="F522" s="7">
        <v>1171</v>
      </c>
      <c r="G522" s="8">
        <v>0.30555555555555558</v>
      </c>
      <c r="H522" s="8">
        <v>0.40625</v>
      </c>
      <c r="I522" s="7">
        <v>20</v>
      </c>
      <c r="J522" s="7">
        <v>2</v>
      </c>
      <c r="K522" s="7">
        <v>18</v>
      </c>
      <c r="L522" s="7">
        <v>10</v>
      </c>
      <c r="M522" s="12" t="str">
        <f>IFERROR(VLOOKUP(Tabla1[[#This Row],[COD]],Circuitos[],2,0)," ")</f>
        <v xml:space="preserve"> </v>
      </c>
      <c r="N522" s="9">
        <f>Tabla1[[#This Row],[DIA]]</f>
        <v>45810</v>
      </c>
      <c r="S522"/>
    </row>
    <row r="523" spans="1:19">
      <c r="A523" s="9" t="str">
        <f>Tabla1[[#This Row],[DIA]]&amp;"-"&amp;Tabla1[[#This Row],[NUM]]</f>
        <v>45810-597</v>
      </c>
      <c r="B523" s="61">
        <v>45810</v>
      </c>
      <c r="C523" s="7" t="s">
        <v>13</v>
      </c>
      <c r="D523" s="7" t="s">
        <v>201</v>
      </c>
      <c r="E523" s="7" t="s">
        <v>250</v>
      </c>
      <c r="F523" s="7">
        <v>597</v>
      </c>
      <c r="G523" s="8">
        <v>0.37847222222222221</v>
      </c>
      <c r="H523" s="8">
        <v>0.47569444444444442</v>
      </c>
      <c r="I523" s="7">
        <v>45</v>
      </c>
      <c r="J523" s="7">
        <v>32</v>
      </c>
      <c r="K523" s="7">
        <v>13</v>
      </c>
      <c r="L523" s="7">
        <v>71.111111111111114</v>
      </c>
      <c r="M523" s="12" t="str">
        <f>IFERROR(VLOOKUP(Tabla1[[#This Row],[COD]],Circuitos[],2,0)," ")</f>
        <v xml:space="preserve"> </v>
      </c>
      <c r="N523" s="9">
        <f>Tabla1[[#This Row],[DIA]]</f>
        <v>45810</v>
      </c>
      <c r="S523"/>
    </row>
    <row r="524" spans="1:19">
      <c r="A524" s="9" t="str">
        <f>Tabla1[[#This Row],[DIA]]&amp;"-"&amp;Tabla1[[#This Row],[NUM]]</f>
        <v>45810-1683</v>
      </c>
      <c r="B524" s="61">
        <v>45810</v>
      </c>
      <c r="C524" s="7" t="s">
        <v>13</v>
      </c>
      <c r="D524" s="7" t="s">
        <v>147</v>
      </c>
      <c r="E524" s="7" t="s">
        <v>475</v>
      </c>
      <c r="F524" s="7">
        <v>1683</v>
      </c>
      <c r="G524" s="8">
        <v>0.38194444444444442</v>
      </c>
      <c r="H524" s="8">
        <v>0.57986111111111116</v>
      </c>
      <c r="I524" s="7">
        <v>30</v>
      </c>
      <c r="J524" s="7">
        <v>29</v>
      </c>
      <c r="K524" s="7">
        <v>1</v>
      </c>
      <c r="L524" s="7">
        <v>96.666666666666671</v>
      </c>
      <c r="M524" s="12" t="str">
        <f>IFERROR(VLOOKUP(Tabla1[[#This Row],[COD]],Circuitos[],2,0)," ")</f>
        <v xml:space="preserve"> </v>
      </c>
      <c r="N524" s="9">
        <f>Tabla1[[#This Row],[DIA]]</f>
        <v>45810</v>
      </c>
      <c r="S524"/>
    </row>
    <row r="525" spans="1:19">
      <c r="A525" s="9" t="str">
        <f>Tabla1[[#This Row],[DIA]]&amp;"-"&amp;Tabla1[[#This Row],[NUM]]</f>
        <v>45810-1861</v>
      </c>
      <c r="B525" s="61">
        <v>45810</v>
      </c>
      <c r="C525" s="7" t="s">
        <v>13</v>
      </c>
      <c r="D525" s="7" t="s">
        <v>275</v>
      </c>
      <c r="E525" s="7" t="s">
        <v>250</v>
      </c>
      <c r="F525" s="7">
        <v>1861</v>
      </c>
      <c r="G525" s="8">
        <v>0.39583333333333331</v>
      </c>
      <c r="H525" s="8">
        <v>0.4513888888888889</v>
      </c>
      <c r="I525" s="7">
        <v>30</v>
      </c>
      <c r="J525" s="7">
        <v>9</v>
      </c>
      <c r="K525" s="7">
        <v>21</v>
      </c>
      <c r="L525" s="7">
        <v>30</v>
      </c>
      <c r="M525" s="12" t="str">
        <f>IFERROR(VLOOKUP(Tabla1[[#This Row],[COD]],Circuitos[],2,0)," ")</f>
        <v xml:space="preserve"> </v>
      </c>
      <c r="N525" s="9">
        <f>Tabla1[[#This Row],[DIA]]</f>
        <v>45810</v>
      </c>
      <c r="S525"/>
    </row>
    <row r="526" spans="1:19">
      <c r="A526" s="9" t="str">
        <f>Tabla1[[#This Row],[DIA]]&amp;"-"&amp;Tabla1[[#This Row],[NUM]]</f>
        <v>45810-1002</v>
      </c>
      <c r="B526" s="61">
        <v>45810</v>
      </c>
      <c r="C526" s="7" t="s">
        <v>13</v>
      </c>
      <c r="D526" s="7" t="s">
        <v>183</v>
      </c>
      <c r="E526" s="7" t="s">
        <v>174</v>
      </c>
      <c r="F526" s="7">
        <v>1002</v>
      </c>
      <c r="G526" s="8">
        <v>0.52777777777777779</v>
      </c>
      <c r="H526" s="8">
        <v>0.77777777777777779</v>
      </c>
      <c r="I526" s="7">
        <v>10</v>
      </c>
      <c r="J526" s="7">
        <v>0</v>
      </c>
      <c r="K526" s="7">
        <v>10</v>
      </c>
      <c r="L526" s="7">
        <v>0</v>
      </c>
      <c r="M526" s="12" t="str">
        <f>IFERROR(VLOOKUP(Tabla1[[#This Row],[COD]],Circuitos[],2,0)," ")</f>
        <v>Programas de Egipto</v>
      </c>
      <c r="N526" s="9">
        <f>Tabla1[[#This Row],[DIA]]</f>
        <v>45810</v>
      </c>
      <c r="S526"/>
    </row>
    <row r="527" spans="1:19">
      <c r="A527" s="9" t="str">
        <f>Tabla1[[#This Row],[DIA]]&amp;"-"&amp;Tabla1[[#This Row],[NUM]]</f>
        <v>45810-953</v>
      </c>
      <c r="B527" s="61">
        <v>45810</v>
      </c>
      <c r="C527" s="7" t="s">
        <v>13</v>
      </c>
      <c r="D527" s="7" t="s">
        <v>348</v>
      </c>
      <c r="E527" s="7" t="s">
        <v>250</v>
      </c>
      <c r="F527" s="7">
        <v>953</v>
      </c>
      <c r="G527" s="8">
        <v>0.44097222222222221</v>
      </c>
      <c r="H527" s="8">
        <v>0.59722222222222221</v>
      </c>
      <c r="I527" s="7">
        <v>45</v>
      </c>
      <c r="J527" s="7">
        <v>45</v>
      </c>
      <c r="K527" s="7">
        <v>0</v>
      </c>
      <c r="L527" s="7">
        <v>100</v>
      </c>
      <c r="M527" s="12" t="str">
        <f>IFERROR(VLOOKUP(Tabla1[[#This Row],[COD]],Circuitos[],2,0)," ")</f>
        <v xml:space="preserve"> </v>
      </c>
      <c r="N527" s="9">
        <f>Tabla1[[#This Row],[DIA]]</f>
        <v>45810</v>
      </c>
      <c r="S527"/>
    </row>
    <row r="528" spans="1:19">
      <c r="A528" s="9" t="str">
        <f>Tabla1[[#This Row],[DIA]]&amp;"-"&amp;Tabla1[[#This Row],[NUM]]</f>
        <v>45810-433</v>
      </c>
      <c r="B528" s="61">
        <v>45810</v>
      </c>
      <c r="C528" s="7" t="s">
        <v>394</v>
      </c>
      <c r="D528" s="7" t="s">
        <v>13</v>
      </c>
      <c r="E528" s="7" t="s">
        <v>395</v>
      </c>
      <c r="F528" s="7">
        <v>433</v>
      </c>
      <c r="G528" s="8">
        <v>0.44444444444444442</v>
      </c>
      <c r="H528" s="8">
        <v>0.60763888888888884</v>
      </c>
      <c r="I528" s="7">
        <v>46</v>
      </c>
      <c r="J528" s="7">
        <v>31</v>
      </c>
      <c r="K528" s="7">
        <v>15</v>
      </c>
      <c r="L528" s="7">
        <v>67.391304347826093</v>
      </c>
      <c r="M528" s="12" t="str">
        <f>IFERROR(VLOOKUP(Tabla1[[#This Row],[COD]],Circuitos[],2,0)," ")</f>
        <v xml:space="preserve"> </v>
      </c>
      <c r="N528" s="9">
        <f>Tabla1[[#This Row],[DIA]]</f>
        <v>45810</v>
      </c>
      <c r="S528"/>
    </row>
    <row r="529" spans="1:19">
      <c r="A529" s="9" t="str">
        <f>Tabla1[[#This Row],[DIA]]&amp;"-"&amp;Tabla1[[#This Row],[NUM]]</f>
        <v>45811-1827</v>
      </c>
      <c r="B529" s="61">
        <v>45811</v>
      </c>
      <c r="C529" s="7" t="s">
        <v>37</v>
      </c>
      <c r="D529" s="7" t="s">
        <v>196</v>
      </c>
      <c r="E529" s="7" t="s">
        <v>193</v>
      </c>
      <c r="F529" s="7">
        <v>1827</v>
      </c>
      <c r="G529" s="8">
        <v>0.64583333333333337</v>
      </c>
      <c r="H529" s="8">
        <v>0.73611111111111116</v>
      </c>
      <c r="I529" s="7">
        <v>12</v>
      </c>
      <c r="J529" s="7">
        <v>12</v>
      </c>
      <c r="K529" s="7">
        <v>0</v>
      </c>
      <c r="L529" s="7">
        <v>100</v>
      </c>
      <c r="M529" s="12" t="str">
        <f>IFERROR(VLOOKUP(Tabla1[[#This Row],[COD]],Circuitos[],2,0)," ")</f>
        <v xml:space="preserve"> </v>
      </c>
      <c r="N529" s="9">
        <f>Tabla1[[#This Row],[DIA]]</f>
        <v>45811</v>
      </c>
      <c r="S529"/>
    </row>
    <row r="530" spans="1:19">
      <c r="A530" s="9" t="str">
        <f>Tabla1[[#This Row],[DIA]]&amp;"-"&amp;Tabla1[[#This Row],[NUM]]</f>
        <v>45811-766</v>
      </c>
      <c r="B530" s="61">
        <v>45811</v>
      </c>
      <c r="C530" s="7" t="s">
        <v>232</v>
      </c>
      <c r="D530" s="7" t="s">
        <v>36</v>
      </c>
      <c r="E530" s="7" t="s">
        <v>278</v>
      </c>
      <c r="F530" s="7">
        <v>766</v>
      </c>
      <c r="G530" s="8">
        <v>0.91319444444444442</v>
      </c>
      <c r="H530" s="8">
        <v>3.472222222222222E-3</v>
      </c>
      <c r="I530" s="7">
        <v>45</v>
      </c>
      <c r="J530" s="7">
        <v>16</v>
      </c>
      <c r="K530" s="7">
        <v>29</v>
      </c>
      <c r="L530" s="7">
        <v>35.555555555555557</v>
      </c>
      <c r="M530" s="12" t="str">
        <f>IFERROR(VLOOKUP(Tabla1[[#This Row],[COD]],Circuitos[],2,0)," ")</f>
        <v xml:space="preserve"> </v>
      </c>
      <c r="N530" s="9">
        <f>Tabla1[[#This Row],[DIA]]</f>
        <v>45811</v>
      </c>
      <c r="S530"/>
    </row>
    <row r="531" spans="1:19">
      <c r="A531" s="9" t="str">
        <f>Tabla1[[#This Row],[DIA]]&amp;"-"&amp;Tabla1[[#This Row],[NUM]]</f>
        <v>45811-934</v>
      </c>
      <c r="B531" s="61">
        <v>45811</v>
      </c>
      <c r="C531" s="7" t="s">
        <v>209</v>
      </c>
      <c r="D531" s="7" t="s">
        <v>13</v>
      </c>
      <c r="E531" s="7" t="s">
        <v>250</v>
      </c>
      <c r="F531" s="7">
        <v>934</v>
      </c>
      <c r="G531" s="8">
        <v>0.52430555555555558</v>
      </c>
      <c r="H531" s="8">
        <v>0.65277777777777779</v>
      </c>
      <c r="I531" s="7">
        <v>45</v>
      </c>
      <c r="J531" s="7">
        <v>42</v>
      </c>
      <c r="K531" s="7">
        <v>3</v>
      </c>
      <c r="L531" s="7">
        <v>93.333333333333329</v>
      </c>
      <c r="M531" s="12" t="str">
        <f>IFERROR(VLOOKUP(Tabla1[[#This Row],[COD]],Circuitos[],2,0)," ")</f>
        <v xml:space="preserve"> </v>
      </c>
      <c r="N531" s="9">
        <f>Tabla1[[#This Row],[DIA]]</f>
        <v>45811</v>
      </c>
      <c r="S531"/>
    </row>
    <row r="532" spans="1:19">
      <c r="A532" s="9" t="str">
        <f>Tabla1[[#This Row],[DIA]]&amp;"-"&amp;Tabla1[[#This Row],[NUM]]</f>
        <v>45811-1916</v>
      </c>
      <c r="B532" s="61">
        <v>45811</v>
      </c>
      <c r="C532" s="7" t="s">
        <v>313</v>
      </c>
      <c r="D532" s="7" t="s">
        <v>13</v>
      </c>
      <c r="E532" s="7" t="s">
        <v>250</v>
      </c>
      <c r="F532" s="7">
        <v>1916</v>
      </c>
      <c r="G532" s="8">
        <v>0.50347222222222221</v>
      </c>
      <c r="H532" s="8">
        <v>0.66666666666666663</v>
      </c>
      <c r="I532" s="7">
        <v>45</v>
      </c>
      <c r="J532" s="7">
        <v>45</v>
      </c>
      <c r="K532" s="7">
        <v>0</v>
      </c>
      <c r="L532" s="7">
        <v>100</v>
      </c>
      <c r="M532" s="12" t="str">
        <f>IFERROR(VLOOKUP(Tabla1[[#This Row],[COD]],Circuitos[],2,0)," ")</f>
        <v xml:space="preserve"> </v>
      </c>
      <c r="N532" s="9">
        <f>Tabla1[[#This Row],[DIA]]</f>
        <v>45811</v>
      </c>
      <c r="S532"/>
    </row>
    <row r="533" spans="1:19">
      <c r="A533" s="9" t="str">
        <f>Tabla1[[#This Row],[DIA]]&amp;"-"&amp;Tabla1[[#This Row],[NUM]]</f>
        <v>45811-1243</v>
      </c>
      <c r="B533" s="61">
        <v>45811</v>
      </c>
      <c r="C533" s="7" t="s">
        <v>13</v>
      </c>
      <c r="D533" s="7" t="s">
        <v>544</v>
      </c>
      <c r="E533" s="7" t="s">
        <v>250</v>
      </c>
      <c r="F533" s="7">
        <v>1243</v>
      </c>
      <c r="G533" s="8">
        <v>0.88888888888888884</v>
      </c>
      <c r="H533" s="8">
        <v>0.98611111111111116</v>
      </c>
      <c r="I533" s="7">
        <v>50</v>
      </c>
      <c r="J533" s="7">
        <v>0</v>
      </c>
      <c r="K533" s="7">
        <v>50</v>
      </c>
      <c r="L533" s="7">
        <v>0</v>
      </c>
      <c r="M533" s="12" t="str">
        <f>IFERROR(VLOOKUP(Tabla1[[#This Row],[COD]],Circuitos[],2,0)," ")</f>
        <v xml:space="preserve"> </v>
      </c>
      <c r="N533" s="9">
        <f>Tabla1[[#This Row],[DIA]]</f>
        <v>45811</v>
      </c>
      <c r="S533"/>
    </row>
    <row r="534" spans="1:19">
      <c r="A534" s="9" t="str">
        <f>Tabla1[[#This Row],[DIA]]&amp;"-"&amp;Tabla1[[#This Row],[NUM]]</f>
        <v>45811-1915</v>
      </c>
      <c r="B534" s="61">
        <v>45811</v>
      </c>
      <c r="C534" s="7" t="s">
        <v>13</v>
      </c>
      <c r="D534" s="7" t="s">
        <v>313</v>
      </c>
      <c r="E534" s="7" t="s">
        <v>250</v>
      </c>
      <c r="F534" s="7">
        <v>1915</v>
      </c>
      <c r="G534" s="8">
        <v>0.39930555555555558</v>
      </c>
      <c r="H534" s="8">
        <v>0.47569444444444442</v>
      </c>
      <c r="I534" s="7">
        <v>45</v>
      </c>
      <c r="J534" s="7">
        <v>44</v>
      </c>
      <c r="K534" s="7">
        <v>1</v>
      </c>
      <c r="L534" s="7">
        <v>97.777777777777771</v>
      </c>
      <c r="M534" s="12" t="str">
        <f>IFERROR(VLOOKUP(Tabla1[[#This Row],[COD]],Circuitos[],2,0)," ")</f>
        <v xml:space="preserve"> </v>
      </c>
      <c r="N534" s="9">
        <f>Tabla1[[#This Row],[DIA]]</f>
        <v>45811</v>
      </c>
      <c r="S534"/>
    </row>
    <row r="535" spans="1:19">
      <c r="A535" s="9" t="str">
        <f>Tabla1[[#This Row],[DIA]]&amp;"-"&amp;Tabla1[[#This Row],[NUM]]</f>
        <v>45811-689</v>
      </c>
      <c r="B535" s="61">
        <v>45811</v>
      </c>
      <c r="C535" s="7" t="s">
        <v>13</v>
      </c>
      <c r="D535" s="7" t="s">
        <v>545</v>
      </c>
      <c r="E535" s="7" t="s">
        <v>250</v>
      </c>
      <c r="F535" s="7">
        <v>689</v>
      </c>
      <c r="G535" s="8">
        <v>0.71527777777777779</v>
      </c>
      <c r="H535" s="8">
        <v>0.81597222222222221</v>
      </c>
      <c r="I535" s="7">
        <v>45</v>
      </c>
      <c r="J535" s="7">
        <v>37</v>
      </c>
      <c r="K535" s="7">
        <v>8</v>
      </c>
      <c r="L535" s="7">
        <v>82.222222222222229</v>
      </c>
      <c r="M535" s="12" t="str">
        <f>IFERROR(VLOOKUP(Tabla1[[#This Row],[COD]],Circuitos[],2,0)," ")</f>
        <v xml:space="preserve"> </v>
      </c>
      <c r="N535" s="9">
        <f>Tabla1[[#This Row],[DIA]]</f>
        <v>45811</v>
      </c>
      <c r="S535"/>
    </row>
    <row r="536" spans="1:19">
      <c r="A536" s="9" t="str">
        <f>Tabla1[[#This Row],[DIA]]&amp;"-"&amp;Tabla1[[#This Row],[NUM]]</f>
        <v>45811-741</v>
      </c>
      <c r="B536" s="61">
        <v>45811</v>
      </c>
      <c r="C536" s="7" t="s">
        <v>13</v>
      </c>
      <c r="D536" s="7" t="s">
        <v>196</v>
      </c>
      <c r="E536" s="7" t="s">
        <v>250</v>
      </c>
      <c r="F536" s="7">
        <v>741</v>
      </c>
      <c r="G536" s="8">
        <v>0.37152777777777779</v>
      </c>
      <c r="H536" s="8">
        <v>0.47916666666666669</v>
      </c>
      <c r="I536" s="7">
        <v>30</v>
      </c>
      <c r="J536" s="7">
        <v>11</v>
      </c>
      <c r="K536" s="7">
        <v>19</v>
      </c>
      <c r="L536" s="7">
        <v>36.666666666666664</v>
      </c>
      <c r="M536" s="12" t="str">
        <f>IFERROR(VLOOKUP(Tabla1[[#This Row],[COD]],Circuitos[],2,0)," ")</f>
        <v xml:space="preserve"> </v>
      </c>
      <c r="N536" s="9">
        <f>Tabla1[[#This Row],[DIA]]</f>
        <v>45811</v>
      </c>
      <c r="S536"/>
    </row>
    <row r="537" spans="1:19">
      <c r="A537" s="9" t="str">
        <f>Tabla1[[#This Row],[DIA]]&amp;"-"&amp;Tabla1[[#This Row],[NUM]]</f>
        <v>45811-434</v>
      </c>
      <c r="B537" s="61">
        <v>45811</v>
      </c>
      <c r="C537" s="7" t="s">
        <v>13</v>
      </c>
      <c r="D537" s="7" t="s">
        <v>394</v>
      </c>
      <c r="E537" s="7" t="s">
        <v>395</v>
      </c>
      <c r="F537" s="7">
        <v>434</v>
      </c>
      <c r="G537" s="8">
        <v>0.64583333333333337</v>
      </c>
      <c r="H537" s="8">
        <v>0.79513888888888884</v>
      </c>
      <c r="I537" s="7">
        <v>26</v>
      </c>
      <c r="J537" s="7">
        <v>21</v>
      </c>
      <c r="K537" s="7">
        <v>5</v>
      </c>
      <c r="L537" s="7">
        <v>80.769230769230774</v>
      </c>
      <c r="M537" s="12" t="str">
        <f>IFERROR(VLOOKUP(Tabla1[[#This Row],[COD]],Circuitos[],2,0)," ")</f>
        <v xml:space="preserve"> </v>
      </c>
      <c r="N537" s="9">
        <f>Tabla1[[#This Row],[DIA]]</f>
        <v>45811</v>
      </c>
      <c r="S537"/>
    </row>
    <row r="538" spans="1:19">
      <c r="A538" s="9" t="str">
        <f>Tabla1[[#This Row],[DIA]]&amp;"-"&amp;Tabla1[[#This Row],[NUM]]</f>
        <v>45811-941</v>
      </c>
      <c r="B538" s="61">
        <v>45811</v>
      </c>
      <c r="C538" s="7" t="s">
        <v>13</v>
      </c>
      <c r="D538" s="7" t="s">
        <v>254</v>
      </c>
      <c r="E538" s="7" t="s">
        <v>250</v>
      </c>
      <c r="F538" s="7">
        <v>941</v>
      </c>
      <c r="G538" s="8">
        <v>0.66666666666666663</v>
      </c>
      <c r="H538" s="8">
        <v>0.78125</v>
      </c>
      <c r="I538" s="7">
        <v>45</v>
      </c>
      <c r="J538" s="7">
        <v>44</v>
      </c>
      <c r="K538" s="7">
        <v>1</v>
      </c>
      <c r="L538" s="7">
        <v>97.777777777777771</v>
      </c>
      <c r="M538" s="12" t="str">
        <f>IFERROR(VLOOKUP(Tabla1[[#This Row],[COD]],Circuitos[],2,0)," ")</f>
        <v xml:space="preserve"> </v>
      </c>
      <c r="N538" s="9">
        <f>Tabla1[[#This Row],[DIA]]</f>
        <v>45811</v>
      </c>
      <c r="S538"/>
    </row>
    <row r="539" spans="1:19">
      <c r="A539" s="9" t="str">
        <f>Tabla1[[#This Row],[DIA]]&amp;"-"&amp;Tabla1[[#This Row],[NUM]]</f>
        <v>45811-678</v>
      </c>
      <c r="B539" s="61">
        <v>45811</v>
      </c>
      <c r="C539" s="7" t="s">
        <v>310</v>
      </c>
      <c r="D539" s="7" t="s">
        <v>13</v>
      </c>
      <c r="E539" s="7" t="s">
        <v>250</v>
      </c>
      <c r="F539" s="7">
        <v>678</v>
      </c>
      <c r="G539" s="8">
        <v>0.5</v>
      </c>
      <c r="H539" s="8">
        <v>0.61111111111111116</v>
      </c>
      <c r="I539" s="7">
        <v>45</v>
      </c>
      <c r="J539" s="7">
        <v>45</v>
      </c>
      <c r="K539" s="7">
        <v>0</v>
      </c>
      <c r="L539" s="7">
        <v>100</v>
      </c>
      <c r="M539" s="12" t="str">
        <f>IFERROR(VLOOKUP(Tabla1[[#This Row],[COD]],Circuitos[],2,0)," ")</f>
        <v xml:space="preserve"> </v>
      </c>
      <c r="N539" s="9">
        <f>Tabla1[[#This Row],[DIA]]</f>
        <v>45811</v>
      </c>
      <c r="S539"/>
    </row>
    <row r="540" spans="1:19">
      <c r="A540" s="9" t="str">
        <f>Tabla1[[#This Row],[DIA]]&amp;"-"&amp;Tabla1[[#This Row],[NUM]]</f>
        <v>45811-765</v>
      </c>
      <c r="B540" s="61">
        <v>45811</v>
      </c>
      <c r="C540" s="7" t="s">
        <v>24</v>
      </c>
      <c r="D540" s="7" t="s">
        <v>232</v>
      </c>
      <c r="E540" s="7" t="s">
        <v>278</v>
      </c>
      <c r="F540" s="7">
        <v>765</v>
      </c>
      <c r="G540" s="8">
        <v>0.75694444444444442</v>
      </c>
      <c r="H540" s="8">
        <v>0.87152777777777779</v>
      </c>
      <c r="I540" s="7">
        <v>48</v>
      </c>
      <c r="J540" s="7">
        <v>48</v>
      </c>
      <c r="K540" s="7">
        <v>0</v>
      </c>
      <c r="L540" s="7">
        <v>100</v>
      </c>
      <c r="M540" s="12" t="str">
        <f>IFERROR(VLOOKUP(Tabla1[[#This Row],[COD]],Circuitos[],2,0)," ")</f>
        <v>Sicilia Mágica "II"</v>
      </c>
      <c r="N540" s="9">
        <f>Tabla1[[#This Row],[DIA]]</f>
        <v>45811</v>
      </c>
      <c r="S540"/>
    </row>
    <row r="541" spans="1:19">
      <c r="A541" s="9" t="str">
        <f>Tabla1[[#This Row],[DIA]]&amp;"-"&amp;Tabla1[[#This Row],[NUM]]</f>
        <v>45812-2333</v>
      </c>
      <c r="B541" s="61">
        <v>45812</v>
      </c>
      <c r="C541" s="7" t="s">
        <v>185</v>
      </c>
      <c r="D541" s="7" t="s">
        <v>147</v>
      </c>
      <c r="E541" s="7" t="s">
        <v>181</v>
      </c>
      <c r="F541" s="7">
        <v>2333</v>
      </c>
      <c r="G541" s="8">
        <v>0.79513888888888884</v>
      </c>
      <c r="H541" s="8">
        <v>0.85763888888888884</v>
      </c>
      <c r="I541" s="7">
        <v>40</v>
      </c>
      <c r="J541" s="7">
        <v>0</v>
      </c>
      <c r="K541" s="7">
        <v>40</v>
      </c>
      <c r="L541" s="7">
        <v>0</v>
      </c>
      <c r="M541" s="12" t="str">
        <f>IFERROR(VLOOKUP(Tabla1[[#This Row],[COD]],Circuitos[],2,0)," ")</f>
        <v xml:space="preserve"> </v>
      </c>
      <c r="N541" s="9">
        <f>Tabla1[[#This Row],[DIA]]</f>
        <v>45812</v>
      </c>
      <c r="S541"/>
    </row>
    <row r="542" spans="1:19">
      <c r="A542" s="9" t="str">
        <f>Tabla1[[#This Row],[DIA]]&amp;"-"&amp;Tabla1[[#This Row],[NUM]]</f>
        <v>45812-8055</v>
      </c>
      <c r="B542" s="61">
        <v>45812</v>
      </c>
      <c r="C542" s="7" t="s">
        <v>175</v>
      </c>
      <c r="D542" s="7" t="s">
        <v>173</v>
      </c>
      <c r="E542" s="7" t="s">
        <v>257</v>
      </c>
      <c r="F542" s="7">
        <v>8055</v>
      </c>
      <c r="G542" s="8">
        <v>0.5625</v>
      </c>
      <c r="H542" s="8">
        <v>0.61458333333333337</v>
      </c>
      <c r="I542" s="7">
        <v>10</v>
      </c>
      <c r="J542" s="7">
        <v>0</v>
      </c>
      <c r="K542" s="7">
        <v>10</v>
      </c>
      <c r="L542" s="7">
        <v>0</v>
      </c>
      <c r="M542" s="12" t="str">
        <f>IFERROR(VLOOKUP(Tabla1[[#This Row],[COD]],Circuitos[],2,0)," ")</f>
        <v xml:space="preserve"> </v>
      </c>
      <c r="N542" s="9">
        <f>Tabla1[[#This Row],[DIA]]</f>
        <v>45812</v>
      </c>
      <c r="S542"/>
    </row>
    <row r="543" spans="1:19">
      <c r="A543" s="9" t="str">
        <f>Tabla1[[#This Row],[DIA]]&amp;"-"&amp;Tabla1[[#This Row],[NUM]]</f>
        <v>45812-884</v>
      </c>
      <c r="B543" s="61">
        <v>45812</v>
      </c>
      <c r="C543" s="7" t="s">
        <v>201</v>
      </c>
      <c r="D543" s="7" t="s">
        <v>29</v>
      </c>
      <c r="E543" s="7" t="s">
        <v>189</v>
      </c>
      <c r="F543" s="7">
        <v>884</v>
      </c>
      <c r="G543" s="8">
        <v>0.60069444444444442</v>
      </c>
      <c r="H543" s="8">
        <v>0.70833333333333337</v>
      </c>
      <c r="I543" s="7">
        <v>189</v>
      </c>
      <c r="J543" s="7">
        <v>32</v>
      </c>
      <c r="K543" s="7">
        <v>157</v>
      </c>
      <c r="L543" s="7">
        <v>16.93121693121693</v>
      </c>
      <c r="M543" s="12" t="str">
        <f>IFERROR(VLOOKUP(Tabla1[[#This Row],[COD]],Circuitos[],2,0)," ")</f>
        <v xml:space="preserve"> </v>
      </c>
      <c r="N543" s="9">
        <f>Tabla1[[#This Row],[DIA]]</f>
        <v>45812</v>
      </c>
      <c r="S543"/>
    </row>
    <row r="544" spans="1:19">
      <c r="A544" s="9" t="str">
        <f>Tabla1[[#This Row],[DIA]]&amp;"-"&amp;Tabla1[[#This Row],[NUM]]</f>
        <v>45812-883</v>
      </c>
      <c r="B544" s="61">
        <v>45812</v>
      </c>
      <c r="C544" s="7" t="s">
        <v>30</v>
      </c>
      <c r="D544" s="7" t="s">
        <v>201</v>
      </c>
      <c r="E544" s="7" t="s">
        <v>189</v>
      </c>
      <c r="F544" s="7">
        <v>883</v>
      </c>
      <c r="G544" s="8">
        <v>0.45833333333333331</v>
      </c>
      <c r="H544" s="8">
        <v>0.5625</v>
      </c>
      <c r="I544" s="7">
        <v>100</v>
      </c>
      <c r="J544" s="7">
        <v>20</v>
      </c>
      <c r="K544" s="7">
        <v>80</v>
      </c>
      <c r="L544" s="7">
        <v>20</v>
      </c>
      <c r="M544" s="12" t="str">
        <f>IFERROR(VLOOKUP(Tabla1[[#This Row],[COD]],Circuitos[],2,0)," ")</f>
        <v>Bélgica y Países Bajos (BRU-AMS)</v>
      </c>
      <c r="N544" s="9">
        <f>Tabla1[[#This Row],[DIA]]</f>
        <v>45812</v>
      </c>
      <c r="S544"/>
    </row>
    <row r="545" spans="1:19">
      <c r="A545" s="9" t="str">
        <f>Tabla1[[#This Row],[DIA]]&amp;"-"&amp;Tabla1[[#This Row],[NUM]]</f>
        <v>45812-1255</v>
      </c>
      <c r="B545" s="61">
        <v>45812</v>
      </c>
      <c r="C545" s="7" t="s">
        <v>13</v>
      </c>
      <c r="D545" s="7" t="s">
        <v>310</v>
      </c>
      <c r="E545" s="7" t="s">
        <v>250</v>
      </c>
      <c r="F545" s="7">
        <v>1255</v>
      </c>
      <c r="G545" s="8">
        <v>0.52083333333333337</v>
      </c>
      <c r="H545" s="8">
        <v>0.62152777777777779</v>
      </c>
      <c r="I545" s="7">
        <v>50</v>
      </c>
      <c r="J545" s="7">
        <v>25</v>
      </c>
      <c r="K545" s="7">
        <v>25</v>
      </c>
      <c r="L545" s="7">
        <v>50</v>
      </c>
      <c r="M545" s="12" t="str">
        <f>IFERROR(VLOOKUP(Tabla1[[#This Row],[COD]],Circuitos[],2,0)," ")</f>
        <v xml:space="preserve"> </v>
      </c>
      <c r="N545" s="9">
        <f>Tabla1[[#This Row],[DIA]]</f>
        <v>45812</v>
      </c>
      <c r="S545"/>
    </row>
    <row r="546" spans="1:19">
      <c r="A546" s="9" t="str">
        <f>Tabla1[[#This Row],[DIA]]&amp;"-"&amp;Tabla1[[#This Row],[NUM]]</f>
        <v>45812-1256</v>
      </c>
      <c r="B546" s="61">
        <v>45812</v>
      </c>
      <c r="C546" s="7" t="s">
        <v>310</v>
      </c>
      <c r="D546" s="7" t="s">
        <v>13</v>
      </c>
      <c r="E546" s="7" t="s">
        <v>250</v>
      </c>
      <c r="F546" s="7">
        <v>1256</v>
      </c>
      <c r="G546" s="8">
        <v>0.65277777777777779</v>
      </c>
      <c r="H546" s="8">
        <v>0.76388888888888884</v>
      </c>
      <c r="I546" s="7">
        <v>50</v>
      </c>
      <c r="J546" s="7">
        <v>31</v>
      </c>
      <c r="K546" s="7">
        <v>19</v>
      </c>
      <c r="L546" s="7">
        <v>62</v>
      </c>
      <c r="M546" s="12" t="str">
        <f>IFERROR(VLOOKUP(Tabla1[[#This Row],[COD]],Circuitos[],2,0)," ")</f>
        <v xml:space="preserve"> </v>
      </c>
      <c r="N546" s="9">
        <f>Tabla1[[#This Row],[DIA]]</f>
        <v>45812</v>
      </c>
      <c r="S546"/>
    </row>
    <row r="547" spans="1:19">
      <c r="A547" s="9" t="str">
        <f>Tabla1[[#This Row],[DIA]]&amp;"-"&amp;Tabla1[[#This Row],[NUM]]</f>
        <v>45814-920</v>
      </c>
      <c r="B547" s="61">
        <v>45814</v>
      </c>
      <c r="C547" s="7" t="s">
        <v>185</v>
      </c>
      <c r="D547" s="7" t="s">
        <v>13</v>
      </c>
      <c r="E547" s="7" t="s">
        <v>186</v>
      </c>
      <c r="F547" s="7">
        <v>920</v>
      </c>
      <c r="G547" s="8">
        <v>0.63888888888888884</v>
      </c>
      <c r="H547" s="8">
        <v>0.78125</v>
      </c>
      <c r="I547" s="7">
        <v>30</v>
      </c>
      <c r="J547" s="7">
        <v>15</v>
      </c>
      <c r="K547" s="7">
        <v>15</v>
      </c>
      <c r="L547" s="7">
        <v>50</v>
      </c>
      <c r="M547" s="12" t="str">
        <f>IFERROR(VLOOKUP(Tabla1[[#This Row],[COD]],Circuitos[],2,0)," ")</f>
        <v xml:space="preserve"> </v>
      </c>
      <c r="N547" s="9">
        <f>Tabla1[[#This Row],[DIA]]</f>
        <v>45814</v>
      </c>
      <c r="S547"/>
    </row>
    <row r="548" spans="1:19">
      <c r="A548" s="9" t="str">
        <f>Tabla1[[#This Row],[DIA]]&amp;"-"&amp;Tabla1[[#This Row],[NUM]]</f>
        <v>45814-5003</v>
      </c>
      <c r="B548" s="61">
        <v>45814</v>
      </c>
      <c r="C548" s="7" t="s">
        <v>175</v>
      </c>
      <c r="D548" s="7" t="s">
        <v>173</v>
      </c>
      <c r="E548" s="7" t="s">
        <v>174</v>
      </c>
      <c r="F548" s="7">
        <v>5003</v>
      </c>
      <c r="G548" s="8">
        <v>0.81597222222222221</v>
      </c>
      <c r="H548" s="8">
        <v>0.89930555555555558</v>
      </c>
      <c r="I548" s="7">
        <v>10</v>
      </c>
      <c r="J548" s="7">
        <v>0</v>
      </c>
      <c r="K548" s="7">
        <v>10</v>
      </c>
      <c r="L548" s="7">
        <v>0</v>
      </c>
      <c r="M548" s="12" t="str">
        <f>IFERROR(VLOOKUP(Tabla1[[#This Row],[COD]],Circuitos[],2,0)," ")</f>
        <v xml:space="preserve"> </v>
      </c>
      <c r="N548" s="9">
        <f>Tabla1[[#This Row],[DIA]]</f>
        <v>45814</v>
      </c>
      <c r="S548"/>
    </row>
    <row r="549" spans="1:19">
      <c r="A549" s="9" t="str">
        <f>Tabla1[[#This Row],[DIA]]&amp;"-"&amp;Tabla1[[#This Row],[NUM]]</f>
        <v>45814-5001</v>
      </c>
      <c r="B549" s="61">
        <v>45814</v>
      </c>
      <c r="C549" s="7" t="s">
        <v>173</v>
      </c>
      <c r="D549" s="7" t="s">
        <v>13</v>
      </c>
      <c r="E549" s="7" t="s">
        <v>174</v>
      </c>
      <c r="F549" s="7">
        <v>5001</v>
      </c>
      <c r="G549" s="8">
        <v>0.35416666666666669</v>
      </c>
      <c r="H549" s="8">
        <v>0.53125</v>
      </c>
      <c r="I549" s="7">
        <v>10</v>
      </c>
      <c r="J549" s="7">
        <v>6</v>
      </c>
      <c r="K549" s="7">
        <v>4</v>
      </c>
      <c r="L549" s="7">
        <v>60</v>
      </c>
      <c r="M549" s="12" t="str">
        <f>IFERROR(VLOOKUP(Tabla1[[#This Row],[COD]],Circuitos[],2,0)," ")</f>
        <v xml:space="preserve"> </v>
      </c>
      <c r="N549" s="9">
        <f>Tabla1[[#This Row],[DIA]]</f>
        <v>45814</v>
      </c>
      <c r="S549"/>
    </row>
    <row r="550" spans="1:19">
      <c r="A550" s="9" t="str">
        <f>Tabla1[[#This Row],[DIA]]&amp;"-"&amp;Tabla1[[#This Row],[NUM]]</f>
        <v>45814-1328</v>
      </c>
      <c r="B550" s="61">
        <v>45814</v>
      </c>
      <c r="C550" s="7" t="s">
        <v>192</v>
      </c>
      <c r="D550" s="7" t="s">
        <v>13</v>
      </c>
      <c r="E550" s="7" t="s">
        <v>250</v>
      </c>
      <c r="F550" s="7">
        <v>1328</v>
      </c>
      <c r="G550" s="8">
        <v>0.50694444444444442</v>
      </c>
      <c r="H550" s="8">
        <v>0.625</v>
      </c>
      <c r="I550" s="7">
        <v>45</v>
      </c>
      <c r="J550" s="7">
        <v>45</v>
      </c>
      <c r="K550" s="7">
        <v>0</v>
      </c>
      <c r="L550" s="7">
        <v>100</v>
      </c>
      <c r="M550" s="12" t="str">
        <f>IFERROR(VLOOKUP(Tabla1[[#This Row],[COD]],Circuitos[],2,0)," ")</f>
        <v xml:space="preserve"> </v>
      </c>
      <c r="N550" s="9">
        <f>Tabla1[[#This Row],[DIA]]</f>
        <v>45814</v>
      </c>
      <c r="S550"/>
    </row>
    <row r="551" spans="1:19">
      <c r="A551" s="9" t="str">
        <f>Tabla1[[#This Row],[DIA]]&amp;"-"&amp;Tabla1[[#This Row],[NUM]]</f>
        <v>45814-766</v>
      </c>
      <c r="B551" s="61">
        <v>45814</v>
      </c>
      <c r="C551" s="7" t="s">
        <v>192</v>
      </c>
      <c r="D551" s="7" t="s">
        <v>13</v>
      </c>
      <c r="E551" s="7" t="s">
        <v>250</v>
      </c>
      <c r="F551" s="7">
        <v>766</v>
      </c>
      <c r="G551" s="8">
        <v>0.82638888888888884</v>
      </c>
      <c r="H551" s="8">
        <v>0.94444444444444442</v>
      </c>
      <c r="I551" s="7">
        <v>50</v>
      </c>
      <c r="J551" s="7">
        <v>29</v>
      </c>
      <c r="K551" s="7">
        <v>21</v>
      </c>
      <c r="L551" s="7">
        <v>58</v>
      </c>
      <c r="M551" s="12" t="str">
        <f>IFERROR(VLOOKUP(Tabla1[[#This Row],[COD]],Circuitos[],2,0)," ")</f>
        <v xml:space="preserve"> </v>
      </c>
      <c r="N551" s="9">
        <f>Tabla1[[#This Row],[DIA]]</f>
        <v>45814</v>
      </c>
      <c r="S551"/>
    </row>
    <row r="552" spans="1:19">
      <c r="A552" s="9" t="str">
        <f>Tabla1[[#This Row],[DIA]]&amp;"-"&amp;Tabla1[[#This Row],[NUM]]</f>
        <v>45814-1684</v>
      </c>
      <c r="B552" s="61">
        <v>45814</v>
      </c>
      <c r="C552" s="7" t="s">
        <v>147</v>
      </c>
      <c r="D552" s="7" t="s">
        <v>13</v>
      </c>
      <c r="E552" s="7" t="s">
        <v>475</v>
      </c>
      <c r="F552" s="7">
        <v>1684</v>
      </c>
      <c r="G552" s="8">
        <v>0.65625</v>
      </c>
      <c r="H552" s="8">
        <v>0.79166666666666663</v>
      </c>
      <c r="I552" s="7">
        <v>30</v>
      </c>
      <c r="J552" s="7">
        <v>29</v>
      </c>
      <c r="K552" s="7">
        <v>1</v>
      </c>
      <c r="L552" s="7">
        <v>96.666666666666671</v>
      </c>
      <c r="M552" s="12" t="str">
        <f>IFERROR(VLOOKUP(Tabla1[[#This Row],[COD]],Circuitos[],2,0)," ")</f>
        <v xml:space="preserve"> </v>
      </c>
      <c r="N552" s="9">
        <f>Tabla1[[#This Row],[DIA]]</f>
        <v>45814</v>
      </c>
      <c r="S552"/>
    </row>
    <row r="553" spans="1:19">
      <c r="A553" s="9" t="str">
        <f>Tabla1[[#This Row],[DIA]]&amp;"-"&amp;Tabla1[[#This Row],[NUM]]</f>
        <v>45814-921</v>
      </c>
      <c r="B553" s="61">
        <v>45814</v>
      </c>
      <c r="C553" s="7" t="s">
        <v>13</v>
      </c>
      <c r="D553" s="7" t="s">
        <v>185</v>
      </c>
      <c r="E553" s="7" t="s">
        <v>186</v>
      </c>
      <c r="F553" s="7">
        <v>921</v>
      </c>
      <c r="G553" s="8">
        <v>0.81597222222222221</v>
      </c>
      <c r="H553" s="8">
        <v>2.0833333333333332E-2</v>
      </c>
      <c r="I553" s="7">
        <v>30</v>
      </c>
      <c r="J553" s="7">
        <v>2</v>
      </c>
      <c r="K553" s="7">
        <v>28</v>
      </c>
      <c r="L553" s="7">
        <v>6.666666666666667</v>
      </c>
      <c r="M553" s="12" t="str">
        <f>IFERROR(VLOOKUP(Tabla1[[#This Row],[COD]],Circuitos[],2,0)," ")</f>
        <v xml:space="preserve"> </v>
      </c>
      <c r="N553" s="9">
        <f>Tabla1[[#This Row],[DIA]]</f>
        <v>45814</v>
      </c>
      <c r="S553"/>
    </row>
    <row r="554" spans="1:19">
      <c r="A554" s="9" t="str">
        <f>Tabla1[[#This Row],[DIA]]&amp;"-"&amp;Tabla1[[#This Row],[NUM]]</f>
        <v>45814-5002</v>
      </c>
      <c r="B554" s="61">
        <v>45814</v>
      </c>
      <c r="C554" s="7" t="s">
        <v>13</v>
      </c>
      <c r="D554" s="7" t="s">
        <v>175</v>
      </c>
      <c r="E554" s="7" t="s">
        <v>174</v>
      </c>
      <c r="F554" s="7">
        <v>5002</v>
      </c>
      <c r="G554" s="8">
        <v>0.52777777777777779</v>
      </c>
      <c r="H554" s="8">
        <v>0.77430555555555558</v>
      </c>
      <c r="I554" s="7">
        <v>10</v>
      </c>
      <c r="J554" s="7">
        <v>0</v>
      </c>
      <c r="K554" s="7">
        <v>10</v>
      </c>
      <c r="L554" s="7">
        <v>0</v>
      </c>
      <c r="M554" s="12" t="str">
        <f>IFERROR(VLOOKUP(Tabla1[[#This Row],[COD]],Circuitos[],2,0)," ")</f>
        <v>Programas de Egipto</v>
      </c>
      <c r="N554" s="9">
        <f>Tabla1[[#This Row],[DIA]]</f>
        <v>45814</v>
      </c>
      <c r="S554"/>
    </row>
    <row r="555" spans="1:19">
      <c r="A555" s="9" t="str">
        <f>Tabla1[[#This Row],[DIA]]&amp;"-"&amp;Tabla1[[#This Row],[NUM]]</f>
        <v>45814-1113</v>
      </c>
      <c r="B555" s="61">
        <v>45814</v>
      </c>
      <c r="C555" s="7" t="s">
        <v>13</v>
      </c>
      <c r="D555" s="7" t="s">
        <v>192</v>
      </c>
      <c r="E555" s="7" t="s">
        <v>193</v>
      </c>
      <c r="F555" s="7">
        <v>1113</v>
      </c>
      <c r="G555" s="8">
        <v>0.54513888888888884</v>
      </c>
      <c r="H555" s="8">
        <v>0.65277777777777779</v>
      </c>
      <c r="I555" s="7">
        <v>40</v>
      </c>
      <c r="J555" s="7">
        <v>20</v>
      </c>
      <c r="K555" s="7">
        <v>20</v>
      </c>
      <c r="L555" s="7">
        <v>50</v>
      </c>
      <c r="M555" s="12" t="str">
        <f>IFERROR(VLOOKUP(Tabla1[[#This Row],[COD]],Circuitos[],2,0)," ")</f>
        <v xml:space="preserve"> </v>
      </c>
      <c r="N555" s="9">
        <f>Tabla1[[#This Row],[DIA]]</f>
        <v>45814</v>
      </c>
      <c r="S555"/>
    </row>
    <row r="556" spans="1:19">
      <c r="A556" s="9" t="str">
        <f>Tabla1[[#This Row],[DIA]]&amp;"-"&amp;Tabla1[[#This Row],[NUM]]</f>
        <v>45814-9197</v>
      </c>
      <c r="B556" s="61">
        <v>45814</v>
      </c>
      <c r="C556" s="7" t="s">
        <v>415</v>
      </c>
      <c r="D556" s="7" t="s">
        <v>185</v>
      </c>
      <c r="E556" s="7" t="s">
        <v>186</v>
      </c>
      <c r="F556" s="7">
        <v>9197</v>
      </c>
      <c r="G556" s="8">
        <v>0.34375</v>
      </c>
      <c r="H556" s="8">
        <v>0.43402777777777779</v>
      </c>
      <c r="I556" s="7">
        <v>30</v>
      </c>
      <c r="J556" s="7">
        <v>15</v>
      </c>
      <c r="K556" s="7">
        <v>15</v>
      </c>
      <c r="L556" s="7">
        <v>50</v>
      </c>
      <c r="M556" s="12" t="str">
        <f>IFERROR(VLOOKUP(Tabla1[[#This Row],[COD]],Circuitos[],2,0)," ")</f>
        <v xml:space="preserve"> </v>
      </c>
      <c r="N556" s="9">
        <f>Tabla1[[#This Row],[DIA]]</f>
        <v>45814</v>
      </c>
      <c r="S556"/>
    </row>
    <row r="557" spans="1:19">
      <c r="A557" s="9" t="str">
        <f>Tabla1[[#This Row],[DIA]]&amp;"-"&amp;Tabla1[[#This Row],[NUM]]</f>
        <v>45814-942</v>
      </c>
      <c r="B557" s="61">
        <v>45814</v>
      </c>
      <c r="C557" s="7" t="s">
        <v>254</v>
      </c>
      <c r="D557" s="7" t="s">
        <v>13</v>
      </c>
      <c r="E557" s="7" t="s">
        <v>250</v>
      </c>
      <c r="F557" s="7">
        <v>942</v>
      </c>
      <c r="G557" s="8">
        <v>0.85069444444444442</v>
      </c>
      <c r="H557" s="8">
        <v>0.97222222222222221</v>
      </c>
      <c r="I557" s="7">
        <v>45</v>
      </c>
      <c r="J557" s="7">
        <v>39</v>
      </c>
      <c r="K557" s="7">
        <v>6</v>
      </c>
      <c r="L557" s="7">
        <v>86.666666666666671</v>
      </c>
      <c r="M557" s="12" t="str">
        <f>IFERROR(VLOOKUP(Tabla1[[#This Row],[COD]],Circuitos[],2,0)," ")</f>
        <v xml:space="preserve"> </v>
      </c>
      <c r="N557" s="9">
        <f>Tabla1[[#This Row],[DIA]]</f>
        <v>45814</v>
      </c>
      <c r="S557"/>
    </row>
    <row r="558" spans="1:19">
      <c r="A558" s="9" t="str">
        <f>Tabla1[[#This Row],[DIA]]&amp;"-"&amp;Tabla1[[#This Row],[NUM]]</f>
        <v>45815-1316</v>
      </c>
      <c r="B558" s="61">
        <v>45815</v>
      </c>
      <c r="C558" s="7" t="s">
        <v>37</v>
      </c>
      <c r="D558" s="7" t="s">
        <v>147</v>
      </c>
      <c r="E558" s="7" t="s">
        <v>181</v>
      </c>
      <c r="F558" s="7">
        <v>1316</v>
      </c>
      <c r="G558" s="8">
        <v>0.50347222222222221</v>
      </c>
      <c r="H558" s="8">
        <v>0.71875</v>
      </c>
      <c r="I558" s="7">
        <v>19</v>
      </c>
      <c r="J558" s="7">
        <v>18</v>
      </c>
      <c r="K558" s="7">
        <v>1</v>
      </c>
      <c r="L558" s="7">
        <v>94.736842105263165</v>
      </c>
      <c r="M558" s="12" t="str">
        <f>IFERROR(VLOOKUP(Tabla1[[#This Row],[COD]],Circuitos[],2,0)," ")</f>
        <v xml:space="preserve"> </v>
      </c>
      <c r="N558" s="9">
        <f>Tabla1[[#This Row],[DIA]]</f>
        <v>45815</v>
      </c>
      <c r="S558"/>
    </row>
    <row r="559" spans="1:19">
      <c r="A559" s="9" t="str">
        <f>Tabla1[[#This Row],[DIA]]&amp;"-"&amp;Tabla1[[#This Row],[NUM]]</f>
        <v>45815-6001</v>
      </c>
      <c r="B559" s="61">
        <v>45815</v>
      </c>
      <c r="C559" s="7" t="s">
        <v>173</v>
      </c>
      <c r="D559" s="7" t="s">
        <v>13</v>
      </c>
      <c r="E559" s="7" t="s">
        <v>174</v>
      </c>
      <c r="F559" s="7">
        <v>6001</v>
      </c>
      <c r="G559" s="8">
        <v>0.37847222222222221</v>
      </c>
      <c r="H559" s="8">
        <v>0.55902777777777779</v>
      </c>
      <c r="I559" s="7">
        <v>10</v>
      </c>
      <c r="J559" s="7">
        <v>0</v>
      </c>
      <c r="K559" s="7">
        <v>10</v>
      </c>
      <c r="L559" s="7">
        <v>0</v>
      </c>
      <c r="M559" s="12" t="str">
        <f>IFERROR(VLOOKUP(Tabla1[[#This Row],[COD]],Circuitos[],2,0)," ")</f>
        <v xml:space="preserve"> </v>
      </c>
      <c r="N559" s="9">
        <f>Tabla1[[#This Row],[DIA]]</f>
        <v>45815</v>
      </c>
      <c r="S559"/>
    </row>
    <row r="560" spans="1:19">
      <c r="A560" s="9" t="str">
        <f>Tabla1[[#This Row],[DIA]]&amp;"-"&amp;Tabla1[[#This Row],[NUM]]</f>
        <v>45815-76</v>
      </c>
      <c r="B560" s="61">
        <v>45815</v>
      </c>
      <c r="C560" s="7" t="s">
        <v>252</v>
      </c>
      <c r="D560" s="7" t="s">
        <v>36</v>
      </c>
      <c r="E560" s="7" t="s">
        <v>272</v>
      </c>
      <c r="F560" s="7">
        <v>76</v>
      </c>
      <c r="G560" s="8">
        <v>0.58680555555555558</v>
      </c>
      <c r="H560" s="8">
        <v>0.66319444444444442</v>
      </c>
      <c r="I560" s="7">
        <v>14</v>
      </c>
      <c r="J560" s="7">
        <v>11</v>
      </c>
      <c r="K560" s="7">
        <v>3</v>
      </c>
      <c r="L560" s="7">
        <v>78.571428571428569</v>
      </c>
      <c r="M560" s="12" t="str">
        <f>IFERROR(VLOOKUP(Tabla1[[#This Row],[COD]],Circuitos[],2,0)," ")</f>
        <v xml:space="preserve"> </v>
      </c>
      <c r="N560" s="9">
        <f>Tabla1[[#This Row],[DIA]]</f>
        <v>45815</v>
      </c>
      <c r="S560"/>
    </row>
    <row r="561" spans="1:19">
      <c r="A561" s="9" t="str">
        <f>Tabla1[[#This Row],[DIA]]&amp;"-"&amp;Tabla1[[#This Row],[NUM]]</f>
        <v>45815-1733</v>
      </c>
      <c r="B561" s="61">
        <v>45815</v>
      </c>
      <c r="C561" s="7" t="s">
        <v>252</v>
      </c>
      <c r="D561" s="7" t="s">
        <v>232</v>
      </c>
      <c r="E561" s="7" t="s">
        <v>272</v>
      </c>
      <c r="F561" s="7">
        <v>1733</v>
      </c>
      <c r="G561" s="8">
        <v>0.71875</v>
      </c>
      <c r="H561" s="8">
        <v>0.77083333333333337</v>
      </c>
      <c r="I561" s="7">
        <v>16</v>
      </c>
      <c r="J561" s="7">
        <v>2</v>
      </c>
      <c r="K561" s="7">
        <v>14</v>
      </c>
      <c r="L561" s="7">
        <v>12.5</v>
      </c>
      <c r="M561" s="12" t="str">
        <f>IFERROR(VLOOKUP(Tabla1[[#This Row],[COD]],Circuitos[],2,0)," ")</f>
        <v xml:space="preserve"> </v>
      </c>
      <c r="N561" s="9">
        <f>Tabla1[[#This Row],[DIA]]</f>
        <v>45815</v>
      </c>
      <c r="S561"/>
    </row>
    <row r="562" spans="1:19">
      <c r="A562" s="9" t="str">
        <f>Tabla1[[#This Row],[DIA]]&amp;"-"&amp;Tabla1[[#This Row],[NUM]]</f>
        <v>45815-60</v>
      </c>
      <c r="B562" s="61">
        <v>45815</v>
      </c>
      <c r="C562" s="7" t="s">
        <v>252</v>
      </c>
      <c r="D562" s="7" t="s">
        <v>13</v>
      </c>
      <c r="E562" s="7" t="s">
        <v>272</v>
      </c>
      <c r="F562" s="7">
        <v>60</v>
      </c>
      <c r="G562" s="8">
        <v>0.60763888888888884</v>
      </c>
      <c r="H562" s="8">
        <v>0.71527777777777779</v>
      </c>
      <c r="I562" s="7">
        <v>48</v>
      </c>
      <c r="J562" s="7">
        <v>19</v>
      </c>
      <c r="K562" s="7">
        <v>29</v>
      </c>
      <c r="L562" s="7">
        <v>39.583333333333336</v>
      </c>
      <c r="M562" s="12" t="str">
        <f>IFERROR(VLOOKUP(Tabla1[[#This Row],[COD]],Circuitos[],2,0)," ")</f>
        <v xml:space="preserve"> </v>
      </c>
      <c r="N562" s="9">
        <f>Tabla1[[#This Row],[DIA]]</f>
        <v>45815</v>
      </c>
      <c r="S562"/>
    </row>
    <row r="563" spans="1:19">
      <c r="A563" s="9" t="str">
        <f>Tabla1[[#This Row],[DIA]]&amp;"-"&amp;Tabla1[[#This Row],[NUM]]</f>
        <v>45815-650</v>
      </c>
      <c r="B563" s="61">
        <v>45815</v>
      </c>
      <c r="C563" s="7" t="s">
        <v>252</v>
      </c>
      <c r="D563" s="7" t="s">
        <v>13</v>
      </c>
      <c r="E563" s="7" t="s">
        <v>250</v>
      </c>
      <c r="F563" s="7">
        <v>650</v>
      </c>
      <c r="G563" s="8">
        <v>0.61458333333333337</v>
      </c>
      <c r="H563" s="8">
        <v>0.72222222222222221</v>
      </c>
      <c r="I563" s="7">
        <v>45</v>
      </c>
      <c r="J563" s="7">
        <v>42</v>
      </c>
      <c r="K563" s="7">
        <v>3</v>
      </c>
      <c r="L563" s="7">
        <v>93.333333333333329</v>
      </c>
      <c r="M563" s="12" t="str">
        <f>IFERROR(VLOOKUP(Tabla1[[#This Row],[COD]],Circuitos[],2,0)," ")</f>
        <v xml:space="preserve"> </v>
      </c>
      <c r="N563" s="9">
        <f>Tabla1[[#This Row],[DIA]]</f>
        <v>45815</v>
      </c>
      <c r="S563"/>
    </row>
    <row r="564" spans="1:19">
      <c r="A564" s="9" t="str">
        <f>Tabla1[[#This Row],[DIA]]&amp;"-"&amp;Tabla1[[#This Row],[NUM]]</f>
        <v>45815-2022</v>
      </c>
      <c r="B564" s="61">
        <v>45815</v>
      </c>
      <c r="C564" s="7" t="s">
        <v>147</v>
      </c>
      <c r="D564" s="7" t="s">
        <v>180</v>
      </c>
      <c r="E564" s="7" t="s">
        <v>181</v>
      </c>
      <c r="F564" s="7">
        <v>2022</v>
      </c>
      <c r="G564" s="8">
        <v>0.83680555555555558</v>
      </c>
      <c r="H564" s="8">
        <v>0.90277777777777779</v>
      </c>
      <c r="I564" s="7">
        <v>19</v>
      </c>
      <c r="J564" s="7">
        <v>18</v>
      </c>
      <c r="K564" s="7">
        <v>1</v>
      </c>
      <c r="L564" s="7">
        <v>94.736842105263165</v>
      </c>
      <c r="M564" s="12" t="str">
        <f>IFERROR(VLOOKUP(Tabla1[[#This Row],[COD]],Circuitos[],2,0)," ")</f>
        <v xml:space="preserve"> </v>
      </c>
      <c r="N564" s="9">
        <f>Tabla1[[#This Row],[DIA]]</f>
        <v>45815</v>
      </c>
      <c r="S564"/>
    </row>
    <row r="565" spans="1:19">
      <c r="A565" s="9" t="str">
        <f>Tabla1[[#This Row],[DIA]]&amp;"-"&amp;Tabla1[[#This Row],[NUM]]</f>
        <v>45815-61</v>
      </c>
      <c r="B565" s="61">
        <v>45815</v>
      </c>
      <c r="C565" s="7" t="s">
        <v>13</v>
      </c>
      <c r="D565" s="7" t="s">
        <v>252</v>
      </c>
      <c r="E565" s="7" t="s">
        <v>272</v>
      </c>
      <c r="F565" s="7">
        <v>61</v>
      </c>
      <c r="G565" s="8">
        <v>0.4826388888888889</v>
      </c>
      <c r="H565" s="8">
        <v>0.58680555555555558</v>
      </c>
      <c r="I565" s="7">
        <v>16</v>
      </c>
      <c r="J565" s="7">
        <v>2</v>
      </c>
      <c r="K565" s="7">
        <v>14</v>
      </c>
      <c r="L565" s="7">
        <v>12.5</v>
      </c>
      <c r="M565" s="12" t="str">
        <f>IFERROR(VLOOKUP(Tabla1[[#This Row],[COD]],Circuitos[],2,0)," ")</f>
        <v xml:space="preserve"> </v>
      </c>
      <c r="N565" s="9">
        <f>Tabla1[[#This Row],[DIA]]</f>
        <v>45815</v>
      </c>
      <c r="S565"/>
    </row>
    <row r="566" spans="1:19">
      <c r="A566" s="9" t="str">
        <f>Tabla1[[#This Row],[DIA]]&amp;"-"&amp;Tabla1[[#This Row],[NUM]]</f>
        <v>45815-6002</v>
      </c>
      <c r="B566" s="61">
        <v>45815</v>
      </c>
      <c r="C566" s="7" t="s">
        <v>13</v>
      </c>
      <c r="D566" s="7" t="s">
        <v>183</v>
      </c>
      <c r="E566" s="7" t="s">
        <v>174</v>
      </c>
      <c r="F566" s="7">
        <v>6002</v>
      </c>
      <c r="G566" s="8">
        <v>0.60069444444444442</v>
      </c>
      <c r="H566" s="8">
        <v>0.85069444444444442</v>
      </c>
      <c r="I566" s="7">
        <v>10</v>
      </c>
      <c r="J566" s="7">
        <v>2</v>
      </c>
      <c r="K566" s="7">
        <v>8</v>
      </c>
      <c r="L566" s="7">
        <v>20</v>
      </c>
      <c r="M566" s="12" t="str">
        <f>IFERROR(VLOOKUP(Tabla1[[#This Row],[COD]],Circuitos[],2,0)," ")</f>
        <v>Programas de Egipto</v>
      </c>
      <c r="N566" s="9">
        <f>Tabla1[[#This Row],[DIA]]</f>
        <v>45815</v>
      </c>
      <c r="S566"/>
    </row>
    <row r="567" spans="1:19">
      <c r="A567" s="9" t="str">
        <f>Tabla1[[#This Row],[DIA]]&amp;"-"&amp;Tabla1[[#This Row],[NUM]]</f>
        <v>45815-1831</v>
      </c>
      <c r="B567" s="61">
        <v>45815</v>
      </c>
      <c r="C567" s="7" t="s">
        <v>13</v>
      </c>
      <c r="D567" s="7" t="s">
        <v>234</v>
      </c>
      <c r="E567" s="7" t="s">
        <v>250</v>
      </c>
      <c r="F567" s="7">
        <v>1831</v>
      </c>
      <c r="G567" s="8">
        <v>0.47916666666666669</v>
      </c>
      <c r="H567" s="8">
        <v>0.58680555555555558</v>
      </c>
      <c r="I567" s="7">
        <v>45</v>
      </c>
      <c r="J567" s="7">
        <v>44</v>
      </c>
      <c r="K567" s="7">
        <v>1</v>
      </c>
      <c r="L567" s="7">
        <v>97.777777777777771</v>
      </c>
      <c r="M567" s="12" t="str">
        <f>IFERROR(VLOOKUP(Tabla1[[#This Row],[COD]],Circuitos[],2,0)," ")</f>
        <v xml:space="preserve"> </v>
      </c>
      <c r="N567" s="9">
        <f>Tabla1[[#This Row],[DIA]]</f>
        <v>45815</v>
      </c>
      <c r="S567"/>
    </row>
    <row r="568" spans="1:19">
      <c r="A568" s="9" t="str">
        <f>Tabla1[[#This Row],[DIA]]&amp;"-"&amp;Tabla1[[#This Row],[NUM]]</f>
        <v>45815-571</v>
      </c>
      <c r="B568" s="61">
        <v>45815</v>
      </c>
      <c r="C568" s="7" t="s">
        <v>13</v>
      </c>
      <c r="D568" s="7" t="s">
        <v>346</v>
      </c>
      <c r="E568" s="7" t="s">
        <v>250</v>
      </c>
      <c r="F568" s="7">
        <v>571</v>
      </c>
      <c r="G568" s="8">
        <v>0.41319444444444442</v>
      </c>
      <c r="H568" s="8">
        <v>0.49652777777777779</v>
      </c>
      <c r="I568" s="7">
        <v>37</v>
      </c>
      <c r="J568" s="7">
        <v>13</v>
      </c>
      <c r="K568" s="7">
        <v>24</v>
      </c>
      <c r="L568" s="7">
        <v>35.135135135135137</v>
      </c>
      <c r="M568" s="12" t="str">
        <f>IFERROR(VLOOKUP(Tabla1[[#This Row],[COD]],Circuitos[],2,0)," ")</f>
        <v xml:space="preserve"> </v>
      </c>
      <c r="N568" s="9">
        <f>Tabla1[[#This Row],[DIA]]</f>
        <v>45815</v>
      </c>
      <c r="S568"/>
    </row>
    <row r="569" spans="1:19">
      <c r="A569" s="9" t="str">
        <f>Tabla1[[#This Row],[DIA]]&amp;"-"&amp;Tabla1[[#This Row],[NUM]]</f>
        <v>45815-416</v>
      </c>
      <c r="B569" s="61">
        <v>45815</v>
      </c>
      <c r="C569" s="7" t="s">
        <v>13</v>
      </c>
      <c r="D569" s="7" t="s">
        <v>358</v>
      </c>
      <c r="E569" s="7" t="s">
        <v>528</v>
      </c>
      <c r="F569" s="7">
        <v>416</v>
      </c>
      <c r="G569" s="8">
        <v>0.51041666666666663</v>
      </c>
      <c r="H569" s="8">
        <v>0.71180555555555558</v>
      </c>
      <c r="I569" s="7">
        <v>35</v>
      </c>
      <c r="J569" s="7">
        <v>35</v>
      </c>
      <c r="K569" s="7">
        <v>0</v>
      </c>
      <c r="L569" s="7">
        <v>100</v>
      </c>
      <c r="M569" s="12" t="str">
        <f>IFERROR(VLOOKUP(Tabla1[[#This Row],[COD]],Circuitos[],2,0)," ")</f>
        <v xml:space="preserve"> </v>
      </c>
      <c r="N569" s="9">
        <f>Tabla1[[#This Row],[DIA]]</f>
        <v>45815</v>
      </c>
      <c r="S569"/>
    </row>
    <row r="570" spans="1:19">
      <c r="A570" s="9" t="str">
        <f>Tabla1[[#This Row],[DIA]]&amp;"-"&amp;Tabla1[[#This Row],[NUM]]</f>
        <v>45815-857</v>
      </c>
      <c r="B570" s="61">
        <v>45815</v>
      </c>
      <c r="C570" s="7" t="s">
        <v>13</v>
      </c>
      <c r="D570" s="7" t="s">
        <v>530</v>
      </c>
      <c r="E570" s="7" t="s">
        <v>531</v>
      </c>
      <c r="F570" s="7">
        <v>857</v>
      </c>
      <c r="G570" s="8">
        <v>0.63888888888888884</v>
      </c>
      <c r="H570" s="8">
        <v>0.75694444444444442</v>
      </c>
      <c r="I570" s="7">
        <v>31</v>
      </c>
      <c r="J570" s="7">
        <v>16</v>
      </c>
      <c r="K570" s="7">
        <v>15</v>
      </c>
      <c r="L570" s="7">
        <v>51.612903225806448</v>
      </c>
      <c r="M570" s="12" t="str">
        <f>IFERROR(VLOOKUP(Tabla1[[#This Row],[COD]],Circuitos[],2,0)," ")</f>
        <v xml:space="preserve"> </v>
      </c>
      <c r="N570" s="9">
        <f>Tabla1[[#This Row],[DIA]]</f>
        <v>45815</v>
      </c>
      <c r="S570"/>
    </row>
    <row r="571" spans="1:19">
      <c r="A571" s="9" t="str">
        <f>Tabla1[[#This Row],[DIA]]&amp;"-"&amp;Tabla1[[#This Row],[NUM]]</f>
        <v>45815-1832</v>
      </c>
      <c r="B571" s="61">
        <v>45815</v>
      </c>
      <c r="C571" s="7" t="s">
        <v>234</v>
      </c>
      <c r="D571" s="7" t="s">
        <v>13</v>
      </c>
      <c r="E571" s="7" t="s">
        <v>250</v>
      </c>
      <c r="F571" s="7">
        <v>1832</v>
      </c>
      <c r="G571" s="8">
        <v>0.61805555555555558</v>
      </c>
      <c r="H571" s="8">
        <v>0.73263888888888884</v>
      </c>
      <c r="I571" s="7">
        <v>45</v>
      </c>
      <c r="J571" s="7">
        <v>43</v>
      </c>
      <c r="K571" s="7">
        <v>2</v>
      </c>
      <c r="L571" s="7">
        <v>95.555555555555557</v>
      </c>
      <c r="M571" s="12" t="str">
        <f>IFERROR(VLOOKUP(Tabla1[[#This Row],[COD]],Circuitos[],2,0)," ")</f>
        <v xml:space="preserve"> </v>
      </c>
      <c r="N571" s="9">
        <f>Tabla1[[#This Row],[DIA]]</f>
        <v>45815</v>
      </c>
      <c r="S571"/>
    </row>
    <row r="572" spans="1:19">
      <c r="A572" s="9" t="str">
        <f>Tabla1[[#This Row],[DIA]]&amp;"-"&amp;Tabla1[[#This Row],[NUM]]</f>
        <v>45815-415</v>
      </c>
      <c r="B572" s="61">
        <v>45815</v>
      </c>
      <c r="C572" s="7" t="s">
        <v>358</v>
      </c>
      <c r="D572" s="7" t="s">
        <v>13</v>
      </c>
      <c r="E572" s="7" t="s">
        <v>528</v>
      </c>
      <c r="F572" s="7">
        <v>415</v>
      </c>
      <c r="G572" s="8">
        <v>0.34027777777777779</v>
      </c>
      <c r="H572" s="8">
        <v>0.46875</v>
      </c>
      <c r="I572" s="7">
        <v>20</v>
      </c>
      <c r="J572" s="7">
        <v>20</v>
      </c>
      <c r="K572" s="7">
        <v>0</v>
      </c>
      <c r="L572" s="7">
        <v>100</v>
      </c>
      <c r="M572" s="12" t="str">
        <f>IFERROR(VLOOKUP(Tabla1[[#This Row],[COD]],Circuitos[],2,0)," ")</f>
        <v xml:space="preserve"> </v>
      </c>
      <c r="N572" s="9">
        <f>Tabla1[[#This Row],[DIA]]</f>
        <v>45815</v>
      </c>
      <c r="S572"/>
    </row>
    <row r="573" spans="1:19">
      <c r="A573" s="9" t="str">
        <f>Tabla1[[#This Row],[DIA]]&amp;"-"&amp;Tabla1[[#This Row],[NUM]]</f>
        <v>45815-415</v>
      </c>
      <c r="B573" s="61">
        <v>45815</v>
      </c>
      <c r="C573" s="7" t="s">
        <v>358</v>
      </c>
      <c r="D573" s="7" t="s">
        <v>13</v>
      </c>
      <c r="E573" s="7" t="s">
        <v>528</v>
      </c>
      <c r="F573" s="7">
        <v>415</v>
      </c>
      <c r="G573" s="8">
        <v>0.34722222222222221</v>
      </c>
      <c r="H573" s="8">
        <v>0.47569444444444442</v>
      </c>
      <c r="I573" s="7">
        <v>15</v>
      </c>
      <c r="J573" s="7">
        <v>0</v>
      </c>
      <c r="K573" s="7">
        <v>15</v>
      </c>
      <c r="L573" s="7">
        <v>0</v>
      </c>
      <c r="M573" s="12" t="str">
        <f>IFERROR(VLOOKUP(Tabla1[[#This Row],[COD]],Circuitos[],2,0)," ")</f>
        <v xml:space="preserve"> </v>
      </c>
      <c r="N573" s="9">
        <f>Tabla1[[#This Row],[DIA]]</f>
        <v>45815</v>
      </c>
      <c r="S573"/>
    </row>
    <row r="574" spans="1:19">
      <c r="A574" s="9" t="str">
        <f>Tabla1[[#This Row],[DIA]]&amp;"-"&amp;Tabla1[[#This Row],[NUM]]</f>
        <v>45815-1784</v>
      </c>
      <c r="B574" s="61">
        <v>45815</v>
      </c>
      <c r="C574" s="7" t="s">
        <v>261</v>
      </c>
      <c r="D574" s="7" t="s">
        <v>252</v>
      </c>
      <c r="E574" s="7" t="s">
        <v>272</v>
      </c>
      <c r="F574" s="7">
        <v>1784</v>
      </c>
      <c r="G574" s="8">
        <v>0.51041666666666663</v>
      </c>
      <c r="H574" s="8">
        <v>0.55902777777777779</v>
      </c>
      <c r="I574" s="7">
        <v>26</v>
      </c>
      <c r="J574" s="7">
        <v>4</v>
      </c>
      <c r="K574" s="7">
        <v>22</v>
      </c>
      <c r="L574" s="7">
        <v>15.384615384615385</v>
      </c>
      <c r="M574" s="12" t="str">
        <f>IFERROR(VLOOKUP(Tabla1[[#This Row],[COD]],Circuitos[],2,0)," ")</f>
        <v xml:space="preserve"> </v>
      </c>
      <c r="N574" s="9">
        <f>Tabla1[[#This Row],[DIA]]</f>
        <v>45815</v>
      </c>
      <c r="S574"/>
    </row>
    <row r="575" spans="1:19">
      <c r="A575" s="9" t="str">
        <f>Tabla1[[#This Row],[DIA]]&amp;"-"&amp;Tabla1[[#This Row],[NUM]]</f>
        <v>45815-858</v>
      </c>
      <c r="B575" s="61">
        <v>45815</v>
      </c>
      <c r="C575" s="7" t="s">
        <v>530</v>
      </c>
      <c r="D575" s="7" t="s">
        <v>13</v>
      </c>
      <c r="E575" s="7" t="s">
        <v>531</v>
      </c>
      <c r="F575" s="7">
        <v>858</v>
      </c>
      <c r="G575" s="8">
        <v>0.86805555555555558</v>
      </c>
      <c r="H575" s="8">
        <v>0.625</v>
      </c>
      <c r="I575" s="7">
        <v>31</v>
      </c>
      <c r="J575" s="7">
        <v>0</v>
      </c>
      <c r="K575" s="7">
        <v>31</v>
      </c>
      <c r="L575" s="7">
        <v>0</v>
      </c>
      <c r="M575" s="12" t="str">
        <f>IFERROR(VLOOKUP(Tabla1[[#This Row],[COD]],Circuitos[],2,0)," ")</f>
        <v xml:space="preserve"> </v>
      </c>
      <c r="N575" s="9">
        <f>Tabla1[[#This Row],[DIA]]</f>
        <v>45815</v>
      </c>
      <c r="S575"/>
    </row>
    <row r="576" spans="1:19">
      <c r="A576" s="9" t="str">
        <f>Tabla1[[#This Row],[DIA]]&amp;"-"&amp;Tabla1[[#This Row],[NUM]]</f>
        <v>45815-585</v>
      </c>
      <c r="B576" s="61">
        <v>45815</v>
      </c>
      <c r="C576" s="7" t="s">
        <v>336</v>
      </c>
      <c r="D576" s="7" t="s">
        <v>252</v>
      </c>
      <c r="E576" s="7" t="s">
        <v>272</v>
      </c>
      <c r="F576" s="7">
        <v>585</v>
      </c>
      <c r="G576" s="8">
        <v>0.47916666666666669</v>
      </c>
      <c r="H576" s="8">
        <v>0.53819444444444442</v>
      </c>
      <c r="I576" s="7">
        <v>36</v>
      </c>
      <c r="J576" s="7">
        <v>26</v>
      </c>
      <c r="K576" s="7">
        <v>10</v>
      </c>
      <c r="L576" s="7">
        <v>72.222222222222229</v>
      </c>
      <c r="M576" s="12" t="str">
        <f>IFERROR(VLOOKUP(Tabla1[[#This Row],[COD]],Circuitos[],2,0)," ")</f>
        <v xml:space="preserve"> </v>
      </c>
      <c r="N576" s="9">
        <f>Tabla1[[#This Row],[DIA]]</f>
        <v>45815</v>
      </c>
      <c r="S576"/>
    </row>
    <row r="577" spans="1:19">
      <c r="A577" s="9" t="str">
        <f>Tabla1[[#This Row],[DIA]]&amp;"-"&amp;Tabla1[[#This Row],[NUM]]</f>
        <v>45816-1304</v>
      </c>
      <c r="B577" s="61">
        <v>45816</v>
      </c>
      <c r="C577" s="7" t="s">
        <v>33</v>
      </c>
      <c r="D577" s="7" t="s">
        <v>147</v>
      </c>
      <c r="E577" s="7" t="s">
        <v>181</v>
      </c>
      <c r="F577" s="7">
        <v>1304</v>
      </c>
      <c r="G577" s="8">
        <v>0.5</v>
      </c>
      <c r="H577" s="8">
        <v>0.72569444444444442</v>
      </c>
      <c r="I577" s="7">
        <v>18</v>
      </c>
      <c r="J577" s="7">
        <v>18</v>
      </c>
      <c r="K577" s="7">
        <v>0</v>
      </c>
      <c r="L577" s="7">
        <v>100</v>
      </c>
      <c r="M577" s="12" t="str">
        <f>IFERROR(VLOOKUP(Tabla1[[#This Row],[COD]],Circuitos[],2,0)," ")</f>
        <v xml:space="preserve"> </v>
      </c>
      <c r="N577" s="9">
        <f>Tabla1[[#This Row],[DIA]]</f>
        <v>45816</v>
      </c>
      <c r="S577"/>
    </row>
    <row r="578" spans="1:19">
      <c r="A578" s="9" t="str">
        <f>Tabla1[[#This Row],[DIA]]&amp;"-"&amp;Tabla1[[#This Row],[NUM]]</f>
        <v>45816-787</v>
      </c>
      <c r="B578" s="61">
        <v>45816</v>
      </c>
      <c r="C578" s="7" t="s">
        <v>33</v>
      </c>
      <c r="D578" s="7" t="s">
        <v>358</v>
      </c>
      <c r="E578" s="7" t="s">
        <v>278</v>
      </c>
      <c r="F578" s="7">
        <v>787</v>
      </c>
      <c r="G578" s="8">
        <v>0.66666666666666663</v>
      </c>
      <c r="H578" s="8">
        <v>0.875</v>
      </c>
      <c r="I578" s="7">
        <v>45</v>
      </c>
      <c r="J578" s="7">
        <v>45</v>
      </c>
      <c r="K578" s="7">
        <v>0</v>
      </c>
      <c r="L578" s="7">
        <v>100</v>
      </c>
      <c r="M578" s="12" t="str">
        <f>IFERROR(VLOOKUP(Tabla1[[#This Row],[COD]],Circuitos[],2,0)," ")</f>
        <v>Rumania, Transilvania, Cárpatos y Bucovina</v>
      </c>
      <c r="N578" s="9">
        <f>Tabla1[[#This Row],[DIA]]</f>
        <v>45816</v>
      </c>
      <c r="S578"/>
    </row>
    <row r="579" spans="1:19">
      <c r="A579" s="9" t="str">
        <f>Tabla1[[#This Row],[DIA]]&amp;"-"&amp;Tabla1[[#This Row],[NUM]]</f>
        <v>45816-107</v>
      </c>
      <c r="B579" s="61">
        <v>45816</v>
      </c>
      <c r="C579" s="7" t="s">
        <v>354</v>
      </c>
      <c r="D579" s="7" t="s">
        <v>36</v>
      </c>
      <c r="E579" s="7" t="s">
        <v>355</v>
      </c>
      <c r="F579" s="7">
        <v>107</v>
      </c>
      <c r="G579" s="8">
        <v>0.47569444444444442</v>
      </c>
      <c r="H579" s="8">
        <v>0.64930555555555558</v>
      </c>
      <c r="I579" s="7">
        <v>12</v>
      </c>
      <c r="J579" s="7">
        <v>0</v>
      </c>
      <c r="K579" s="7">
        <v>12</v>
      </c>
      <c r="L579" s="7">
        <v>0</v>
      </c>
      <c r="M579" s="12" t="str">
        <f>IFERROR(VLOOKUP(Tabla1[[#This Row],[COD]],Circuitos[],2,0)," ")</f>
        <v xml:space="preserve"> </v>
      </c>
      <c r="N579" s="9">
        <f>Tabla1[[#This Row],[DIA]]</f>
        <v>45816</v>
      </c>
      <c r="S579"/>
    </row>
    <row r="580" spans="1:19">
      <c r="A580" s="9" t="str">
        <f>Tabla1[[#This Row],[DIA]]&amp;"-"&amp;Tabla1[[#This Row],[NUM]]</f>
        <v>45816-109</v>
      </c>
      <c r="B580" s="61">
        <v>45816</v>
      </c>
      <c r="C580" s="7" t="s">
        <v>354</v>
      </c>
      <c r="D580" s="7" t="s">
        <v>13</v>
      </c>
      <c r="E580" s="7" t="s">
        <v>355</v>
      </c>
      <c r="F580" s="7">
        <v>109</v>
      </c>
      <c r="G580" s="8">
        <v>0.44444444444444442</v>
      </c>
      <c r="H580" s="8">
        <v>0.64236111111111116</v>
      </c>
      <c r="I580" s="7">
        <v>30</v>
      </c>
      <c r="J580" s="7">
        <v>0</v>
      </c>
      <c r="K580" s="7">
        <v>30</v>
      </c>
      <c r="L580" s="7">
        <v>0</v>
      </c>
      <c r="M580" s="12" t="str">
        <f>IFERROR(VLOOKUP(Tabla1[[#This Row],[COD]],Circuitos[],2,0)," ")</f>
        <v xml:space="preserve"> </v>
      </c>
      <c r="N580" s="9">
        <f>Tabla1[[#This Row],[DIA]]</f>
        <v>45816</v>
      </c>
      <c r="S580"/>
    </row>
    <row r="581" spans="1:19">
      <c r="A581" s="9" t="str">
        <f>Tabla1[[#This Row],[DIA]]&amp;"-"&amp;Tabla1[[#This Row],[NUM]]</f>
        <v>45816-834</v>
      </c>
      <c r="B581" s="61">
        <v>45816</v>
      </c>
      <c r="C581" s="7" t="s">
        <v>484</v>
      </c>
      <c r="D581" s="7" t="s">
        <v>13</v>
      </c>
      <c r="E581" s="7" t="s">
        <v>250</v>
      </c>
      <c r="F581" s="7">
        <v>834</v>
      </c>
      <c r="G581" s="8">
        <v>0.66319444444444442</v>
      </c>
      <c r="H581" s="8">
        <v>0.78472222222222221</v>
      </c>
      <c r="I581" s="7">
        <v>45</v>
      </c>
      <c r="J581" s="7">
        <v>22</v>
      </c>
      <c r="K581" s="7">
        <v>23</v>
      </c>
      <c r="L581" s="7">
        <v>48.888888888888886</v>
      </c>
      <c r="M581" s="12" t="str">
        <f>IFERROR(VLOOKUP(Tabla1[[#This Row],[COD]],Circuitos[],2,0)," ")</f>
        <v xml:space="preserve"> </v>
      </c>
      <c r="N581" s="9">
        <f>Tabla1[[#This Row],[DIA]]</f>
        <v>45816</v>
      </c>
      <c r="S581"/>
    </row>
    <row r="582" spans="1:19">
      <c r="A582" s="9" t="str">
        <f>Tabla1[[#This Row],[DIA]]&amp;"-"&amp;Tabla1[[#This Row],[NUM]]</f>
        <v>45816-108</v>
      </c>
      <c r="B582" s="61">
        <v>45816</v>
      </c>
      <c r="C582" s="7" t="s">
        <v>36</v>
      </c>
      <c r="D582" s="7" t="s">
        <v>354</v>
      </c>
      <c r="E582" s="7" t="s">
        <v>355</v>
      </c>
      <c r="F582" s="7">
        <v>108</v>
      </c>
      <c r="G582" s="8">
        <v>0.69097222222222221</v>
      </c>
      <c r="H582" s="8">
        <v>0.92361111111111116</v>
      </c>
      <c r="I582" s="7">
        <v>12</v>
      </c>
      <c r="J582" s="7">
        <v>0</v>
      </c>
      <c r="K582" s="7">
        <v>12</v>
      </c>
      <c r="L582" s="7">
        <v>0</v>
      </c>
      <c r="M582" s="12" t="str">
        <f>IFERROR(VLOOKUP(Tabla1[[#This Row],[COD]],Circuitos[],2,0)," ")</f>
        <v xml:space="preserve"> </v>
      </c>
      <c r="N582" s="9">
        <f>Tabla1[[#This Row],[DIA]]</f>
        <v>45816</v>
      </c>
      <c r="S582"/>
    </row>
    <row r="583" spans="1:19">
      <c r="A583" s="9" t="str">
        <f>Tabla1[[#This Row],[DIA]]&amp;"-"&amp;Tabla1[[#This Row],[NUM]]</f>
        <v>45816-1139</v>
      </c>
      <c r="B583" s="61">
        <v>45816</v>
      </c>
      <c r="C583" s="7" t="s">
        <v>36</v>
      </c>
      <c r="D583" s="7" t="s">
        <v>192</v>
      </c>
      <c r="E583" s="7" t="s">
        <v>193</v>
      </c>
      <c r="F583" s="7">
        <v>1139</v>
      </c>
      <c r="G583" s="8">
        <v>0.28472222222222221</v>
      </c>
      <c r="H583" s="8">
        <v>0.375</v>
      </c>
      <c r="I583" s="7">
        <v>12</v>
      </c>
      <c r="J583" s="7">
        <v>11</v>
      </c>
      <c r="K583" s="7">
        <v>1</v>
      </c>
      <c r="L583" s="7">
        <v>91.666666666666671</v>
      </c>
      <c r="M583" s="12" t="str">
        <f>IFERROR(VLOOKUP(Tabla1[[#This Row],[COD]],Circuitos[],2,0)," ")</f>
        <v xml:space="preserve"> </v>
      </c>
      <c r="N583" s="9">
        <f>Tabla1[[#This Row],[DIA]]</f>
        <v>45816</v>
      </c>
      <c r="S583"/>
    </row>
    <row r="584" spans="1:19">
      <c r="A584" s="9" t="str">
        <f>Tabla1[[#This Row],[DIA]]&amp;"-"&amp;Tabla1[[#This Row],[NUM]]</f>
        <v>45816-1854</v>
      </c>
      <c r="B584" s="61">
        <v>45816</v>
      </c>
      <c r="C584" s="7" t="s">
        <v>36</v>
      </c>
      <c r="D584" s="7" t="s">
        <v>147</v>
      </c>
      <c r="E584" s="7" t="s">
        <v>181</v>
      </c>
      <c r="F584" s="7">
        <v>1854</v>
      </c>
      <c r="G584" s="8">
        <v>0.5</v>
      </c>
      <c r="H584" s="8">
        <v>0.69097222222222221</v>
      </c>
      <c r="I584" s="7">
        <v>12</v>
      </c>
      <c r="J584" s="7">
        <v>12</v>
      </c>
      <c r="K584" s="7">
        <v>0</v>
      </c>
      <c r="L584" s="7">
        <v>100</v>
      </c>
      <c r="M584" s="12" t="str">
        <f>IFERROR(VLOOKUP(Tabla1[[#This Row],[COD]],Circuitos[],2,0)," ")</f>
        <v xml:space="preserve"> </v>
      </c>
      <c r="N584" s="9">
        <f>Tabla1[[#This Row],[DIA]]</f>
        <v>45816</v>
      </c>
      <c r="S584"/>
    </row>
    <row r="585" spans="1:19">
      <c r="A585" s="9" t="str">
        <f>Tabla1[[#This Row],[DIA]]&amp;"-"&amp;Tabla1[[#This Row],[NUM]]</f>
        <v>45816-684</v>
      </c>
      <c r="B585" s="61">
        <v>45816</v>
      </c>
      <c r="C585" s="7" t="s">
        <v>36</v>
      </c>
      <c r="D585" s="7" t="s">
        <v>291</v>
      </c>
      <c r="E585" s="7" t="s">
        <v>292</v>
      </c>
      <c r="F585" s="7">
        <v>684</v>
      </c>
      <c r="G585" s="8">
        <v>0.60069444444444442</v>
      </c>
      <c r="H585" s="8">
        <v>0.79166666666666663</v>
      </c>
      <c r="I585" s="7">
        <v>12</v>
      </c>
      <c r="J585" s="7">
        <v>12</v>
      </c>
      <c r="K585" s="7">
        <v>0</v>
      </c>
      <c r="L585" s="7">
        <v>100</v>
      </c>
      <c r="M585" s="12" t="str">
        <f>IFERROR(VLOOKUP(Tabla1[[#This Row],[COD]],Circuitos[],2,0)," ")</f>
        <v xml:space="preserve"> </v>
      </c>
      <c r="N585" s="9">
        <f>Tabla1[[#This Row],[DIA]]</f>
        <v>45816</v>
      </c>
      <c r="S585"/>
    </row>
    <row r="586" spans="1:19">
      <c r="A586" s="9" t="str">
        <f>Tabla1[[#This Row],[DIA]]&amp;"-"&amp;Tabla1[[#This Row],[NUM]]</f>
        <v>45816-438</v>
      </c>
      <c r="B586" s="61">
        <v>45816</v>
      </c>
      <c r="C586" s="7" t="s">
        <v>36</v>
      </c>
      <c r="D586" s="7" t="s">
        <v>394</v>
      </c>
      <c r="E586" s="7" t="s">
        <v>395</v>
      </c>
      <c r="F586" s="7">
        <v>438</v>
      </c>
      <c r="G586" s="8">
        <v>0.55902777777777779</v>
      </c>
      <c r="H586" s="8">
        <v>0.68402777777777779</v>
      </c>
      <c r="I586" s="7">
        <v>12</v>
      </c>
      <c r="J586" s="7">
        <v>12</v>
      </c>
      <c r="K586" s="7">
        <v>0</v>
      </c>
      <c r="L586" s="7">
        <v>100</v>
      </c>
      <c r="M586" s="12" t="str">
        <f>IFERROR(VLOOKUP(Tabla1[[#This Row],[COD]],Circuitos[],2,0)," ")</f>
        <v xml:space="preserve"> </v>
      </c>
      <c r="N586" s="9">
        <f>Tabla1[[#This Row],[DIA]]</f>
        <v>45816</v>
      </c>
      <c r="S586"/>
    </row>
    <row r="587" spans="1:19">
      <c r="A587" s="9" t="str">
        <f>Tabla1[[#This Row],[DIA]]&amp;"-"&amp;Tabla1[[#This Row],[NUM]]</f>
        <v>45816-872</v>
      </c>
      <c r="B587" s="61">
        <v>45816</v>
      </c>
      <c r="C587" s="7" t="s">
        <v>223</v>
      </c>
      <c r="D587" s="7" t="s">
        <v>13</v>
      </c>
      <c r="E587" s="7" t="s">
        <v>250</v>
      </c>
      <c r="F587" s="7">
        <v>872</v>
      </c>
      <c r="G587" s="8">
        <v>0.64930555555555558</v>
      </c>
      <c r="H587" s="8">
        <v>0.78819444444444442</v>
      </c>
      <c r="I587" s="7">
        <v>45</v>
      </c>
      <c r="J587" s="7">
        <v>45</v>
      </c>
      <c r="K587" s="7">
        <v>0</v>
      </c>
      <c r="L587" s="7">
        <v>100</v>
      </c>
      <c r="M587" s="12" t="str">
        <f>IFERROR(VLOOKUP(Tabla1[[#This Row],[COD]],Circuitos[],2,0)," ")</f>
        <v xml:space="preserve"> </v>
      </c>
      <c r="N587" s="9">
        <f>Tabla1[[#This Row],[DIA]]</f>
        <v>45816</v>
      </c>
      <c r="S587"/>
    </row>
    <row r="588" spans="1:19">
      <c r="A588" s="9" t="str">
        <f>Tabla1[[#This Row],[DIA]]&amp;"-"&amp;Tabla1[[#This Row],[NUM]]</f>
        <v>45816-586</v>
      </c>
      <c r="B588" s="61">
        <v>45816</v>
      </c>
      <c r="C588" s="7" t="s">
        <v>206</v>
      </c>
      <c r="D588" s="7" t="s">
        <v>13</v>
      </c>
      <c r="E588" s="7" t="s">
        <v>250</v>
      </c>
      <c r="F588" s="7">
        <v>586</v>
      </c>
      <c r="G588" s="8">
        <v>0.52777777777777779</v>
      </c>
      <c r="H588" s="8">
        <v>0.61805555555555558</v>
      </c>
      <c r="I588" s="7">
        <v>45</v>
      </c>
      <c r="J588" s="7">
        <v>42</v>
      </c>
      <c r="K588" s="7">
        <v>3</v>
      </c>
      <c r="L588" s="7">
        <v>93.333333333333329</v>
      </c>
      <c r="M588" s="12" t="str">
        <f>IFERROR(VLOOKUP(Tabla1[[#This Row],[COD]],Circuitos[],2,0)," ")</f>
        <v xml:space="preserve"> </v>
      </c>
      <c r="N588" s="9">
        <f>Tabla1[[#This Row],[DIA]]</f>
        <v>45816</v>
      </c>
      <c r="S588"/>
    </row>
    <row r="589" spans="1:19">
      <c r="A589" s="9" t="str">
        <f>Tabla1[[#This Row],[DIA]]&amp;"-"&amp;Tabla1[[#This Row],[NUM]]</f>
        <v>45816-776</v>
      </c>
      <c r="B589" s="61">
        <v>45816</v>
      </c>
      <c r="C589" s="7" t="s">
        <v>209</v>
      </c>
      <c r="D589" s="7" t="s">
        <v>33</v>
      </c>
      <c r="E589" s="7" t="s">
        <v>278</v>
      </c>
      <c r="F589" s="7">
        <v>776</v>
      </c>
      <c r="G589" s="8">
        <v>0.4861111111111111</v>
      </c>
      <c r="H589" s="8">
        <v>0.625</v>
      </c>
      <c r="I589" s="7">
        <v>35</v>
      </c>
      <c r="J589" s="7">
        <v>8</v>
      </c>
      <c r="K589" s="7">
        <v>27</v>
      </c>
      <c r="L589" s="7">
        <v>22.857142857142858</v>
      </c>
      <c r="M589" s="12" t="str">
        <f>IFERROR(VLOOKUP(Tabla1[[#This Row],[COD]],Circuitos[],2,0)," ")</f>
        <v xml:space="preserve"> </v>
      </c>
      <c r="N589" s="9">
        <f>Tabla1[[#This Row],[DIA]]</f>
        <v>45816</v>
      </c>
      <c r="S589"/>
    </row>
    <row r="590" spans="1:19">
      <c r="A590" s="9" t="str">
        <f>Tabla1[[#This Row],[DIA]]&amp;"-"&amp;Tabla1[[#This Row],[NUM]]</f>
        <v>45816-1305</v>
      </c>
      <c r="B590" s="61">
        <v>45816</v>
      </c>
      <c r="C590" s="7" t="s">
        <v>147</v>
      </c>
      <c r="D590" s="7" t="s">
        <v>33</v>
      </c>
      <c r="E590" s="7" t="s">
        <v>181</v>
      </c>
      <c r="F590" s="7">
        <v>1305</v>
      </c>
      <c r="G590" s="8">
        <v>0.55208333333333337</v>
      </c>
      <c r="H590" s="8">
        <v>0.70833333333333337</v>
      </c>
      <c r="I590" s="7">
        <v>11</v>
      </c>
      <c r="J590" s="7">
        <v>8</v>
      </c>
      <c r="K590" s="7">
        <v>3</v>
      </c>
      <c r="L590" s="7">
        <v>72.727272727272734</v>
      </c>
      <c r="M590" s="12" t="str">
        <f>IFERROR(VLOOKUP(Tabla1[[#This Row],[COD]],Circuitos[],2,0)," ")</f>
        <v xml:space="preserve"> </v>
      </c>
      <c r="N590" s="9">
        <f>Tabla1[[#This Row],[DIA]]</f>
        <v>45816</v>
      </c>
      <c r="S590"/>
    </row>
    <row r="591" spans="1:19">
      <c r="A591" s="9" t="str">
        <f>Tabla1[[#This Row],[DIA]]&amp;"-"&amp;Tabla1[[#This Row],[NUM]]</f>
        <v>45816-2020</v>
      </c>
      <c r="B591" s="61">
        <v>45816</v>
      </c>
      <c r="C591" s="7" t="s">
        <v>147</v>
      </c>
      <c r="D591" s="7" t="s">
        <v>180</v>
      </c>
      <c r="E591" s="7" t="s">
        <v>181</v>
      </c>
      <c r="F591" s="7">
        <v>2020</v>
      </c>
      <c r="G591" s="8">
        <v>0.76736111111111116</v>
      </c>
      <c r="H591" s="8">
        <v>0.82986111111111116</v>
      </c>
      <c r="I591" s="7">
        <v>72</v>
      </c>
      <c r="J591" s="7">
        <v>70</v>
      </c>
      <c r="K591" s="7">
        <v>2</v>
      </c>
      <c r="L591" s="7">
        <v>97.222222222222229</v>
      </c>
      <c r="M591" s="12" t="str">
        <f>IFERROR(VLOOKUP(Tabla1[[#This Row],[COD]],Circuitos[],2,0)," ")</f>
        <v xml:space="preserve"> </v>
      </c>
      <c r="N591" s="9">
        <f>Tabla1[[#This Row],[DIA]]</f>
        <v>45816</v>
      </c>
      <c r="S591"/>
    </row>
    <row r="592" spans="1:19">
      <c r="A592" s="9" t="str">
        <f>Tabla1[[#This Row],[DIA]]&amp;"-"&amp;Tabla1[[#This Row],[NUM]]</f>
        <v>45816-2022</v>
      </c>
      <c r="B592" s="61">
        <v>45816</v>
      </c>
      <c r="C592" s="7" t="s">
        <v>147</v>
      </c>
      <c r="D592" s="7" t="s">
        <v>180</v>
      </c>
      <c r="E592" s="7" t="s">
        <v>181</v>
      </c>
      <c r="F592" s="7">
        <v>2022</v>
      </c>
      <c r="G592" s="8">
        <v>0.83680555555555558</v>
      </c>
      <c r="H592" s="8">
        <v>0.90277777777777779</v>
      </c>
      <c r="I592" s="7">
        <v>18</v>
      </c>
      <c r="J592" s="7">
        <v>18</v>
      </c>
      <c r="K592" s="7">
        <v>0</v>
      </c>
      <c r="L592" s="7">
        <v>100</v>
      </c>
      <c r="M592" s="12" t="str">
        <f>IFERROR(VLOOKUP(Tabla1[[#This Row],[COD]],Circuitos[],2,0)," ")</f>
        <v xml:space="preserve"> </v>
      </c>
      <c r="N592" s="9">
        <f>Tabla1[[#This Row],[DIA]]</f>
        <v>45816</v>
      </c>
      <c r="S592"/>
    </row>
    <row r="593" spans="1:19">
      <c r="A593" s="9" t="str">
        <f>Tabla1[[#This Row],[DIA]]&amp;"-"&amp;Tabla1[[#This Row],[NUM]]</f>
        <v>45816-1855</v>
      </c>
      <c r="B593" s="61">
        <v>45816</v>
      </c>
      <c r="C593" s="7" t="s">
        <v>147</v>
      </c>
      <c r="D593" s="7" t="s">
        <v>36</v>
      </c>
      <c r="E593" s="7" t="s">
        <v>181</v>
      </c>
      <c r="F593" s="7">
        <v>1855</v>
      </c>
      <c r="G593" s="8">
        <v>0.59722222222222221</v>
      </c>
      <c r="H593" s="8">
        <v>0.71180555555555558</v>
      </c>
      <c r="I593" s="7">
        <v>11</v>
      </c>
      <c r="J593" s="7">
        <v>8</v>
      </c>
      <c r="K593" s="7">
        <v>3</v>
      </c>
      <c r="L593" s="7">
        <v>72.727272727272734</v>
      </c>
      <c r="M593" s="12" t="str">
        <f>IFERROR(VLOOKUP(Tabla1[[#This Row],[COD]],Circuitos[],2,0)," ")</f>
        <v xml:space="preserve"> </v>
      </c>
      <c r="N593" s="9">
        <f>Tabla1[[#This Row],[DIA]]</f>
        <v>45816</v>
      </c>
      <c r="S593"/>
    </row>
    <row r="594" spans="1:19">
      <c r="A594" s="9" t="str">
        <f>Tabla1[[#This Row],[DIA]]&amp;"-"&amp;Tabla1[[#This Row],[NUM]]</f>
        <v>45816-1317</v>
      </c>
      <c r="B594" s="61">
        <v>45816</v>
      </c>
      <c r="C594" s="7" t="s">
        <v>147</v>
      </c>
      <c r="D594" s="7" t="s">
        <v>37</v>
      </c>
      <c r="E594" s="7" t="s">
        <v>181</v>
      </c>
      <c r="F594" s="7">
        <v>1317</v>
      </c>
      <c r="G594" s="8">
        <v>0.58680555555555558</v>
      </c>
      <c r="H594" s="8">
        <v>0.72569444444444442</v>
      </c>
      <c r="I594" s="7">
        <v>20</v>
      </c>
      <c r="J594" s="7">
        <v>20</v>
      </c>
      <c r="K594" s="7">
        <v>0</v>
      </c>
      <c r="L594" s="7">
        <v>100</v>
      </c>
      <c r="M594" s="12" t="str">
        <f>IFERROR(VLOOKUP(Tabla1[[#This Row],[COD]],Circuitos[],2,0)," ")</f>
        <v xml:space="preserve"> </v>
      </c>
      <c r="N594" s="9">
        <f>Tabla1[[#This Row],[DIA]]</f>
        <v>45816</v>
      </c>
      <c r="S594"/>
    </row>
    <row r="595" spans="1:19">
      <c r="A595" s="9" t="str">
        <f>Tabla1[[#This Row],[DIA]]&amp;"-"&amp;Tabla1[[#This Row],[NUM]]</f>
        <v>45816-1859</v>
      </c>
      <c r="B595" s="61">
        <v>45816</v>
      </c>
      <c r="C595" s="7" t="s">
        <v>147</v>
      </c>
      <c r="D595" s="7" t="s">
        <v>13</v>
      </c>
      <c r="E595" s="7" t="s">
        <v>181</v>
      </c>
      <c r="F595" s="7">
        <v>1859</v>
      </c>
      <c r="G595" s="8">
        <v>0.55208333333333337</v>
      </c>
      <c r="H595" s="8">
        <v>0.70138888888888884</v>
      </c>
      <c r="I595" s="7">
        <v>49</v>
      </c>
      <c r="J595" s="7">
        <v>47</v>
      </c>
      <c r="K595" s="7">
        <v>2</v>
      </c>
      <c r="L595" s="7">
        <v>95.91836734693878</v>
      </c>
      <c r="M595" s="12" t="str">
        <f>IFERROR(VLOOKUP(Tabla1[[#This Row],[COD]],Circuitos[],2,0)," ")</f>
        <v xml:space="preserve"> </v>
      </c>
      <c r="N595" s="9">
        <f>Tabla1[[#This Row],[DIA]]</f>
        <v>45816</v>
      </c>
      <c r="S595"/>
    </row>
    <row r="596" spans="1:19">
      <c r="A596" s="9" t="str">
        <f>Tabla1[[#This Row],[DIA]]&amp;"-"&amp;Tabla1[[#This Row],[NUM]]</f>
        <v>45816-1313</v>
      </c>
      <c r="B596" s="61">
        <v>45816</v>
      </c>
      <c r="C596" s="7" t="s">
        <v>147</v>
      </c>
      <c r="D596" s="7" t="s">
        <v>22</v>
      </c>
      <c r="E596" s="7" t="s">
        <v>181</v>
      </c>
      <c r="F596" s="7">
        <v>1313</v>
      </c>
      <c r="G596" s="8">
        <v>0.59375</v>
      </c>
      <c r="H596" s="8">
        <v>0.72569444444444442</v>
      </c>
      <c r="I596" s="7">
        <v>10</v>
      </c>
      <c r="J596" s="7">
        <v>10</v>
      </c>
      <c r="K596" s="7">
        <v>0</v>
      </c>
      <c r="L596" s="7">
        <v>100</v>
      </c>
      <c r="M596" s="12" t="str">
        <f>IFERROR(VLOOKUP(Tabla1[[#This Row],[COD]],Circuitos[],2,0)," ")</f>
        <v xml:space="preserve"> </v>
      </c>
      <c r="N596" s="9">
        <f>Tabla1[[#This Row],[DIA]]</f>
        <v>45816</v>
      </c>
      <c r="S596"/>
    </row>
    <row r="597" spans="1:19">
      <c r="A597" s="9" t="str">
        <f>Tabla1[[#This Row],[DIA]]&amp;"-"&amp;Tabla1[[#This Row],[NUM]]</f>
        <v>45816-670</v>
      </c>
      <c r="B597" s="61">
        <v>45816</v>
      </c>
      <c r="C597" s="7" t="s">
        <v>541</v>
      </c>
      <c r="D597" s="7" t="s">
        <v>13</v>
      </c>
      <c r="E597" s="7" t="s">
        <v>250</v>
      </c>
      <c r="F597" s="7">
        <v>670</v>
      </c>
      <c r="G597" s="8">
        <v>0.61458333333333337</v>
      </c>
      <c r="H597" s="8">
        <v>0.71180555555555558</v>
      </c>
      <c r="I597" s="7">
        <v>26</v>
      </c>
      <c r="J597" s="7">
        <v>22</v>
      </c>
      <c r="K597" s="7">
        <v>4</v>
      </c>
      <c r="L597" s="7">
        <v>84.615384615384613</v>
      </c>
      <c r="M597" s="12" t="str">
        <f>IFERROR(VLOOKUP(Tabla1[[#This Row],[COD]],Circuitos[],2,0)," ")</f>
        <v xml:space="preserve"> </v>
      </c>
      <c r="N597" s="9">
        <f>Tabla1[[#This Row],[DIA]]</f>
        <v>45816</v>
      </c>
      <c r="S597"/>
    </row>
    <row r="598" spans="1:19">
      <c r="A598" s="9" t="str">
        <f>Tabla1[[#This Row],[DIA]]&amp;"-"&amp;Tabla1[[#This Row],[NUM]]</f>
        <v>45816-110</v>
      </c>
      <c r="B598" s="61">
        <v>45816</v>
      </c>
      <c r="C598" s="7" t="s">
        <v>13</v>
      </c>
      <c r="D598" s="7" t="s">
        <v>354</v>
      </c>
      <c r="E598" s="7" t="s">
        <v>355</v>
      </c>
      <c r="F598" s="7">
        <v>110</v>
      </c>
      <c r="G598" s="8">
        <v>0.69097222222222221</v>
      </c>
      <c r="H598" s="8">
        <v>0.94791666666666663</v>
      </c>
      <c r="I598" s="7">
        <v>30</v>
      </c>
      <c r="J598" s="7">
        <v>1</v>
      </c>
      <c r="K598" s="7">
        <v>29</v>
      </c>
      <c r="L598" s="7">
        <v>3.3333333333333335</v>
      </c>
      <c r="M598" s="12" t="str">
        <f>IFERROR(VLOOKUP(Tabla1[[#This Row],[COD]],Circuitos[],2,0)," ")</f>
        <v xml:space="preserve"> </v>
      </c>
      <c r="N598" s="9">
        <f>Tabla1[[#This Row],[DIA]]</f>
        <v>45816</v>
      </c>
      <c r="S598"/>
    </row>
    <row r="599" spans="1:19">
      <c r="A599" s="9" t="str">
        <f>Tabla1[[#This Row],[DIA]]&amp;"-"&amp;Tabla1[[#This Row],[NUM]]</f>
        <v>45816-1805</v>
      </c>
      <c r="B599" s="61">
        <v>45816</v>
      </c>
      <c r="C599" s="7" t="s">
        <v>13</v>
      </c>
      <c r="D599" s="7" t="s">
        <v>484</v>
      </c>
      <c r="E599" s="7" t="s">
        <v>548</v>
      </c>
      <c r="F599" s="7">
        <v>1805</v>
      </c>
      <c r="G599" s="8">
        <v>0.53125</v>
      </c>
      <c r="H599" s="8">
        <v>0.71527777777777779</v>
      </c>
      <c r="I599" s="7">
        <v>50</v>
      </c>
      <c r="J599" s="7">
        <v>0</v>
      </c>
      <c r="K599" s="7">
        <v>50</v>
      </c>
      <c r="L599" s="7">
        <v>0</v>
      </c>
      <c r="M599" s="12" t="str">
        <f>IFERROR(VLOOKUP(Tabla1[[#This Row],[COD]],Circuitos[],2,0)," ")</f>
        <v xml:space="preserve"> </v>
      </c>
      <c r="N599" s="9">
        <f>Tabla1[[#This Row],[DIA]]</f>
        <v>45816</v>
      </c>
      <c r="S599"/>
    </row>
    <row r="600" spans="1:19">
      <c r="A600" s="9" t="str">
        <f>Tabla1[[#This Row],[DIA]]&amp;"-"&amp;Tabla1[[#This Row],[NUM]]</f>
        <v>45816-871</v>
      </c>
      <c r="B600" s="61">
        <v>45816</v>
      </c>
      <c r="C600" s="7" t="s">
        <v>13</v>
      </c>
      <c r="D600" s="7" t="s">
        <v>223</v>
      </c>
      <c r="E600" s="7" t="s">
        <v>250</v>
      </c>
      <c r="F600" s="7">
        <v>871</v>
      </c>
      <c r="G600" s="8">
        <v>0.48958333333333331</v>
      </c>
      <c r="H600" s="8">
        <v>0.62152777777777779</v>
      </c>
      <c r="I600" s="7">
        <v>45</v>
      </c>
      <c r="J600" s="7">
        <v>22</v>
      </c>
      <c r="K600" s="7">
        <v>23</v>
      </c>
      <c r="L600" s="7">
        <v>48.888888888888886</v>
      </c>
      <c r="M600" s="12" t="str">
        <f>IFERROR(VLOOKUP(Tabla1[[#This Row],[COD]],Circuitos[],2,0)," ")</f>
        <v xml:space="preserve"> </v>
      </c>
      <c r="N600" s="9">
        <f>Tabla1[[#This Row],[DIA]]</f>
        <v>45816</v>
      </c>
      <c r="S600"/>
    </row>
    <row r="601" spans="1:19">
      <c r="A601" s="9" t="str">
        <f>Tabla1[[#This Row],[DIA]]&amp;"-"&amp;Tabla1[[#This Row],[NUM]]</f>
        <v>45816-585</v>
      </c>
      <c r="B601" s="61">
        <v>45816</v>
      </c>
      <c r="C601" s="7" t="s">
        <v>13</v>
      </c>
      <c r="D601" s="7" t="s">
        <v>206</v>
      </c>
      <c r="E601" s="7" t="s">
        <v>250</v>
      </c>
      <c r="F601" s="7">
        <v>585</v>
      </c>
      <c r="G601" s="8">
        <v>0.40625</v>
      </c>
      <c r="H601" s="8">
        <v>0.49305555555555558</v>
      </c>
      <c r="I601" s="7">
        <v>45</v>
      </c>
      <c r="J601" s="7">
        <v>40</v>
      </c>
      <c r="K601" s="7">
        <v>5</v>
      </c>
      <c r="L601" s="7">
        <v>88.888888888888886</v>
      </c>
      <c r="M601" s="12" t="str">
        <f>IFERROR(VLOOKUP(Tabla1[[#This Row],[COD]],Circuitos[],2,0)," ")</f>
        <v xml:space="preserve"> </v>
      </c>
      <c r="N601" s="9">
        <f>Tabla1[[#This Row],[DIA]]</f>
        <v>45816</v>
      </c>
      <c r="S601"/>
    </row>
    <row r="602" spans="1:19">
      <c r="A602" s="9" t="str">
        <f>Tabla1[[#This Row],[DIA]]&amp;"-"&amp;Tabla1[[#This Row],[NUM]]</f>
        <v>45816-152</v>
      </c>
      <c r="B602" s="61">
        <v>45816</v>
      </c>
      <c r="C602" s="7" t="s">
        <v>13</v>
      </c>
      <c r="D602" s="7" t="s">
        <v>139</v>
      </c>
      <c r="E602" s="7" t="s">
        <v>400</v>
      </c>
      <c r="F602" s="7">
        <v>152</v>
      </c>
      <c r="G602" s="8">
        <v>0.9375</v>
      </c>
      <c r="H602" s="8">
        <v>0.26041666666666669</v>
      </c>
      <c r="I602" s="7">
        <v>22</v>
      </c>
      <c r="J602" s="7">
        <v>8</v>
      </c>
      <c r="K602" s="7">
        <v>14</v>
      </c>
      <c r="L602" s="7">
        <v>36.363636363636367</v>
      </c>
      <c r="M602" s="12" t="str">
        <f>IFERROR(VLOOKUP(Tabla1[[#This Row],[COD]],Circuitos[],2,0)," ")</f>
        <v xml:space="preserve"> </v>
      </c>
      <c r="N602" s="9">
        <f>Tabla1[[#This Row],[DIA]]</f>
        <v>45816</v>
      </c>
      <c r="S602"/>
    </row>
    <row r="603" spans="1:19">
      <c r="A603" s="9" t="str">
        <f>Tabla1[[#This Row],[DIA]]&amp;"-"&amp;Tabla1[[#This Row],[NUM]]</f>
        <v>45816-651</v>
      </c>
      <c r="B603" s="61">
        <v>45816</v>
      </c>
      <c r="C603" s="7" t="s">
        <v>13</v>
      </c>
      <c r="D603" s="7" t="s">
        <v>252</v>
      </c>
      <c r="E603" s="7" t="s">
        <v>250</v>
      </c>
      <c r="F603" s="7">
        <v>651</v>
      </c>
      <c r="G603" s="8">
        <v>0.54513888888888884</v>
      </c>
      <c r="H603" s="8">
        <v>0.64583333333333337</v>
      </c>
      <c r="I603" s="7">
        <v>45</v>
      </c>
      <c r="J603" s="7">
        <v>24</v>
      </c>
      <c r="K603" s="7">
        <v>21</v>
      </c>
      <c r="L603" s="7">
        <v>53.333333333333336</v>
      </c>
      <c r="M603" s="12" t="str">
        <f>IFERROR(VLOOKUP(Tabla1[[#This Row],[COD]],Circuitos[],2,0)," ")</f>
        <v xml:space="preserve"> </v>
      </c>
      <c r="N603" s="9">
        <f>Tabla1[[#This Row],[DIA]]</f>
        <v>45816</v>
      </c>
      <c r="S603"/>
    </row>
    <row r="604" spans="1:19">
      <c r="A604" s="9" t="str">
        <f>Tabla1[[#This Row],[DIA]]&amp;"-"&amp;Tabla1[[#This Row],[NUM]]</f>
        <v>45816-1327</v>
      </c>
      <c r="B604" s="61">
        <v>45816</v>
      </c>
      <c r="C604" s="7" t="s">
        <v>13</v>
      </c>
      <c r="D604" s="7" t="s">
        <v>192</v>
      </c>
      <c r="E604" s="7" t="s">
        <v>250</v>
      </c>
      <c r="F604" s="7">
        <v>1327</v>
      </c>
      <c r="G604" s="8">
        <v>0.3611111111111111</v>
      </c>
      <c r="H604" s="8">
        <v>0.47569444444444442</v>
      </c>
      <c r="I604" s="7">
        <v>45</v>
      </c>
      <c r="J604" s="7">
        <v>33</v>
      </c>
      <c r="K604" s="7">
        <v>12</v>
      </c>
      <c r="L604" s="7">
        <v>73.333333333333329</v>
      </c>
      <c r="M604" s="12" t="str">
        <f>IFERROR(VLOOKUP(Tabla1[[#This Row],[COD]],Circuitos[],2,0)," ")</f>
        <v xml:space="preserve"> </v>
      </c>
      <c r="N604" s="9">
        <f>Tabla1[[#This Row],[DIA]]</f>
        <v>45816</v>
      </c>
      <c r="S604"/>
    </row>
    <row r="605" spans="1:19">
      <c r="A605" s="9" t="str">
        <f>Tabla1[[#This Row],[DIA]]&amp;"-"&amp;Tabla1[[#This Row],[NUM]]</f>
        <v>45816-1858</v>
      </c>
      <c r="B605" s="61">
        <v>45816</v>
      </c>
      <c r="C605" s="7" t="s">
        <v>13</v>
      </c>
      <c r="D605" s="7" t="s">
        <v>147</v>
      </c>
      <c r="E605" s="7" t="s">
        <v>181</v>
      </c>
      <c r="F605" s="7">
        <v>1858</v>
      </c>
      <c r="G605" s="8">
        <v>0.49652777777777779</v>
      </c>
      <c r="H605" s="8">
        <v>0.71527777777777779</v>
      </c>
      <c r="I605" s="7">
        <v>50</v>
      </c>
      <c r="J605" s="7">
        <v>48</v>
      </c>
      <c r="K605" s="7">
        <v>2</v>
      </c>
      <c r="L605" s="7">
        <v>96</v>
      </c>
      <c r="M605" s="12" t="str">
        <f>IFERROR(VLOOKUP(Tabla1[[#This Row],[COD]],Circuitos[],2,0)," ")</f>
        <v xml:space="preserve"> </v>
      </c>
      <c r="N605" s="9">
        <f>Tabla1[[#This Row],[DIA]]</f>
        <v>45816</v>
      </c>
      <c r="S605"/>
    </row>
    <row r="606" spans="1:19">
      <c r="A606" s="9" t="str">
        <f>Tabla1[[#This Row],[DIA]]&amp;"-"&amp;Tabla1[[#This Row],[NUM]]</f>
        <v>45816-953</v>
      </c>
      <c r="B606" s="61">
        <v>45816</v>
      </c>
      <c r="C606" s="7" t="s">
        <v>13</v>
      </c>
      <c r="D606" s="7" t="s">
        <v>348</v>
      </c>
      <c r="E606" s="7" t="s">
        <v>250</v>
      </c>
      <c r="F606" s="7">
        <v>953</v>
      </c>
      <c r="G606" s="8">
        <v>0.44097222222222221</v>
      </c>
      <c r="H606" s="8">
        <v>0.59722222222222221</v>
      </c>
      <c r="I606" s="7">
        <v>45</v>
      </c>
      <c r="J606" s="7">
        <v>45</v>
      </c>
      <c r="K606" s="7">
        <v>0</v>
      </c>
      <c r="L606" s="7">
        <v>100</v>
      </c>
      <c r="M606" s="12" t="str">
        <f>IFERROR(VLOOKUP(Tabla1[[#This Row],[COD]],Circuitos[],2,0)," ")</f>
        <v xml:space="preserve"> </v>
      </c>
      <c r="N606" s="9">
        <f>Tabla1[[#This Row],[DIA]]</f>
        <v>45816</v>
      </c>
      <c r="S606"/>
    </row>
    <row r="607" spans="1:19">
      <c r="A607" s="9" t="str">
        <f>Tabla1[[#This Row],[DIA]]&amp;"-"&amp;Tabla1[[#This Row],[NUM]]</f>
        <v>45816-416</v>
      </c>
      <c r="B607" s="61">
        <v>45816</v>
      </c>
      <c r="C607" s="7" t="s">
        <v>13</v>
      </c>
      <c r="D607" s="7" t="s">
        <v>358</v>
      </c>
      <c r="E607" s="7" t="s">
        <v>528</v>
      </c>
      <c r="F607" s="7">
        <v>416</v>
      </c>
      <c r="G607" s="8">
        <v>0.51041666666666663</v>
      </c>
      <c r="H607" s="8">
        <v>0.71180555555555558</v>
      </c>
      <c r="I607" s="7">
        <v>10</v>
      </c>
      <c r="J607" s="7">
        <v>4</v>
      </c>
      <c r="K607" s="7">
        <v>6</v>
      </c>
      <c r="L607" s="7">
        <v>40</v>
      </c>
      <c r="M607" s="12" t="str">
        <f>IFERROR(VLOOKUP(Tabla1[[#This Row],[COD]],Circuitos[],2,0)," ")</f>
        <v xml:space="preserve"> </v>
      </c>
      <c r="N607" s="9">
        <f>Tabla1[[#This Row],[DIA]]</f>
        <v>45816</v>
      </c>
      <c r="S607"/>
    </row>
    <row r="608" spans="1:19">
      <c r="A608" s="9" t="str">
        <f>Tabla1[[#This Row],[DIA]]&amp;"-"&amp;Tabla1[[#This Row],[NUM]]</f>
        <v>45816-686</v>
      </c>
      <c r="B608" s="61">
        <v>45816</v>
      </c>
      <c r="C608" s="7" t="s">
        <v>13</v>
      </c>
      <c r="D608" s="7" t="s">
        <v>291</v>
      </c>
      <c r="E608" s="7" t="s">
        <v>292</v>
      </c>
      <c r="F608" s="7">
        <v>686</v>
      </c>
      <c r="G608" s="8">
        <v>0.71527777777777779</v>
      </c>
      <c r="H608" s="8">
        <v>0.92013888888888884</v>
      </c>
      <c r="I608" s="7">
        <v>21</v>
      </c>
      <c r="J608" s="7">
        <v>13</v>
      </c>
      <c r="K608" s="7">
        <v>8</v>
      </c>
      <c r="L608" s="7">
        <v>61.904761904761905</v>
      </c>
      <c r="M608" s="12" t="str">
        <f>IFERROR(VLOOKUP(Tabla1[[#This Row],[COD]],Circuitos[],2,0)," ")</f>
        <v xml:space="preserve"> </v>
      </c>
      <c r="N608" s="9">
        <f>Tabla1[[#This Row],[DIA]]</f>
        <v>45816</v>
      </c>
      <c r="S608"/>
    </row>
    <row r="609" spans="1:19">
      <c r="A609" s="9" t="str">
        <f>Tabla1[[#This Row],[DIA]]&amp;"-"&amp;Tabla1[[#This Row],[NUM]]</f>
        <v>45816-434</v>
      </c>
      <c r="B609" s="61">
        <v>45816</v>
      </c>
      <c r="C609" s="7" t="s">
        <v>13</v>
      </c>
      <c r="D609" s="7" t="s">
        <v>394</v>
      </c>
      <c r="E609" s="7" t="s">
        <v>395</v>
      </c>
      <c r="F609" s="7">
        <v>434</v>
      </c>
      <c r="G609" s="8">
        <v>0.64583333333333337</v>
      </c>
      <c r="H609" s="8">
        <v>0.79513888888888884</v>
      </c>
      <c r="I609" s="7">
        <v>72</v>
      </c>
      <c r="J609" s="7">
        <v>64</v>
      </c>
      <c r="K609" s="7">
        <v>8</v>
      </c>
      <c r="L609" s="7">
        <v>88.888888888888886</v>
      </c>
      <c r="M609" s="12" t="str">
        <f>IFERROR(VLOOKUP(Tabla1[[#This Row],[COD]],Circuitos[],2,0)," ")</f>
        <v xml:space="preserve"> </v>
      </c>
      <c r="N609" s="9">
        <f>Tabla1[[#This Row],[DIA]]</f>
        <v>45816</v>
      </c>
      <c r="S609"/>
    </row>
    <row r="610" spans="1:19">
      <c r="A610" s="9" t="str">
        <f>Tabla1[[#This Row],[DIA]]&amp;"-"&amp;Tabla1[[#This Row],[NUM]]</f>
        <v>45816-788</v>
      </c>
      <c r="B610" s="61">
        <v>45816</v>
      </c>
      <c r="C610" s="7" t="s">
        <v>358</v>
      </c>
      <c r="D610" s="7" t="s">
        <v>13</v>
      </c>
      <c r="E610" s="7" t="s">
        <v>278</v>
      </c>
      <c r="F610" s="7">
        <v>788</v>
      </c>
      <c r="G610" s="8">
        <v>0.91666666666666663</v>
      </c>
      <c r="H610" s="8">
        <v>4.1666666666666664E-2</v>
      </c>
      <c r="I610" s="7">
        <v>45</v>
      </c>
      <c r="J610" s="7">
        <v>14</v>
      </c>
      <c r="K610" s="7">
        <v>31</v>
      </c>
      <c r="L610" s="7">
        <v>31.111111111111111</v>
      </c>
      <c r="M610" s="12" t="str">
        <f>IFERROR(VLOOKUP(Tabla1[[#This Row],[COD]],Circuitos[],2,0)," ")</f>
        <v xml:space="preserve"> </v>
      </c>
      <c r="N610" s="9">
        <f>Tabla1[[#This Row],[DIA]]</f>
        <v>45816</v>
      </c>
      <c r="S610"/>
    </row>
    <row r="611" spans="1:19">
      <c r="A611" s="9" t="str">
        <f>Tabla1[[#This Row],[DIA]]&amp;"-"&amp;Tabla1[[#This Row],[NUM]]</f>
        <v>45816-810</v>
      </c>
      <c r="B611" s="61">
        <v>45816</v>
      </c>
      <c r="C611" s="7" t="s">
        <v>236</v>
      </c>
      <c r="D611" s="7" t="s">
        <v>13</v>
      </c>
      <c r="E611" s="7" t="s">
        <v>250</v>
      </c>
      <c r="F611" s="7">
        <v>810</v>
      </c>
      <c r="G611" s="8">
        <v>0.64930555555555558</v>
      </c>
      <c r="H611" s="8">
        <v>0.78125</v>
      </c>
      <c r="I611" s="7">
        <v>45</v>
      </c>
      <c r="J611" s="7">
        <v>45</v>
      </c>
      <c r="K611" s="7">
        <v>0</v>
      </c>
      <c r="L611" s="7">
        <v>100</v>
      </c>
      <c r="M611" s="12" t="str">
        <f>IFERROR(VLOOKUP(Tabla1[[#This Row],[COD]],Circuitos[],2,0)," ")</f>
        <v xml:space="preserve"> </v>
      </c>
      <c r="N611" s="9">
        <f>Tabla1[[#This Row],[DIA]]</f>
        <v>45816</v>
      </c>
      <c r="S611"/>
    </row>
    <row r="612" spans="1:19">
      <c r="A612" s="9" t="str">
        <f>Tabla1[[#This Row],[DIA]]&amp;"-"&amp;Tabla1[[#This Row],[NUM]]</f>
        <v>45816-347</v>
      </c>
      <c r="B612" s="61">
        <v>45816</v>
      </c>
      <c r="C612" s="7" t="s">
        <v>291</v>
      </c>
      <c r="D612" s="7" t="s">
        <v>214</v>
      </c>
      <c r="E612" s="7" t="s">
        <v>292</v>
      </c>
      <c r="F612" s="7">
        <v>347</v>
      </c>
      <c r="G612" s="8">
        <v>0.83680555555555558</v>
      </c>
      <c r="H612" s="8">
        <v>0.87152777777777779</v>
      </c>
      <c r="I612" s="7">
        <v>12</v>
      </c>
      <c r="J612" s="7">
        <v>12</v>
      </c>
      <c r="K612" s="7">
        <v>0</v>
      </c>
      <c r="L612" s="7">
        <v>100</v>
      </c>
      <c r="M612" s="1" t="str">
        <f>IFERROR(VLOOKUP(Tabla1[[#This Row],[COD]],Circuitos[],2,0)," ")</f>
        <v xml:space="preserve"> </v>
      </c>
      <c r="N612" s="9">
        <f>Tabla1[[#This Row],[DIA]]</f>
        <v>45816</v>
      </c>
      <c r="S612"/>
    </row>
    <row r="613" spans="1:19">
      <c r="A613" s="9" t="str">
        <f>Tabla1[[#This Row],[DIA]]&amp;"-"&amp;Tabla1[[#This Row],[NUM]]</f>
        <v>45816-349</v>
      </c>
      <c r="B613" s="61">
        <v>45816</v>
      </c>
      <c r="C613" s="7" t="s">
        <v>291</v>
      </c>
      <c r="D613" s="7" t="s">
        <v>214</v>
      </c>
      <c r="E613" s="7" t="s">
        <v>292</v>
      </c>
      <c r="F613" s="7">
        <v>349</v>
      </c>
      <c r="G613" s="8">
        <v>0.96875</v>
      </c>
      <c r="H613" s="8">
        <v>0.99930555555555556</v>
      </c>
      <c r="I613" s="7">
        <v>21</v>
      </c>
      <c r="J613" s="7">
        <v>13</v>
      </c>
      <c r="K613" s="7">
        <v>8</v>
      </c>
      <c r="L613" s="7">
        <v>61.904761904761905</v>
      </c>
      <c r="M613" s="1" t="str">
        <f>IFERROR(VLOOKUP(Tabla1[[#This Row],[COD]],Circuitos[],2,0)," ")</f>
        <v xml:space="preserve"> </v>
      </c>
      <c r="N613" s="9">
        <f>Tabla1[[#This Row],[DIA]]</f>
        <v>45816</v>
      </c>
      <c r="S613"/>
    </row>
    <row r="614" spans="1:19">
      <c r="A614" s="9" t="str">
        <f>Tabla1[[#This Row],[DIA]]&amp;"-"&amp;Tabla1[[#This Row],[NUM]]</f>
        <v>45816-5113</v>
      </c>
      <c r="B614" s="61">
        <v>45816</v>
      </c>
      <c r="C614" s="7" t="s">
        <v>20</v>
      </c>
      <c r="D614" s="7" t="s">
        <v>424</v>
      </c>
      <c r="E614" s="7" t="s">
        <v>549</v>
      </c>
      <c r="F614" s="7">
        <v>5113</v>
      </c>
      <c r="G614" s="8">
        <v>0.33333333333333331</v>
      </c>
      <c r="H614" s="8">
        <v>0.39930555555555558</v>
      </c>
      <c r="I614" s="7">
        <v>189</v>
      </c>
      <c r="J614" s="7">
        <v>185</v>
      </c>
      <c r="K614" s="7">
        <v>4</v>
      </c>
      <c r="L614" s="7">
        <v>97.883597883597886</v>
      </c>
      <c r="M614" s="1" t="str">
        <f>IFERROR(VLOOKUP(Tabla1[[#This Row],[COD]],Circuitos[],2,0)," ")</f>
        <v>Alsacia, Selva Negra y el Rin / Bellezas de Suiza</v>
      </c>
      <c r="N614" s="9">
        <f>Tabla1[[#This Row],[DIA]]</f>
        <v>45816</v>
      </c>
      <c r="S614"/>
    </row>
    <row r="615" spans="1:19">
      <c r="A615" s="9" t="str">
        <f>Tabla1[[#This Row],[DIA]]&amp;"-"&amp;Tabla1[[#This Row],[NUM]]</f>
        <v>45816-775</v>
      </c>
      <c r="B615" s="61">
        <v>45816</v>
      </c>
      <c r="C615" s="7" t="s">
        <v>22</v>
      </c>
      <c r="D615" s="7" t="s">
        <v>209</v>
      </c>
      <c r="E615" s="7" t="s">
        <v>278</v>
      </c>
      <c r="F615" s="7">
        <v>775</v>
      </c>
      <c r="G615" s="8">
        <v>0.34722222222222221</v>
      </c>
      <c r="H615" s="8">
        <v>0.44444444444444442</v>
      </c>
      <c r="I615" s="7">
        <v>45</v>
      </c>
      <c r="J615" s="7">
        <v>8</v>
      </c>
      <c r="K615" s="7">
        <v>37</v>
      </c>
      <c r="L615" s="7">
        <v>17.777777777777779</v>
      </c>
      <c r="M615" s="1" t="str">
        <f>IFERROR(VLOOKUP(Tabla1[[#This Row],[COD]],Circuitos[],2,0)," ")</f>
        <v>Croacia Fascinante "B"</v>
      </c>
      <c r="N615" s="9">
        <f>Tabla1[[#This Row],[DIA]]</f>
        <v>45816</v>
      </c>
      <c r="S615"/>
    </row>
    <row r="616" spans="1:19">
      <c r="A616" s="9" t="str">
        <f>Tabla1[[#This Row],[DIA]]&amp;"-"&amp;Tabla1[[#This Row],[NUM]]</f>
        <v>45816-1302</v>
      </c>
      <c r="B616" s="61">
        <v>45816</v>
      </c>
      <c r="C616" s="7" t="s">
        <v>22</v>
      </c>
      <c r="D616" s="7" t="s">
        <v>147</v>
      </c>
      <c r="E616" s="7" t="s">
        <v>181</v>
      </c>
      <c r="F616" s="7">
        <v>1302</v>
      </c>
      <c r="G616" s="8">
        <v>0.4826388888888889</v>
      </c>
      <c r="H616" s="8">
        <v>0.69097222222222221</v>
      </c>
      <c r="I616" s="7">
        <v>10</v>
      </c>
      <c r="J616" s="7">
        <v>10</v>
      </c>
      <c r="K616" s="7">
        <v>0</v>
      </c>
      <c r="L616" s="7">
        <v>100</v>
      </c>
      <c r="M616" s="1" t="str">
        <f>IFERROR(VLOOKUP(Tabla1[[#This Row],[COD]],Circuitos[],2,0)," ")</f>
        <v xml:space="preserve"> </v>
      </c>
      <c r="N616" s="9">
        <f>Tabla1[[#This Row],[DIA]]</f>
        <v>45816</v>
      </c>
      <c r="S616"/>
    </row>
    <row r="617" spans="1:19">
      <c r="A617" s="9" t="str">
        <f>Tabla1[[#This Row],[DIA]]&amp;"-"&amp;Tabla1[[#This Row],[NUM]]</f>
        <v>45816-723</v>
      </c>
      <c r="B617" s="61">
        <v>45816</v>
      </c>
      <c r="C617" s="7" t="s">
        <v>394</v>
      </c>
      <c r="D617" s="7" t="s">
        <v>543</v>
      </c>
      <c r="E617" s="7" t="s">
        <v>395</v>
      </c>
      <c r="F617" s="7">
        <v>723</v>
      </c>
      <c r="G617" s="8">
        <v>0.89583333333333337</v>
      </c>
      <c r="H617" s="8">
        <v>0.13194444444444445</v>
      </c>
      <c r="I617" s="7">
        <v>46</v>
      </c>
      <c r="J617" s="7">
        <v>38</v>
      </c>
      <c r="K617" s="7">
        <v>8</v>
      </c>
      <c r="L617" s="7">
        <v>82.608695652173907</v>
      </c>
      <c r="M617" s="1" t="str">
        <f>IFERROR(VLOOKUP(Tabla1[[#This Row],[COD]],Circuitos[],2,0)," ")</f>
        <v xml:space="preserve"> </v>
      </c>
      <c r="N617" s="9">
        <f>Tabla1[[#This Row],[DIA]]</f>
        <v>45816</v>
      </c>
      <c r="S617"/>
    </row>
    <row r="618" spans="1:19">
      <c r="A618" s="9" t="str">
        <f>Tabla1[[#This Row],[DIA]]&amp;"-"&amp;Tabla1[[#This Row],[NUM]]</f>
        <v>45816-897</v>
      </c>
      <c r="B618" s="61">
        <v>45816</v>
      </c>
      <c r="C618" s="7" t="s">
        <v>24</v>
      </c>
      <c r="D618" s="7" t="s">
        <v>277</v>
      </c>
      <c r="E618" s="7" t="s">
        <v>278</v>
      </c>
      <c r="F618" s="7">
        <v>897</v>
      </c>
      <c r="G618" s="8">
        <v>0.78472222222222221</v>
      </c>
      <c r="H618" s="8">
        <v>0.25347222222222221</v>
      </c>
      <c r="I618" s="7">
        <v>81</v>
      </c>
      <c r="J618" s="7">
        <v>81</v>
      </c>
      <c r="K618" s="7">
        <v>0</v>
      </c>
      <c r="L618" s="7">
        <v>100</v>
      </c>
      <c r="M618" s="1" t="str">
        <f>IFERROR(VLOOKUP(Tabla1[[#This Row],[COD]],Circuitos[],2,0)," ")</f>
        <v>Uzbekistan, Ruta de la Seda I</v>
      </c>
      <c r="N618" s="9">
        <f>Tabla1[[#This Row],[DIA]]</f>
        <v>45816</v>
      </c>
      <c r="S618"/>
    </row>
    <row r="619" spans="1:19">
      <c r="A619" s="9" t="str">
        <f>Tabla1[[#This Row],[DIA]]&amp;"-"&amp;Tabla1[[#This Row],[NUM]]</f>
        <v>45817-920</v>
      </c>
      <c r="B619" s="61">
        <v>45817</v>
      </c>
      <c r="C619" s="7" t="s">
        <v>185</v>
      </c>
      <c r="D619" s="7" t="s">
        <v>13</v>
      </c>
      <c r="E619" s="7" t="s">
        <v>186</v>
      </c>
      <c r="F619" s="7">
        <v>920</v>
      </c>
      <c r="G619" s="8">
        <v>0.63888888888888884</v>
      </c>
      <c r="H619" s="8">
        <v>0.78125</v>
      </c>
      <c r="I619" s="7">
        <v>30</v>
      </c>
      <c r="J619" s="7">
        <v>29</v>
      </c>
      <c r="K619" s="7">
        <v>1</v>
      </c>
      <c r="L619" s="7">
        <v>96.666666666666671</v>
      </c>
      <c r="M619" s="1" t="str">
        <f>IFERROR(VLOOKUP(Tabla1[[#This Row],[COD]],Circuitos[],2,0)," ")</f>
        <v xml:space="preserve"> </v>
      </c>
      <c r="N619" s="9">
        <f>Tabla1[[#This Row],[DIA]]</f>
        <v>45817</v>
      </c>
      <c r="S619"/>
    </row>
    <row r="620" spans="1:19">
      <c r="A620" s="9" t="str">
        <f>Tabla1[[#This Row],[DIA]]&amp;"-"&amp;Tabla1[[#This Row],[NUM]]</f>
        <v>45817-700</v>
      </c>
      <c r="B620" s="61">
        <v>45817</v>
      </c>
      <c r="C620" s="7" t="s">
        <v>484</v>
      </c>
      <c r="D620" s="7" t="s">
        <v>13</v>
      </c>
      <c r="E620" s="7" t="s">
        <v>548</v>
      </c>
      <c r="F620" s="7">
        <v>700</v>
      </c>
      <c r="G620" s="8">
        <v>0.37152777777777779</v>
      </c>
      <c r="H620" s="8">
        <v>0.48958333333333331</v>
      </c>
      <c r="I620" s="7">
        <v>50</v>
      </c>
      <c r="J620" s="7">
        <v>0</v>
      </c>
      <c r="K620" s="7">
        <v>50</v>
      </c>
      <c r="L620" s="7">
        <v>0</v>
      </c>
      <c r="M620" s="1" t="str">
        <f>IFERROR(VLOOKUP(Tabla1[[#This Row],[COD]],Circuitos[],2,0)," ")</f>
        <v xml:space="preserve"> </v>
      </c>
      <c r="N620" s="9">
        <f>Tabla1[[#This Row],[DIA]]</f>
        <v>45817</v>
      </c>
      <c r="S620"/>
    </row>
    <row r="621" spans="1:19">
      <c r="A621" s="9" t="str">
        <f>Tabla1[[#This Row],[DIA]]&amp;"-"&amp;Tabla1[[#This Row],[NUM]]</f>
        <v>45817-896</v>
      </c>
      <c r="B621" s="61">
        <v>45817</v>
      </c>
      <c r="C621" s="7" t="s">
        <v>484</v>
      </c>
      <c r="D621" s="7" t="s">
        <v>543</v>
      </c>
      <c r="E621" s="7" t="s">
        <v>548</v>
      </c>
      <c r="F621" s="7">
        <v>896</v>
      </c>
      <c r="G621" s="8">
        <v>6.9444444444444441E-3</v>
      </c>
      <c r="H621" s="8">
        <v>0.15972222222222221</v>
      </c>
      <c r="I621" s="7">
        <v>50</v>
      </c>
      <c r="J621" s="7">
        <v>0</v>
      </c>
      <c r="K621" s="7">
        <v>50</v>
      </c>
      <c r="L621" s="7">
        <v>0</v>
      </c>
      <c r="M621" s="1" t="str">
        <f>IFERROR(VLOOKUP(Tabla1[[#This Row],[COD]],Circuitos[],2,0)," ")</f>
        <v xml:space="preserve"> </v>
      </c>
      <c r="N621" s="9">
        <f>Tabla1[[#This Row],[DIA]]</f>
        <v>45817</v>
      </c>
      <c r="S621"/>
    </row>
    <row r="622" spans="1:19">
      <c r="A622" s="9" t="str">
        <f>Tabla1[[#This Row],[DIA]]&amp;"-"&amp;Tabla1[[#This Row],[NUM]]</f>
        <v>45817-1001</v>
      </c>
      <c r="B622" s="61">
        <v>45817</v>
      </c>
      <c r="C622" s="7" t="s">
        <v>173</v>
      </c>
      <c r="D622" s="7" t="s">
        <v>13</v>
      </c>
      <c r="E622" s="7" t="s">
        <v>174</v>
      </c>
      <c r="F622" s="7">
        <v>1001</v>
      </c>
      <c r="G622" s="8">
        <v>0.3125</v>
      </c>
      <c r="H622" s="8">
        <v>0.4861111111111111</v>
      </c>
      <c r="I622" s="7">
        <v>10</v>
      </c>
      <c r="J622" s="7">
        <v>0</v>
      </c>
      <c r="K622" s="7">
        <v>10</v>
      </c>
      <c r="L622" s="7">
        <v>0</v>
      </c>
      <c r="M622" s="1" t="str">
        <f>IFERROR(VLOOKUP(Tabla1[[#This Row],[COD]],Circuitos[],2,0)," ")</f>
        <v xml:space="preserve"> </v>
      </c>
      <c r="N622" s="9">
        <f>Tabla1[[#This Row],[DIA]]</f>
        <v>45817</v>
      </c>
      <c r="S622"/>
    </row>
    <row r="623" spans="1:19">
      <c r="A623" s="9" t="str">
        <f>Tabla1[[#This Row],[DIA]]&amp;"-"&amp;Tabla1[[#This Row],[NUM]]</f>
        <v>45817-646</v>
      </c>
      <c r="B623" s="61">
        <v>45817</v>
      </c>
      <c r="C623" s="7" t="s">
        <v>139</v>
      </c>
      <c r="D623" s="7" t="s">
        <v>550</v>
      </c>
      <c r="E623" s="7" t="s">
        <v>400</v>
      </c>
      <c r="F623" s="7">
        <v>646</v>
      </c>
      <c r="G623" s="8">
        <v>0.3888888888888889</v>
      </c>
      <c r="H623" s="8">
        <v>0.69791666666666663</v>
      </c>
      <c r="I623" s="7">
        <v>22</v>
      </c>
      <c r="J623" s="7">
        <v>8</v>
      </c>
      <c r="K623" s="7">
        <v>14</v>
      </c>
      <c r="L623" s="7">
        <v>36.363636363636367</v>
      </c>
      <c r="M623" s="1" t="str">
        <f>IFERROR(VLOOKUP(Tabla1[[#This Row],[COD]],Circuitos[],2,0)," ")</f>
        <v>Lo Mejor de Nepal</v>
      </c>
      <c r="N623" s="9">
        <f>Tabla1[[#This Row],[DIA]]</f>
        <v>45817</v>
      </c>
      <c r="S623"/>
    </row>
    <row r="624" spans="1:19">
      <c r="A624" s="9" t="str">
        <f>Tabla1[[#This Row],[DIA]]&amp;"-"&amp;Tabla1[[#This Row],[NUM]]</f>
        <v>45817-899</v>
      </c>
      <c r="B624" s="61">
        <v>45817</v>
      </c>
      <c r="C624" s="7" t="s">
        <v>547</v>
      </c>
      <c r="D624" s="7" t="s">
        <v>484</v>
      </c>
      <c r="E624" s="7" t="s">
        <v>548</v>
      </c>
      <c r="F624" s="7">
        <v>899</v>
      </c>
      <c r="G624" s="8">
        <v>0.18055555555555555</v>
      </c>
      <c r="H624" s="8">
        <v>0.26041666666666669</v>
      </c>
      <c r="I624" s="7">
        <v>50</v>
      </c>
      <c r="J624" s="7">
        <v>0</v>
      </c>
      <c r="K624" s="7">
        <v>50</v>
      </c>
      <c r="L624" s="7">
        <v>0</v>
      </c>
      <c r="M624" s="1" t="str">
        <f>IFERROR(VLOOKUP(Tabla1[[#This Row],[COD]],Circuitos[],2,0)," ")</f>
        <v xml:space="preserve"> </v>
      </c>
      <c r="N624" s="9">
        <f>Tabla1[[#This Row],[DIA]]</f>
        <v>45817</v>
      </c>
      <c r="S624"/>
    </row>
    <row r="625" spans="1:19">
      <c r="A625" s="9" t="str">
        <f>Tabla1[[#This Row],[DIA]]&amp;"-"&amp;Tabla1[[#This Row],[NUM]]</f>
        <v>45817-1146</v>
      </c>
      <c r="B625" s="61">
        <v>45817</v>
      </c>
      <c r="C625" s="7" t="s">
        <v>192</v>
      </c>
      <c r="D625" s="7" t="s">
        <v>37</v>
      </c>
      <c r="E625" s="7" t="s">
        <v>193</v>
      </c>
      <c r="F625" s="7">
        <v>1146</v>
      </c>
      <c r="G625" s="8">
        <v>0.86111111111111116</v>
      </c>
      <c r="H625" s="8">
        <v>0.95138888888888884</v>
      </c>
      <c r="I625" s="7">
        <v>12</v>
      </c>
      <c r="J625" s="7">
        <v>12</v>
      </c>
      <c r="K625" s="7">
        <v>0</v>
      </c>
      <c r="L625" s="7">
        <v>100</v>
      </c>
      <c r="M625" s="1" t="str">
        <f>IFERROR(VLOOKUP(Tabla1[[#This Row],[COD]],Circuitos[],2,0)," ")</f>
        <v xml:space="preserve"> </v>
      </c>
      <c r="N625" s="9">
        <f>Tabla1[[#This Row],[DIA]]</f>
        <v>45817</v>
      </c>
      <c r="S625"/>
    </row>
    <row r="626" spans="1:19">
      <c r="A626" s="9" t="str">
        <f>Tabla1[[#This Row],[DIA]]&amp;"-"&amp;Tabla1[[#This Row],[NUM]]</f>
        <v>45817-1506</v>
      </c>
      <c r="B626" s="61">
        <v>45817</v>
      </c>
      <c r="C626" s="7" t="s">
        <v>192</v>
      </c>
      <c r="D626" s="7" t="s">
        <v>13</v>
      </c>
      <c r="E626" s="7" t="s">
        <v>475</v>
      </c>
      <c r="F626" s="7">
        <v>1506</v>
      </c>
      <c r="G626" s="8">
        <v>0.79861111111111116</v>
      </c>
      <c r="H626" s="8">
        <v>0.91319444444444442</v>
      </c>
      <c r="I626" s="7">
        <v>20</v>
      </c>
      <c r="J626" s="7">
        <v>2</v>
      </c>
      <c r="K626" s="7">
        <v>18</v>
      </c>
      <c r="L626" s="7">
        <v>10</v>
      </c>
      <c r="M626" s="12" t="str">
        <f>IFERROR(VLOOKUP(Tabla1[[#This Row],[COD]],Circuitos[],2,0)," ")</f>
        <v xml:space="preserve"> </v>
      </c>
      <c r="N626" s="9">
        <f>Tabla1[[#This Row],[DIA]]</f>
        <v>45817</v>
      </c>
      <c r="S626"/>
    </row>
    <row r="627" spans="1:19">
      <c r="A627" s="9" t="str">
        <f>Tabla1[[#This Row],[DIA]]&amp;"-"&amp;Tabla1[[#This Row],[NUM]]</f>
        <v>45817-766</v>
      </c>
      <c r="B627" s="61">
        <v>45817</v>
      </c>
      <c r="C627" s="7" t="s">
        <v>192</v>
      </c>
      <c r="D627" s="7" t="s">
        <v>13</v>
      </c>
      <c r="E627" s="7" t="s">
        <v>250</v>
      </c>
      <c r="F627" s="7">
        <v>766</v>
      </c>
      <c r="G627" s="8">
        <v>0.82638888888888884</v>
      </c>
      <c r="H627" s="8">
        <v>0.94444444444444442</v>
      </c>
      <c r="I627" s="7">
        <v>45</v>
      </c>
      <c r="J627" s="7">
        <v>32</v>
      </c>
      <c r="K627" s="7">
        <v>13</v>
      </c>
      <c r="L627" s="7">
        <v>71.111111111111114</v>
      </c>
      <c r="M627" s="12" t="str">
        <f>IFERROR(VLOOKUP(Tabla1[[#This Row],[COD]],Circuitos[],2,0)," ")</f>
        <v xml:space="preserve"> </v>
      </c>
      <c r="N627" s="9">
        <f>Tabla1[[#This Row],[DIA]]</f>
        <v>45817</v>
      </c>
      <c r="S627"/>
    </row>
    <row r="628" spans="1:19">
      <c r="A628" s="9" t="str">
        <f>Tabla1[[#This Row],[DIA]]&amp;"-"&amp;Tabla1[[#This Row],[NUM]]</f>
        <v>45817-718</v>
      </c>
      <c r="B628" s="61">
        <v>45817</v>
      </c>
      <c r="C628" s="7" t="s">
        <v>551</v>
      </c>
      <c r="D628" s="7" t="s">
        <v>13</v>
      </c>
      <c r="E628" s="7" t="s">
        <v>250</v>
      </c>
      <c r="F628" s="7">
        <v>718</v>
      </c>
      <c r="G628" s="8">
        <v>0.65972222222222221</v>
      </c>
      <c r="H628" s="8">
        <v>0.80208333333333337</v>
      </c>
      <c r="I628" s="7">
        <v>30</v>
      </c>
      <c r="J628" s="7">
        <v>9</v>
      </c>
      <c r="K628" s="7">
        <v>21</v>
      </c>
      <c r="L628" s="7">
        <v>30</v>
      </c>
      <c r="M628" s="12" t="str">
        <f>IFERROR(VLOOKUP(Tabla1[[#This Row],[COD]],Circuitos[],2,0)," ")</f>
        <v xml:space="preserve"> </v>
      </c>
      <c r="N628" s="9">
        <f>Tabla1[[#This Row],[DIA]]</f>
        <v>45817</v>
      </c>
      <c r="S628"/>
    </row>
    <row r="629" spans="1:19">
      <c r="A629" s="9" t="str">
        <f>Tabla1[[#This Row],[DIA]]&amp;"-"&amp;Tabla1[[#This Row],[NUM]]</f>
        <v>45817-1003</v>
      </c>
      <c r="B629" s="61">
        <v>45817</v>
      </c>
      <c r="C629" s="7" t="s">
        <v>183</v>
      </c>
      <c r="D629" s="7" t="s">
        <v>173</v>
      </c>
      <c r="E629" s="7" t="s">
        <v>174</v>
      </c>
      <c r="F629" s="7">
        <v>1003</v>
      </c>
      <c r="G629" s="8">
        <v>0.81944444444444442</v>
      </c>
      <c r="H629" s="8">
        <v>0.85416666666666663</v>
      </c>
      <c r="I629" s="7">
        <v>10</v>
      </c>
      <c r="J629" s="7">
        <v>0</v>
      </c>
      <c r="K629" s="7">
        <v>10</v>
      </c>
      <c r="L629" s="7">
        <v>0</v>
      </c>
      <c r="M629" s="12" t="str">
        <f>IFERROR(VLOOKUP(Tabla1[[#This Row],[COD]],Circuitos[],2,0)," ")</f>
        <v xml:space="preserve"> </v>
      </c>
      <c r="N629" s="9">
        <f>Tabla1[[#This Row],[DIA]]</f>
        <v>45817</v>
      </c>
      <c r="S629"/>
    </row>
    <row r="630" spans="1:19">
      <c r="A630" s="9" t="str">
        <f>Tabla1[[#This Row],[DIA]]&amp;"-"&amp;Tabla1[[#This Row],[NUM]]</f>
        <v>45817-921</v>
      </c>
      <c r="B630" s="61">
        <v>45817</v>
      </c>
      <c r="C630" s="7" t="s">
        <v>13</v>
      </c>
      <c r="D630" s="7" t="s">
        <v>185</v>
      </c>
      <c r="E630" s="7" t="s">
        <v>186</v>
      </c>
      <c r="F630" s="7">
        <v>921</v>
      </c>
      <c r="G630" s="8">
        <v>0.81597222222222221</v>
      </c>
      <c r="H630" s="8">
        <v>2.0833333333333332E-2</v>
      </c>
      <c r="I630" s="7">
        <v>30</v>
      </c>
      <c r="J630" s="7">
        <v>3</v>
      </c>
      <c r="K630" s="7">
        <v>27</v>
      </c>
      <c r="L630" s="7">
        <v>10</v>
      </c>
      <c r="M630" s="12" t="str">
        <f>IFERROR(VLOOKUP(Tabla1[[#This Row],[COD]],Circuitos[],2,0)," ")</f>
        <v xml:space="preserve"> </v>
      </c>
      <c r="N630" s="9">
        <f>Tabla1[[#This Row],[DIA]]</f>
        <v>45817</v>
      </c>
      <c r="S630"/>
    </row>
    <row r="631" spans="1:19">
      <c r="A631" s="9" t="str">
        <f>Tabla1[[#This Row],[DIA]]&amp;"-"&amp;Tabla1[[#This Row],[NUM]]</f>
        <v>45817-152</v>
      </c>
      <c r="B631" s="61">
        <v>45817</v>
      </c>
      <c r="C631" s="7" t="s">
        <v>13</v>
      </c>
      <c r="D631" s="7" t="s">
        <v>139</v>
      </c>
      <c r="E631" s="7" t="s">
        <v>400</v>
      </c>
      <c r="F631" s="7">
        <v>152</v>
      </c>
      <c r="G631" s="8">
        <v>0.94791666666666663</v>
      </c>
      <c r="H631" s="8">
        <v>0.27083333333333331</v>
      </c>
      <c r="I631" s="7">
        <v>22</v>
      </c>
      <c r="J631" s="7">
        <v>14</v>
      </c>
      <c r="K631" s="7">
        <v>8</v>
      </c>
      <c r="L631" s="7">
        <v>63.636363636363633</v>
      </c>
      <c r="M631" s="12" t="str">
        <f>IFERROR(VLOOKUP(Tabla1[[#This Row],[COD]],Circuitos[],2,0)," ")</f>
        <v xml:space="preserve"> </v>
      </c>
      <c r="N631" s="9">
        <f>Tabla1[[#This Row],[DIA]]</f>
        <v>45817</v>
      </c>
      <c r="S631"/>
    </row>
    <row r="632" spans="1:19">
      <c r="A632" s="9" t="str">
        <f>Tabla1[[#This Row],[DIA]]&amp;"-"&amp;Tabla1[[#This Row],[NUM]]</f>
        <v>45817-1683</v>
      </c>
      <c r="B632" s="61">
        <v>45817</v>
      </c>
      <c r="C632" s="7" t="s">
        <v>13</v>
      </c>
      <c r="D632" s="7" t="s">
        <v>147</v>
      </c>
      <c r="E632" s="7" t="s">
        <v>475</v>
      </c>
      <c r="F632" s="7">
        <v>1683</v>
      </c>
      <c r="G632" s="8">
        <v>0.38194444444444442</v>
      </c>
      <c r="H632" s="8">
        <v>0.57986111111111116</v>
      </c>
      <c r="I632" s="7">
        <v>30</v>
      </c>
      <c r="J632" s="7">
        <v>29</v>
      </c>
      <c r="K632" s="7">
        <v>1</v>
      </c>
      <c r="L632" s="7">
        <v>96.666666666666671</v>
      </c>
      <c r="M632" s="12" t="str">
        <f>IFERROR(VLOOKUP(Tabla1[[#This Row],[COD]],Circuitos[],2,0)," ")</f>
        <v xml:space="preserve"> </v>
      </c>
      <c r="N632" s="9">
        <f>Tabla1[[#This Row],[DIA]]</f>
        <v>45817</v>
      </c>
      <c r="S632"/>
    </row>
    <row r="633" spans="1:19">
      <c r="A633" s="9" t="str">
        <f>Tabla1[[#This Row],[DIA]]&amp;"-"&amp;Tabla1[[#This Row],[NUM]]</f>
        <v>45817-1358</v>
      </c>
      <c r="B633" s="61">
        <v>45817</v>
      </c>
      <c r="C633" s="7" t="s">
        <v>13</v>
      </c>
      <c r="D633" s="7" t="s">
        <v>147</v>
      </c>
      <c r="E633" s="7" t="s">
        <v>181</v>
      </c>
      <c r="F633" s="7">
        <v>1358</v>
      </c>
      <c r="G633" s="8">
        <v>0.61458333333333337</v>
      </c>
      <c r="H633" s="8">
        <v>0.83333333333333337</v>
      </c>
      <c r="I633" s="7">
        <v>27</v>
      </c>
      <c r="J633" s="7">
        <v>0</v>
      </c>
      <c r="K633" s="7">
        <v>27</v>
      </c>
      <c r="L633" s="7">
        <v>0</v>
      </c>
      <c r="M633" s="12" t="str">
        <f>IFERROR(VLOOKUP(Tabla1[[#This Row],[COD]],Circuitos[],2,0)," ")</f>
        <v xml:space="preserve"> </v>
      </c>
      <c r="N633" s="9">
        <f>Tabla1[[#This Row],[DIA]]</f>
        <v>45817</v>
      </c>
      <c r="S633"/>
    </row>
    <row r="634" spans="1:19">
      <c r="A634" s="9" t="str">
        <f>Tabla1[[#This Row],[DIA]]&amp;"-"&amp;Tabla1[[#This Row],[NUM]]</f>
        <v>45817-1002</v>
      </c>
      <c r="B634" s="61">
        <v>45817</v>
      </c>
      <c r="C634" s="7" t="s">
        <v>13</v>
      </c>
      <c r="D634" s="7" t="s">
        <v>183</v>
      </c>
      <c r="E634" s="7" t="s">
        <v>174</v>
      </c>
      <c r="F634" s="7">
        <v>1002</v>
      </c>
      <c r="G634" s="8">
        <v>0.52777777777777779</v>
      </c>
      <c r="H634" s="8">
        <v>0.77777777777777779</v>
      </c>
      <c r="I634" s="7">
        <v>10</v>
      </c>
      <c r="J634" s="7">
        <v>3</v>
      </c>
      <c r="K634" s="7">
        <v>7</v>
      </c>
      <c r="L634" s="7">
        <v>30</v>
      </c>
      <c r="M634" s="12" t="str">
        <f>IFERROR(VLOOKUP(Tabla1[[#This Row],[COD]],Circuitos[],2,0)," ")</f>
        <v>Programas de Egipto</v>
      </c>
      <c r="N634" s="9">
        <f>Tabla1[[#This Row],[DIA]]</f>
        <v>45817</v>
      </c>
      <c r="S634"/>
    </row>
    <row r="635" spans="1:19">
      <c r="A635" s="9" t="str">
        <f>Tabla1[[#This Row],[DIA]]&amp;"-"&amp;Tabla1[[#This Row],[NUM]]</f>
        <v>45817-809</v>
      </c>
      <c r="B635" s="61">
        <v>45817</v>
      </c>
      <c r="C635" s="7" t="s">
        <v>13</v>
      </c>
      <c r="D635" s="7" t="s">
        <v>236</v>
      </c>
      <c r="E635" s="7" t="s">
        <v>250</v>
      </c>
      <c r="F635" s="7">
        <v>809</v>
      </c>
      <c r="G635" s="8">
        <v>0.49652777777777779</v>
      </c>
      <c r="H635" s="8">
        <v>0.61805555555555558</v>
      </c>
      <c r="I635" s="7">
        <v>45</v>
      </c>
      <c r="J635" s="7">
        <v>45</v>
      </c>
      <c r="K635" s="7">
        <v>0</v>
      </c>
      <c r="L635" s="7">
        <v>100</v>
      </c>
      <c r="M635" s="12" t="str">
        <f>IFERROR(VLOOKUP(Tabla1[[#This Row],[COD]],Circuitos[],2,0)," ")</f>
        <v xml:space="preserve"> </v>
      </c>
      <c r="N635" s="9">
        <f>Tabla1[[#This Row],[DIA]]</f>
        <v>45817</v>
      </c>
      <c r="S635"/>
    </row>
    <row r="636" spans="1:19">
      <c r="A636" s="9" t="str">
        <f>Tabla1[[#This Row],[DIA]]&amp;"-"&amp;Tabla1[[#This Row],[NUM]]</f>
        <v>45817-954</v>
      </c>
      <c r="B636" s="61">
        <v>45817</v>
      </c>
      <c r="C636" s="7" t="s">
        <v>348</v>
      </c>
      <c r="D636" s="7" t="s">
        <v>13</v>
      </c>
      <c r="E636" s="7" t="s">
        <v>250</v>
      </c>
      <c r="F636" s="7">
        <v>954</v>
      </c>
      <c r="G636" s="8">
        <v>0.625</v>
      </c>
      <c r="H636" s="8">
        <v>0.78125</v>
      </c>
      <c r="I636" s="7">
        <v>45</v>
      </c>
      <c r="J636" s="7">
        <v>45</v>
      </c>
      <c r="K636" s="7">
        <v>0</v>
      </c>
      <c r="L636" s="7">
        <v>100</v>
      </c>
      <c r="M636" s="12" t="str">
        <f>IFERROR(VLOOKUP(Tabla1[[#This Row],[COD]],Circuitos[],2,0)," ")</f>
        <v xml:space="preserve"> </v>
      </c>
      <c r="N636" s="9">
        <f>Tabla1[[#This Row],[DIA]]</f>
        <v>45817</v>
      </c>
      <c r="S636"/>
    </row>
    <row r="637" spans="1:19">
      <c r="A637" s="9" t="str">
        <f>Tabla1[[#This Row],[DIA]]&amp;"-"&amp;Tabla1[[#This Row],[NUM]]</f>
        <v>45817-898</v>
      </c>
      <c r="B637" s="61">
        <v>45817</v>
      </c>
      <c r="C637" s="7" t="s">
        <v>277</v>
      </c>
      <c r="D637" s="7" t="s">
        <v>52</v>
      </c>
      <c r="E637" s="7" t="s">
        <v>278</v>
      </c>
      <c r="F637" s="7">
        <v>898</v>
      </c>
      <c r="G637" s="8">
        <v>0.33680555555555558</v>
      </c>
      <c r="H637" s="8">
        <v>0.58680555555555558</v>
      </c>
      <c r="I637" s="7">
        <v>80</v>
      </c>
      <c r="J637" s="7">
        <v>6</v>
      </c>
      <c r="K637" s="7">
        <v>74</v>
      </c>
      <c r="L637" s="7">
        <v>7.5</v>
      </c>
      <c r="M637" s="12" t="str">
        <f>IFERROR(VLOOKUP(Tabla1[[#This Row],[COD]],Circuitos[],2,0)," ")</f>
        <v xml:space="preserve"> </v>
      </c>
      <c r="N637" s="9">
        <f>Tabla1[[#This Row],[DIA]]</f>
        <v>45817</v>
      </c>
      <c r="S637"/>
    </row>
    <row r="638" spans="1:19">
      <c r="A638" s="9" t="str">
        <f>Tabla1[[#This Row],[DIA]]&amp;"-"&amp;Tabla1[[#This Row],[NUM]]</f>
        <v>45818-3698</v>
      </c>
      <c r="B638" s="61">
        <v>45818</v>
      </c>
      <c r="C638" s="7" t="s">
        <v>36</v>
      </c>
      <c r="D638" s="7" t="s">
        <v>201</v>
      </c>
      <c r="E638" s="7" t="s">
        <v>202</v>
      </c>
      <c r="F638" s="7">
        <v>3698</v>
      </c>
      <c r="G638" s="8">
        <v>0.51736111111111116</v>
      </c>
      <c r="H638" s="8">
        <v>0.60416666666666663</v>
      </c>
      <c r="I638" s="7">
        <v>12</v>
      </c>
      <c r="J638" s="7">
        <v>6</v>
      </c>
      <c r="K638" s="7">
        <v>6</v>
      </c>
      <c r="L638" s="7">
        <v>50</v>
      </c>
      <c r="M638" s="12" t="str">
        <f>IFERROR(VLOOKUP(Tabla1[[#This Row],[COD]],Circuitos[],2,0)," ")</f>
        <v xml:space="preserve"> </v>
      </c>
      <c r="N638" s="9">
        <f>Tabla1[[#This Row],[DIA]]</f>
        <v>45818</v>
      </c>
      <c r="S638"/>
    </row>
    <row r="639" spans="1:19">
      <c r="A639" s="9" t="str">
        <f>Tabla1[[#This Row],[DIA]]&amp;"-"&amp;Tabla1[[#This Row],[NUM]]</f>
        <v>45818-761</v>
      </c>
      <c r="B639" s="61">
        <v>45818</v>
      </c>
      <c r="C639" s="7" t="s">
        <v>36</v>
      </c>
      <c r="D639" s="7" t="s">
        <v>261</v>
      </c>
      <c r="E639" s="7" t="s">
        <v>278</v>
      </c>
      <c r="F639" s="7">
        <v>761</v>
      </c>
      <c r="G639" s="8">
        <v>0.67361111111111116</v>
      </c>
      <c r="H639" s="8">
        <v>0.75694444444444442</v>
      </c>
      <c r="I639" s="7">
        <v>45</v>
      </c>
      <c r="J639" s="7">
        <v>11</v>
      </c>
      <c r="K639" s="7">
        <v>34</v>
      </c>
      <c r="L639" s="7">
        <v>24.444444444444443</v>
      </c>
      <c r="M639" s="12" t="str">
        <f>IFERROR(VLOOKUP(Tabla1[[#This Row],[COD]],Circuitos[],2,0)," ")</f>
        <v>Sicilia Mágica "I"</v>
      </c>
      <c r="N639" s="9">
        <f>Tabla1[[#This Row],[DIA]]</f>
        <v>45818</v>
      </c>
      <c r="S639"/>
    </row>
    <row r="640" spans="1:19">
      <c r="A640" s="9" t="str">
        <f>Tabla1[[#This Row],[DIA]]&amp;"-"&amp;Tabla1[[#This Row],[NUM]]</f>
        <v>45818-934</v>
      </c>
      <c r="B640" s="61">
        <v>45818</v>
      </c>
      <c r="C640" s="7" t="s">
        <v>209</v>
      </c>
      <c r="D640" s="7" t="s">
        <v>13</v>
      </c>
      <c r="E640" s="7" t="s">
        <v>250</v>
      </c>
      <c r="F640" s="7">
        <v>934</v>
      </c>
      <c r="G640" s="8">
        <v>0.52430555555555558</v>
      </c>
      <c r="H640" s="8">
        <v>0.65277777777777779</v>
      </c>
      <c r="I640" s="7">
        <v>45</v>
      </c>
      <c r="J640" s="7">
        <v>44</v>
      </c>
      <c r="K640" s="7">
        <v>1</v>
      </c>
      <c r="L640" s="7">
        <v>97.777777777777771</v>
      </c>
      <c r="M640" s="12" t="str">
        <f>IFERROR(VLOOKUP(Tabla1[[#This Row],[COD]],Circuitos[],2,0)," ")</f>
        <v xml:space="preserve"> </v>
      </c>
      <c r="N640" s="9">
        <f>Tabla1[[#This Row],[DIA]]</f>
        <v>45818</v>
      </c>
      <c r="S640"/>
    </row>
    <row r="641" spans="1:19">
      <c r="A641" s="9" t="str">
        <f>Tabla1[[#This Row],[DIA]]&amp;"-"&amp;Tabla1[[#This Row],[NUM]]</f>
        <v>45818-828</v>
      </c>
      <c r="B641" s="61">
        <v>45818</v>
      </c>
      <c r="C641" s="7" t="s">
        <v>139</v>
      </c>
      <c r="D641" s="7" t="s">
        <v>410</v>
      </c>
      <c r="E641" s="7" t="s">
        <v>400</v>
      </c>
      <c r="F641" s="7">
        <v>828</v>
      </c>
      <c r="G641" s="8">
        <v>0.35416666666666669</v>
      </c>
      <c r="H641" s="8">
        <v>0.80555555555555558</v>
      </c>
      <c r="I641" s="7">
        <v>22</v>
      </c>
      <c r="J641" s="7">
        <v>14</v>
      </c>
      <c r="K641" s="7">
        <v>8</v>
      </c>
      <c r="L641" s="7">
        <v>63.636363636363633</v>
      </c>
      <c r="M641" s="12" t="str">
        <f>IFERROR(VLOOKUP(Tabla1[[#This Row],[COD]],Circuitos[],2,0)," ")</f>
        <v>Lo Mejor de Tailandia y Playas de Phuket</v>
      </c>
      <c r="N641" s="9">
        <f>Tabla1[[#This Row],[DIA]]</f>
        <v>45818</v>
      </c>
      <c r="S641"/>
    </row>
    <row r="642" spans="1:19">
      <c r="A642" s="9" t="str">
        <f>Tabla1[[#This Row],[DIA]]&amp;"-"&amp;Tabla1[[#This Row],[NUM]]</f>
        <v>45818-1916</v>
      </c>
      <c r="B642" s="61">
        <v>45818</v>
      </c>
      <c r="C642" s="7" t="s">
        <v>313</v>
      </c>
      <c r="D642" s="7" t="s">
        <v>13</v>
      </c>
      <c r="E642" s="7" t="s">
        <v>250</v>
      </c>
      <c r="F642" s="7">
        <v>1916</v>
      </c>
      <c r="G642" s="8">
        <v>0.50347222222222221</v>
      </c>
      <c r="H642" s="8">
        <v>0.66666666666666663</v>
      </c>
      <c r="I642" s="7">
        <v>45</v>
      </c>
      <c r="J642" s="7">
        <v>44</v>
      </c>
      <c r="K642" s="7">
        <v>1</v>
      </c>
      <c r="L642" s="7">
        <v>97.777777777777771</v>
      </c>
      <c r="M642" s="12" t="str">
        <f>IFERROR(VLOOKUP(Tabla1[[#This Row],[COD]],Circuitos[],2,0)," ")</f>
        <v xml:space="preserve"> </v>
      </c>
      <c r="N642" s="9">
        <f>Tabla1[[#This Row],[DIA]]</f>
        <v>45818</v>
      </c>
      <c r="S642"/>
    </row>
    <row r="643" spans="1:19">
      <c r="A643" s="9" t="str">
        <f>Tabla1[[#This Row],[DIA]]&amp;"-"&amp;Tabla1[[#This Row],[NUM]]</f>
        <v>45818-652</v>
      </c>
      <c r="B643" s="61">
        <v>45818</v>
      </c>
      <c r="C643" s="7" t="s">
        <v>252</v>
      </c>
      <c r="D643" s="7" t="s">
        <v>13</v>
      </c>
      <c r="E643" s="7" t="s">
        <v>250</v>
      </c>
      <c r="F643" s="7">
        <v>652</v>
      </c>
      <c r="G643" s="8">
        <v>0.67708333333333337</v>
      </c>
      <c r="H643" s="8">
        <v>0.78472222222222221</v>
      </c>
      <c r="I643" s="7">
        <v>50</v>
      </c>
      <c r="J643" s="7">
        <v>0</v>
      </c>
      <c r="K643" s="7">
        <v>50</v>
      </c>
      <c r="L643" s="7">
        <v>0</v>
      </c>
      <c r="M643" s="12" t="str">
        <f>IFERROR(VLOOKUP(Tabla1[[#This Row],[COD]],Circuitos[],2,0)," ")</f>
        <v xml:space="preserve"> </v>
      </c>
      <c r="N643" s="9">
        <f>Tabla1[[#This Row],[DIA]]</f>
        <v>45818</v>
      </c>
      <c r="S643"/>
    </row>
    <row r="644" spans="1:19">
      <c r="A644" s="9" t="str">
        <f>Tabla1[[#This Row],[DIA]]&amp;"-"&amp;Tabla1[[#This Row],[NUM]]</f>
        <v>45818-690</v>
      </c>
      <c r="B644" s="61">
        <v>45818</v>
      </c>
      <c r="C644" s="7" t="s">
        <v>545</v>
      </c>
      <c r="D644" s="7" t="s">
        <v>13</v>
      </c>
      <c r="E644" s="7" t="s">
        <v>250</v>
      </c>
      <c r="F644" s="7">
        <v>690</v>
      </c>
      <c r="G644" s="8">
        <v>0.84722222222222221</v>
      </c>
      <c r="H644" s="8">
        <v>0.95138888888888884</v>
      </c>
      <c r="I644" s="7">
        <v>45</v>
      </c>
      <c r="J644" s="7">
        <v>37</v>
      </c>
      <c r="K644" s="7">
        <v>8</v>
      </c>
      <c r="L644" s="7">
        <v>82.222222222222229</v>
      </c>
      <c r="M644" s="12" t="str">
        <f>IFERROR(VLOOKUP(Tabla1[[#This Row],[COD]],Circuitos[],2,0)," ")</f>
        <v xml:space="preserve"> </v>
      </c>
      <c r="N644" s="9">
        <f>Tabla1[[#This Row],[DIA]]</f>
        <v>45818</v>
      </c>
      <c r="S644"/>
    </row>
    <row r="645" spans="1:19">
      <c r="A645" s="9" t="str">
        <f>Tabla1[[#This Row],[DIA]]&amp;"-"&amp;Tabla1[[#This Row],[NUM]]</f>
        <v>45818-762</v>
      </c>
      <c r="B645" s="61">
        <v>45818</v>
      </c>
      <c r="C645" s="7" t="s">
        <v>147</v>
      </c>
      <c r="D645" s="7" t="s">
        <v>552</v>
      </c>
      <c r="E645" s="7" t="s">
        <v>181</v>
      </c>
      <c r="F645" s="7">
        <v>762</v>
      </c>
      <c r="G645" s="8">
        <v>2.7777777777777776E-2</v>
      </c>
      <c r="H645" s="8">
        <v>0.26041666666666669</v>
      </c>
      <c r="I645" s="7">
        <v>27</v>
      </c>
      <c r="J645" s="7">
        <v>0</v>
      </c>
      <c r="K645" s="7">
        <v>27</v>
      </c>
      <c r="L645" s="7">
        <v>0</v>
      </c>
      <c r="M645" s="12" t="str">
        <f>IFERROR(VLOOKUP(Tabla1[[#This Row],[COD]],Circuitos[],2,0)," ")</f>
        <v xml:space="preserve"> </v>
      </c>
      <c r="N645" s="9">
        <f>Tabla1[[#This Row],[DIA]]</f>
        <v>45818</v>
      </c>
      <c r="S645"/>
    </row>
    <row r="646" spans="1:19">
      <c r="A646" s="9" t="str">
        <f>Tabla1[[#This Row],[DIA]]&amp;"-"&amp;Tabla1[[#This Row],[NUM]]</f>
        <v>45818-597</v>
      </c>
      <c r="B646" s="61">
        <v>45818</v>
      </c>
      <c r="C646" s="7" t="s">
        <v>13</v>
      </c>
      <c r="D646" s="7" t="s">
        <v>201</v>
      </c>
      <c r="E646" s="7" t="s">
        <v>250</v>
      </c>
      <c r="F646" s="7">
        <v>597</v>
      </c>
      <c r="G646" s="8">
        <v>0.37847222222222221</v>
      </c>
      <c r="H646" s="8">
        <v>0.47569444444444442</v>
      </c>
      <c r="I646" s="7">
        <v>45</v>
      </c>
      <c r="J646" s="7">
        <v>26</v>
      </c>
      <c r="K646" s="7">
        <v>19</v>
      </c>
      <c r="L646" s="7">
        <v>57.777777777777779</v>
      </c>
      <c r="M646" s="12" t="str">
        <f>IFERROR(VLOOKUP(Tabla1[[#This Row],[COD]],Circuitos[],2,0)," ")</f>
        <v xml:space="preserve"> </v>
      </c>
      <c r="N646" s="9">
        <f>Tabla1[[#This Row],[DIA]]</f>
        <v>45818</v>
      </c>
      <c r="S646"/>
    </row>
    <row r="647" spans="1:19">
      <c r="A647" s="9" t="str">
        <f>Tabla1[[#This Row],[DIA]]&amp;"-"&amp;Tabla1[[#This Row],[NUM]]</f>
        <v>45818-601</v>
      </c>
      <c r="B647" s="61">
        <v>45818</v>
      </c>
      <c r="C647" s="7" t="s">
        <v>13</v>
      </c>
      <c r="D647" s="7" t="s">
        <v>201</v>
      </c>
      <c r="E647" s="7" t="s">
        <v>250</v>
      </c>
      <c r="F647" s="7">
        <v>601</v>
      </c>
      <c r="G647" s="8">
        <v>0.69097222222222221</v>
      </c>
      <c r="H647" s="8">
        <v>0.78819444444444442</v>
      </c>
      <c r="I647" s="7">
        <v>50</v>
      </c>
      <c r="J647" s="7">
        <v>0</v>
      </c>
      <c r="K647" s="7">
        <v>50</v>
      </c>
      <c r="L647" s="7">
        <v>0</v>
      </c>
      <c r="M647" s="12" t="str">
        <f>IFERROR(VLOOKUP(Tabla1[[#This Row],[COD]],Circuitos[],2,0)," ")</f>
        <v xml:space="preserve"> </v>
      </c>
      <c r="N647" s="9">
        <f>Tabla1[[#This Row],[DIA]]</f>
        <v>45818</v>
      </c>
      <c r="S647"/>
    </row>
    <row r="648" spans="1:19">
      <c r="A648" s="9" t="str">
        <f>Tabla1[[#This Row],[DIA]]&amp;"-"&amp;Tabla1[[#This Row],[NUM]]</f>
        <v>45818-1915</v>
      </c>
      <c r="B648" s="61">
        <v>45818</v>
      </c>
      <c r="C648" s="7" t="s">
        <v>13</v>
      </c>
      <c r="D648" s="7" t="s">
        <v>313</v>
      </c>
      <c r="E648" s="7" t="s">
        <v>250</v>
      </c>
      <c r="F648" s="7">
        <v>1915</v>
      </c>
      <c r="G648" s="8">
        <v>0.39930555555555558</v>
      </c>
      <c r="H648" s="8">
        <v>0.47569444444444442</v>
      </c>
      <c r="I648" s="7">
        <v>45</v>
      </c>
      <c r="J648" s="7">
        <v>45</v>
      </c>
      <c r="K648" s="7">
        <v>0</v>
      </c>
      <c r="L648" s="7">
        <v>100</v>
      </c>
      <c r="M648" s="12" t="str">
        <f>IFERROR(VLOOKUP(Tabla1[[#This Row],[COD]],Circuitos[],2,0)," ")</f>
        <v xml:space="preserve"> </v>
      </c>
      <c r="N648" s="9">
        <f>Tabla1[[#This Row],[DIA]]</f>
        <v>45818</v>
      </c>
      <c r="S648"/>
    </row>
    <row r="649" spans="1:19">
      <c r="A649" s="9" t="str">
        <f>Tabla1[[#This Row],[DIA]]&amp;"-"&amp;Tabla1[[#This Row],[NUM]]</f>
        <v>45818-941</v>
      </c>
      <c r="B649" s="61">
        <v>45818</v>
      </c>
      <c r="C649" s="7" t="s">
        <v>13</v>
      </c>
      <c r="D649" s="7" t="s">
        <v>254</v>
      </c>
      <c r="E649" s="7" t="s">
        <v>250</v>
      </c>
      <c r="F649" s="7">
        <v>941</v>
      </c>
      <c r="G649" s="8">
        <v>0.66666666666666663</v>
      </c>
      <c r="H649" s="8">
        <v>0.78125</v>
      </c>
      <c r="I649" s="7">
        <v>45</v>
      </c>
      <c r="J649" s="7">
        <v>41</v>
      </c>
      <c r="K649" s="7">
        <v>4</v>
      </c>
      <c r="L649" s="7">
        <v>91.111111111111114</v>
      </c>
      <c r="M649" s="12" t="str">
        <f>IFERROR(VLOOKUP(Tabla1[[#This Row],[COD]],Circuitos[],2,0)," ")</f>
        <v xml:space="preserve"> </v>
      </c>
      <c r="N649" s="9">
        <f>Tabla1[[#This Row],[DIA]]</f>
        <v>45818</v>
      </c>
      <c r="S649"/>
    </row>
    <row r="650" spans="1:19">
      <c r="A650" s="9" t="str">
        <f>Tabla1[[#This Row],[DIA]]&amp;"-"&amp;Tabla1[[#This Row],[NUM]]</f>
        <v>45818-1828</v>
      </c>
      <c r="B650" s="61">
        <v>45818</v>
      </c>
      <c r="C650" s="7" t="s">
        <v>196</v>
      </c>
      <c r="D650" s="7" t="s">
        <v>37</v>
      </c>
      <c r="E650" s="7" t="s">
        <v>193</v>
      </c>
      <c r="F650" s="7">
        <v>1828</v>
      </c>
      <c r="G650" s="8">
        <v>0.64583333333333337</v>
      </c>
      <c r="H650" s="8">
        <v>0.74305555555555558</v>
      </c>
      <c r="I650" s="7">
        <v>12</v>
      </c>
      <c r="J650" s="7">
        <v>12</v>
      </c>
      <c r="K650" s="7">
        <v>0</v>
      </c>
      <c r="L650" s="7">
        <v>100</v>
      </c>
      <c r="M650" s="12" t="str">
        <f>IFERROR(VLOOKUP(Tabla1[[#This Row],[COD]],Circuitos[],2,0)," ")</f>
        <v xml:space="preserve"> </v>
      </c>
      <c r="N650" s="9">
        <f>Tabla1[[#This Row],[DIA]]</f>
        <v>45818</v>
      </c>
      <c r="S650"/>
    </row>
    <row r="651" spans="1:19">
      <c r="A651" s="9" t="str">
        <f>Tabla1[[#This Row],[DIA]]&amp;"-"&amp;Tabla1[[#This Row],[NUM]]</f>
        <v>45818-742</v>
      </c>
      <c r="B651" s="61">
        <v>45818</v>
      </c>
      <c r="C651" s="7" t="s">
        <v>196</v>
      </c>
      <c r="D651" s="7" t="s">
        <v>13</v>
      </c>
      <c r="E651" s="7" t="s">
        <v>250</v>
      </c>
      <c r="F651" s="7">
        <v>742</v>
      </c>
      <c r="G651" s="8">
        <v>0.50694444444444442</v>
      </c>
      <c r="H651" s="8">
        <v>0.625</v>
      </c>
      <c r="I651" s="7">
        <v>30</v>
      </c>
      <c r="J651" s="7">
        <v>11</v>
      </c>
      <c r="K651" s="7">
        <v>19</v>
      </c>
      <c r="L651" s="7">
        <v>36.666666666666664</v>
      </c>
      <c r="M651" s="1" t="str">
        <f>IFERROR(VLOOKUP(Tabla1[[#This Row],[COD]],Circuitos[],2,0)," ")</f>
        <v xml:space="preserve"> </v>
      </c>
      <c r="N651" s="9">
        <f>Tabla1[[#This Row],[DIA]]</f>
        <v>45818</v>
      </c>
      <c r="S651"/>
    </row>
    <row r="652" spans="1:19">
      <c r="A652" s="9" t="str">
        <f>Tabla1[[#This Row],[DIA]]&amp;"-"&amp;Tabla1[[#This Row],[NUM]]</f>
        <v>45818-762</v>
      </c>
      <c r="B652" s="61">
        <v>45818</v>
      </c>
      <c r="C652" s="7" t="s">
        <v>261</v>
      </c>
      <c r="D652" s="7" t="s">
        <v>24</v>
      </c>
      <c r="E652" s="7" t="s">
        <v>278</v>
      </c>
      <c r="F652" s="7">
        <v>762</v>
      </c>
      <c r="G652" s="8">
        <v>0.79861111111111116</v>
      </c>
      <c r="H652" s="8">
        <v>0.89583333333333337</v>
      </c>
      <c r="I652" s="7">
        <v>48</v>
      </c>
      <c r="J652" s="7">
        <v>48</v>
      </c>
      <c r="K652" s="7">
        <v>0</v>
      </c>
      <c r="L652" s="7">
        <v>100</v>
      </c>
      <c r="M652" s="1" t="str">
        <f>IFERROR(VLOOKUP(Tabla1[[#This Row],[COD]],Circuitos[],2,0)," ")</f>
        <v xml:space="preserve"> </v>
      </c>
      <c r="N652" s="9">
        <f>Tabla1[[#This Row],[DIA]]</f>
        <v>45818</v>
      </c>
      <c r="S652"/>
    </row>
    <row r="653" spans="1:19">
      <c r="A653" s="9" t="str">
        <f>Tabla1[[#This Row],[DIA]]&amp;"-"&amp;Tabla1[[#This Row],[NUM]]</f>
        <v>45818-433</v>
      </c>
      <c r="B653" s="61">
        <v>45818</v>
      </c>
      <c r="C653" s="7" t="s">
        <v>394</v>
      </c>
      <c r="D653" s="7" t="s">
        <v>13</v>
      </c>
      <c r="E653" s="7" t="s">
        <v>395</v>
      </c>
      <c r="F653" s="7">
        <v>433</v>
      </c>
      <c r="G653" s="8">
        <v>0.44444444444444442</v>
      </c>
      <c r="H653" s="8">
        <v>0.60763888888888884</v>
      </c>
      <c r="I653" s="7">
        <v>26</v>
      </c>
      <c r="J653" s="7">
        <v>21</v>
      </c>
      <c r="K653" s="7">
        <v>5</v>
      </c>
      <c r="L653" s="7">
        <v>80.769230769230774</v>
      </c>
      <c r="M653" s="1" t="str">
        <f>IFERROR(VLOOKUP(Tabla1[[#This Row],[COD]],Circuitos[],2,0)," ")</f>
        <v xml:space="preserve"> </v>
      </c>
      <c r="N653" s="9">
        <f>Tabla1[[#This Row],[DIA]]</f>
        <v>45818</v>
      </c>
      <c r="S653"/>
    </row>
    <row r="654" spans="1:19">
      <c r="A654" s="9" t="str">
        <f>Tabla1[[#This Row],[DIA]]&amp;"-"&amp;Tabla1[[#This Row],[NUM]]</f>
        <v>45819-2333</v>
      </c>
      <c r="B654" s="61">
        <v>45819</v>
      </c>
      <c r="C654" s="7" t="s">
        <v>185</v>
      </c>
      <c r="D654" s="7" t="s">
        <v>147</v>
      </c>
      <c r="E654" s="7" t="s">
        <v>181</v>
      </c>
      <c r="F654" s="7">
        <v>2333</v>
      </c>
      <c r="G654" s="8">
        <v>0.79513888888888884</v>
      </c>
      <c r="H654" s="8">
        <v>0.85763888888888884</v>
      </c>
      <c r="I654" s="7">
        <v>40</v>
      </c>
      <c r="J654" s="7">
        <v>2</v>
      </c>
      <c r="K654" s="7">
        <v>38</v>
      </c>
      <c r="L654" s="7">
        <v>5</v>
      </c>
      <c r="M654" s="1" t="str">
        <f>IFERROR(VLOOKUP(Tabla1[[#This Row],[COD]],Circuitos[],2,0)," ")</f>
        <v xml:space="preserve"> </v>
      </c>
      <c r="N654" s="9">
        <f>Tabla1[[#This Row],[DIA]]</f>
        <v>45819</v>
      </c>
      <c r="S654"/>
    </row>
    <row r="655" spans="1:19">
      <c r="A655" s="9" t="str">
        <f>Tabla1[[#This Row],[DIA]]&amp;"-"&amp;Tabla1[[#This Row],[NUM]]</f>
        <v>45819-1792</v>
      </c>
      <c r="B655" s="61">
        <v>45819</v>
      </c>
      <c r="C655" s="7" t="s">
        <v>417</v>
      </c>
      <c r="D655" s="7" t="s">
        <v>13</v>
      </c>
      <c r="E655" s="7" t="s">
        <v>250</v>
      </c>
      <c r="F655" s="7">
        <v>1792</v>
      </c>
      <c r="G655" s="8">
        <v>0.50694444444444442</v>
      </c>
      <c r="H655" s="8">
        <v>0.61805555555555558</v>
      </c>
      <c r="I655" s="7">
        <v>50</v>
      </c>
      <c r="J655" s="7">
        <v>20</v>
      </c>
      <c r="K655" s="7">
        <v>30</v>
      </c>
      <c r="L655" s="7">
        <v>40</v>
      </c>
      <c r="M655" s="1" t="str">
        <f>IFERROR(VLOOKUP(Tabla1[[#This Row],[COD]],Circuitos[],2,0)," ")</f>
        <v xml:space="preserve"> </v>
      </c>
      <c r="N655" s="9">
        <f>Tabla1[[#This Row],[DIA]]</f>
        <v>45819</v>
      </c>
      <c r="S655"/>
    </row>
    <row r="656" spans="1:19">
      <c r="A656" s="9" t="str">
        <f>Tabla1[[#This Row],[DIA]]&amp;"-"&amp;Tabla1[[#This Row],[NUM]]</f>
        <v>45819-8055</v>
      </c>
      <c r="B656" s="61">
        <v>45819</v>
      </c>
      <c r="C656" s="7" t="s">
        <v>175</v>
      </c>
      <c r="D656" s="7" t="s">
        <v>173</v>
      </c>
      <c r="E656" s="7" t="s">
        <v>257</v>
      </c>
      <c r="F656" s="7">
        <v>8055</v>
      </c>
      <c r="G656" s="8">
        <v>0.5625</v>
      </c>
      <c r="H656" s="8">
        <v>0.61458333333333337</v>
      </c>
      <c r="I656" s="7">
        <v>10</v>
      </c>
      <c r="J656" s="7">
        <v>2</v>
      </c>
      <c r="K656" s="7">
        <v>8</v>
      </c>
      <c r="L656" s="7">
        <v>20</v>
      </c>
      <c r="M656" s="1" t="str">
        <f>IFERROR(VLOOKUP(Tabla1[[#This Row],[COD]],Circuitos[],2,0)," ")</f>
        <v xml:space="preserve"> </v>
      </c>
      <c r="N656" s="9">
        <f>Tabla1[[#This Row],[DIA]]</f>
        <v>45819</v>
      </c>
      <c r="S656"/>
    </row>
    <row r="657" spans="1:19">
      <c r="A657" s="9" t="str">
        <f>Tabla1[[#This Row],[DIA]]&amp;"-"&amp;Tabla1[[#This Row],[NUM]]</f>
        <v>45819-710</v>
      </c>
      <c r="B657" s="61">
        <v>45819</v>
      </c>
      <c r="C657" s="7" t="s">
        <v>13</v>
      </c>
      <c r="D657" s="7" t="s">
        <v>153</v>
      </c>
      <c r="E657" s="7" t="s">
        <v>498</v>
      </c>
      <c r="F657" s="7">
        <v>710</v>
      </c>
      <c r="G657" s="8">
        <v>0.46180555555555558</v>
      </c>
      <c r="H657" s="8">
        <v>0.24652777777777779</v>
      </c>
      <c r="I657" s="7">
        <v>27</v>
      </c>
      <c r="J657" s="7">
        <v>24</v>
      </c>
      <c r="K657" s="7">
        <v>3</v>
      </c>
      <c r="L657" s="7">
        <v>88.888888888888886</v>
      </c>
      <c r="M657" s="1" t="str">
        <f>IFERROR(VLOOKUP(Tabla1[[#This Row],[COD]],Circuitos[],2,0)," ")</f>
        <v xml:space="preserve"> </v>
      </c>
      <c r="N657" s="9">
        <f>Tabla1[[#This Row],[DIA]]</f>
        <v>45819</v>
      </c>
      <c r="S657"/>
    </row>
    <row r="658" spans="1:19">
      <c r="A658" s="9" t="str">
        <f>Tabla1[[#This Row],[DIA]]&amp;"-"&amp;Tabla1[[#This Row],[NUM]]</f>
        <v>45819-678</v>
      </c>
      <c r="B658" s="61">
        <v>45819</v>
      </c>
      <c r="C658" s="7" t="s">
        <v>310</v>
      </c>
      <c r="D658" s="7" t="s">
        <v>13</v>
      </c>
      <c r="E658" s="7" t="s">
        <v>250</v>
      </c>
      <c r="F658" s="7">
        <v>678</v>
      </c>
      <c r="G658" s="8">
        <v>0.65277777777777779</v>
      </c>
      <c r="H658" s="8">
        <v>0.76388888888888884</v>
      </c>
      <c r="I658" s="7">
        <v>50</v>
      </c>
      <c r="J658" s="7">
        <v>25</v>
      </c>
      <c r="K658" s="7">
        <v>25</v>
      </c>
      <c r="L658" s="7">
        <v>50</v>
      </c>
      <c r="M658" s="1" t="str">
        <f>IFERROR(VLOOKUP(Tabla1[[#This Row],[COD]],Circuitos[],2,0)," ")</f>
        <v xml:space="preserve"> </v>
      </c>
      <c r="N658" s="9">
        <f>Tabla1[[#This Row],[DIA]]</f>
        <v>45819</v>
      </c>
      <c r="S658"/>
    </row>
    <row r="659" spans="1:19">
      <c r="A659" s="9" t="str">
        <f>Tabla1[[#This Row],[DIA]]&amp;"-"&amp;Tabla1[[#This Row],[NUM]]</f>
        <v>45820-686</v>
      </c>
      <c r="B659" s="61">
        <v>45820</v>
      </c>
      <c r="C659" s="7" t="s">
        <v>13</v>
      </c>
      <c r="D659" s="7" t="s">
        <v>291</v>
      </c>
      <c r="E659" s="7" t="s">
        <v>292</v>
      </c>
      <c r="F659" s="7">
        <v>686</v>
      </c>
      <c r="G659" s="8">
        <v>0.4513888888888889</v>
      </c>
      <c r="H659" s="8">
        <v>0.65625</v>
      </c>
      <c r="I659" s="7">
        <v>46</v>
      </c>
      <c r="J659" s="7">
        <v>31</v>
      </c>
      <c r="K659" s="7">
        <v>15</v>
      </c>
      <c r="L659" s="7">
        <v>67.391304347826093</v>
      </c>
      <c r="M659" s="1" t="str">
        <f>IFERROR(VLOOKUP(Tabla1[[#This Row],[COD]],Circuitos[],2,0)," ")</f>
        <v xml:space="preserve"> </v>
      </c>
      <c r="N659" s="9">
        <f>Tabla1[[#This Row],[DIA]]</f>
        <v>45820</v>
      </c>
      <c r="S659"/>
    </row>
    <row r="660" spans="1:19">
      <c r="A660" s="9" t="str">
        <f>Tabla1[[#This Row],[DIA]]&amp;"-"&amp;Tabla1[[#This Row],[NUM]]</f>
        <v>45820-5129</v>
      </c>
      <c r="B660" s="61">
        <v>45820</v>
      </c>
      <c r="C660" s="7" t="s">
        <v>153</v>
      </c>
      <c r="D660" s="7" t="s">
        <v>503</v>
      </c>
      <c r="E660" s="7" t="s">
        <v>498</v>
      </c>
      <c r="F660" s="7">
        <v>5129</v>
      </c>
      <c r="G660" s="8">
        <v>0.37847222222222221</v>
      </c>
      <c r="H660" s="8">
        <v>0.47222222222222221</v>
      </c>
      <c r="I660" s="7">
        <v>27</v>
      </c>
      <c r="J660" s="7">
        <v>24</v>
      </c>
      <c r="K660" s="7">
        <v>3</v>
      </c>
      <c r="L660" s="7">
        <v>88.888888888888886</v>
      </c>
      <c r="M660" s="1" t="str">
        <f>IFERROR(VLOOKUP(Tabla1[[#This Row],[COD]],Circuitos[],2,0)," ")</f>
        <v>Lo Mejor de China</v>
      </c>
      <c r="N660" s="9">
        <f>Tabla1[[#This Row],[DIA]]</f>
        <v>45820</v>
      </c>
      <c r="S660"/>
    </row>
    <row r="661" spans="1:19">
      <c r="A661" s="9" t="str">
        <f>Tabla1[[#This Row],[DIA]]&amp;"-"&amp;Tabla1[[#This Row],[NUM]]</f>
        <v>45821-920</v>
      </c>
      <c r="B661" s="61">
        <v>45821</v>
      </c>
      <c r="C661" s="7" t="s">
        <v>185</v>
      </c>
      <c r="D661" s="7" t="s">
        <v>13</v>
      </c>
      <c r="E661" s="7" t="s">
        <v>186</v>
      </c>
      <c r="F661" s="7">
        <v>920</v>
      </c>
      <c r="G661" s="8">
        <v>0.63888888888888884</v>
      </c>
      <c r="H661" s="8">
        <v>0.78125</v>
      </c>
      <c r="I661" s="7">
        <v>30</v>
      </c>
      <c r="J661" s="7">
        <v>4</v>
      </c>
      <c r="K661" s="7">
        <v>26</v>
      </c>
      <c r="L661" s="7">
        <v>13.333333333333334</v>
      </c>
      <c r="M661" s="1" t="str">
        <f>IFERROR(VLOOKUP(Tabla1[[#This Row],[COD]],Circuitos[],2,0)," ")</f>
        <v xml:space="preserve"> </v>
      </c>
      <c r="N661" s="9">
        <f>Tabla1[[#This Row],[DIA]]</f>
        <v>45821</v>
      </c>
      <c r="S661"/>
    </row>
    <row r="662" spans="1:19">
      <c r="A662" s="9" t="str">
        <f>Tabla1[[#This Row],[DIA]]&amp;"-"&amp;Tabla1[[#This Row],[NUM]]</f>
        <v>45821-5003</v>
      </c>
      <c r="B662" s="61">
        <v>45821</v>
      </c>
      <c r="C662" s="7" t="s">
        <v>175</v>
      </c>
      <c r="D662" s="7" t="s">
        <v>173</v>
      </c>
      <c r="E662" s="7" t="s">
        <v>174</v>
      </c>
      <c r="F662" s="7">
        <v>5003</v>
      </c>
      <c r="G662" s="8">
        <v>0.81597222222222221</v>
      </c>
      <c r="H662" s="8">
        <v>0.89930555555555558</v>
      </c>
      <c r="I662" s="7">
        <v>10</v>
      </c>
      <c r="J662" s="7">
        <v>3</v>
      </c>
      <c r="K662" s="7">
        <v>7</v>
      </c>
      <c r="L662" s="7">
        <v>30</v>
      </c>
      <c r="M662" s="1" t="str">
        <f>IFERROR(VLOOKUP(Tabla1[[#This Row],[COD]],Circuitos[],2,0)," ")</f>
        <v xml:space="preserve"> </v>
      </c>
      <c r="N662" s="9">
        <f>Tabla1[[#This Row],[DIA]]</f>
        <v>45821</v>
      </c>
      <c r="S662"/>
    </row>
    <row r="663" spans="1:19">
      <c r="A663" s="9" t="str">
        <f>Tabla1[[#This Row],[DIA]]&amp;"-"&amp;Tabla1[[#This Row],[NUM]]</f>
        <v>45821-5001</v>
      </c>
      <c r="B663" s="61">
        <v>45821</v>
      </c>
      <c r="C663" s="7" t="s">
        <v>173</v>
      </c>
      <c r="D663" s="7" t="s">
        <v>13</v>
      </c>
      <c r="E663" s="7" t="s">
        <v>174</v>
      </c>
      <c r="F663" s="7">
        <v>5001</v>
      </c>
      <c r="G663" s="8">
        <v>0.35416666666666669</v>
      </c>
      <c r="H663" s="8">
        <v>0.53125</v>
      </c>
      <c r="I663" s="7">
        <v>10</v>
      </c>
      <c r="J663" s="7">
        <v>0</v>
      </c>
      <c r="K663" s="7">
        <v>10</v>
      </c>
      <c r="L663" s="7">
        <v>0</v>
      </c>
      <c r="M663" s="1" t="str">
        <f>IFERROR(VLOOKUP(Tabla1[[#This Row],[COD]],Circuitos[],2,0)," ")</f>
        <v xml:space="preserve"> </v>
      </c>
      <c r="N663" s="9">
        <f>Tabla1[[#This Row],[DIA]]</f>
        <v>45821</v>
      </c>
      <c r="S663"/>
    </row>
    <row r="664" spans="1:19">
      <c r="A664" s="9" t="str">
        <f>Tabla1[[#This Row],[DIA]]&amp;"-"&amp;Tabla1[[#This Row],[NUM]]</f>
        <v>45821-1120</v>
      </c>
      <c r="B664" s="61">
        <v>45821</v>
      </c>
      <c r="C664" s="7" t="s">
        <v>192</v>
      </c>
      <c r="D664" s="7" t="s">
        <v>13</v>
      </c>
      <c r="E664" s="7" t="s">
        <v>193</v>
      </c>
      <c r="F664" s="7">
        <v>1120</v>
      </c>
      <c r="G664" s="8">
        <v>0.71527777777777779</v>
      </c>
      <c r="H664" s="8">
        <v>0.82638888888888884</v>
      </c>
      <c r="I664" s="7">
        <v>40</v>
      </c>
      <c r="J664" s="7">
        <v>20</v>
      </c>
      <c r="K664" s="7">
        <v>20</v>
      </c>
      <c r="L664" s="7">
        <v>50</v>
      </c>
      <c r="M664" s="1" t="str">
        <f>IFERROR(VLOOKUP(Tabla1[[#This Row],[COD]],Circuitos[],2,0)," ")</f>
        <v xml:space="preserve"> </v>
      </c>
      <c r="N664" s="9">
        <f>Tabla1[[#This Row],[DIA]]</f>
        <v>45821</v>
      </c>
      <c r="S664"/>
    </row>
    <row r="665" spans="1:19">
      <c r="A665" s="9" t="str">
        <f>Tabla1[[#This Row],[DIA]]&amp;"-"&amp;Tabla1[[#This Row],[NUM]]</f>
        <v>45821-1684</v>
      </c>
      <c r="B665" s="61">
        <v>45821</v>
      </c>
      <c r="C665" s="7" t="s">
        <v>147</v>
      </c>
      <c r="D665" s="7" t="s">
        <v>13</v>
      </c>
      <c r="E665" s="7" t="s">
        <v>475</v>
      </c>
      <c r="F665" s="7">
        <v>1684</v>
      </c>
      <c r="G665" s="8">
        <v>0.65625</v>
      </c>
      <c r="H665" s="8">
        <v>0.79166666666666663</v>
      </c>
      <c r="I665" s="7">
        <v>30</v>
      </c>
      <c r="J665" s="7">
        <v>29</v>
      </c>
      <c r="K665" s="7">
        <v>1</v>
      </c>
      <c r="L665" s="7">
        <v>96.666666666666671</v>
      </c>
      <c r="M665" s="1" t="str">
        <f>IFERROR(VLOOKUP(Tabla1[[#This Row],[COD]],Circuitos[],2,0)," ")</f>
        <v xml:space="preserve"> </v>
      </c>
      <c r="N665" s="9">
        <f>Tabla1[[#This Row],[DIA]]</f>
        <v>45821</v>
      </c>
      <c r="S665"/>
    </row>
    <row r="666" spans="1:19">
      <c r="A666" s="9" t="str">
        <f>Tabla1[[#This Row],[DIA]]&amp;"-"&amp;Tabla1[[#This Row],[NUM]]</f>
        <v>45821-921</v>
      </c>
      <c r="B666" s="61">
        <v>45821</v>
      </c>
      <c r="C666" s="7" t="s">
        <v>13</v>
      </c>
      <c r="D666" s="7" t="s">
        <v>185</v>
      </c>
      <c r="E666" s="7" t="s">
        <v>186</v>
      </c>
      <c r="F666" s="7">
        <v>921</v>
      </c>
      <c r="G666" s="8">
        <v>0.81597222222222221</v>
      </c>
      <c r="H666" s="8">
        <v>2.0833333333333332E-2</v>
      </c>
      <c r="I666" s="7">
        <v>30</v>
      </c>
      <c r="J666" s="7">
        <v>0</v>
      </c>
      <c r="K666" s="7">
        <v>30</v>
      </c>
      <c r="L666" s="7">
        <v>0</v>
      </c>
      <c r="M666" s="1" t="str">
        <f>IFERROR(VLOOKUP(Tabla1[[#This Row],[COD]],Circuitos[],2,0)," ")</f>
        <v xml:space="preserve"> </v>
      </c>
      <c r="N666" s="9">
        <f>Tabla1[[#This Row],[DIA]]</f>
        <v>45821</v>
      </c>
      <c r="S666"/>
    </row>
    <row r="667" spans="1:19">
      <c r="A667" s="9" t="str">
        <f>Tabla1[[#This Row],[DIA]]&amp;"-"&amp;Tabla1[[#This Row],[NUM]]</f>
        <v>45821-1113</v>
      </c>
      <c r="B667" s="61">
        <v>45821</v>
      </c>
      <c r="C667" s="7" t="s">
        <v>13</v>
      </c>
      <c r="D667" s="7" t="s">
        <v>192</v>
      </c>
      <c r="E667" s="7" t="s">
        <v>193</v>
      </c>
      <c r="F667" s="7">
        <v>1113</v>
      </c>
      <c r="G667" s="8">
        <v>0.54513888888888884</v>
      </c>
      <c r="H667" s="8">
        <v>0.65277777777777779</v>
      </c>
      <c r="I667" s="7">
        <v>40</v>
      </c>
      <c r="J667" s="7">
        <v>37</v>
      </c>
      <c r="K667" s="7">
        <v>3</v>
      </c>
      <c r="L667" s="7">
        <v>92.5</v>
      </c>
      <c r="M667" s="1" t="str">
        <f>IFERROR(VLOOKUP(Tabla1[[#This Row],[COD]],Circuitos[],2,0)," ")</f>
        <v xml:space="preserve"> </v>
      </c>
      <c r="N667" s="9">
        <f>Tabla1[[#This Row],[DIA]]</f>
        <v>45821</v>
      </c>
      <c r="S667"/>
    </row>
    <row r="668" spans="1:19">
      <c r="A668" s="9" t="str">
        <f>Tabla1[[#This Row],[DIA]]&amp;"-"&amp;Tabla1[[#This Row],[NUM]]</f>
        <v>45822-1794</v>
      </c>
      <c r="B668" s="61">
        <v>45822</v>
      </c>
      <c r="C668" s="7" t="s">
        <v>417</v>
      </c>
      <c r="D668" s="7" t="s">
        <v>13</v>
      </c>
      <c r="E668" s="7" t="s">
        <v>250</v>
      </c>
      <c r="F668" s="7">
        <v>1794</v>
      </c>
      <c r="G668" s="8">
        <v>0.79861111111111116</v>
      </c>
      <c r="H668" s="8">
        <v>0.90972222222222221</v>
      </c>
      <c r="I668" s="7">
        <v>37</v>
      </c>
      <c r="J668" s="7">
        <v>13</v>
      </c>
      <c r="K668" s="7">
        <v>24</v>
      </c>
      <c r="L668" s="7">
        <v>35.135135135135137</v>
      </c>
      <c r="M668" s="1" t="str">
        <f>IFERROR(VLOOKUP(Tabla1[[#This Row],[COD]],Circuitos[],2,0)," ")</f>
        <v xml:space="preserve"> </v>
      </c>
      <c r="N668" s="9">
        <f>Tabla1[[#This Row],[DIA]]</f>
        <v>45822</v>
      </c>
      <c r="S668"/>
    </row>
    <row r="669" spans="1:19">
      <c r="A669" s="9" t="str">
        <f>Tabla1[[#This Row],[DIA]]&amp;"-"&amp;Tabla1[[#This Row],[NUM]]</f>
        <v>45822-6001</v>
      </c>
      <c r="B669" s="61">
        <v>45822</v>
      </c>
      <c r="C669" s="7" t="s">
        <v>173</v>
      </c>
      <c r="D669" s="7" t="s">
        <v>13</v>
      </c>
      <c r="E669" s="7" t="s">
        <v>174</v>
      </c>
      <c r="F669" s="7">
        <v>6001</v>
      </c>
      <c r="G669" s="8">
        <v>0.37847222222222221</v>
      </c>
      <c r="H669" s="8">
        <v>0.55902777777777779</v>
      </c>
      <c r="I669" s="7">
        <v>10</v>
      </c>
      <c r="J669" s="7">
        <v>2</v>
      </c>
      <c r="K669" s="7">
        <v>8</v>
      </c>
      <c r="L669" s="7">
        <v>20</v>
      </c>
      <c r="M669" s="1" t="str">
        <f>IFERROR(VLOOKUP(Tabla1[[#This Row],[COD]],Circuitos[],2,0)," ")</f>
        <v xml:space="preserve"> </v>
      </c>
      <c r="N669" s="9">
        <f>Tabla1[[#This Row],[DIA]]</f>
        <v>45822</v>
      </c>
      <c r="S669"/>
    </row>
    <row r="670" spans="1:19">
      <c r="A670" s="9" t="str">
        <f>Tabla1[[#This Row],[DIA]]&amp;"-"&amp;Tabla1[[#This Row],[NUM]]</f>
        <v>45822-1733</v>
      </c>
      <c r="B670" s="61">
        <v>45822</v>
      </c>
      <c r="C670" s="7" t="s">
        <v>252</v>
      </c>
      <c r="D670" s="7" t="s">
        <v>232</v>
      </c>
      <c r="E670" s="7" t="s">
        <v>272</v>
      </c>
      <c r="F670" s="7">
        <v>1733</v>
      </c>
      <c r="G670" s="8">
        <v>0.71875</v>
      </c>
      <c r="H670" s="8">
        <v>0.77083333333333337</v>
      </c>
      <c r="I670" s="7">
        <v>15</v>
      </c>
      <c r="J670" s="7">
        <v>5</v>
      </c>
      <c r="K670" s="7">
        <v>10</v>
      </c>
      <c r="L670" s="7">
        <v>33.333333333333336</v>
      </c>
      <c r="M670" s="1" t="str">
        <f>IFERROR(VLOOKUP(Tabla1[[#This Row],[COD]],Circuitos[],2,0)," ")</f>
        <v xml:space="preserve"> </v>
      </c>
      <c r="N670" s="9">
        <f>Tabla1[[#This Row],[DIA]]</f>
        <v>45822</v>
      </c>
      <c r="S670"/>
    </row>
    <row r="671" spans="1:19">
      <c r="A671" s="9" t="str">
        <f>Tabla1[[#This Row],[DIA]]&amp;"-"&amp;Tabla1[[#This Row],[NUM]]</f>
        <v>45822-64</v>
      </c>
      <c r="B671" s="61">
        <v>45822</v>
      </c>
      <c r="C671" s="7" t="s">
        <v>252</v>
      </c>
      <c r="D671" s="7" t="s">
        <v>13</v>
      </c>
      <c r="E671" s="7" t="s">
        <v>272</v>
      </c>
      <c r="F671" s="7">
        <v>64</v>
      </c>
      <c r="G671" s="8">
        <v>0.89930555555555558</v>
      </c>
      <c r="H671" s="8">
        <v>6.9444444444444441E-3</v>
      </c>
      <c r="I671" s="7">
        <v>16</v>
      </c>
      <c r="J671" s="7">
        <v>2</v>
      </c>
      <c r="K671" s="7">
        <v>14</v>
      </c>
      <c r="L671" s="7">
        <v>12.5</v>
      </c>
      <c r="M671" s="1" t="str">
        <f>IFERROR(VLOOKUP(Tabla1[[#This Row],[COD]],Circuitos[],2,0)," ")</f>
        <v xml:space="preserve"> </v>
      </c>
      <c r="N671" s="9">
        <f>Tabla1[[#This Row],[DIA]]</f>
        <v>45822</v>
      </c>
      <c r="S671"/>
    </row>
    <row r="672" spans="1:19">
      <c r="A672" s="9" t="str">
        <f>Tabla1[[#This Row],[DIA]]&amp;"-"&amp;Tabla1[[#This Row],[NUM]]</f>
        <v>45822-727</v>
      </c>
      <c r="B672" s="61">
        <v>45822</v>
      </c>
      <c r="C672" s="7" t="s">
        <v>13</v>
      </c>
      <c r="D672" s="7" t="s">
        <v>103</v>
      </c>
      <c r="E672" s="7" t="s">
        <v>482</v>
      </c>
      <c r="F672" s="7">
        <v>727</v>
      </c>
      <c r="G672" s="8">
        <v>0.80555555555555558</v>
      </c>
      <c r="H672" s="8">
        <v>0.27083333333333331</v>
      </c>
      <c r="I672" s="7">
        <v>20</v>
      </c>
      <c r="J672" s="7">
        <v>7</v>
      </c>
      <c r="K672" s="7">
        <v>13</v>
      </c>
      <c r="L672" s="7">
        <v>35</v>
      </c>
      <c r="M672" s="1" t="str">
        <f>IFERROR(VLOOKUP(Tabla1[[#This Row],[COD]],Circuitos[],2,0)," ")</f>
        <v xml:space="preserve"> </v>
      </c>
      <c r="N672" s="9">
        <f>Tabla1[[#This Row],[DIA]]</f>
        <v>45822</v>
      </c>
      <c r="S672"/>
    </row>
    <row r="673" spans="1:19">
      <c r="A673" s="9" t="str">
        <f>Tabla1[[#This Row],[DIA]]&amp;"-"&amp;Tabla1[[#This Row],[NUM]]</f>
        <v>45822-1355</v>
      </c>
      <c r="B673" s="61">
        <v>45822</v>
      </c>
      <c r="C673" s="7" t="s">
        <v>13</v>
      </c>
      <c r="D673" s="7" t="s">
        <v>392</v>
      </c>
      <c r="E673" s="7" t="s">
        <v>250</v>
      </c>
      <c r="F673" s="7">
        <v>1355</v>
      </c>
      <c r="G673" s="8">
        <v>0.46527777777777779</v>
      </c>
      <c r="H673" s="8">
        <v>0.50347222222222221</v>
      </c>
      <c r="I673" s="7">
        <v>30</v>
      </c>
      <c r="J673" s="7">
        <v>2</v>
      </c>
      <c r="K673" s="7">
        <v>28</v>
      </c>
      <c r="L673" s="7">
        <v>6.666666666666667</v>
      </c>
      <c r="M673" s="1" t="str">
        <f>IFERROR(VLOOKUP(Tabla1[[#This Row],[COD]],Circuitos[],2,0)," ")</f>
        <v xml:space="preserve"> </v>
      </c>
      <c r="N673" s="9">
        <f>Tabla1[[#This Row],[DIA]]</f>
        <v>45822</v>
      </c>
      <c r="S673"/>
    </row>
    <row r="674" spans="1:19">
      <c r="A674" s="9" t="str">
        <f>Tabla1[[#This Row],[DIA]]&amp;"-"&amp;Tabla1[[#This Row],[NUM]]</f>
        <v>45822-61</v>
      </c>
      <c r="B674" s="61">
        <v>45822</v>
      </c>
      <c r="C674" s="7" t="s">
        <v>13</v>
      </c>
      <c r="D674" s="7" t="s">
        <v>252</v>
      </c>
      <c r="E674" s="7" t="s">
        <v>272</v>
      </c>
      <c r="F674" s="7">
        <v>61</v>
      </c>
      <c r="G674" s="8">
        <v>0.4826388888888889</v>
      </c>
      <c r="H674" s="8">
        <v>0.58680555555555558</v>
      </c>
      <c r="I674" s="7">
        <v>15</v>
      </c>
      <c r="J674" s="7">
        <v>5</v>
      </c>
      <c r="K674" s="7">
        <v>10</v>
      </c>
      <c r="L674" s="7">
        <v>33.333333333333336</v>
      </c>
      <c r="M674" s="1" t="str">
        <f>IFERROR(VLOOKUP(Tabla1[[#This Row],[COD]],Circuitos[],2,0)," ")</f>
        <v xml:space="preserve"> </v>
      </c>
      <c r="N674" s="9">
        <f>Tabla1[[#This Row],[DIA]]</f>
        <v>45822</v>
      </c>
      <c r="S674"/>
    </row>
    <row r="675" spans="1:19">
      <c r="A675" s="9" t="str">
        <f>Tabla1[[#This Row],[DIA]]&amp;"-"&amp;Tabla1[[#This Row],[NUM]]</f>
        <v>45822-669</v>
      </c>
      <c r="B675" s="61">
        <v>45822</v>
      </c>
      <c r="C675" s="7" t="s">
        <v>13</v>
      </c>
      <c r="D675" s="7" t="s">
        <v>541</v>
      </c>
      <c r="E675" s="7" t="s">
        <v>250</v>
      </c>
      <c r="F675" s="7">
        <v>669</v>
      </c>
      <c r="G675" s="8">
        <v>0.49305555555555558</v>
      </c>
      <c r="H675" s="8">
        <v>0.58333333333333337</v>
      </c>
      <c r="I675" s="7">
        <v>3</v>
      </c>
      <c r="J675" s="7">
        <v>3</v>
      </c>
      <c r="K675" s="7">
        <v>0</v>
      </c>
      <c r="L675" s="7">
        <v>100</v>
      </c>
      <c r="M675" s="1" t="str">
        <f>IFERROR(VLOOKUP(Tabla1[[#This Row],[COD]],Circuitos[],2,0)," ")</f>
        <v xml:space="preserve"> </v>
      </c>
      <c r="N675" s="9">
        <f>Tabla1[[#This Row],[DIA]]</f>
        <v>45822</v>
      </c>
      <c r="S675"/>
    </row>
    <row r="676" spans="1:19">
      <c r="A676" s="9" t="str">
        <f>Tabla1[[#This Row],[DIA]]&amp;"-"&amp;Tabla1[[#This Row],[NUM]]</f>
        <v>45822-6002</v>
      </c>
      <c r="B676" s="61">
        <v>45822</v>
      </c>
      <c r="C676" s="7" t="s">
        <v>13</v>
      </c>
      <c r="D676" s="7" t="s">
        <v>183</v>
      </c>
      <c r="E676" s="7" t="s">
        <v>174</v>
      </c>
      <c r="F676" s="7">
        <v>6002</v>
      </c>
      <c r="G676" s="8">
        <v>0.60069444444444442</v>
      </c>
      <c r="H676" s="8">
        <v>0.85069444444444442</v>
      </c>
      <c r="I676" s="7">
        <v>10</v>
      </c>
      <c r="J676" s="7">
        <v>0</v>
      </c>
      <c r="K676" s="7">
        <v>10</v>
      </c>
      <c r="L676" s="7">
        <v>0</v>
      </c>
      <c r="M676" s="1" t="str">
        <f>IFERROR(VLOOKUP(Tabla1[[#This Row],[COD]],Circuitos[],2,0)," ")</f>
        <v>Programas de Egipto</v>
      </c>
      <c r="N676" s="9">
        <f>Tabla1[[#This Row],[DIA]]</f>
        <v>45822</v>
      </c>
      <c r="S676"/>
    </row>
    <row r="677" spans="1:19">
      <c r="A677" s="9" t="str">
        <f>Tabla1[[#This Row],[DIA]]&amp;"-"&amp;Tabla1[[#This Row],[NUM]]</f>
        <v>45822-1831</v>
      </c>
      <c r="B677" s="61">
        <v>45822</v>
      </c>
      <c r="C677" s="7" t="s">
        <v>13</v>
      </c>
      <c r="D677" s="7" t="s">
        <v>234</v>
      </c>
      <c r="E677" s="7" t="s">
        <v>250</v>
      </c>
      <c r="F677" s="7">
        <v>1831</v>
      </c>
      <c r="G677" s="8">
        <v>0.47916666666666669</v>
      </c>
      <c r="H677" s="8">
        <v>0.58680555555555558</v>
      </c>
      <c r="I677" s="7">
        <v>45</v>
      </c>
      <c r="J677" s="7">
        <v>45</v>
      </c>
      <c r="K677" s="7">
        <v>0</v>
      </c>
      <c r="L677" s="7">
        <v>100</v>
      </c>
      <c r="M677" s="1" t="str">
        <f>IFERROR(VLOOKUP(Tabla1[[#This Row],[COD]],Circuitos[],2,0)," ")</f>
        <v xml:space="preserve"> </v>
      </c>
      <c r="N677" s="9">
        <f>Tabla1[[#This Row],[DIA]]</f>
        <v>45822</v>
      </c>
      <c r="S677"/>
    </row>
    <row r="678" spans="1:19">
      <c r="A678" s="9" t="str">
        <f>Tabla1[[#This Row],[DIA]]&amp;"-"&amp;Tabla1[[#This Row],[NUM]]</f>
        <v>45822-416</v>
      </c>
      <c r="B678" s="61">
        <v>45822</v>
      </c>
      <c r="C678" s="7" t="s">
        <v>13</v>
      </c>
      <c r="D678" s="7" t="s">
        <v>358</v>
      </c>
      <c r="E678" s="7" t="s">
        <v>528</v>
      </c>
      <c r="F678" s="7">
        <v>416</v>
      </c>
      <c r="G678" s="8">
        <v>0.52083333333333337</v>
      </c>
      <c r="H678" s="8">
        <v>0.72222222222222221</v>
      </c>
      <c r="I678" s="7">
        <v>35</v>
      </c>
      <c r="J678" s="7">
        <v>23</v>
      </c>
      <c r="K678" s="7">
        <v>12</v>
      </c>
      <c r="L678" s="7">
        <v>65.714285714285708</v>
      </c>
      <c r="M678" s="1" t="str">
        <f>IFERROR(VLOOKUP(Tabla1[[#This Row],[COD]],Circuitos[],2,0)," ")</f>
        <v xml:space="preserve"> </v>
      </c>
      <c r="N678" s="9">
        <f>Tabla1[[#This Row],[DIA]]</f>
        <v>45822</v>
      </c>
      <c r="S678"/>
    </row>
    <row r="679" spans="1:19">
      <c r="A679" s="9" t="str">
        <f>Tabla1[[#This Row],[DIA]]&amp;"-"&amp;Tabla1[[#This Row],[NUM]]</f>
        <v>45822-857</v>
      </c>
      <c r="B679" s="61">
        <v>45822</v>
      </c>
      <c r="C679" s="7" t="s">
        <v>13</v>
      </c>
      <c r="D679" s="7" t="s">
        <v>530</v>
      </c>
      <c r="E679" s="7" t="s">
        <v>531</v>
      </c>
      <c r="F679" s="7">
        <v>857</v>
      </c>
      <c r="G679" s="8">
        <v>0.63888888888888884</v>
      </c>
      <c r="H679" s="8">
        <v>0.75694444444444442</v>
      </c>
      <c r="I679" s="7">
        <v>31</v>
      </c>
      <c r="J679" s="7">
        <v>0</v>
      </c>
      <c r="K679" s="7">
        <v>31</v>
      </c>
      <c r="L679" s="7">
        <v>0</v>
      </c>
      <c r="M679" s="1" t="str">
        <f>IFERROR(VLOOKUP(Tabla1[[#This Row],[COD]],Circuitos[],2,0)," ")</f>
        <v xml:space="preserve"> </v>
      </c>
      <c r="N679" s="9">
        <f>Tabla1[[#This Row],[DIA]]</f>
        <v>45822</v>
      </c>
      <c r="S679"/>
    </row>
    <row r="680" spans="1:19">
      <c r="A680" s="9" t="str">
        <f>Tabla1[[#This Row],[DIA]]&amp;"-"&amp;Tabla1[[#This Row],[NUM]]</f>
        <v>45822-1832</v>
      </c>
      <c r="B680" s="61">
        <v>45822</v>
      </c>
      <c r="C680" s="7" t="s">
        <v>234</v>
      </c>
      <c r="D680" s="7" t="s">
        <v>13</v>
      </c>
      <c r="E680" s="7" t="s">
        <v>250</v>
      </c>
      <c r="F680" s="7">
        <v>1832</v>
      </c>
      <c r="G680" s="8">
        <v>0.61805555555555558</v>
      </c>
      <c r="H680" s="8">
        <v>0.73263888888888884</v>
      </c>
      <c r="I680" s="7">
        <v>45</v>
      </c>
      <c r="J680" s="7">
        <v>44</v>
      </c>
      <c r="K680" s="7">
        <v>1</v>
      </c>
      <c r="L680" s="7">
        <v>97.777777777777771</v>
      </c>
      <c r="M680" s="1" t="str">
        <f>IFERROR(VLOOKUP(Tabla1[[#This Row],[COD]],Circuitos[],2,0)," ")</f>
        <v xml:space="preserve"> </v>
      </c>
      <c r="N680" s="9">
        <f>Tabla1[[#This Row],[DIA]]</f>
        <v>45822</v>
      </c>
      <c r="S680"/>
    </row>
    <row r="681" spans="1:19">
      <c r="A681" s="9" t="str">
        <f>Tabla1[[#This Row],[DIA]]&amp;"-"&amp;Tabla1[[#This Row],[NUM]]</f>
        <v>45822-415</v>
      </c>
      <c r="B681" s="61">
        <v>45822</v>
      </c>
      <c r="C681" s="7" t="s">
        <v>358</v>
      </c>
      <c r="D681" s="7" t="s">
        <v>13</v>
      </c>
      <c r="E681" s="7" t="s">
        <v>528</v>
      </c>
      <c r="F681" s="7">
        <v>415</v>
      </c>
      <c r="G681" s="8">
        <v>0.34027777777777779</v>
      </c>
      <c r="H681" s="8">
        <v>0.46875</v>
      </c>
      <c r="I681" s="7">
        <v>35</v>
      </c>
      <c r="J681" s="7">
        <v>35</v>
      </c>
      <c r="K681" s="7">
        <v>0</v>
      </c>
      <c r="L681" s="7">
        <v>100</v>
      </c>
      <c r="M681" s="1" t="str">
        <f>IFERROR(VLOOKUP(Tabla1[[#This Row],[COD]],Circuitos[],2,0)," ")</f>
        <v xml:space="preserve"> </v>
      </c>
      <c r="N681" s="9">
        <f>Tabla1[[#This Row],[DIA]]</f>
        <v>45822</v>
      </c>
      <c r="S681"/>
    </row>
    <row r="682" spans="1:19">
      <c r="A682" s="9" t="str">
        <f>Tabla1[[#This Row],[DIA]]&amp;"-"&amp;Tabla1[[#This Row],[NUM]]</f>
        <v>45822-1794</v>
      </c>
      <c r="B682" s="61">
        <v>45822</v>
      </c>
      <c r="C682" s="7" t="s">
        <v>261</v>
      </c>
      <c r="D682" s="7" t="s">
        <v>252</v>
      </c>
      <c r="E682" s="7" t="s">
        <v>272</v>
      </c>
      <c r="F682" s="7">
        <v>1794</v>
      </c>
      <c r="G682" s="8">
        <v>0.79513888888888884</v>
      </c>
      <c r="H682" s="8">
        <v>0.84722222222222221</v>
      </c>
      <c r="I682" s="7">
        <v>16</v>
      </c>
      <c r="J682" s="7">
        <v>2</v>
      </c>
      <c r="K682" s="7">
        <v>14</v>
      </c>
      <c r="L682" s="7">
        <v>12.5</v>
      </c>
      <c r="M682" s="1" t="str">
        <f>IFERROR(VLOOKUP(Tabla1[[#This Row],[COD]],Circuitos[],2,0)," ")</f>
        <v xml:space="preserve"> </v>
      </c>
      <c r="N682" s="9">
        <f>Tabla1[[#This Row],[DIA]]</f>
        <v>45822</v>
      </c>
      <c r="S682"/>
    </row>
    <row r="683" spans="1:19">
      <c r="A683" s="9" t="str">
        <f>Tabla1[[#This Row],[DIA]]&amp;"-"&amp;Tabla1[[#This Row],[NUM]]</f>
        <v>45822-858</v>
      </c>
      <c r="B683" s="61">
        <v>45822</v>
      </c>
      <c r="C683" s="7" t="s">
        <v>530</v>
      </c>
      <c r="D683" s="7" t="s">
        <v>13</v>
      </c>
      <c r="E683" s="7" t="s">
        <v>531</v>
      </c>
      <c r="F683" s="7">
        <v>858</v>
      </c>
      <c r="G683" s="8">
        <v>0.86805555555555558</v>
      </c>
      <c r="H683" s="8">
        <v>0.625</v>
      </c>
      <c r="I683" s="7">
        <v>31</v>
      </c>
      <c r="J683" s="7">
        <v>16</v>
      </c>
      <c r="K683" s="7">
        <v>15</v>
      </c>
      <c r="L683" s="7">
        <v>51.612903225806448</v>
      </c>
      <c r="M683" s="1" t="str">
        <f>IFERROR(VLOOKUP(Tabla1[[#This Row],[COD]],Circuitos[],2,0)," ")</f>
        <v xml:space="preserve"> </v>
      </c>
      <c r="N683" s="9">
        <f>Tabla1[[#This Row],[DIA]]</f>
        <v>45822</v>
      </c>
      <c r="S683"/>
    </row>
    <row r="684" spans="1:19">
      <c r="A684" s="9" t="str">
        <f>Tabla1[[#This Row],[DIA]]&amp;"-"&amp;Tabla1[[#This Row],[NUM]]</f>
        <v>45823-318</v>
      </c>
      <c r="B684" s="61">
        <v>45823</v>
      </c>
      <c r="C684" s="7" t="s">
        <v>103</v>
      </c>
      <c r="D684" s="7" t="s">
        <v>553</v>
      </c>
      <c r="E684" s="7" t="s">
        <v>482</v>
      </c>
      <c r="F684" s="7">
        <v>318</v>
      </c>
      <c r="G684" s="8">
        <v>0.44791666666666669</v>
      </c>
      <c r="H684" s="8">
        <v>0.54861111111111116</v>
      </c>
      <c r="I684" s="7">
        <v>20</v>
      </c>
      <c r="J684" s="7">
        <v>7</v>
      </c>
      <c r="K684" s="7">
        <v>13</v>
      </c>
      <c r="L684" s="7">
        <v>35</v>
      </c>
      <c r="M684" s="1" t="str">
        <f>IFERROR(VLOOKUP(Tabla1[[#This Row],[COD]],Circuitos[],2,0)," ")</f>
        <v>Lo Mejor de Kenya</v>
      </c>
      <c r="N684" s="9">
        <f>Tabla1[[#This Row],[DIA]]</f>
        <v>45823</v>
      </c>
      <c r="S684"/>
    </row>
    <row r="685" spans="1:19">
      <c r="A685" s="9" t="str">
        <f>Tabla1[[#This Row],[DIA]]&amp;"-"&amp;Tabla1[[#This Row],[NUM]]</f>
        <v>45823-1304</v>
      </c>
      <c r="B685" s="61">
        <v>45823</v>
      </c>
      <c r="C685" s="7" t="s">
        <v>33</v>
      </c>
      <c r="D685" s="7" t="s">
        <v>147</v>
      </c>
      <c r="E685" s="7" t="s">
        <v>181</v>
      </c>
      <c r="F685" s="7">
        <v>1304</v>
      </c>
      <c r="G685" s="8">
        <v>0.5</v>
      </c>
      <c r="H685" s="8">
        <v>0.72569444444444442</v>
      </c>
      <c r="I685" s="7">
        <v>12</v>
      </c>
      <c r="J685" s="7">
        <v>12</v>
      </c>
      <c r="K685" s="7">
        <v>0</v>
      </c>
      <c r="L685" s="7">
        <v>100</v>
      </c>
      <c r="M685" s="1" t="str">
        <f>IFERROR(VLOOKUP(Tabla1[[#This Row],[COD]],Circuitos[],2,0)," ")</f>
        <v xml:space="preserve"> </v>
      </c>
      <c r="N685" s="9">
        <f>Tabla1[[#This Row],[DIA]]</f>
        <v>45823</v>
      </c>
      <c r="S685"/>
    </row>
    <row r="686" spans="1:19">
      <c r="A686" s="9" t="str">
        <f>Tabla1[[#This Row],[DIA]]&amp;"-"&amp;Tabla1[[#This Row],[NUM]]</f>
        <v>45823-107</v>
      </c>
      <c r="B686" s="61">
        <v>45823</v>
      </c>
      <c r="C686" s="7" t="s">
        <v>354</v>
      </c>
      <c r="D686" s="7" t="s">
        <v>36</v>
      </c>
      <c r="E686" s="7" t="s">
        <v>355</v>
      </c>
      <c r="F686" s="7">
        <v>107</v>
      </c>
      <c r="G686" s="8">
        <v>0.47569444444444442</v>
      </c>
      <c r="H686" s="8">
        <v>0.64930555555555558</v>
      </c>
      <c r="I686" s="7">
        <v>12</v>
      </c>
      <c r="J686" s="7">
        <v>0</v>
      </c>
      <c r="K686" s="7">
        <v>12</v>
      </c>
      <c r="L686" s="7">
        <v>0</v>
      </c>
      <c r="M686" s="1" t="str">
        <f>IFERROR(VLOOKUP(Tabla1[[#This Row],[COD]],Circuitos[],2,0)," ")</f>
        <v xml:space="preserve"> </v>
      </c>
      <c r="N686" s="9">
        <f>Tabla1[[#This Row],[DIA]]</f>
        <v>45823</v>
      </c>
      <c r="S686"/>
    </row>
    <row r="687" spans="1:19">
      <c r="A687" s="9" t="str">
        <f>Tabla1[[#This Row],[DIA]]&amp;"-"&amp;Tabla1[[#This Row],[NUM]]</f>
        <v>45823-109</v>
      </c>
      <c r="B687" s="61">
        <v>45823</v>
      </c>
      <c r="C687" s="7" t="s">
        <v>354</v>
      </c>
      <c r="D687" s="7" t="s">
        <v>13</v>
      </c>
      <c r="E687" s="7" t="s">
        <v>355</v>
      </c>
      <c r="F687" s="7">
        <v>109</v>
      </c>
      <c r="G687" s="8">
        <v>0.44444444444444442</v>
      </c>
      <c r="H687" s="8">
        <v>0.64236111111111116</v>
      </c>
      <c r="I687" s="7">
        <v>30</v>
      </c>
      <c r="J687" s="7">
        <v>1</v>
      </c>
      <c r="K687" s="7">
        <v>29</v>
      </c>
      <c r="L687" s="7">
        <v>3.3333333333333335</v>
      </c>
      <c r="M687" s="1" t="str">
        <f>IFERROR(VLOOKUP(Tabla1[[#This Row],[COD]],Circuitos[],2,0)," ")</f>
        <v xml:space="preserve"> </v>
      </c>
      <c r="N687" s="9">
        <f>Tabla1[[#This Row],[DIA]]</f>
        <v>45823</v>
      </c>
      <c r="S687"/>
    </row>
    <row r="688" spans="1:19">
      <c r="A688" s="9" t="str">
        <f>Tabla1[[#This Row],[DIA]]&amp;"-"&amp;Tabla1[[#This Row],[NUM]]</f>
        <v>45823-109</v>
      </c>
      <c r="B688" s="61">
        <v>45823</v>
      </c>
      <c r="C688" s="7" t="s">
        <v>36</v>
      </c>
      <c r="D688" s="7" t="s">
        <v>354</v>
      </c>
      <c r="E688" s="7" t="s">
        <v>355</v>
      </c>
      <c r="F688" s="7">
        <v>109</v>
      </c>
      <c r="G688" s="8">
        <v>0.78819444444444442</v>
      </c>
      <c r="H688" s="8">
        <v>1.3888888888888888E-2</v>
      </c>
      <c r="I688" s="7">
        <v>12</v>
      </c>
      <c r="J688" s="7">
        <v>0</v>
      </c>
      <c r="K688" s="7">
        <v>12</v>
      </c>
      <c r="L688" s="7">
        <v>0</v>
      </c>
      <c r="M688" s="1" t="str">
        <f>IFERROR(VLOOKUP(Tabla1[[#This Row],[COD]],Circuitos[],2,0)," ")</f>
        <v xml:space="preserve"> </v>
      </c>
      <c r="N688" s="9">
        <f>Tabla1[[#This Row],[DIA]]</f>
        <v>45823</v>
      </c>
      <c r="S688"/>
    </row>
    <row r="689" spans="1:19">
      <c r="A689" s="9" t="str">
        <f>Tabla1[[#This Row],[DIA]]&amp;"-"&amp;Tabla1[[#This Row],[NUM]]</f>
        <v>45823-1854</v>
      </c>
      <c r="B689" s="61">
        <v>45823</v>
      </c>
      <c r="C689" s="7" t="s">
        <v>36</v>
      </c>
      <c r="D689" s="7" t="s">
        <v>147</v>
      </c>
      <c r="E689" s="7" t="s">
        <v>181</v>
      </c>
      <c r="F689" s="7">
        <v>1854</v>
      </c>
      <c r="G689" s="8">
        <v>0.5</v>
      </c>
      <c r="H689" s="8">
        <v>0.69097222222222221</v>
      </c>
      <c r="I689" s="7">
        <v>12</v>
      </c>
      <c r="J689" s="7">
        <v>12</v>
      </c>
      <c r="K689" s="7">
        <v>0</v>
      </c>
      <c r="L689" s="7">
        <v>100</v>
      </c>
      <c r="M689" s="1" t="str">
        <f>IFERROR(VLOOKUP(Tabla1[[#This Row],[COD]],Circuitos[],2,0)," ")</f>
        <v xml:space="preserve"> </v>
      </c>
      <c r="N689" s="9">
        <f>Tabla1[[#This Row],[DIA]]</f>
        <v>45823</v>
      </c>
      <c r="S689"/>
    </row>
    <row r="690" spans="1:19">
      <c r="A690" s="9" t="str">
        <f>Tabla1[[#This Row],[DIA]]&amp;"-"&amp;Tabla1[[#This Row],[NUM]]</f>
        <v>45823-775</v>
      </c>
      <c r="B690" s="61">
        <v>45823</v>
      </c>
      <c r="C690" s="7" t="s">
        <v>36</v>
      </c>
      <c r="D690" s="7" t="s">
        <v>375</v>
      </c>
      <c r="E690" s="7" t="s">
        <v>278</v>
      </c>
      <c r="F690" s="7">
        <v>775</v>
      </c>
      <c r="G690" s="8">
        <v>0.3576388888888889</v>
      </c>
      <c r="H690" s="8">
        <v>0.44444444444444442</v>
      </c>
      <c r="I690" s="7">
        <v>45</v>
      </c>
      <c r="J690" s="7">
        <v>6</v>
      </c>
      <c r="K690" s="7">
        <v>39</v>
      </c>
      <c r="L690" s="7">
        <v>13.333333333333334</v>
      </c>
      <c r="M690" s="1" t="str">
        <f>IFERROR(VLOOKUP(Tabla1[[#This Row],[COD]],Circuitos[],2,0)," ")</f>
        <v>Croacia Fascinante "A"</v>
      </c>
      <c r="N690" s="9">
        <f>Tabla1[[#This Row],[DIA]]</f>
        <v>45823</v>
      </c>
      <c r="S690"/>
    </row>
    <row r="691" spans="1:19">
      <c r="A691" s="9" t="str">
        <f>Tabla1[[#This Row],[DIA]]&amp;"-"&amp;Tabla1[[#This Row],[NUM]]</f>
        <v>45823-438</v>
      </c>
      <c r="B691" s="61">
        <v>45823</v>
      </c>
      <c r="C691" s="7" t="s">
        <v>36</v>
      </c>
      <c r="D691" s="7" t="s">
        <v>394</v>
      </c>
      <c r="E691" s="7" t="s">
        <v>395</v>
      </c>
      <c r="F691" s="7">
        <v>438</v>
      </c>
      <c r="G691" s="8">
        <v>0.55902777777777779</v>
      </c>
      <c r="H691" s="8">
        <v>0.68402777777777779</v>
      </c>
      <c r="I691" s="7">
        <v>12</v>
      </c>
      <c r="J691" s="7">
        <v>9</v>
      </c>
      <c r="K691" s="7">
        <v>3</v>
      </c>
      <c r="L691" s="7">
        <v>75</v>
      </c>
      <c r="M691" s="1" t="str">
        <f>IFERROR(VLOOKUP(Tabla1[[#This Row],[COD]],Circuitos[],2,0)," ")</f>
        <v xml:space="preserve"> </v>
      </c>
      <c r="N691" s="9">
        <f>Tabla1[[#This Row],[DIA]]</f>
        <v>45823</v>
      </c>
      <c r="S691"/>
    </row>
    <row r="692" spans="1:19">
      <c r="A692" s="9" t="str">
        <f>Tabla1[[#This Row],[DIA]]&amp;"-"&amp;Tabla1[[#This Row],[NUM]]</f>
        <v>45823-1147</v>
      </c>
      <c r="B692" s="61">
        <v>45823</v>
      </c>
      <c r="C692" s="7" t="s">
        <v>37</v>
      </c>
      <c r="D692" s="7" t="s">
        <v>192</v>
      </c>
      <c r="E692" s="7" t="s">
        <v>193</v>
      </c>
      <c r="F692" s="7">
        <v>1147</v>
      </c>
      <c r="G692" s="8">
        <v>0.28125</v>
      </c>
      <c r="H692" s="8">
        <v>0.37152777777777779</v>
      </c>
      <c r="I692" s="7">
        <v>12</v>
      </c>
      <c r="J692" s="7">
        <v>11</v>
      </c>
      <c r="K692" s="7">
        <v>1</v>
      </c>
      <c r="L692" s="7">
        <v>91.666666666666671</v>
      </c>
      <c r="M692" s="1" t="str">
        <f>IFERROR(VLOOKUP(Tabla1[[#This Row],[COD]],Circuitos[],2,0)," ")</f>
        <v xml:space="preserve"> </v>
      </c>
      <c r="N692" s="9">
        <f>Tabla1[[#This Row],[DIA]]</f>
        <v>45823</v>
      </c>
      <c r="S692"/>
    </row>
    <row r="693" spans="1:19">
      <c r="A693" s="9" t="str">
        <f>Tabla1[[#This Row],[DIA]]&amp;"-"&amp;Tabla1[[#This Row],[NUM]]</f>
        <v>45823-1318</v>
      </c>
      <c r="B693" s="61">
        <v>45823</v>
      </c>
      <c r="C693" s="7" t="s">
        <v>37</v>
      </c>
      <c r="D693" s="7" t="s">
        <v>147</v>
      </c>
      <c r="E693" s="7" t="s">
        <v>181</v>
      </c>
      <c r="F693" s="7">
        <v>1318</v>
      </c>
      <c r="G693" s="8">
        <v>0.76736111111111116</v>
      </c>
      <c r="H693" s="8">
        <v>0.97916666666666663</v>
      </c>
      <c r="I693" s="7">
        <v>26</v>
      </c>
      <c r="J693" s="7">
        <v>25</v>
      </c>
      <c r="K693" s="7">
        <v>1</v>
      </c>
      <c r="L693" s="7">
        <v>96.15384615384616</v>
      </c>
      <c r="M693" s="1" t="str">
        <f>IFERROR(VLOOKUP(Tabla1[[#This Row],[COD]],Circuitos[],2,0)," ")</f>
        <v xml:space="preserve"> </v>
      </c>
      <c r="N693" s="9">
        <f>Tabla1[[#This Row],[DIA]]</f>
        <v>45823</v>
      </c>
      <c r="S693"/>
    </row>
    <row r="694" spans="1:19">
      <c r="A694" s="9" t="str">
        <f>Tabla1[[#This Row],[DIA]]&amp;"-"&amp;Tabla1[[#This Row],[NUM]]</f>
        <v>45823-586</v>
      </c>
      <c r="B694" s="61">
        <v>45823</v>
      </c>
      <c r="C694" s="7" t="s">
        <v>206</v>
      </c>
      <c r="D694" s="7" t="s">
        <v>13</v>
      </c>
      <c r="E694" s="7" t="s">
        <v>250</v>
      </c>
      <c r="F694" s="7">
        <v>586</v>
      </c>
      <c r="G694" s="8">
        <v>0.52777777777777779</v>
      </c>
      <c r="H694" s="8">
        <v>0.61805555555555558</v>
      </c>
      <c r="I694" s="7">
        <v>45</v>
      </c>
      <c r="J694" s="7">
        <v>40</v>
      </c>
      <c r="K694" s="7">
        <v>5</v>
      </c>
      <c r="L694" s="7">
        <v>88.888888888888886</v>
      </c>
      <c r="M694" s="1" t="str">
        <f>IFERROR(VLOOKUP(Tabla1[[#This Row],[COD]],Circuitos[],2,0)," ")</f>
        <v xml:space="preserve"> </v>
      </c>
      <c r="N694" s="9">
        <f>Tabla1[[#This Row],[DIA]]</f>
        <v>45823</v>
      </c>
      <c r="S694"/>
    </row>
    <row r="695" spans="1:19">
      <c r="A695" s="9" t="str">
        <f>Tabla1[[#This Row],[DIA]]&amp;"-"&amp;Tabla1[[#This Row],[NUM]]</f>
        <v>45823-1134</v>
      </c>
      <c r="B695" s="61">
        <v>45823</v>
      </c>
      <c r="C695" s="7" t="s">
        <v>192</v>
      </c>
      <c r="D695" s="7" t="s">
        <v>36</v>
      </c>
      <c r="E695" s="7" t="s">
        <v>193</v>
      </c>
      <c r="F695" s="7">
        <v>1134</v>
      </c>
      <c r="G695" s="8">
        <v>0.67013888888888884</v>
      </c>
      <c r="H695" s="8">
        <v>0.75694444444444442</v>
      </c>
      <c r="I695" s="7">
        <v>12</v>
      </c>
      <c r="J695" s="7">
        <v>11</v>
      </c>
      <c r="K695" s="7">
        <v>1</v>
      </c>
      <c r="L695" s="7">
        <v>91.666666666666671</v>
      </c>
      <c r="M695" s="1" t="str">
        <f>IFERROR(VLOOKUP(Tabla1[[#This Row],[COD]],Circuitos[],2,0)," ")</f>
        <v xml:space="preserve"> </v>
      </c>
      <c r="N695" s="9">
        <f>Tabla1[[#This Row],[DIA]]</f>
        <v>45823</v>
      </c>
      <c r="S695"/>
    </row>
    <row r="696" spans="1:19">
      <c r="A696" s="9" t="str">
        <f>Tabla1[[#This Row],[DIA]]&amp;"-"&amp;Tabla1[[#This Row],[NUM]]</f>
        <v>45823-1328</v>
      </c>
      <c r="B696" s="61">
        <v>45823</v>
      </c>
      <c r="C696" s="7" t="s">
        <v>192</v>
      </c>
      <c r="D696" s="7" t="s">
        <v>13</v>
      </c>
      <c r="E696" s="7" t="s">
        <v>250</v>
      </c>
      <c r="F696" s="7">
        <v>1328</v>
      </c>
      <c r="G696" s="8">
        <v>0.50694444444444442</v>
      </c>
      <c r="H696" s="8">
        <v>0.625</v>
      </c>
      <c r="I696" s="7">
        <v>45</v>
      </c>
      <c r="J696" s="7">
        <v>33</v>
      </c>
      <c r="K696" s="7">
        <v>12</v>
      </c>
      <c r="L696" s="7">
        <v>73.333333333333329</v>
      </c>
      <c r="M696" s="1" t="str">
        <f>IFERROR(VLOOKUP(Tabla1[[#This Row],[COD]],Circuitos[],2,0)," ")</f>
        <v xml:space="preserve"> </v>
      </c>
      <c r="N696" s="9">
        <f>Tabla1[[#This Row],[DIA]]</f>
        <v>45823</v>
      </c>
      <c r="S696"/>
    </row>
    <row r="697" spans="1:19">
      <c r="A697" s="9" t="str">
        <f>Tabla1[[#This Row],[DIA]]&amp;"-"&amp;Tabla1[[#This Row],[NUM]]</f>
        <v>45823-1305</v>
      </c>
      <c r="B697" s="61">
        <v>45823</v>
      </c>
      <c r="C697" s="7" t="s">
        <v>147</v>
      </c>
      <c r="D697" s="7" t="s">
        <v>33</v>
      </c>
      <c r="E697" s="7" t="s">
        <v>181</v>
      </c>
      <c r="F697" s="7">
        <v>1305</v>
      </c>
      <c r="G697" s="8">
        <v>0.55208333333333337</v>
      </c>
      <c r="H697" s="8">
        <v>0.70833333333333337</v>
      </c>
      <c r="I697" s="7">
        <v>18</v>
      </c>
      <c r="J697" s="7">
        <v>18</v>
      </c>
      <c r="K697" s="7">
        <v>0</v>
      </c>
      <c r="L697" s="7">
        <v>100</v>
      </c>
      <c r="M697" s="1" t="str">
        <f>IFERROR(VLOOKUP(Tabla1[[#This Row],[COD]],Circuitos[],2,0)," ")</f>
        <v xml:space="preserve"> </v>
      </c>
      <c r="N697" s="9">
        <f>Tabla1[[#This Row],[DIA]]</f>
        <v>45823</v>
      </c>
      <c r="S697"/>
    </row>
    <row r="698" spans="1:19">
      <c r="A698" s="9" t="str">
        <f>Tabla1[[#This Row],[DIA]]&amp;"-"&amp;Tabla1[[#This Row],[NUM]]</f>
        <v>45823-2020</v>
      </c>
      <c r="B698" s="61">
        <v>45823</v>
      </c>
      <c r="C698" s="7" t="s">
        <v>147</v>
      </c>
      <c r="D698" s="7" t="s">
        <v>180</v>
      </c>
      <c r="E698" s="7" t="s">
        <v>181</v>
      </c>
      <c r="F698" s="7">
        <v>2020</v>
      </c>
      <c r="G698" s="8">
        <v>0.76736111111111116</v>
      </c>
      <c r="H698" s="8">
        <v>0.82986111111111116</v>
      </c>
      <c r="I698" s="7">
        <v>74</v>
      </c>
      <c r="J698" s="7">
        <v>74</v>
      </c>
      <c r="K698" s="7">
        <v>0</v>
      </c>
      <c r="L698" s="7">
        <v>100</v>
      </c>
      <c r="M698" s="1" t="str">
        <f>IFERROR(VLOOKUP(Tabla1[[#This Row],[COD]],Circuitos[],2,0)," ")</f>
        <v xml:space="preserve"> </v>
      </c>
      <c r="N698" s="9">
        <f>Tabla1[[#This Row],[DIA]]</f>
        <v>45823</v>
      </c>
      <c r="S698"/>
    </row>
    <row r="699" spans="1:19">
      <c r="A699" s="9" t="str">
        <f>Tabla1[[#This Row],[DIA]]&amp;"-"&amp;Tabla1[[#This Row],[NUM]]</f>
        <v>45823-2022</v>
      </c>
      <c r="B699" s="61">
        <v>45823</v>
      </c>
      <c r="C699" s="7" t="s">
        <v>147</v>
      </c>
      <c r="D699" s="7" t="s">
        <v>180</v>
      </c>
      <c r="E699" s="7" t="s">
        <v>181</v>
      </c>
      <c r="F699" s="7">
        <v>2022</v>
      </c>
      <c r="G699" s="8">
        <v>0.83680555555555558</v>
      </c>
      <c r="H699" s="8">
        <v>0.90277777777777779</v>
      </c>
      <c r="I699" s="7">
        <v>12</v>
      </c>
      <c r="J699" s="7">
        <v>12</v>
      </c>
      <c r="K699" s="7">
        <v>0</v>
      </c>
      <c r="L699" s="7">
        <v>100</v>
      </c>
      <c r="M699" s="1" t="str">
        <f>IFERROR(VLOOKUP(Tabla1[[#This Row],[COD]],Circuitos[],2,0)," ")</f>
        <v xml:space="preserve"> </v>
      </c>
      <c r="N699" s="9">
        <f>Tabla1[[#This Row],[DIA]]</f>
        <v>45823</v>
      </c>
      <c r="S699"/>
    </row>
    <row r="700" spans="1:19">
      <c r="A700" s="9" t="str">
        <f>Tabla1[[#This Row],[DIA]]&amp;"-"&amp;Tabla1[[#This Row],[NUM]]</f>
        <v>45823-1855</v>
      </c>
      <c r="B700" s="61">
        <v>45823</v>
      </c>
      <c r="C700" s="7" t="s">
        <v>147</v>
      </c>
      <c r="D700" s="7" t="s">
        <v>36</v>
      </c>
      <c r="E700" s="7" t="s">
        <v>181</v>
      </c>
      <c r="F700" s="7">
        <v>1855</v>
      </c>
      <c r="G700" s="8">
        <v>0.59722222222222221</v>
      </c>
      <c r="H700" s="8">
        <v>0.71180555555555558</v>
      </c>
      <c r="I700" s="7">
        <v>12</v>
      </c>
      <c r="J700" s="7">
        <v>12</v>
      </c>
      <c r="K700" s="7">
        <v>0</v>
      </c>
      <c r="L700" s="7">
        <v>100</v>
      </c>
      <c r="M700" s="1" t="str">
        <f>IFERROR(VLOOKUP(Tabla1[[#This Row],[COD]],Circuitos[],2,0)," ")</f>
        <v xml:space="preserve"> </v>
      </c>
      <c r="N700" s="9">
        <f>Tabla1[[#This Row],[DIA]]</f>
        <v>45823</v>
      </c>
      <c r="S700"/>
    </row>
    <row r="701" spans="1:19">
      <c r="A701" s="9" t="str">
        <f>Tabla1[[#This Row],[DIA]]&amp;"-"&amp;Tabla1[[#This Row],[NUM]]</f>
        <v>45823-1317</v>
      </c>
      <c r="B701" s="61">
        <v>45823</v>
      </c>
      <c r="C701" s="7" t="s">
        <v>147</v>
      </c>
      <c r="D701" s="7" t="s">
        <v>37</v>
      </c>
      <c r="E701" s="7" t="s">
        <v>181</v>
      </c>
      <c r="F701" s="7">
        <v>1317</v>
      </c>
      <c r="G701" s="8">
        <v>0.58680555555555558</v>
      </c>
      <c r="H701" s="8">
        <v>0.72569444444444442</v>
      </c>
      <c r="I701" s="7">
        <v>19</v>
      </c>
      <c r="J701" s="7">
        <v>18</v>
      </c>
      <c r="K701" s="7">
        <v>1</v>
      </c>
      <c r="L701" s="7">
        <v>94.736842105263165</v>
      </c>
      <c r="M701" s="1" t="str">
        <f>IFERROR(VLOOKUP(Tabla1[[#This Row],[COD]],Circuitos[],2,0)," ")</f>
        <v xml:space="preserve"> </v>
      </c>
      <c r="N701" s="9">
        <f>Tabla1[[#This Row],[DIA]]</f>
        <v>45823</v>
      </c>
      <c r="S701"/>
    </row>
    <row r="702" spans="1:19">
      <c r="A702" s="9" t="str">
        <f>Tabla1[[#This Row],[DIA]]&amp;"-"&amp;Tabla1[[#This Row],[NUM]]</f>
        <v>45823-1859</v>
      </c>
      <c r="B702" s="61">
        <v>45823</v>
      </c>
      <c r="C702" s="7" t="s">
        <v>147</v>
      </c>
      <c r="D702" s="7" t="s">
        <v>13</v>
      </c>
      <c r="E702" s="7" t="s">
        <v>181</v>
      </c>
      <c r="F702" s="7">
        <v>1859</v>
      </c>
      <c r="G702" s="8">
        <v>0.55208333333333337</v>
      </c>
      <c r="H702" s="8">
        <v>0.70138888888888884</v>
      </c>
      <c r="I702" s="7">
        <v>50</v>
      </c>
      <c r="J702" s="7">
        <v>48</v>
      </c>
      <c r="K702" s="7">
        <v>2</v>
      </c>
      <c r="L702" s="7">
        <v>96</v>
      </c>
      <c r="M702" s="1" t="str">
        <f>IFERROR(VLOOKUP(Tabla1[[#This Row],[COD]],Circuitos[],2,0)," ")</f>
        <v xml:space="preserve"> </v>
      </c>
      <c r="N702" s="9">
        <f>Tabla1[[#This Row],[DIA]]</f>
        <v>45823</v>
      </c>
      <c r="S702"/>
    </row>
    <row r="703" spans="1:19">
      <c r="A703" s="9" t="str">
        <f>Tabla1[[#This Row],[DIA]]&amp;"-"&amp;Tabla1[[#This Row],[NUM]]</f>
        <v>45823-1313</v>
      </c>
      <c r="B703" s="61">
        <v>45823</v>
      </c>
      <c r="C703" s="7" t="s">
        <v>147</v>
      </c>
      <c r="D703" s="7" t="s">
        <v>22</v>
      </c>
      <c r="E703" s="7" t="s">
        <v>181</v>
      </c>
      <c r="F703" s="7">
        <v>1313</v>
      </c>
      <c r="G703" s="8">
        <v>0.59375</v>
      </c>
      <c r="H703" s="8">
        <v>0.72569444444444442</v>
      </c>
      <c r="I703" s="7">
        <v>10</v>
      </c>
      <c r="J703" s="7">
        <v>10</v>
      </c>
      <c r="K703" s="7">
        <v>0</v>
      </c>
      <c r="L703" s="7">
        <v>100</v>
      </c>
      <c r="M703" s="1" t="str">
        <f>IFERROR(VLOOKUP(Tabla1[[#This Row],[COD]],Circuitos[],2,0)," ")</f>
        <v xml:space="preserve"> </v>
      </c>
      <c r="N703" s="9">
        <f>Tabla1[[#This Row],[DIA]]</f>
        <v>45823</v>
      </c>
      <c r="S703"/>
    </row>
    <row r="704" spans="1:19">
      <c r="A704" s="9" t="str">
        <f>Tabla1[[#This Row],[DIA]]&amp;"-"&amp;Tabla1[[#This Row],[NUM]]</f>
        <v>45823-110</v>
      </c>
      <c r="B704" s="61">
        <v>45823</v>
      </c>
      <c r="C704" s="7" t="s">
        <v>13</v>
      </c>
      <c r="D704" s="7" t="s">
        <v>354</v>
      </c>
      <c r="E704" s="7" t="s">
        <v>355</v>
      </c>
      <c r="F704" s="7">
        <v>110</v>
      </c>
      <c r="G704" s="8">
        <v>0.69097222222222221</v>
      </c>
      <c r="H704" s="8">
        <v>0.94791666666666663</v>
      </c>
      <c r="I704" s="7">
        <v>30</v>
      </c>
      <c r="J704" s="7">
        <v>0</v>
      </c>
      <c r="K704" s="7">
        <v>30</v>
      </c>
      <c r="L704" s="7">
        <v>0</v>
      </c>
      <c r="M704" s="1" t="str">
        <f>IFERROR(VLOOKUP(Tabla1[[#This Row],[COD]],Circuitos[],2,0)," ")</f>
        <v xml:space="preserve"> </v>
      </c>
      <c r="N704" s="9">
        <f>Tabla1[[#This Row],[DIA]]</f>
        <v>45823</v>
      </c>
      <c r="S704"/>
    </row>
    <row r="705" spans="1:19">
      <c r="A705" s="9" t="str">
        <f>Tabla1[[#This Row],[DIA]]&amp;"-"&amp;Tabla1[[#This Row],[NUM]]</f>
        <v>45823-1805</v>
      </c>
      <c r="B705" s="61">
        <v>45823</v>
      </c>
      <c r="C705" s="7" t="s">
        <v>13</v>
      </c>
      <c r="D705" s="7" t="s">
        <v>484</v>
      </c>
      <c r="E705" s="7" t="s">
        <v>548</v>
      </c>
      <c r="F705" s="7">
        <v>1805</v>
      </c>
      <c r="G705" s="8">
        <v>0.53125</v>
      </c>
      <c r="H705" s="8">
        <v>0.71527777777777779</v>
      </c>
      <c r="I705" s="7">
        <v>50</v>
      </c>
      <c r="J705" s="7">
        <v>0</v>
      </c>
      <c r="K705" s="7">
        <v>50</v>
      </c>
      <c r="L705" s="7">
        <v>0</v>
      </c>
      <c r="M705" s="1" t="str">
        <f>IFERROR(VLOOKUP(Tabla1[[#This Row],[COD]],Circuitos[],2,0)," ")</f>
        <v xml:space="preserve"> </v>
      </c>
      <c r="N705" s="9">
        <f>Tabla1[[#This Row],[DIA]]</f>
        <v>45823</v>
      </c>
      <c r="S705"/>
    </row>
    <row r="706" spans="1:19">
      <c r="A706" s="9" t="str">
        <f>Tabla1[[#This Row],[DIA]]&amp;"-"&amp;Tabla1[[#This Row],[NUM]]</f>
        <v>45823-1241</v>
      </c>
      <c r="B706" s="61">
        <v>45823</v>
      </c>
      <c r="C706" s="7" t="s">
        <v>13</v>
      </c>
      <c r="D706" s="7" t="s">
        <v>544</v>
      </c>
      <c r="E706" s="7" t="s">
        <v>250</v>
      </c>
      <c r="F706" s="7">
        <v>1241</v>
      </c>
      <c r="G706" s="8">
        <v>0.66666666666666663</v>
      </c>
      <c r="H706" s="8">
        <v>0.76388888888888884</v>
      </c>
      <c r="I706" s="7">
        <v>50</v>
      </c>
      <c r="J706" s="7">
        <v>23</v>
      </c>
      <c r="K706" s="7">
        <v>27</v>
      </c>
      <c r="L706" s="7">
        <v>46</v>
      </c>
      <c r="M706" s="1" t="str">
        <f>IFERROR(VLOOKUP(Tabla1[[#This Row],[COD]],Circuitos[],2,0)," ")</f>
        <v xml:space="preserve"> </v>
      </c>
      <c r="N706" s="9">
        <f>Tabla1[[#This Row],[DIA]]</f>
        <v>45823</v>
      </c>
      <c r="S706"/>
    </row>
    <row r="707" spans="1:19">
      <c r="A707" s="9" t="str">
        <f>Tabla1[[#This Row],[DIA]]&amp;"-"&amp;Tabla1[[#This Row],[NUM]]</f>
        <v>45823-871</v>
      </c>
      <c r="B707" s="61">
        <v>45823</v>
      </c>
      <c r="C707" s="7" t="s">
        <v>13</v>
      </c>
      <c r="D707" s="7" t="s">
        <v>223</v>
      </c>
      <c r="E707" s="7" t="s">
        <v>250</v>
      </c>
      <c r="F707" s="7">
        <v>871</v>
      </c>
      <c r="G707" s="8">
        <v>0.48958333333333331</v>
      </c>
      <c r="H707" s="8">
        <v>0.62152777777777779</v>
      </c>
      <c r="I707" s="7">
        <v>45</v>
      </c>
      <c r="J707" s="7">
        <v>45</v>
      </c>
      <c r="K707" s="7">
        <v>0</v>
      </c>
      <c r="L707" s="7">
        <v>100</v>
      </c>
      <c r="M707" s="1" t="str">
        <f>IFERROR(VLOOKUP(Tabla1[[#This Row],[COD]],Circuitos[],2,0)," ")</f>
        <v xml:space="preserve"> </v>
      </c>
      <c r="N707" s="9">
        <f>Tabla1[[#This Row],[DIA]]</f>
        <v>45823</v>
      </c>
      <c r="S707"/>
    </row>
    <row r="708" spans="1:19">
      <c r="A708" s="9" t="str">
        <f>Tabla1[[#This Row],[DIA]]&amp;"-"&amp;Tabla1[[#This Row],[NUM]]</f>
        <v>45823-689</v>
      </c>
      <c r="B708" s="61">
        <v>45823</v>
      </c>
      <c r="C708" s="7" t="s">
        <v>13</v>
      </c>
      <c r="D708" s="7" t="s">
        <v>545</v>
      </c>
      <c r="E708" s="7" t="s">
        <v>250</v>
      </c>
      <c r="F708" s="7">
        <v>689</v>
      </c>
      <c r="G708" s="8">
        <v>0.71527777777777779</v>
      </c>
      <c r="H708" s="8">
        <v>0.81597222222222221</v>
      </c>
      <c r="I708" s="7">
        <v>45</v>
      </c>
      <c r="J708" s="7">
        <v>24</v>
      </c>
      <c r="K708" s="7">
        <v>21</v>
      </c>
      <c r="L708" s="7">
        <v>53.333333333333336</v>
      </c>
      <c r="M708" s="1" t="str">
        <f>IFERROR(VLOOKUP(Tabla1[[#This Row],[COD]],Circuitos[],2,0)," ")</f>
        <v xml:space="preserve"> </v>
      </c>
      <c r="N708" s="9">
        <f>Tabla1[[#This Row],[DIA]]</f>
        <v>45823</v>
      </c>
      <c r="S708"/>
    </row>
    <row r="709" spans="1:19">
      <c r="A709" s="9" t="str">
        <f>Tabla1[[#This Row],[DIA]]&amp;"-"&amp;Tabla1[[#This Row],[NUM]]</f>
        <v>45823-1327</v>
      </c>
      <c r="B709" s="61">
        <v>45823</v>
      </c>
      <c r="C709" s="7" t="s">
        <v>13</v>
      </c>
      <c r="D709" s="7" t="s">
        <v>192</v>
      </c>
      <c r="E709" s="7" t="s">
        <v>250</v>
      </c>
      <c r="F709" s="7">
        <v>1327</v>
      </c>
      <c r="G709" s="8">
        <v>0.3611111111111111</v>
      </c>
      <c r="H709" s="8">
        <v>0.47569444444444442</v>
      </c>
      <c r="I709" s="7">
        <v>45</v>
      </c>
      <c r="J709" s="7">
        <v>26</v>
      </c>
      <c r="K709" s="7">
        <v>19</v>
      </c>
      <c r="L709" s="7">
        <v>57.777777777777779</v>
      </c>
      <c r="M709" s="1" t="str">
        <f>IFERROR(VLOOKUP(Tabla1[[#This Row],[COD]],Circuitos[],2,0)," ")</f>
        <v xml:space="preserve"> </v>
      </c>
      <c r="N709" s="9">
        <f>Tabla1[[#This Row],[DIA]]</f>
        <v>45823</v>
      </c>
      <c r="S709"/>
    </row>
    <row r="710" spans="1:19">
      <c r="A710" s="9" t="str">
        <f>Tabla1[[#This Row],[DIA]]&amp;"-"&amp;Tabla1[[#This Row],[NUM]]</f>
        <v>45823-1858</v>
      </c>
      <c r="B710" s="61">
        <v>45823</v>
      </c>
      <c r="C710" s="7" t="s">
        <v>13</v>
      </c>
      <c r="D710" s="7" t="s">
        <v>147</v>
      </c>
      <c r="E710" s="7" t="s">
        <v>181</v>
      </c>
      <c r="F710" s="7">
        <v>1858</v>
      </c>
      <c r="G710" s="8">
        <v>0.49652777777777779</v>
      </c>
      <c r="H710" s="8">
        <v>0.71527777777777779</v>
      </c>
      <c r="I710" s="7">
        <v>50</v>
      </c>
      <c r="J710" s="7">
        <v>50</v>
      </c>
      <c r="K710" s="7">
        <v>0</v>
      </c>
      <c r="L710" s="7">
        <v>100</v>
      </c>
      <c r="M710" s="12" t="str">
        <f>IFERROR(VLOOKUP(Tabla1[[#This Row],[COD]],Circuitos[],2,0)," ")</f>
        <v xml:space="preserve"> </v>
      </c>
      <c r="N710" s="9">
        <f>Tabla1[[#This Row],[DIA]]</f>
        <v>45823</v>
      </c>
      <c r="S710"/>
    </row>
    <row r="711" spans="1:19">
      <c r="A711" s="9" t="str">
        <f>Tabla1[[#This Row],[DIA]]&amp;"-"&amp;Tabla1[[#This Row],[NUM]]</f>
        <v>45823-571</v>
      </c>
      <c r="B711" s="61">
        <v>45823</v>
      </c>
      <c r="C711" s="7" t="s">
        <v>13</v>
      </c>
      <c r="D711" s="7" t="s">
        <v>346</v>
      </c>
      <c r="E711" s="7" t="s">
        <v>250</v>
      </c>
      <c r="F711" s="7">
        <v>571</v>
      </c>
      <c r="G711" s="8">
        <v>0.41319444444444442</v>
      </c>
      <c r="H711" s="8">
        <v>0.49652777777777779</v>
      </c>
      <c r="I711" s="7">
        <v>37</v>
      </c>
      <c r="J711" s="7">
        <v>19</v>
      </c>
      <c r="K711" s="7">
        <v>18</v>
      </c>
      <c r="L711" s="7">
        <v>51.351351351351354</v>
      </c>
      <c r="M711" s="12" t="str">
        <f>IFERROR(VLOOKUP(Tabla1[[#This Row],[COD]],Circuitos[],2,0)," ")</f>
        <v xml:space="preserve"> </v>
      </c>
      <c r="N711" s="9">
        <f>Tabla1[[#This Row],[DIA]]</f>
        <v>45823</v>
      </c>
      <c r="S711"/>
    </row>
    <row r="712" spans="1:19">
      <c r="A712" s="9" t="str">
        <f>Tabla1[[#This Row],[DIA]]&amp;"-"&amp;Tabla1[[#This Row],[NUM]]</f>
        <v>45823-953</v>
      </c>
      <c r="B712" s="61">
        <v>45823</v>
      </c>
      <c r="C712" s="7" t="s">
        <v>13</v>
      </c>
      <c r="D712" s="7" t="s">
        <v>348</v>
      </c>
      <c r="E712" s="7" t="s">
        <v>250</v>
      </c>
      <c r="F712" s="7">
        <v>953</v>
      </c>
      <c r="G712" s="8">
        <v>0.44097222222222221</v>
      </c>
      <c r="H712" s="8">
        <v>0.59722222222222221</v>
      </c>
      <c r="I712" s="7">
        <v>45</v>
      </c>
      <c r="J712" s="7">
        <v>43</v>
      </c>
      <c r="K712" s="7">
        <v>2</v>
      </c>
      <c r="L712" s="7">
        <v>95.555555555555557</v>
      </c>
      <c r="M712" s="12" t="str">
        <f>IFERROR(VLOOKUP(Tabla1[[#This Row],[COD]],Circuitos[],2,0)," ")</f>
        <v xml:space="preserve"> </v>
      </c>
      <c r="N712" s="9">
        <f>Tabla1[[#This Row],[DIA]]</f>
        <v>45823</v>
      </c>
      <c r="S712"/>
    </row>
    <row r="713" spans="1:19">
      <c r="A713" s="9" t="str">
        <f>Tabla1[[#This Row],[DIA]]&amp;"-"&amp;Tabla1[[#This Row],[NUM]]</f>
        <v>45823-416</v>
      </c>
      <c r="B713" s="61">
        <v>45823</v>
      </c>
      <c r="C713" s="7" t="s">
        <v>13</v>
      </c>
      <c r="D713" s="7" t="s">
        <v>358</v>
      </c>
      <c r="E713" s="7" t="s">
        <v>528</v>
      </c>
      <c r="F713" s="7">
        <v>416</v>
      </c>
      <c r="G713" s="8">
        <v>0.51041666666666663</v>
      </c>
      <c r="H713" s="8">
        <v>0.71180555555555558</v>
      </c>
      <c r="I713" s="7">
        <v>20</v>
      </c>
      <c r="J713" s="7">
        <v>16</v>
      </c>
      <c r="K713" s="7">
        <v>4</v>
      </c>
      <c r="L713" s="7">
        <v>80</v>
      </c>
      <c r="M713" s="12" t="str">
        <f>IFERROR(VLOOKUP(Tabla1[[#This Row],[COD]],Circuitos[],2,0)," ")</f>
        <v xml:space="preserve"> </v>
      </c>
      <c r="N713" s="9">
        <f>Tabla1[[#This Row],[DIA]]</f>
        <v>45823</v>
      </c>
      <c r="S713"/>
    </row>
    <row r="714" spans="1:19">
      <c r="A714" s="9" t="str">
        <f>Tabla1[[#This Row],[DIA]]&amp;"-"&amp;Tabla1[[#This Row],[NUM]]</f>
        <v>45823-809</v>
      </c>
      <c r="B714" s="61">
        <v>45823</v>
      </c>
      <c r="C714" s="7" t="s">
        <v>13</v>
      </c>
      <c r="D714" s="7" t="s">
        <v>236</v>
      </c>
      <c r="E714" s="7" t="s">
        <v>250</v>
      </c>
      <c r="F714" s="7">
        <v>809</v>
      </c>
      <c r="G714" s="8">
        <v>0.49652777777777779</v>
      </c>
      <c r="H714" s="8">
        <v>0.61805555555555558</v>
      </c>
      <c r="I714" s="7">
        <v>40</v>
      </c>
      <c r="J714" s="7">
        <v>40</v>
      </c>
      <c r="K714" s="7">
        <v>0</v>
      </c>
      <c r="L714" s="7">
        <v>100</v>
      </c>
      <c r="M714" s="12" t="str">
        <f>IFERROR(VLOOKUP(Tabla1[[#This Row],[COD]],Circuitos[],2,0)," ")</f>
        <v xml:space="preserve"> </v>
      </c>
      <c r="N714" s="9">
        <f>Tabla1[[#This Row],[DIA]]</f>
        <v>45823</v>
      </c>
      <c r="S714"/>
    </row>
    <row r="715" spans="1:19">
      <c r="A715" s="9" t="str">
        <f>Tabla1[[#This Row],[DIA]]&amp;"-"&amp;Tabla1[[#This Row],[NUM]]</f>
        <v>45823-472</v>
      </c>
      <c r="B715" s="61">
        <v>45823</v>
      </c>
      <c r="C715" s="7" t="s">
        <v>13</v>
      </c>
      <c r="D715" s="7" t="s">
        <v>294</v>
      </c>
      <c r="E715" s="7" t="s">
        <v>295</v>
      </c>
      <c r="F715" s="7">
        <v>472</v>
      </c>
      <c r="G715" s="8">
        <v>0.4236111111111111</v>
      </c>
      <c r="H715" s="8">
        <v>0.61111111111111116</v>
      </c>
      <c r="I715" s="7">
        <v>40</v>
      </c>
      <c r="J715" s="7">
        <v>22</v>
      </c>
      <c r="K715" s="7">
        <v>18</v>
      </c>
      <c r="L715" s="7">
        <v>55</v>
      </c>
      <c r="M715" s="1" t="str">
        <f>IFERROR(VLOOKUP(Tabla1[[#This Row],[COD]],Circuitos[],2,0)," ")</f>
        <v xml:space="preserve"> </v>
      </c>
      <c r="N715" s="9">
        <f>Tabla1[[#This Row],[DIA]]</f>
        <v>45823</v>
      </c>
      <c r="S715"/>
    </row>
    <row r="716" spans="1:19">
      <c r="A716" s="9" t="str">
        <f>Tabla1[[#This Row],[DIA]]&amp;"-"&amp;Tabla1[[#This Row],[NUM]]</f>
        <v>45823-5117</v>
      </c>
      <c r="B716" s="61">
        <v>45823</v>
      </c>
      <c r="C716" s="7" t="s">
        <v>13</v>
      </c>
      <c r="D716" s="7" t="s">
        <v>301</v>
      </c>
      <c r="E716" s="7" t="s">
        <v>549</v>
      </c>
      <c r="F716" s="7">
        <v>5117</v>
      </c>
      <c r="G716" s="8">
        <v>0.59722222222222221</v>
      </c>
      <c r="H716" s="8">
        <v>0.79861111111111116</v>
      </c>
      <c r="I716" s="7">
        <v>188</v>
      </c>
      <c r="J716" s="7">
        <v>138</v>
      </c>
      <c r="K716" s="7">
        <v>50</v>
      </c>
      <c r="L716" s="7">
        <v>73.40425531914893</v>
      </c>
      <c r="M716" s="12" t="str">
        <f>IFERROR(VLOOKUP(Tabla1[[#This Row],[COD]],Circuitos[],2,0)," ")</f>
        <v>Joyas del Báltico II / Bellezas del Báltico II</v>
      </c>
      <c r="N716" s="9">
        <f>Tabla1[[#This Row],[DIA]]</f>
        <v>45823</v>
      </c>
      <c r="S716"/>
    </row>
    <row r="717" spans="1:19">
      <c r="A717" s="9" t="str">
        <f>Tabla1[[#This Row],[DIA]]&amp;"-"&amp;Tabla1[[#This Row],[NUM]]</f>
        <v>45823-434</v>
      </c>
      <c r="B717" s="61">
        <v>45823</v>
      </c>
      <c r="C717" s="7" t="s">
        <v>13</v>
      </c>
      <c r="D717" s="7" t="s">
        <v>394</v>
      </c>
      <c r="E717" s="7" t="s">
        <v>395</v>
      </c>
      <c r="F717" s="7">
        <v>434</v>
      </c>
      <c r="G717" s="8">
        <v>0.64583333333333337</v>
      </c>
      <c r="H717" s="8">
        <v>0.79513888888888884</v>
      </c>
      <c r="I717" s="7">
        <v>81</v>
      </c>
      <c r="J717" s="7">
        <v>34</v>
      </c>
      <c r="K717" s="7">
        <v>47</v>
      </c>
      <c r="L717" s="7">
        <v>41.97530864197531</v>
      </c>
      <c r="M717" s="12" t="str">
        <f>IFERROR(VLOOKUP(Tabla1[[#This Row],[COD]],Circuitos[],2,0)," ")</f>
        <v xml:space="preserve"> </v>
      </c>
      <c r="N717" s="9">
        <f>Tabla1[[#This Row],[DIA]]</f>
        <v>45823</v>
      </c>
      <c r="S717"/>
    </row>
    <row r="718" spans="1:19">
      <c r="A718" s="9" t="str">
        <f>Tabla1[[#This Row],[DIA]]&amp;"-"&amp;Tabla1[[#This Row],[NUM]]</f>
        <v>45823-5114</v>
      </c>
      <c r="B718" s="61">
        <v>45823</v>
      </c>
      <c r="C718" s="7" t="s">
        <v>424</v>
      </c>
      <c r="D718" s="7" t="s">
        <v>20</v>
      </c>
      <c r="E718" s="7" t="s">
        <v>549</v>
      </c>
      <c r="F718" s="7">
        <v>5114</v>
      </c>
      <c r="G718" s="8">
        <v>0.43402777777777779</v>
      </c>
      <c r="H718" s="8">
        <v>0.49652777777777779</v>
      </c>
      <c r="I718" s="7">
        <v>189</v>
      </c>
      <c r="J718" s="7">
        <v>185</v>
      </c>
      <c r="K718" s="7">
        <v>4</v>
      </c>
      <c r="L718" s="7">
        <v>97.883597883597886</v>
      </c>
      <c r="M718" s="1" t="str">
        <f>IFERROR(VLOOKUP(Tabla1[[#This Row],[COD]],Circuitos[],2,0)," ")</f>
        <v xml:space="preserve"> </v>
      </c>
      <c r="N718" s="9">
        <f>Tabla1[[#This Row],[DIA]]</f>
        <v>45823</v>
      </c>
      <c r="S718"/>
    </row>
    <row r="719" spans="1:19">
      <c r="A719" s="9" t="str">
        <f>Tabla1[[#This Row],[DIA]]&amp;"-"&amp;Tabla1[[#This Row],[NUM]]</f>
        <v>45823-954</v>
      </c>
      <c r="B719" s="61">
        <v>45823</v>
      </c>
      <c r="C719" s="7" t="s">
        <v>348</v>
      </c>
      <c r="D719" s="7" t="s">
        <v>13</v>
      </c>
      <c r="E719" s="7" t="s">
        <v>250</v>
      </c>
      <c r="F719" s="7">
        <v>954</v>
      </c>
      <c r="G719" s="8">
        <v>0.625</v>
      </c>
      <c r="H719" s="8">
        <v>0.78125</v>
      </c>
      <c r="I719" s="7">
        <v>45</v>
      </c>
      <c r="J719" s="7">
        <v>45</v>
      </c>
      <c r="K719" s="7">
        <v>0</v>
      </c>
      <c r="L719" s="7">
        <v>100</v>
      </c>
      <c r="M719" s="1" t="str">
        <f>IFERROR(VLOOKUP(Tabla1[[#This Row],[COD]],Circuitos[],2,0)," ")</f>
        <v xml:space="preserve"> </v>
      </c>
      <c r="N719" s="9">
        <f>Tabla1[[#This Row],[DIA]]</f>
        <v>45823</v>
      </c>
      <c r="S719"/>
    </row>
    <row r="720" spans="1:19">
      <c r="A720" s="9" t="str">
        <f>Tabla1[[#This Row],[DIA]]&amp;"-"&amp;Tabla1[[#This Row],[NUM]]</f>
        <v>45823-788</v>
      </c>
      <c r="B720" s="61">
        <v>45823</v>
      </c>
      <c r="C720" s="7" t="s">
        <v>358</v>
      </c>
      <c r="D720" s="7" t="s">
        <v>33</v>
      </c>
      <c r="E720" s="7" t="s">
        <v>278</v>
      </c>
      <c r="F720" s="7">
        <v>788</v>
      </c>
      <c r="G720" s="8">
        <v>0.86458333333333337</v>
      </c>
      <c r="H720" s="8">
        <v>0.99652777777777779</v>
      </c>
      <c r="I720" s="7">
        <v>45</v>
      </c>
      <c r="J720" s="7">
        <v>45</v>
      </c>
      <c r="K720" s="7">
        <v>0</v>
      </c>
      <c r="L720" s="7">
        <v>100</v>
      </c>
      <c r="M720" s="1" t="str">
        <f>IFERROR(VLOOKUP(Tabla1[[#This Row],[COD]],Circuitos[],2,0)," ")</f>
        <v xml:space="preserve"> </v>
      </c>
      <c r="N720" s="9">
        <f>Tabla1[[#This Row],[DIA]]</f>
        <v>45823</v>
      </c>
      <c r="S720"/>
    </row>
    <row r="721" spans="1:19">
      <c r="A721" s="9" t="str">
        <f>Tabla1[[#This Row],[DIA]]&amp;"-"&amp;Tabla1[[#This Row],[NUM]]</f>
        <v>45823-415</v>
      </c>
      <c r="B721" s="61">
        <v>45823</v>
      </c>
      <c r="C721" s="7" t="s">
        <v>358</v>
      </c>
      <c r="D721" s="7" t="s">
        <v>13</v>
      </c>
      <c r="E721" s="7" t="s">
        <v>528</v>
      </c>
      <c r="F721" s="7">
        <v>415</v>
      </c>
      <c r="G721" s="8">
        <v>0.34027777777777779</v>
      </c>
      <c r="H721" s="8">
        <v>0.46875</v>
      </c>
      <c r="I721" s="7">
        <v>10</v>
      </c>
      <c r="J721" s="7">
        <v>4</v>
      </c>
      <c r="K721" s="7">
        <v>6</v>
      </c>
      <c r="L721" s="7">
        <v>40</v>
      </c>
      <c r="M721" s="1" t="str">
        <f>IFERROR(VLOOKUP(Tabla1[[#This Row],[COD]],Circuitos[],2,0)," ")</f>
        <v xml:space="preserve"> </v>
      </c>
      <c r="N721" s="9">
        <f>Tabla1[[#This Row],[DIA]]</f>
        <v>45823</v>
      </c>
      <c r="S721"/>
    </row>
    <row r="722" spans="1:19">
      <c r="A722" s="9" t="str">
        <f>Tabla1[[#This Row],[DIA]]&amp;"-"&amp;Tabla1[[#This Row],[NUM]]</f>
        <v>45823-808</v>
      </c>
      <c r="B722" s="61">
        <v>45823</v>
      </c>
      <c r="C722" s="7" t="s">
        <v>236</v>
      </c>
      <c r="D722" s="7" t="s">
        <v>13</v>
      </c>
      <c r="E722" s="7" t="s">
        <v>250</v>
      </c>
      <c r="F722" s="7">
        <v>808</v>
      </c>
      <c r="G722" s="8">
        <v>0.51736111111111116</v>
      </c>
      <c r="H722" s="8">
        <v>0.64930555555555558</v>
      </c>
      <c r="I722" s="7">
        <v>45</v>
      </c>
      <c r="J722" s="7">
        <v>22</v>
      </c>
      <c r="K722" s="7">
        <v>23</v>
      </c>
      <c r="L722" s="7">
        <v>48.888888888888886</v>
      </c>
      <c r="M722" s="1" t="str">
        <f>IFERROR(VLOOKUP(Tabla1[[#This Row],[COD]],Circuitos[],2,0)," ")</f>
        <v xml:space="preserve"> </v>
      </c>
      <c r="N722" s="9">
        <f>Tabla1[[#This Row],[DIA]]</f>
        <v>45823</v>
      </c>
      <c r="S722"/>
    </row>
    <row r="723" spans="1:19">
      <c r="A723" s="9" t="str">
        <f>Tabla1[[#This Row],[DIA]]&amp;"-"&amp;Tabla1[[#This Row],[NUM]]</f>
        <v>45823-683</v>
      </c>
      <c r="B723" s="61">
        <v>45823</v>
      </c>
      <c r="C723" s="7" t="s">
        <v>291</v>
      </c>
      <c r="D723" s="7" t="s">
        <v>36</v>
      </c>
      <c r="E723" s="7" t="s">
        <v>292</v>
      </c>
      <c r="F723" s="7">
        <v>683</v>
      </c>
      <c r="G723" s="8">
        <v>0.45833333333333331</v>
      </c>
      <c r="H723" s="8">
        <v>0.56944444444444442</v>
      </c>
      <c r="I723" s="7">
        <v>12</v>
      </c>
      <c r="J723" s="7">
        <v>12</v>
      </c>
      <c r="K723" s="7">
        <v>0</v>
      </c>
      <c r="L723" s="7">
        <v>100</v>
      </c>
      <c r="M723" s="1" t="str">
        <f>IFERROR(VLOOKUP(Tabla1[[#This Row],[COD]],Circuitos[],2,0)," ")</f>
        <v xml:space="preserve"> </v>
      </c>
      <c r="N723" s="9">
        <f>Tabla1[[#This Row],[DIA]]</f>
        <v>45823</v>
      </c>
      <c r="S723"/>
    </row>
    <row r="724" spans="1:19">
      <c r="A724" s="9" t="str">
        <f>Tabla1[[#This Row],[DIA]]&amp;"-"&amp;Tabla1[[#This Row],[NUM]]</f>
        <v>45823-685</v>
      </c>
      <c r="B724" s="61">
        <v>45823</v>
      </c>
      <c r="C724" s="7" t="s">
        <v>291</v>
      </c>
      <c r="D724" s="7" t="s">
        <v>13</v>
      </c>
      <c r="E724" s="7" t="s">
        <v>292</v>
      </c>
      <c r="F724" s="7">
        <v>685</v>
      </c>
      <c r="G724" s="8">
        <v>0.54861111111111116</v>
      </c>
      <c r="H724" s="8">
        <v>0.68055555555555558</v>
      </c>
      <c r="I724" s="7">
        <v>21</v>
      </c>
      <c r="J724" s="7">
        <v>13</v>
      </c>
      <c r="K724" s="7">
        <v>8</v>
      </c>
      <c r="L724" s="7">
        <v>61.904761904761905</v>
      </c>
      <c r="M724" s="1" t="str">
        <f>IFERROR(VLOOKUP(Tabla1[[#This Row],[COD]],Circuitos[],2,0)," ")</f>
        <v xml:space="preserve"> </v>
      </c>
      <c r="N724" s="9">
        <f>Tabla1[[#This Row],[DIA]]</f>
        <v>45823</v>
      </c>
      <c r="S724"/>
    </row>
    <row r="725" spans="1:19">
      <c r="A725" s="9" t="str">
        <f>Tabla1[[#This Row],[DIA]]&amp;"-"&amp;Tabla1[[#This Row],[NUM]]</f>
        <v>45823-776</v>
      </c>
      <c r="B725" s="61">
        <v>45823</v>
      </c>
      <c r="C725" s="7" t="s">
        <v>375</v>
      </c>
      <c r="D725" s="7" t="s">
        <v>22</v>
      </c>
      <c r="E725" s="7" t="s">
        <v>278</v>
      </c>
      <c r="F725" s="7">
        <v>776</v>
      </c>
      <c r="G725" s="8">
        <v>0.4861111111111111</v>
      </c>
      <c r="H725" s="8">
        <v>0.59375</v>
      </c>
      <c r="I725" s="7">
        <v>45</v>
      </c>
      <c r="J725" s="7">
        <v>8</v>
      </c>
      <c r="K725" s="7">
        <v>37</v>
      </c>
      <c r="L725" s="7">
        <v>17.777777777777779</v>
      </c>
      <c r="M725" s="1" t="str">
        <f>IFERROR(VLOOKUP(Tabla1[[#This Row],[COD]],Circuitos[],2,0)," ")</f>
        <v xml:space="preserve"> </v>
      </c>
      <c r="N725" s="9">
        <f>Tabla1[[#This Row],[DIA]]</f>
        <v>45823</v>
      </c>
      <c r="S725"/>
    </row>
    <row r="726" spans="1:19">
      <c r="A726" s="9" t="str">
        <f>Tabla1[[#This Row],[DIA]]&amp;"-"&amp;Tabla1[[#This Row],[NUM]]</f>
        <v>45823-5118</v>
      </c>
      <c r="B726" s="61">
        <v>45823</v>
      </c>
      <c r="C726" s="7" t="s">
        <v>301</v>
      </c>
      <c r="D726" s="7" t="s">
        <v>13</v>
      </c>
      <c r="E726" s="7" t="s">
        <v>549</v>
      </c>
      <c r="F726" s="7">
        <v>5118</v>
      </c>
      <c r="G726" s="8">
        <v>0.83333333333333337</v>
      </c>
      <c r="H726" s="8">
        <v>0.95138888888888884</v>
      </c>
      <c r="I726" s="7">
        <v>144</v>
      </c>
      <c r="J726" s="7">
        <v>0</v>
      </c>
      <c r="K726" s="7">
        <v>144</v>
      </c>
      <c r="L726" s="7">
        <v>0</v>
      </c>
      <c r="M726" s="1" t="str">
        <f>IFERROR(VLOOKUP(Tabla1[[#This Row],[COD]],Circuitos[],2,0)," ")</f>
        <v xml:space="preserve"> </v>
      </c>
      <c r="N726" s="9">
        <f>Tabla1[[#This Row],[DIA]]</f>
        <v>45823</v>
      </c>
      <c r="S726"/>
    </row>
    <row r="727" spans="1:19">
      <c r="A727" s="9" t="str">
        <f>Tabla1[[#This Row],[DIA]]&amp;"-"&amp;Tabla1[[#This Row],[NUM]]</f>
        <v>45823-362</v>
      </c>
      <c r="B727" s="61">
        <v>45823</v>
      </c>
      <c r="C727" s="7" t="s">
        <v>301</v>
      </c>
      <c r="D727" s="7" t="s">
        <v>291</v>
      </c>
      <c r="E727" s="7" t="s">
        <v>292</v>
      </c>
      <c r="F727" s="7">
        <v>362</v>
      </c>
      <c r="G727" s="8">
        <v>0.2361111111111111</v>
      </c>
      <c r="H727" s="8">
        <v>0.27083333333333331</v>
      </c>
      <c r="I727" s="7">
        <v>12</v>
      </c>
      <c r="J727" s="7">
        <v>12</v>
      </c>
      <c r="K727" s="7">
        <v>0</v>
      </c>
      <c r="L727" s="7">
        <v>100</v>
      </c>
      <c r="M727" s="12" t="str">
        <f>IFERROR(VLOOKUP(Tabla1[[#This Row],[COD]],Circuitos[],2,0)," ")</f>
        <v xml:space="preserve"> </v>
      </c>
      <c r="N727" s="9">
        <f>Tabla1[[#This Row],[DIA]]</f>
        <v>45823</v>
      </c>
      <c r="S727"/>
    </row>
    <row r="728" spans="1:19">
      <c r="A728" s="9" t="str">
        <f>Tabla1[[#This Row],[DIA]]&amp;"-"&amp;Tabla1[[#This Row],[NUM]]</f>
        <v>45823-312</v>
      </c>
      <c r="B728" s="61">
        <v>45823</v>
      </c>
      <c r="C728" s="7" t="s">
        <v>301</v>
      </c>
      <c r="D728" s="7" t="s">
        <v>291</v>
      </c>
      <c r="E728" s="7" t="s">
        <v>292</v>
      </c>
      <c r="F728" s="7">
        <v>312</v>
      </c>
      <c r="G728" s="8">
        <v>0.4201388888888889</v>
      </c>
      <c r="H728" s="8">
        <v>0.4548611111111111</v>
      </c>
      <c r="I728" s="7">
        <v>21</v>
      </c>
      <c r="J728" s="7">
        <v>13</v>
      </c>
      <c r="K728" s="7">
        <v>8</v>
      </c>
      <c r="L728" s="7">
        <v>61.904761904761905</v>
      </c>
      <c r="M728" s="12" t="str">
        <f>IFERROR(VLOOKUP(Tabla1[[#This Row],[COD]],Circuitos[],2,0)," ")</f>
        <v xml:space="preserve"> </v>
      </c>
      <c r="N728" s="9">
        <f>Tabla1[[#This Row],[DIA]]</f>
        <v>45823</v>
      </c>
      <c r="S728"/>
    </row>
    <row r="729" spans="1:19">
      <c r="A729" s="9" t="str">
        <f>Tabla1[[#This Row],[DIA]]&amp;"-"&amp;Tabla1[[#This Row],[NUM]]</f>
        <v>45823-678</v>
      </c>
      <c r="B729" s="61">
        <v>45823</v>
      </c>
      <c r="C729" s="7" t="s">
        <v>310</v>
      </c>
      <c r="D729" s="7" t="s">
        <v>13</v>
      </c>
      <c r="E729" s="7" t="s">
        <v>250</v>
      </c>
      <c r="F729" s="7">
        <v>678</v>
      </c>
      <c r="G729" s="8">
        <v>0.5</v>
      </c>
      <c r="H729" s="8">
        <v>0.61111111111111116</v>
      </c>
      <c r="I729" s="7">
        <v>45</v>
      </c>
      <c r="J729" s="7">
        <v>24</v>
      </c>
      <c r="K729" s="7">
        <v>21</v>
      </c>
      <c r="L729" s="7">
        <v>53.333333333333336</v>
      </c>
      <c r="M729" s="12" t="str">
        <f>IFERROR(VLOOKUP(Tabla1[[#This Row],[COD]],Circuitos[],2,0)," ")</f>
        <v xml:space="preserve"> </v>
      </c>
      <c r="N729" s="9">
        <f>Tabla1[[#This Row],[DIA]]</f>
        <v>45823</v>
      </c>
      <c r="S729"/>
    </row>
    <row r="730" spans="1:19">
      <c r="A730" s="9" t="str">
        <f>Tabla1[[#This Row],[DIA]]&amp;"-"&amp;Tabla1[[#This Row],[NUM]]</f>
        <v>45823-1302</v>
      </c>
      <c r="B730" s="61">
        <v>45823</v>
      </c>
      <c r="C730" s="7" t="s">
        <v>22</v>
      </c>
      <c r="D730" s="7" t="s">
        <v>147</v>
      </c>
      <c r="E730" s="7" t="s">
        <v>181</v>
      </c>
      <c r="F730" s="7">
        <v>1302</v>
      </c>
      <c r="G730" s="8">
        <v>0.4826388888888889</v>
      </c>
      <c r="H730" s="8">
        <v>0.69097222222222221</v>
      </c>
      <c r="I730" s="7">
        <v>12</v>
      </c>
      <c r="J730" s="7">
        <v>12</v>
      </c>
      <c r="K730" s="7">
        <v>0</v>
      </c>
      <c r="L730" s="7">
        <v>100</v>
      </c>
      <c r="M730" s="12" t="str">
        <f>IFERROR(VLOOKUP(Tabla1[[#This Row],[COD]],Circuitos[],2,0)," ")</f>
        <v xml:space="preserve"> </v>
      </c>
      <c r="N730" s="9">
        <f>Tabla1[[#This Row],[DIA]]</f>
        <v>45823</v>
      </c>
      <c r="S730"/>
    </row>
    <row r="731" spans="1:19">
      <c r="A731" s="9" t="str">
        <f>Tabla1[[#This Row],[DIA]]&amp;"-"&amp;Tabla1[[#This Row],[NUM]]</f>
        <v>45823-787</v>
      </c>
      <c r="B731" s="61">
        <v>45823</v>
      </c>
      <c r="C731" s="7" t="s">
        <v>22</v>
      </c>
      <c r="D731" s="7" t="s">
        <v>358</v>
      </c>
      <c r="E731" s="7" t="s">
        <v>278</v>
      </c>
      <c r="F731" s="7">
        <v>787</v>
      </c>
      <c r="G731" s="8">
        <v>0.63541666666666663</v>
      </c>
      <c r="H731" s="8">
        <v>0.82291666666666663</v>
      </c>
      <c r="I731" s="7">
        <v>45</v>
      </c>
      <c r="J731" s="7">
        <v>10</v>
      </c>
      <c r="K731" s="7">
        <v>35</v>
      </c>
      <c r="L731" s="7">
        <v>22.222222222222221</v>
      </c>
      <c r="M731" s="1" t="str">
        <f>IFERROR(VLOOKUP(Tabla1[[#This Row],[COD]],Circuitos[],2,0)," ")</f>
        <v>Rumania, Transilvania, Cárpatos y Bucovina</v>
      </c>
      <c r="N731" s="9">
        <f>Tabla1[[#This Row],[DIA]]</f>
        <v>45823</v>
      </c>
      <c r="S731"/>
    </row>
    <row r="732" spans="1:19">
      <c r="A732" s="9" t="str">
        <f>Tabla1[[#This Row],[DIA]]&amp;"-"&amp;Tabla1[[#This Row],[NUM]]</f>
        <v>45823-437</v>
      </c>
      <c r="B732" s="61">
        <v>45823</v>
      </c>
      <c r="C732" s="7" t="s">
        <v>394</v>
      </c>
      <c r="D732" s="7" t="s">
        <v>36</v>
      </c>
      <c r="E732" s="7" t="s">
        <v>395</v>
      </c>
      <c r="F732" s="7">
        <v>437</v>
      </c>
      <c r="G732" s="8">
        <v>0.3888888888888889</v>
      </c>
      <c r="H732" s="8">
        <v>0.52083333333333337</v>
      </c>
      <c r="I732" s="7">
        <v>12</v>
      </c>
      <c r="J732" s="7">
        <v>12</v>
      </c>
      <c r="K732" s="7">
        <v>0</v>
      </c>
      <c r="L732" s="7">
        <v>100</v>
      </c>
      <c r="M732" s="1" t="str">
        <f>IFERROR(VLOOKUP(Tabla1[[#This Row],[COD]],Circuitos[],2,0)," ")</f>
        <v xml:space="preserve"> </v>
      </c>
      <c r="N732" s="9">
        <f>Tabla1[[#This Row],[DIA]]</f>
        <v>45823</v>
      </c>
      <c r="S732"/>
    </row>
    <row r="733" spans="1:19">
      <c r="A733" s="9" t="str">
        <f>Tabla1[[#This Row],[DIA]]&amp;"-"&amp;Tabla1[[#This Row],[NUM]]</f>
        <v>45823-433</v>
      </c>
      <c r="B733" s="61">
        <v>45823</v>
      </c>
      <c r="C733" s="7" t="s">
        <v>394</v>
      </c>
      <c r="D733" s="7" t="s">
        <v>13</v>
      </c>
      <c r="E733" s="7" t="s">
        <v>395</v>
      </c>
      <c r="F733" s="7">
        <v>433</v>
      </c>
      <c r="G733" s="8">
        <v>0.44444444444444442</v>
      </c>
      <c r="H733" s="8">
        <v>0.60763888888888884</v>
      </c>
      <c r="I733" s="7">
        <v>26</v>
      </c>
      <c r="J733" s="7">
        <v>26</v>
      </c>
      <c r="K733" s="7">
        <v>0</v>
      </c>
      <c r="L733" s="7">
        <v>100</v>
      </c>
      <c r="M733" s="1" t="str">
        <f>IFERROR(VLOOKUP(Tabla1[[#This Row],[COD]],Circuitos[],2,0)," ")</f>
        <v xml:space="preserve"> </v>
      </c>
      <c r="N733" s="9">
        <f>Tabla1[[#This Row],[DIA]]</f>
        <v>45823</v>
      </c>
      <c r="S733"/>
    </row>
    <row r="734" spans="1:19">
      <c r="A734" s="9" t="str">
        <f>Tabla1[[#This Row],[DIA]]&amp;"-"&amp;Tabla1[[#This Row],[NUM]]</f>
        <v>45823-723</v>
      </c>
      <c r="B734" s="61">
        <v>45823</v>
      </c>
      <c r="C734" s="7" t="s">
        <v>394</v>
      </c>
      <c r="D734" s="7" t="s">
        <v>543</v>
      </c>
      <c r="E734" s="7" t="s">
        <v>395</v>
      </c>
      <c r="F734" s="7">
        <v>723</v>
      </c>
      <c r="G734" s="8">
        <v>0.89583333333333337</v>
      </c>
      <c r="H734" s="8">
        <v>0.13194444444444445</v>
      </c>
      <c r="I734" s="7">
        <v>46</v>
      </c>
      <c r="J734" s="7">
        <v>0</v>
      </c>
      <c r="K734" s="7">
        <v>46</v>
      </c>
      <c r="L734" s="7">
        <v>0</v>
      </c>
      <c r="M734" s="1" t="str">
        <f>IFERROR(VLOOKUP(Tabla1[[#This Row],[COD]],Circuitos[],2,0)," ")</f>
        <v xml:space="preserve"> </v>
      </c>
      <c r="N734" s="9">
        <f>Tabla1[[#This Row],[DIA]]</f>
        <v>45823</v>
      </c>
      <c r="S734"/>
    </row>
    <row r="735" spans="1:19">
      <c r="A735" s="9" t="str">
        <f>Tabla1[[#This Row],[DIA]]&amp;"-"&amp;Tabla1[[#This Row],[NUM]]</f>
        <v>45823-5113</v>
      </c>
      <c r="B735" s="61">
        <v>45823</v>
      </c>
      <c r="C735" s="7" t="s">
        <v>24</v>
      </c>
      <c r="D735" s="7" t="s">
        <v>424</v>
      </c>
      <c r="E735" s="7" t="s">
        <v>549</v>
      </c>
      <c r="F735" s="7">
        <v>5113</v>
      </c>
      <c r="G735" s="8">
        <v>0.33333333333333331</v>
      </c>
      <c r="H735" s="8">
        <v>0.39930555555555558</v>
      </c>
      <c r="I735" s="7">
        <v>189</v>
      </c>
      <c r="J735" s="7">
        <v>188</v>
      </c>
      <c r="K735" s="7">
        <v>1</v>
      </c>
      <c r="L735" s="7">
        <v>99.470899470899468</v>
      </c>
      <c r="M735" s="1" t="str">
        <f>IFERROR(VLOOKUP(Tabla1[[#This Row],[COD]],Circuitos[],2,0)," ")</f>
        <v>Alsacia, Selva Negra y el Rin / Bellezas de Suiza</v>
      </c>
      <c r="N735" s="9">
        <f>Tabla1[[#This Row],[DIA]]</f>
        <v>45823</v>
      </c>
      <c r="S735"/>
    </row>
    <row r="736" spans="1:19">
      <c r="A736" s="9" t="str">
        <f>Tabla1[[#This Row],[DIA]]&amp;"-"&amp;Tabla1[[#This Row],[NUM]]</f>
        <v>45824-920</v>
      </c>
      <c r="B736" s="61">
        <v>45824</v>
      </c>
      <c r="C736" s="7" t="s">
        <v>185</v>
      </c>
      <c r="D736" s="7" t="s">
        <v>13</v>
      </c>
      <c r="E736" s="7" t="s">
        <v>186</v>
      </c>
      <c r="F736" s="7">
        <v>920</v>
      </c>
      <c r="G736" s="8">
        <v>0.63888888888888884</v>
      </c>
      <c r="H736" s="8">
        <v>0.78125</v>
      </c>
      <c r="I736" s="7">
        <v>30</v>
      </c>
      <c r="J736" s="7">
        <v>2</v>
      </c>
      <c r="K736" s="7">
        <v>28</v>
      </c>
      <c r="L736" s="7">
        <v>6.666666666666667</v>
      </c>
      <c r="M736" s="1" t="str">
        <f>IFERROR(VLOOKUP(Tabla1[[#This Row],[COD]],Circuitos[],2,0)," ")</f>
        <v xml:space="preserve"> </v>
      </c>
      <c r="N736" s="9">
        <f>Tabla1[[#This Row],[DIA]]</f>
        <v>45824</v>
      </c>
      <c r="S736"/>
    </row>
    <row r="737" spans="1:19">
      <c r="A737" s="9" t="str">
        <f>Tabla1[[#This Row],[DIA]]&amp;"-"&amp;Tabla1[[#This Row],[NUM]]</f>
        <v>45824-700</v>
      </c>
      <c r="B737" s="61">
        <v>45824</v>
      </c>
      <c r="C737" s="7" t="s">
        <v>484</v>
      </c>
      <c r="D737" s="7" t="s">
        <v>13</v>
      </c>
      <c r="E737" s="7" t="s">
        <v>548</v>
      </c>
      <c r="F737" s="7">
        <v>700</v>
      </c>
      <c r="G737" s="8">
        <v>0.37152777777777779</v>
      </c>
      <c r="H737" s="8">
        <v>0.48958333333333331</v>
      </c>
      <c r="I737" s="7">
        <v>50</v>
      </c>
      <c r="J737" s="7">
        <v>0</v>
      </c>
      <c r="K737" s="7">
        <v>50</v>
      </c>
      <c r="L737" s="7">
        <v>0</v>
      </c>
      <c r="M737" s="1" t="str">
        <f>IFERROR(VLOOKUP(Tabla1[[#This Row],[COD]],Circuitos[],2,0)," ")</f>
        <v xml:space="preserve"> </v>
      </c>
      <c r="N737" s="9">
        <f>Tabla1[[#This Row],[DIA]]</f>
        <v>45824</v>
      </c>
      <c r="S737"/>
    </row>
    <row r="738" spans="1:19">
      <c r="A738" s="9" t="str">
        <f>Tabla1[[#This Row],[DIA]]&amp;"-"&amp;Tabla1[[#This Row],[NUM]]</f>
        <v>45824-896</v>
      </c>
      <c r="B738" s="61">
        <v>45824</v>
      </c>
      <c r="C738" s="7" t="s">
        <v>484</v>
      </c>
      <c r="D738" s="7" t="s">
        <v>543</v>
      </c>
      <c r="E738" s="7" t="s">
        <v>548</v>
      </c>
      <c r="F738" s="7">
        <v>896</v>
      </c>
      <c r="G738" s="8">
        <v>6.9444444444444441E-3</v>
      </c>
      <c r="H738" s="8">
        <v>0.15972222222222221</v>
      </c>
      <c r="I738" s="7">
        <v>50</v>
      </c>
      <c r="J738" s="7">
        <v>0</v>
      </c>
      <c r="K738" s="7">
        <v>50</v>
      </c>
      <c r="L738" s="7">
        <v>0</v>
      </c>
      <c r="M738" s="1" t="str">
        <f>IFERROR(VLOOKUP(Tabla1[[#This Row],[COD]],Circuitos[],2,0)," ")</f>
        <v xml:space="preserve"> </v>
      </c>
      <c r="N738" s="9">
        <f>Tabla1[[#This Row],[DIA]]</f>
        <v>45824</v>
      </c>
      <c r="S738"/>
    </row>
    <row r="739" spans="1:19">
      <c r="A739" s="9" t="str">
        <f>Tabla1[[#This Row],[DIA]]&amp;"-"&amp;Tabla1[[#This Row],[NUM]]</f>
        <v>45824-872</v>
      </c>
      <c r="B739" s="61">
        <v>45824</v>
      </c>
      <c r="C739" s="7" t="s">
        <v>223</v>
      </c>
      <c r="D739" s="7" t="s">
        <v>13</v>
      </c>
      <c r="E739" s="7" t="s">
        <v>250</v>
      </c>
      <c r="F739" s="7">
        <v>872</v>
      </c>
      <c r="G739" s="8">
        <v>0.64930555555555558</v>
      </c>
      <c r="H739" s="8">
        <v>0.78819444444444442</v>
      </c>
      <c r="I739" s="7">
        <v>45</v>
      </c>
      <c r="J739" s="7">
        <v>45</v>
      </c>
      <c r="K739" s="7">
        <v>0</v>
      </c>
      <c r="L739" s="7">
        <v>100</v>
      </c>
      <c r="M739" s="1" t="str">
        <f>IFERROR(VLOOKUP(Tabla1[[#This Row],[COD]],Circuitos[],2,0)," ")</f>
        <v xml:space="preserve"> </v>
      </c>
      <c r="N739" s="9">
        <f>Tabla1[[#This Row],[DIA]]</f>
        <v>45824</v>
      </c>
      <c r="S739"/>
    </row>
    <row r="740" spans="1:19">
      <c r="A740" s="9" t="str">
        <f>Tabla1[[#This Row],[DIA]]&amp;"-"&amp;Tabla1[[#This Row],[NUM]]</f>
        <v>45824-1001</v>
      </c>
      <c r="B740" s="61">
        <v>45824</v>
      </c>
      <c r="C740" s="7" t="s">
        <v>173</v>
      </c>
      <c r="D740" s="7" t="s">
        <v>13</v>
      </c>
      <c r="E740" s="7" t="s">
        <v>174</v>
      </c>
      <c r="F740" s="7">
        <v>1001</v>
      </c>
      <c r="G740" s="8">
        <v>0.3125</v>
      </c>
      <c r="H740" s="8">
        <v>0.4861111111111111</v>
      </c>
      <c r="I740" s="7">
        <v>10</v>
      </c>
      <c r="J740" s="7">
        <v>3</v>
      </c>
      <c r="K740" s="7">
        <v>7</v>
      </c>
      <c r="L740" s="7">
        <v>30</v>
      </c>
      <c r="M740" s="1" t="str">
        <f>IFERROR(VLOOKUP(Tabla1[[#This Row],[COD]],Circuitos[],2,0)," ")</f>
        <v xml:space="preserve"> </v>
      </c>
      <c r="N740" s="9">
        <f>Tabla1[[#This Row],[DIA]]</f>
        <v>45824</v>
      </c>
      <c r="S740"/>
    </row>
    <row r="741" spans="1:19">
      <c r="A741" s="9" t="str">
        <f>Tabla1[[#This Row],[DIA]]&amp;"-"&amp;Tabla1[[#This Row],[NUM]]</f>
        <v>45824-761</v>
      </c>
      <c r="B741" s="61">
        <v>45824</v>
      </c>
      <c r="C741" s="7" t="s">
        <v>552</v>
      </c>
      <c r="D741" s="7" t="s">
        <v>147</v>
      </c>
      <c r="E741" s="7" t="s">
        <v>181</v>
      </c>
      <c r="F741" s="7">
        <v>761</v>
      </c>
      <c r="G741" s="8">
        <v>8.3333333333333329E-2</v>
      </c>
      <c r="H741" s="8">
        <v>0.23958333333333334</v>
      </c>
      <c r="I741" s="7">
        <v>27</v>
      </c>
      <c r="J741" s="7">
        <v>0</v>
      </c>
      <c r="K741" s="7">
        <v>27</v>
      </c>
      <c r="L741" s="7">
        <v>0</v>
      </c>
      <c r="M741" s="1" t="str">
        <f>IFERROR(VLOOKUP(Tabla1[[#This Row],[COD]],Circuitos[],2,0)," ")</f>
        <v xml:space="preserve"> </v>
      </c>
      <c r="N741" s="9">
        <f>Tabla1[[#This Row],[DIA]]</f>
        <v>45824</v>
      </c>
      <c r="S741"/>
    </row>
    <row r="742" spans="1:19">
      <c r="A742" s="9" t="str">
        <f>Tabla1[[#This Row],[DIA]]&amp;"-"&amp;Tabla1[[#This Row],[NUM]]</f>
        <v>45824-899</v>
      </c>
      <c r="B742" s="61">
        <v>45824</v>
      </c>
      <c r="C742" s="7" t="s">
        <v>547</v>
      </c>
      <c r="D742" s="7" t="s">
        <v>484</v>
      </c>
      <c r="E742" s="7" t="s">
        <v>548</v>
      </c>
      <c r="F742" s="7">
        <v>899</v>
      </c>
      <c r="G742" s="8">
        <v>0.18055555555555555</v>
      </c>
      <c r="H742" s="8">
        <v>0.26041666666666669</v>
      </c>
      <c r="I742" s="7">
        <v>50</v>
      </c>
      <c r="J742" s="7">
        <v>0</v>
      </c>
      <c r="K742" s="7">
        <v>50</v>
      </c>
      <c r="L742" s="7">
        <v>0</v>
      </c>
      <c r="M742" s="1" t="str">
        <f>IFERROR(VLOOKUP(Tabla1[[#This Row],[COD]],Circuitos[],2,0)," ")</f>
        <v xml:space="preserve"> </v>
      </c>
      <c r="N742" s="9">
        <f>Tabla1[[#This Row],[DIA]]</f>
        <v>45824</v>
      </c>
      <c r="S742"/>
    </row>
    <row r="743" spans="1:19">
      <c r="A743" s="9" t="str">
        <f>Tabla1[[#This Row],[DIA]]&amp;"-"&amp;Tabla1[[#This Row],[NUM]]</f>
        <v>45824-730</v>
      </c>
      <c r="B743" s="61">
        <v>45824</v>
      </c>
      <c r="C743" s="7" t="s">
        <v>547</v>
      </c>
      <c r="D743" s="7" t="s">
        <v>394</v>
      </c>
      <c r="E743" s="7" t="s">
        <v>395</v>
      </c>
      <c r="F743" s="7">
        <v>730</v>
      </c>
      <c r="G743" s="8">
        <v>0.22916666666666666</v>
      </c>
      <c r="H743" s="8">
        <v>0.30902777777777779</v>
      </c>
      <c r="I743" s="7">
        <v>46</v>
      </c>
      <c r="J743" s="7">
        <v>38</v>
      </c>
      <c r="K743" s="7">
        <v>8</v>
      </c>
      <c r="L743" s="7">
        <v>82.608695652173907</v>
      </c>
      <c r="M743" s="1" t="str">
        <f>IFERROR(VLOOKUP(Tabla1[[#This Row],[COD]],Circuitos[],2,0)," ")</f>
        <v xml:space="preserve"> </v>
      </c>
      <c r="N743" s="9">
        <f>Tabla1[[#This Row],[DIA]]</f>
        <v>45824</v>
      </c>
      <c r="S743"/>
    </row>
    <row r="744" spans="1:19">
      <c r="A744" s="9" t="str">
        <f>Tabla1[[#This Row],[DIA]]&amp;"-"&amp;Tabla1[[#This Row],[NUM]]</f>
        <v>45824-2232</v>
      </c>
      <c r="B744" s="61">
        <v>45824</v>
      </c>
      <c r="C744" s="7" t="s">
        <v>147</v>
      </c>
      <c r="D744" s="7" t="s">
        <v>180</v>
      </c>
      <c r="E744" s="7" t="s">
        <v>181</v>
      </c>
      <c r="F744" s="7">
        <v>2232</v>
      </c>
      <c r="G744" s="8">
        <v>5.5555555555555552E-2</v>
      </c>
      <c r="H744" s="8">
        <v>0.11805555555555555</v>
      </c>
      <c r="I744" s="7">
        <v>26</v>
      </c>
      <c r="J744" s="7">
        <v>25</v>
      </c>
      <c r="K744" s="7">
        <v>1</v>
      </c>
      <c r="L744" s="7">
        <v>96.15384615384616</v>
      </c>
      <c r="M744" s="1" t="str">
        <f>IFERROR(VLOOKUP(Tabla1[[#This Row],[COD]],Circuitos[],2,0)," ")</f>
        <v xml:space="preserve"> </v>
      </c>
      <c r="N744" s="9">
        <f>Tabla1[[#This Row],[DIA]]</f>
        <v>45824</v>
      </c>
      <c r="S744"/>
    </row>
    <row r="745" spans="1:19">
      <c r="A745" s="9" t="str">
        <f>Tabla1[[#This Row],[DIA]]&amp;"-"&amp;Tabla1[[#This Row],[NUM]]</f>
        <v>45824-1357</v>
      </c>
      <c r="B745" s="61">
        <v>45824</v>
      </c>
      <c r="C745" s="7" t="s">
        <v>147</v>
      </c>
      <c r="D745" s="7" t="s">
        <v>13</v>
      </c>
      <c r="E745" s="7" t="s">
        <v>181</v>
      </c>
      <c r="F745" s="7">
        <v>1357</v>
      </c>
      <c r="G745" s="8">
        <v>0.41666666666666669</v>
      </c>
      <c r="H745" s="8">
        <v>0.56944444444444442</v>
      </c>
      <c r="I745" s="7">
        <v>27</v>
      </c>
      <c r="J745" s="7">
        <v>0</v>
      </c>
      <c r="K745" s="7">
        <v>27</v>
      </c>
      <c r="L745" s="7">
        <v>0</v>
      </c>
      <c r="M745" s="1" t="str">
        <f>IFERROR(VLOOKUP(Tabla1[[#This Row],[COD]],Circuitos[],2,0)," ")</f>
        <v xml:space="preserve"> </v>
      </c>
      <c r="N745" s="9">
        <f>Tabla1[[#This Row],[DIA]]</f>
        <v>45824</v>
      </c>
      <c r="S745"/>
    </row>
    <row r="746" spans="1:19">
      <c r="A746" s="9" t="str">
        <f>Tabla1[[#This Row],[DIA]]&amp;"-"&amp;Tabla1[[#This Row],[NUM]]</f>
        <v>45824-1003</v>
      </c>
      <c r="B746" s="61">
        <v>45824</v>
      </c>
      <c r="C746" s="7" t="s">
        <v>183</v>
      </c>
      <c r="D746" s="7" t="s">
        <v>173</v>
      </c>
      <c r="E746" s="7" t="s">
        <v>174</v>
      </c>
      <c r="F746" s="7">
        <v>1003</v>
      </c>
      <c r="G746" s="8">
        <v>0.81944444444444442</v>
      </c>
      <c r="H746" s="8">
        <v>0.85416666666666663</v>
      </c>
      <c r="I746" s="7">
        <v>10</v>
      </c>
      <c r="J746" s="7">
        <v>0</v>
      </c>
      <c r="K746" s="7">
        <v>10</v>
      </c>
      <c r="L746" s="7">
        <v>0</v>
      </c>
      <c r="M746" s="1" t="str">
        <f>IFERROR(VLOOKUP(Tabla1[[#This Row],[COD]],Circuitos[],2,0)," ")</f>
        <v xml:space="preserve"> </v>
      </c>
      <c r="N746" s="9">
        <f>Tabla1[[#This Row],[DIA]]</f>
        <v>45824</v>
      </c>
      <c r="S746"/>
    </row>
    <row r="747" spans="1:19">
      <c r="A747" s="9" t="str">
        <f>Tabla1[[#This Row],[DIA]]&amp;"-"&amp;Tabla1[[#This Row],[NUM]]</f>
        <v>45824-921</v>
      </c>
      <c r="B747" s="61">
        <v>45824</v>
      </c>
      <c r="C747" s="7" t="s">
        <v>13</v>
      </c>
      <c r="D747" s="7" t="s">
        <v>185</v>
      </c>
      <c r="E747" s="7" t="s">
        <v>186</v>
      </c>
      <c r="F747" s="7">
        <v>921</v>
      </c>
      <c r="G747" s="8">
        <v>0.81597222222222221</v>
      </c>
      <c r="H747" s="8">
        <v>2.0833333333333332E-2</v>
      </c>
      <c r="I747" s="7">
        <v>30</v>
      </c>
      <c r="J747" s="7">
        <v>0</v>
      </c>
      <c r="K747" s="7">
        <v>30</v>
      </c>
      <c r="L747" s="7">
        <v>0</v>
      </c>
      <c r="M747" s="1" t="str">
        <f>IFERROR(VLOOKUP(Tabla1[[#This Row],[COD]],Circuitos[],2,0)," ")</f>
        <v xml:space="preserve"> </v>
      </c>
      <c r="N747" s="9">
        <f>Tabla1[[#This Row],[DIA]]</f>
        <v>45824</v>
      </c>
      <c r="S747"/>
    </row>
    <row r="748" spans="1:19">
      <c r="A748" s="9" t="str">
        <f>Tabla1[[#This Row],[DIA]]&amp;"-"&amp;Tabla1[[#This Row],[NUM]]</f>
        <v>45824-5115</v>
      </c>
      <c r="B748" s="61">
        <v>45824</v>
      </c>
      <c r="C748" s="7" t="s">
        <v>13</v>
      </c>
      <c r="D748" s="7" t="s">
        <v>199</v>
      </c>
      <c r="E748" s="7" t="s">
        <v>549</v>
      </c>
      <c r="F748" s="7">
        <v>5115</v>
      </c>
      <c r="G748" s="8">
        <v>0.33333333333333331</v>
      </c>
      <c r="H748" s="8">
        <v>0.45833333333333331</v>
      </c>
      <c r="I748" s="7">
        <v>189</v>
      </c>
      <c r="J748" s="7">
        <v>92</v>
      </c>
      <c r="K748" s="7">
        <v>97</v>
      </c>
      <c r="L748" s="7">
        <v>48.677248677248677</v>
      </c>
      <c r="M748" s="1" t="str">
        <f>IFERROR(VLOOKUP(Tabla1[[#This Row],[COD]],Circuitos[],2,0)," ")</f>
        <v>Noruega Fascinante II / Esencias de Noruega II</v>
      </c>
      <c r="N748" s="9">
        <f>Tabla1[[#This Row],[DIA]]</f>
        <v>45824</v>
      </c>
      <c r="S748"/>
    </row>
    <row r="749" spans="1:19">
      <c r="A749" s="9" t="str">
        <f>Tabla1[[#This Row],[DIA]]&amp;"-"&amp;Tabla1[[#This Row],[NUM]]</f>
        <v>45824-1683</v>
      </c>
      <c r="B749" s="61">
        <v>45824</v>
      </c>
      <c r="C749" s="7" t="s">
        <v>13</v>
      </c>
      <c r="D749" s="7" t="s">
        <v>147</v>
      </c>
      <c r="E749" s="7" t="s">
        <v>475</v>
      </c>
      <c r="F749" s="7">
        <v>1683</v>
      </c>
      <c r="G749" s="8">
        <v>0.38194444444444442</v>
      </c>
      <c r="H749" s="8">
        <v>0.57986111111111116</v>
      </c>
      <c r="I749" s="7">
        <v>30</v>
      </c>
      <c r="J749" s="7">
        <v>29</v>
      </c>
      <c r="K749" s="7">
        <v>1</v>
      </c>
      <c r="L749" s="7">
        <v>96.666666666666671</v>
      </c>
      <c r="M749" s="1" t="str">
        <f>IFERROR(VLOOKUP(Tabla1[[#This Row],[COD]],Circuitos[],2,0)," ")</f>
        <v xml:space="preserve"> </v>
      </c>
      <c r="N749" s="9">
        <f>Tabla1[[#This Row],[DIA]]</f>
        <v>45824</v>
      </c>
      <c r="S749"/>
    </row>
    <row r="750" spans="1:19">
      <c r="A750" s="9" t="str">
        <f>Tabla1[[#This Row],[DIA]]&amp;"-"&amp;Tabla1[[#This Row],[NUM]]</f>
        <v>45824-1002</v>
      </c>
      <c r="B750" s="61">
        <v>45824</v>
      </c>
      <c r="C750" s="7" t="s">
        <v>13</v>
      </c>
      <c r="D750" s="7" t="s">
        <v>183</v>
      </c>
      <c r="E750" s="7" t="s">
        <v>174</v>
      </c>
      <c r="F750" s="7">
        <v>1002</v>
      </c>
      <c r="G750" s="8">
        <v>0.52777777777777779</v>
      </c>
      <c r="H750" s="8">
        <v>0.77777777777777779</v>
      </c>
      <c r="I750" s="7">
        <v>10</v>
      </c>
      <c r="J750" s="7">
        <v>0</v>
      </c>
      <c r="K750" s="7">
        <v>10</v>
      </c>
      <c r="L750" s="7">
        <v>0</v>
      </c>
      <c r="M750" s="12" t="str">
        <f>IFERROR(VLOOKUP(Tabla1[[#This Row],[COD]],Circuitos[],2,0)," ")</f>
        <v>Programas de Egipto</v>
      </c>
      <c r="N750" s="9">
        <f>Tabla1[[#This Row],[DIA]]</f>
        <v>45824</v>
      </c>
      <c r="S750"/>
    </row>
    <row r="751" spans="1:19">
      <c r="A751" s="9" t="str">
        <f>Tabla1[[#This Row],[DIA]]&amp;"-"&amp;Tabla1[[#This Row],[NUM]]</f>
        <v>45824-898</v>
      </c>
      <c r="B751" s="61">
        <v>45824</v>
      </c>
      <c r="C751" s="7" t="s">
        <v>350</v>
      </c>
      <c r="D751" s="7" t="s">
        <v>24</v>
      </c>
      <c r="E751" s="7" t="s">
        <v>278</v>
      </c>
      <c r="F751" s="7">
        <v>898</v>
      </c>
      <c r="G751" s="8">
        <v>0.33333333333333331</v>
      </c>
      <c r="H751" s="8">
        <v>0.52083333333333337</v>
      </c>
      <c r="I751" s="7">
        <v>81</v>
      </c>
      <c r="J751" s="7">
        <v>81</v>
      </c>
      <c r="K751" s="7">
        <v>0</v>
      </c>
      <c r="L751" s="7">
        <v>100</v>
      </c>
      <c r="M751" s="12" t="str">
        <f>IFERROR(VLOOKUP(Tabla1[[#This Row],[COD]],Circuitos[],2,0)," ")</f>
        <v xml:space="preserve"> </v>
      </c>
      <c r="N751" s="9">
        <f>Tabla1[[#This Row],[DIA]]</f>
        <v>45824</v>
      </c>
      <c r="S751"/>
    </row>
    <row r="752" spans="1:19">
      <c r="A752" s="9" t="str">
        <f>Tabla1[[#This Row],[DIA]]&amp;"-"&amp;Tabla1[[#This Row],[NUM]]</f>
        <v>45824-9185</v>
      </c>
      <c r="B752" s="61">
        <v>45824</v>
      </c>
      <c r="C752" s="7" t="s">
        <v>554</v>
      </c>
      <c r="D752" s="7" t="s">
        <v>185</v>
      </c>
      <c r="E752" s="7" t="s">
        <v>186</v>
      </c>
      <c r="F752" s="7">
        <v>9185</v>
      </c>
      <c r="G752" s="8">
        <v>0.36458333333333331</v>
      </c>
      <c r="H752" s="8">
        <v>0.46527777777777779</v>
      </c>
      <c r="I752" s="7">
        <v>30</v>
      </c>
      <c r="J752" s="7">
        <v>2</v>
      </c>
      <c r="K752" s="7">
        <v>28</v>
      </c>
      <c r="L752" s="7">
        <v>6.666666666666667</v>
      </c>
      <c r="M752" s="12" t="str">
        <f>IFERROR(VLOOKUP(Tabla1[[#This Row],[COD]],Circuitos[],2,0)," ")</f>
        <v xml:space="preserve"> </v>
      </c>
      <c r="N752" s="9">
        <f>Tabla1[[#This Row],[DIA]]</f>
        <v>45824</v>
      </c>
      <c r="S752"/>
    </row>
    <row r="753" spans="1:19">
      <c r="A753" s="9" t="str">
        <f>Tabla1[[#This Row],[DIA]]&amp;"-"&amp;Tabla1[[#This Row],[NUM]]</f>
        <v>45824-433</v>
      </c>
      <c r="B753" s="61">
        <v>45824</v>
      </c>
      <c r="C753" s="7" t="s">
        <v>394</v>
      </c>
      <c r="D753" s="7" t="s">
        <v>13</v>
      </c>
      <c r="E753" s="7" t="s">
        <v>395</v>
      </c>
      <c r="F753" s="7">
        <v>433</v>
      </c>
      <c r="G753" s="8">
        <v>0.44444444444444442</v>
      </c>
      <c r="H753" s="8">
        <v>0.60763888888888884</v>
      </c>
      <c r="I753" s="7">
        <v>46</v>
      </c>
      <c r="J753" s="7">
        <v>38</v>
      </c>
      <c r="K753" s="7">
        <v>8</v>
      </c>
      <c r="L753" s="7">
        <v>82.608695652173907</v>
      </c>
      <c r="M753" s="12" t="str">
        <f>IFERROR(VLOOKUP(Tabla1[[#This Row],[COD]],Circuitos[],2,0)," ")</f>
        <v xml:space="preserve"> </v>
      </c>
      <c r="N753" s="9">
        <f>Tabla1[[#This Row],[DIA]]</f>
        <v>45824</v>
      </c>
      <c r="S753"/>
    </row>
    <row r="754" spans="1:19">
      <c r="A754" s="9" t="str">
        <f>Tabla1[[#This Row],[DIA]]&amp;"-"&amp;Tabla1[[#This Row],[NUM]]</f>
        <v>45825-1304</v>
      </c>
      <c r="B754" s="61">
        <v>45825</v>
      </c>
      <c r="C754" s="7" t="s">
        <v>33</v>
      </c>
      <c r="D754" s="7" t="s">
        <v>147</v>
      </c>
      <c r="E754" s="7" t="s">
        <v>181</v>
      </c>
      <c r="F754" s="7">
        <v>1304</v>
      </c>
      <c r="G754" s="8">
        <v>0.5</v>
      </c>
      <c r="H754" s="8">
        <v>0.72569444444444442</v>
      </c>
      <c r="I754" s="7">
        <v>12</v>
      </c>
      <c r="J754" s="7">
        <v>5</v>
      </c>
      <c r="K754" s="7">
        <v>7</v>
      </c>
      <c r="L754" s="7">
        <v>41.666666666666664</v>
      </c>
      <c r="M754" s="1" t="str">
        <f>IFERROR(VLOOKUP(Tabla1[[#This Row],[COD]],Circuitos[],2,0)," ")</f>
        <v xml:space="preserve"> </v>
      </c>
      <c r="N754" s="9">
        <f>Tabla1[[#This Row],[DIA]]</f>
        <v>45825</v>
      </c>
      <c r="S754"/>
    </row>
    <row r="755" spans="1:19">
      <c r="A755" s="9" t="str">
        <f>Tabla1[[#This Row],[DIA]]&amp;"-"&amp;Tabla1[[#This Row],[NUM]]</f>
        <v>45825-1854</v>
      </c>
      <c r="B755" s="61">
        <v>45825</v>
      </c>
      <c r="C755" s="7" t="s">
        <v>36</v>
      </c>
      <c r="D755" s="7" t="s">
        <v>147</v>
      </c>
      <c r="E755" s="7" t="s">
        <v>181</v>
      </c>
      <c r="F755" s="7">
        <v>1854</v>
      </c>
      <c r="G755" s="8">
        <v>0.5</v>
      </c>
      <c r="H755" s="8">
        <v>0.69097222222222221</v>
      </c>
      <c r="I755" s="7">
        <v>16</v>
      </c>
      <c r="J755" s="7">
        <v>2</v>
      </c>
      <c r="K755" s="7">
        <v>14</v>
      </c>
      <c r="L755" s="7">
        <v>12.5</v>
      </c>
      <c r="M755" s="1" t="str">
        <f>IFERROR(VLOOKUP(Tabla1[[#This Row],[COD]],Circuitos[],2,0)," ")</f>
        <v xml:space="preserve"> </v>
      </c>
      <c r="N755" s="9">
        <f>Tabla1[[#This Row],[DIA]]</f>
        <v>45825</v>
      </c>
      <c r="S755"/>
    </row>
    <row r="756" spans="1:19">
      <c r="A756" s="9" t="str">
        <f>Tabla1[[#This Row],[DIA]]&amp;"-"&amp;Tabla1[[#This Row],[NUM]]</f>
        <v>45825-765</v>
      </c>
      <c r="B756" s="61">
        <v>45825</v>
      </c>
      <c r="C756" s="7" t="s">
        <v>37</v>
      </c>
      <c r="D756" s="7" t="s">
        <v>232</v>
      </c>
      <c r="E756" s="7" t="s">
        <v>278</v>
      </c>
      <c r="F756" s="7">
        <v>765</v>
      </c>
      <c r="G756" s="8">
        <v>0.65625</v>
      </c>
      <c r="H756" s="8">
        <v>0.76388888888888884</v>
      </c>
      <c r="I756" s="7">
        <v>45</v>
      </c>
      <c r="J756" s="7">
        <v>45</v>
      </c>
      <c r="K756" s="7">
        <v>0</v>
      </c>
      <c r="L756" s="7">
        <v>100</v>
      </c>
      <c r="M756" s="1" t="str">
        <f>IFERROR(VLOOKUP(Tabla1[[#This Row],[COD]],Circuitos[],2,0)," ")</f>
        <v>Sicilia Mágica "II"</v>
      </c>
      <c r="N756" s="9">
        <f>Tabla1[[#This Row],[DIA]]</f>
        <v>45825</v>
      </c>
      <c r="S756"/>
    </row>
    <row r="757" spans="1:19">
      <c r="A757" s="9" t="str">
        <f>Tabla1[[#This Row],[DIA]]&amp;"-"&amp;Tabla1[[#This Row],[NUM]]</f>
        <v>45825-1316</v>
      </c>
      <c r="B757" s="61">
        <v>45825</v>
      </c>
      <c r="C757" s="7" t="s">
        <v>37</v>
      </c>
      <c r="D757" s="7" t="s">
        <v>147</v>
      </c>
      <c r="E757" s="7" t="s">
        <v>181</v>
      </c>
      <c r="F757" s="7">
        <v>1316</v>
      </c>
      <c r="G757" s="8">
        <v>0.50347222222222221</v>
      </c>
      <c r="H757" s="8">
        <v>0.71875</v>
      </c>
      <c r="I757" s="7">
        <v>16</v>
      </c>
      <c r="J757" s="7">
        <v>8</v>
      </c>
      <c r="K757" s="7">
        <v>8</v>
      </c>
      <c r="L757" s="7">
        <v>50</v>
      </c>
      <c r="M757" s="1" t="str">
        <f>IFERROR(VLOOKUP(Tabla1[[#This Row],[COD]],Circuitos[],2,0)," ")</f>
        <v xml:space="preserve"> </v>
      </c>
      <c r="N757" s="9">
        <f>Tabla1[[#This Row],[DIA]]</f>
        <v>45825</v>
      </c>
      <c r="S757"/>
    </row>
    <row r="758" spans="1:19">
      <c r="A758" s="9" t="str">
        <f>Tabla1[[#This Row],[DIA]]&amp;"-"&amp;Tabla1[[#This Row],[NUM]]</f>
        <v>45825-766</v>
      </c>
      <c r="B758" s="61">
        <v>45825</v>
      </c>
      <c r="C758" s="7" t="s">
        <v>232</v>
      </c>
      <c r="D758" s="7" t="s">
        <v>36</v>
      </c>
      <c r="E758" s="7" t="s">
        <v>278</v>
      </c>
      <c r="F758" s="7">
        <v>766</v>
      </c>
      <c r="G758" s="8">
        <v>0.80555555555555558</v>
      </c>
      <c r="H758" s="8">
        <v>0.89583333333333337</v>
      </c>
      <c r="I758" s="7">
        <v>45</v>
      </c>
      <c r="J758" s="7">
        <v>11</v>
      </c>
      <c r="K758" s="7">
        <v>34</v>
      </c>
      <c r="L758" s="7">
        <v>24.444444444444443</v>
      </c>
      <c r="M758" s="1" t="str">
        <f>IFERROR(VLOOKUP(Tabla1[[#This Row],[COD]],Circuitos[],2,0)," ")</f>
        <v xml:space="preserve"> </v>
      </c>
      <c r="N758" s="9">
        <f>Tabla1[[#This Row],[DIA]]</f>
        <v>45825</v>
      </c>
      <c r="S758"/>
    </row>
    <row r="759" spans="1:19">
      <c r="A759" s="9" t="str">
        <f>Tabla1[[#This Row],[DIA]]&amp;"-"&amp;Tabla1[[#This Row],[NUM]]</f>
        <v>45825-934</v>
      </c>
      <c r="B759" s="61">
        <v>45825</v>
      </c>
      <c r="C759" s="7" t="s">
        <v>209</v>
      </c>
      <c r="D759" s="7" t="s">
        <v>13</v>
      </c>
      <c r="E759" s="7" t="s">
        <v>250</v>
      </c>
      <c r="F759" s="7">
        <v>934</v>
      </c>
      <c r="G759" s="8">
        <v>0.52430555555555558</v>
      </c>
      <c r="H759" s="8">
        <v>0.65277777777777779</v>
      </c>
      <c r="I759" s="7">
        <v>45</v>
      </c>
      <c r="J759" s="7">
        <v>41</v>
      </c>
      <c r="K759" s="7">
        <v>4</v>
      </c>
      <c r="L759" s="7">
        <v>91.111111111111114</v>
      </c>
      <c r="M759" s="1" t="str">
        <f>IFERROR(VLOOKUP(Tabla1[[#This Row],[COD]],Circuitos[],2,0)," ")</f>
        <v xml:space="preserve"> </v>
      </c>
      <c r="N759" s="9">
        <f>Tabla1[[#This Row],[DIA]]</f>
        <v>45825</v>
      </c>
      <c r="S759"/>
    </row>
    <row r="760" spans="1:19">
      <c r="A760" s="9" t="str">
        <f>Tabla1[[#This Row],[DIA]]&amp;"-"&amp;Tabla1[[#This Row],[NUM]]</f>
        <v>45825-151</v>
      </c>
      <c r="B760" s="61">
        <v>45825</v>
      </c>
      <c r="C760" s="7" t="s">
        <v>139</v>
      </c>
      <c r="D760" s="7" t="s">
        <v>13</v>
      </c>
      <c r="E760" s="7" t="s">
        <v>400</v>
      </c>
      <c r="F760" s="7">
        <v>151</v>
      </c>
      <c r="G760" s="8">
        <v>0.60416666666666663</v>
      </c>
      <c r="H760" s="8">
        <v>0.875</v>
      </c>
      <c r="I760" s="7">
        <v>22</v>
      </c>
      <c r="J760" s="7">
        <v>8</v>
      </c>
      <c r="K760" s="7">
        <v>14</v>
      </c>
      <c r="L760" s="7">
        <v>36.363636363636367</v>
      </c>
      <c r="M760" s="1" t="str">
        <f>IFERROR(VLOOKUP(Tabla1[[#This Row],[COD]],Circuitos[],2,0)," ")</f>
        <v xml:space="preserve"> </v>
      </c>
      <c r="N760" s="9">
        <f>Tabla1[[#This Row],[DIA]]</f>
        <v>45825</v>
      </c>
      <c r="S760"/>
    </row>
    <row r="761" spans="1:19">
      <c r="A761" s="9" t="str">
        <f>Tabla1[[#This Row],[DIA]]&amp;"-"&amp;Tabla1[[#This Row],[NUM]]</f>
        <v>45825-1916</v>
      </c>
      <c r="B761" s="61">
        <v>45825</v>
      </c>
      <c r="C761" s="7" t="s">
        <v>313</v>
      </c>
      <c r="D761" s="7" t="s">
        <v>13</v>
      </c>
      <c r="E761" s="7" t="s">
        <v>250</v>
      </c>
      <c r="F761" s="7">
        <v>1916</v>
      </c>
      <c r="G761" s="8">
        <v>0.4236111111111111</v>
      </c>
      <c r="H761" s="8">
        <v>0.58680555555555558</v>
      </c>
      <c r="I761" s="7">
        <v>45</v>
      </c>
      <c r="J761" s="7">
        <v>45</v>
      </c>
      <c r="K761" s="7">
        <v>0</v>
      </c>
      <c r="L761" s="7">
        <v>100</v>
      </c>
      <c r="M761" s="12" t="str">
        <f>IFERROR(VLOOKUP(Tabla1[[#This Row],[COD]],Circuitos[],2,0)," ")</f>
        <v xml:space="preserve"> </v>
      </c>
      <c r="N761" s="9">
        <f>Tabla1[[#This Row],[DIA]]</f>
        <v>45825</v>
      </c>
      <c r="S761"/>
    </row>
    <row r="762" spans="1:19">
      <c r="A762" s="9" t="str">
        <f>Tabla1[[#This Row],[DIA]]&amp;"-"&amp;Tabla1[[#This Row],[NUM]]</f>
        <v>45825-510</v>
      </c>
      <c r="B762" s="61">
        <v>45825</v>
      </c>
      <c r="C762" s="7" t="s">
        <v>252</v>
      </c>
      <c r="D762" s="7" t="s">
        <v>336</v>
      </c>
      <c r="E762" s="7" t="s">
        <v>272</v>
      </c>
      <c r="F762" s="7">
        <v>510</v>
      </c>
      <c r="G762" s="8">
        <v>0.95833333333333337</v>
      </c>
      <c r="H762" s="8">
        <v>2.0833333333333332E-2</v>
      </c>
      <c r="I762" s="7">
        <v>18</v>
      </c>
      <c r="J762" s="7">
        <v>16</v>
      </c>
      <c r="K762" s="7">
        <v>2</v>
      </c>
      <c r="L762" s="7">
        <v>88.888888888888886</v>
      </c>
      <c r="M762" s="12" t="str">
        <f>IFERROR(VLOOKUP(Tabla1[[#This Row],[COD]],Circuitos[],2,0)," ")</f>
        <v xml:space="preserve"> </v>
      </c>
      <c r="N762" s="9">
        <f>Tabla1[[#This Row],[DIA]]</f>
        <v>45825</v>
      </c>
      <c r="S762"/>
    </row>
    <row r="763" spans="1:19">
      <c r="A763" s="9" t="str">
        <f>Tabla1[[#This Row],[DIA]]&amp;"-"&amp;Tabla1[[#This Row],[NUM]]</f>
        <v>45825-1136</v>
      </c>
      <c r="B763" s="61">
        <v>45825</v>
      </c>
      <c r="C763" s="7" t="s">
        <v>192</v>
      </c>
      <c r="D763" s="7" t="s">
        <v>36</v>
      </c>
      <c r="E763" s="7" t="s">
        <v>193</v>
      </c>
      <c r="F763" s="7">
        <v>1136</v>
      </c>
      <c r="G763" s="8">
        <v>0.73611111111111116</v>
      </c>
      <c r="H763" s="8">
        <v>0.82291666666666663</v>
      </c>
      <c r="I763" s="7">
        <v>12</v>
      </c>
      <c r="J763" s="7">
        <v>6</v>
      </c>
      <c r="K763" s="7">
        <v>6</v>
      </c>
      <c r="L763" s="7">
        <v>50</v>
      </c>
      <c r="M763" s="12" t="str">
        <f>IFERROR(VLOOKUP(Tabla1[[#This Row],[COD]],Circuitos[],2,0)," ")</f>
        <v xml:space="preserve"> </v>
      </c>
      <c r="N763" s="9">
        <f>Tabla1[[#This Row],[DIA]]</f>
        <v>45825</v>
      </c>
      <c r="S763"/>
    </row>
    <row r="764" spans="1:19">
      <c r="A764" s="9" t="str">
        <f>Tabla1[[#This Row],[DIA]]&amp;"-"&amp;Tabla1[[#This Row],[NUM]]</f>
        <v>45825-1332</v>
      </c>
      <c r="B764" s="61">
        <v>45825</v>
      </c>
      <c r="C764" s="7" t="s">
        <v>192</v>
      </c>
      <c r="D764" s="7" t="s">
        <v>13</v>
      </c>
      <c r="E764" s="7" t="s">
        <v>250</v>
      </c>
      <c r="F764" s="7">
        <v>1332</v>
      </c>
      <c r="G764" s="8">
        <v>0.27083333333333331</v>
      </c>
      <c r="H764" s="8">
        <v>0.3888888888888889</v>
      </c>
      <c r="I764" s="7">
        <v>50</v>
      </c>
      <c r="J764" s="7">
        <v>0</v>
      </c>
      <c r="K764" s="7">
        <v>50</v>
      </c>
      <c r="L764" s="7">
        <v>0</v>
      </c>
      <c r="M764" s="12" t="str">
        <f>IFERROR(VLOOKUP(Tabla1[[#This Row],[COD]],Circuitos[],2,0)," ")</f>
        <v xml:space="preserve"> </v>
      </c>
      <c r="N764" s="9">
        <f>Tabla1[[#This Row],[DIA]]</f>
        <v>45825</v>
      </c>
      <c r="S764"/>
    </row>
    <row r="765" spans="1:19">
      <c r="A765" s="9" t="str">
        <f>Tabla1[[#This Row],[DIA]]&amp;"-"&amp;Tabla1[[#This Row],[NUM]]</f>
        <v>45825-1328</v>
      </c>
      <c r="B765" s="61">
        <v>45825</v>
      </c>
      <c r="C765" s="7" t="s">
        <v>192</v>
      </c>
      <c r="D765" s="7" t="s">
        <v>13</v>
      </c>
      <c r="E765" s="7" t="s">
        <v>250</v>
      </c>
      <c r="F765" s="7">
        <v>1328</v>
      </c>
      <c r="G765" s="8">
        <v>0.50694444444444442</v>
      </c>
      <c r="H765" s="8">
        <v>0.625</v>
      </c>
      <c r="I765" s="7">
        <v>45</v>
      </c>
      <c r="J765" s="7">
        <v>26</v>
      </c>
      <c r="K765" s="7">
        <v>19</v>
      </c>
      <c r="L765" s="7">
        <v>57.777777777777779</v>
      </c>
      <c r="M765" s="1" t="str">
        <f>IFERROR(VLOOKUP(Tabla1[[#This Row],[COD]],Circuitos[],2,0)," ")</f>
        <v xml:space="preserve"> </v>
      </c>
      <c r="N765" s="9">
        <f>Tabla1[[#This Row],[DIA]]</f>
        <v>45825</v>
      </c>
      <c r="S765"/>
    </row>
    <row r="766" spans="1:19">
      <c r="A766" s="9" t="str">
        <f>Tabla1[[#This Row],[DIA]]&amp;"-"&amp;Tabla1[[#This Row],[NUM]]</f>
        <v>45825-2020</v>
      </c>
      <c r="B766" s="61">
        <v>45825</v>
      </c>
      <c r="C766" s="7" t="s">
        <v>147</v>
      </c>
      <c r="D766" s="7" t="s">
        <v>180</v>
      </c>
      <c r="E766" s="7" t="s">
        <v>181</v>
      </c>
      <c r="F766" s="7">
        <v>2020</v>
      </c>
      <c r="G766" s="8">
        <v>0.76736111111111116</v>
      </c>
      <c r="H766" s="8">
        <v>0.82986111111111116</v>
      </c>
      <c r="I766" s="7">
        <v>58</v>
      </c>
      <c r="J766" s="7">
        <v>12</v>
      </c>
      <c r="K766" s="7">
        <v>46</v>
      </c>
      <c r="L766" s="7">
        <v>20.689655172413794</v>
      </c>
      <c r="M766" s="12" t="str">
        <f>IFERROR(VLOOKUP(Tabla1[[#This Row],[COD]],Circuitos[],2,0)," ")</f>
        <v xml:space="preserve"> </v>
      </c>
      <c r="N766" s="9">
        <f>Tabla1[[#This Row],[DIA]]</f>
        <v>45825</v>
      </c>
      <c r="S766"/>
    </row>
    <row r="767" spans="1:19">
      <c r="A767" s="9" t="str">
        <f>Tabla1[[#This Row],[DIA]]&amp;"-"&amp;Tabla1[[#This Row],[NUM]]</f>
        <v>45825-2022</v>
      </c>
      <c r="B767" s="61">
        <v>45825</v>
      </c>
      <c r="C767" s="7" t="s">
        <v>147</v>
      </c>
      <c r="D767" s="7" t="s">
        <v>180</v>
      </c>
      <c r="E767" s="7" t="s">
        <v>181</v>
      </c>
      <c r="F767" s="7">
        <v>2022</v>
      </c>
      <c r="G767" s="8">
        <v>0.83680555555555558</v>
      </c>
      <c r="H767" s="8">
        <v>0.89930555555555558</v>
      </c>
      <c r="I767" s="7">
        <v>16</v>
      </c>
      <c r="J767" s="7">
        <v>8</v>
      </c>
      <c r="K767" s="7">
        <v>8</v>
      </c>
      <c r="L767" s="7">
        <v>50</v>
      </c>
      <c r="M767" s="12" t="str">
        <f>IFERROR(VLOOKUP(Tabla1[[#This Row],[COD]],Circuitos[],2,0)," ")</f>
        <v xml:space="preserve"> </v>
      </c>
      <c r="N767" s="9">
        <f>Tabla1[[#This Row],[DIA]]</f>
        <v>45825</v>
      </c>
      <c r="S767"/>
    </row>
    <row r="768" spans="1:19">
      <c r="A768" s="9" t="str">
        <f>Tabla1[[#This Row],[DIA]]&amp;"-"&amp;Tabla1[[#This Row],[NUM]]</f>
        <v>45825-2022</v>
      </c>
      <c r="B768" s="61">
        <v>45825</v>
      </c>
      <c r="C768" s="7" t="s">
        <v>147</v>
      </c>
      <c r="D768" s="7" t="s">
        <v>180</v>
      </c>
      <c r="E768" s="7" t="s">
        <v>181</v>
      </c>
      <c r="F768" s="7">
        <v>2022</v>
      </c>
      <c r="G768" s="8">
        <v>0.83680555555555558</v>
      </c>
      <c r="H768" s="8">
        <v>0.90277777777777779</v>
      </c>
      <c r="I768" s="7">
        <v>12</v>
      </c>
      <c r="J768" s="7">
        <v>5</v>
      </c>
      <c r="K768" s="7">
        <v>7</v>
      </c>
      <c r="L768" s="7">
        <v>41.666666666666664</v>
      </c>
      <c r="M768" s="12" t="str">
        <f>IFERROR(VLOOKUP(Tabla1[[#This Row],[COD]],Circuitos[],2,0)," ")</f>
        <v xml:space="preserve"> </v>
      </c>
      <c r="N768" s="9">
        <f>Tabla1[[#This Row],[DIA]]</f>
        <v>45825</v>
      </c>
      <c r="S768"/>
    </row>
    <row r="769" spans="1:19">
      <c r="A769" s="9" t="str">
        <f>Tabla1[[#This Row],[DIA]]&amp;"-"&amp;Tabla1[[#This Row],[NUM]]</f>
        <v>45825-649</v>
      </c>
      <c r="B769" s="61">
        <v>45825</v>
      </c>
      <c r="C769" s="7" t="s">
        <v>550</v>
      </c>
      <c r="D769" s="7" t="s">
        <v>139</v>
      </c>
      <c r="E769" s="7" t="s">
        <v>400</v>
      </c>
      <c r="F769" s="7">
        <v>649</v>
      </c>
      <c r="G769" s="8">
        <v>0.41319444444444442</v>
      </c>
      <c r="H769" s="8">
        <v>0.50694444444444442</v>
      </c>
      <c r="I769" s="7">
        <v>22</v>
      </c>
      <c r="J769" s="7">
        <v>8</v>
      </c>
      <c r="K769" s="7">
        <v>14</v>
      </c>
      <c r="L769" s="7">
        <v>36.363636363636367</v>
      </c>
      <c r="M769" s="1" t="str">
        <f>IFERROR(VLOOKUP(Tabla1[[#This Row],[COD]],Circuitos[],2,0)," ")</f>
        <v xml:space="preserve"> </v>
      </c>
      <c r="N769" s="9">
        <f>Tabla1[[#This Row],[DIA]]</f>
        <v>45825</v>
      </c>
      <c r="S769"/>
    </row>
    <row r="770" spans="1:19">
      <c r="A770" s="9" t="str">
        <f>Tabla1[[#This Row],[DIA]]&amp;"-"&amp;Tabla1[[#This Row],[NUM]]</f>
        <v>45825-937</v>
      </c>
      <c r="B770" s="61">
        <v>45825</v>
      </c>
      <c r="C770" s="7" t="s">
        <v>13</v>
      </c>
      <c r="D770" s="7" t="s">
        <v>209</v>
      </c>
      <c r="E770" s="7" t="s">
        <v>250</v>
      </c>
      <c r="F770" s="7">
        <v>937</v>
      </c>
      <c r="G770" s="8">
        <v>0.66666666666666663</v>
      </c>
      <c r="H770" s="8">
        <v>0.79166666666666663</v>
      </c>
      <c r="I770" s="7">
        <v>45</v>
      </c>
      <c r="J770" s="7">
        <v>34</v>
      </c>
      <c r="K770" s="7">
        <v>11</v>
      </c>
      <c r="L770" s="7">
        <v>75.555555555555557</v>
      </c>
      <c r="M770" s="1" t="str">
        <f>IFERROR(VLOOKUP(Tabla1[[#This Row],[COD]],Circuitos[],2,0)," ")</f>
        <v xml:space="preserve"> </v>
      </c>
      <c r="N770" s="9">
        <f>Tabla1[[#This Row],[DIA]]</f>
        <v>45825</v>
      </c>
      <c r="S770"/>
    </row>
    <row r="771" spans="1:19">
      <c r="A771" s="9" t="str">
        <f>Tabla1[[#This Row],[DIA]]&amp;"-"&amp;Tabla1[[#This Row],[NUM]]</f>
        <v>45825-1915</v>
      </c>
      <c r="B771" s="61">
        <v>45825</v>
      </c>
      <c r="C771" s="7" t="s">
        <v>13</v>
      </c>
      <c r="D771" s="7" t="s">
        <v>313</v>
      </c>
      <c r="E771" s="7" t="s">
        <v>250</v>
      </c>
      <c r="F771" s="7">
        <v>1915</v>
      </c>
      <c r="G771" s="8">
        <v>0.31944444444444442</v>
      </c>
      <c r="H771" s="8">
        <v>0.39583333333333331</v>
      </c>
      <c r="I771" s="7">
        <v>45</v>
      </c>
      <c r="J771" s="7">
        <v>45</v>
      </c>
      <c r="K771" s="7">
        <v>0</v>
      </c>
      <c r="L771" s="7">
        <v>100</v>
      </c>
      <c r="M771" s="1" t="str">
        <f>IFERROR(VLOOKUP(Tabla1[[#This Row],[COD]],Circuitos[],2,0)," ")</f>
        <v xml:space="preserve"> </v>
      </c>
      <c r="N771" s="9">
        <f>Tabla1[[#This Row],[DIA]]</f>
        <v>45825</v>
      </c>
      <c r="S771"/>
    </row>
    <row r="772" spans="1:19">
      <c r="A772" s="9" t="str">
        <f>Tabla1[[#This Row],[DIA]]&amp;"-"&amp;Tabla1[[#This Row],[NUM]]</f>
        <v>45825-63</v>
      </c>
      <c r="B772" s="61">
        <v>45825</v>
      </c>
      <c r="C772" s="7" t="s">
        <v>13</v>
      </c>
      <c r="D772" s="7" t="s">
        <v>252</v>
      </c>
      <c r="E772" s="7" t="s">
        <v>272</v>
      </c>
      <c r="F772" s="7">
        <v>63</v>
      </c>
      <c r="G772" s="8">
        <v>0.75347222222222221</v>
      </c>
      <c r="H772" s="8">
        <v>0.85416666666666663</v>
      </c>
      <c r="I772" s="7">
        <v>18</v>
      </c>
      <c r="J772" s="7">
        <v>16</v>
      </c>
      <c r="K772" s="7">
        <v>2</v>
      </c>
      <c r="L772" s="7">
        <v>88.888888888888886</v>
      </c>
      <c r="M772" s="1" t="str">
        <f>IFERROR(VLOOKUP(Tabla1[[#This Row],[COD]],Circuitos[],2,0)," ")</f>
        <v xml:space="preserve"> </v>
      </c>
      <c r="N772" s="9">
        <f>Tabla1[[#This Row],[DIA]]</f>
        <v>45825</v>
      </c>
      <c r="S772"/>
    </row>
    <row r="773" spans="1:19">
      <c r="A773" s="9" t="str">
        <f>Tabla1[[#This Row],[DIA]]&amp;"-"&amp;Tabla1[[#This Row],[NUM]]</f>
        <v>45825-1858</v>
      </c>
      <c r="B773" s="61">
        <v>45825</v>
      </c>
      <c r="C773" s="7" t="s">
        <v>13</v>
      </c>
      <c r="D773" s="7" t="s">
        <v>147</v>
      </c>
      <c r="E773" s="7" t="s">
        <v>181</v>
      </c>
      <c r="F773" s="7">
        <v>1858</v>
      </c>
      <c r="G773" s="8">
        <v>0.5</v>
      </c>
      <c r="H773" s="8">
        <v>0.71527777777777779</v>
      </c>
      <c r="I773" s="7">
        <v>30</v>
      </c>
      <c r="J773" s="7">
        <v>4</v>
      </c>
      <c r="K773" s="7">
        <v>26</v>
      </c>
      <c r="L773" s="7">
        <v>13.333333333333334</v>
      </c>
      <c r="M773" s="1" t="str">
        <f>IFERROR(VLOOKUP(Tabla1[[#This Row],[COD]],Circuitos[],2,0)," ")</f>
        <v xml:space="preserve"> </v>
      </c>
      <c r="N773" s="9">
        <f>Tabla1[[#This Row],[DIA]]</f>
        <v>45825</v>
      </c>
      <c r="S773"/>
    </row>
    <row r="774" spans="1:19">
      <c r="A774" s="9" t="str">
        <f>Tabla1[[#This Row],[DIA]]&amp;"-"&amp;Tabla1[[#This Row],[NUM]]</f>
        <v>45825-941</v>
      </c>
      <c r="B774" s="61">
        <v>45825</v>
      </c>
      <c r="C774" s="7" t="s">
        <v>13</v>
      </c>
      <c r="D774" s="7" t="s">
        <v>254</v>
      </c>
      <c r="E774" s="7" t="s">
        <v>250</v>
      </c>
      <c r="F774" s="7">
        <v>941</v>
      </c>
      <c r="G774" s="8">
        <v>0.66666666666666663</v>
      </c>
      <c r="H774" s="8">
        <v>0.78125</v>
      </c>
      <c r="I774" s="7">
        <v>45</v>
      </c>
      <c r="J774" s="7">
        <v>42</v>
      </c>
      <c r="K774" s="7">
        <v>3</v>
      </c>
      <c r="L774" s="7">
        <v>93.333333333333329</v>
      </c>
      <c r="M774" s="1" t="str">
        <f>IFERROR(VLOOKUP(Tabla1[[#This Row],[COD]],Circuitos[],2,0)," ")</f>
        <v xml:space="preserve"> </v>
      </c>
      <c r="N774" s="9">
        <f>Tabla1[[#This Row],[DIA]]</f>
        <v>45825</v>
      </c>
      <c r="S774"/>
    </row>
    <row r="775" spans="1:19">
      <c r="A775" s="9" t="str">
        <f>Tabla1[[#This Row],[DIA]]&amp;"-"&amp;Tabla1[[#This Row],[NUM]]</f>
        <v>45825-1302</v>
      </c>
      <c r="B775" s="61">
        <v>45825</v>
      </c>
      <c r="C775" s="7" t="s">
        <v>22</v>
      </c>
      <c r="D775" s="7" t="s">
        <v>147</v>
      </c>
      <c r="E775" s="7" t="s">
        <v>181</v>
      </c>
      <c r="F775" s="7">
        <v>1302</v>
      </c>
      <c r="G775" s="8">
        <v>0.4826388888888889</v>
      </c>
      <c r="H775" s="8">
        <v>0.69097222222222221</v>
      </c>
      <c r="I775" s="7">
        <v>12</v>
      </c>
      <c r="J775" s="7">
        <v>6</v>
      </c>
      <c r="K775" s="7">
        <v>6</v>
      </c>
      <c r="L775" s="7">
        <v>50</v>
      </c>
      <c r="M775" s="1" t="str">
        <f>IFERROR(VLOOKUP(Tabla1[[#This Row],[COD]],Circuitos[],2,0)," ")</f>
        <v xml:space="preserve"> </v>
      </c>
      <c r="N775" s="9">
        <f>Tabla1[[#This Row],[DIA]]</f>
        <v>45825</v>
      </c>
      <c r="S775"/>
    </row>
    <row r="776" spans="1:19">
      <c r="A776" s="9" t="str">
        <f>Tabla1[[#This Row],[DIA]]&amp;"-"&amp;Tabla1[[#This Row],[NUM]]</f>
        <v>45826-2333</v>
      </c>
      <c r="B776" s="61">
        <v>45826</v>
      </c>
      <c r="C776" s="7" t="s">
        <v>185</v>
      </c>
      <c r="D776" s="7" t="s">
        <v>147</v>
      </c>
      <c r="E776" s="7" t="s">
        <v>181</v>
      </c>
      <c r="F776" s="7">
        <v>2333</v>
      </c>
      <c r="G776" s="8">
        <v>0.79513888888888884</v>
      </c>
      <c r="H776" s="8">
        <v>0.85763888888888884</v>
      </c>
      <c r="I776" s="7">
        <v>40</v>
      </c>
      <c r="J776" s="7">
        <v>17</v>
      </c>
      <c r="K776" s="7">
        <v>23</v>
      </c>
      <c r="L776" s="7">
        <v>42.5</v>
      </c>
      <c r="M776" s="1" t="str">
        <f>IFERROR(VLOOKUP(Tabla1[[#This Row],[COD]],Circuitos[],2,0)," ")</f>
        <v xml:space="preserve"> </v>
      </c>
      <c r="N776" s="9">
        <f>Tabla1[[#This Row],[DIA]]</f>
        <v>45826</v>
      </c>
      <c r="S776"/>
    </row>
    <row r="777" spans="1:19">
      <c r="A777" s="9" t="str">
        <f>Tabla1[[#This Row],[DIA]]&amp;"-"&amp;Tabla1[[#This Row],[NUM]]</f>
        <v>45826-8055</v>
      </c>
      <c r="B777" s="61">
        <v>45826</v>
      </c>
      <c r="C777" s="7" t="s">
        <v>175</v>
      </c>
      <c r="D777" s="7" t="s">
        <v>173</v>
      </c>
      <c r="E777" s="7" t="s">
        <v>257</v>
      </c>
      <c r="F777" s="7">
        <v>8055</v>
      </c>
      <c r="G777" s="8">
        <v>0.5625</v>
      </c>
      <c r="H777" s="8">
        <v>0.61458333333333337</v>
      </c>
      <c r="I777" s="7">
        <v>10</v>
      </c>
      <c r="J777" s="7">
        <v>0</v>
      </c>
      <c r="K777" s="7">
        <v>10</v>
      </c>
      <c r="L777" s="7">
        <v>0</v>
      </c>
      <c r="M777" s="1" t="str">
        <f>IFERROR(VLOOKUP(Tabla1[[#This Row],[COD]],Circuitos[],2,0)," ")</f>
        <v xml:space="preserve"> </v>
      </c>
      <c r="N777" s="9">
        <f>Tabla1[[#This Row],[DIA]]</f>
        <v>45826</v>
      </c>
      <c r="S777"/>
    </row>
    <row r="778" spans="1:19">
      <c r="A778" s="9" t="str">
        <f>Tabla1[[#This Row],[DIA]]&amp;"-"&amp;Tabla1[[#This Row],[NUM]]</f>
        <v>45827-685</v>
      </c>
      <c r="B778" s="61">
        <v>45827</v>
      </c>
      <c r="C778" s="7" t="s">
        <v>291</v>
      </c>
      <c r="D778" s="7" t="s">
        <v>13</v>
      </c>
      <c r="E778" s="7" t="s">
        <v>292</v>
      </c>
      <c r="F778" s="7">
        <v>685</v>
      </c>
      <c r="G778" s="8">
        <v>0.29166666666666669</v>
      </c>
      <c r="H778" s="8">
        <v>0.41666666666666669</v>
      </c>
      <c r="I778" s="7">
        <v>46</v>
      </c>
      <c r="J778" s="7">
        <v>31</v>
      </c>
      <c r="K778" s="7">
        <v>15</v>
      </c>
      <c r="L778" s="7">
        <v>67.391304347826093</v>
      </c>
      <c r="M778" s="1" t="str">
        <f>IFERROR(VLOOKUP(Tabla1[[#This Row],[COD]],Circuitos[],2,0)," ")</f>
        <v xml:space="preserve"> </v>
      </c>
      <c r="N778" s="9">
        <f>Tabla1[[#This Row],[DIA]]</f>
        <v>45827</v>
      </c>
      <c r="S778"/>
    </row>
    <row r="779" spans="1:19">
      <c r="A779" s="9" t="str">
        <f>Tabla1[[#This Row],[DIA]]&amp;"-"&amp;Tabla1[[#This Row],[NUM]]</f>
        <v>45828-2333</v>
      </c>
      <c r="B779" s="61">
        <v>45828</v>
      </c>
      <c r="C779" s="7" t="s">
        <v>185</v>
      </c>
      <c r="D779" s="7" t="s">
        <v>147</v>
      </c>
      <c r="E779" s="7" t="s">
        <v>181</v>
      </c>
      <c r="F779" s="7">
        <v>2333</v>
      </c>
      <c r="G779" s="8">
        <v>0.79513888888888884</v>
      </c>
      <c r="H779" s="8">
        <v>0.85763888888888884</v>
      </c>
      <c r="I779" s="7">
        <v>40</v>
      </c>
      <c r="J779" s="7">
        <v>10</v>
      </c>
      <c r="K779" s="7">
        <v>30</v>
      </c>
      <c r="L779" s="7">
        <v>25</v>
      </c>
      <c r="M779" s="1" t="str">
        <f>IFERROR(VLOOKUP(Tabla1[[#This Row],[COD]],Circuitos[],2,0)," ")</f>
        <v xml:space="preserve"> </v>
      </c>
      <c r="N779" s="9">
        <f>Tabla1[[#This Row],[DIA]]</f>
        <v>45828</v>
      </c>
      <c r="S779"/>
    </row>
    <row r="780" spans="1:19">
      <c r="A780" s="9" t="str">
        <f>Tabla1[[#This Row],[DIA]]&amp;"-"&amp;Tabla1[[#This Row],[NUM]]</f>
        <v>45828-920</v>
      </c>
      <c r="B780" s="61">
        <v>45828</v>
      </c>
      <c r="C780" s="7" t="s">
        <v>185</v>
      </c>
      <c r="D780" s="7" t="s">
        <v>13</v>
      </c>
      <c r="E780" s="7" t="s">
        <v>186</v>
      </c>
      <c r="F780" s="7">
        <v>920</v>
      </c>
      <c r="G780" s="8">
        <v>0.63888888888888884</v>
      </c>
      <c r="H780" s="8">
        <v>0.78125</v>
      </c>
      <c r="I780" s="7">
        <v>30</v>
      </c>
      <c r="J780" s="7">
        <v>3</v>
      </c>
      <c r="K780" s="7">
        <v>27</v>
      </c>
      <c r="L780" s="7">
        <v>10</v>
      </c>
      <c r="M780" s="1" t="str">
        <f>IFERROR(VLOOKUP(Tabla1[[#This Row],[COD]],Circuitos[],2,0)," ")</f>
        <v xml:space="preserve"> </v>
      </c>
      <c r="N780" s="9">
        <f>Tabla1[[#This Row],[DIA]]</f>
        <v>45828</v>
      </c>
      <c r="S780"/>
    </row>
    <row r="781" spans="1:19">
      <c r="A781" s="9" t="str">
        <f>Tabla1[[#This Row],[DIA]]&amp;"-"&amp;Tabla1[[#This Row],[NUM]]</f>
        <v>45828-5003</v>
      </c>
      <c r="B781" s="61">
        <v>45828</v>
      </c>
      <c r="C781" s="7" t="s">
        <v>175</v>
      </c>
      <c r="D781" s="7" t="s">
        <v>173</v>
      </c>
      <c r="E781" s="7" t="s">
        <v>174</v>
      </c>
      <c r="F781" s="7">
        <v>5003</v>
      </c>
      <c r="G781" s="8">
        <v>0.81597222222222221</v>
      </c>
      <c r="H781" s="8">
        <v>0.89930555555555558</v>
      </c>
      <c r="I781" s="7">
        <v>10</v>
      </c>
      <c r="J781" s="7">
        <v>0</v>
      </c>
      <c r="K781" s="7">
        <v>10</v>
      </c>
      <c r="L781" s="7">
        <v>0</v>
      </c>
      <c r="M781" s="1" t="str">
        <f>IFERROR(VLOOKUP(Tabla1[[#This Row],[COD]],Circuitos[],2,0)," ")</f>
        <v xml:space="preserve"> </v>
      </c>
      <c r="N781" s="9">
        <f>Tabla1[[#This Row],[DIA]]</f>
        <v>45828</v>
      </c>
      <c r="S781"/>
    </row>
    <row r="782" spans="1:19">
      <c r="A782" s="9" t="str">
        <f>Tabla1[[#This Row],[DIA]]&amp;"-"&amp;Tabla1[[#This Row],[NUM]]</f>
        <v>45828-151</v>
      </c>
      <c r="B782" s="61">
        <v>45828</v>
      </c>
      <c r="C782" s="7" t="s">
        <v>139</v>
      </c>
      <c r="D782" s="7" t="s">
        <v>13</v>
      </c>
      <c r="E782" s="7" t="s">
        <v>400</v>
      </c>
      <c r="F782" s="7">
        <v>151</v>
      </c>
      <c r="G782" s="8">
        <v>0.62152777777777779</v>
      </c>
      <c r="H782" s="8">
        <v>0.88541666666666663</v>
      </c>
      <c r="I782" s="7">
        <v>22</v>
      </c>
      <c r="J782" s="7">
        <v>14</v>
      </c>
      <c r="K782" s="7">
        <v>8</v>
      </c>
      <c r="L782" s="7">
        <v>63.636363636363633</v>
      </c>
      <c r="M782" s="1" t="str">
        <f>IFERROR(VLOOKUP(Tabla1[[#This Row],[COD]],Circuitos[],2,0)," ")</f>
        <v xml:space="preserve"> </v>
      </c>
      <c r="N782" s="9">
        <f>Tabla1[[#This Row],[DIA]]</f>
        <v>45828</v>
      </c>
      <c r="S782"/>
    </row>
    <row r="783" spans="1:19">
      <c r="A783" s="9" t="str">
        <f>Tabla1[[#This Row],[DIA]]&amp;"-"&amp;Tabla1[[#This Row],[NUM]]</f>
        <v>45828-1120</v>
      </c>
      <c r="B783" s="61">
        <v>45828</v>
      </c>
      <c r="C783" s="7" t="s">
        <v>192</v>
      </c>
      <c r="D783" s="7" t="s">
        <v>13</v>
      </c>
      <c r="E783" s="7" t="s">
        <v>193</v>
      </c>
      <c r="F783" s="7">
        <v>1120</v>
      </c>
      <c r="G783" s="8">
        <v>0.71527777777777779</v>
      </c>
      <c r="H783" s="8">
        <v>0.82638888888888884</v>
      </c>
      <c r="I783" s="7">
        <v>40</v>
      </c>
      <c r="J783" s="7">
        <v>37</v>
      </c>
      <c r="K783" s="7">
        <v>3</v>
      </c>
      <c r="L783" s="7">
        <v>92.5</v>
      </c>
      <c r="M783" s="12" t="str">
        <f>IFERROR(VLOOKUP(Tabla1[[#This Row],[COD]],Circuitos[],2,0)," ")</f>
        <v xml:space="preserve"> </v>
      </c>
      <c r="N783" s="9">
        <f>Tabla1[[#This Row],[DIA]]</f>
        <v>45828</v>
      </c>
      <c r="S783"/>
    </row>
    <row r="784" spans="1:19">
      <c r="A784" s="9" t="str">
        <f>Tabla1[[#This Row],[DIA]]&amp;"-"&amp;Tabla1[[#This Row],[NUM]]</f>
        <v>45828-843</v>
      </c>
      <c r="B784" s="61">
        <v>45828</v>
      </c>
      <c r="C784" s="7" t="s">
        <v>520</v>
      </c>
      <c r="D784" s="7" t="s">
        <v>139</v>
      </c>
      <c r="E784" s="7" t="s">
        <v>400</v>
      </c>
      <c r="F784" s="7">
        <v>843</v>
      </c>
      <c r="G784" s="8">
        <v>0.3888888888888889</v>
      </c>
      <c r="H784" s="8">
        <v>0.50347222222222221</v>
      </c>
      <c r="I784" s="7">
        <v>22</v>
      </c>
      <c r="J784" s="7">
        <v>14</v>
      </c>
      <c r="K784" s="7">
        <v>8</v>
      </c>
      <c r="L784" s="7">
        <v>63.636363636363633</v>
      </c>
      <c r="M784" s="12" t="str">
        <f>IFERROR(VLOOKUP(Tabla1[[#This Row],[COD]],Circuitos[],2,0)," ")</f>
        <v xml:space="preserve"> </v>
      </c>
      <c r="N784" s="9">
        <f>Tabla1[[#This Row],[DIA]]</f>
        <v>45828</v>
      </c>
      <c r="S784"/>
    </row>
    <row r="785" spans="1:19">
      <c r="A785" s="9" t="str">
        <f>Tabla1[[#This Row],[DIA]]&amp;"-"&amp;Tabla1[[#This Row],[NUM]]</f>
        <v>45828-1684</v>
      </c>
      <c r="B785" s="61">
        <v>45828</v>
      </c>
      <c r="C785" s="7" t="s">
        <v>147</v>
      </c>
      <c r="D785" s="7" t="s">
        <v>13</v>
      </c>
      <c r="E785" s="7" t="s">
        <v>475</v>
      </c>
      <c r="F785" s="7">
        <v>1684</v>
      </c>
      <c r="G785" s="8">
        <v>0.65625</v>
      </c>
      <c r="H785" s="8">
        <v>0.79166666666666663</v>
      </c>
      <c r="I785" s="7">
        <v>30</v>
      </c>
      <c r="J785" s="7">
        <v>29</v>
      </c>
      <c r="K785" s="7">
        <v>1</v>
      </c>
      <c r="L785" s="7">
        <v>96.666666666666671</v>
      </c>
      <c r="M785" s="1" t="str">
        <f>IFERROR(VLOOKUP(Tabla1[[#This Row],[COD]],Circuitos[],2,0)," ")</f>
        <v xml:space="preserve"> </v>
      </c>
      <c r="N785" s="9">
        <f>Tabla1[[#This Row],[DIA]]</f>
        <v>45828</v>
      </c>
      <c r="S785"/>
    </row>
    <row r="786" spans="1:19">
      <c r="A786" s="9" t="str">
        <f>Tabla1[[#This Row],[DIA]]&amp;"-"&amp;Tabla1[[#This Row],[NUM]]</f>
        <v>45828-921</v>
      </c>
      <c r="B786" s="61">
        <v>45828</v>
      </c>
      <c r="C786" s="7" t="s">
        <v>13</v>
      </c>
      <c r="D786" s="7" t="s">
        <v>185</v>
      </c>
      <c r="E786" s="7" t="s">
        <v>186</v>
      </c>
      <c r="F786" s="7">
        <v>921</v>
      </c>
      <c r="G786" s="8">
        <v>0.81597222222222221</v>
      </c>
      <c r="H786" s="8">
        <v>2.0833333333333332E-2</v>
      </c>
      <c r="I786" s="7">
        <v>30</v>
      </c>
      <c r="J786" s="7">
        <v>21</v>
      </c>
      <c r="K786" s="7">
        <v>9</v>
      </c>
      <c r="L786" s="7">
        <v>70</v>
      </c>
      <c r="M786" s="1" t="str">
        <f>IFERROR(VLOOKUP(Tabla1[[#This Row],[COD]],Circuitos[],2,0)," ")</f>
        <v xml:space="preserve"> </v>
      </c>
      <c r="N786" s="9">
        <f>Tabla1[[#This Row],[DIA]]</f>
        <v>45828</v>
      </c>
      <c r="S786"/>
    </row>
    <row r="787" spans="1:19">
      <c r="A787" s="9" t="str">
        <f>Tabla1[[#This Row],[DIA]]&amp;"-"&amp;Tabla1[[#This Row],[NUM]]</f>
        <v>45828-5002</v>
      </c>
      <c r="B787" s="61">
        <v>45828</v>
      </c>
      <c r="C787" s="7" t="s">
        <v>13</v>
      </c>
      <c r="D787" s="7" t="s">
        <v>175</v>
      </c>
      <c r="E787" s="7" t="s">
        <v>174</v>
      </c>
      <c r="F787" s="7">
        <v>5002</v>
      </c>
      <c r="G787" s="8">
        <v>0.52777777777777779</v>
      </c>
      <c r="H787" s="8">
        <v>0.77430555555555558</v>
      </c>
      <c r="I787" s="7">
        <v>2</v>
      </c>
      <c r="J787" s="7">
        <v>2</v>
      </c>
      <c r="K787" s="7">
        <v>0</v>
      </c>
      <c r="L787" s="7">
        <v>100</v>
      </c>
      <c r="M787" s="1" t="str">
        <f>IFERROR(VLOOKUP(Tabla1[[#This Row],[COD]],Circuitos[],2,0)," ")</f>
        <v>Programas de Egipto</v>
      </c>
      <c r="N787" s="9">
        <f>Tabla1[[#This Row],[DIA]]</f>
        <v>45828</v>
      </c>
      <c r="S787"/>
    </row>
    <row r="788" spans="1:19">
      <c r="A788" s="9" t="str">
        <f>Tabla1[[#This Row],[DIA]]&amp;"-"&amp;Tabla1[[#This Row],[NUM]]</f>
        <v>45828-1831</v>
      </c>
      <c r="B788" s="61">
        <v>45828</v>
      </c>
      <c r="C788" s="7" t="s">
        <v>13</v>
      </c>
      <c r="D788" s="7" t="s">
        <v>234</v>
      </c>
      <c r="E788" s="7" t="s">
        <v>250</v>
      </c>
      <c r="F788" s="7">
        <v>1831</v>
      </c>
      <c r="G788" s="8">
        <v>0.47916666666666669</v>
      </c>
      <c r="H788" s="8">
        <v>0.58680555555555558</v>
      </c>
      <c r="I788" s="7">
        <v>45</v>
      </c>
      <c r="J788" s="7">
        <v>44</v>
      </c>
      <c r="K788" s="7">
        <v>1</v>
      </c>
      <c r="L788" s="7">
        <v>97.777777777777771</v>
      </c>
      <c r="M788" s="1" t="str">
        <f>IFERROR(VLOOKUP(Tabla1[[#This Row],[COD]],Circuitos[],2,0)," ")</f>
        <v xml:space="preserve"> </v>
      </c>
      <c r="N788" s="9">
        <f>Tabla1[[#This Row],[DIA]]</f>
        <v>45828</v>
      </c>
      <c r="S788"/>
    </row>
    <row r="789" spans="1:19">
      <c r="A789" s="9" t="str">
        <f>Tabla1[[#This Row],[DIA]]&amp;"-"&amp;Tabla1[[#This Row],[NUM]]</f>
        <v>45828-319</v>
      </c>
      <c r="B789" s="61">
        <v>45828</v>
      </c>
      <c r="C789" s="7" t="s">
        <v>553</v>
      </c>
      <c r="D789" s="7" t="s">
        <v>103</v>
      </c>
      <c r="E789" s="7" t="s">
        <v>482</v>
      </c>
      <c r="F789" s="7">
        <v>319</v>
      </c>
      <c r="G789" s="8">
        <v>0.75</v>
      </c>
      <c r="H789" s="8">
        <v>0.83333333333333337</v>
      </c>
      <c r="I789" s="7">
        <v>20</v>
      </c>
      <c r="J789" s="7">
        <v>7</v>
      </c>
      <c r="K789" s="7">
        <v>13</v>
      </c>
      <c r="L789" s="7">
        <v>35</v>
      </c>
      <c r="M789" s="1" t="str">
        <f>IFERROR(VLOOKUP(Tabla1[[#This Row],[COD]],Circuitos[],2,0)," ")</f>
        <v xml:space="preserve"> </v>
      </c>
      <c r="N789" s="9">
        <f>Tabla1[[#This Row],[DIA]]</f>
        <v>45828</v>
      </c>
      <c r="S789"/>
    </row>
    <row r="790" spans="1:19">
      <c r="A790" s="9" t="str">
        <f>Tabla1[[#This Row],[DIA]]&amp;"-"&amp;Tabla1[[#This Row],[NUM]]</f>
        <v>45829-726</v>
      </c>
      <c r="B790" s="61">
        <v>45829</v>
      </c>
      <c r="C790" s="7" t="s">
        <v>103</v>
      </c>
      <c r="D790" s="7" t="s">
        <v>13</v>
      </c>
      <c r="E790" s="7" t="s">
        <v>482</v>
      </c>
      <c r="F790" s="7">
        <v>726</v>
      </c>
      <c r="G790" s="8">
        <v>3.472222222222222E-3</v>
      </c>
      <c r="H790" s="8">
        <v>0.33680555555555558</v>
      </c>
      <c r="I790" s="7">
        <v>20</v>
      </c>
      <c r="J790" s="7">
        <v>7</v>
      </c>
      <c r="K790" s="7">
        <v>13</v>
      </c>
      <c r="L790" s="7">
        <v>35</v>
      </c>
      <c r="M790" s="1" t="str">
        <f>IFERROR(VLOOKUP(Tabla1[[#This Row],[COD]],Circuitos[],2,0)," ")</f>
        <v xml:space="preserve"> </v>
      </c>
      <c r="N790" s="9">
        <f>Tabla1[[#This Row],[DIA]]</f>
        <v>45829</v>
      </c>
      <c r="S790"/>
    </row>
    <row r="791" spans="1:19">
      <c r="A791" s="9" t="str">
        <f>Tabla1[[#This Row],[DIA]]&amp;"-"&amp;Tabla1[[#This Row],[NUM]]</f>
        <v>45829-3712</v>
      </c>
      <c r="B791" s="61">
        <v>45829</v>
      </c>
      <c r="C791" s="7" t="s">
        <v>37</v>
      </c>
      <c r="D791" s="7" t="s">
        <v>201</v>
      </c>
      <c r="E791" s="7" t="s">
        <v>202</v>
      </c>
      <c r="F791" s="7">
        <v>3712</v>
      </c>
      <c r="G791" s="8">
        <v>0.5</v>
      </c>
      <c r="H791" s="8">
        <v>0.57638888888888884</v>
      </c>
      <c r="I791" s="7">
        <v>12</v>
      </c>
      <c r="J791" s="7">
        <v>10</v>
      </c>
      <c r="K791" s="7">
        <v>2</v>
      </c>
      <c r="L791" s="7">
        <v>83.333333333333329</v>
      </c>
      <c r="M791" s="1" t="str">
        <f>IFERROR(VLOOKUP(Tabla1[[#This Row],[COD]],Circuitos[],2,0)," ")</f>
        <v xml:space="preserve"> </v>
      </c>
      <c r="N791" s="9">
        <f>Tabla1[[#This Row],[DIA]]</f>
        <v>45829</v>
      </c>
      <c r="S791"/>
    </row>
    <row r="792" spans="1:19">
      <c r="A792" s="9" t="str">
        <f>Tabla1[[#This Row],[DIA]]&amp;"-"&amp;Tabla1[[#This Row],[NUM]]</f>
        <v>45829-6001</v>
      </c>
      <c r="B792" s="61">
        <v>45829</v>
      </c>
      <c r="C792" s="7" t="s">
        <v>173</v>
      </c>
      <c r="D792" s="7" t="s">
        <v>13</v>
      </c>
      <c r="E792" s="7" t="s">
        <v>174</v>
      </c>
      <c r="F792" s="7">
        <v>6001</v>
      </c>
      <c r="G792" s="8">
        <v>0.37847222222222221</v>
      </c>
      <c r="H792" s="8">
        <v>0.55902777777777779</v>
      </c>
      <c r="I792" s="7">
        <v>10</v>
      </c>
      <c r="J792" s="7">
        <v>0</v>
      </c>
      <c r="K792" s="7">
        <v>10</v>
      </c>
      <c r="L792" s="7">
        <v>0</v>
      </c>
      <c r="M792" s="1" t="str">
        <f>IFERROR(VLOOKUP(Tabla1[[#This Row],[COD]],Circuitos[],2,0)," ")</f>
        <v xml:space="preserve"> </v>
      </c>
      <c r="N792" s="9">
        <f>Tabla1[[#This Row],[DIA]]</f>
        <v>45829</v>
      </c>
      <c r="S792"/>
    </row>
    <row r="793" spans="1:19">
      <c r="A793" s="9" t="str">
        <f>Tabla1[[#This Row],[DIA]]&amp;"-"&amp;Tabla1[[#This Row],[NUM]]</f>
        <v>45829-64</v>
      </c>
      <c r="B793" s="61">
        <v>45829</v>
      </c>
      <c r="C793" s="7" t="s">
        <v>252</v>
      </c>
      <c r="D793" s="7" t="s">
        <v>13</v>
      </c>
      <c r="E793" s="7" t="s">
        <v>272</v>
      </c>
      <c r="F793" s="7">
        <v>64</v>
      </c>
      <c r="G793" s="8">
        <v>0.89930555555555558</v>
      </c>
      <c r="H793" s="8">
        <v>6.9444444444444441E-3</v>
      </c>
      <c r="I793" s="7">
        <v>15</v>
      </c>
      <c r="J793" s="7">
        <v>5</v>
      </c>
      <c r="K793" s="7">
        <v>10</v>
      </c>
      <c r="L793" s="7">
        <v>33.333333333333336</v>
      </c>
      <c r="M793" s="1" t="str">
        <f>IFERROR(VLOOKUP(Tabla1[[#This Row],[COD]],Circuitos[],2,0)," ")</f>
        <v xml:space="preserve"> </v>
      </c>
      <c r="N793" s="9">
        <f>Tabla1[[#This Row],[DIA]]</f>
        <v>45829</v>
      </c>
      <c r="S793"/>
    </row>
    <row r="794" spans="1:19">
      <c r="A794" s="9" t="str">
        <f>Tabla1[[#This Row],[DIA]]&amp;"-"&amp;Tabla1[[#This Row],[NUM]]</f>
        <v>45829-670</v>
      </c>
      <c r="B794" s="61">
        <v>45829</v>
      </c>
      <c r="C794" s="7" t="s">
        <v>541</v>
      </c>
      <c r="D794" s="7" t="s">
        <v>13</v>
      </c>
      <c r="E794" s="7" t="s">
        <v>250</v>
      </c>
      <c r="F794" s="7">
        <v>670</v>
      </c>
      <c r="G794" s="8">
        <v>0.61458333333333337</v>
      </c>
      <c r="H794" s="8">
        <v>0.71180555555555558</v>
      </c>
      <c r="I794" s="7">
        <v>3</v>
      </c>
      <c r="J794" s="7">
        <v>3</v>
      </c>
      <c r="K794" s="7">
        <v>0</v>
      </c>
      <c r="L794" s="7">
        <v>100</v>
      </c>
      <c r="M794" s="1" t="str">
        <f>IFERROR(VLOOKUP(Tabla1[[#This Row],[COD]],Circuitos[],2,0)," ")</f>
        <v xml:space="preserve"> </v>
      </c>
      <c r="N794" s="9">
        <f>Tabla1[[#This Row],[DIA]]</f>
        <v>45829</v>
      </c>
      <c r="S794"/>
    </row>
    <row r="795" spans="1:19">
      <c r="A795" s="9" t="str">
        <f>Tabla1[[#This Row],[DIA]]&amp;"-"&amp;Tabla1[[#This Row],[NUM]]</f>
        <v>45829-597</v>
      </c>
      <c r="B795" s="61">
        <v>45829</v>
      </c>
      <c r="C795" s="7" t="s">
        <v>13</v>
      </c>
      <c r="D795" s="7" t="s">
        <v>201</v>
      </c>
      <c r="E795" s="7" t="s">
        <v>250</v>
      </c>
      <c r="F795" s="7">
        <v>597</v>
      </c>
      <c r="G795" s="8">
        <v>0.37847222222222221</v>
      </c>
      <c r="H795" s="8">
        <v>0.47569444444444442</v>
      </c>
      <c r="I795" s="7">
        <v>45</v>
      </c>
      <c r="J795" s="7">
        <v>44</v>
      </c>
      <c r="K795" s="7">
        <v>1</v>
      </c>
      <c r="L795" s="7">
        <v>97.777777777777771</v>
      </c>
      <c r="M795" s="1" t="str">
        <f>IFERROR(VLOOKUP(Tabla1[[#This Row],[COD]],Circuitos[],2,0)," ")</f>
        <v xml:space="preserve"> </v>
      </c>
      <c r="N795" s="9">
        <f>Tabla1[[#This Row],[DIA]]</f>
        <v>45829</v>
      </c>
      <c r="S795"/>
    </row>
    <row r="796" spans="1:19">
      <c r="A796" s="9" t="str">
        <f>Tabla1[[#This Row],[DIA]]&amp;"-"&amp;Tabla1[[#This Row],[NUM]]</f>
        <v>45829-601</v>
      </c>
      <c r="B796" s="61">
        <v>45829</v>
      </c>
      <c r="C796" s="7" t="s">
        <v>13</v>
      </c>
      <c r="D796" s="7" t="s">
        <v>201</v>
      </c>
      <c r="E796" s="7" t="s">
        <v>250</v>
      </c>
      <c r="F796" s="7">
        <v>601</v>
      </c>
      <c r="G796" s="8">
        <v>0.69097222222222221</v>
      </c>
      <c r="H796" s="8">
        <v>0.78819444444444442</v>
      </c>
      <c r="I796" s="7">
        <v>50</v>
      </c>
      <c r="J796" s="7">
        <v>0</v>
      </c>
      <c r="K796" s="7">
        <v>50</v>
      </c>
      <c r="L796" s="7">
        <v>0</v>
      </c>
      <c r="M796" s="1" t="str">
        <f>IFERROR(VLOOKUP(Tabla1[[#This Row],[COD]],Circuitos[],2,0)," ")</f>
        <v xml:space="preserve"> </v>
      </c>
      <c r="N796" s="9">
        <f>Tabla1[[#This Row],[DIA]]</f>
        <v>45829</v>
      </c>
      <c r="S796"/>
    </row>
    <row r="797" spans="1:19">
      <c r="A797" s="9" t="str">
        <f>Tabla1[[#This Row],[DIA]]&amp;"-"&amp;Tabla1[[#This Row],[NUM]]</f>
        <v>45829-1355</v>
      </c>
      <c r="B797" s="61">
        <v>45829</v>
      </c>
      <c r="C797" s="7" t="s">
        <v>13</v>
      </c>
      <c r="D797" s="7" t="s">
        <v>392</v>
      </c>
      <c r="E797" s="7" t="s">
        <v>250</v>
      </c>
      <c r="F797" s="7">
        <v>1355</v>
      </c>
      <c r="G797" s="8">
        <v>0.46527777777777779</v>
      </c>
      <c r="H797" s="8">
        <v>0.50347222222222221</v>
      </c>
      <c r="I797" s="7">
        <v>30</v>
      </c>
      <c r="J797" s="7">
        <v>15</v>
      </c>
      <c r="K797" s="7">
        <v>15</v>
      </c>
      <c r="L797" s="7">
        <v>50</v>
      </c>
      <c r="M797" s="1" t="str">
        <f>IFERROR(VLOOKUP(Tabla1[[#This Row],[COD]],Circuitos[],2,0)," ")</f>
        <v xml:space="preserve"> </v>
      </c>
      <c r="N797" s="9">
        <f>Tabla1[[#This Row],[DIA]]</f>
        <v>45829</v>
      </c>
      <c r="S797"/>
    </row>
    <row r="798" spans="1:19">
      <c r="A798" s="9" t="str">
        <f>Tabla1[[#This Row],[DIA]]&amp;"-"&amp;Tabla1[[#This Row],[NUM]]</f>
        <v>45829-649</v>
      </c>
      <c r="B798" s="61">
        <v>45829</v>
      </c>
      <c r="C798" s="7" t="s">
        <v>13</v>
      </c>
      <c r="D798" s="7" t="s">
        <v>252</v>
      </c>
      <c r="E798" s="7" t="s">
        <v>250</v>
      </c>
      <c r="F798" s="7">
        <v>649</v>
      </c>
      <c r="G798" s="8">
        <v>0.47916666666666669</v>
      </c>
      <c r="H798" s="8">
        <v>0.57986111111111116</v>
      </c>
      <c r="I798" s="7">
        <v>45</v>
      </c>
      <c r="J798" s="7">
        <v>45</v>
      </c>
      <c r="K798" s="7">
        <v>0</v>
      </c>
      <c r="L798" s="7">
        <v>100</v>
      </c>
      <c r="M798" s="1" t="str">
        <f>IFERROR(VLOOKUP(Tabla1[[#This Row],[COD]],Circuitos[],2,0)," ")</f>
        <v xml:space="preserve"> </v>
      </c>
      <c r="N798" s="9">
        <f>Tabla1[[#This Row],[DIA]]</f>
        <v>45829</v>
      </c>
      <c r="S798"/>
    </row>
    <row r="799" spans="1:19">
      <c r="A799" s="9" t="str">
        <f>Tabla1[[#This Row],[DIA]]&amp;"-"&amp;Tabla1[[#This Row],[NUM]]</f>
        <v>45829-1327</v>
      </c>
      <c r="B799" s="61">
        <v>45829</v>
      </c>
      <c r="C799" s="7" t="s">
        <v>13</v>
      </c>
      <c r="D799" s="7" t="s">
        <v>192</v>
      </c>
      <c r="E799" s="7" t="s">
        <v>250</v>
      </c>
      <c r="F799" s="7">
        <v>1327</v>
      </c>
      <c r="G799" s="8">
        <v>0.3611111111111111</v>
      </c>
      <c r="H799" s="8">
        <v>0.47569444444444442</v>
      </c>
      <c r="I799" s="7">
        <v>45</v>
      </c>
      <c r="J799" s="7">
        <v>43</v>
      </c>
      <c r="K799" s="7">
        <v>2</v>
      </c>
      <c r="L799" s="7">
        <v>95.555555555555557</v>
      </c>
      <c r="M799" s="1" t="str">
        <f>IFERROR(VLOOKUP(Tabla1[[#This Row],[COD]],Circuitos[],2,0)," ")</f>
        <v xml:space="preserve"> </v>
      </c>
      <c r="N799" s="9">
        <f>Tabla1[[#This Row],[DIA]]</f>
        <v>45829</v>
      </c>
      <c r="S799"/>
    </row>
    <row r="800" spans="1:19">
      <c r="A800" s="9" t="str">
        <f>Tabla1[[#This Row],[DIA]]&amp;"-"&amp;Tabla1[[#This Row],[NUM]]</f>
        <v>45829-1113</v>
      </c>
      <c r="B800" s="61">
        <v>45829</v>
      </c>
      <c r="C800" s="7" t="s">
        <v>13</v>
      </c>
      <c r="D800" s="7" t="s">
        <v>192</v>
      </c>
      <c r="E800" s="7" t="s">
        <v>193</v>
      </c>
      <c r="F800" s="7">
        <v>1113</v>
      </c>
      <c r="G800" s="8">
        <v>0.54513888888888884</v>
      </c>
      <c r="H800" s="8">
        <v>0.65277777777777779</v>
      </c>
      <c r="I800" s="7">
        <v>40</v>
      </c>
      <c r="J800" s="7">
        <v>5</v>
      </c>
      <c r="K800" s="7">
        <v>35</v>
      </c>
      <c r="L800" s="7">
        <v>12.5</v>
      </c>
      <c r="M800" s="1" t="str">
        <f>IFERROR(VLOOKUP(Tabla1[[#This Row],[COD]],Circuitos[],2,0)," ")</f>
        <v xml:space="preserve"> </v>
      </c>
      <c r="N800" s="9">
        <f>Tabla1[[#This Row],[DIA]]</f>
        <v>45829</v>
      </c>
      <c r="S800"/>
    </row>
    <row r="801" spans="1:19">
      <c r="A801" s="9" t="str">
        <f>Tabla1[[#This Row],[DIA]]&amp;"-"&amp;Tabla1[[#This Row],[NUM]]</f>
        <v>45829-715</v>
      </c>
      <c r="B801" s="61">
        <v>45829</v>
      </c>
      <c r="C801" s="7" t="s">
        <v>13</v>
      </c>
      <c r="D801" s="7" t="s">
        <v>551</v>
      </c>
      <c r="E801" s="7" t="s">
        <v>250</v>
      </c>
      <c r="F801" s="7">
        <v>715</v>
      </c>
      <c r="G801" s="8">
        <v>0.38194444444444442</v>
      </c>
      <c r="H801" s="8">
        <v>0.44097222222222221</v>
      </c>
      <c r="I801" s="7">
        <v>45</v>
      </c>
      <c r="J801" s="7">
        <v>10</v>
      </c>
      <c r="K801" s="7">
        <v>35</v>
      </c>
      <c r="L801" s="7">
        <v>22.222222222222221</v>
      </c>
      <c r="M801" s="1" t="str">
        <f>IFERROR(VLOOKUP(Tabla1[[#This Row],[COD]],Circuitos[],2,0)," ")</f>
        <v xml:space="preserve"> </v>
      </c>
      <c r="N801" s="9">
        <f>Tabla1[[#This Row],[DIA]]</f>
        <v>45829</v>
      </c>
      <c r="S801"/>
    </row>
    <row r="802" spans="1:19">
      <c r="A802" s="9" t="str">
        <f>Tabla1[[#This Row],[DIA]]&amp;"-"&amp;Tabla1[[#This Row],[NUM]]</f>
        <v>45829-6002</v>
      </c>
      <c r="B802" s="61">
        <v>45829</v>
      </c>
      <c r="C802" s="7" t="s">
        <v>13</v>
      </c>
      <c r="D802" s="7" t="s">
        <v>183</v>
      </c>
      <c r="E802" s="7" t="s">
        <v>174</v>
      </c>
      <c r="F802" s="7">
        <v>6002</v>
      </c>
      <c r="G802" s="8">
        <v>0.60069444444444442</v>
      </c>
      <c r="H802" s="8">
        <v>0.85069444444444442</v>
      </c>
      <c r="I802" s="7">
        <v>10</v>
      </c>
      <c r="J802" s="7">
        <v>2</v>
      </c>
      <c r="K802" s="7">
        <v>8</v>
      </c>
      <c r="L802" s="7">
        <v>20</v>
      </c>
      <c r="M802" s="1" t="str">
        <f>IFERROR(VLOOKUP(Tabla1[[#This Row],[COD]],Circuitos[],2,0)," ")</f>
        <v>Programas de Egipto</v>
      </c>
      <c r="N802" s="9">
        <f>Tabla1[[#This Row],[DIA]]</f>
        <v>45829</v>
      </c>
      <c r="S802"/>
    </row>
    <row r="803" spans="1:19">
      <c r="A803" s="9" t="str">
        <f>Tabla1[[#This Row],[DIA]]&amp;"-"&amp;Tabla1[[#This Row],[NUM]]</f>
        <v>45829-416</v>
      </c>
      <c r="B803" s="61">
        <v>45829</v>
      </c>
      <c r="C803" s="7" t="s">
        <v>13</v>
      </c>
      <c r="D803" s="7" t="s">
        <v>358</v>
      </c>
      <c r="E803" s="7" t="s">
        <v>528</v>
      </c>
      <c r="F803" s="7">
        <v>416</v>
      </c>
      <c r="G803" s="8">
        <v>0.52083333333333337</v>
      </c>
      <c r="H803" s="8">
        <v>0.72222222222222221</v>
      </c>
      <c r="I803" s="7">
        <v>35</v>
      </c>
      <c r="J803" s="7">
        <v>26</v>
      </c>
      <c r="K803" s="7">
        <v>9</v>
      </c>
      <c r="L803" s="7">
        <v>74.285714285714292</v>
      </c>
      <c r="M803" s="1" t="str">
        <f>IFERROR(VLOOKUP(Tabla1[[#This Row],[COD]],Circuitos[],2,0)," ")</f>
        <v xml:space="preserve"> </v>
      </c>
      <c r="N803" s="9">
        <f>Tabla1[[#This Row],[DIA]]</f>
        <v>45829</v>
      </c>
      <c r="S803"/>
    </row>
    <row r="804" spans="1:19">
      <c r="A804" s="9" t="str">
        <f>Tabla1[[#This Row],[DIA]]&amp;"-"&amp;Tabla1[[#This Row],[NUM]]</f>
        <v>45829-809</v>
      </c>
      <c r="B804" s="61">
        <v>45829</v>
      </c>
      <c r="C804" s="7" t="s">
        <v>13</v>
      </c>
      <c r="D804" s="7" t="s">
        <v>236</v>
      </c>
      <c r="E804" s="7" t="s">
        <v>250</v>
      </c>
      <c r="F804" s="7">
        <v>809</v>
      </c>
      <c r="G804" s="8">
        <v>0.49652777777777779</v>
      </c>
      <c r="H804" s="8">
        <v>0.61805555555555558</v>
      </c>
      <c r="I804" s="7">
        <v>45</v>
      </c>
      <c r="J804" s="7">
        <v>45</v>
      </c>
      <c r="K804" s="7">
        <v>0</v>
      </c>
      <c r="L804" s="7">
        <v>100</v>
      </c>
      <c r="M804" s="1" t="str">
        <f>IFERROR(VLOOKUP(Tabla1[[#This Row],[COD]],Circuitos[],2,0)," ")</f>
        <v xml:space="preserve"> </v>
      </c>
      <c r="N804" s="9">
        <f>Tabla1[[#This Row],[DIA]]</f>
        <v>45829</v>
      </c>
      <c r="S804"/>
    </row>
    <row r="805" spans="1:19">
      <c r="A805" s="9" t="str">
        <f>Tabla1[[#This Row],[DIA]]&amp;"-"&amp;Tabla1[[#This Row],[NUM]]</f>
        <v>45829-857</v>
      </c>
      <c r="B805" s="61">
        <v>45829</v>
      </c>
      <c r="C805" s="7" t="s">
        <v>13</v>
      </c>
      <c r="D805" s="7" t="s">
        <v>530</v>
      </c>
      <c r="E805" s="7" t="s">
        <v>531</v>
      </c>
      <c r="F805" s="7">
        <v>857</v>
      </c>
      <c r="G805" s="8">
        <v>0.63888888888888884</v>
      </c>
      <c r="H805" s="8">
        <v>0.75694444444444442</v>
      </c>
      <c r="I805" s="7">
        <v>31</v>
      </c>
      <c r="J805" s="7">
        <v>18</v>
      </c>
      <c r="K805" s="7">
        <v>13</v>
      </c>
      <c r="L805" s="7">
        <v>58.064516129032256</v>
      </c>
      <c r="M805" s="1" t="str">
        <f>IFERROR(VLOOKUP(Tabla1[[#This Row],[COD]],Circuitos[],2,0)," ")</f>
        <v xml:space="preserve"> </v>
      </c>
      <c r="N805" s="9">
        <f>Tabla1[[#This Row],[DIA]]</f>
        <v>45829</v>
      </c>
      <c r="S805"/>
    </row>
    <row r="806" spans="1:19">
      <c r="A806" s="9" t="str">
        <f>Tabla1[[#This Row],[DIA]]&amp;"-"&amp;Tabla1[[#This Row],[NUM]]</f>
        <v>45829-1832</v>
      </c>
      <c r="B806" s="61">
        <v>45829</v>
      </c>
      <c r="C806" s="7" t="s">
        <v>234</v>
      </c>
      <c r="D806" s="7" t="s">
        <v>13</v>
      </c>
      <c r="E806" s="7" t="s">
        <v>250</v>
      </c>
      <c r="F806" s="7">
        <v>1832</v>
      </c>
      <c r="G806" s="8">
        <v>0.61805555555555558</v>
      </c>
      <c r="H806" s="8">
        <v>0.73263888888888884</v>
      </c>
      <c r="I806" s="7">
        <v>45</v>
      </c>
      <c r="J806" s="7">
        <v>45</v>
      </c>
      <c r="K806" s="7">
        <v>0</v>
      </c>
      <c r="L806" s="7">
        <v>100</v>
      </c>
      <c r="M806" s="1" t="str">
        <f>IFERROR(VLOOKUP(Tabla1[[#This Row],[COD]],Circuitos[],2,0)," ")</f>
        <v xml:space="preserve"> </v>
      </c>
      <c r="N806" s="9">
        <f>Tabla1[[#This Row],[DIA]]</f>
        <v>45829</v>
      </c>
      <c r="S806"/>
    </row>
    <row r="807" spans="1:19">
      <c r="A807" s="9" t="str">
        <f>Tabla1[[#This Row],[DIA]]&amp;"-"&amp;Tabla1[[#This Row],[NUM]]</f>
        <v>45829-415</v>
      </c>
      <c r="B807" s="61">
        <v>45829</v>
      </c>
      <c r="C807" s="7" t="s">
        <v>358</v>
      </c>
      <c r="D807" s="7" t="s">
        <v>13</v>
      </c>
      <c r="E807" s="7" t="s">
        <v>528</v>
      </c>
      <c r="F807" s="7">
        <v>415</v>
      </c>
      <c r="G807" s="8">
        <v>0.34722222222222221</v>
      </c>
      <c r="H807" s="8">
        <v>0.47569444444444442</v>
      </c>
      <c r="I807" s="7">
        <v>35</v>
      </c>
      <c r="J807" s="7">
        <v>23</v>
      </c>
      <c r="K807" s="7">
        <v>12</v>
      </c>
      <c r="L807" s="7">
        <v>65.714285714285708</v>
      </c>
      <c r="M807" s="1" t="str">
        <f>IFERROR(VLOOKUP(Tabla1[[#This Row],[COD]],Circuitos[],2,0)," ")</f>
        <v xml:space="preserve"> </v>
      </c>
      <c r="N807" s="9">
        <f>Tabla1[[#This Row],[DIA]]</f>
        <v>45829</v>
      </c>
      <c r="S807"/>
    </row>
    <row r="808" spans="1:19">
      <c r="A808" s="9" t="str">
        <f>Tabla1[[#This Row],[DIA]]&amp;"-"&amp;Tabla1[[#This Row],[NUM]]</f>
        <v>45829-1794</v>
      </c>
      <c r="B808" s="61">
        <v>45829</v>
      </c>
      <c r="C808" s="7" t="s">
        <v>261</v>
      </c>
      <c r="D808" s="7" t="s">
        <v>252</v>
      </c>
      <c r="E808" s="7" t="s">
        <v>272</v>
      </c>
      <c r="F808" s="7">
        <v>1794</v>
      </c>
      <c r="G808" s="8">
        <v>0.79513888888888884</v>
      </c>
      <c r="H808" s="8">
        <v>0.84722222222222221</v>
      </c>
      <c r="I808" s="7">
        <v>15</v>
      </c>
      <c r="J808" s="7">
        <v>5</v>
      </c>
      <c r="K808" s="7">
        <v>10</v>
      </c>
      <c r="L808" s="7">
        <v>33.333333333333336</v>
      </c>
      <c r="M808" s="12" t="str">
        <f>IFERROR(VLOOKUP(Tabla1[[#This Row],[COD]],Circuitos[],2,0)," ")</f>
        <v xml:space="preserve"> </v>
      </c>
      <c r="N808" s="9">
        <f>Tabla1[[#This Row],[DIA]]</f>
        <v>45829</v>
      </c>
      <c r="S808"/>
    </row>
    <row r="809" spans="1:19">
      <c r="A809" s="9" t="str">
        <f>Tabla1[[#This Row],[DIA]]&amp;"-"&amp;Tabla1[[#This Row],[NUM]]</f>
        <v>45829-709</v>
      </c>
      <c r="B809" s="61">
        <v>45829</v>
      </c>
      <c r="C809" s="7" t="s">
        <v>153</v>
      </c>
      <c r="D809" s="7" t="s">
        <v>13</v>
      </c>
      <c r="E809" s="7" t="s">
        <v>498</v>
      </c>
      <c r="F809" s="7">
        <v>709</v>
      </c>
      <c r="G809" s="8">
        <v>0.99930555555555556</v>
      </c>
      <c r="H809" s="8">
        <v>0.3611111111111111</v>
      </c>
      <c r="I809" s="7">
        <v>27</v>
      </c>
      <c r="J809" s="7">
        <v>24</v>
      </c>
      <c r="K809" s="7">
        <v>3</v>
      </c>
      <c r="L809" s="7">
        <v>88.888888888888886</v>
      </c>
      <c r="M809" s="12" t="str">
        <f>IFERROR(VLOOKUP(Tabla1[[#This Row],[COD]],Circuitos[],2,0)," ")</f>
        <v xml:space="preserve"> </v>
      </c>
      <c r="N809" s="9">
        <f>Tabla1[[#This Row],[DIA]]</f>
        <v>45829</v>
      </c>
      <c r="S809"/>
    </row>
    <row r="810" spans="1:19">
      <c r="A810" s="9" t="str">
        <f>Tabla1[[#This Row],[DIA]]&amp;"-"&amp;Tabla1[[#This Row],[NUM]]</f>
        <v>45829-1852</v>
      </c>
      <c r="B810" s="61">
        <v>45829</v>
      </c>
      <c r="C810" s="7" t="s">
        <v>241</v>
      </c>
      <c r="D810" s="7" t="s">
        <v>13</v>
      </c>
      <c r="E810" s="7" t="s">
        <v>250</v>
      </c>
      <c r="F810" s="7">
        <v>1852</v>
      </c>
      <c r="G810" s="8">
        <v>0.54861111111111116</v>
      </c>
      <c r="H810" s="8">
        <v>0.67361111111111116</v>
      </c>
      <c r="I810" s="7">
        <v>30</v>
      </c>
      <c r="J810" s="7">
        <v>2</v>
      </c>
      <c r="K810" s="7">
        <v>28</v>
      </c>
      <c r="L810" s="7">
        <v>6.666666666666667</v>
      </c>
      <c r="M810" s="12" t="str">
        <f>IFERROR(VLOOKUP(Tabla1[[#This Row],[COD]],Circuitos[],2,0)," ")</f>
        <v xml:space="preserve"> </v>
      </c>
      <c r="N810" s="9">
        <f>Tabla1[[#This Row],[DIA]]</f>
        <v>45829</v>
      </c>
      <c r="S810"/>
    </row>
    <row r="811" spans="1:19">
      <c r="A811" s="9" t="str">
        <f>Tabla1[[#This Row],[DIA]]&amp;"-"&amp;Tabla1[[#This Row],[NUM]]</f>
        <v>45829-858</v>
      </c>
      <c r="B811" s="61">
        <v>45829</v>
      </c>
      <c r="C811" s="7" t="s">
        <v>530</v>
      </c>
      <c r="D811" s="7" t="s">
        <v>13</v>
      </c>
      <c r="E811" s="7" t="s">
        <v>531</v>
      </c>
      <c r="F811" s="7">
        <v>858</v>
      </c>
      <c r="G811" s="8">
        <v>0.86805555555555558</v>
      </c>
      <c r="H811" s="8">
        <v>0.625</v>
      </c>
      <c r="I811" s="7">
        <v>31</v>
      </c>
      <c r="J811" s="7">
        <v>0</v>
      </c>
      <c r="K811" s="7">
        <v>31</v>
      </c>
      <c r="L811" s="7">
        <v>0</v>
      </c>
      <c r="M811" s="12" t="str">
        <f>IFERROR(VLOOKUP(Tabla1[[#This Row],[COD]],Circuitos[],2,0)," ")</f>
        <v xml:space="preserve"> </v>
      </c>
      <c r="N811" s="9">
        <f>Tabla1[[#This Row],[DIA]]</f>
        <v>45829</v>
      </c>
      <c r="S811"/>
    </row>
    <row r="812" spans="1:19">
      <c r="A812" s="9" t="str">
        <f>Tabla1[[#This Row],[DIA]]&amp;"-"&amp;Tabla1[[#This Row],[NUM]]</f>
        <v>45830-1304</v>
      </c>
      <c r="B812" s="61">
        <v>45830</v>
      </c>
      <c r="C812" s="7" t="s">
        <v>33</v>
      </c>
      <c r="D812" s="7" t="s">
        <v>147</v>
      </c>
      <c r="E812" s="7" t="s">
        <v>181</v>
      </c>
      <c r="F812" s="7">
        <v>1304</v>
      </c>
      <c r="G812" s="8">
        <v>0.5</v>
      </c>
      <c r="H812" s="8">
        <v>0.72569444444444442</v>
      </c>
      <c r="I812" s="7">
        <v>12</v>
      </c>
      <c r="J812" s="7">
        <v>10</v>
      </c>
      <c r="K812" s="7">
        <v>2</v>
      </c>
      <c r="L812" s="7">
        <v>83.333333333333329</v>
      </c>
      <c r="M812" s="12" t="str">
        <f>IFERROR(VLOOKUP(Tabla1[[#This Row],[COD]],Circuitos[],2,0)," ")</f>
        <v xml:space="preserve"> </v>
      </c>
      <c r="N812" s="9">
        <f>Tabla1[[#This Row],[DIA]]</f>
        <v>45830</v>
      </c>
      <c r="S812"/>
    </row>
    <row r="813" spans="1:19">
      <c r="A813" s="9" t="str">
        <f>Tabla1[[#This Row],[DIA]]&amp;"-"&amp;Tabla1[[#This Row],[NUM]]</f>
        <v>45830-107</v>
      </c>
      <c r="B813" s="61">
        <v>45830</v>
      </c>
      <c r="C813" s="7" t="s">
        <v>354</v>
      </c>
      <c r="D813" s="7" t="s">
        <v>36</v>
      </c>
      <c r="E813" s="7" t="s">
        <v>355</v>
      </c>
      <c r="F813" s="7">
        <v>107</v>
      </c>
      <c r="G813" s="8">
        <v>0.48958333333333331</v>
      </c>
      <c r="H813" s="8">
        <v>0.64930555555555558</v>
      </c>
      <c r="I813" s="7">
        <v>12</v>
      </c>
      <c r="J813" s="7">
        <v>0</v>
      </c>
      <c r="K813" s="7">
        <v>12</v>
      </c>
      <c r="L813" s="7">
        <v>0</v>
      </c>
      <c r="M813" s="12" t="str">
        <f>IFERROR(VLOOKUP(Tabla1[[#This Row],[COD]],Circuitos[],2,0)," ")</f>
        <v xml:space="preserve"> </v>
      </c>
      <c r="N813" s="9">
        <f>Tabla1[[#This Row],[DIA]]</f>
        <v>45830</v>
      </c>
      <c r="S813"/>
    </row>
    <row r="814" spans="1:19">
      <c r="A814" s="9" t="str">
        <f>Tabla1[[#This Row],[DIA]]&amp;"-"&amp;Tabla1[[#This Row],[NUM]]</f>
        <v>45830-109</v>
      </c>
      <c r="B814" s="61">
        <v>45830</v>
      </c>
      <c r="C814" s="7" t="s">
        <v>354</v>
      </c>
      <c r="D814" s="7" t="s">
        <v>13</v>
      </c>
      <c r="E814" s="7" t="s">
        <v>355</v>
      </c>
      <c r="F814" s="7">
        <v>109</v>
      </c>
      <c r="G814" s="8">
        <v>0.44444444444444442</v>
      </c>
      <c r="H814" s="8">
        <v>0.64236111111111116</v>
      </c>
      <c r="I814" s="7">
        <v>30</v>
      </c>
      <c r="J814" s="7">
        <v>0</v>
      </c>
      <c r="K814" s="7">
        <v>30</v>
      </c>
      <c r="L814" s="7">
        <v>0</v>
      </c>
      <c r="M814" s="12" t="str">
        <f>IFERROR(VLOOKUP(Tabla1[[#This Row],[COD]],Circuitos[],2,0)," ")</f>
        <v xml:space="preserve"> </v>
      </c>
      <c r="N814" s="9">
        <f>Tabla1[[#This Row],[DIA]]</f>
        <v>45830</v>
      </c>
      <c r="S814"/>
    </row>
    <row r="815" spans="1:19">
      <c r="A815" s="9" t="str">
        <f>Tabla1[[#This Row],[DIA]]&amp;"-"&amp;Tabla1[[#This Row],[NUM]]</f>
        <v>45830-1792</v>
      </c>
      <c r="B815" s="61">
        <v>45830</v>
      </c>
      <c r="C815" s="7" t="s">
        <v>417</v>
      </c>
      <c r="D815" s="7" t="s">
        <v>13</v>
      </c>
      <c r="E815" s="7" t="s">
        <v>250</v>
      </c>
      <c r="F815" s="7">
        <v>1792</v>
      </c>
      <c r="G815" s="8">
        <v>0.50694444444444442</v>
      </c>
      <c r="H815" s="8">
        <v>0.61805555555555558</v>
      </c>
      <c r="I815" s="7">
        <v>37</v>
      </c>
      <c r="J815" s="7">
        <v>19</v>
      </c>
      <c r="K815" s="7">
        <v>18</v>
      </c>
      <c r="L815" s="7">
        <v>51.351351351351354</v>
      </c>
      <c r="M815" s="12" t="str">
        <f>IFERROR(VLOOKUP(Tabla1[[#This Row],[COD]],Circuitos[],2,0)," ")</f>
        <v xml:space="preserve"> </v>
      </c>
      <c r="N815" s="9">
        <f>Tabla1[[#This Row],[DIA]]</f>
        <v>45830</v>
      </c>
      <c r="S815"/>
    </row>
    <row r="816" spans="1:19">
      <c r="A816" s="9" t="str">
        <f>Tabla1[[#This Row],[DIA]]&amp;"-"&amp;Tabla1[[#This Row],[NUM]]</f>
        <v>45830-108</v>
      </c>
      <c r="B816" s="61">
        <v>45830</v>
      </c>
      <c r="C816" t="s">
        <v>36</v>
      </c>
      <c r="D816" t="s">
        <v>354</v>
      </c>
      <c r="E816" t="s">
        <v>355</v>
      </c>
      <c r="F816">
        <v>108</v>
      </c>
      <c r="G816">
        <v>0.69097222222222221</v>
      </c>
      <c r="H816">
        <v>0.91666666666666663</v>
      </c>
      <c r="I816">
        <v>12</v>
      </c>
      <c r="J816">
        <v>0</v>
      </c>
      <c r="K816">
        <v>12</v>
      </c>
      <c r="L816">
        <v>0</v>
      </c>
      <c r="M816" s="1" t="str">
        <f>IFERROR(VLOOKUP(Tabla1[[#This Row],[COD]],Circuitos[],2,0)," ")</f>
        <v xml:space="preserve"> </v>
      </c>
      <c r="N816" s="9">
        <f>Tabla1[[#This Row],[DIA]]</f>
        <v>45830</v>
      </c>
      <c r="S816"/>
    </row>
    <row r="817" spans="1:19">
      <c r="A817" s="9" t="str">
        <f>Tabla1[[#This Row],[DIA]]&amp;"-"&amp;Tabla1[[#This Row],[NUM]]</f>
        <v>45830-1854</v>
      </c>
      <c r="B817" s="61">
        <v>45830</v>
      </c>
      <c r="C817" s="7" t="s">
        <v>36</v>
      </c>
      <c r="D817" s="7" t="s">
        <v>147</v>
      </c>
      <c r="E817" s="7" t="s">
        <v>181</v>
      </c>
      <c r="F817" s="7">
        <v>1854</v>
      </c>
      <c r="G817" s="8">
        <v>0.5</v>
      </c>
      <c r="H817" s="8">
        <v>0.69097222222222221</v>
      </c>
      <c r="I817" s="7">
        <v>16</v>
      </c>
      <c r="J817" s="7">
        <v>16</v>
      </c>
      <c r="K817" s="7">
        <v>0</v>
      </c>
      <c r="L817" s="7">
        <v>100</v>
      </c>
      <c r="M817" s="12" t="str">
        <f>IFERROR(VLOOKUP(Tabla1[[#This Row],[COD]],Circuitos[],2,0)," ")</f>
        <v xml:space="preserve"> </v>
      </c>
      <c r="N817" s="9">
        <f>Tabla1[[#This Row],[DIA]]</f>
        <v>45830</v>
      </c>
      <c r="S817"/>
    </row>
    <row r="818" spans="1:19">
      <c r="A818" s="9" t="str">
        <f>Tabla1[[#This Row],[DIA]]&amp;"-"&amp;Tabla1[[#This Row],[NUM]]</f>
        <v>45830-787</v>
      </c>
      <c r="B818" s="61">
        <v>45830</v>
      </c>
      <c r="C818" s="7" t="s">
        <v>36</v>
      </c>
      <c r="D818" s="7" t="s">
        <v>358</v>
      </c>
      <c r="E818" s="7" t="s">
        <v>278</v>
      </c>
      <c r="F818" s="7">
        <v>787</v>
      </c>
      <c r="G818" s="8">
        <v>0.62847222222222221</v>
      </c>
      <c r="H818" s="8">
        <v>0.80902777777777779</v>
      </c>
      <c r="I818" s="7">
        <v>45</v>
      </c>
      <c r="J818" s="7">
        <v>16</v>
      </c>
      <c r="K818" s="7">
        <v>29</v>
      </c>
      <c r="L818" s="7">
        <v>35.555555555555557</v>
      </c>
      <c r="M818" s="12" t="str">
        <f>IFERROR(VLOOKUP(Tabla1[[#This Row],[COD]],Circuitos[],2,0)," ")</f>
        <v>Rumania, Transilvania, Cárpatos y Bucovina</v>
      </c>
      <c r="N818" s="9">
        <f>Tabla1[[#This Row],[DIA]]</f>
        <v>45830</v>
      </c>
      <c r="S818"/>
    </row>
    <row r="819" spans="1:19">
      <c r="A819" s="9" t="str">
        <f>Tabla1[[#This Row],[DIA]]&amp;"-"&amp;Tabla1[[#This Row],[NUM]]</f>
        <v>45830-438</v>
      </c>
      <c r="B819" s="61">
        <v>45830</v>
      </c>
      <c r="C819" s="7" t="s">
        <v>36</v>
      </c>
      <c r="D819" s="7" t="s">
        <v>394</v>
      </c>
      <c r="E819" s="7" t="s">
        <v>395</v>
      </c>
      <c r="F819" s="7">
        <v>438</v>
      </c>
      <c r="G819" s="8">
        <v>0.55902777777777779</v>
      </c>
      <c r="H819" s="8">
        <v>0.68402777777777779</v>
      </c>
      <c r="I819" s="7">
        <v>24</v>
      </c>
      <c r="J819" s="7">
        <v>13</v>
      </c>
      <c r="K819" s="7">
        <v>11</v>
      </c>
      <c r="L819" s="7">
        <v>54.166666666666664</v>
      </c>
      <c r="M819" s="12" t="str">
        <f>IFERROR(VLOOKUP(Tabla1[[#This Row],[COD]],Circuitos[],2,0)," ")</f>
        <v xml:space="preserve"> </v>
      </c>
      <c r="N819" s="9">
        <f>Tabla1[[#This Row],[DIA]]</f>
        <v>45830</v>
      </c>
      <c r="S819"/>
    </row>
    <row r="820" spans="1:19">
      <c r="A820" s="9" t="str">
        <f>Tabla1[[#This Row],[DIA]]&amp;"-"&amp;Tabla1[[#This Row],[NUM]]</f>
        <v>45830-1318</v>
      </c>
      <c r="B820" s="61">
        <v>45830</v>
      </c>
      <c r="C820" s="7" t="s">
        <v>37</v>
      </c>
      <c r="D820" s="7" t="s">
        <v>147</v>
      </c>
      <c r="E820" s="7" t="s">
        <v>181</v>
      </c>
      <c r="F820" s="7">
        <v>1318</v>
      </c>
      <c r="G820" s="8">
        <v>0.76736111111111116</v>
      </c>
      <c r="H820" s="8">
        <v>0.97916666666666663</v>
      </c>
      <c r="I820" s="7">
        <v>20</v>
      </c>
      <c r="J820" s="7">
        <v>15</v>
      </c>
      <c r="K820" s="7">
        <v>5</v>
      </c>
      <c r="L820" s="7">
        <v>75</v>
      </c>
      <c r="M820" s="12" t="str">
        <f>IFERROR(VLOOKUP(Tabla1[[#This Row],[COD]],Circuitos[],2,0)," ")</f>
        <v xml:space="preserve"> </v>
      </c>
      <c r="N820" s="9">
        <f>Tabla1[[#This Row],[DIA]]</f>
        <v>45830</v>
      </c>
      <c r="S820"/>
    </row>
    <row r="821" spans="1:19">
      <c r="A821" s="9" t="str">
        <f>Tabla1[[#This Row],[DIA]]&amp;"-"&amp;Tabla1[[#This Row],[NUM]]</f>
        <v>45830-872</v>
      </c>
      <c r="B821" s="61">
        <v>45830</v>
      </c>
      <c r="C821" s="7" t="s">
        <v>223</v>
      </c>
      <c r="D821" s="7" t="s">
        <v>13</v>
      </c>
      <c r="E821" s="7" t="s">
        <v>250</v>
      </c>
      <c r="F821" s="7">
        <v>872</v>
      </c>
      <c r="G821" s="8">
        <v>0.64930555555555558</v>
      </c>
      <c r="H821" s="8">
        <v>0.78819444444444442</v>
      </c>
      <c r="I821" s="7">
        <v>40</v>
      </c>
      <c r="J821" s="7">
        <v>40</v>
      </c>
      <c r="K821" s="7">
        <v>0</v>
      </c>
      <c r="L821" s="7">
        <v>100</v>
      </c>
      <c r="M821" s="12" t="str">
        <f>IFERROR(VLOOKUP(Tabla1[[#This Row],[COD]],Circuitos[],2,0)," ")</f>
        <v xml:space="preserve"> </v>
      </c>
      <c r="N821" s="9">
        <f>Tabla1[[#This Row],[DIA]]</f>
        <v>45830</v>
      </c>
      <c r="S821"/>
    </row>
    <row r="822" spans="1:19">
      <c r="A822" s="9" t="str">
        <f>Tabla1[[#This Row],[DIA]]&amp;"-"&amp;Tabla1[[#This Row],[NUM]]</f>
        <v>45830-776</v>
      </c>
      <c r="B822" s="61">
        <v>45830</v>
      </c>
      <c r="C822" s="7" t="s">
        <v>209</v>
      </c>
      <c r="D822" s="7" t="s">
        <v>36</v>
      </c>
      <c r="E822" s="7" t="s">
        <v>278</v>
      </c>
      <c r="F822" s="7">
        <v>776</v>
      </c>
      <c r="G822" s="8">
        <v>0.4861111111111111</v>
      </c>
      <c r="H822" s="8">
        <v>0.58680555555555558</v>
      </c>
      <c r="I822" s="7">
        <v>45</v>
      </c>
      <c r="J822" s="7">
        <v>6</v>
      </c>
      <c r="K822" s="7">
        <v>39</v>
      </c>
      <c r="L822" s="7">
        <v>13.333333333333334</v>
      </c>
      <c r="M822" s="12" t="str">
        <f>IFERROR(VLOOKUP(Tabla1[[#This Row],[COD]],Circuitos[],2,0)," ")</f>
        <v xml:space="preserve"> </v>
      </c>
      <c r="N822" s="9">
        <f>Tabla1[[#This Row],[DIA]]</f>
        <v>45830</v>
      </c>
      <c r="S822"/>
    </row>
    <row r="823" spans="1:19">
      <c r="A823" s="9" t="str">
        <f>Tabla1[[#This Row],[DIA]]&amp;"-"&amp;Tabla1[[#This Row],[NUM]]</f>
        <v>45830-650</v>
      </c>
      <c r="B823" s="61">
        <v>45830</v>
      </c>
      <c r="C823" s="7" t="s">
        <v>252</v>
      </c>
      <c r="D823" s="7" t="s">
        <v>13</v>
      </c>
      <c r="E823" s="7" t="s">
        <v>250</v>
      </c>
      <c r="F823" s="7">
        <v>650</v>
      </c>
      <c r="G823" s="8">
        <v>0.61458333333333337</v>
      </c>
      <c r="H823" s="8">
        <v>0.72222222222222221</v>
      </c>
      <c r="I823" s="7">
        <v>50</v>
      </c>
      <c r="J823" s="7">
        <v>23</v>
      </c>
      <c r="K823" s="7">
        <v>27</v>
      </c>
      <c r="L823" s="7">
        <v>46</v>
      </c>
      <c r="M823" s="12" t="str">
        <f>IFERROR(VLOOKUP(Tabla1[[#This Row],[COD]],Circuitos[],2,0)," ")</f>
        <v xml:space="preserve"> </v>
      </c>
      <c r="N823" s="9">
        <f>Tabla1[[#This Row],[DIA]]</f>
        <v>45830</v>
      </c>
      <c r="S823"/>
    </row>
    <row r="824" spans="1:19">
      <c r="A824" s="9" t="str">
        <f>Tabla1[[#This Row],[DIA]]&amp;"-"&amp;Tabla1[[#This Row],[NUM]]</f>
        <v>45830-690</v>
      </c>
      <c r="B824" s="61">
        <v>45830</v>
      </c>
      <c r="C824" s="7" t="s">
        <v>545</v>
      </c>
      <c r="D824" s="7" t="s">
        <v>13</v>
      </c>
      <c r="E824" s="7" t="s">
        <v>250</v>
      </c>
      <c r="F824" s="7">
        <v>690</v>
      </c>
      <c r="G824" s="8">
        <v>0.84722222222222221</v>
      </c>
      <c r="H824" s="8">
        <v>0.95138888888888884</v>
      </c>
      <c r="I824" s="7">
        <v>45</v>
      </c>
      <c r="J824" s="7">
        <v>24</v>
      </c>
      <c r="K824" s="7">
        <v>21</v>
      </c>
      <c r="L824" s="7">
        <v>53.333333333333336</v>
      </c>
      <c r="M824" s="12" t="str">
        <f>IFERROR(VLOOKUP(Tabla1[[#This Row],[COD]],Circuitos[],2,0)," ")</f>
        <v xml:space="preserve"> </v>
      </c>
      <c r="N824" s="9">
        <f>Tabla1[[#This Row],[DIA]]</f>
        <v>45830</v>
      </c>
      <c r="S824"/>
    </row>
    <row r="825" spans="1:19">
      <c r="A825" s="9" t="str">
        <f>Tabla1[[#This Row],[DIA]]&amp;"-"&amp;Tabla1[[#This Row],[NUM]]</f>
        <v>45830-1146</v>
      </c>
      <c r="B825" s="61">
        <v>45830</v>
      </c>
      <c r="C825" s="7" t="s">
        <v>192</v>
      </c>
      <c r="D825" s="7" t="s">
        <v>37</v>
      </c>
      <c r="E825" s="7" t="s">
        <v>193</v>
      </c>
      <c r="F825" s="7">
        <v>1146</v>
      </c>
      <c r="G825" s="8">
        <v>0.86111111111111116</v>
      </c>
      <c r="H825" s="8">
        <v>0.95138888888888884</v>
      </c>
      <c r="I825" s="7">
        <v>12</v>
      </c>
      <c r="J825" s="7">
        <v>11</v>
      </c>
      <c r="K825" s="7">
        <v>1</v>
      </c>
      <c r="L825" s="7">
        <v>91.666666666666671</v>
      </c>
      <c r="M825" s="12" t="str">
        <f>IFERROR(VLOOKUP(Tabla1[[#This Row],[COD]],Circuitos[],2,0)," ")</f>
        <v xml:space="preserve"> </v>
      </c>
      <c r="N825" s="9">
        <f>Tabla1[[#This Row],[DIA]]</f>
        <v>45830</v>
      </c>
      <c r="S825"/>
    </row>
    <row r="826" spans="1:19">
      <c r="A826" s="9" t="str">
        <f>Tabla1[[#This Row],[DIA]]&amp;"-"&amp;Tabla1[[#This Row],[NUM]]</f>
        <v>45830-1328</v>
      </c>
      <c r="B826" s="61">
        <v>45830</v>
      </c>
      <c r="C826" s="7" t="s">
        <v>192</v>
      </c>
      <c r="D826" s="7" t="s">
        <v>13</v>
      </c>
      <c r="E826" s="7" t="s">
        <v>250</v>
      </c>
      <c r="F826" s="7">
        <v>1328</v>
      </c>
      <c r="G826" s="8">
        <v>0.50694444444444442</v>
      </c>
      <c r="H826" s="8">
        <v>0.625</v>
      </c>
      <c r="I826" s="7">
        <v>45</v>
      </c>
      <c r="J826" s="7">
        <v>26</v>
      </c>
      <c r="K826" s="7">
        <v>19</v>
      </c>
      <c r="L826" s="7">
        <v>57.777777777777779</v>
      </c>
      <c r="M826" s="12" t="str">
        <f>IFERROR(VLOOKUP(Tabla1[[#This Row],[COD]],Circuitos[],2,0)," ")</f>
        <v xml:space="preserve"> </v>
      </c>
      <c r="N826" s="9">
        <f>Tabla1[[#This Row],[DIA]]</f>
        <v>45830</v>
      </c>
      <c r="S826"/>
    </row>
    <row r="827" spans="1:19">
      <c r="A827" s="9" t="str">
        <f>Tabla1[[#This Row],[DIA]]&amp;"-"&amp;Tabla1[[#This Row],[NUM]]</f>
        <v>45830-1305</v>
      </c>
      <c r="B827" s="61">
        <v>45830</v>
      </c>
      <c r="C827" s="7" t="s">
        <v>147</v>
      </c>
      <c r="D827" s="7" t="s">
        <v>33</v>
      </c>
      <c r="E827" s="7" t="s">
        <v>181</v>
      </c>
      <c r="F827" s="7">
        <v>1305</v>
      </c>
      <c r="G827" s="8">
        <v>0.55208333333333337</v>
      </c>
      <c r="H827" s="8">
        <v>0.70833333333333337</v>
      </c>
      <c r="I827" s="7">
        <v>12</v>
      </c>
      <c r="J827" s="7">
        <v>12</v>
      </c>
      <c r="K827" s="7">
        <v>0</v>
      </c>
      <c r="L827" s="7">
        <v>100</v>
      </c>
      <c r="M827" s="12" t="str">
        <f>IFERROR(VLOOKUP(Tabla1[[#This Row],[COD]],Circuitos[],2,0)," ")</f>
        <v xml:space="preserve"> </v>
      </c>
      <c r="N827" s="9">
        <f>Tabla1[[#This Row],[DIA]]</f>
        <v>45830</v>
      </c>
      <c r="S827"/>
    </row>
    <row r="828" spans="1:19">
      <c r="A828" s="9" t="str">
        <f>Tabla1[[#This Row],[DIA]]&amp;"-"&amp;Tabla1[[#This Row],[NUM]]</f>
        <v>45830-2020</v>
      </c>
      <c r="B828" s="61">
        <v>45830</v>
      </c>
      <c r="C828" s="7" t="s">
        <v>147</v>
      </c>
      <c r="D828" s="7" t="s">
        <v>180</v>
      </c>
      <c r="E828" s="7" t="s">
        <v>181</v>
      </c>
      <c r="F828" s="7">
        <v>2020</v>
      </c>
      <c r="G828" s="8">
        <v>0.76736111111111116</v>
      </c>
      <c r="H828" s="8">
        <v>0.82986111111111116</v>
      </c>
      <c r="I828" s="7">
        <v>78</v>
      </c>
      <c r="J828" s="7">
        <v>50</v>
      </c>
      <c r="K828" s="7">
        <v>28</v>
      </c>
      <c r="L828" s="7">
        <v>64.102564102564102</v>
      </c>
      <c r="M828" s="12" t="str">
        <f>IFERROR(VLOOKUP(Tabla1[[#This Row],[COD]],Circuitos[],2,0)," ")</f>
        <v xml:space="preserve"> </v>
      </c>
      <c r="N828" s="9">
        <f>Tabla1[[#This Row],[DIA]]</f>
        <v>45830</v>
      </c>
      <c r="S828"/>
    </row>
    <row r="829" spans="1:19">
      <c r="A829" s="9" t="str">
        <f>Tabla1[[#This Row],[DIA]]&amp;"-"&amp;Tabla1[[#This Row],[NUM]]</f>
        <v>45830-2022</v>
      </c>
      <c r="B829" s="61">
        <v>45830</v>
      </c>
      <c r="C829" s="7" t="s">
        <v>147</v>
      </c>
      <c r="D829" s="7" t="s">
        <v>180</v>
      </c>
      <c r="E829" s="7" t="s">
        <v>181</v>
      </c>
      <c r="F829" s="7">
        <v>2022</v>
      </c>
      <c r="G829" s="8">
        <v>0.83680555555555558</v>
      </c>
      <c r="H829" s="8">
        <v>0.90277777777777779</v>
      </c>
      <c r="I829" s="7">
        <v>12</v>
      </c>
      <c r="J829" s="7">
        <v>10</v>
      </c>
      <c r="K829" s="7">
        <v>2</v>
      </c>
      <c r="L829" s="7">
        <v>83.333333333333329</v>
      </c>
      <c r="M829" s="12" t="str">
        <f>IFERROR(VLOOKUP(Tabla1[[#This Row],[COD]],Circuitos[],2,0)," ")</f>
        <v xml:space="preserve"> </v>
      </c>
      <c r="N829" s="9">
        <f>Tabla1[[#This Row],[DIA]]</f>
        <v>45830</v>
      </c>
      <c r="S829"/>
    </row>
    <row r="830" spans="1:19">
      <c r="A830" s="9" t="str">
        <f>Tabla1[[#This Row],[DIA]]&amp;"-"&amp;Tabla1[[#This Row],[NUM]]</f>
        <v>45830-1855</v>
      </c>
      <c r="B830" s="61">
        <v>45830</v>
      </c>
      <c r="C830" s="7" t="s">
        <v>147</v>
      </c>
      <c r="D830" s="7" t="s">
        <v>36</v>
      </c>
      <c r="E830" s="7" t="s">
        <v>181</v>
      </c>
      <c r="F830" s="7">
        <v>1855</v>
      </c>
      <c r="G830" s="8">
        <v>0.59722222222222221</v>
      </c>
      <c r="H830" s="8">
        <v>0.71180555555555558</v>
      </c>
      <c r="I830" s="7">
        <v>12</v>
      </c>
      <c r="J830" s="7">
        <v>12</v>
      </c>
      <c r="K830" s="7">
        <v>0</v>
      </c>
      <c r="L830" s="7">
        <v>100</v>
      </c>
      <c r="M830" s="12" t="str">
        <f>IFERROR(VLOOKUP(Tabla1[[#This Row],[COD]],Circuitos[],2,0)," ")</f>
        <v xml:space="preserve"> </v>
      </c>
      <c r="N830" s="9">
        <f>Tabla1[[#This Row],[DIA]]</f>
        <v>45830</v>
      </c>
      <c r="S830"/>
    </row>
    <row r="831" spans="1:19">
      <c r="A831" s="9" t="str">
        <f>Tabla1[[#This Row],[DIA]]&amp;"-"&amp;Tabla1[[#This Row],[NUM]]</f>
        <v>45830-1317</v>
      </c>
      <c r="B831" s="61">
        <v>45830</v>
      </c>
      <c r="C831" s="7" t="s">
        <v>147</v>
      </c>
      <c r="D831" s="7" t="s">
        <v>37</v>
      </c>
      <c r="E831" s="7" t="s">
        <v>181</v>
      </c>
      <c r="F831" s="7">
        <v>1317</v>
      </c>
      <c r="G831" s="8">
        <v>0.58680555555555558</v>
      </c>
      <c r="H831" s="8">
        <v>0.72569444444444442</v>
      </c>
      <c r="I831" s="7">
        <v>26</v>
      </c>
      <c r="J831" s="7">
        <v>25</v>
      </c>
      <c r="K831" s="7">
        <v>1</v>
      </c>
      <c r="L831" s="7">
        <v>96.15384615384616</v>
      </c>
      <c r="M831" s="12" t="str">
        <f>IFERROR(VLOOKUP(Tabla1[[#This Row],[COD]],Circuitos[],2,0)," ")</f>
        <v xml:space="preserve"> </v>
      </c>
      <c r="N831" s="9">
        <f>Tabla1[[#This Row],[DIA]]</f>
        <v>45830</v>
      </c>
      <c r="S831"/>
    </row>
    <row r="832" spans="1:19">
      <c r="A832" s="9" t="str">
        <f>Tabla1[[#This Row],[DIA]]&amp;"-"&amp;Tabla1[[#This Row],[NUM]]</f>
        <v>45830-1859</v>
      </c>
      <c r="B832" s="61">
        <v>45830</v>
      </c>
      <c r="C832" s="7" t="s">
        <v>147</v>
      </c>
      <c r="D832" s="7" t="s">
        <v>13</v>
      </c>
      <c r="E832" s="7" t="s">
        <v>181</v>
      </c>
      <c r="F832" s="7">
        <v>1859</v>
      </c>
      <c r="G832" s="8">
        <v>0.55208333333333337</v>
      </c>
      <c r="H832" s="8">
        <v>0.70138888888888884</v>
      </c>
      <c r="I832" s="7">
        <v>50</v>
      </c>
      <c r="J832" s="7">
        <v>50</v>
      </c>
      <c r="K832" s="7">
        <v>0</v>
      </c>
      <c r="L832" s="7">
        <v>100</v>
      </c>
      <c r="M832" s="12" t="str">
        <f>IFERROR(VLOOKUP(Tabla1[[#This Row],[COD]],Circuitos[],2,0)," ")</f>
        <v xml:space="preserve"> </v>
      </c>
      <c r="N832" s="9">
        <f>Tabla1[[#This Row],[DIA]]</f>
        <v>45830</v>
      </c>
      <c r="S832"/>
    </row>
    <row r="833" spans="1:19">
      <c r="A833" s="9" t="str">
        <f>Tabla1[[#This Row],[DIA]]&amp;"-"&amp;Tabla1[[#This Row],[NUM]]</f>
        <v>45830-1313</v>
      </c>
      <c r="B833" s="61">
        <v>45830</v>
      </c>
      <c r="C833" s="7" t="s">
        <v>147</v>
      </c>
      <c r="D833" s="7" t="s">
        <v>22</v>
      </c>
      <c r="E833" s="7" t="s">
        <v>181</v>
      </c>
      <c r="F833" s="7">
        <v>1313</v>
      </c>
      <c r="G833" s="8">
        <v>0.59375</v>
      </c>
      <c r="H833" s="8">
        <v>0.72569444444444442</v>
      </c>
      <c r="I833" s="7">
        <v>12</v>
      </c>
      <c r="J833" s="7">
        <v>12</v>
      </c>
      <c r="K833" s="7">
        <v>0</v>
      </c>
      <c r="L833" s="7">
        <v>100</v>
      </c>
      <c r="M833" s="1" t="str">
        <f>IFERROR(VLOOKUP(Tabla1[[#This Row],[COD]],Circuitos[],2,0)," ")</f>
        <v xml:space="preserve"> </v>
      </c>
      <c r="N833" s="9">
        <f>Tabla1[[#This Row],[DIA]]</f>
        <v>45830</v>
      </c>
      <c r="S833"/>
    </row>
    <row r="834" spans="1:19">
      <c r="A834" s="9" t="str">
        <f>Tabla1[[#This Row],[DIA]]&amp;"-"&amp;Tabla1[[#This Row],[NUM]]</f>
        <v>45830-3910</v>
      </c>
      <c r="B834" s="61">
        <v>45830</v>
      </c>
      <c r="C834" s="7" t="s">
        <v>555</v>
      </c>
      <c r="D834" s="7" t="s">
        <v>394</v>
      </c>
      <c r="E834" s="7" t="s">
        <v>395</v>
      </c>
      <c r="F834" s="7">
        <v>3910</v>
      </c>
      <c r="G834" s="8">
        <v>0.2361111111111111</v>
      </c>
      <c r="H834" s="8">
        <v>0.27083333333333331</v>
      </c>
      <c r="I834" s="7">
        <v>12</v>
      </c>
      <c r="J834" s="7">
        <v>9</v>
      </c>
      <c r="K834" s="7">
        <v>3</v>
      </c>
      <c r="L834" s="7">
        <v>75</v>
      </c>
      <c r="M834" s="1" t="str">
        <f>IFERROR(VLOOKUP(Tabla1[[#This Row],[COD]],Circuitos[],2,0)," ")</f>
        <v xml:space="preserve"> </v>
      </c>
      <c r="N834" s="9">
        <f>Tabla1[[#This Row],[DIA]]</f>
        <v>45830</v>
      </c>
      <c r="S834"/>
    </row>
    <row r="835" spans="1:19">
      <c r="A835" s="9" t="str">
        <f>Tabla1[[#This Row],[DIA]]&amp;"-"&amp;Tabla1[[#This Row],[NUM]]</f>
        <v>45830-3904</v>
      </c>
      <c r="B835" s="61">
        <v>45830</v>
      </c>
      <c r="C835" t="s">
        <v>555</v>
      </c>
      <c r="D835" t="s">
        <v>394</v>
      </c>
      <c r="E835" t="s">
        <v>395</v>
      </c>
      <c r="F835">
        <v>3904</v>
      </c>
      <c r="G835">
        <v>0.36805555555555558</v>
      </c>
      <c r="H835">
        <v>0.40277777777777779</v>
      </c>
      <c r="I835">
        <v>35</v>
      </c>
      <c r="J835">
        <v>34</v>
      </c>
      <c r="K835">
        <v>1</v>
      </c>
      <c r="L835">
        <v>97.142857142857139</v>
      </c>
      <c r="M835" s="1" t="str">
        <f>IFERROR(VLOOKUP(Tabla1[[#This Row],[COD]],Circuitos[],2,0)," ")</f>
        <v xml:space="preserve"> </v>
      </c>
      <c r="N835" s="9">
        <f>Tabla1[[#This Row],[DIA]]</f>
        <v>45830</v>
      </c>
      <c r="S835"/>
    </row>
    <row r="836" spans="1:19">
      <c r="A836" s="9" t="str">
        <f>Tabla1[[#This Row],[DIA]]&amp;"-"&amp;Tabla1[[#This Row],[NUM]]</f>
        <v>45830-110</v>
      </c>
      <c r="B836" s="61">
        <v>45830</v>
      </c>
      <c r="C836" s="7" t="s">
        <v>13</v>
      </c>
      <c r="D836" s="7" t="s">
        <v>354</v>
      </c>
      <c r="E836" s="7" t="s">
        <v>355</v>
      </c>
      <c r="F836" s="7">
        <v>110</v>
      </c>
      <c r="G836" s="8">
        <v>0.69097222222222221</v>
      </c>
      <c r="H836" s="8">
        <v>0.94791666666666663</v>
      </c>
      <c r="I836" s="7">
        <v>30</v>
      </c>
      <c r="J836" s="7">
        <v>4</v>
      </c>
      <c r="K836" s="7">
        <v>26</v>
      </c>
      <c r="L836" s="7">
        <v>13.333333333333334</v>
      </c>
      <c r="M836" s="1" t="str">
        <f>IFERROR(VLOOKUP(Tabla1[[#This Row],[COD]],Circuitos[],2,0)," ")</f>
        <v xml:space="preserve"> </v>
      </c>
      <c r="N836" s="9">
        <f>Tabla1[[#This Row],[DIA]]</f>
        <v>45830</v>
      </c>
      <c r="S836"/>
    </row>
    <row r="837" spans="1:19">
      <c r="A837" s="9" t="str">
        <f>Tabla1[[#This Row],[DIA]]&amp;"-"&amp;Tabla1[[#This Row],[NUM]]</f>
        <v>45830-871</v>
      </c>
      <c r="B837" s="61">
        <v>45830</v>
      </c>
      <c r="C837" s="7" t="s">
        <v>13</v>
      </c>
      <c r="D837" s="7" t="s">
        <v>223</v>
      </c>
      <c r="E837" s="7" t="s">
        <v>250</v>
      </c>
      <c r="F837" s="7">
        <v>871</v>
      </c>
      <c r="G837" s="8">
        <v>0.48958333333333331</v>
      </c>
      <c r="H837" s="8">
        <v>0.62152777777777779</v>
      </c>
      <c r="I837" s="7">
        <v>45</v>
      </c>
      <c r="J837" s="7">
        <v>5</v>
      </c>
      <c r="K837" s="7">
        <v>40</v>
      </c>
      <c r="L837" s="7">
        <v>11.111111111111111</v>
      </c>
      <c r="M837" s="1" t="str">
        <f>IFERROR(VLOOKUP(Tabla1[[#This Row],[COD]],Circuitos[],2,0)," ")</f>
        <v xml:space="preserve"> </v>
      </c>
      <c r="N837" s="9">
        <f>Tabla1[[#This Row],[DIA]]</f>
        <v>45830</v>
      </c>
      <c r="S837"/>
    </row>
    <row r="838" spans="1:19">
      <c r="A838" s="9" t="str">
        <f>Tabla1[[#This Row],[DIA]]&amp;"-"&amp;Tabla1[[#This Row],[NUM]]</f>
        <v>45830-585</v>
      </c>
      <c r="B838" s="61">
        <v>45830</v>
      </c>
      <c r="C838" s="7" t="s">
        <v>13</v>
      </c>
      <c r="D838" s="7" t="s">
        <v>206</v>
      </c>
      <c r="E838" s="7" t="s">
        <v>250</v>
      </c>
      <c r="F838" s="7">
        <v>585</v>
      </c>
      <c r="G838" s="8">
        <v>0.40972222222222221</v>
      </c>
      <c r="H838" s="8">
        <v>0.5</v>
      </c>
      <c r="I838" s="7">
        <v>45</v>
      </c>
      <c r="J838" s="7">
        <v>14</v>
      </c>
      <c r="K838" s="7">
        <v>31</v>
      </c>
      <c r="L838" s="7">
        <v>31.111111111111111</v>
      </c>
      <c r="M838" s="1" t="str">
        <f>IFERROR(VLOOKUP(Tabla1[[#This Row],[COD]],Circuitos[],2,0)," ")</f>
        <v xml:space="preserve"> </v>
      </c>
      <c r="N838" s="9">
        <f>Tabla1[[#This Row],[DIA]]</f>
        <v>45830</v>
      </c>
      <c r="S838"/>
    </row>
    <row r="839" spans="1:19">
      <c r="A839" s="9" t="str">
        <f>Tabla1[[#This Row],[DIA]]&amp;"-"&amp;Tabla1[[#This Row],[NUM]]</f>
        <v>45830-1355</v>
      </c>
      <c r="B839" s="61">
        <v>45830</v>
      </c>
      <c r="C839" s="7" t="s">
        <v>13</v>
      </c>
      <c r="D839" s="7" t="s">
        <v>392</v>
      </c>
      <c r="E839" s="7" t="s">
        <v>250</v>
      </c>
      <c r="F839" s="7">
        <v>1355</v>
      </c>
      <c r="G839" s="8">
        <v>0.46875</v>
      </c>
      <c r="H839" s="8">
        <v>0.50694444444444442</v>
      </c>
      <c r="I839" s="7">
        <v>45</v>
      </c>
      <c r="J839" s="7">
        <v>2</v>
      </c>
      <c r="K839" s="7">
        <v>43</v>
      </c>
      <c r="L839" s="7">
        <v>4.4444444444444446</v>
      </c>
      <c r="M839" s="1" t="str">
        <f>IFERROR(VLOOKUP(Tabla1[[#This Row],[COD]],Circuitos[],2,0)," ")</f>
        <v xml:space="preserve"> </v>
      </c>
      <c r="N839" s="9">
        <f>Tabla1[[#This Row],[DIA]]</f>
        <v>45830</v>
      </c>
      <c r="S839"/>
    </row>
    <row r="840" spans="1:19">
      <c r="A840" s="9" t="str">
        <f>Tabla1[[#This Row],[DIA]]&amp;"-"&amp;Tabla1[[#This Row],[NUM]]</f>
        <v>45830-1858</v>
      </c>
      <c r="B840" s="61">
        <v>45830</v>
      </c>
      <c r="C840" s="7" t="s">
        <v>13</v>
      </c>
      <c r="D840" s="7" t="s">
        <v>147</v>
      </c>
      <c r="E840" s="7" t="s">
        <v>181</v>
      </c>
      <c r="F840" s="7">
        <v>1858</v>
      </c>
      <c r="G840" s="8">
        <v>0.49652777777777779</v>
      </c>
      <c r="H840" s="8">
        <v>0.71527777777777779</v>
      </c>
      <c r="I840" s="7">
        <v>50</v>
      </c>
      <c r="J840" s="7">
        <v>22</v>
      </c>
      <c r="K840" s="7">
        <v>28</v>
      </c>
      <c r="L840" s="7">
        <v>44</v>
      </c>
      <c r="M840" s="12" t="str">
        <f>IFERROR(VLOOKUP(Tabla1[[#This Row],[COD]],Circuitos[],2,0)," ")</f>
        <v xml:space="preserve"> </v>
      </c>
      <c r="N840" s="9">
        <f>Tabla1[[#This Row],[DIA]]</f>
        <v>45830</v>
      </c>
      <c r="S840"/>
    </row>
    <row r="841" spans="1:19">
      <c r="A841" s="9" t="str">
        <f>Tabla1[[#This Row],[DIA]]&amp;"-"&amp;Tabla1[[#This Row],[NUM]]</f>
        <v>45830-573</v>
      </c>
      <c r="B841" s="61">
        <v>45830</v>
      </c>
      <c r="C841" s="7" t="s">
        <v>13</v>
      </c>
      <c r="D841" s="7" t="s">
        <v>346</v>
      </c>
      <c r="E841" s="7" t="s">
        <v>250</v>
      </c>
      <c r="F841" s="7">
        <v>573</v>
      </c>
      <c r="G841" s="8">
        <v>0.4826388888888889</v>
      </c>
      <c r="H841" s="8">
        <v>0.56597222222222221</v>
      </c>
      <c r="I841" s="7">
        <v>45</v>
      </c>
      <c r="J841" s="7">
        <v>0</v>
      </c>
      <c r="K841" s="7">
        <v>45</v>
      </c>
      <c r="L841" s="7">
        <v>0</v>
      </c>
      <c r="M841" s="12" t="str">
        <f>IFERROR(VLOOKUP(Tabla1[[#This Row],[COD]],Circuitos[],2,0)," ")</f>
        <v xml:space="preserve"> </v>
      </c>
      <c r="N841" s="9">
        <f>Tabla1[[#This Row],[DIA]]</f>
        <v>45830</v>
      </c>
      <c r="S841"/>
    </row>
    <row r="842" spans="1:19">
      <c r="A842" s="9" t="str">
        <f>Tabla1[[#This Row],[DIA]]&amp;"-"&amp;Tabla1[[#This Row],[NUM]]</f>
        <v>45830-5117</v>
      </c>
      <c r="B842" s="61">
        <v>45830</v>
      </c>
      <c r="C842" s="7" t="s">
        <v>13</v>
      </c>
      <c r="D842" s="7" t="s">
        <v>214</v>
      </c>
      <c r="E842" s="7" t="s">
        <v>549</v>
      </c>
      <c r="F842" s="7">
        <v>5117</v>
      </c>
      <c r="G842" s="8">
        <v>0.63541666666666663</v>
      </c>
      <c r="H842" s="8">
        <v>0.82291666666666663</v>
      </c>
      <c r="I842" s="7">
        <v>189</v>
      </c>
      <c r="J842" s="7">
        <v>167</v>
      </c>
      <c r="K842" s="7">
        <v>22</v>
      </c>
      <c r="L842" s="7">
        <v>88.359788359788354</v>
      </c>
      <c r="M842" s="12" t="str">
        <f>IFERROR(VLOOKUP(Tabla1[[#This Row],[COD]],Circuitos[],2,0)," ")</f>
        <v>Joyas del Báltico I / Bellezas del Báltico I</v>
      </c>
      <c r="N842" s="9">
        <f>Tabla1[[#This Row],[DIA]]</f>
        <v>45830</v>
      </c>
      <c r="S842"/>
    </row>
    <row r="843" spans="1:19">
      <c r="A843" s="9" t="str">
        <f>Tabla1[[#This Row],[DIA]]&amp;"-"&amp;Tabla1[[#This Row],[NUM]]</f>
        <v>45830-434</v>
      </c>
      <c r="B843" s="61">
        <v>45830</v>
      </c>
      <c r="C843" s="7" t="s">
        <v>13</v>
      </c>
      <c r="D843" s="7" t="s">
        <v>394</v>
      </c>
      <c r="E843" s="7" t="s">
        <v>395</v>
      </c>
      <c r="F843" s="7">
        <v>434</v>
      </c>
      <c r="G843" s="8">
        <v>0.64583333333333337</v>
      </c>
      <c r="H843" s="8">
        <v>0.79513888888888884</v>
      </c>
      <c r="I843" s="7">
        <v>101</v>
      </c>
      <c r="J843" s="7">
        <v>58</v>
      </c>
      <c r="K843" s="7">
        <v>43</v>
      </c>
      <c r="L843" s="7">
        <v>57.425742574257427</v>
      </c>
      <c r="M843" s="12" t="str">
        <f>IFERROR(VLOOKUP(Tabla1[[#This Row],[COD]],Circuitos[],2,0)," ")</f>
        <v xml:space="preserve"> </v>
      </c>
      <c r="N843" s="9">
        <f>Tabla1[[#This Row],[DIA]]</f>
        <v>45830</v>
      </c>
      <c r="S843"/>
    </row>
    <row r="844" spans="1:19">
      <c r="A844" s="9" t="str">
        <f>Tabla1[[#This Row],[DIA]]&amp;"-"&amp;Tabla1[[#This Row],[NUM]]</f>
        <v>45830-5114</v>
      </c>
      <c r="B844" s="61">
        <v>45830</v>
      </c>
      <c r="C844" s="7" t="s">
        <v>424</v>
      </c>
      <c r="D844" s="7" t="s">
        <v>24</v>
      </c>
      <c r="E844" s="7" t="s">
        <v>549</v>
      </c>
      <c r="F844" s="7">
        <v>5114</v>
      </c>
      <c r="G844" s="8">
        <v>0.45833333333333331</v>
      </c>
      <c r="H844" s="8">
        <v>0.52430555555555558</v>
      </c>
      <c r="I844" s="7">
        <v>189</v>
      </c>
      <c r="J844" s="7">
        <v>188</v>
      </c>
      <c r="K844" s="7">
        <v>1</v>
      </c>
      <c r="L844" s="7">
        <v>99.470899470899468</v>
      </c>
      <c r="M844" s="12" t="str">
        <f>IFERROR(VLOOKUP(Tabla1[[#This Row],[COD]],Circuitos[],2,0)," ")</f>
        <v xml:space="preserve"> </v>
      </c>
      <c r="N844" s="9">
        <f>Tabla1[[#This Row],[DIA]]</f>
        <v>45830</v>
      </c>
      <c r="S844"/>
    </row>
    <row r="845" spans="1:19">
      <c r="A845" s="9" t="str">
        <f>Tabla1[[#This Row],[DIA]]&amp;"-"&amp;Tabla1[[#This Row],[NUM]]</f>
        <v>45830-954</v>
      </c>
      <c r="B845" s="61">
        <v>45830</v>
      </c>
      <c r="C845" s="7" t="s">
        <v>348</v>
      </c>
      <c r="D845" s="7" t="s">
        <v>13</v>
      </c>
      <c r="E845" s="7" t="s">
        <v>250</v>
      </c>
      <c r="F845" s="7">
        <v>954</v>
      </c>
      <c r="G845" s="8">
        <v>0.625</v>
      </c>
      <c r="H845" s="8">
        <v>0.78125</v>
      </c>
      <c r="I845" s="7">
        <v>45</v>
      </c>
      <c r="J845" s="7">
        <v>43</v>
      </c>
      <c r="K845" s="7">
        <v>2</v>
      </c>
      <c r="L845" s="7">
        <v>95.555555555555557</v>
      </c>
      <c r="M845" s="12" t="str">
        <f>IFERROR(VLOOKUP(Tabla1[[#This Row],[COD]],Circuitos[],2,0)," ")</f>
        <v xml:space="preserve"> </v>
      </c>
      <c r="N845" s="9">
        <f>Tabla1[[#This Row],[DIA]]</f>
        <v>45830</v>
      </c>
      <c r="S845"/>
    </row>
    <row r="846" spans="1:19">
      <c r="A846" s="9" t="str">
        <f>Tabla1[[#This Row],[DIA]]&amp;"-"&amp;Tabla1[[#This Row],[NUM]]</f>
        <v>45830-415</v>
      </c>
      <c r="B846" s="61">
        <v>45830</v>
      </c>
      <c r="C846" s="7" t="s">
        <v>358</v>
      </c>
      <c r="D846" s="7" t="s">
        <v>13</v>
      </c>
      <c r="E846" s="7" t="s">
        <v>528</v>
      </c>
      <c r="F846" s="7">
        <v>415</v>
      </c>
      <c r="G846" s="8">
        <v>0.34027777777777779</v>
      </c>
      <c r="H846" s="8">
        <v>0.46875</v>
      </c>
      <c r="I846" s="7">
        <v>20</v>
      </c>
      <c r="J846" s="7">
        <v>16</v>
      </c>
      <c r="K846" s="7">
        <v>4</v>
      </c>
      <c r="L846" s="7">
        <v>80</v>
      </c>
      <c r="M846" s="12" t="str">
        <f>IFERROR(VLOOKUP(Tabla1[[#This Row],[COD]],Circuitos[],2,0)," ")</f>
        <v xml:space="preserve"> </v>
      </c>
      <c r="N846" s="9">
        <f>Tabla1[[#This Row],[DIA]]</f>
        <v>45830</v>
      </c>
      <c r="S846"/>
    </row>
    <row r="847" spans="1:19">
      <c r="A847" s="9" t="str">
        <f>Tabla1[[#This Row],[DIA]]&amp;"-"&amp;Tabla1[[#This Row],[NUM]]</f>
        <v>45830-788</v>
      </c>
      <c r="B847" s="61">
        <v>45830</v>
      </c>
      <c r="C847" s="7" t="s">
        <v>358</v>
      </c>
      <c r="D847" s="7" t="s">
        <v>22</v>
      </c>
      <c r="E847" s="7" t="s">
        <v>278</v>
      </c>
      <c r="F847" s="7">
        <v>788</v>
      </c>
      <c r="G847" s="8">
        <v>0.85069444444444442</v>
      </c>
      <c r="H847" s="8">
        <v>0.95833333333333337</v>
      </c>
      <c r="I847" s="7">
        <v>45</v>
      </c>
      <c r="J847" s="7">
        <v>10</v>
      </c>
      <c r="K847" s="7">
        <v>35</v>
      </c>
      <c r="L847" s="7">
        <v>22.222222222222221</v>
      </c>
      <c r="M847" s="12" t="str">
        <f>IFERROR(VLOOKUP(Tabla1[[#This Row],[COD]],Circuitos[],2,0)," ")</f>
        <v xml:space="preserve"> </v>
      </c>
      <c r="N847" s="9">
        <f>Tabla1[[#This Row],[DIA]]</f>
        <v>45830</v>
      </c>
      <c r="S847"/>
    </row>
    <row r="848" spans="1:19">
      <c r="A848" s="9" t="str">
        <f>Tabla1[[#This Row],[DIA]]&amp;"-"&amp;Tabla1[[#This Row],[NUM]]</f>
        <v>45830-808</v>
      </c>
      <c r="B848" s="61">
        <v>45830</v>
      </c>
      <c r="C848" s="7" t="s">
        <v>236</v>
      </c>
      <c r="D848" s="7" t="s">
        <v>13</v>
      </c>
      <c r="E848" s="7" t="s">
        <v>250</v>
      </c>
      <c r="F848" s="7">
        <v>808</v>
      </c>
      <c r="G848" s="8">
        <v>0.51736111111111116</v>
      </c>
      <c r="H848" s="8">
        <v>0.64930555555555558</v>
      </c>
      <c r="I848" s="7">
        <v>45</v>
      </c>
      <c r="J848" s="7">
        <v>45</v>
      </c>
      <c r="K848" s="7">
        <v>0</v>
      </c>
      <c r="L848" s="7">
        <v>100</v>
      </c>
      <c r="M848" s="12" t="str">
        <f>IFERROR(VLOOKUP(Tabla1[[#This Row],[COD]],Circuitos[],2,0)," ")</f>
        <v xml:space="preserve"> </v>
      </c>
      <c r="N848" s="9">
        <f>Tabla1[[#This Row],[DIA]]</f>
        <v>45830</v>
      </c>
      <c r="S848"/>
    </row>
    <row r="849" spans="1:19">
      <c r="A849" s="9" t="str">
        <f>Tabla1[[#This Row],[DIA]]&amp;"-"&amp;Tabla1[[#This Row],[NUM]]</f>
        <v>45830-471</v>
      </c>
      <c r="B849" s="61">
        <v>45830</v>
      </c>
      <c r="C849" s="7" t="s">
        <v>294</v>
      </c>
      <c r="D849" s="7" t="s">
        <v>13</v>
      </c>
      <c r="E849" s="7" t="s">
        <v>295</v>
      </c>
      <c r="F849" s="7">
        <v>471</v>
      </c>
      <c r="G849" s="8">
        <v>0.25694444444444442</v>
      </c>
      <c r="H849" s="8">
        <v>0.3888888888888889</v>
      </c>
      <c r="I849" s="7">
        <v>40</v>
      </c>
      <c r="J849" s="7">
        <v>22</v>
      </c>
      <c r="K849" s="7">
        <v>18</v>
      </c>
      <c r="L849" s="7">
        <v>55</v>
      </c>
      <c r="M849" s="12" t="str">
        <f>IFERROR(VLOOKUP(Tabla1[[#This Row],[COD]],Circuitos[],2,0)," ")</f>
        <v xml:space="preserve"> </v>
      </c>
      <c r="N849" s="9">
        <f>Tabla1[[#This Row],[DIA]]</f>
        <v>45830</v>
      </c>
      <c r="S849"/>
    </row>
    <row r="850" spans="1:19">
      <c r="A850" s="9" t="str">
        <f>Tabla1[[#This Row],[DIA]]&amp;"-"&amp;Tabla1[[#This Row],[NUM]]</f>
        <v>45830-5113</v>
      </c>
      <c r="B850" s="61">
        <v>45830</v>
      </c>
      <c r="C850" s="7" t="s">
        <v>21</v>
      </c>
      <c r="D850" s="7" t="s">
        <v>424</v>
      </c>
      <c r="E850" s="7" t="s">
        <v>549</v>
      </c>
      <c r="F850" s="7">
        <v>5113</v>
      </c>
      <c r="G850" s="8">
        <v>0.33333333333333331</v>
      </c>
      <c r="H850" s="8">
        <v>0.4236111111111111</v>
      </c>
      <c r="I850" s="7">
        <v>189</v>
      </c>
      <c r="J850" s="7">
        <v>186</v>
      </c>
      <c r="K850" s="7">
        <v>3</v>
      </c>
      <c r="L850" s="7">
        <v>98.412698412698418</v>
      </c>
      <c r="M850" s="12" t="str">
        <f>IFERROR(VLOOKUP(Tabla1[[#This Row],[COD]],Circuitos[],2,0)," ")</f>
        <v>Alsacia, Selva Negra y el Rin / Bellezas de Suiza</v>
      </c>
      <c r="N850" s="9">
        <f>Tabla1[[#This Row],[DIA]]</f>
        <v>45830</v>
      </c>
      <c r="S850"/>
    </row>
    <row r="851" spans="1:19">
      <c r="A851" s="9" t="str">
        <f>Tabla1[[#This Row],[DIA]]&amp;"-"&amp;Tabla1[[#This Row],[NUM]]</f>
        <v>45830-1302</v>
      </c>
      <c r="B851" s="61">
        <v>45830</v>
      </c>
      <c r="C851" s="7" t="s">
        <v>22</v>
      </c>
      <c r="D851" s="7" t="s">
        <v>147</v>
      </c>
      <c r="E851" s="7" t="s">
        <v>181</v>
      </c>
      <c r="F851" s="7">
        <v>1302</v>
      </c>
      <c r="G851" s="8">
        <v>0.4826388888888889</v>
      </c>
      <c r="H851" s="8">
        <v>0.69097222222222221</v>
      </c>
      <c r="I851" s="7">
        <v>12</v>
      </c>
      <c r="J851" s="7">
        <v>12</v>
      </c>
      <c r="K851" s="7">
        <v>0</v>
      </c>
      <c r="L851" s="7">
        <v>100</v>
      </c>
      <c r="M851" s="12" t="str">
        <f>IFERROR(VLOOKUP(Tabla1[[#This Row],[COD]],Circuitos[],2,0)," ")</f>
        <v xml:space="preserve"> </v>
      </c>
      <c r="N851" s="9">
        <f>Tabla1[[#This Row],[DIA]]</f>
        <v>45830</v>
      </c>
      <c r="S851"/>
    </row>
    <row r="852" spans="1:19">
      <c r="A852" s="9" t="str">
        <f>Tabla1[[#This Row],[DIA]]&amp;"-"&amp;Tabla1[[#This Row],[NUM]]</f>
        <v>45830-5118</v>
      </c>
      <c r="B852" s="61">
        <v>45830</v>
      </c>
      <c r="C852" s="7" t="s">
        <v>214</v>
      </c>
      <c r="D852" s="7" t="s">
        <v>13</v>
      </c>
      <c r="E852" s="7" t="s">
        <v>549</v>
      </c>
      <c r="F852" s="7">
        <v>5118</v>
      </c>
      <c r="G852" s="8">
        <v>0.85763888888888884</v>
      </c>
      <c r="H852" s="8">
        <v>0.96180555555555558</v>
      </c>
      <c r="I852" s="7">
        <v>188</v>
      </c>
      <c r="J852" s="7">
        <v>138</v>
      </c>
      <c r="K852" s="7">
        <v>50</v>
      </c>
      <c r="L852" s="7">
        <v>73.40425531914893</v>
      </c>
      <c r="M852" s="1" t="str">
        <f>IFERROR(VLOOKUP(Tabla1[[#This Row],[COD]],Circuitos[],2,0)," ")</f>
        <v xml:space="preserve"> </v>
      </c>
      <c r="N852" s="9">
        <f>Tabla1[[#This Row],[DIA]]</f>
        <v>45830</v>
      </c>
      <c r="S852"/>
    </row>
    <row r="853" spans="1:19">
      <c r="A853" s="9" t="str">
        <f>Tabla1[[#This Row],[DIA]]&amp;"-"&amp;Tabla1[[#This Row],[NUM]]</f>
        <v>45830-437</v>
      </c>
      <c r="B853" s="61">
        <v>45830</v>
      </c>
      <c r="C853" s="7" t="s">
        <v>394</v>
      </c>
      <c r="D853" s="7" t="s">
        <v>36</v>
      </c>
      <c r="E853" s="7" t="s">
        <v>395</v>
      </c>
      <c r="F853" s="7">
        <v>437</v>
      </c>
      <c r="G853" s="8">
        <v>0.3888888888888889</v>
      </c>
      <c r="H853" s="8">
        <v>0.52083333333333337</v>
      </c>
      <c r="I853" s="7">
        <v>12</v>
      </c>
      <c r="J853" s="7">
        <v>9</v>
      </c>
      <c r="K853" s="7">
        <v>3</v>
      </c>
      <c r="L853" s="7">
        <v>75</v>
      </c>
      <c r="M853" s="12" t="str">
        <f>IFERROR(VLOOKUP(Tabla1[[#This Row],[COD]],Circuitos[],2,0)," ")</f>
        <v xml:space="preserve"> </v>
      </c>
      <c r="N853" s="9">
        <f>Tabla1[[#This Row],[DIA]]</f>
        <v>45830</v>
      </c>
      <c r="S853"/>
    </row>
    <row r="854" spans="1:19">
      <c r="A854" s="9" t="str">
        <f>Tabla1[[#This Row],[DIA]]&amp;"-"&amp;Tabla1[[#This Row],[NUM]]</f>
        <v>45830-3911</v>
      </c>
      <c r="B854" s="61">
        <v>45830</v>
      </c>
      <c r="C854" s="7" t="s">
        <v>394</v>
      </c>
      <c r="D854" s="7" t="s">
        <v>555</v>
      </c>
      <c r="E854" s="7" t="s">
        <v>395</v>
      </c>
      <c r="F854" s="7">
        <v>3911</v>
      </c>
      <c r="G854" s="8">
        <v>0.95486111111111116</v>
      </c>
      <c r="H854" s="8">
        <v>0.99305555555555558</v>
      </c>
      <c r="I854" s="7">
        <v>47</v>
      </c>
      <c r="J854" s="7">
        <v>16</v>
      </c>
      <c r="K854" s="7">
        <v>31</v>
      </c>
      <c r="L854" s="7">
        <v>34.042553191489361</v>
      </c>
      <c r="M854" s="1" t="str">
        <f>IFERROR(VLOOKUP(Tabla1[[#This Row],[COD]],Circuitos[],2,0)," ")</f>
        <v xml:space="preserve"> </v>
      </c>
      <c r="N854" s="9">
        <f>Tabla1[[#This Row],[DIA]]</f>
        <v>45830</v>
      </c>
      <c r="S854"/>
    </row>
    <row r="855" spans="1:19">
      <c r="A855" s="9" t="str">
        <f>Tabla1[[#This Row],[DIA]]&amp;"-"&amp;Tabla1[[#This Row],[NUM]]</f>
        <v>45830-433</v>
      </c>
      <c r="B855" s="61">
        <v>45830</v>
      </c>
      <c r="C855" s="7" t="s">
        <v>394</v>
      </c>
      <c r="D855" s="7" t="s">
        <v>13</v>
      </c>
      <c r="E855" s="7" t="s">
        <v>395</v>
      </c>
      <c r="F855" s="7">
        <v>433</v>
      </c>
      <c r="G855" s="8">
        <v>0.44444444444444442</v>
      </c>
      <c r="H855" s="8">
        <v>0.60763888888888884</v>
      </c>
      <c r="I855" s="7">
        <v>35</v>
      </c>
      <c r="J855" s="7">
        <v>34</v>
      </c>
      <c r="K855" s="7">
        <v>1</v>
      </c>
      <c r="L855" s="7">
        <v>97.142857142857139</v>
      </c>
      <c r="M855" s="12" t="str">
        <f>IFERROR(VLOOKUP(Tabla1[[#This Row],[COD]],Circuitos[],2,0)," ")</f>
        <v xml:space="preserve"> </v>
      </c>
      <c r="N855" s="9">
        <f>Tabla1[[#This Row],[DIA]]</f>
        <v>45830</v>
      </c>
      <c r="S855"/>
    </row>
    <row r="856" spans="1:19">
      <c r="A856" s="9" t="str">
        <f>Tabla1[[#This Row],[DIA]]&amp;"-"&amp;Tabla1[[#This Row],[NUM]]</f>
        <v>45830-723</v>
      </c>
      <c r="B856" s="61">
        <v>45830</v>
      </c>
      <c r="C856" t="s">
        <v>394</v>
      </c>
      <c r="D856" t="s">
        <v>543</v>
      </c>
      <c r="E856" t="s">
        <v>395</v>
      </c>
      <c r="F856">
        <v>723</v>
      </c>
      <c r="G856">
        <v>0.89583333333333337</v>
      </c>
      <c r="H856">
        <v>0.13194444444444445</v>
      </c>
      <c r="I856">
        <v>46</v>
      </c>
      <c r="J856">
        <v>35</v>
      </c>
      <c r="K856">
        <v>11</v>
      </c>
      <c r="L856">
        <v>76.086956521739125</v>
      </c>
      <c r="M856" s="1" t="str">
        <f>IFERROR(VLOOKUP(Tabla1[[#This Row],[COD]],Circuitos[],2,0)," ")</f>
        <v xml:space="preserve"> </v>
      </c>
      <c r="N856" s="9">
        <f>Tabla1[[#This Row],[DIA]]</f>
        <v>45830</v>
      </c>
      <c r="S856"/>
    </row>
    <row r="857" spans="1:19">
      <c r="A857" s="9" t="str">
        <f>Tabla1[[#This Row],[DIA]]&amp;"-"&amp;Tabla1[[#This Row],[NUM]]</f>
        <v>45830-775</v>
      </c>
      <c r="B857" s="61">
        <v>45830</v>
      </c>
      <c r="C857" s="7" t="s">
        <v>24</v>
      </c>
      <c r="D857" s="7" t="s">
        <v>209</v>
      </c>
      <c r="E857" s="7" t="s">
        <v>278</v>
      </c>
      <c r="F857" s="7">
        <v>775</v>
      </c>
      <c r="G857" s="8">
        <v>0.34027777777777779</v>
      </c>
      <c r="H857" s="8">
        <v>0.44444444444444442</v>
      </c>
      <c r="I857" s="7">
        <v>45</v>
      </c>
      <c r="J857" s="7">
        <v>45</v>
      </c>
      <c r="K857" s="7">
        <v>0</v>
      </c>
      <c r="L857" s="7">
        <v>100</v>
      </c>
      <c r="M857" s="12" t="str">
        <f>IFERROR(VLOOKUP(Tabla1[[#This Row],[COD]],Circuitos[],2,0)," ")</f>
        <v>Croacia Fascinante "B"</v>
      </c>
      <c r="N857" s="9">
        <f>Tabla1[[#This Row],[DIA]]</f>
        <v>45830</v>
      </c>
      <c r="S857"/>
    </row>
    <row r="858" spans="1:19">
      <c r="A858" s="9" t="str">
        <f>Tabla1[[#This Row],[DIA]]&amp;"-"&amp;Tabla1[[#This Row],[NUM]]</f>
        <v>45831-920</v>
      </c>
      <c r="B858" s="61">
        <v>45831</v>
      </c>
      <c r="C858" s="7" t="s">
        <v>185</v>
      </c>
      <c r="D858" s="7" t="s">
        <v>13</v>
      </c>
      <c r="E858" s="7" t="s">
        <v>186</v>
      </c>
      <c r="F858" s="7">
        <v>920</v>
      </c>
      <c r="G858" s="8">
        <v>0.63888888888888884</v>
      </c>
      <c r="H858" s="8">
        <v>0.78125</v>
      </c>
      <c r="I858" s="7">
        <v>30</v>
      </c>
      <c r="J858" s="7">
        <v>0</v>
      </c>
      <c r="K858" s="7">
        <v>30</v>
      </c>
      <c r="L858" s="7">
        <v>0</v>
      </c>
      <c r="M858" s="12" t="str">
        <f>IFERROR(VLOOKUP(Tabla1[[#This Row],[COD]],Circuitos[],2,0)," ")</f>
        <v xml:space="preserve"> </v>
      </c>
      <c r="N858" s="9">
        <f>Tabla1[[#This Row],[DIA]]</f>
        <v>45831</v>
      </c>
      <c r="S858"/>
    </row>
    <row r="859" spans="1:19">
      <c r="A859" s="9" t="str">
        <f>Tabla1[[#This Row],[DIA]]&amp;"-"&amp;Tabla1[[#This Row],[NUM]]</f>
        <v>45831-700</v>
      </c>
      <c r="B859" s="61">
        <v>45831</v>
      </c>
      <c r="C859" t="s">
        <v>484</v>
      </c>
      <c r="D859" t="s">
        <v>13</v>
      </c>
      <c r="E859" t="s">
        <v>548</v>
      </c>
      <c r="F859">
        <v>700</v>
      </c>
      <c r="G859">
        <v>0.37152777777777779</v>
      </c>
      <c r="H859">
        <v>0.48958333333333331</v>
      </c>
      <c r="I859">
        <v>50</v>
      </c>
      <c r="J859">
        <v>0</v>
      </c>
      <c r="K859">
        <v>50</v>
      </c>
      <c r="L859">
        <v>0</v>
      </c>
      <c r="M859" s="1" t="str">
        <f>IFERROR(VLOOKUP(Tabla1[[#This Row],[COD]],Circuitos[],2,0)," ")</f>
        <v xml:space="preserve"> </v>
      </c>
      <c r="N859" s="9">
        <f>Tabla1[[#This Row],[DIA]]</f>
        <v>45831</v>
      </c>
      <c r="S859"/>
    </row>
    <row r="860" spans="1:19">
      <c r="A860" s="9" t="str">
        <f>Tabla1[[#This Row],[DIA]]&amp;"-"&amp;Tabla1[[#This Row],[NUM]]</f>
        <v>45831-1001</v>
      </c>
      <c r="B860" s="61">
        <v>45831</v>
      </c>
      <c r="C860" s="7" t="s">
        <v>173</v>
      </c>
      <c r="D860" s="7" t="s">
        <v>13</v>
      </c>
      <c r="E860" s="7" t="s">
        <v>174</v>
      </c>
      <c r="F860" s="7">
        <v>1001</v>
      </c>
      <c r="G860" s="8">
        <v>0.3125</v>
      </c>
      <c r="H860" s="8">
        <v>0.4861111111111111</v>
      </c>
      <c r="I860" s="7">
        <v>10</v>
      </c>
      <c r="J860" s="7">
        <v>0</v>
      </c>
      <c r="K860" s="7">
        <v>10</v>
      </c>
      <c r="L860" s="7">
        <v>0</v>
      </c>
      <c r="M860" s="12" t="str">
        <f>IFERROR(VLOOKUP(Tabla1[[#This Row],[COD]],Circuitos[],2,0)," ")</f>
        <v xml:space="preserve"> </v>
      </c>
      <c r="N860" s="9">
        <f>Tabla1[[#This Row],[DIA]]</f>
        <v>45831</v>
      </c>
      <c r="S860"/>
    </row>
    <row r="861" spans="1:19">
      <c r="A861" s="9" t="str">
        <f>Tabla1[[#This Row],[DIA]]&amp;"-"&amp;Tabla1[[#This Row],[NUM]]</f>
        <v>45831-899</v>
      </c>
      <c r="B861" s="61">
        <v>45831</v>
      </c>
      <c r="C861" s="7" t="s">
        <v>547</v>
      </c>
      <c r="D861" s="7" t="s">
        <v>484</v>
      </c>
      <c r="E861" s="7" t="s">
        <v>548</v>
      </c>
      <c r="F861" s="7">
        <v>899</v>
      </c>
      <c r="G861" s="8">
        <v>0.18055555555555555</v>
      </c>
      <c r="H861" s="8">
        <v>0.26041666666666669</v>
      </c>
      <c r="I861" s="7">
        <v>50</v>
      </c>
      <c r="J861" s="7">
        <v>0</v>
      </c>
      <c r="K861" s="7">
        <v>50</v>
      </c>
      <c r="L861" s="7">
        <v>0</v>
      </c>
      <c r="M861" s="12" t="str">
        <f>IFERROR(VLOOKUP(Tabla1[[#This Row],[COD]],Circuitos[],2,0)," ")</f>
        <v xml:space="preserve"> </v>
      </c>
      <c r="N861" s="9">
        <f>Tabla1[[#This Row],[DIA]]</f>
        <v>45831</v>
      </c>
      <c r="S861"/>
    </row>
    <row r="862" spans="1:19">
      <c r="A862" s="9" t="str">
        <f>Tabla1[[#This Row],[DIA]]&amp;"-"&amp;Tabla1[[#This Row],[NUM]]</f>
        <v>45831-730</v>
      </c>
      <c r="B862" s="61">
        <v>45831</v>
      </c>
      <c r="C862" s="7" t="s">
        <v>547</v>
      </c>
      <c r="D862" s="7" t="s">
        <v>394</v>
      </c>
      <c r="E862" s="7" t="s">
        <v>395</v>
      </c>
      <c r="F862" s="7">
        <v>730</v>
      </c>
      <c r="G862" s="8">
        <v>0.22916666666666666</v>
      </c>
      <c r="H862" s="8">
        <v>0.30902777777777779</v>
      </c>
      <c r="I862" s="7">
        <v>46</v>
      </c>
      <c r="J862" s="7">
        <v>0</v>
      </c>
      <c r="K862" s="7">
        <v>46</v>
      </c>
      <c r="L862" s="7">
        <v>0</v>
      </c>
      <c r="M862" s="1" t="str">
        <f>IFERROR(VLOOKUP(Tabla1[[#This Row],[COD]],Circuitos[],2,0)," ")</f>
        <v xml:space="preserve"> </v>
      </c>
      <c r="N862" s="9">
        <f>Tabla1[[#This Row],[DIA]]</f>
        <v>45831</v>
      </c>
      <c r="S862"/>
    </row>
    <row r="863" spans="1:19">
      <c r="A863" s="9" t="str">
        <f>Tabla1[[#This Row],[DIA]]&amp;"-"&amp;Tabla1[[#This Row],[NUM]]</f>
        <v>45831-2232</v>
      </c>
      <c r="B863" s="61">
        <v>45831</v>
      </c>
      <c r="C863" t="s">
        <v>147</v>
      </c>
      <c r="D863" t="s">
        <v>180</v>
      </c>
      <c r="E863" t="s">
        <v>181</v>
      </c>
      <c r="F863">
        <v>2232</v>
      </c>
      <c r="G863">
        <v>5.5555555555555552E-2</v>
      </c>
      <c r="H863">
        <v>0.11805555555555555</v>
      </c>
      <c r="I863">
        <v>20</v>
      </c>
      <c r="J863">
        <v>15</v>
      </c>
      <c r="K863">
        <v>5</v>
      </c>
      <c r="L863">
        <v>75</v>
      </c>
      <c r="M863" s="1" t="str">
        <f>IFERROR(VLOOKUP(Tabla1[[#This Row],[COD]],Circuitos[],2,0)," ")</f>
        <v xml:space="preserve"> </v>
      </c>
      <c r="N863" s="9">
        <f>Tabla1[[#This Row],[DIA]]</f>
        <v>45831</v>
      </c>
      <c r="S863"/>
    </row>
    <row r="864" spans="1:19">
      <c r="A864" s="9" t="str">
        <f>Tabla1[[#This Row],[DIA]]&amp;"-"&amp;Tabla1[[#This Row],[NUM]]</f>
        <v>45831-1003</v>
      </c>
      <c r="B864" s="61">
        <v>45831</v>
      </c>
      <c r="C864" t="s">
        <v>183</v>
      </c>
      <c r="D864" t="s">
        <v>173</v>
      </c>
      <c r="E864" t="s">
        <v>174</v>
      </c>
      <c r="F864">
        <v>1003</v>
      </c>
      <c r="G864">
        <v>0.81944444444444442</v>
      </c>
      <c r="H864">
        <v>0.85416666666666663</v>
      </c>
      <c r="I864">
        <v>10</v>
      </c>
      <c r="J864">
        <v>2</v>
      </c>
      <c r="K864">
        <v>8</v>
      </c>
      <c r="L864">
        <v>20</v>
      </c>
      <c r="M864" s="1" t="str">
        <f>IFERROR(VLOOKUP(Tabla1[[#This Row],[COD]],Circuitos[],2,0)," ")</f>
        <v xml:space="preserve"> </v>
      </c>
      <c r="N864" s="9">
        <f>Tabla1[[#This Row],[DIA]]</f>
        <v>45831</v>
      </c>
      <c r="S864"/>
    </row>
    <row r="865" spans="1:19">
      <c r="A865" s="9" t="str">
        <f>Tabla1[[#This Row],[DIA]]&amp;"-"&amp;Tabla1[[#This Row],[NUM]]</f>
        <v>45831-921</v>
      </c>
      <c r="B865" s="61">
        <v>45831</v>
      </c>
      <c r="C865" t="s">
        <v>13</v>
      </c>
      <c r="D865" t="s">
        <v>185</v>
      </c>
      <c r="E865" t="s">
        <v>186</v>
      </c>
      <c r="F865">
        <v>921</v>
      </c>
      <c r="G865">
        <v>0.81597222222222221</v>
      </c>
      <c r="H865">
        <v>2.0833333333333332E-2</v>
      </c>
      <c r="I865">
        <v>30</v>
      </c>
      <c r="J865">
        <v>0</v>
      </c>
      <c r="K865">
        <v>30</v>
      </c>
      <c r="L865">
        <v>0</v>
      </c>
      <c r="M865" s="1" t="str">
        <f>IFERROR(VLOOKUP(Tabla1[[#This Row],[COD]],Circuitos[],2,0)," ")</f>
        <v xml:space="preserve"> </v>
      </c>
      <c r="N865" s="9">
        <f>Tabla1[[#This Row],[DIA]]</f>
        <v>45831</v>
      </c>
      <c r="S865"/>
    </row>
    <row r="866" spans="1:19">
      <c r="A866" s="9" t="str">
        <f>Tabla1[[#This Row],[DIA]]&amp;"-"&amp;Tabla1[[#This Row],[NUM]]</f>
        <v>45831-1002</v>
      </c>
      <c r="B866" s="61">
        <v>45831</v>
      </c>
      <c r="C866" t="s">
        <v>13</v>
      </c>
      <c r="D866" t="s">
        <v>183</v>
      </c>
      <c r="E866" t="s">
        <v>174</v>
      </c>
      <c r="F866">
        <v>1002</v>
      </c>
      <c r="G866">
        <v>0.52777777777777779</v>
      </c>
      <c r="H866">
        <v>0.77777777777777779</v>
      </c>
      <c r="I866">
        <v>10</v>
      </c>
      <c r="J866">
        <v>3</v>
      </c>
      <c r="K866">
        <v>7</v>
      </c>
      <c r="L866">
        <v>30</v>
      </c>
      <c r="M866" s="1" t="str">
        <f>IFERROR(VLOOKUP(Tabla1[[#This Row],[COD]],Circuitos[],2,0)," ")</f>
        <v>Programas de Egipto</v>
      </c>
      <c r="N866" s="9">
        <f>Tabla1[[#This Row],[DIA]]</f>
        <v>45831</v>
      </c>
      <c r="S866"/>
    </row>
    <row r="867" spans="1:19">
      <c r="A867" s="9" t="str">
        <f>Tabla1[[#This Row],[DIA]]&amp;"-"&amp;Tabla1[[#This Row],[NUM]]</f>
        <v>45831-587</v>
      </c>
      <c r="B867" s="61">
        <v>45831</v>
      </c>
      <c r="C867" t="s">
        <v>13</v>
      </c>
      <c r="D867" t="s">
        <v>229</v>
      </c>
      <c r="E867" t="s">
        <v>556</v>
      </c>
      <c r="F867">
        <v>587</v>
      </c>
      <c r="G867">
        <v>0.89583333333333337</v>
      </c>
      <c r="H867">
        <v>1.0416666666666666E-2</v>
      </c>
      <c r="I867">
        <v>35</v>
      </c>
      <c r="J867">
        <v>8</v>
      </c>
      <c r="K867">
        <v>27</v>
      </c>
      <c r="L867">
        <v>22.857142857142858</v>
      </c>
      <c r="M867" s="1" t="str">
        <f>IFERROR(VLOOKUP(Tabla1[[#This Row],[COD]],Circuitos[],2,0)," ")</f>
        <v xml:space="preserve"> </v>
      </c>
      <c r="N867" s="9">
        <f>Tabla1[[#This Row],[DIA]]</f>
        <v>45831</v>
      </c>
      <c r="S867"/>
    </row>
    <row r="868" spans="1:19">
      <c r="A868" s="9" t="str">
        <f>Tabla1[[#This Row],[DIA]]&amp;"-"&amp;Tabla1[[#This Row],[NUM]]</f>
        <v>45831-1219</v>
      </c>
      <c r="B868" s="61">
        <v>45831</v>
      </c>
      <c r="C868" t="s">
        <v>13</v>
      </c>
      <c r="D868" t="s">
        <v>557</v>
      </c>
      <c r="E868" t="s">
        <v>250</v>
      </c>
      <c r="F868">
        <v>1219</v>
      </c>
      <c r="G868">
        <v>0.3125</v>
      </c>
      <c r="H868">
        <v>0.38194444444444442</v>
      </c>
      <c r="I868">
        <v>30</v>
      </c>
      <c r="J868">
        <v>3</v>
      </c>
      <c r="K868">
        <v>27</v>
      </c>
      <c r="L868">
        <v>10</v>
      </c>
      <c r="M868" s="1" t="str">
        <f>IFERROR(VLOOKUP(Tabla1[[#This Row],[COD]],Circuitos[],2,0)," ")</f>
        <v xml:space="preserve"> </v>
      </c>
      <c r="N868" s="9">
        <f>Tabla1[[#This Row],[DIA]]</f>
        <v>45831</v>
      </c>
      <c r="S868"/>
    </row>
    <row r="869" spans="1:19">
      <c r="A869" s="9" t="str">
        <f>Tabla1[[#This Row],[DIA]]&amp;"-"&amp;Tabla1[[#This Row],[NUM]]</f>
        <v>45831-5115</v>
      </c>
      <c r="B869" s="61">
        <v>45831</v>
      </c>
      <c r="C869" t="s">
        <v>13</v>
      </c>
      <c r="D869" t="s">
        <v>348</v>
      </c>
      <c r="E869" t="s">
        <v>549</v>
      </c>
      <c r="F869">
        <v>5115</v>
      </c>
      <c r="G869">
        <v>0.33333333333333331</v>
      </c>
      <c r="H869">
        <v>0.46875</v>
      </c>
      <c r="I869">
        <v>189</v>
      </c>
      <c r="J869">
        <v>89</v>
      </c>
      <c r="K869">
        <v>100</v>
      </c>
      <c r="L869">
        <v>47.089947089947088</v>
      </c>
      <c r="M869" s="1" t="str">
        <f>IFERROR(VLOOKUP(Tabla1[[#This Row],[COD]],Circuitos[],2,0)," ")</f>
        <v>Noruega Fascinante I / Esencias de Noruega I</v>
      </c>
      <c r="N869" s="9">
        <f>Tabla1[[#This Row],[DIA]]</f>
        <v>45831</v>
      </c>
      <c r="S869"/>
    </row>
    <row r="870" spans="1:19">
      <c r="A870" s="9" t="str">
        <f>Tabla1[[#This Row],[DIA]]&amp;"-"&amp;Tabla1[[#This Row],[NUM]]</f>
        <v>45831-953</v>
      </c>
      <c r="B870" s="61">
        <v>45831</v>
      </c>
      <c r="C870" t="s">
        <v>13</v>
      </c>
      <c r="D870" t="s">
        <v>348</v>
      </c>
      <c r="E870" t="s">
        <v>250</v>
      </c>
      <c r="F870">
        <v>953</v>
      </c>
      <c r="G870">
        <v>0.44097222222222221</v>
      </c>
      <c r="H870">
        <v>0.59722222222222221</v>
      </c>
      <c r="I870">
        <v>45</v>
      </c>
      <c r="J870">
        <v>45</v>
      </c>
      <c r="K870">
        <v>0</v>
      </c>
      <c r="L870">
        <v>100</v>
      </c>
      <c r="M870" s="1" t="str">
        <f>IFERROR(VLOOKUP(Tabla1[[#This Row],[COD]],Circuitos[],2,0)," ")</f>
        <v xml:space="preserve"> </v>
      </c>
      <c r="N870" s="9">
        <f>Tabla1[[#This Row],[DIA]]</f>
        <v>45831</v>
      </c>
      <c r="S870"/>
    </row>
    <row r="871" spans="1:19">
      <c r="A871" s="9" t="str">
        <f>Tabla1[[#This Row],[DIA]]&amp;"-"&amp;Tabla1[[#This Row],[NUM]]</f>
        <v>45831-5116</v>
      </c>
      <c r="B871" s="61">
        <v>45831</v>
      </c>
      <c r="C871" t="s">
        <v>348</v>
      </c>
      <c r="D871" t="s">
        <v>13</v>
      </c>
      <c r="E871" t="s">
        <v>549</v>
      </c>
      <c r="F871">
        <v>5116</v>
      </c>
      <c r="G871">
        <v>0.50347222222222221</v>
      </c>
      <c r="H871">
        <v>0.63888888888888884</v>
      </c>
      <c r="I871">
        <v>189</v>
      </c>
      <c r="J871">
        <v>92</v>
      </c>
      <c r="K871">
        <v>97</v>
      </c>
      <c r="L871">
        <v>48.677248677248677</v>
      </c>
      <c r="M871" s="1" t="str">
        <f>IFERROR(VLOOKUP(Tabla1[[#This Row],[COD]],Circuitos[],2,0)," ")</f>
        <v xml:space="preserve"> </v>
      </c>
      <c r="N871" s="9">
        <f>Tabla1[[#This Row],[DIA]]</f>
        <v>45831</v>
      </c>
      <c r="S871"/>
    </row>
    <row r="872" spans="1:19">
      <c r="A872" s="9" t="str">
        <f>Tabla1[[#This Row],[DIA]]&amp;"-"&amp;Tabla1[[#This Row],[NUM]]</f>
        <v>45831-433</v>
      </c>
      <c r="B872" s="61">
        <v>45831</v>
      </c>
      <c r="C872" t="s">
        <v>394</v>
      </c>
      <c r="D872" t="s">
        <v>13</v>
      </c>
      <c r="E872" t="s">
        <v>395</v>
      </c>
      <c r="F872">
        <v>433</v>
      </c>
      <c r="G872">
        <v>0.44444444444444442</v>
      </c>
      <c r="H872">
        <v>0.60763888888888884</v>
      </c>
      <c r="I872">
        <v>46</v>
      </c>
      <c r="J872">
        <v>0</v>
      </c>
      <c r="K872">
        <v>46</v>
      </c>
      <c r="L872">
        <v>0</v>
      </c>
      <c r="M872" s="1" t="str">
        <f>IFERROR(VLOOKUP(Tabla1[[#This Row],[COD]],Circuitos[],2,0)," ")</f>
        <v xml:space="preserve"> </v>
      </c>
      <c r="N872" s="9">
        <f>Tabla1[[#This Row],[DIA]]</f>
        <v>45831</v>
      </c>
      <c r="S872"/>
    </row>
    <row r="873" spans="1:19">
      <c r="A873" s="9" t="str">
        <f>Tabla1[[#This Row],[DIA]]&amp;"-"&amp;Tabla1[[#This Row],[NUM]]</f>
        <v>45832-1304</v>
      </c>
      <c r="B873" s="61">
        <v>45832</v>
      </c>
      <c r="C873" t="s">
        <v>33</v>
      </c>
      <c r="D873" t="s">
        <v>147</v>
      </c>
      <c r="E873" t="s">
        <v>181</v>
      </c>
      <c r="F873">
        <v>1304</v>
      </c>
      <c r="G873">
        <v>0.5</v>
      </c>
      <c r="H873">
        <v>0.72569444444444442</v>
      </c>
      <c r="I873">
        <v>12</v>
      </c>
      <c r="J873">
        <v>5</v>
      </c>
      <c r="K873">
        <v>7</v>
      </c>
      <c r="L873">
        <v>41.666666666666664</v>
      </c>
      <c r="M873" s="1" t="str">
        <f>IFERROR(VLOOKUP(Tabla1[[#This Row],[COD]],Circuitos[],2,0)," ")</f>
        <v xml:space="preserve"> </v>
      </c>
      <c r="N873" s="9">
        <f>Tabla1[[#This Row],[DIA]]</f>
        <v>45832</v>
      </c>
      <c r="S873"/>
    </row>
    <row r="874" spans="1:19">
      <c r="A874" s="9" t="str">
        <f>Tabla1[[#This Row],[DIA]]&amp;"-"&amp;Tabla1[[#This Row],[NUM]]</f>
        <v>45832-1854</v>
      </c>
      <c r="B874" s="61">
        <v>45832</v>
      </c>
      <c r="C874" t="s">
        <v>36</v>
      </c>
      <c r="D874" t="s">
        <v>147</v>
      </c>
      <c r="E874" t="s">
        <v>181</v>
      </c>
      <c r="F874">
        <v>1854</v>
      </c>
      <c r="G874">
        <v>0.5</v>
      </c>
      <c r="H874">
        <v>0.69097222222222221</v>
      </c>
      <c r="I874">
        <v>16</v>
      </c>
      <c r="J874">
        <v>0</v>
      </c>
      <c r="K874">
        <v>16</v>
      </c>
      <c r="L874">
        <v>0</v>
      </c>
      <c r="M874" s="1" t="str">
        <f>IFERROR(VLOOKUP(Tabla1[[#This Row],[COD]],Circuitos[],2,0)," ")</f>
        <v xml:space="preserve"> </v>
      </c>
      <c r="N874" s="9">
        <f>Tabla1[[#This Row],[DIA]]</f>
        <v>45832</v>
      </c>
      <c r="S874"/>
    </row>
    <row r="875" spans="1:19">
      <c r="A875" s="9" t="str">
        <f>Tabla1[[#This Row],[DIA]]&amp;"-"&amp;Tabla1[[#This Row],[NUM]]</f>
        <v>45832-1819</v>
      </c>
      <c r="B875" s="61">
        <v>45832</v>
      </c>
      <c r="C875" t="s">
        <v>36</v>
      </c>
      <c r="D875" t="s">
        <v>196</v>
      </c>
      <c r="E875" t="s">
        <v>193</v>
      </c>
      <c r="F875">
        <v>1819</v>
      </c>
      <c r="G875">
        <v>0.32291666666666669</v>
      </c>
      <c r="H875">
        <v>0.40625</v>
      </c>
      <c r="I875">
        <v>15</v>
      </c>
      <c r="J875">
        <v>11</v>
      </c>
      <c r="K875">
        <v>4</v>
      </c>
      <c r="L875">
        <v>73.333333333333329</v>
      </c>
      <c r="M875" s="1" t="str">
        <f>IFERROR(VLOOKUP(Tabla1[[#This Row],[COD]],Circuitos[],2,0)," ")</f>
        <v xml:space="preserve"> </v>
      </c>
      <c r="N875" s="9">
        <f>Tabla1[[#This Row],[DIA]]</f>
        <v>45832</v>
      </c>
      <c r="S875"/>
    </row>
    <row r="876" spans="1:19">
      <c r="A876" s="9" t="str">
        <f>Tabla1[[#This Row],[DIA]]&amp;"-"&amp;Tabla1[[#This Row],[NUM]]</f>
        <v>45832-1316</v>
      </c>
      <c r="B876" s="61">
        <v>45832</v>
      </c>
      <c r="C876" t="s">
        <v>37</v>
      </c>
      <c r="D876" t="s">
        <v>147</v>
      </c>
      <c r="E876" t="s">
        <v>181</v>
      </c>
      <c r="F876">
        <v>1316</v>
      </c>
      <c r="G876">
        <v>0.50347222222222221</v>
      </c>
      <c r="H876">
        <v>0.71875</v>
      </c>
      <c r="I876">
        <v>16</v>
      </c>
      <c r="J876">
        <v>3</v>
      </c>
      <c r="K876">
        <v>13</v>
      </c>
      <c r="L876">
        <v>18.75</v>
      </c>
      <c r="M876" s="1" t="str">
        <f>IFERROR(VLOOKUP(Tabla1[[#This Row],[COD]],Circuitos[],2,0)," ")</f>
        <v xml:space="preserve"> </v>
      </c>
      <c r="N876" s="9">
        <f>Tabla1[[#This Row],[DIA]]</f>
        <v>45832</v>
      </c>
      <c r="S876"/>
    </row>
    <row r="877" spans="1:19">
      <c r="A877" s="9" t="str">
        <f>Tabla1[[#This Row],[DIA]]&amp;"-"&amp;Tabla1[[#This Row],[NUM]]</f>
        <v>45832-934</v>
      </c>
      <c r="B877" s="61">
        <v>45832</v>
      </c>
      <c r="C877" t="s">
        <v>209</v>
      </c>
      <c r="D877" t="s">
        <v>13</v>
      </c>
      <c r="E877" t="s">
        <v>250</v>
      </c>
      <c r="F877">
        <v>934</v>
      </c>
      <c r="G877">
        <v>0.52430555555555558</v>
      </c>
      <c r="H877">
        <v>0.65277777777777779</v>
      </c>
      <c r="I877">
        <v>45</v>
      </c>
      <c r="J877">
        <v>42</v>
      </c>
      <c r="K877">
        <v>3</v>
      </c>
      <c r="L877">
        <v>93.333333333333329</v>
      </c>
      <c r="M877" s="1" t="str">
        <f>IFERROR(VLOOKUP(Tabla1[[#This Row],[COD]],Circuitos[],2,0)," ")</f>
        <v xml:space="preserve"> </v>
      </c>
      <c r="N877" s="9">
        <f>Tabla1[[#This Row],[DIA]]</f>
        <v>45832</v>
      </c>
      <c r="S877"/>
    </row>
    <row r="878" spans="1:19">
      <c r="A878" s="9" t="str">
        <f>Tabla1[[#This Row],[DIA]]&amp;"-"&amp;Tabla1[[#This Row],[NUM]]</f>
        <v>45832-1916</v>
      </c>
      <c r="B878" s="61">
        <v>45832</v>
      </c>
      <c r="C878" t="s">
        <v>313</v>
      </c>
      <c r="D878" t="s">
        <v>13</v>
      </c>
      <c r="E878" t="s">
        <v>250</v>
      </c>
      <c r="F878">
        <v>1916</v>
      </c>
      <c r="G878">
        <v>0.4236111111111111</v>
      </c>
      <c r="H878">
        <v>0.58680555555555558</v>
      </c>
      <c r="I878">
        <v>45</v>
      </c>
      <c r="J878">
        <v>45</v>
      </c>
      <c r="K878">
        <v>0</v>
      </c>
      <c r="L878">
        <v>100</v>
      </c>
      <c r="M878" s="1" t="str">
        <f>IFERROR(VLOOKUP(Tabla1[[#This Row],[COD]],Circuitos[],2,0)," ")</f>
        <v xml:space="preserve"> </v>
      </c>
      <c r="N878" s="9">
        <f>Tabla1[[#This Row],[DIA]]</f>
        <v>45832</v>
      </c>
      <c r="S878"/>
    </row>
    <row r="879" spans="1:19">
      <c r="A879" s="9" t="str">
        <f>Tabla1[[#This Row],[DIA]]&amp;"-"&amp;Tabla1[[#This Row],[NUM]]</f>
        <v>45832-60</v>
      </c>
      <c r="B879" s="61">
        <v>45832</v>
      </c>
      <c r="C879" t="s">
        <v>252</v>
      </c>
      <c r="D879" t="s">
        <v>13</v>
      </c>
      <c r="E879" t="s">
        <v>272</v>
      </c>
      <c r="F879">
        <v>60</v>
      </c>
      <c r="G879">
        <v>0.60763888888888884</v>
      </c>
      <c r="H879">
        <v>0.71527777777777779</v>
      </c>
      <c r="I879">
        <v>18</v>
      </c>
      <c r="J879">
        <v>16</v>
      </c>
      <c r="K879">
        <v>2</v>
      </c>
      <c r="L879">
        <v>88.888888888888886</v>
      </c>
      <c r="M879" s="1" t="str">
        <f>IFERROR(VLOOKUP(Tabla1[[#This Row],[COD]],Circuitos[],2,0)," ")</f>
        <v xml:space="preserve"> </v>
      </c>
      <c r="N879" s="9">
        <f>Tabla1[[#This Row],[DIA]]</f>
        <v>45832</v>
      </c>
      <c r="S879"/>
    </row>
    <row r="880" spans="1:19">
      <c r="A880" s="9" t="str">
        <f>Tabla1[[#This Row],[DIA]]&amp;"-"&amp;Tabla1[[#This Row],[NUM]]</f>
        <v>45832-582</v>
      </c>
      <c r="B880" s="61">
        <v>45832</v>
      </c>
      <c r="C880" t="s">
        <v>252</v>
      </c>
      <c r="D880" t="s">
        <v>336</v>
      </c>
      <c r="E880" t="s">
        <v>272</v>
      </c>
      <c r="F880">
        <v>582</v>
      </c>
      <c r="G880">
        <v>0.38541666666666669</v>
      </c>
      <c r="H880">
        <v>0.44444444444444442</v>
      </c>
      <c r="I880">
        <v>18</v>
      </c>
      <c r="J880">
        <v>4</v>
      </c>
      <c r="K880">
        <v>14</v>
      </c>
      <c r="L880">
        <v>22.222222222222221</v>
      </c>
      <c r="M880" s="1" t="str">
        <f>IFERROR(VLOOKUP(Tabla1[[#This Row],[COD]],Circuitos[],2,0)," ")</f>
        <v xml:space="preserve"> </v>
      </c>
      <c r="N880" s="9">
        <f>Tabla1[[#This Row],[DIA]]</f>
        <v>45832</v>
      </c>
      <c r="S880"/>
    </row>
    <row r="881" spans="1:19">
      <c r="A881" s="9" t="str">
        <f>Tabla1[[#This Row],[DIA]]&amp;"-"&amp;Tabla1[[#This Row],[NUM]]</f>
        <v>45832-1305</v>
      </c>
      <c r="B881" s="61">
        <v>45832</v>
      </c>
      <c r="C881" t="s">
        <v>147</v>
      </c>
      <c r="D881" t="s">
        <v>33</v>
      </c>
      <c r="E881" t="s">
        <v>181</v>
      </c>
      <c r="F881">
        <v>1305</v>
      </c>
      <c r="G881">
        <v>0.55208333333333337</v>
      </c>
      <c r="H881">
        <v>0.70833333333333337</v>
      </c>
      <c r="I881">
        <v>12</v>
      </c>
      <c r="J881">
        <v>5</v>
      </c>
      <c r="K881">
        <v>7</v>
      </c>
      <c r="L881">
        <v>41.666666666666664</v>
      </c>
      <c r="M881" s="1" t="str">
        <f>IFERROR(VLOOKUP(Tabla1[[#This Row],[COD]],Circuitos[],2,0)," ")</f>
        <v xml:space="preserve"> </v>
      </c>
      <c r="N881" s="9">
        <f>Tabla1[[#This Row],[DIA]]</f>
        <v>45832</v>
      </c>
      <c r="S881"/>
    </row>
    <row r="882" spans="1:19">
      <c r="A882" s="9" t="str">
        <f>Tabla1[[#This Row],[DIA]]&amp;"-"&amp;Tabla1[[#This Row],[NUM]]</f>
        <v>45832-2020</v>
      </c>
      <c r="B882" s="61">
        <v>45832</v>
      </c>
      <c r="C882" t="s">
        <v>147</v>
      </c>
      <c r="D882" t="s">
        <v>180</v>
      </c>
      <c r="E882" t="s">
        <v>181</v>
      </c>
      <c r="F882">
        <v>2020</v>
      </c>
      <c r="G882">
        <v>0.76736111111111116</v>
      </c>
      <c r="H882">
        <v>0.82986111111111116</v>
      </c>
      <c r="I882">
        <v>58</v>
      </c>
      <c r="J882">
        <v>4</v>
      </c>
      <c r="K882">
        <v>54</v>
      </c>
      <c r="L882">
        <v>6.8965517241379306</v>
      </c>
      <c r="M882" s="1" t="str">
        <f>IFERROR(VLOOKUP(Tabla1[[#This Row],[COD]],Circuitos[],2,0)," ")</f>
        <v xml:space="preserve"> </v>
      </c>
      <c r="N882" s="9">
        <f>Tabla1[[#This Row],[DIA]]</f>
        <v>45832</v>
      </c>
      <c r="S882"/>
    </row>
    <row r="883" spans="1:19">
      <c r="A883" s="9" t="str">
        <f>Tabla1[[#This Row],[DIA]]&amp;"-"&amp;Tabla1[[#This Row],[NUM]]</f>
        <v>45832-2022</v>
      </c>
      <c r="B883" s="61">
        <v>45832</v>
      </c>
      <c r="C883" t="s">
        <v>147</v>
      </c>
      <c r="D883" t="s">
        <v>180</v>
      </c>
      <c r="E883" t="s">
        <v>181</v>
      </c>
      <c r="F883">
        <v>2022</v>
      </c>
      <c r="G883">
        <v>0.83680555555555558</v>
      </c>
      <c r="H883">
        <v>0.89930555555555558</v>
      </c>
      <c r="I883">
        <v>28</v>
      </c>
      <c r="J883">
        <v>8</v>
      </c>
      <c r="K883">
        <v>20</v>
      </c>
      <c r="L883">
        <v>28.571428571428573</v>
      </c>
      <c r="M883" s="1" t="str">
        <f>IFERROR(VLOOKUP(Tabla1[[#This Row],[COD]],Circuitos[],2,0)," ")</f>
        <v xml:space="preserve"> </v>
      </c>
      <c r="N883" s="9">
        <f>Tabla1[[#This Row],[DIA]]</f>
        <v>45832</v>
      </c>
      <c r="S883"/>
    </row>
    <row r="884" spans="1:19">
      <c r="A884" s="9" t="str">
        <f>Tabla1[[#This Row],[DIA]]&amp;"-"&amp;Tabla1[[#This Row],[NUM]]</f>
        <v>45832-1855</v>
      </c>
      <c r="B884" s="61">
        <v>45832</v>
      </c>
      <c r="C884" t="s">
        <v>147</v>
      </c>
      <c r="D884" t="s">
        <v>36</v>
      </c>
      <c r="E884" t="s">
        <v>181</v>
      </c>
      <c r="F884">
        <v>1855</v>
      </c>
      <c r="G884">
        <v>0.59722222222222221</v>
      </c>
      <c r="H884">
        <v>0.71180555555555558</v>
      </c>
      <c r="I884">
        <v>16</v>
      </c>
      <c r="J884">
        <v>2</v>
      </c>
      <c r="K884">
        <v>14</v>
      </c>
      <c r="L884">
        <v>12.5</v>
      </c>
      <c r="M884" s="1" t="str">
        <f>IFERROR(VLOOKUP(Tabla1[[#This Row],[COD]],Circuitos[],2,0)," ")</f>
        <v xml:space="preserve"> </v>
      </c>
      <c r="N884" s="9">
        <f>Tabla1[[#This Row],[DIA]]</f>
        <v>45832</v>
      </c>
      <c r="S884"/>
    </row>
    <row r="885" spans="1:19">
      <c r="A885" s="9" t="str">
        <f>Tabla1[[#This Row],[DIA]]&amp;"-"&amp;Tabla1[[#This Row],[NUM]]</f>
        <v>45832-1315</v>
      </c>
      <c r="B885" s="61">
        <v>45832</v>
      </c>
      <c r="C885" t="s">
        <v>147</v>
      </c>
      <c r="D885" t="s">
        <v>37</v>
      </c>
      <c r="E885" t="s">
        <v>181</v>
      </c>
      <c r="F885">
        <v>1315</v>
      </c>
      <c r="G885">
        <v>0.32291666666666669</v>
      </c>
      <c r="H885">
        <v>0.46180555555555558</v>
      </c>
      <c r="I885">
        <v>16</v>
      </c>
      <c r="J885">
        <v>8</v>
      </c>
      <c r="K885">
        <v>8</v>
      </c>
      <c r="L885">
        <v>50</v>
      </c>
      <c r="M885" s="1" t="str">
        <f>IFERROR(VLOOKUP(Tabla1[[#This Row],[COD]],Circuitos[],2,0)," ")</f>
        <v xml:space="preserve"> </v>
      </c>
      <c r="N885" s="9">
        <f>Tabla1[[#This Row],[DIA]]</f>
        <v>45832</v>
      </c>
      <c r="S885"/>
    </row>
    <row r="886" spans="1:19">
      <c r="A886" s="9" t="str">
        <f>Tabla1[[#This Row],[DIA]]&amp;"-"&amp;Tabla1[[#This Row],[NUM]]</f>
        <v>45832-1859</v>
      </c>
      <c r="B886" s="61">
        <v>45832</v>
      </c>
      <c r="C886" t="s">
        <v>147</v>
      </c>
      <c r="D886" t="s">
        <v>13</v>
      </c>
      <c r="E886" t="s">
        <v>181</v>
      </c>
      <c r="F886">
        <v>1859</v>
      </c>
      <c r="G886">
        <v>0.55208333333333337</v>
      </c>
      <c r="H886">
        <v>0.70138888888888884</v>
      </c>
      <c r="I886">
        <v>30</v>
      </c>
      <c r="J886">
        <v>4</v>
      </c>
      <c r="K886">
        <v>26</v>
      </c>
      <c r="L886">
        <v>13.333333333333334</v>
      </c>
      <c r="M886" s="1" t="str">
        <f>IFERROR(VLOOKUP(Tabla1[[#This Row],[COD]],Circuitos[],2,0)," ")</f>
        <v xml:space="preserve"> </v>
      </c>
      <c r="N886" s="9">
        <f>Tabla1[[#This Row],[DIA]]</f>
        <v>45832</v>
      </c>
      <c r="S886"/>
    </row>
    <row r="887" spans="1:19">
      <c r="A887" s="9" t="str">
        <f>Tabla1[[#This Row],[DIA]]&amp;"-"&amp;Tabla1[[#This Row],[NUM]]</f>
        <v>45832-1313</v>
      </c>
      <c r="B887" s="61">
        <v>45832</v>
      </c>
      <c r="C887" t="s">
        <v>147</v>
      </c>
      <c r="D887" t="s">
        <v>22</v>
      </c>
      <c r="E887" t="s">
        <v>181</v>
      </c>
      <c r="F887">
        <v>1313</v>
      </c>
      <c r="G887">
        <v>0.59375</v>
      </c>
      <c r="H887">
        <v>0.72569444444444442</v>
      </c>
      <c r="I887">
        <v>12</v>
      </c>
      <c r="J887">
        <v>6</v>
      </c>
      <c r="K887">
        <v>6</v>
      </c>
      <c r="L887">
        <v>50</v>
      </c>
      <c r="M887" s="1" t="str">
        <f>IFERROR(VLOOKUP(Tabla1[[#This Row],[COD]],Circuitos[],2,0)," ")</f>
        <v xml:space="preserve"> </v>
      </c>
      <c r="N887" s="9">
        <f>Tabla1[[#This Row],[DIA]]</f>
        <v>45832</v>
      </c>
      <c r="S887"/>
    </row>
    <row r="888" spans="1:19">
      <c r="A888" s="9" t="str">
        <f>Tabla1[[#This Row],[DIA]]&amp;"-"&amp;Tabla1[[#This Row],[NUM]]</f>
        <v>45832-933</v>
      </c>
      <c r="B888" s="61">
        <v>45832</v>
      </c>
      <c r="C888" t="s">
        <v>13</v>
      </c>
      <c r="D888" t="s">
        <v>209</v>
      </c>
      <c r="E888" t="s">
        <v>250</v>
      </c>
      <c r="F888">
        <v>933</v>
      </c>
      <c r="G888">
        <v>0.375</v>
      </c>
      <c r="H888">
        <v>0.49305555555555558</v>
      </c>
      <c r="I888">
        <v>45</v>
      </c>
      <c r="J888">
        <v>5</v>
      </c>
      <c r="K888">
        <v>40</v>
      </c>
      <c r="L888">
        <v>11.111111111111111</v>
      </c>
      <c r="M888" s="1" t="str">
        <f>IFERROR(VLOOKUP(Tabla1[[#This Row],[COD]],Circuitos[],2,0)," ")</f>
        <v xml:space="preserve"> </v>
      </c>
      <c r="N888" s="9">
        <f>Tabla1[[#This Row],[DIA]]</f>
        <v>45832</v>
      </c>
      <c r="S888"/>
    </row>
    <row r="889" spans="1:19">
      <c r="A889" s="9" t="str">
        <f>Tabla1[[#This Row],[DIA]]&amp;"-"&amp;Tabla1[[#This Row],[NUM]]</f>
        <v>45832-1915</v>
      </c>
      <c r="B889" s="61">
        <v>45832</v>
      </c>
      <c r="C889" t="s">
        <v>13</v>
      </c>
      <c r="D889" t="s">
        <v>313</v>
      </c>
      <c r="E889" t="s">
        <v>250</v>
      </c>
      <c r="F889">
        <v>1915</v>
      </c>
      <c r="G889">
        <v>0.31944444444444442</v>
      </c>
      <c r="H889">
        <v>0.39583333333333331</v>
      </c>
      <c r="I889">
        <v>45</v>
      </c>
      <c r="J889">
        <v>45</v>
      </c>
      <c r="K889">
        <v>0</v>
      </c>
      <c r="L889">
        <v>100</v>
      </c>
      <c r="M889" s="1" t="str">
        <f>IFERROR(VLOOKUP(Tabla1[[#This Row],[COD]],Circuitos[],2,0)," ")</f>
        <v xml:space="preserve"> </v>
      </c>
      <c r="N889" s="9">
        <f>Tabla1[[#This Row],[DIA]]</f>
        <v>45832</v>
      </c>
      <c r="S889"/>
    </row>
    <row r="890" spans="1:19">
      <c r="A890" s="9" t="str">
        <f>Tabla1[[#This Row],[DIA]]&amp;"-"&amp;Tabla1[[#This Row],[NUM]]</f>
        <v>45832-59</v>
      </c>
      <c r="B890" s="61">
        <v>45832</v>
      </c>
      <c r="C890" t="s">
        <v>13</v>
      </c>
      <c r="D890" t="s">
        <v>252</v>
      </c>
      <c r="E890" t="s">
        <v>272</v>
      </c>
      <c r="F890">
        <v>59</v>
      </c>
      <c r="G890">
        <v>0.24305555555555555</v>
      </c>
      <c r="H890">
        <v>0.34375</v>
      </c>
      <c r="I890">
        <v>18</v>
      </c>
      <c r="J890">
        <v>4</v>
      </c>
      <c r="K890">
        <v>14</v>
      </c>
      <c r="L890">
        <v>22.222222222222221</v>
      </c>
      <c r="M890" s="1" t="str">
        <f>IFERROR(VLOOKUP(Tabla1[[#This Row],[COD]],Circuitos[],2,0)," ")</f>
        <v xml:space="preserve"> </v>
      </c>
      <c r="N890" s="9">
        <f>Tabla1[[#This Row],[DIA]]</f>
        <v>45832</v>
      </c>
      <c r="S890"/>
    </row>
    <row r="891" spans="1:19">
      <c r="A891" s="9" t="str">
        <f>Tabla1[[#This Row],[DIA]]&amp;"-"&amp;Tabla1[[#This Row],[NUM]]</f>
        <v>45832-1858</v>
      </c>
      <c r="B891" s="61">
        <v>45832</v>
      </c>
      <c r="C891" t="s">
        <v>13</v>
      </c>
      <c r="D891" t="s">
        <v>147</v>
      </c>
      <c r="E891" t="s">
        <v>181</v>
      </c>
      <c r="F891">
        <v>1858</v>
      </c>
      <c r="G891">
        <v>0.5</v>
      </c>
      <c r="H891">
        <v>0.71527777777777779</v>
      </c>
      <c r="I891">
        <v>30</v>
      </c>
      <c r="J891">
        <v>2</v>
      </c>
      <c r="K891">
        <v>28</v>
      </c>
      <c r="L891">
        <v>6.666666666666667</v>
      </c>
      <c r="M891" s="1" t="str">
        <f>IFERROR(VLOOKUP(Tabla1[[#This Row],[COD]],Circuitos[],2,0)," ")</f>
        <v xml:space="preserve"> </v>
      </c>
      <c r="N891" s="9">
        <f>Tabla1[[#This Row],[DIA]]</f>
        <v>45832</v>
      </c>
      <c r="S891"/>
    </row>
    <row r="892" spans="1:19">
      <c r="A892" s="9" t="str">
        <f>Tabla1[[#This Row],[DIA]]&amp;"-"&amp;Tabla1[[#This Row],[NUM]]</f>
        <v>45832-741</v>
      </c>
      <c r="B892" s="61">
        <v>45832</v>
      </c>
      <c r="C892" t="s">
        <v>13</v>
      </c>
      <c r="D892" t="s">
        <v>196</v>
      </c>
      <c r="E892" t="s">
        <v>250</v>
      </c>
      <c r="F892">
        <v>741</v>
      </c>
      <c r="G892">
        <v>0.37152777777777779</v>
      </c>
      <c r="H892">
        <v>0.47916666666666669</v>
      </c>
      <c r="I892">
        <v>30</v>
      </c>
      <c r="J892">
        <v>17</v>
      </c>
      <c r="K892">
        <v>13</v>
      </c>
      <c r="L892">
        <v>56.666666666666664</v>
      </c>
      <c r="M892" s="1" t="str">
        <f>IFERROR(VLOOKUP(Tabla1[[#This Row],[COD]],Circuitos[],2,0)," ")</f>
        <v xml:space="preserve"> </v>
      </c>
      <c r="N892" s="9">
        <f>Tabla1[[#This Row],[DIA]]</f>
        <v>45832</v>
      </c>
      <c r="S892"/>
    </row>
    <row r="893" spans="1:19">
      <c r="A893" s="9" t="str">
        <f>Tabla1[[#This Row],[DIA]]&amp;"-"&amp;Tabla1[[#This Row],[NUM]]</f>
        <v>45832-761</v>
      </c>
      <c r="B893" s="61">
        <v>45832</v>
      </c>
      <c r="C893" t="s">
        <v>13</v>
      </c>
      <c r="D893" t="s">
        <v>261</v>
      </c>
      <c r="E893" t="s">
        <v>278</v>
      </c>
      <c r="F893">
        <v>761</v>
      </c>
      <c r="G893">
        <v>0.67361111111111116</v>
      </c>
      <c r="H893">
        <v>0.77777777777777779</v>
      </c>
      <c r="I893">
        <v>45</v>
      </c>
      <c r="J893">
        <v>15</v>
      </c>
      <c r="K893">
        <v>30</v>
      </c>
      <c r="L893">
        <v>33.333333333333336</v>
      </c>
      <c r="M893" s="1" t="str">
        <f>IFERROR(VLOOKUP(Tabla1[[#This Row],[COD]],Circuitos[],2,0)," ")</f>
        <v>Sicilia Mágica "I"</v>
      </c>
      <c r="N893" s="9">
        <f>Tabla1[[#This Row],[DIA]]</f>
        <v>45832</v>
      </c>
      <c r="S893"/>
    </row>
    <row r="894" spans="1:19">
      <c r="A894" s="9" t="str">
        <f>Tabla1[[#This Row],[DIA]]&amp;"-"&amp;Tabla1[[#This Row],[NUM]]</f>
        <v>45832-941</v>
      </c>
      <c r="B894" s="61">
        <v>45832</v>
      </c>
      <c r="C894" t="s">
        <v>13</v>
      </c>
      <c r="D894" t="s">
        <v>254</v>
      </c>
      <c r="E894" t="s">
        <v>250</v>
      </c>
      <c r="F894">
        <v>941</v>
      </c>
      <c r="G894">
        <v>0.66666666666666663</v>
      </c>
      <c r="H894">
        <v>0.78125</v>
      </c>
      <c r="I894">
        <v>45</v>
      </c>
      <c r="J894">
        <v>38</v>
      </c>
      <c r="K894">
        <v>7</v>
      </c>
      <c r="L894">
        <v>84.444444444444443</v>
      </c>
      <c r="M894" s="1" t="str">
        <f>IFERROR(VLOOKUP(Tabla1[[#This Row],[COD]],Circuitos[],2,0)," ")</f>
        <v xml:space="preserve"> </v>
      </c>
      <c r="N894" s="9">
        <f>Tabla1[[#This Row],[DIA]]</f>
        <v>45832</v>
      </c>
      <c r="S894"/>
    </row>
    <row r="895" spans="1:19">
      <c r="A895" s="9" t="str">
        <f>Tabla1[[#This Row],[DIA]]&amp;"-"&amp;Tabla1[[#This Row],[NUM]]</f>
        <v>45832-762</v>
      </c>
      <c r="B895" s="61">
        <v>45832</v>
      </c>
      <c r="C895" t="s">
        <v>261</v>
      </c>
      <c r="D895" t="s">
        <v>37</v>
      </c>
      <c r="E895" t="s">
        <v>278</v>
      </c>
      <c r="F895">
        <v>762</v>
      </c>
      <c r="G895">
        <v>0.81944444444444442</v>
      </c>
      <c r="H895">
        <v>0.92361111111111116</v>
      </c>
      <c r="I895">
        <v>45</v>
      </c>
      <c r="J895">
        <v>45</v>
      </c>
      <c r="K895">
        <v>0</v>
      </c>
      <c r="L895">
        <v>100</v>
      </c>
      <c r="M895" s="1" t="str">
        <f>IFERROR(VLOOKUP(Tabla1[[#This Row],[COD]],Circuitos[],2,0)," ")</f>
        <v xml:space="preserve"> </v>
      </c>
      <c r="N895" s="9">
        <f>Tabla1[[#This Row],[DIA]]</f>
        <v>45832</v>
      </c>
      <c r="S895"/>
    </row>
    <row r="896" spans="1:19">
      <c r="A896" s="9" t="str">
        <f>Tabla1[[#This Row],[DIA]]&amp;"-"&amp;Tabla1[[#This Row],[NUM]]</f>
        <v>45832-585</v>
      </c>
      <c r="B896" s="61">
        <v>45832</v>
      </c>
      <c r="C896" t="s">
        <v>336</v>
      </c>
      <c r="D896" t="s">
        <v>252</v>
      </c>
      <c r="E896" t="s">
        <v>272</v>
      </c>
      <c r="F896">
        <v>585</v>
      </c>
      <c r="G896">
        <v>0.47916666666666669</v>
      </c>
      <c r="H896">
        <v>0.53819444444444442</v>
      </c>
      <c r="I896">
        <v>18</v>
      </c>
      <c r="J896">
        <v>16</v>
      </c>
      <c r="K896">
        <v>2</v>
      </c>
      <c r="L896">
        <v>88.888888888888886</v>
      </c>
      <c r="M896" s="1" t="str">
        <f>IFERROR(VLOOKUP(Tabla1[[#This Row],[COD]],Circuitos[],2,0)," ")</f>
        <v xml:space="preserve"> </v>
      </c>
      <c r="N896" s="9">
        <f>Tabla1[[#This Row],[DIA]]</f>
        <v>45832</v>
      </c>
      <c r="S896"/>
    </row>
    <row r="897" spans="1:19">
      <c r="A897" s="9" t="str">
        <f>Tabla1[[#This Row],[DIA]]&amp;"-"&amp;Tabla1[[#This Row],[NUM]]</f>
        <v>45832-1302</v>
      </c>
      <c r="B897" s="61">
        <v>45832</v>
      </c>
      <c r="C897" t="s">
        <v>22</v>
      </c>
      <c r="D897" t="s">
        <v>147</v>
      </c>
      <c r="E897" t="s">
        <v>181</v>
      </c>
      <c r="F897">
        <v>1302</v>
      </c>
      <c r="G897">
        <v>0.4826388888888889</v>
      </c>
      <c r="H897">
        <v>0.6875</v>
      </c>
      <c r="I897">
        <v>12</v>
      </c>
      <c r="J897">
        <v>2</v>
      </c>
      <c r="K897">
        <v>10</v>
      </c>
      <c r="L897">
        <v>16.666666666666668</v>
      </c>
      <c r="M897" s="1" t="str">
        <f>IFERROR(VLOOKUP(Tabla1[[#This Row],[COD]],Circuitos[],2,0)," ")</f>
        <v xml:space="preserve"> </v>
      </c>
      <c r="N897" s="9">
        <f>Tabla1[[#This Row],[DIA]]</f>
        <v>45832</v>
      </c>
      <c r="S897"/>
    </row>
    <row r="898" spans="1:19">
      <c r="A898" s="9" t="str">
        <f>Tabla1[[#This Row],[DIA]]&amp;"-"&amp;Tabla1[[#This Row],[NUM]]</f>
        <v>45832-433</v>
      </c>
      <c r="B898" s="61">
        <v>45832</v>
      </c>
      <c r="C898" t="s">
        <v>394</v>
      </c>
      <c r="D898" t="s">
        <v>13</v>
      </c>
      <c r="E898" t="s">
        <v>395</v>
      </c>
      <c r="F898">
        <v>433</v>
      </c>
      <c r="G898">
        <v>0.44444444444444442</v>
      </c>
      <c r="H898">
        <v>0.60763888888888884</v>
      </c>
      <c r="I898">
        <v>2</v>
      </c>
      <c r="J898">
        <v>0</v>
      </c>
      <c r="K898">
        <v>2</v>
      </c>
      <c r="L898">
        <v>0</v>
      </c>
      <c r="M898" s="1" t="str">
        <f>IFERROR(VLOOKUP(Tabla1[[#This Row],[COD]],Circuitos[],2,0)," ")</f>
        <v xml:space="preserve"> </v>
      </c>
      <c r="N898" s="9">
        <f>Tabla1[[#This Row],[DIA]]</f>
        <v>45832</v>
      </c>
      <c r="S898"/>
    </row>
    <row r="899" spans="1:19">
      <c r="A899" s="9" t="str">
        <f>Tabla1[[#This Row],[DIA]]&amp;"-"&amp;Tabla1[[#This Row],[NUM]]</f>
        <v>45832-942</v>
      </c>
      <c r="B899" s="61">
        <v>45832</v>
      </c>
      <c r="C899" t="s">
        <v>254</v>
      </c>
      <c r="D899" t="s">
        <v>13</v>
      </c>
      <c r="E899" t="s">
        <v>250</v>
      </c>
      <c r="F899">
        <v>942</v>
      </c>
      <c r="G899">
        <v>0.8125</v>
      </c>
      <c r="H899">
        <v>0.93402777777777779</v>
      </c>
      <c r="I899">
        <v>45</v>
      </c>
      <c r="J899">
        <v>34</v>
      </c>
      <c r="K899">
        <v>11</v>
      </c>
      <c r="L899">
        <v>75.555555555555557</v>
      </c>
      <c r="M899" s="1" t="str">
        <f>IFERROR(VLOOKUP(Tabla1[[#This Row],[COD]],Circuitos[],2,0)," ")</f>
        <v xml:space="preserve"> </v>
      </c>
      <c r="N899" s="9">
        <f>Tabla1[[#This Row],[DIA]]</f>
        <v>45832</v>
      </c>
      <c r="S899"/>
    </row>
    <row r="900" spans="1:19">
      <c r="A900" s="9" t="str">
        <f>Tabla1[[#This Row],[DIA]]&amp;"-"&amp;Tabla1[[#This Row],[NUM]]</f>
        <v>45833-2333</v>
      </c>
      <c r="B900" s="61">
        <v>45833</v>
      </c>
      <c r="C900" t="s">
        <v>185</v>
      </c>
      <c r="D900" t="s">
        <v>147</v>
      </c>
      <c r="E900" t="s">
        <v>181</v>
      </c>
      <c r="F900">
        <v>2333</v>
      </c>
      <c r="G900">
        <v>0.79513888888888884</v>
      </c>
      <c r="H900">
        <v>0.85763888888888884</v>
      </c>
      <c r="I900">
        <v>40</v>
      </c>
      <c r="J900">
        <v>14</v>
      </c>
      <c r="K900">
        <v>26</v>
      </c>
      <c r="L900">
        <v>35</v>
      </c>
      <c r="M900" s="1" t="str">
        <f>IFERROR(VLOOKUP(Tabla1[[#This Row],[COD]],Circuitos[],2,0)," ")</f>
        <v xml:space="preserve"> </v>
      </c>
      <c r="N900" s="9">
        <f>Tabla1[[#This Row],[DIA]]</f>
        <v>45833</v>
      </c>
      <c r="S900"/>
    </row>
    <row r="901" spans="1:19">
      <c r="A901" s="9" t="str">
        <f>Tabla1[[#This Row],[DIA]]&amp;"-"&amp;Tabla1[[#This Row],[NUM]]</f>
        <v>45833-8055</v>
      </c>
      <c r="B901" s="61">
        <v>45833</v>
      </c>
      <c r="C901" t="s">
        <v>175</v>
      </c>
      <c r="D901" t="s">
        <v>173</v>
      </c>
      <c r="E901" t="s">
        <v>257</v>
      </c>
      <c r="F901">
        <v>8055</v>
      </c>
      <c r="G901">
        <v>0.5625</v>
      </c>
      <c r="H901">
        <v>0.61458333333333337</v>
      </c>
      <c r="I901">
        <v>10</v>
      </c>
      <c r="J901">
        <v>2</v>
      </c>
      <c r="K901">
        <v>8</v>
      </c>
      <c r="L901">
        <v>20</v>
      </c>
      <c r="M901" s="1" t="str">
        <f>IFERROR(VLOOKUP(Tabla1[[#This Row],[COD]],Circuitos[],2,0)," ")</f>
        <v xml:space="preserve"> </v>
      </c>
      <c r="N901" s="9">
        <f>Tabla1[[#This Row],[DIA]]</f>
        <v>45833</v>
      </c>
      <c r="S901"/>
    </row>
    <row r="902" spans="1:19">
      <c r="A902" s="9" t="str">
        <f>Tabla1[[#This Row],[DIA]]&amp;"-"&amp;Tabla1[[#This Row],[NUM]]</f>
        <v>45833-933</v>
      </c>
      <c r="B902" s="61">
        <v>45833</v>
      </c>
      <c r="C902" t="s">
        <v>13</v>
      </c>
      <c r="D902" t="s">
        <v>209</v>
      </c>
      <c r="E902" t="s">
        <v>250</v>
      </c>
      <c r="F902">
        <v>933</v>
      </c>
      <c r="G902">
        <v>0.375</v>
      </c>
      <c r="H902">
        <v>0.49305555555555558</v>
      </c>
      <c r="I902">
        <v>45</v>
      </c>
      <c r="J902">
        <v>10</v>
      </c>
      <c r="K902">
        <v>35</v>
      </c>
      <c r="L902">
        <v>22.222222222222221</v>
      </c>
      <c r="M902" s="1" t="str">
        <f>IFERROR(VLOOKUP(Tabla1[[#This Row],[COD]],Circuitos[],2,0)," ")</f>
        <v xml:space="preserve"> </v>
      </c>
      <c r="N902" s="9">
        <f>Tabla1[[#This Row],[DIA]]</f>
        <v>45833</v>
      </c>
      <c r="S902"/>
    </row>
    <row r="903" spans="1:19">
      <c r="A903" s="9" t="str">
        <f>Tabla1[[#This Row],[DIA]]&amp;"-"&amp;Tabla1[[#This Row],[NUM]]</f>
        <v>45833-679</v>
      </c>
      <c r="B903" s="61">
        <v>45833</v>
      </c>
      <c r="C903" t="s">
        <v>13</v>
      </c>
      <c r="D903" t="s">
        <v>310</v>
      </c>
      <c r="E903" t="s">
        <v>250</v>
      </c>
      <c r="F903">
        <v>679</v>
      </c>
      <c r="G903">
        <v>0.52083333333333337</v>
      </c>
      <c r="H903">
        <v>0.62152777777777779</v>
      </c>
      <c r="I903">
        <v>50</v>
      </c>
      <c r="J903">
        <v>26</v>
      </c>
      <c r="K903">
        <v>24</v>
      </c>
      <c r="L903">
        <v>52</v>
      </c>
      <c r="M903" s="1" t="str">
        <f>IFERROR(VLOOKUP(Tabla1[[#This Row],[COD]],Circuitos[],2,0)," ")</f>
        <v xml:space="preserve"> </v>
      </c>
      <c r="N903" s="9">
        <f>Tabla1[[#This Row],[DIA]]</f>
        <v>45833</v>
      </c>
      <c r="S903"/>
    </row>
    <row r="904" spans="1:19">
      <c r="A904" s="9" t="str">
        <f>Tabla1[[#This Row],[DIA]]&amp;"-"&amp;Tabla1[[#This Row],[NUM]]</f>
        <v>45835-2333</v>
      </c>
      <c r="B904" s="61">
        <v>45835</v>
      </c>
      <c r="C904" t="s">
        <v>185</v>
      </c>
      <c r="D904" t="s">
        <v>147</v>
      </c>
      <c r="E904" t="s">
        <v>181</v>
      </c>
      <c r="F904">
        <v>2333</v>
      </c>
      <c r="G904">
        <v>0.79513888888888884</v>
      </c>
      <c r="H904">
        <v>0.85763888888888884</v>
      </c>
      <c r="I904">
        <v>40</v>
      </c>
      <c r="J904">
        <v>2</v>
      </c>
      <c r="K904">
        <v>38</v>
      </c>
      <c r="L904">
        <v>5</v>
      </c>
      <c r="M904" s="1" t="str">
        <f>IFERROR(VLOOKUP(Tabla1[[#This Row],[COD]],Circuitos[],2,0)," ")</f>
        <v xml:space="preserve"> </v>
      </c>
      <c r="N904" s="9">
        <f>Tabla1[[#This Row],[DIA]]</f>
        <v>45835</v>
      </c>
      <c r="S904"/>
    </row>
    <row r="905" spans="1:19">
      <c r="A905" s="9" t="str">
        <f>Tabla1[[#This Row],[DIA]]&amp;"-"&amp;Tabla1[[#This Row],[NUM]]</f>
        <v>45835-920</v>
      </c>
      <c r="B905" s="61">
        <v>45835</v>
      </c>
      <c r="C905" t="s">
        <v>185</v>
      </c>
      <c r="D905" t="s">
        <v>13</v>
      </c>
      <c r="E905" t="s">
        <v>186</v>
      </c>
      <c r="F905">
        <v>920</v>
      </c>
      <c r="G905">
        <v>0.63888888888888884</v>
      </c>
      <c r="H905">
        <v>0.78125</v>
      </c>
      <c r="I905">
        <v>30</v>
      </c>
      <c r="J905">
        <v>0</v>
      </c>
      <c r="K905">
        <v>30</v>
      </c>
      <c r="L905">
        <v>0</v>
      </c>
      <c r="M905" s="1" t="str">
        <f>IFERROR(VLOOKUP(Tabla1[[#This Row],[COD]],Circuitos[],2,0)," ")</f>
        <v xml:space="preserve"> </v>
      </c>
      <c r="N905" s="9">
        <f>Tabla1[[#This Row],[DIA]]</f>
        <v>45835</v>
      </c>
      <c r="S905"/>
    </row>
    <row r="906" spans="1:19">
      <c r="A906" s="9" t="str">
        <f>Tabla1[[#This Row],[DIA]]&amp;"-"&amp;Tabla1[[#This Row],[NUM]]</f>
        <v>45835-5003</v>
      </c>
      <c r="B906" s="61">
        <v>45835</v>
      </c>
      <c r="C906" t="s">
        <v>175</v>
      </c>
      <c r="D906" t="s">
        <v>173</v>
      </c>
      <c r="E906" t="s">
        <v>174</v>
      </c>
      <c r="F906">
        <v>5003</v>
      </c>
      <c r="G906">
        <v>0.81597222222222221</v>
      </c>
      <c r="H906">
        <v>0.89930555555555558</v>
      </c>
      <c r="I906">
        <v>10</v>
      </c>
      <c r="J906">
        <v>3</v>
      </c>
      <c r="K906">
        <v>7</v>
      </c>
      <c r="L906">
        <v>30</v>
      </c>
      <c r="M906" s="1" t="str">
        <f>IFERROR(VLOOKUP(Tabla1[[#This Row],[COD]],Circuitos[],2,0)," ")</f>
        <v xml:space="preserve"> </v>
      </c>
      <c r="N906" s="9">
        <f>Tabla1[[#This Row],[DIA]]</f>
        <v>45835</v>
      </c>
      <c r="S906"/>
    </row>
    <row r="907" spans="1:19">
      <c r="A907" s="9" t="str">
        <f>Tabla1[[#This Row],[DIA]]&amp;"-"&amp;Tabla1[[#This Row],[NUM]]</f>
        <v>45835-5001</v>
      </c>
      <c r="B907" s="61">
        <v>45835</v>
      </c>
      <c r="C907" t="s">
        <v>173</v>
      </c>
      <c r="D907" t="s">
        <v>13</v>
      </c>
      <c r="E907" t="s">
        <v>174</v>
      </c>
      <c r="F907">
        <v>5001</v>
      </c>
      <c r="G907">
        <v>0.35416666666666669</v>
      </c>
      <c r="H907">
        <v>0.53125</v>
      </c>
      <c r="I907">
        <v>2</v>
      </c>
      <c r="J907">
        <v>2</v>
      </c>
      <c r="K907">
        <v>0</v>
      </c>
      <c r="L907">
        <v>100</v>
      </c>
      <c r="M907" s="1" t="str">
        <f>IFERROR(VLOOKUP(Tabla1[[#This Row],[COD]],Circuitos[],2,0)," ")</f>
        <v xml:space="preserve"> </v>
      </c>
      <c r="N907" s="9">
        <f>Tabla1[[#This Row],[DIA]]</f>
        <v>45835</v>
      </c>
      <c r="S907"/>
    </row>
    <row r="908" spans="1:19">
      <c r="A908" s="9" t="str">
        <f>Tabla1[[#This Row],[DIA]]&amp;"-"&amp;Tabla1[[#This Row],[NUM]]</f>
        <v>45835-921</v>
      </c>
      <c r="B908" s="61">
        <v>45835</v>
      </c>
      <c r="C908" t="s">
        <v>13</v>
      </c>
      <c r="D908" t="s">
        <v>185</v>
      </c>
      <c r="E908" t="s">
        <v>186</v>
      </c>
      <c r="F908">
        <v>921</v>
      </c>
      <c r="G908">
        <v>0.81597222222222221</v>
      </c>
      <c r="H908">
        <v>2.0833333333333332E-2</v>
      </c>
      <c r="I908">
        <v>30</v>
      </c>
      <c r="J908">
        <v>23</v>
      </c>
      <c r="K908">
        <v>7</v>
      </c>
      <c r="L908">
        <v>76.666666666666671</v>
      </c>
      <c r="M908" s="1" t="str">
        <f>IFERROR(VLOOKUP(Tabla1[[#This Row],[COD]],Circuitos[],2,0)," ")</f>
        <v xml:space="preserve"> </v>
      </c>
      <c r="N908" s="9">
        <f>Tabla1[[#This Row],[DIA]]</f>
        <v>45835</v>
      </c>
      <c r="S908"/>
    </row>
    <row r="909" spans="1:19">
      <c r="A909" s="9" t="str">
        <f>Tabla1[[#This Row],[DIA]]&amp;"-"&amp;Tabla1[[#This Row],[NUM]]</f>
        <v>45835-5002</v>
      </c>
      <c r="B909" s="61">
        <v>45835</v>
      </c>
      <c r="C909" t="s">
        <v>13</v>
      </c>
      <c r="D909" t="s">
        <v>175</v>
      </c>
      <c r="E909" t="s">
        <v>174</v>
      </c>
      <c r="F909">
        <v>5002</v>
      </c>
      <c r="G909">
        <v>0.52777777777777779</v>
      </c>
      <c r="H909">
        <v>0.77430555555555558</v>
      </c>
      <c r="I909">
        <v>1</v>
      </c>
      <c r="J909">
        <v>1</v>
      </c>
      <c r="K909">
        <v>0</v>
      </c>
      <c r="L909">
        <v>100</v>
      </c>
      <c r="M909" s="1" t="str">
        <f>IFERROR(VLOOKUP(Tabla1[[#This Row],[COD]],Circuitos[],2,0)," ")</f>
        <v>Programas de Egipto</v>
      </c>
      <c r="N909" s="9">
        <f>Tabla1[[#This Row],[DIA]]</f>
        <v>45835</v>
      </c>
      <c r="S909"/>
    </row>
    <row r="910" spans="1:19">
      <c r="A910" s="9" t="str">
        <f>Tabla1[[#This Row],[DIA]]&amp;"-"&amp;Tabla1[[#This Row],[NUM]]</f>
        <v>45835-1832</v>
      </c>
      <c r="B910" s="61">
        <v>45835</v>
      </c>
      <c r="C910" t="s">
        <v>234</v>
      </c>
      <c r="D910" t="s">
        <v>13</v>
      </c>
      <c r="E910" t="s">
        <v>250</v>
      </c>
      <c r="F910">
        <v>1832</v>
      </c>
      <c r="G910">
        <v>0.61805555555555558</v>
      </c>
      <c r="H910">
        <v>0.73263888888888884</v>
      </c>
      <c r="I910">
        <v>45</v>
      </c>
      <c r="J910">
        <v>44</v>
      </c>
      <c r="K910">
        <v>1</v>
      </c>
      <c r="L910">
        <v>97.777777777777771</v>
      </c>
      <c r="M910" s="1" t="str">
        <f>IFERROR(VLOOKUP(Tabla1[[#This Row],[COD]],Circuitos[],2,0)," ")</f>
        <v xml:space="preserve"> </v>
      </c>
      <c r="N910" s="9">
        <f>Tabla1[[#This Row],[DIA]]</f>
        <v>45835</v>
      </c>
      <c r="S910"/>
    </row>
    <row r="911" spans="1:19">
      <c r="A911" s="9" t="str">
        <f>Tabla1[[#This Row],[DIA]]&amp;"-"&amp;Tabla1[[#This Row],[NUM]]</f>
        <v>45836-872</v>
      </c>
      <c r="B911" s="61">
        <v>45836</v>
      </c>
      <c r="C911" t="s">
        <v>223</v>
      </c>
      <c r="D911" t="s">
        <v>13</v>
      </c>
      <c r="E911" t="s">
        <v>250</v>
      </c>
      <c r="F911">
        <v>872</v>
      </c>
      <c r="G911">
        <v>0.64930555555555558</v>
      </c>
      <c r="H911">
        <v>0.78819444444444442</v>
      </c>
      <c r="I911">
        <v>45</v>
      </c>
      <c r="J911">
        <v>45</v>
      </c>
      <c r="K911">
        <v>0</v>
      </c>
      <c r="L911">
        <v>100</v>
      </c>
      <c r="M911" s="1" t="str">
        <f>IFERROR(VLOOKUP(Tabla1[[#This Row],[COD]],Circuitos[],2,0)," ")</f>
        <v xml:space="preserve"> </v>
      </c>
      <c r="N911" s="9">
        <f>Tabla1[[#This Row],[DIA]]</f>
        <v>45836</v>
      </c>
      <c r="S911"/>
    </row>
    <row r="912" spans="1:19">
      <c r="A912" s="9" t="str">
        <f>Tabla1[[#This Row],[DIA]]&amp;"-"&amp;Tabla1[[#This Row],[NUM]]</f>
        <v>45836-6001</v>
      </c>
      <c r="B912" s="61">
        <v>45836</v>
      </c>
      <c r="C912" t="s">
        <v>173</v>
      </c>
      <c r="D912" t="s">
        <v>13</v>
      </c>
      <c r="E912" t="s">
        <v>174</v>
      </c>
      <c r="F912">
        <v>6001</v>
      </c>
      <c r="G912">
        <v>0.37847222222222221</v>
      </c>
      <c r="H912">
        <v>0.55902777777777779</v>
      </c>
      <c r="I912">
        <v>10</v>
      </c>
      <c r="J912">
        <v>2</v>
      </c>
      <c r="K912">
        <v>8</v>
      </c>
      <c r="L912">
        <v>20</v>
      </c>
      <c r="M912" s="1" t="str">
        <f>IFERROR(VLOOKUP(Tabla1[[#This Row],[COD]],Circuitos[],2,0)," ")</f>
        <v xml:space="preserve"> </v>
      </c>
      <c r="N912" s="9">
        <f>Tabla1[[#This Row],[DIA]]</f>
        <v>45836</v>
      </c>
      <c r="S912"/>
    </row>
    <row r="913" spans="1:19">
      <c r="A913" s="9" t="str">
        <f>Tabla1[[#This Row],[DIA]]&amp;"-"&amp;Tabla1[[#This Row],[NUM]]</f>
        <v>45836-1144</v>
      </c>
      <c r="B913" s="61">
        <v>45836</v>
      </c>
      <c r="C913" t="s">
        <v>192</v>
      </c>
      <c r="D913" t="s">
        <v>37</v>
      </c>
      <c r="E913" t="s">
        <v>193</v>
      </c>
      <c r="F913">
        <v>1144</v>
      </c>
      <c r="G913">
        <v>0.67708333333333337</v>
      </c>
      <c r="H913">
        <v>0.76736111111111116</v>
      </c>
      <c r="I913">
        <v>12</v>
      </c>
      <c r="J913">
        <v>10</v>
      </c>
      <c r="K913">
        <v>2</v>
      </c>
      <c r="L913">
        <v>83.333333333333329</v>
      </c>
      <c r="M913" s="1" t="str">
        <f>IFERROR(VLOOKUP(Tabla1[[#This Row],[COD]],Circuitos[],2,0)," ")</f>
        <v xml:space="preserve"> </v>
      </c>
      <c r="N913" s="9">
        <f>Tabla1[[#This Row],[DIA]]</f>
        <v>45836</v>
      </c>
      <c r="S913"/>
    </row>
    <row r="914" spans="1:19">
      <c r="A914" s="9" t="str">
        <f>Tabla1[[#This Row],[DIA]]&amp;"-"&amp;Tabla1[[#This Row],[NUM]]</f>
        <v>45836-1332</v>
      </c>
      <c r="B914" s="61">
        <v>45836</v>
      </c>
      <c r="C914" t="s">
        <v>192</v>
      </c>
      <c r="D914" t="s">
        <v>13</v>
      </c>
      <c r="E914" t="s">
        <v>250</v>
      </c>
      <c r="F914">
        <v>1332</v>
      </c>
      <c r="G914">
        <v>0.27083333333333331</v>
      </c>
      <c r="H914">
        <v>0.3888888888888889</v>
      </c>
      <c r="I914">
        <v>50</v>
      </c>
      <c r="J914">
        <v>0</v>
      </c>
      <c r="K914">
        <v>50</v>
      </c>
      <c r="L914">
        <v>0</v>
      </c>
      <c r="M914" s="1" t="str">
        <f>IFERROR(VLOOKUP(Tabla1[[#This Row],[COD]],Circuitos[],2,0)," ")</f>
        <v xml:space="preserve"> </v>
      </c>
      <c r="N914" s="9">
        <f>Tabla1[[#This Row],[DIA]]</f>
        <v>45836</v>
      </c>
      <c r="S914"/>
    </row>
    <row r="915" spans="1:19">
      <c r="A915" s="9" t="str">
        <f>Tabla1[[#This Row],[DIA]]&amp;"-"&amp;Tabla1[[#This Row],[NUM]]</f>
        <v>45836-1328</v>
      </c>
      <c r="B915" s="61">
        <v>45836</v>
      </c>
      <c r="C915" t="s">
        <v>192</v>
      </c>
      <c r="D915" t="s">
        <v>13</v>
      </c>
      <c r="E915" t="s">
        <v>250</v>
      </c>
      <c r="F915">
        <v>1328</v>
      </c>
      <c r="G915">
        <v>0.50694444444444442</v>
      </c>
      <c r="H915">
        <v>0.625</v>
      </c>
      <c r="I915">
        <v>45</v>
      </c>
      <c r="J915">
        <v>43</v>
      </c>
      <c r="K915">
        <v>2</v>
      </c>
      <c r="L915">
        <v>95.555555555555557</v>
      </c>
      <c r="M915" s="1" t="str">
        <f>IFERROR(VLOOKUP(Tabla1[[#This Row],[COD]],Circuitos[],2,0)," ")</f>
        <v xml:space="preserve"> </v>
      </c>
      <c r="N915" s="9">
        <f>Tabla1[[#This Row],[DIA]]</f>
        <v>45836</v>
      </c>
      <c r="S915"/>
    </row>
    <row r="916" spans="1:19">
      <c r="A916" s="9" t="str">
        <f>Tabla1[[#This Row],[DIA]]&amp;"-"&amp;Tabla1[[#This Row],[NUM]]</f>
        <v>45836-1120</v>
      </c>
      <c r="B916" s="61">
        <v>45836</v>
      </c>
      <c r="C916" t="s">
        <v>192</v>
      </c>
      <c r="D916" t="s">
        <v>13</v>
      </c>
      <c r="E916" t="s">
        <v>193</v>
      </c>
      <c r="F916">
        <v>1120</v>
      </c>
      <c r="G916">
        <v>0.71527777777777779</v>
      </c>
      <c r="H916">
        <v>0.82638888888888884</v>
      </c>
      <c r="I916">
        <v>40</v>
      </c>
      <c r="J916">
        <v>5</v>
      </c>
      <c r="K916">
        <v>35</v>
      </c>
      <c r="L916">
        <v>12.5</v>
      </c>
      <c r="M916" s="1" t="str">
        <f>IFERROR(VLOOKUP(Tabla1[[#This Row],[COD]],Circuitos[],2,0)," ")</f>
        <v xml:space="preserve"> </v>
      </c>
      <c r="N916" s="9">
        <f>Tabla1[[#This Row],[DIA]]</f>
        <v>45836</v>
      </c>
      <c r="S916"/>
    </row>
    <row r="917" spans="1:19">
      <c r="A917" s="9" t="str">
        <f>Tabla1[[#This Row],[DIA]]&amp;"-"&amp;Tabla1[[#This Row],[NUM]]</f>
        <v>45836-766</v>
      </c>
      <c r="B917" s="61">
        <v>45836</v>
      </c>
      <c r="C917" t="s">
        <v>192</v>
      </c>
      <c r="D917" t="s">
        <v>13</v>
      </c>
      <c r="E917" t="s">
        <v>250</v>
      </c>
      <c r="F917">
        <v>766</v>
      </c>
      <c r="G917">
        <v>0.82638888888888884</v>
      </c>
      <c r="H917">
        <v>0.94444444444444442</v>
      </c>
      <c r="I917">
        <v>45</v>
      </c>
      <c r="J917">
        <v>44</v>
      </c>
      <c r="K917">
        <v>1</v>
      </c>
      <c r="L917">
        <v>97.777777777777771</v>
      </c>
      <c r="M917" s="1" t="str">
        <f>IFERROR(VLOOKUP(Tabla1[[#This Row],[COD]],Circuitos[],2,0)," ")</f>
        <v xml:space="preserve"> </v>
      </c>
      <c r="N917" s="9">
        <f>Tabla1[[#This Row],[DIA]]</f>
        <v>45836</v>
      </c>
      <c r="S917"/>
    </row>
    <row r="918" spans="1:19">
      <c r="A918" s="9" t="str">
        <f>Tabla1[[#This Row],[DIA]]&amp;"-"&amp;Tabla1[[#This Row],[NUM]]</f>
        <v>45836-718</v>
      </c>
      <c r="B918" s="61">
        <v>45836</v>
      </c>
      <c r="C918" t="s">
        <v>551</v>
      </c>
      <c r="D918" t="s">
        <v>13</v>
      </c>
      <c r="E918" t="s">
        <v>250</v>
      </c>
      <c r="F918">
        <v>718</v>
      </c>
      <c r="G918">
        <v>0.65972222222222221</v>
      </c>
      <c r="H918">
        <v>0.80208333333333337</v>
      </c>
      <c r="I918">
        <v>45</v>
      </c>
      <c r="J918">
        <v>10</v>
      </c>
      <c r="K918">
        <v>35</v>
      </c>
      <c r="L918">
        <v>22.222222222222221</v>
      </c>
      <c r="M918" s="1" t="str">
        <f>IFERROR(VLOOKUP(Tabla1[[#This Row],[COD]],Circuitos[],2,0)," ")</f>
        <v xml:space="preserve"> </v>
      </c>
      <c r="N918" s="9">
        <f>Tabla1[[#This Row],[DIA]]</f>
        <v>45836</v>
      </c>
      <c r="S918"/>
    </row>
    <row r="919" spans="1:19">
      <c r="A919" s="9" t="str">
        <f>Tabla1[[#This Row],[DIA]]&amp;"-"&amp;Tabla1[[#This Row],[NUM]]</f>
        <v>45836-601</v>
      </c>
      <c r="B919" s="61">
        <v>45836</v>
      </c>
      <c r="C919" t="s">
        <v>13</v>
      </c>
      <c r="D919" t="s">
        <v>201</v>
      </c>
      <c r="E919" t="s">
        <v>250</v>
      </c>
      <c r="F919">
        <v>601</v>
      </c>
      <c r="G919">
        <v>0.69097222222222221</v>
      </c>
      <c r="H919">
        <v>0.78819444444444442</v>
      </c>
      <c r="I919">
        <v>50</v>
      </c>
      <c r="J919">
        <v>0</v>
      </c>
      <c r="K919">
        <v>50</v>
      </c>
      <c r="L919">
        <v>0</v>
      </c>
      <c r="M919" s="1" t="str">
        <f>IFERROR(VLOOKUP(Tabla1[[#This Row],[COD]],Circuitos[],2,0)," ")</f>
        <v xml:space="preserve"> </v>
      </c>
      <c r="N919" s="9">
        <f>Tabla1[[#This Row],[DIA]]</f>
        <v>45836</v>
      </c>
      <c r="S919"/>
    </row>
    <row r="920" spans="1:19">
      <c r="A920" s="9" t="str">
        <f>Tabla1[[#This Row],[DIA]]&amp;"-"&amp;Tabla1[[#This Row],[NUM]]</f>
        <v>45836-1355</v>
      </c>
      <c r="B920" s="61">
        <v>45836</v>
      </c>
      <c r="C920" t="s">
        <v>13</v>
      </c>
      <c r="D920" t="s">
        <v>392</v>
      </c>
      <c r="E920" t="s">
        <v>250</v>
      </c>
      <c r="F920">
        <v>1355</v>
      </c>
      <c r="G920">
        <v>0.46527777777777779</v>
      </c>
      <c r="H920">
        <v>0.50347222222222221</v>
      </c>
      <c r="I920">
        <v>30</v>
      </c>
      <c r="J920">
        <v>0</v>
      </c>
      <c r="K920">
        <v>30</v>
      </c>
      <c r="L920">
        <v>0</v>
      </c>
      <c r="M920" s="1" t="str">
        <f>IFERROR(VLOOKUP(Tabla1[[#This Row],[COD]],Circuitos[],2,0)," ")</f>
        <v xml:space="preserve"> </v>
      </c>
      <c r="N920" s="9">
        <f>Tabla1[[#This Row],[DIA]]</f>
        <v>45836</v>
      </c>
      <c r="S920"/>
    </row>
    <row r="921" spans="1:19">
      <c r="A921" s="9" t="str">
        <f>Tabla1[[#This Row],[DIA]]&amp;"-"&amp;Tabla1[[#This Row],[NUM]]</f>
        <v>45836-6002</v>
      </c>
      <c r="B921" s="61">
        <v>45836</v>
      </c>
      <c r="C921" t="s">
        <v>13</v>
      </c>
      <c r="D921" t="s">
        <v>183</v>
      </c>
      <c r="E921" t="s">
        <v>174</v>
      </c>
      <c r="F921">
        <v>6002</v>
      </c>
      <c r="G921">
        <v>0.60069444444444442</v>
      </c>
      <c r="H921">
        <v>0.85069444444444442</v>
      </c>
      <c r="I921">
        <v>10</v>
      </c>
      <c r="J921">
        <v>3</v>
      </c>
      <c r="K921">
        <v>7</v>
      </c>
      <c r="L921">
        <v>30</v>
      </c>
      <c r="M921" s="1" t="str">
        <f>IFERROR(VLOOKUP(Tabla1[[#This Row],[COD]],Circuitos[],2,0)," ")</f>
        <v>Programas de Egipto</v>
      </c>
      <c r="N921" s="9">
        <f>Tabla1[[#This Row],[DIA]]</f>
        <v>45836</v>
      </c>
      <c r="S921"/>
    </row>
    <row r="922" spans="1:19">
      <c r="A922" s="9" t="str">
        <f>Tabla1[[#This Row],[DIA]]&amp;"-"&amp;Tabla1[[#This Row],[NUM]]</f>
        <v>45836-415</v>
      </c>
      <c r="B922" s="61">
        <v>45836</v>
      </c>
      <c r="C922" t="s">
        <v>358</v>
      </c>
      <c r="D922" t="s">
        <v>13</v>
      </c>
      <c r="E922" t="s">
        <v>528</v>
      </c>
      <c r="F922">
        <v>415</v>
      </c>
      <c r="G922">
        <v>0.34722222222222221</v>
      </c>
      <c r="H922">
        <v>0.47569444444444442</v>
      </c>
      <c r="I922">
        <v>35</v>
      </c>
      <c r="J922">
        <v>26</v>
      </c>
      <c r="K922">
        <v>9</v>
      </c>
      <c r="L922">
        <v>74.285714285714292</v>
      </c>
      <c r="M922" s="1" t="str">
        <f>IFERROR(VLOOKUP(Tabla1[[#This Row],[COD]],Circuitos[],2,0)," ")</f>
        <v xml:space="preserve"> </v>
      </c>
      <c r="N922" s="9">
        <f>Tabla1[[#This Row],[DIA]]</f>
        <v>45836</v>
      </c>
      <c r="S922"/>
    </row>
    <row r="923" spans="1:19">
      <c r="A923" s="9" t="str">
        <f>Tabla1[[#This Row],[DIA]]&amp;"-"&amp;Tabla1[[#This Row],[NUM]]</f>
        <v>45836-1852</v>
      </c>
      <c r="B923" s="61">
        <v>45836</v>
      </c>
      <c r="C923" t="s">
        <v>241</v>
      </c>
      <c r="D923" t="s">
        <v>13</v>
      </c>
      <c r="E923" t="s">
        <v>250</v>
      </c>
      <c r="F923">
        <v>1852</v>
      </c>
      <c r="G923">
        <v>0.54861111111111116</v>
      </c>
      <c r="H923">
        <v>0.67361111111111116</v>
      </c>
      <c r="I923">
        <v>30</v>
      </c>
      <c r="J923">
        <v>15</v>
      </c>
      <c r="K923">
        <v>15</v>
      </c>
      <c r="L923">
        <v>50</v>
      </c>
      <c r="M923" s="1" t="str">
        <f>IFERROR(VLOOKUP(Tabla1[[#This Row],[COD]],Circuitos[],2,0)," ")</f>
        <v xml:space="preserve"> </v>
      </c>
      <c r="N923" s="9">
        <f>Tabla1[[#This Row],[DIA]]</f>
        <v>45836</v>
      </c>
      <c r="S923"/>
    </row>
    <row r="924" spans="1:19">
      <c r="A924" s="9" t="str">
        <f>Tabla1[[#This Row],[DIA]]&amp;"-"&amp;Tabla1[[#This Row],[NUM]]</f>
        <v>45836-858</v>
      </c>
      <c r="B924" s="61">
        <v>45836</v>
      </c>
      <c r="C924" t="s">
        <v>530</v>
      </c>
      <c r="D924" t="s">
        <v>13</v>
      </c>
      <c r="E924" t="s">
        <v>531</v>
      </c>
      <c r="F924">
        <v>858</v>
      </c>
      <c r="G924">
        <v>0.86805555555555558</v>
      </c>
      <c r="H924">
        <v>0.625</v>
      </c>
      <c r="I924">
        <v>31</v>
      </c>
      <c r="J924">
        <v>18</v>
      </c>
      <c r="K924">
        <v>13</v>
      </c>
      <c r="L924">
        <v>58.064516129032256</v>
      </c>
      <c r="M924" s="1" t="str">
        <f>IFERROR(VLOOKUP(Tabla1[[#This Row],[COD]],Circuitos[],2,0)," ")</f>
        <v xml:space="preserve"> </v>
      </c>
      <c r="N924" s="9">
        <f>Tabla1[[#This Row],[DIA]]</f>
        <v>45836</v>
      </c>
      <c r="S924"/>
    </row>
    <row r="925" spans="1:19">
      <c r="A925" s="9" t="str">
        <f>Tabla1[[#This Row],[DIA]]&amp;"-"&amp;Tabla1[[#This Row],[NUM]]</f>
        <v>45836-1262</v>
      </c>
      <c r="B925" s="61">
        <v>45836</v>
      </c>
      <c r="C925" t="s">
        <v>310</v>
      </c>
      <c r="D925" t="s">
        <v>13</v>
      </c>
      <c r="E925" t="s">
        <v>250</v>
      </c>
      <c r="F925">
        <v>1262</v>
      </c>
      <c r="G925">
        <v>0.5</v>
      </c>
      <c r="H925">
        <v>0.61111111111111116</v>
      </c>
      <c r="I925">
        <v>45</v>
      </c>
      <c r="J925">
        <v>45</v>
      </c>
      <c r="K925">
        <v>0</v>
      </c>
      <c r="L925">
        <v>100</v>
      </c>
      <c r="M925" s="1" t="str">
        <f>IFERROR(VLOOKUP(Tabla1[[#This Row],[COD]],Circuitos[],2,0)," ")</f>
        <v xml:space="preserve"> </v>
      </c>
      <c r="N925" s="9">
        <f>Tabla1[[#This Row],[DIA]]</f>
        <v>45836</v>
      </c>
      <c r="S925"/>
    </row>
    <row r="926" spans="1:19">
      <c r="A926" s="9" t="str">
        <f>Tabla1[[#This Row],[DIA]]&amp;"-"&amp;Tabla1[[#This Row],[NUM]]</f>
        <v>45837-1304</v>
      </c>
      <c r="B926" s="61">
        <v>45837</v>
      </c>
      <c r="C926" t="s">
        <v>33</v>
      </c>
      <c r="D926" t="s">
        <v>147</v>
      </c>
      <c r="E926" t="s">
        <v>181</v>
      </c>
      <c r="F926">
        <v>1304</v>
      </c>
      <c r="G926">
        <v>0.5</v>
      </c>
      <c r="H926">
        <v>0.72569444444444442</v>
      </c>
      <c r="I926">
        <v>12</v>
      </c>
      <c r="J926">
        <v>0</v>
      </c>
      <c r="K926">
        <v>12</v>
      </c>
      <c r="L926">
        <v>0</v>
      </c>
      <c r="M926" s="1" t="str">
        <f>IFERROR(VLOOKUP(Tabla1[[#This Row],[COD]],Circuitos[],2,0)," ")</f>
        <v xml:space="preserve"> </v>
      </c>
      <c r="N926" s="9">
        <f>Tabla1[[#This Row],[DIA]]</f>
        <v>45837</v>
      </c>
      <c r="S926"/>
    </row>
    <row r="927" spans="1:19">
      <c r="A927" s="9" t="str">
        <f>Tabla1[[#This Row],[DIA]]&amp;"-"&amp;Tabla1[[#This Row],[NUM]]</f>
        <v>45837-109</v>
      </c>
      <c r="B927" s="61">
        <v>45837</v>
      </c>
      <c r="C927" t="s">
        <v>354</v>
      </c>
      <c r="D927" t="s">
        <v>36</v>
      </c>
      <c r="E927" t="s">
        <v>355</v>
      </c>
      <c r="F927">
        <v>109</v>
      </c>
      <c r="G927">
        <v>0.44791666666666669</v>
      </c>
      <c r="H927">
        <v>0.75</v>
      </c>
      <c r="I927">
        <v>12</v>
      </c>
      <c r="J927">
        <v>0</v>
      </c>
      <c r="K927">
        <v>12</v>
      </c>
      <c r="L927">
        <v>0</v>
      </c>
      <c r="M927" s="1" t="str">
        <f>IFERROR(VLOOKUP(Tabla1[[#This Row],[COD]],Circuitos[],2,0)," ")</f>
        <v xml:space="preserve"> </v>
      </c>
      <c r="N927" s="9">
        <f>Tabla1[[#This Row],[DIA]]</f>
        <v>45837</v>
      </c>
      <c r="S927"/>
    </row>
    <row r="928" spans="1:19">
      <c r="A928" s="9" t="str">
        <f>Tabla1[[#This Row],[DIA]]&amp;"-"&amp;Tabla1[[#This Row],[NUM]]</f>
        <v>45837-109</v>
      </c>
      <c r="B928" s="61">
        <v>45837</v>
      </c>
      <c r="C928" t="s">
        <v>354</v>
      </c>
      <c r="D928" t="s">
        <v>13</v>
      </c>
      <c r="E928" t="s">
        <v>355</v>
      </c>
      <c r="F928">
        <v>109</v>
      </c>
      <c r="G928">
        <v>0.44444444444444442</v>
      </c>
      <c r="H928">
        <v>0.64236111111111116</v>
      </c>
      <c r="I928">
        <v>30</v>
      </c>
      <c r="J928">
        <v>4</v>
      </c>
      <c r="K928">
        <v>26</v>
      </c>
      <c r="L928">
        <v>13.333333333333334</v>
      </c>
      <c r="M928" s="1" t="str">
        <f>IFERROR(VLOOKUP(Tabla1[[#This Row],[COD]],Circuitos[],2,0)," ")</f>
        <v xml:space="preserve"> </v>
      </c>
      <c r="N928" s="9">
        <f>Tabla1[[#This Row],[DIA]]</f>
        <v>45837</v>
      </c>
      <c r="S928"/>
    </row>
    <row r="929" spans="1:19">
      <c r="A929" s="9" t="str">
        <f>Tabla1[[#This Row],[DIA]]&amp;"-"&amp;Tabla1[[#This Row],[NUM]]</f>
        <v>45837-75</v>
      </c>
      <c r="B929" s="61">
        <v>45837</v>
      </c>
      <c r="C929" t="s">
        <v>36</v>
      </c>
      <c r="D929" t="s">
        <v>252</v>
      </c>
      <c r="E929" t="s">
        <v>272</v>
      </c>
      <c r="F929">
        <v>75</v>
      </c>
      <c r="G929">
        <v>0.2638888888888889</v>
      </c>
      <c r="H929">
        <v>0.33680555555555558</v>
      </c>
      <c r="I929">
        <v>12</v>
      </c>
      <c r="J929">
        <v>0</v>
      </c>
      <c r="K929">
        <v>12</v>
      </c>
      <c r="L929">
        <v>0</v>
      </c>
      <c r="M929" s="1" t="str">
        <f>IFERROR(VLOOKUP(Tabla1[[#This Row],[COD]],Circuitos[],2,0)," ")</f>
        <v xml:space="preserve"> </v>
      </c>
      <c r="N929" s="9">
        <f>Tabla1[[#This Row],[DIA]]</f>
        <v>45837</v>
      </c>
      <c r="S929"/>
    </row>
    <row r="930" spans="1:19">
      <c r="A930" s="9" t="str">
        <f>Tabla1[[#This Row],[DIA]]&amp;"-"&amp;Tabla1[[#This Row],[NUM]]</f>
        <v>45837-1854</v>
      </c>
      <c r="B930" s="61">
        <v>45837</v>
      </c>
      <c r="C930" t="s">
        <v>36</v>
      </c>
      <c r="D930" t="s">
        <v>147</v>
      </c>
      <c r="E930" t="s">
        <v>181</v>
      </c>
      <c r="F930">
        <v>1854</v>
      </c>
      <c r="G930">
        <v>0.5</v>
      </c>
      <c r="H930">
        <v>0.69097222222222221</v>
      </c>
      <c r="I930">
        <v>16</v>
      </c>
      <c r="J930">
        <v>8</v>
      </c>
      <c r="K930">
        <v>8</v>
      </c>
      <c r="L930">
        <v>50</v>
      </c>
      <c r="M930" s="1" t="str">
        <f>IFERROR(VLOOKUP(Tabla1[[#This Row],[COD]],Circuitos[],2,0)," ")</f>
        <v xml:space="preserve"> </v>
      </c>
      <c r="N930" s="9">
        <f>Tabla1[[#This Row],[DIA]]</f>
        <v>45837</v>
      </c>
      <c r="S930"/>
    </row>
    <row r="931" spans="1:19">
      <c r="A931" s="9" t="str">
        <f>Tabla1[[#This Row],[DIA]]&amp;"-"&amp;Tabla1[[#This Row],[NUM]]</f>
        <v>45837-438</v>
      </c>
      <c r="B931" s="61">
        <v>45837</v>
      </c>
      <c r="C931" t="s">
        <v>36</v>
      </c>
      <c r="D931" t="s">
        <v>394</v>
      </c>
      <c r="E931" t="s">
        <v>395</v>
      </c>
      <c r="F931">
        <v>438</v>
      </c>
      <c r="G931">
        <v>0.55902777777777779</v>
      </c>
      <c r="H931">
        <v>0.68402777777777779</v>
      </c>
      <c r="I931">
        <v>12</v>
      </c>
      <c r="J931">
        <v>4</v>
      </c>
      <c r="K931">
        <v>8</v>
      </c>
      <c r="L931">
        <v>33.333333333333336</v>
      </c>
      <c r="M931" s="1" t="str">
        <f>IFERROR(VLOOKUP(Tabla1[[#This Row],[COD]],Circuitos[],2,0)," ")</f>
        <v xml:space="preserve"> </v>
      </c>
      <c r="N931" s="9">
        <f>Tabla1[[#This Row],[DIA]]</f>
        <v>45837</v>
      </c>
      <c r="S931"/>
    </row>
    <row r="932" spans="1:19">
      <c r="A932" s="9" t="str">
        <f>Tabla1[[#This Row],[DIA]]&amp;"-"&amp;Tabla1[[#This Row],[NUM]]</f>
        <v>45837-1318</v>
      </c>
      <c r="B932" s="61">
        <v>45837</v>
      </c>
      <c r="C932" t="s">
        <v>37</v>
      </c>
      <c r="D932" t="s">
        <v>147</v>
      </c>
      <c r="E932" t="s">
        <v>181</v>
      </c>
      <c r="F932">
        <v>1318</v>
      </c>
      <c r="G932">
        <v>0.76736111111111116</v>
      </c>
      <c r="H932">
        <v>0.97916666666666663</v>
      </c>
      <c r="I932">
        <v>20</v>
      </c>
      <c r="J932">
        <v>2</v>
      </c>
      <c r="K932">
        <v>18</v>
      </c>
      <c r="L932">
        <v>10</v>
      </c>
      <c r="M932" s="1" t="str">
        <f>IFERROR(VLOOKUP(Tabla1[[#This Row],[COD]],Circuitos[],2,0)," ")</f>
        <v xml:space="preserve"> </v>
      </c>
      <c r="N932" s="9">
        <f>Tabla1[[#This Row],[DIA]]</f>
        <v>45837</v>
      </c>
      <c r="S932"/>
    </row>
    <row r="933" spans="1:19">
      <c r="A933" s="9" t="str">
        <f>Tabla1[[#This Row],[DIA]]&amp;"-"&amp;Tabla1[[#This Row],[NUM]]</f>
        <v>45837-586</v>
      </c>
      <c r="B933" s="61">
        <v>45837</v>
      </c>
      <c r="C933" t="s">
        <v>206</v>
      </c>
      <c r="D933" t="s">
        <v>13</v>
      </c>
      <c r="E933" t="s">
        <v>250</v>
      </c>
      <c r="F933">
        <v>586</v>
      </c>
      <c r="G933">
        <v>0.53125</v>
      </c>
      <c r="H933">
        <v>0.62152777777777779</v>
      </c>
      <c r="I933">
        <v>45</v>
      </c>
      <c r="J933">
        <v>14</v>
      </c>
      <c r="K933">
        <v>31</v>
      </c>
      <c r="L933">
        <v>31.111111111111111</v>
      </c>
      <c r="M933" s="1" t="str">
        <f>IFERROR(VLOOKUP(Tabla1[[#This Row],[COD]],Circuitos[],2,0)," ")</f>
        <v xml:space="preserve"> </v>
      </c>
      <c r="N933" s="9">
        <f>Tabla1[[#This Row],[DIA]]</f>
        <v>45837</v>
      </c>
      <c r="S933"/>
    </row>
    <row r="934" spans="1:19">
      <c r="A934" s="9" t="str">
        <f>Tabla1[[#This Row],[DIA]]&amp;"-"&amp;Tabla1[[#This Row],[NUM]]</f>
        <v>45837-582</v>
      </c>
      <c r="B934" s="61">
        <v>45837</v>
      </c>
      <c r="C934" t="s">
        <v>252</v>
      </c>
      <c r="D934" t="s">
        <v>336</v>
      </c>
      <c r="E934" t="s">
        <v>272</v>
      </c>
      <c r="F934">
        <v>582</v>
      </c>
      <c r="G934">
        <v>0.37847222222222221</v>
      </c>
      <c r="H934">
        <v>0.44444444444444442</v>
      </c>
      <c r="I934">
        <v>12</v>
      </c>
      <c r="J934">
        <v>0</v>
      </c>
      <c r="K934">
        <v>12</v>
      </c>
      <c r="L934">
        <v>0</v>
      </c>
      <c r="M934" s="1" t="str">
        <f>IFERROR(VLOOKUP(Tabla1[[#This Row],[COD]],Circuitos[],2,0)," ")</f>
        <v xml:space="preserve"> </v>
      </c>
      <c r="N934" s="9">
        <f>Tabla1[[#This Row],[DIA]]</f>
        <v>45837</v>
      </c>
      <c r="S934"/>
    </row>
    <row r="935" spans="1:19">
      <c r="A935" s="9" t="str">
        <f>Tabla1[[#This Row],[DIA]]&amp;"-"&amp;Tabla1[[#This Row],[NUM]]</f>
        <v>45837-582</v>
      </c>
      <c r="B935" s="61">
        <v>45837</v>
      </c>
      <c r="C935" t="s">
        <v>252</v>
      </c>
      <c r="D935" t="s">
        <v>336</v>
      </c>
      <c r="E935" t="s">
        <v>272</v>
      </c>
      <c r="F935">
        <v>582</v>
      </c>
      <c r="G935">
        <v>0.38541666666666669</v>
      </c>
      <c r="H935">
        <v>0.44444444444444442</v>
      </c>
      <c r="I935">
        <v>26</v>
      </c>
      <c r="J935">
        <v>0</v>
      </c>
      <c r="K935">
        <v>26</v>
      </c>
      <c r="L935">
        <v>0</v>
      </c>
      <c r="M935" s="1" t="str">
        <f>IFERROR(VLOOKUP(Tabla1[[#This Row],[COD]],Circuitos[],2,0)," ")</f>
        <v xml:space="preserve"> </v>
      </c>
      <c r="N935" s="9">
        <f>Tabla1[[#This Row],[DIA]]</f>
        <v>45837</v>
      </c>
      <c r="S935"/>
    </row>
    <row r="936" spans="1:19">
      <c r="A936" s="9" t="str">
        <f>Tabla1[[#This Row],[DIA]]&amp;"-"&amp;Tabla1[[#This Row],[NUM]]</f>
        <v>45837-1305</v>
      </c>
      <c r="B936" s="61">
        <v>45837</v>
      </c>
      <c r="C936" t="s">
        <v>147</v>
      </c>
      <c r="D936" t="s">
        <v>33</v>
      </c>
      <c r="E936" t="s">
        <v>181</v>
      </c>
      <c r="F936">
        <v>1305</v>
      </c>
      <c r="G936">
        <v>0.55208333333333337</v>
      </c>
      <c r="H936">
        <v>0.70833333333333337</v>
      </c>
      <c r="I936">
        <v>12</v>
      </c>
      <c r="J936">
        <v>10</v>
      </c>
      <c r="K936">
        <v>2</v>
      </c>
      <c r="L936">
        <v>83.333333333333329</v>
      </c>
      <c r="M936" s="1" t="str">
        <f>IFERROR(VLOOKUP(Tabla1[[#This Row],[COD]],Circuitos[],2,0)," ")</f>
        <v xml:space="preserve"> </v>
      </c>
      <c r="N936" s="9">
        <f>Tabla1[[#This Row],[DIA]]</f>
        <v>45837</v>
      </c>
      <c r="S936"/>
    </row>
    <row r="937" spans="1:19">
      <c r="A937" s="9" t="str">
        <f>Tabla1[[#This Row],[DIA]]&amp;"-"&amp;Tabla1[[#This Row],[NUM]]</f>
        <v>45837-2020</v>
      </c>
      <c r="B937" s="61">
        <v>45837</v>
      </c>
      <c r="C937" t="s">
        <v>147</v>
      </c>
      <c r="D937" t="s">
        <v>180</v>
      </c>
      <c r="E937" t="s">
        <v>181</v>
      </c>
      <c r="F937">
        <v>2020</v>
      </c>
      <c r="G937">
        <v>0.76736111111111116</v>
      </c>
      <c r="H937">
        <v>0.82986111111111116</v>
      </c>
      <c r="I937">
        <v>78</v>
      </c>
      <c r="J937">
        <v>28</v>
      </c>
      <c r="K937">
        <v>50</v>
      </c>
      <c r="L937">
        <v>35.897435897435898</v>
      </c>
      <c r="M937" s="1" t="str">
        <f>IFERROR(VLOOKUP(Tabla1[[#This Row],[COD]],Circuitos[],2,0)," ")</f>
        <v xml:space="preserve"> </v>
      </c>
      <c r="N937" s="9">
        <f>Tabla1[[#This Row],[DIA]]</f>
        <v>45837</v>
      </c>
      <c r="S937"/>
    </row>
    <row r="938" spans="1:19">
      <c r="A938" s="9" t="str">
        <f>Tabla1[[#This Row],[DIA]]&amp;"-"&amp;Tabla1[[#This Row],[NUM]]</f>
        <v>45837-2022</v>
      </c>
      <c r="B938" s="61">
        <v>45837</v>
      </c>
      <c r="C938" t="s">
        <v>147</v>
      </c>
      <c r="D938" t="s">
        <v>180</v>
      </c>
      <c r="E938" t="s">
        <v>181</v>
      </c>
      <c r="F938">
        <v>2022</v>
      </c>
      <c r="G938">
        <v>0.83680555555555558</v>
      </c>
      <c r="H938">
        <v>0.90277777777777779</v>
      </c>
      <c r="I938">
        <v>12</v>
      </c>
      <c r="J938">
        <v>0</v>
      </c>
      <c r="K938">
        <v>12</v>
      </c>
      <c r="L938">
        <v>0</v>
      </c>
      <c r="M938" s="1" t="str">
        <f>IFERROR(VLOOKUP(Tabla1[[#This Row],[COD]],Circuitos[],2,0)," ")</f>
        <v xml:space="preserve"> </v>
      </c>
      <c r="N938" s="9">
        <f>Tabla1[[#This Row],[DIA]]</f>
        <v>45837</v>
      </c>
      <c r="S938"/>
    </row>
    <row r="939" spans="1:19">
      <c r="A939" s="9" t="str">
        <f>Tabla1[[#This Row],[DIA]]&amp;"-"&amp;Tabla1[[#This Row],[NUM]]</f>
        <v>45837-1855</v>
      </c>
      <c r="B939" s="61">
        <v>45837</v>
      </c>
      <c r="C939" t="s">
        <v>147</v>
      </c>
      <c r="D939" t="s">
        <v>36</v>
      </c>
      <c r="E939" t="s">
        <v>181</v>
      </c>
      <c r="F939">
        <v>1855</v>
      </c>
      <c r="G939">
        <v>0.59722222222222221</v>
      </c>
      <c r="H939">
        <v>0.71180555555555558</v>
      </c>
      <c r="I939">
        <v>16</v>
      </c>
      <c r="J939">
        <v>16</v>
      </c>
      <c r="K939">
        <v>0</v>
      </c>
      <c r="L939">
        <v>100</v>
      </c>
      <c r="M939" s="1" t="str">
        <f>IFERROR(VLOOKUP(Tabla1[[#This Row],[COD]],Circuitos[],2,0)," ")</f>
        <v xml:space="preserve"> </v>
      </c>
      <c r="N939" s="9">
        <f>Tabla1[[#This Row],[DIA]]</f>
        <v>45837</v>
      </c>
      <c r="S939"/>
    </row>
    <row r="940" spans="1:19">
      <c r="A940" s="9" t="str">
        <f>Tabla1[[#This Row],[DIA]]&amp;"-"&amp;Tabla1[[#This Row],[NUM]]</f>
        <v>45837-1317</v>
      </c>
      <c r="B940" s="61">
        <v>45837</v>
      </c>
      <c r="C940" t="s">
        <v>147</v>
      </c>
      <c r="D940" t="s">
        <v>37</v>
      </c>
      <c r="E940" t="s">
        <v>181</v>
      </c>
      <c r="F940">
        <v>1317</v>
      </c>
      <c r="G940">
        <v>0.58680555555555558</v>
      </c>
      <c r="H940">
        <v>0.72569444444444442</v>
      </c>
      <c r="I940">
        <v>20</v>
      </c>
      <c r="J940">
        <v>15</v>
      </c>
      <c r="K940">
        <v>5</v>
      </c>
      <c r="L940">
        <v>75</v>
      </c>
      <c r="M940" s="1" t="str">
        <f>IFERROR(VLOOKUP(Tabla1[[#This Row],[COD]],Circuitos[],2,0)," ")</f>
        <v xml:space="preserve"> </v>
      </c>
      <c r="N940" s="9">
        <f>Tabla1[[#This Row],[DIA]]</f>
        <v>45837</v>
      </c>
      <c r="S940"/>
    </row>
    <row r="941" spans="1:19">
      <c r="A941" s="9" t="str">
        <f>Tabla1[[#This Row],[DIA]]&amp;"-"&amp;Tabla1[[#This Row],[NUM]]</f>
        <v>45837-1859</v>
      </c>
      <c r="B941" s="61">
        <v>45837</v>
      </c>
      <c r="C941" t="s">
        <v>147</v>
      </c>
      <c r="D941" t="s">
        <v>13</v>
      </c>
      <c r="E941" t="s">
        <v>181</v>
      </c>
      <c r="F941">
        <v>1859</v>
      </c>
      <c r="G941">
        <v>0.55208333333333337</v>
      </c>
      <c r="H941">
        <v>0.70138888888888884</v>
      </c>
      <c r="I941">
        <v>50</v>
      </c>
      <c r="J941">
        <v>22</v>
      </c>
      <c r="K941">
        <v>28</v>
      </c>
      <c r="L941">
        <v>44</v>
      </c>
      <c r="M941" s="1" t="str">
        <f>IFERROR(VLOOKUP(Tabla1[[#This Row],[COD]],Circuitos[],2,0)," ")</f>
        <v xml:space="preserve"> </v>
      </c>
      <c r="N941" s="9">
        <f>Tabla1[[#This Row],[DIA]]</f>
        <v>45837</v>
      </c>
      <c r="S941"/>
    </row>
    <row r="942" spans="1:19">
      <c r="A942" s="9" t="str">
        <f>Tabla1[[#This Row],[DIA]]&amp;"-"&amp;Tabla1[[#This Row],[NUM]]</f>
        <v>45837-1313</v>
      </c>
      <c r="B942" s="61">
        <v>45837</v>
      </c>
      <c r="C942" t="s">
        <v>147</v>
      </c>
      <c r="D942" t="s">
        <v>22</v>
      </c>
      <c r="E942" t="s">
        <v>181</v>
      </c>
      <c r="F942">
        <v>1313</v>
      </c>
      <c r="G942">
        <v>0.59375</v>
      </c>
      <c r="H942">
        <v>0.72569444444444442</v>
      </c>
      <c r="I942">
        <v>12</v>
      </c>
      <c r="J942">
        <v>12</v>
      </c>
      <c r="K942">
        <v>0</v>
      </c>
      <c r="L942">
        <v>100</v>
      </c>
      <c r="M942" s="1" t="str">
        <f>IFERROR(VLOOKUP(Tabla1[[#This Row],[COD]],Circuitos[],2,0)," ")</f>
        <v xml:space="preserve"> </v>
      </c>
      <c r="N942" s="9">
        <f>Tabla1[[#This Row],[DIA]]</f>
        <v>45837</v>
      </c>
      <c r="S942"/>
    </row>
    <row r="943" spans="1:19">
      <c r="A943" s="9" t="str">
        <f>Tabla1[[#This Row],[DIA]]&amp;"-"&amp;Tabla1[[#This Row],[NUM]]</f>
        <v>45837-871</v>
      </c>
      <c r="B943" s="61">
        <v>45837</v>
      </c>
      <c r="C943" t="s">
        <v>13</v>
      </c>
      <c r="D943" t="s">
        <v>223</v>
      </c>
      <c r="E943" t="s">
        <v>250</v>
      </c>
      <c r="F943">
        <v>871</v>
      </c>
      <c r="G943">
        <v>0.48958333333333331</v>
      </c>
      <c r="H943">
        <v>0.62152777777777779</v>
      </c>
      <c r="I943">
        <v>45</v>
      </c>
      <c r="J943">
        <v>32</v>
      </c>
      <c r="K943">
        <v>13</v>
      </c>
      <c r="L943">
        <v>71.111111111111114</v>
      </c>
      <c r="M943" s="1" t="str">
        <f>IFERROR(VLOOKUP(Tabla1[[#This Row],[COD]],Circuitos[],2,0)," ")</f>
        <v xml:space="preserve"> </v>
      </c>
      <c r="N943" s="9">
        <f>Tabla1[[#This Row],[DIA]]</f>
        <v>45837</v>
      </c>
      <c r="S943"/>
    </row>
    <row r="944" spans="1:19">
      <c r="A944" s="9" t="str">
        <f>Tabla1[[#This Row],[DIA]]&amp;"-"&amp;Tabla1[[#This Row],[NUM]]</f>
        <v>45837-585</v>
      </c>
      <c r="B944" s="61">
        <v>45837</v>
      </c>
      <c r="C944" t="s">
        <v>13</v>
      </c>
      <c r="D944" t="s">
        <v>206</v>
      </c>
      <c r="E944" t="s">
        <v>250</v>
      </c>
      <c r="F944">
        <v>585</v>
      </c>
      <c r="G944">
        <v>0.40625</v>
      </c>
      <c r="H944">
        <v>0.49305555555555558</v>
      </c>
      <c r="I944">
        <v>45</v>
      </c>
      <c r="J944">
        <v>8</v>
      </c>
      <c r="K944">
        <v>37</v>
      </c>
      <c r="L944">
        <v>17.777777777777779</v>
      </c>
      <c r="M944" s="1" t="str">
        <f>IFERROR(VLOOKUP(Tabla1[[#This Row],[COD]],Circuitos[],2,0)," ")</f>
        <v xml:space="preserve"> </v>
      </c>
      <c r="N944" s="9">
        <f>Tabla1[[#This Row],[DIA]]</f>
        <v>45837</v>
      </c>
      <c r="S944"/>
    </row>
    <row r="945" spans="1:19">
      <c r="A945" s="9" t="str">
        <f>Tabla1[[#This Row],[DIA]]&amp;"-"&amp;Tabla1[[#This Row],[NUM]]</f>
        <v>45837-59</v>
      </c>
      <c r="B945" s="61">
        <v>45837</v>
      </c>
      <c r="C945" t="s">
        <v>13</v>
      </c>
      <c r="D945" t="s">
        <v>252</v>
      </c>
      <c r="E945" t="s">
        <v>272</v>
      </c>
      <c r="F945">
        <v>59</v>
      </c>
      <c r="G945">
        <v>0.24652777777777779</v>
      </c>
      <c r="H945">
        <v>0.34375</v>
      </c>
      <c r="I945">
        <v>26</v>
      </c>
      <c r="J945">
        <v>0</v>
      </c>
      <c r="K945">
        <v>26</v>
      </c>
      <c r="L945">
        <v>0</v>
      </c>
      <c r="M945" s="1" t="str">
        <f>IFERROR(VLOOKUP(Tabla1[[#This Row],[COD]],Circuitos[],2,0)," ")</f>
        <v xml:space="preserve"> </v>
      </c>
      <c r="N945" s="9">
        <f>Tabla1[[#This Row],[DIA]]</f>
        <v>45837</v>
      </c>
      <c r="S945"/>
    </row>
    <row r="946" spans="1:19">
      <c r="A946" s="9" t="str">
        <f>Tabla1[[#This Row],[DIA]]&amp;"-"&amp;Tabla1[[#This Row],[NUM]]</f>
        <v>45837-1858</v>
      </c>
      <c r="B946" s="61">
        <v>45837</v>
      </c>
      <c r="C946" t="s">
        <v>13</v>
      </c>
      <c r="D946" t="s">
        <v>147</v>
      </c>
      <c r="E946" t="s">
        <v>181</v>
      </c>
      <c r="F946">
        <v>1858</v>
      </c>
      <c r="G946">
        <v>0.49652777777777779</v>
      </c>
      <c r="H946">
        <v>0.71527777777777779</v>
      </c>
      <c r="I946">
        <v>50</v>
      </c>
      <c r="J946">
        <v>8</v>
      </c>
      <c r="K946">
        <v>42</v>
      </c>
      <c r="L946">
        <v>16</v>
      </c>
      <c r="M946" s="1" t="str">
        <f>IFERROR(VLOOKUP(Tabla1[[#This Row],[COD]],Circuitos[],2,0)," ")</f>
        <v xml:space="preserve"> </v>
      </c>
      <c r="N946" s="9">
        <f>Tabla1[[#This Row],[DIA]]</f>
        <v>45837</v>
      </c>
      <c r="S946"/>
    </row>
    <row r="947" spans="1:19">
      <c r="A947" s="9" t="str">
        <f>Tabla1[[#This Row],[DIA]]&amp;"-"&amp;Tabla1[[#This Row],[NUM]]</f>
        <v>45837-5113</v>
      </c>
      <c r="B947" s="61">
        <v>45837</v>
      </c>
      <c r="C947" t="s">
        <v>13</v>
      </c>
      <c r="D947" t="s">
        <v>424</v>
      </c>
      <c r="E947" t="s">
        <v>549</v>
      </c>
      <c r="F947">
        <v>5113</v>
      </c>
      <c r="G947">
        <v>0.33333333333333331</v>
      </c>
      <c r="H947">
        <v>0.40972222222222221</v>
      </c>
      <c r="I947">
        <v>189</v>
      </c>
      <c r="J947">
        <v>127</v>
      </c>
      <c r="K947">
        <v>62</v>
      </c>
      <c r="L947">
        <v>67.195767195767189</v>
      </c>
      <c r="M947" s="1" t="str">
        <f>IFERROR(VLOOKUP(Tabla1[[#This Row],[COD]],Circuitos[],2,0)," ")</f>
        <v>Alsacia, Selva Negra y el Rin / Bellezas de Suiza</v>
      </c>
      <c r="N947" s="9">
        <f>Tabla1[[#This Row],[DIA]]</f>
        <v>45837</v>
      </c>
      <c r="S947"/>
    </row>
    <row r="948" spans="1:19">
      <c r="A948" s="9" t="str">
        <f>Tabla1[[#This Row],[DIA]]&amp;"-"&amp;Tabla1[[#This Row],[NUM]]</f>
        <v>45837-573</v>
      </c>
      <c r="B948" s="61">
        <v>45837</v>
      </c>
      <c r="C948" t="s">
        <v>13</v>
      </c>
      <c r="D948" t="s">
        <v>346</v>
      </c>
      <c r="E948" t="s">
        <v>250</v>
      </c>
      <c r="F948">
        <v>573</v>
      </c>
      <c r="G948">
        <v>0.4826388888888889</v>
      </c>
      <c r="H948">
        <v>0.56597222222222221</v>
      </c>
      <c r="I948">
        <v>30</v>
      </c>
      <c r="J948">
        <v>7</v>
      </c>
      <c r="K948">
        <v>23</v>
      </c>
      <c r="L948">
        <v>23.333333333333332</v>
      </c>
      <c r="M948" s="1" t="str">
        <f>IFERROR(VLOOKUP(Tabla1[[#This Row],[COD]],Circuitos[],2,0)," ")</f>
        <v xml:space="preserve"> </v>
      </c>
      <c r="N948" s="9">
        <f>Tabla1[[#This Row],[DIA]]</f>
        <v>45837</v>
      </c>
      <c r="S948"/>
    </row>
    <row r="949" spans="1:19">
      <c r="A949" s="9" t="str">
        <f>Tabla1[[#This Row],[DIA]]&amp;"-"&amp;Tabla1[[#This Row],[NUM]]</f>
        <v>45837-787</v>
      </c>
      <c r="B949" s="61">
        <v>45837</v>
      </c>
      <c r="C949" t="s">
        <v>13</v>
      </c>
      <c r="D949" t="s">
        <v>358</v>
      </c>
      <c r="E949" t="s">
        <v>278</v>
      </c>
      <c r="F949">
        <v>787</v>
      </c>
      <c r="G949">
        <v>0.84027777777777779</v>
      </c>
      <c r="H949">
        <v>4.5138888888888888E-2</v>
      </c>
      <c r="I949">
        <v>45</v>
      </c>
      <c r="J949">
        <v>0</v>
      </c>
      <c r="K949">
        <v>45</v>
      </c>
      <c r="L949">
        <v>0</v>
      </c>
      <c r="M949" s="1" t="str">
        <f>IFERROR(VLOOKUP(Tabla1[[#This Row],[COD]],Circuitos[],2,0)," ")</f>
        <v>Rumania, Transilvania, Cárpatos y Bucovina</v>
      </c>
      <c r="N949" s="9">
        <f>Tabla1[[#This Row],[DIA]]</f>
        <v>45837</v>
      </c>
      <c r="S949"/>
    </row>
    <row r="950" spans="1:19">
      <c r="A950" s="9" t="str">
        <f>Tabla1[[#This Row],[DIA]]&amp;"-"&amp;Tabla1[[#This Row],[NUM]]</f>
        <v>45837-809</v>
      </c>
      <c r="B950" s="61">
        <v>45837</v>
      </c>
      <c r="C950" t="s">
        <v>13</v>
      </c>
      <c r="D950" t="s">
        <v>236</v>
      </c>
      <c r="E950" t="s">
        <v>250</v>
      </c>
      <c r="F950">
        <v>809</v>
      </c>
      <c r="G950">
        <v>0.49652777777777779</v>
      </c>
      <c r="H950">
        <v>0.61805555555555558</v>
      </c>
      <c r="I950">
        <v>45</v>
      </c>
      <c r="J950">
        <v>7</v>
      </c>
      <c r="K950">
        <v>38</v>
      </c>
      <c r="L950">
        <v>15.555555555555555</v>
      </c>
      <c r="M950" s="1" t="str">
        <f>IFERROR(VLOOKUP(Tabla1[[#This Row],[COD]],Circuitos[],2,0)," ")</f>
        <v xml:space="preserve"> </v>
      </c>
      <c r="N950" s="9">
        <f>Tabla1[[#This Row],[DIA]]</f>
        <v>45837</v>
      </c>
      <c r="S950"/>
    </row>
    <row r="951" spans="1:19">
      <c r="A951" s="9" t="str">
        <f>Tabla1[[#This Row],[DIA]]&amp;"-"&amp;Tabla1[[#This Row],[NUM]]</f>
        <v>45837-775</v>
      </c>
      <c r="B951" s="61">
        <v>45837</v>
      </c>
      <c r="C951" t="s">
        <v>13</v>
      </c>
      <c r="D951" t="s">
        <v>375</v>
      </c>
      <c r="E951" t="s">
        <v>278</v>
      </c>
      <c r="F951">
        <v>775</v>
      </c>
      <c r="G951">
        <v>0.33333333333333331</v>
      </c>
      <c r="H951">
        <v>0.44444444444444442</v>
      </c>
      <c r="I951">
        <v>45</v>
      </c>
      <c r="J951">
        <v>11</v>
      </c>
      <c r="K951">
        <v>34</v>
      </c>
      <c r="L951">
        <v>24.444444444444443</v>
      </c>
      <c r="M951" s="1" t="str">
        <f>IFERROR(VLOOKUP(Tabla1[[#This Row],[COD]],Circuitos[],2,0)," ")</f>
        <v>Croacia Fascinante "A"</v>
      </c>
      <c r="N951" s="9">
        <f>Tabla1[[#This Row],[DIA]]</f>
        <v>45837</v>
      </c>
      <c r="S951"/>
    </row>
    <row r="952" spans="1:19">
      <c r="A952" s="9" t="str">
        <f>Tabla1[[#This Row],[DIA]]&amp;"-"&amp;Tabla1[[#This Row],[NUM]]</f>
        <v>45837-472</v>
      </c>
      <c r="B952" s="61">
        <v>45837</v>
      </c>
      <c r="C952" t="s">
        <v>13</v>
      </c>
      <c r="D952" t="s">
        <v>294</v>
      </c>
      <c r="E952" t="s">
        <v>295</v>
      </c>
      <c r="F952">
        <v>472</v>
      </c>
      <c r="G952">
        <v>0.4236111111111111</v>
      </c>
      <c r="H952">
        <v>0.61111111111111116</v>
      </c>
      <c r="I952">
        <v>30</v>
      </c>
      <c r="J952">
        <v>11</v>
      </c>
      <c r="K952">
        <v>19</v>
      </c>
      <c r="L952">
        <v>36.666666666666664</v>
      </c>
      <c r="M952" s="1" t="str">
        <f>IFERROR(VLOOKUP(Tabla1[[#This Row],[COD]],Circuitos[],2,0)," ")</f>
        <v xml:space="preserve"> </v>
      </c>
      <c r="N952" s="9">
        <f>Tabla1[[#This Row],[DIA]]</f>
        <v>45837</v>
      </c>
      <c r="S952"/>
    </row>
    <row r="953" spans="1:19">
      <c r="A953" s="9" t="str">
        <f>Tabla1[[#This Row],[DIA]]&amp;"-"&amp;Tabla1[[#This Row],[NUM]]</f>
        <v>45837-5117</v>
      </c>
      <c r="B953" s="61">
        <v>45837</v>
      </c>
      <c r="C953" t="s">
        <v>13</v>
      </c>
      <c r="D953" t="s">
        <v>301</v>
      </c>
      <c r="E953" t="s">
        <v>549</v>
      </c>
      <c r="F953">
        <v>5117</v>
      </c>
      <c r="G953">
        <v>0.64583333333333337</v>
      </c>
      <c r="H953">
        <v>0.84722222222222221</v>
      </c>
      <c r="I953">
        <v>189</v>
      </c>
      <c r="J953">
        <v>92</v>
      </c>
      <c r="K953">
        <v>97</v>
      </c>
      <c r="L953">
        <v>48.677248677248677</v>
      </c>
      <c r="M953" s="1" t="str">
        <f>IFERROR(VLOOKUP(Tabla1[[#This Row],[COD]],Circuitos[],2,0)," ")</f>
        <v>Joyas del Báltico II / Bellezas del Báltico II</v>
      </c>
      <c r="N953" s="9">
        <f>Tabla1[[#This Row],[DIA]]</f>
        <v>45837</v>
      </c>
      <c r="S953"/>
    </row>
    <row r="954" spans="1:19">
      <c r="A954" s="9" t="str">
        <f>Tabla1[[#This Row],[DIA]]&amp;"-"&amp;Tabla1[[#This Row],[NUM]]</f>
        <v>45837-677</v>
      </c>
      <c r="B954" s="61">
        <v>45837</v>
      </c>
      <c r="C954" t="s">
        <v>13</v>
      </c>
      <c r="D954" t="s">
        <v>310</v>
      </c>
      <c r="E954" t="s">
        <v>250</v>
      </c>
      <c r="F954">
        <v>677</v>
      </c>
      <c r="G954">
        <v>0.36805555555555558</v>
      </c>
      <c r="H954">
        <v>0.46875</v>
      </c>
      <c r="I954">
        <v>45</v>
      </c>
      <c r="J954">
        <v>15</v>
      </c>
      <c r="K954">
        <v>30</v>
      </c>
      <c r="L954">
        <v>33.333333333333336</v>
      </c>
      <c r="M954" s="1" t="str">
        <f>IFERROR(VLOOKUP(Tabla1[[#This Row],[COD]],Circuitos[],2,0)," ")</f>
        <v xml:space="preserve"> </v>
      </c>
      <c r="N954" s="9">
        <f>Tabla1[[#This Row],[DIA]]</f>
        <v>45837</v>
      </c>
      <c r="S954"/>
    </row>
    <row r="955" spans="1:19">
      <c r="A955" s="9" t="str">
        <f>Tabla1[[#This Row],[DIA]]&amp;"-"&amp;Tabla1[[#This Row],[NUM]]</f>
        <v>45837-434</v>
      </c>
      <c r="B955" s="61">
        <v>45837</v>
      </c>
      <c r="C955" t="s">
        <v>13</v>
      </c>
      <c r="D955" t="s">
        <v>394</v>
      </c>
      <c r="E955" t="s">
        <v>395</v>
      </c>
      <c r="F955">
        <v>434</v>
      </c>
      <c r="G955">
        <v>0.64583333333333337</v>
      </c>
      <c r="H955">
        <v>0.79513888888888884</v>
      </c>
      <c r="I955">
        <v>81</v>
      </c>
      <c r="J955">
        <v>22</v>
      </c>
      <c r="K955">
        <v>59</v>
      </c>
      <c r="L955">
        <v>27.160493827160494</v>
      </c>
      <c r="M955" s="1" t="str">
        <f>IFERROR(VLOOKUP(Tabla1[[#This Row],[COD]],Circuitos[],2,0)," ")</f>
        <v xml:space="preserve"> </v>
      </c>
      <c r="N955" s="9">
        <f>Tabla1[[#This Row],[DIA]]</f>
        <v>45837</v>
      </c>
      <c r="S955"/>
    </row>
    <row r="956" spans="1:19">
      <c r="A956" s="9" t="str">
        <f>Tabla1[[#This Row],[DIA]]&amp;"-"&amp;Tabla1[[#This Row],[NUM]]</f>
        <v>45837-5114</v>
      </c>
      <c r="B956" s="61">
        <v>45837</v>
      </c>
      <c r="C956" t="s">
        <v>424</v>
      </c>
      <c r="D956" t="s">
        <v>21</v>
      </c>
      <c r="E956" t="s">
        <v>549</v>
      </c>
      <c r="F956">
        <v>5114</v>
      </c>
      <c r="G956">
        <v>0.44444444444444442</v>
      </c>
      <c r="H956">
        <v>0.54166666666666663</v>
      </c>
      <c r="I956">
        <v>189</v>
      </c>
      <c r="J956">
        <v>186</v>
      </c>
      <c r="K956">
        <v>3</v>
      </c>
      <c r="L956">
        <v>98.412698412698418</v>
      </c>
      <c r="M956" s="1" t="str">
        <f>IFERROR(VLOOKUP(Tabla1[[#This Row],[COD]],Circuitos[],2,0)," ")</f>
        <v xml:space="preserve"> </v>
      </c>
      <c r="N956" s="9">
        <f>Tabla1[[#This Row],[DIA]]</f>
        <v>45837</v>
      </c>
      <c r="S956"/>
    </row>
    <row r="957" spans="1:19">
      <c r="A957" s="9" t="str">
        <f>Tabla1[[#This Row],[DIA]]&amp;"-"&amp;Tabla1[[#This Row],[NUM]]</f>
        <v>45837-572</v>
      </c>
      <c r="B957" s="61">
        <v>45837</v>
      </c>
      <c r="C957" t="s">
        <v>346</v>
      </c>
      <c r="D957" t="s">
        <v>13</v>
      </c>
      <c r="E957" t="s">
        <v>250</v>
      </c>
      <c r="F957">
        <v>572</v>
      </c>
      <c r="G957">
        <v>0.53125</v>
      </c>
      <c r="H957">
        <v>0.61805555555555558</v>
      </c>
      <c r="I957">
        <v>30</v>
      </c>
      <c r="J957">
        <v>3</v>
      </c>
      <c r="K957">
        <v>27</v>
      </c>
      <c r="L957">
        <v>10</v>
      </c>
      <c r="M957" s="1" t="str">
        <f>IFERROR(VLOOKUP(Tabla1[[#This Row],[COD]],Circuitos[],2,0)," ")</f>
        <v xml:space="preserve"> </v>
      </c>
      <c r="N957" s="9">
        <f>Tabla1[[#This Row],[DIA]]</f>
        <v>45837</v>
      </c>
      <c r="S957"/>
    </row>
    <row r="958" spans="1:19">
      <c r="A958" s="9" t="str">
        <f>Tabla1[[#This Row],[DIA]]&amp;"-"&amp;Tabla1[[#This Row],[NUM]]</f>
        <v>45837-590</v>
      </c>
      <c r="B958" s="61">
        <v>45837</v>
      </c>
      <c r="C958" t="s">
        <v>346</v>
      </c>
      <c r="D958" t="s">
        <v>13</v>
      </c>
      <c r="E958" t="s">
        <v>250</v>
      </c>
      <c r="F958">
        <v>590</v>
      </c>
      <c r="G958">
        <v>0.78472222222222221</v>
      </c>
      <c r="H958">
        <v>0.875</v>
      </c>
      <c r="I958">
        <v>45</v>
      </c>
      <c r="J958">
        <v>0</v>
      </c>
      <c r="K958">
        <v>45</v>
      </c>
      <c r="L958">
        <v>0</v>
      </c>
      <c r="M958" s="1" t="str">
        <f>IFERROR(VLOOKUP(Tabla1[[#This Row],[COD]],Circuitos[],2,0)," ")</f>
        <v xml:space="preserve"> </v>
      </c>
      <c r="N958" s="9">
        <f>Tabla1[[#This Row],[DIA]]</f>
        <v>45837</v>
      </c>
      <c r="S958"/>
    </row>
    <row r="959" spans="1:19">
      <c r="A959" s="9" t="str">
        <f>Tabla1[[#This Row],[DIA]]&amp;"-"&amp;Tabla1[[#This Row],[NUM]]</f>
        <v>45837-788</v>
      </c>
      <c r="B959" s="61">
        <v>45837</v>
      </c>
      <c r="C959" t="s">
        <v>358</v>
      </c>
      <c r="D959" t="s">
        <v>36</v>
      </c>
      <c r="E959" t="s">
        <v>278</v>
      </c>
      <c r="F959">
        <v>788</v>
      </c>
      <c r="G959">
        <v>0.96180555555555558</v>
      </c>
      <c r="H959">
        <v>5.9027777777777776E-2</v>
      </c>
      <c r="I959">
        <v>45</v>
      </c>
      <c r="J959">
        <v>16</v>
      </c>
      <c r="K959">
        <v>29</v>
      </c>
      <c r="L959">
        <v>35.555555555555557</v>
      </c>
      <c r="M959" s="1" t="str">
        <f>IFERROR(VLOOKUP(Tabla1[[#This Row],[COD]],Circuitos[],2,0)," ")</f>
        <v xml:space="preserve"> </v>
      </c>
      <c r="N959" s="9">
        <f>Tabla1[[#This Row],[DIA]]</f>
        <v>45837</v>
      </c>
      <c r="S959"/>
    </row>
    <row r="960" spans="1:19">
      <c r="A960" s="9" t="str">
        <f>Tabla1[[#This Row],[DIA]]&amp;"-"&amp;Tabla1[[#This Row],[NUM]]</f>
        <v>45837-808</v>
      </c>
      <c r="B960" s="61">
        <v>45837</v>
      </c>
      <c r="C960" t="s">
        <v>236</v>
      </c>
      <c r="D960" t="s">
        <v>13</v>
      </c>
      <c r="E960" t="s">
        <v>250</v>
      </c>
      <c r="F960">
        <v>808</v>
      </c>
      <c r="G960">
        <v>0.51736111111111116</v>
      </c>
      <c r="H960">
        <v>0.64930555555555558</v>
      </c>
      <c r="I960">
        <v>45</v>
      </c>
      <c r="J960">
        <v>5</v>
      </c>
      <c r="K960">
        <v>40</v>
      </c>
      <c r="L960">
        <v>11.111111111111111</v>
      </c>
      <c r="M960" s="1" t="str">
        <f>IFERROR(VLOOKUP(Tabla1[[#This Row],[COD]],Circuitos[],2,0)," ")</f>
        <v xml:space="preserve"> </v>
      </c>
      <c r="N960" s="9">
        <f>Tabla1[[#This Row],[DIA]]</f>
        <v>45837</v>
      </c>
      <c r="S960"/>
    </row>
    <row r="961" spans="1:19">
      <c r="A961" s="9" t="str">
        <f>Tabla1[[#This Row],[DIA]]&amp;"-"&amp;Tabla1[[#This Row],[NUM]]</f>
        <v>45837-1852</v>
      </c>
      <c r="B961" s="61">
        <v>45837</v>
      </c>
      <c r="C961" t="s">
        <v>241</v>
      </c>
      <c r="D961" t="s">
        <v>13</v>
      </c>
      <c r="E961" t="s">
        <v>250</v>
      </c>
      <c r="F961">
        <v>1852</v>
      </c>
      <c r="G961">
        <v>0.54861111111111116</v>
      </c>
      <c r="H961">
        <v>0.67361111111111116</v>
      </c>
      <c r="I961">
        <v>45</v>
      </c>
      <c r="J961">
        <v>2</v>
      </c>
      <c r="K961">
        <v>43</v>
      </c>
      <c r="L961">
        <v>4.4444444444444446</v>
      </c>
      <c r="M961" s="1" t="str">
        <f>IFERROR(VLOOKUP(Tabla1[[#This Row],[COD]],Circuitos[],2,0)," ")</f>
        <v xml:space="preserve"> </v>
      </c>
      <c r="N961" s="9">
        <f>Tabla1[[#This Row],[DIA]]</f>
        <v>45837</v>
      </c>
      <c r="S961"/>
    </row>
    <row r="962" spans="1:19">
      <c r="A962" s="9" t="str">
        <f>Tabla1[[#This Row],[DIA]]&amp;"-"&amp;Tabla1[[#This Row],[NUM]]</f>
        <v>45837-776</v>
      </c>
      <c r="B962" s="61">
        <v>45837</v>
      </c>
      <c r="C962" t="s">
        <v>375</v>
      </c>
      <c r="D962" t="s">
        <v>24</v>
      </c>
      <c r="E962" t="s">
        <v>278</v>
      </c>
      <c r="F962">
        <v>776</v>
      </c>
      <c r="G962">
        <v>0.4861111111111111</v>
      </c>
      <c r="H962">
        <v>0.59027777777777779</v>
      </c>
      <c r="I962">
        <v>45</v>
      </c>
      <c r="J962">
        <v>45</v>
      </c>
      <c r="K962">
        <v>0</v>
      </c>
      <c r="L962">
        <v>100</v>
      </c>
      <c r="M962" s="1" t="str">
        <f>IFERROR(VLOOKUP(Tabla1[[#This Row],[COD]],Circuitos[],2,0)," ")</f>
        <v xml:space="preserve"> </v>
      </c>
      <c r="N962" s="9">
        <f>Tabla1[[#This Row],[DIA]]</f>
        <v>45837</v>
      </c>
      <c r="S962"/>
    </row>
    <row r="963" spans="1:19">
      <c r="A963" s="9" t="str">
        <f>Tabla1[[#This Row],[DIA]]&amp;"-"&amp;Tabla1[[#This Row],[NUM]]</f>
        <v>45837-5118</v>
      </c>
      <c r="B963" s="61">
        <v>45837</v>
      </c>
      <c r="C963" t="s">
        <v>301</v>
      </c>
      <c r="D963" t="s">
        <v>13</v>
      </c>
      <c r="E963" t="s">
        <v>549</v>
      </c>
      <c r="F963">
        <v>5118</v>
      </c>
      <c r="G963">
        <v>0.88194444444444442</v>
      </c>
      <c r="H963">
        <v>0</v>
      </c>
      <c r="I963">
        <v>189</v>
      </c>
      <c r="J963">
        <v>167</v>
      </c>
      <c r="K963">
        <v>22</v>
      </c>
      <c r="L963">
        <v>88.359788359788354</v>
      </c>
      <c r="M963" s="1" t="str">
        <f>IFERROR(VLOOKUP(Tabla1[[#This Row],[COD]],Circuitos[],2,0)," ")</f>
        <v xml:space="preserve"> </v>
      </c>
      <c r="N963" s="9">
        <f>Tabla1[[#This Row],[DIA]]</f>
        <v>45837</v>
      </c>
      <c r="S963"/>
    </row>
    <row r="964" spans="1:19">
      <c r="A964" s="9" t="str">
        <f>Tabla1[[#This Row],[DIA]]&amp;"-"&amp;Tabla1[[#This Row],[NUM]]</f>
        <v>45837-1302</v>
      </c>
      <c r="B964" s="61">
        <v>45837</v>
      </c>
      <c r="C964" t="s">
        <v>22</v>
      </c>
      <c r="D964" t="s">
        <v>147</v>
      </c>
      <c r="E964" t="s">
        <v>181</v>
      </c>
      <c r="F964">
        <v>1302</v>
      </c>
      <c r="G964">
        <v>0.4826388888888889</v>
      </c>
      <c r="H964">
        <v>0.69097222222222221</v>
      </c>
      <c r="I964">
        <v>12</v>
      </c>
      <c r="J964">
        <v>12</v>
      </c>
      <c r="K964">
        <v>0</v>
      </c>
      <c r="L964">
        <v>100</v>
      </c>
      <c r="M964" s="1" t="str">
        <f>IFERROR(VLOOKUP(Tabla1[[#This Row],[COD]],Circuitos[],2,0)," ")</f>
        <v xml:space="preserve"> </v>
      </c>
      <c r="N964" s="9">
        <f>Tabla1[[#This Row],[DIA]]</f>
        <v>45837</v>
      </c>
      <c r="S964"/>
    </row>
    <row r="965" spans="1:19">
      <c r="A965" s="9" t="str">
        <f>Tabla1[[#This Row],[DIA]]&amp;"-"&amp;Tabla1[[#This Row],[NUM]]</f>
        <v>45837-437</v>
      </c>
      <c r="B965" s="61">
        <v>45837</v>
      </c>
      <c r="C965" t="s">
        <v>394</v>
      </c>
      <c r="D965" t="s">
        <v>36</v>
      </c>
      <c r="E965" t="s">
        <v>395</v>
      </c>
      <c r="F965">
        <v>437</v>
      </c>
      <c r="G965">
        <v>0.3888888888888889</v>
      </c>
      <c r="H965">
        <v>0.52083333333333337</v>
      </c>
      <c r="I965">
        <v>24</v>
      </c>
      <c r="J965">
        <v>13</v>
      </c>
      <c r="K965">
        <v>11</v>
      </c>
      <c r="L965">
        <v>54.166666666666664</v>
      </c>
      <c r="M965" s="1" t="str">
        <f>IFERROR(VLOOKUP(Tabla1[[#This Row],[COD]],Circuitos[],2,0)," ")</f>
        <v xml:space="preserve"> </v>
      </c>
      <c r="N965" s="9">
        <f>Tabla1[[#This Row],[DIA]]</f>
        <v>45837</v>
      </c>
      <c r="S965"/>
    </row>
    <row r="966" spans="1:19">
      <c r="A966" s="9" t="str">
        <f>Tabla1[[#This Row],[DIA]]&amp;"-"&amp;Tabla1[[#This Row],[NUM]]</f>
        <v>45837-433</v>
      </c>
      <c r="B966" s="61">
        <v>45837</v>
      </c>
      <c r="C966" t="s">
        <v>394</v>
      </c>
      <c r="D966" t="s">
        <v>13</v>
      </c>
      <c r="E966" t="s">
        <v>395</v>
      </c>
      <c r="F966">
        <v>433</v>
      </c>
      <c r="G966">
        <v>0.44444444444444442</v>
      </c>
      <c r="H966">
        <v>0.60763888888888884</v>
      </c>
      <c r="I966">
        <v>55</v>
      </c>
      <c r="J966">
        <v>23</v>
      </c>
      <c r="K966">
        <v>32</v>
      </c>
      <c r="L966">
        <v>41.81818181818182</v>
      </c>
      <c r="M966" s="1" t="str">
        <f>IFERROR(VLOOKUP(Tabla1[[#This Row],[COD]],Circuitos[],2,0)," ")</f>
        <v xml:space="preserve"> </v>
      </c>
      <c r="N966" s="9">
        <f>Tabla1[[#This Row],[DIA]]</f>
        <v>45837</v>
      </c>
      <c r="S966"/>
    </row>
    <row r="967" spans="1:19">
      <c r="A967" s="9" t="str">
        <f>Tabla1[[#This Row],[DIA]]&amp;"-"&amp;Tabla1[[#This Row],[NUM]]</f>
        <v>45837-723</v>
      </c>
      <c r="B967" s="61">
        <v>45837</v>
      </c>
      <c r="C967" t="s">
        <v>394</v>
      </c>
      <c r="D967" t="s">
        <v>543</v>
      </c>
      <c r="E967" t="s">
        <v>395</v>
      </c>
      <c r="F967">
        <v>723</v>
      </c>
      <c r="G967">
        <v>0.89583333333333337</v>
      </c>
      <c r="H967">
        <v>0.13194444444444445</v>
      </c>
      <c r="I967">
        <v>46</v>
      </c>
      <c r="J967">
        <v>20</v>
      </c>
      <c r="K967">
        <v>26</v>
      </c>
      <c r="L967">
        <v>43.478260869565219</v>
      </c>
      <c r="M967" s="1" t="str">
        <f>IFERROR(VLOOKUP(Tabla1[[#This Row],[COD]],Circuitos[],2,0)," ")</f>
        <v xml:space="preserve"> </v>
      </c>
      <c r="N967" s="9">
        <f>Tabla1[[#This Row],[DIA]]</f>
        <v>45837</v>
      </c>
      <c r="S967"/>
    </row>
    <row r="968" spans="1:19">
      <c r="A968" s="9" t="str">
        <f>Tabla1[[#This Row],[DIA]]&amp;"-"&amp;Tabla1[[#This Row],[NUM]]</f>
        <v>45838-920</v>
      </c>
      <c r="B968" s="61">
        <v>45838</v>
      </c>
      <c r="C968" t="s">
        <v>185</v>
      </c>
      <c r="D968" t="s">
        <v>13</v>
      </c>
      <c r="E968" t="s">
        <v>186</v>
      </c>
      <c r="F968">
        <v>920</v>
      </c>
      <c r="G968">
        <v>0.63888888888888884</v>
      </c>
      <c r="H968">
        <v>0.78125</v>
      </c>
      <c r="I968">
        <v>30</v>
      </c>
      <c r="J968">
        <v>21</v>
      </c>
      <c r="K968">
        <v>9</v>
      </c>
      <c r="L968">
        <v>70</v>
      </c>
      <c r="M968" s="1" t="str">
        <f>IFERROR(VLOOKUP(Tabla1[[#This Row],[COD]],Circuitos[],2,0)," ")</f>
        <v xml:space="preserve"> </v>
      </c>
      <c r="N968" s="9">
        <f>Tabla1[[#This Row],[DIA]]</f>
        <v>45838</v>
      </c>
      <c r="S968"/>
    </row>
    <row r="969" spans="1:19">
      <c r="A969" s="9" t="str">
        <f>Tabla1[[#This Row],[DIA]]&amp;"-"&amp;Tabla1[[#This Row],[NUM]]</f>
        <v>45838-5116</v>
      </c>
      <c r="B969" s="61">
        <v>45838</v>
      </c>
      <c r="C969" t="s">
        <v>199</v>
      </c>
      <c r="D969" t="s">
        <v>13</v>
      </c>
      <c r="E969" t="s">
        <v>549</v>
      </c>
      <c r="F969">
        <v>5116</v>
      </c>
      <c r="G969">
        <v>0.49305555555555558</v>
      </c>
      <c r="H969">
        <v>0.62152777777777779</v>
      </c>
      <c r="I969">
        <v>189</v>
      </c>
      <c r="J969">
        <v>89</v>
      </c>
      <c r="K969">
        <v>100</v>
      </c>
      <c r="L969">
        <v>47.089947089947088</v>
      </c>
      <c r="M969" s="1" t="str">
        <f>IFERROR(VLOOKUP(Tabla1[[#This Row],[COD]],Circuitos[],2,0)," ")</f>
        <v xml:space="preserve"> </v>
      </c>
      <c r="N969" s="9">
        <f>Tabla1[[#This Row],[DIA]]</f>
        <v>45838</v>
      </c>
      <c r="S969"/>
    </row>
    <row r="970" spans="1:19">
      <c r="A970" s="9" t="str">
        <f>Tabla1[[#This Row],[DIA]]&amp;"-"&amp;Tabla1[[#This Row],[NUM]]</f>
        <v>45838-1001</v>
      </c>
      <c r="B970" s="61">
        <v>45838</v>
      </c>
      <c r="C970" t="s">
        <v>173</v>
      </c>
      <c r="D970" t="s">
        <v>13</v>
      </c>
      <c r="E970" t="s">
        <v>174</v>
      </c>
      <c r="F970">
        <v>1001</v>
      </c>
      <c r="G970">
        <v>0.3125</v>
      </c>
      <c r="H970">
        <v>0.4861111111111111</v>
      </c>
      <c r="I970">
        <v>10</v>
      </c>
      <c r="J970">
        <v>3</v>
      </c>
      <c r="K970">
        <v>7</v>
      </c>
      <c r="L970">
        <v>30</v>
      </c>
      <c r="M970" s="1" t="str">
        <f>IFERROR(VLOOKUP(Tabla1[[#This Row],[COD]],Circuitos[],2,0)," ")</f>
        <v xml:space="preserve"> </v>
      </c>
      <c r="N970" s="9">
        <f>Tabla1[[#This Row],[DIA]]</f>
        <v>45838</v>
      </c>
      <c r="S970"/>
    </row>
    <row r="971" spans="1:19">
      <c r="A971" s="9" t="str">
        <f>Tabla1[[#This Row],[DIA]]&amp;"-"&amp;Tabla1[[#This Row],[NUM]]</f>
        <v>45838-730</v>
      </c>
      <c r="B971" s="61">
        <v>45838</v>
      </c>
      <c r="C971" t="s">
        <v>547</v>
      </c>
      <c r="D971" t="s">
        <v>394</v>
      </c>
      <c r="E971" t="s">
        <v>395</v>
      </c>
      <c r="F971">
        <v>730</v>
      </c>
      <c r="G971">
        <v>0.22916666666666666</v>
      </c>
      <c r="H971">
        <v>0.30902777777777779</v>
      </c>
      <c r="I971">
        <v>46</v>
      </c>
      <c r="J971">
        <v>35</v>
      </c>
      <c r="K971">
        <v>11</v>
      </c>
      <c r="L971">
        <v>76.086956521739125</v>
      </c>
      <c r="M971" s="1" t="str">
        <f>IFERROR(VLOOKUP(Tabla1[[#This Row],[COD]],Circuitos[],2,0)," ")</f>
        <v xml:space="preserve"> </v>
      </c>
      <c r="N971" s="9">
        <f>Tabla1[[#This Row],[DIA]]</f>
        <v>45838</v>
      </c>
      <c r="S971"/>
    </row>
    <row r="972" spans="1:19">
      <c r="A972" s="9" t="str">
        <f>Tabla1[[#This Row],[DIA]]&amp;"-"&amp;Tabla1[[#This Row],[NUM]]</f>
        <v>45838-2232</v>
      </c>
      <c r="B972" s="61">
        <v>45838</v>
      </c>
      <c r="C972" t="s">
        <v>147</v>
      </c>
      <c r="D972" t="s">
        <v>180</v>
      </c>
      <c r="E972" t="s">
        <v>181</v>
      </c>
      <c r="F972">
        <v>2232</v>
      </c>
      <c r="G972">
        <v>5.5555555555555552E-2</v>
      </c>
      <c r="H972">
        <v>0.11805555555555555</v>
      </c>
      <c r="I972">
        <v>20</v>
      </c>
      <c r="J972">
        <v>2</v>
      </c>
      <c r="K972">
        <v>18</v>
      </c>
      <c r="L972">
        <v>10</v>
      </c>
      <c r="M972" s="1" t="str">
        <f>IFERROR(VLOOKUP(Tabla1[[#This Row],[COD]],Circuitos[],2,0)," ")</f>
        <v xml:space="preserve"> </v>
      </c>
      <c r="N972" s="9">
        <f>Tabla1[[#This Row],[DIA]]</f>
        <v>45838</v>
      </c>
      <c r="S972"/>
    </row>
    <row r="973" spans="1:19">
      <c r="A973" s="9" t="str">
        <f>Tabla1[[#This Row],[DIA]]&amp;"-"&amp;Tabla1[[#This Row],[NUM]]</f>
        <v>45838-1003</v>
      </c>
      <c r="B973" s="61">
        <v>45838</v>
      </c>
      <c r="C973" t="s">
        <v>183</v>
      </c>
      <c r="D973" t="s">
        <v>173</v>
      </c>
      <c r="E973" t="s">
        <v>174</v>
      </c>
      <c r="F973">
        <v>1003</v>
      </c>
      <c r="G973">
        <v>0.81944444444444442</v>
      </c>
      <c r="H973">
        <v>0.85416666666666663</v>
      </c>
      <c r="I973">
        <v>10</v>
      </c>
      <c r="J973">
        <v>1</v>
      </c>
      <c r="K973">
        <v>9</v>
      </c>
      <c r="L973">
        <v>10</v>
      </c>
      <c r="M973" s="1" t="str">
        <f>IFERROR(VLOOKUP(Tabla1[[#This Row],[COD]],Circuitos[],2,0)," ")</f>
        <v xml:space="preserve"> </v>
      </c>
      <c r="N973" s="9">
        <f>Tabla1[[#This Row],[DIA]]</f>
        <v>45838</v>
      </c>
      <c r="S973"/>
    </row>
    <row r="974" spans="1:19">
      <c r="A974" s="9" t="str">
        <f>Tabla1[[#This Row],[DIA]]&amp;"-"&amp;Tabla1[[#This Row],[NUM]]</f>
        <v>45838-921</v>
      </c>
      <c r="B974" s="61">
        <v>45838</v>
      </c>
      <c r="C974" t="s">
        <v>13</v>
      </c>
      <c r="D974" t="s">
        <v>185</v>
      </c>
      <c r="E974" t="s">
        <v>186</v>
      </c>
      <c r="F974">
        <v>921</v>
      </c>
      <c r="G974">
        <v>0.81597222222222221</v>
      </c>
      <c r="H974">
        <v>2.0833333333333332E-2</v>
      </c>
      <c r="I974">
        <v>30</v>
      </c>
      <c r="J974">
        <v>4</v>
      </c>
      <c r="K974">
        <v>26</v>
      </c>
      <c r="L974">
        <v>13.333333333333334</v>
      </c>
      <c r="M974" s="1" t="str">
        <f>IFERROR(VLOOKUP(Tabla1[[#This Row],[COD]],Circuitos[],2,0)," ")</f>
        <v xml:space="preserve"> </v>
      </c>
      <c r="N974" s="9">
        <f>Tabla1[[#This Row],[DIA]]</f>
        <v>45838</v>
      </c>
      <c r="S974"/>
    </row>
    <row r="975" spans="1:19">
      <c r="A975" s="9" t="str">
        <f>Tabla1[[#This Row],[DIA]]&amp;"-"&amp;Tabla1[[#This Row],[NUM]]</f>
        <v>45838-110</v>
      </c>
      <c r="B975" s="61">
        <v>45838</v>
      </c>
      <c r="C975" t="s">
        <v>13</v>
      </c>
      <c r="D975" t="s">
        <v>354</v>
      </c>
      <c r="E975" t="s">
        <v>355</v>
      </c>
      <c r="F975">
        <v>110</v>
      </c>
      <c r="G975">
        <v>0.69097222222222221</v>
      </c>
      <c r="H975">
        <v>0.94097222222222221</v>
      </c>
      <c r="I975">
        <v>30</v>
      </c>
      <c r="J975">
        <v>0</v>
      </c>
      <c r="K975">
        <v>30</v>
      </c>
      <c r="L975">
        <v>0</v>
      </c>
      <c r="M975" s="1" t="str">
        <f>IFERROR(VLOOKUP(Tabla1[[#This Row],[COD]],Circuitos[],2,0)," ")</f>
        <v xml:space="preserve"> </v>
      </c>
      <c r="N975" s="9">
        <f>Tabla1[[#This Row],[DIA]]</f>
        <v>45838</v>
      </c>
      <c r="S975"/>
    </row>
    <row r="976" spans="1:19">
      <c r="A976" s="9" t="str">
        <f>Tabla1[[#This Row],[DIA]]&amp;"-"&amp;Tabla1[[#This Row],[NUM]]</f>
        <v>45838-1805</v>
      </c>
      <c r="B976" s="61">
        <v>45838</v>
      </c>
      <c r="C976" t="s">
        <v>13</v>
      </c>
      <c r="D976" t="s">
        <v>188</v>
      </c>
      <c r="E976" t="s">
        <v>250</v>
      </c>
      <c r="F976">
        <v>1805</v>
      </c>
      <c r="G976">
        <v>0.66666666666666663</v>
      </c>
      <c r="H976">
        <v>0.79513888888888884</v>
      </c>
      <c r="I976">
        <v>40</v>
      </c>
      <c r="J976">
        <v>7</v>
      </c>
      <c r="K976">
        <v>33</v>
      </c>
      <c r="L976">
        <v>17.5</v>
      </c>
      <c r="M976" s="1" t="str">
        <f>IFERROR(VLOOKUP(Tabla1[[#This Row],[COD]],Circuitos[],2,0)," ")</f>
        <v xml:space="preserve"> </v>
      </c>
      <c r="N976" s="9">
        <f>Tabla1[[#This Row],[DIA]]</f>
        <v>45838</v>
      </c>
      <c r="S976"/>
    </row>
    <row r="977" spans="1:19">
      <c r="A977" s="9" t="str">
        <f>Tabla1[[#This Row],[DIA]]&amp;"-"&amp;Tabla1[[#This Row],[NUM]]</f>
        <v>45838-5115</v>
      </c>
      <c r="B977" s="61">
        <v>45838</v>
      </c>
      <c r="C977" t="s">
        <v>13</v>
      </c>
      <c r="D977" t="s">
        <v>199</v>
      </c>
      <c r="E977" t="s">
        <v>549</v>
      </c>
      <c r="F977">
        <v>5115</v>
      </c>
      <c r="G977">
        <v>0.33333333333333331</v>
      </c>
      <c r="H977">
        <v>0.45833333333333331</v>
      </c>
      <c r="I977">
        <v>189</v>
      </c>
      <c r="J977">
        <v>58</v>
      </c>
      <c r="K977">
        <v>131</v>
      </c>
      <c r="L977">
        <v>30.687830687830687</v>
      </c>
      <c r="M977" s="1" t="str">
        <f>IFERROR(VLOOKUP(Tabla1[[#This Row],[COD]],Circuitos[],2,0)," ")</f>
        <v>Noruega Fascinante II / Esencias de Noruega II</v>
      </c>
      <c r="N977" s="9">
        <f>Tabla1[[#This Row],[DIA]]</f>
        <v>45838</v>
      </c>
      <c r="S977"/>
    </row>
    <row r="978" spans="1:19">
      <c r="A978" s="9" t="str">
        <f>Tabla1[[#This Row],[DIA]]&amp;"-"&amp;Tabla1[[#This Row],[NUM]]</f>
        <v>45838-1915</v>
      </c>
      <c r="B978" s="61">
        <v>45838</v>
      </c>
      <c r="C978" t="s">
        <v>13</v>
      </c>
      <c r="D978" t="s">
        <v>313</v>
      </c>
      <c r="E978" t="s">
        <v>250</v>
      </c>
      <c r="F978">
        <v>1915</v>
      </c>
      <c r="G978">
        <v>0.31944444444444442</v>
      </c>
      <c r="H978">
        <v>0.39583333333333331</v>
      </c>
      <c r="I978">
        <v>30</v>
      </c>
      <c r="J978">
        <v>0</v>
      </c>
      <c r="K978">
        <v>30</v>
      </c>
      <c r="L978">
        <v>0</v>
      </c>
      <c r="M978" s="1" t="str">
        <f>IFERROR(VLOOKUP(Tabla1[[#This Row],[COD]],Circuitos[],2,0)," ")</f>
        <v xml:space="preserve"> </v>
      </c>
      <c r="N978" s="9">
        <f>Tabla1[[#This Row],[DIA]]</f>
        <v>45838</v>
      </c>
      <c r="S978"/>
    </row>
    <row r="979" spans="1:19">
      <c r="A979" s="9" t="str">
        <f>Tabla1[[#This Row],[DIA]]&amp;"-"&amp;Tabla1[[#This Row],[NUM]]</f>
        <v>45838-651</v>
      </c>
      <c r="B979" s="61">
        <v>45838</v>
      </c>
      <c r="C979" t="s">
        <v>13</v>
      </c>
      <c r="D979" t="s">
        <v>252</v>
      </c>
      <c r="E979" t="s">
        <v>250</v>
      </c>
      <c r="F979">
        <v>651</v>
      </c>
      <c r="G979">
        <v>0.54166666666666663</v>
      </c>
      <c r="H979">
        <v>0.64236111111111116</v>
      </c>
      <c r="I979">
        <v>45</v>
      </c>
      <c r="J979">
        <v>23</v>
      </c>
      <c r="K979">
        <v>22</v>
      </c>
      <c r="L979">
        <v>51.111111111111114</v>
      </c>
      <c r="M979" s="1" t="str">
        <f>IFERROR(VLOOKUP(Tabla1[[#This Row],[COD]],Circuitos[],2,0)," ")</f>
        <v xml:space="preserve"> </v>
      </c>
      <c r="N979" s="9">
        <f>Tabla1[[#This Row],[DIA]]</f>
        <v>45838</v>
      </c>
      <c r="S979"/>
    </row>
    <row r="980" spans="1:19">
      <c r="A980" s="9" t="str">
        <f>Tabla1[[#This Row],[DIA]]&amp;"-"&amp;Tabla1[[#This Row],[NUM]]</f>
        <v>45838-1002</v>
      </c>
      <c r="B980" s="61">
        <v>45838</v>
      </c>
      <c r="C980" t="s">
        <v>13</v>
      </c>
      <c r="D980" t="s">
        <v>183</v>
      </c>
      <c r="E980" t="s">
        <v>174</v>
      </c>
      <c r="F980">
        <v>1002</v>
      </c>
      <c r="G980">
        <v>0.52777777777777779</v>
      </c>
      <c r="H980">
        <v>0.77777777777777779</v>
      </c>
      <c r="I980">
        <v>51</v>
      </c>
      <c r="J980">
        <v>51</v>
      </c>
      <c r="K980">
        <v>0</v>
      </c>
      <c r="L980">
        <v>100</v>
      </c>
      <c r="M980" s="1" t="str">
        <f>IFERROR(VLOOKUP(Tabla1[[#This Row],[COD]],Circuitos[],2,0)," ")</f>
        <v>Programas de Egipto</v>
      </c>
      <c r="N980" s="9">
        <f>Tabla1[[#This Row],[DIA]]</f>
        <v>45838</v>
      </c>
      <c r="S980"/>
    </row>
    <row r="981" spans="1:19">
      <c r="A981" s="9" t="str">
        <f>Tabla1[[#This Row],[DIA]]&amp;"-"&amp;Tabla1[[#This Row],[NUM]]</f>
        <v>45838-1219</v>
      </c>
      <c r="B981" s="61">
        <v>45838</v>
      </c>
      <c r="C981" t="s">
        <v>13</v>
      </c>
      <c r="D981" t="s">
        <v>557</v>
      </c>
      <c r="E981" t="s">
        <v>250</v>
      </c>
      <c r="F981">
        <v>1219</v>
      </c>
      <c r="G981">
        <v>0.3125</v>
      </c>
      <c r="H981">
        <v>0.38194444444444442</v>
      </c>
      <c r="I981">
        <v>30</v>
      </c>
      <c r="J981">
        <v>5</v>
      </c>
      <c r="K981">
        <v>25</v>
      </c>
      <c r="L981">
        <v>16.666666666666668</v>
      </c>
      <c r="M981" s="1" t="str">
        <f>IFERROR(VLOOKUP(Tabla1[[#This Row],[COD]],Circuitos[],2,0)," ")</f>
        <v xml:space="preserve"> </v>
      </c>
      <c r="N981" s="9">
        <f>Tabla1[[#This Row],[DIA]]</f>
        <v>45838</v>
      </c>
      <c r="S981"/>
    </row>
    <row r="982" spans="1:19">
      <c r="A982" s="9" t="str">
        <f>Tabla1[[#This Row],[DIA]]&amp;"-"&amp;Tabla1[[#This Row],[NUM]]</f>
        <v>45838-586</v>
      </c>
      <c r="B982" s="61">
        <v>45838</v>
      </c>
      <c r="C982" t="s">
        <v>229</v>
      </c>
      <c r="D982" t="s">
        <v>13</v>
      </c>
      <c r="E982" t="s">
        <v>556</v>
      </c>
      <c r="F982">
        <v>586</v>
      </c>
      <c r="G982">
        <v>0.73611111111111116</v>
      </c>
      <c r="H982">
        <v>0.86111111111111116</v>
      </c>
      <c r="I982">
        <v>35</v>
      </c>
      <c r="J982">
        <v>8</v>
      </c>
      <c r="K982">
        <v>27</v>
      </c>
      <c r="L982">
        <v>22.857142857142858</v>
      </c>
      <c r="M982" s="1" t="str">
        <f>IFERROR(VLOOKUP(Tabla1[[#This Row],[COD]],Circuitos[],2,0)," ")</f>
        <v xml:space="preserve"> </v>
      </c>
      <c r="N982" s="9">
        <f>Tabla1[[#This Row],[DIA]]</f>
        <v>45838</v>
      </c>
      <c r="S982"/>
    </row>
    <row r="983" spans="1:19">
      <c r="A983" s="9" t="str">
        <f>Tabla1[[#This Row],[DIA]]&amp;"-"&amp;Tabla1[[#This Row],[NUM]]</f>
        <v>45838-954</v>
      </c>
      <c r="B983" s="61">
        <v>45838</v>
      </c>
      <c r="C983" t="s">
        <v>348</v>
      </c>
      <c r="D983" t="s">
        <v>13</v>
      </c>
      <c r="E983" t="s">
        <v>250</v>
      </c>
      <c r="F983">
        <v>954</v>
      </c>
      <c r="G983">
        <v>0.625</v>
      </c>
      <c r="H983">
        <v>0.78125</v>
      </c>
      <c r="I983">
        <v>45</v>
      </c>
      <c r="J983">
        <v>45</v>
      </c>
      <c r="K983">
        <v>0</v>
      </c>
      <c r="L983">
        <v>100</v>
      </c>
      <c r="M983" s="1" t="str">
        <f>IFERROR(VLOOKUP(Tabla1[[#This Row],[COD]],Circuitos[],2,0)," ")</f>
        <v xml:space="preserve"> </v>
      </c>
      <c r="N983" s="9">
        <f>Tabla1[[#This Row],[DIA]]</f>
        <v>45838</v>
      </c>
      <c r="S983"/>
    </row>
    <row r="984" spans="1:19">
      <c r="A984" s="9" t="str">
        <f>Tabla1[[#This Row],[DIA]]&amp;"-"&amp;Tabla1[[#This Row],[NUM]]</f>
        <v>45838-433</v>
      </c>
      <c r="B984" s="61">
        <v>45838</v>
      </c>
      <c r="C984" t="s">
        <v>394</v>
      </c>
      <c r="D984" t="s">
        <v>13</v>
      </c>
      <c r="E984" t="s">
        <v>395</v>
      </c>
      <c r="F984">
        <v>433</v>
      </c>
      <c r="G984">
        <v>0.44444444444444442</v>
      </c>
      <c r="H984">
        <v>0.60763888888888884</v>
      </c>
      <c r="I984">
        <v>46</v>
      </c>
      <c r="J984">
        <v>35</v>
      </c>
      <c r="K984">
        <v>11</v>
      </c>
      <c r="L984">
        <v>76.086956521739125</v>
      </c>
      <c r="M984" s="1" t="str">
        <f>IFERROR(VLOOKUP(Tabla1[[#This Row],[COD]],Circuitos[],2,0)," ")</f>
        <v xml:space="preserve"> </v>
      </c>
      <c r="N984" s="9">
        <f>Tabla1[[#This Row],[DIA]]</f>
        <v>45838</v>
      </c>
      <c r="S984"/>
    </row>
    <row r="985" spans="1:19">
      <c r="A985" s="9" t="str">
        <f>Tabla1[[#This Row],[DIA]]&amp;"-"&amp;Tabla1[[#This Row],[NUM]]</f>
        <v>45839-763</v>
      </c>
      <c r="B985" s="61">
        <v>45839</v>
      </c>
      <c r="C985" t="s">
        <v>33</v>
      </c>
      <c r="D985" t="s">
        <v>223</v>
      </c>
      <c r="E985" t="s">
        <v>278</v>
      </c>
      <c r="F985">
        <v>763</v>
      </c>
      <c r="G985">
        <v>0.65972222222222221</v>
      </c>
      <c r="H985">
        <v>0.8125</v>
      </c>
      <c r="I985">
        <v>45</v>
      </c>
      <c r="J985">
        <v>45</v>
      </c>
      <c r="K985">
        <v>0</v>
      </c>
      <c r="L985">
        <v>100</v>
      </c>
      <c r="M985" s="1" t="str">
        <f>IFERROR(VLOOKUP(Tabla1[[#This Row],[COD]],Circuitos[],2,0)," ")</f>
        <v>Gran Tour de Ciudades Imperiales I y II (BUD-&gt;PRG)</v>
      </c>
      <c r="N985" s="9">
        <f>Tabla1[[#This Row],[DIA]]</f>
        <v>45839</v>
      </c>
      <c r="S985"/>
    </row>
    <row r="986" spans="1:19">
      <c r="A986" s="9" t="str">
        <f>Tabla1[[#This Row],[DIA]]&amp;"-"&amp;Tabla1[[#This Row],[NUM]]</f>
        <v>45839-1304</v>
      </c>
      <c r="B986" s="61">
        <v>45839</v>
      </c>
      <c r="C986" t="s">
        <v>33</v>
      </c>
      <c r="D986" t="s">
        <v>147</v>
      </c>
      <c r="E986" t="s">
        <v>181</v>
      </c>
      <c r="F986">
        <v>1304</v>
      </c>
      <c r="G986">
        <v>0.5</v>
      </c>
      <c r="H986">
        <v>0.72569444444444442</v>
      </c>
      <c r="I986">
        <v>12</v>
      </c>
      <c r="J986">
        <v>9</v>
      </c>
      <c r="K986">
        <v>3</v>
      </c>
      <c r="L986">
        <v>75</v>
      </c>
      <c r="M986" s="1" t="str">
        <f>IFERROR(VLOOKUP(Tabla1[[#This Row],[COD]],Circuitos[],2,0)," ")</f>
        <v xml:space="preserve"> </v>
      </c>
      <c r="N986" s="9">
        <f>Tabla1[[#This Row],[DIA]]</f>
        <v>45839</v>
      </c>
      <c r="S986"/>
    </row>
    <row r="987" spans="1:19">
      <c r="A987" s="9" t="str">
        <f>Tabla1[[#This Row],[DIA]]&amp;"-"&amp;Tabla1[[#This Row],[NUM]]</f>
        <v>45839-1854</v>
      </c>
      <c r="B987" s="61">
        <v>45839</v>
      </c>
      <c r="C987" t="s">
        <v>36</v>
      </c>
      <c r="D987" t="s">
        <v>147</v>
      </c>
      <c r="E987" t="s">
        <v>181</v>
      </c>
      <c r="F987">
        <v>1854</v>
      </c>
      <c r="G987">
        <v>0.5</v>
      </c>
      <c r="H987">
        <v>0.69097222222222221</v>
      </c>
      <c r="I987">
        <v>16</v>
      </c>
      <c r="J987">
        <v>0</v>
      </c>
      <c r="K987">
        <v>16</v>
      </c>
      <c r="L987">
        <v>0</v>
      </c>
      <c r="M987" s="1" t="str">
        <f>IFERROR(VLOOKUP(Tabla1[[#This Row],[COD]],Circuitos[],2,0)," ")</f>
        <v xml:space="preserve"> </v>
      </c>
      <c r="N987" s="9">
        <f>Tabla1[[#This Row],[DIA]]</f>
        <v>45839</v>
      </c>
      <c r="S987"/>
    </row>
    <row r="988" spans="1:19">
      <c r="A988" s="9" t="str">
        <f>Tabla1[[#This Row],[DIA]]&amp;"-"&amp;Tabla1[[#This Row],[NUM]]</f>
        <v>45839-1316</v>
      </c>
      <c r="B988" s="61">
        <v>45839</v>
      </c>
      <c r="C988" t="s">
        <v>37</v>
      </c>
      <c r="D988" t="s">
        <v>147</v>
      </c>
      <c r="E988" t="s">
        <v>181</v>
      </c>
      <c r="F988">
        <v>1316</v>
      </c>
      <c r="G988">
        <v>0.50347222222222221</v>
      </c>
      <c r="H988">
        <v>0.71875</v>
      </c>
      <c r="I988">
        <v>16</v>
      </c>
      <c r="J988">
        <v>2</v>
      </c>
      <c r="K988">
        <v>14</v>
      </c>
      <c r="L988">
        <v>12.5</v>
      </c>
      <c r="M988" s="1" t="str">
        <f>IFERROR(VLOOKUP(Tabla1[[#This Row],[COD]],Circuitos[],2,0)," ")</f>
        <v xml:space="preserve"> </v>
      </c>
      <c r="N988" s="9">
        <f>Tabla1[[#This Row],[DIA]]</f>
        <v>45839</v>
      </c>
      <c r="S988"/>
    </row>
    <row r="989" spans="1:19">
      <c r="A989" s="9" t="str">
        <f>Tabla1[[#This Row],[DIA]]&amp;"-"&amp;Tabla1[[#This Row],[NUM]]</f>
        <v>45839-765</v>
      </c>
      <c r="B989" s="61">
        <v>45839</v>
      </c>
      <c r="C989" t="s">
        <v>232</v>
      </c>
      <c r="D989" t="s">
        <v>13</v>
      </c>
      <c r="E989" t="s">
        <v>278</v>
      </c>
      <c r="F989">
        <v>765</v>
      </c>
      <c r="G989">
        <v>0.99305555555555558</v>
      </c>
      <c r="H989">
        <v>0.1076388888888889</v>
      </c>
      <c r="I989">
        <v>45</v>
      </c>
      <c r="J989">
        <v>15</v>
      </c>
      <c r="K989">
        <v>30</v>
      </c>
      <c r="L989">
        <v>33.333333333333336</v>
      </c>
      <c r="M989" s="1" t="str">
        <f>IFERROR(VLOOKUP(Tabla1[[#This Row],[COD]],Circuitos[],2,0)," ")</f>
        <v xml:space="preserve"> </v>
      </c>
      <c r="N989" s="9">
        <f>Tabla1[[#This Row],[DIA]]</f>
        <v>45839</v>
      </c>
      <c r="S989"/>
    </row>
    <row r="990" spans="1:19">
      <c r="A990" s="9" t="str">
        <f>Tabla1[[#This Row],[DIA]]&amp;"-"&amp;Tabla1[[#This Row],[NUM]]</f>
        <v>45839-934</v>
      </c>
      <c r="B990" s="61">
        <v>45839</v>
      </c>
      <c r="C990" t="s">
        <v>209</v>
      </c>
      <c r="D990" t="s">
        <v>13</v>
      </c>
      <c r="E990" t="s">
        <v>250</v>
      </c>
      <c r="F990">
        <v>934</v>
      </c>
      <c r="G990">
        <v>0.52430555555555558</v>
      </c>
      <c r="H990">
        <v>0.65277777777777779</v>
      </c>
      <c r="I990">
        <v>45</v>
      </c>
      <c r="J990">
        <v>38</v>
      </c>
      <c r="K990">
        <v>7</v>
      </c>
      <c r="L990">
        <v>84.444444444444443</v>
      </c>
      <c r="M990" s="1" t="str">
        <f>IFERROR(VLOOKUP(Tabla1[[#This Row],[COD]],Circuitos[],2,0)," ")</f>
        <v xml:space="preserve"> </v>
      </c>
      <c r="N990" s="9">
        <f>Tabla1[[#This Row],[DIA]]</f>
        <v>45839</v>
      </c>
      <c r="S990"/>
    </row>
    <row r="991" spans="1:19">
      <c r="A991" s="9" t="str">
        <f>Tabla1[[#This Row],[DIA]]&amp;"-"&amp;Tabla1[[#This Row],[NUM]]</f>
        <v>45839-1916</v>
      </c>
      <c r="B991" s="61">
        <v>45839</v>
      </c>
      <c r="C991" t="s">
        <v>313</v>
      </c>
      <c r="D991" t="s">
        <v>13</v>
      </c>
      <c r="E991" t="s">
        <v>250</v>
      </c>
      <c r="F991">
        <v>1916</v>
      </c>
      <c r="G991">
        <v>0.4236111111111111</v>
      </c>
      <c r="H991">
        <v>0.58680555555555558</v>
      </c>
      <c r="I991">
        <v>45</v>
      </c>
      <c r="J991">
        <v>45</v>
      </c>
      <c r="K991">
        <v>0</v>
      </c>
      <c r="L991">
        <v>100</v>
      </c>
      <c r="M991" s="1" t="str">
        <f>IFERROR(VLOOKUP(Tabla1[[#This Row],[COD]],Circuitos[],2,0)," ")</f>
        <v xml:space="preserve"> </v>
      </c>
      <c r="N991" s="9">
        <f>Tabla1[[#This Row],[DIA]]</f>
        <v>45839</v>
      </c>
      <c r="S991"/>
    </row>
    <row r="992" spans="1:19">
      <c r="A992" s="9" t="str">
        <f>Tabla1[[#This Row],[DIA]]&amp;"-"&amp;Tabla1[[#This Row],[NUM]]</f>
        <v>45839-60</v>
      </c>
      <c r="B992" s="61">
        <v>45839</v>
      </c>
      <c r="C992" t="s">
        <v>252</v>
      </c>
      <c r="D992" t="s">
        <v>13</v>
      </c>
      <c r="E992" t="s">
        <v>272</v>
      </c>
      <c r="F992">
        <v>60</v>
      </c>
      <c r="G992">
        <v>0.60763888888888884</v>
      </c>
      <c r="H992">
        <v>0.71527777777777779</v>
      </c>
      <c r="I992">
        <v>18</v>
      </c>
      <c r="J992">
        <v>4</v>
      </c>
      <c r="K992">
        <v>14</v>
      </c>
      <c r="L992">
        <v>22.222222222222221</v>
      </c>
      <c r="M992" s="1" t="str">
        <f>IFERROR(VLOOKUP(Tabla1[[#This Row],[COD]],Circuitos[],2,0)," ")</f>
        <v xml:space="preserve"> </v>
      </c>
      <c r="N992" s="9">
        <f>Tabla1[[#This Row],[DIA]]</f>
        <v>45839</v>
      </c>
      <c r="S992"/>
    </row>
    <row r="993" spans="1:19">
      <c r="A993" s="9" t="str">
        <f>Tabla1[[#This Row],[DIA]]&amp;"-"&amp;Tabla1[[#This Row],[NUM]]</f>
        <v>45839-1305</v>
      </c>
      <c r="B993" s="61">
        <v>45839</v>
      </c>
      <c r="C993" t="s">
        <v>147</v>
      </c>
      <c r="D993" t="s">
        <v>33</v>
      </c>
      <c r="E993" t="s">
        <v>181</v>
      </c>
      <c r="F993">
        <v>1305</v>
      </c>
      <c r="G993">
        <v>0.55208333333333337</v>
      </c>
      <c r="H993">
        <v>0.70833333333333337</v>
      </c>
      <c r="I993">
        <v>12</v>
      </c>
      <c r="J993">
        <v>5</v>
      </c>
      <c r="K993">
        <v>7</v>
      </c>
      <c r="L993">
        <v>41.666666666666664</v>
      </c>
      <c r="M993" s="1" t="str">
        <f>IFERROR(VLOOKUP(Tabla1[[#This Row],[COD]],Circuitos[],2,0)," ")</f>
        <v xml:space="preserve"> </v>
      </c>
      <c r="N993" s="9">
        <f>Tabla1[[#This Row],[DIA]]</f>
        <v>45839</v>
      </c>
      <c r="S993"/>
    </row>
    <row r="994" spans="1:19">
      <c r="A994" s="9" t="str">
        <f>Tabla1[[#This Row],[DIA]]&amp;"-"&amp;Tabla1[[#This Row],[NUM]]</f>
        <v>45839-2020</v>
      </c>
      <c r="B994" s="61">
        <v>45839</v>
      </c>
      <c r="C994" t="s">
        <v>147</v>
      </c>
      <c r="D994" t="s">
        <v>180</v>
      </c>
      <c r="E994" t="s">
        <v>181</v>
      </c>
      <c r="F994">
        <v>2020</v>
      </c>
      <c r="G994">
        <v>0.76736111111111116</v>
      </c>
      <c r="H994">
        <v>0.82986111111111116</v>
      </c>
      <c r="I994">
        <v>58</v>
      </c>
      <c r="J994">
        <v>2</v>
      </c>
      <c r="K994">
        <v>56</v>
      </c>
      <c r="L994">
        <v>3.4482758620689653</v>
      </c>
      <c r="M994" s="1" t="str">
        <f>IFERROR(VLOOKUP(Tabla1[[#This Row],[COD]],Circuitos[],2,0)," ")</f>
        <v xml:space="preserve"> </v>
      </c>
      <c r="N994" s="9">
        <f>Tabla1[[#This Row],[DIA]]</f>
        <v>45839</v>
      </c>
      <c r="S994"/>
    </row>
    <row r="995" spans="1:19">
      <c r="A995" s="9" t="str">
        <f>Tabla1[[#This Row],[DIA]]&amp;"-"&amp;Tabla1[[#This Row],[NUM]]</f>
        <v>45839-2022</v>
      </c>
      <c r="B995" s="61">
        <v>45839</v>
      </c>
      <c r="C995" t="s">
        <v>147</v>
      </c>
      <c r="D995" t="s">
        <v>180</v>
      </c>
      <c r="E995" t="s">
        <v>181</v>
      </c>
      <c r="F995">
        <v>2022</v>
      </c>
      <c r="G995">
        <v>0.83680555555555558</v>
      </c>
      <c r="H995">
        <v>0.89930555555555558</v>
      </c>
      <c r="I995">
        <v>28</v>
      </c>
      <c r="J995">
        <v>11</v>
      </c>
      <c r="K995">
        <v>17</v>
      </c>
      <c r="L995">
        <v>39.285714285714285</v>
      </c>
      <c r="M995" s="1" t="str">
        <f>IFERROR(VLOOKUP(Tabla1[[#This Row],[COD]],Circuitos[],2,0)," ")</f>
        <v xml:space="preserve"> </v>
      </c>
      <c r="N995" s="9">
        <f>Tabla1[[#This Row],[DIA]]</f>
        <v>45839</v>
      </c>
      <c r="S995"/>
    </row>
    <row r="996" spans="1:19">
      <c r="A996" s="9" t="str">
        <f>Tabla1[[#This Row],[DIA]]&amp;"-"&amp;Tabla1[[#This Row],[NUM]]</f>
        <v>45839-1855</v>
      </c>
      <c r="B996" s="61">
        <v>45839</v>
      </c>
      <c r="C996" t="s">
        <v>147</v>
      </c>
      <c r="D996" t="s">
        <v>36</v>
      </c>
      <c r="E996" t="s">
        <v>181</v>
      </c>
      <c r="F996">
        <v>1855</v>
      </c>
      <c r="G996">
        <v>0.59722222222222221</v>
      </c>
      <c r="H996">
        <v>0.71180555555555558</v>
      </c>
      <c r="I996">
        <v>16</v>
      </c>
      <c r="J996">
        <v>0</v>
      </c>
      <c r="K996">
        <v>16</v>
      </c>
      <c r="L996">
        <v>0</v>
      </c>
      <c r="M996" s="1" t="str">
        <f>IFERROR(VLOOKUP(Tabla1[[#This Row],[COD]],Circuitos[],2,0)," ")</f>
        <v xml:space="preserve"> </v>
      </c>
      <c r="N996" s="9">
        <f>Tabla1[[#This Row],[DIA]]</f>
        <v>45839</v>
      </c>
      <c r="S996"/>
    </row>
    <row r="997" spans="1:19">
      <c r="A997" s="9" t="str">
        <f>Tabla1[[#This Row],[DIA]]&amp;"-"&amp;Tabla1[[#This Row],[NUM]]</f>
        <v>45839-1315</v>
      </c>
      <c r="B997" s="61">
        <v>45839</v>
      </c>
      <c r="C997" t="s">
        <v>147</v>
      </c>
      <c r="D997" t="s">
        <v>37</v>
      </c>
      <c r="E997" t="s">
        <v>181</v>
      </c>
      <c r="F997">
        <v>1315</v>
      </c>
      <c r="G997">
        <v>0.32291666666666669</v>
      </c>
      <c r="H997">
        <v>0.46180555555555558</v>
      </c>
      <c r="I997">
        <v>16</v>
      </c>
      <c r="J997">
        <v>3</v>
      </c>
      <c r="K997">
        <v>13</v>
      </c>
      <c r="L997">
        <v>18.75</v>
      </c>
      <c r="M997" s="1" t="str">
        <f>IFERROR(VLOOKUP(Tabla1[[#This Row],[COD]],Circuitos[],2,0)," ")</f>
        <v xml:space="preserve"> </v>
      </c>
      <c r="N997" s="9">
        <f>Tabla1[[#This Row],[DIA]]</f>
        <v>45839</v>
      </c>
      <c r="S997"/>
    </row>
    <row r="998" spans="1:19">
      <c r="A998" s="9" t="str">
        <f>Tabla1[[#This Row],[DIA]]&amp;"-"&amp;Tabla1[[#This Row],[NUM]]</f>
        <v>45839-1859</v>
      </c>
      <c r="B998" s="61">
        <v>45839</v>
      </c>
      <c r="C998" t="s">
        <v>147</v>
      </c>
      <c r="D998" t="s">
        <v>13</v>
      </c>
      <c r="E998" t="s">
        <v>181</v>
      </c>
      <c r="F998">
        <v>1859</v>
      </c>
      <c r="G998">
        <v>0.55208333333333337</v>
      </c>
      <c r="H998">
        <v>0.70138888888888884</v>
      </c>
      <c r="I998">
        <v>30</v>
      </c>
      <c r="J998">
        <v>2</v>
      </c>
      <c r="K998">
        <v>28</v>
      </c>
      <c r="L998">
        <v>6.666666666666667</v>
      </c>
      <c r="M998" s="1" t="str">
        <f>IFERROR(VLOOKUP(Tabla1[[#This Row],[COD]],Circuitos[],2,0)," ")</f>
        <v xml:space="preserve"> </v>
      </c>
      <c r="N998" s="9">
        <f>Tabla1[[#This Row],[DIA]]</f>
        <v>45839</v>
      </c>
      <c r="S998"/>
    </row>
    <row r="999" spans="1:19">
      <c r="A999" s="9" t="str">
        <f>Tabla1[[#This Row],[DIA]]&amp;"-"&amp;Tabla1[[#This Row],[NUM]]</f>
        <v>45839-1313</v>
      </c>
      <c r="B999" s="61">
        <v>45839</v>
      </c>
      <c r="C999" t="s">
        <v>147</v>
      </c>
      <c r="D999" t="s">
        <v>22</v>
      </c>
      <c r="E999" t="s">
        <v>181</v>
      </c>
      <c r="F999">
        <v>1313</v>
      </c>
      <c r="G999">
        <v>0.59375</v>
      </c>
      <c r="H999">
        <v>0.72569444444444442</v>
      </c>
      <c r="I999">
        <v>12</v>
      </c>
      <c r="J999">
        <v>2</v>
      </c>
      <c r="K999">
        <v>10</v>
      </c>
      <c r="L999">
        <v>16.666666666666668</v>
      </c>
      <c r="M999" s="1" t="str">
        <f>IFERROR(VLOOKUP(Tabla1[[#This Row],[COD]],Circuitos[],2,0)," ")</f>
        <v xml:space="preserve"> </v>
      </c>
      <c r="N999" s="9">
        <f>Tabla1[[#This Row],[DIA]]</f>
        <v>45839</v>
      </c>
      <c r="S999"/>
    </row>
    <row r="1000" spans="1:19">
      <c r="A1000" s="9" t="str">
        <f>Tabla1[[#This Row],[DIA]]&amp;"-"&amp;Tabla1[[#This Row],[NUM]]</f>
        <v>45839-871</v>
      </c>
      <c r="B1000" s="61">
        <v>45839</v>
      </c>
      <c r="C1000" t="s">
        <v>13</v>
      </c>
      <c r="D1000" t="s">
        <v>223</v>
      </c>
      <c r="E1000" t="s">
        <v>250</v>
      </c>
      <c r="F1000">
        <v>871</v>
      </c>
      <c r="G1000">
        <v>0.48958333333333331</v>
      </c>
      <c r="H1000">
        <v>0.62152777777777779</v>
      </c>
      <c r="I1000">
        <v>45</v>
      </c>
      <c r="J1000">
        <v>45</v>
      </c>
      <c r="K1000">
        <v>0</v>
      </c>
      <c r="L1000">
        <v>100</v>
      </c>
      <c r="M1000" s="1" t="str">
        <f>IFERROR(VLOOKUP(Tabla1[[#This Row],[COD]],Circuitos[],2,0)," ")</f>
        <v xml:space="preserve"> </v>
      </c>
      <c r="N1000" s="9">
        <f>Tabla1[[#This Row],[DIA]]</f>
        <v>45839</v>
      </c>
      <c r="S1000"/>
    </row>
    <row r="1001" spans="1:19">
      <c r="A1001" s="9" t="str">
        <f>Tabla1[[#This Row],[DIA]]&amp;"-"&amp;Tabla1[[#This Row],[NUM]]</f>
        <v>45839-1858</v>
      </c>
      <c r="B1001" s="61">
        <v>45839</v>
      </c>
      <c r="C1001" t="s">
        <v>13</v>
      </c>
      <c r="D1001" t="s">
        <v>147</v>
      </c>
      <c r="E1001" t="s">
        <v>181</v>
      </c>
      <c r="F1001">
        <v>1858</v>
      </c>
      <c r="G1001">
        <v>0.5</v>
      </c>
      <c r="H1001">
        <v>0.71527777777777779</v>
      </c>
      <c r="I1001">
        <v>30</v>
      </c>
      <c r="J1001">
        <v>2</v>
      </c>
      <c r="K1001">
        <v>28</v>
      </c>
      <c r="L1001">
        <v>6.666666666666667</v>
      </c>
      <c r="M1001" s="1" t="str">
        <f>IFERROR(VLOOKUP(Tabla1[[#This Row],[COD]],Circuitos[],2,0)," ")</f>
        <v xml:space="preserve"> </v>
      </c>
      <c r="N1001" s="9">
        <f>Tabla1[[#This Row],[DIA]]</f>
        <v>45839</v>
      </c>
      <c r="S1001"/>
    </row>
    <row r="1002" spans="1:19">
      <c r="A1002" s="9" t="str">
        <f>Tabla1[[#This Row],[DIA]]&amp;"-"&amp;Tabla1[[#This Row],[NUM]]</f>
        <v>45839-809</v>
      </c>
      <c r="B1002" s="61">
        <v>45839</v>
      </c>
      <c r="C1002" t="s">
        <v>13</v>
      </c>
      <c r="D1002" t="s">
        <v>236</v>
      </c>
      <c r="E1002" t="s">
        <v>250</v>
      </c>
      <c r="F1002">
        <v>809</v>
      </c>
      <c r="G1002">
        <v>0.49652777777777779</v>
      </c>
      <c r="H1002">
        <v>0.61805555555555558</v>
      </c>
      <c r="I1002">
        <v>45</v>
      </c>
      <c r="J1002">
        <v>43</v>
      </c>
      <c r="K1002">
        <v>2</v>
      </c>
      <c r="L1002">
        <v>95.555555555555557</v>
      </c>
      <c r="M1002" s="1" t="str">
        <f>IFERROR(VLOOKUP(Tabla1[[#This Row],[COD]],Circuitos[],2,0)," ")</f>
        <v xml:space="preserve"> </v>
      </c>
      <c r="N1002" s="9">
        <f>Tabla1[[#This Row],[DIA]]</f>
        <v>45839</v>
      </c>
      <c r="S1002"/>
    </row>
    <row r="1003" spans="1:19">
      <c r="A1003" s="9" t="str">
        <f>Tabla1[[#This Row],[DIA]]&amp;"-"&amp;Tabla1[[#This Row],[NUM]]</f>
        <v>45839-941</v>
      </c>
      <c r="B1003" s="61">
        <v>45839</v>
      </c>
      <c r="C1003" t="s">
        <v>13</v>
      </c>
      <c r="D1003" t="s">
        <v>254</v>
      </c>
      <c r="E1003" t="s">
        <v>250</v>
      </c>
      <c r="F1003">
        <v>941</v>
      </c>
      <c r="G1003">
        <v>0.66666666666666663</v>
      </c>
      <c r="H1003">
        <v>0.78125</v>
      </c>
      <c r="I1003">
        <v>30</v>
      </c>
      <c r="J1003">
        <v>4</v>
      </c>
      <c r="K1003">
        <v>26</v>
      </c>
      <c r="L1003">
        <v>13.333333333333334</v>
      </c>
      <c r="M1003" s="1" t="str">
        <f>IFERROR(VLOOKUP(Tabla1[[#This Row],[COD]],Circuitos[],2,0)," ")</f>
        <v xml:space="preserve"> </v>
      </c>
      <c r="N1003" s="9">
        <f>Tabla1[[#This Row],[DIA]]</f>
        <v>45839</v>
      </c>
      <c r="S1003"/>
    </row>
    <row r="1004" spans="1:19">
      <c r="A1004" s="9" t="str">
        <f>Tabla1[[#This Row],[DIA]]&amp;"-"&amp;Tabla1[[#This Row],[NUM]]</f>
        <v>45839-1818</v>
      </c>
      <c r="B1004" s="61">
        <v>45839</v>
      </c>
      <c r="C1004" t="s">
        <v>196</v>
      </c>
      <c r="D1004" t="s">
        <v>36</v>
      </c>
      <c r="E1004" t="s">
        <v>193</v>
      </c>
      <c r="F1004">
        <v>1818</v>
      </c>
      <c r="G1004">
        <v>0.8125</v>
      </c>
      <c r="H1004">
        <v>0.90277777777777779</v>
      </c>
      <c r="I1004">
        <v>15</v>
      </c>
      <c r="J1004">
        <v>11</v>
      </c>
      <c r="K1004">
        <v>4</v>
      </c>
      <c r="L1004">
        <v>73.333333333333329</v>
      </c>
      <c r="M1004" s="1" t="str">
        <f>IFERROR(VLOOKUP(Tabla1[[#This Row],[COD]],Circuitos[],2,0)," ")</f>
        <v xml:space="preserve"> </v>
      </c>
      <c r="N1004" s="9">
        <f>Tabla1[[#This Row],[DIA]]</f>
        <v>45839</v>
      </c>
      <c r="S1004"/>
    </row>
    <row r="1005" spans="1:19">
      <c r="A1005" s="9" t="str">
        <f>Tabla1[[#This Row],[DIA]]&amp;"-"&amp;Tabla1[[#This Row],[NUM]]</f>
        <v>45839-742</v>
      </c>
      <c r="B1005" s="61">
        <v>45839</v>
      </c>
      <c r="C1005" t="s">
        <v>196</v>
      </c>
      <c r="D1005" t="s">
        <v>13</v>
      </c>
      <c r="E1005" t="s">
        <v>250</v>
      </c>
      <c r="F1005">
        <v>742</v>
      </c>
      <c r="G1005">
        <v>0.50694444444444442</v>
      </c>
      <c r="H1005">
        <v>0.625</v>
      </c>
      <c r="I1005">
        <v>30</v>
      </c>
      <c r="J1005">
        <v>17</v>
      </c>
      <c r="K1005">
        <v>13</v>
      </c>
      <c r="L1005">
        <v>56.666666666666664</v>
      </c>
      <c r="M1005" s="1" t="str">
        <f>IFERROR(VLOOKUP(Tabla1[[#This Row],[COD]],Circuitos[],2,0)," ")</f>
        <v xml:space="preserve"> </v>
      </c>
      <c r="N1005" s="9">
        <f>Tabla1[[#This Row],[DIA]]</f>
        <v>45839</v>
      </c>
      <c r="S1005"/>
    </row>
    <row r="1006" spans="1:19">
      <c r="A1006" s="9" t="str">
        <f>Tabla1[[#This Row],[DIA]]&amp;"-"&amp;Tabla1[[#This Row],[NUM]]</f>
        <v>45839-585</v>
      </c>
      <c r="B1006" s="61">
        <v>45839</v>
      </c>
      <c r="C1006" t="s">
        <v>336</v>
      </c>
      <c r="D1006" t="s">
        <v>252</v>
      </c>
      <c r="E1006" t="s">
        <v>272</v>
      </c>
      <c r="F1006">
        <v>585</v>
      </c>
      <c r="G1006">
        <v>0.47916666666666669</v>
      </c>
      <c r="H1006">
        <v>0.53819444444444442</v>
      </c>
      <c r="I1006">
        <v>18</v>
      </c>
      <c r="J1006">
        <v>4</v>
      </c>
      <c r="K1006">
        <v>14</v>
      </c>
      <c r="L1006">
        <v>22.222222222222221</v>
      </c>
      <c r="M1006" s="1" t="str">
        <f>IFERROR(VLOOKUP(Tabla1[[#This Row],[COD]],Circuitos[],2,0)," ")</f>
        <v xml:space="preserve"> </v>
      </c>
      <c r="N1006" s="9">
        <f>Tabla1[[#This Row],[DIA]]</f>
        <v>45839</v>
      </c>
      <c r="S1006"/>
    </row>
    <row r="1007" spans="1:19">
      <c r="A1007" s="9" t="str">
        <f>Tabla1[[#This Row],[DIA]]&amp;"-"&amp;Tabla1[[#This Row],[NUM]]</f>
        <v>45839-1302</v>
      </c>
      <c r="B1007" s="61">
        <v>45839</v>
      </c>
      <c r="C1007" t="s">
        <v>22</v>
      </c>
      <c r="D1007" t="s">
        <v>147</v>
      </c>
      <c r="E1007" t="s">
        <v>181</v>
      </c>
      <c r="F1007">
        <v>1302</v>
      </c>
      <c r="G1007">
        <v>0.4826388888888889</v>
      </c>
      <c r="H1007">
        <v>0.6875</v>
      </c>
      <c r="I1007">
        <v>12</v>
      </c>
      <c r="J1007">
        <v>0</v>
      </c>
      <c r="K1007">
        <v>12</v>
      </c>
      <c r="L1007">
        <v>0</v>
      </c>
      <c r="M1007" s="1" t="str">
        <f>IFERROR(VLOOKUP(Tabla1[[#This Row],[COD]],Circuitos[],2,0)," ")</f>
        <v xml:space="preserve"> </v>
      </c>
      <c r="N1007" s="9">
        <f>Tabla1[[#This Row],[DIA]]</f>
        <v>45839</v>
      </c>
      <c r="S1007"/>
    </row>
    <row r="1008" spans="1:19">
      <c r="A1008" s="9" t="str">
        <f>Tabla1[[#This Row],[DIA]]&amp;"-"&amp;Tabla1[[#This Row],[NUM]]</f>
        <v>45839-942</v>
      </c>
      <c r="B1008" s="61">
        <v>45839</v>
      </c>
      <c r="C1008" t="s">
        <v>254</v>
      </c>
      <c r="D1008" t="s">
        <v>13</v>
      </c>
      <c r="E1008" t="s">
        <v>250</v>
      </c>
      <c r="F1008">
        <v>942</v>
      </c>
      <c r="G1008">
        <v>0.8125</v>
      </c>
      <c r="H1008">
        <v>0.93402777777777779</v>
      </c>
      <c r="I1008">
        <v>45</v>
      </c>
      <c r="J1008">
        <v>5</v>
      </c>
      <c r="K1008">
        <v>40</v>
      </c>
      <c r="L1008">
        <v>11.111111111111111</v>
      </c>
      <c r="M1008" s="1" t="str">
        <f>IFERROR(VLOOKUP(Tabla1[[#This Row],[COD]],Circuitos[],2,0)," ")</f>
        <v xml:space="preserve"> </v>
      </c>
      <c r="N1008" s="9">
        <f>Tabla1[[#This Row],[DIA]]</f>
        <v>45839</v>
      </c>
      <c r="S1008"/>
    </row>
    <row r="1009" spans="1:19">
      <c r="A1009" s="9" t="str">
        <f>Tabla1[[#This Row],[DIA]]&amp;"-"&amp;Tabla1[[#This Row],[NUM]]</f>
        <v>45840-2333</v>
      </c>
      <c r="B1009" s="61">
        <v>45840</v>
      </c>
      <c r="C1009" t="s">
        <v>185</v>
      </c>
      <c r="D1009" t="s">
        <v>147</v>
      </c>
      <c r="E1009" t="s">
        <v>181</v>
      </c>
      <c r="F1009">
        <v>2333</v>
      </c>
      <c r="G1009">
        <v>0.79513888888888884</v>
      </c>
      <c r="H1009">
        <v>0.85763888888888884</v>
      </c>
      <c r="I1009">
        <v>40</v>
      </c>
      <c r="J1009">
        <v>8</v>
      </c>
      <c r="K1009">
        <v>32</v>
      </c>
      <c r="L1009">
        <v>20</v>
      </c>
      <c r="M1009" s="1" t="str">
        <f>IFERROR(VLOOKUP(Tabla1[[#This Row],[COD]],Circuitos[],2,0)," ")</f>
        <v xml:space="preserve"> </v>
      </c>
      <c r="N1009" s="9">
        <f>Tabla1[[#This Row],[DIA]]</f>
        <v>45840</v>
      </c>
      <c r="S1009"/>
    </row>
    <row r="1010" spans="1:19">
      <c r="A1010" s="9" t="str">
        <f>Tabla1[[#This Row],[DIA]]&amp;"-"&amp;Tabla1[[#This Row],[NUM]]</f>
        <v>45840-8055</v>
      </c>
      <c r="B1010" s="61">
        <v>45840</v>
      </c>
      <c r="C1010" t="s">
        <v>175</v>
      </c>
      <c r="D1010" t="s">
        <v>173</v>
      </c>
      <c r="E1010" t="s">
        <v>257</v>
      </c>
      <c r="F1010">
        <v>8055</v>
      </c>
      <c r="G1010">
        <v>0.5625</v>
      </c>
      <c r="H1010">
        <v>0.61458333333333337</v>
      </c>
      <c r="I1010">
        <v>10</v>
      </c>
      <c r="J1010">
        <v>3</v>
      </c>
      <c r="K1010">
        <v>7</v>
      </c>
      <c r="L1010">
        <v>30</v>
      </c>
      <c r="M1010" s="1" t="str">
        <f>IFERROR(VLOOKUP(Tabla1[[#This Row],[COD]],Circuitos[],2,0)," ")</f>
        <v xml:space="preserve"> </v>
      </c>
      <c r="N1010" s="9">
        <f>Tabla1[[#This Row],[DIA]]</f>
        <v>45840</v>
      </c>
      <c r="S1010"/>
    </row>
    <row r="1011" spans="1:19">
      <c r="A1011" s="9" t="str">
        <f>Tabla1[[#This Row],[DIA]]&amp;"-"&amp;Tabla1[[#This Row],[NUM]]</f>
        <v>45840-681</v>
      </c>
      <c r="B1011" s="61">
        <v>45840</v>
      </c>
      <c r="C1011" t="s">
        <v>13</v>
      </c>
      <c r="D1011" t="s">
        <v>310</v>
      </c>
      <c r="E1011" t="s">
        <v>250</v>
      </c>
      <c r="F1011">
        <v>681</v>
      </c>
      <c r="G1011">
        <v>0.69097222222222221</v>
      </c>
      <c r="H1011">
        <v>0.79166666666666663</v>
      </c>
      <c r="I1011">
        <v>50</v>
      </c>
      <c r="J1011">
        <v>14</v>
      </c>
      <c r="K1011">
        <v>36</v>
      </c>
      <c r="L1011">
        <v>28</v>
      </c>
      <c r="M1011" s="1" t="str">
        <f>IFERROR(VLOOKUP(Tabla1[[#This Row],[COD]],Circuitos[],2,0)," ")</f>
        <v xml:space="preserve"> </v>
      </c>
      <c r="N1011" s="9">
        <f>Tabla1[[#This Row],[DIA]]</f>
        <v>45840</v>
      </c>
      <c r="S1011"/>
    </row>
    <row r="1012" spans="1:19">
      <c r="A1012" s="9" t="str">
        <f>Tabla1[[#This Row],[DIA]]&amp;"-"&amp;Tabla1[[#This Row],[NUM]]</f>
        <v>45840-1256</v>
      </c>
      <c r="B1012" s="61">
        <v>45840</v>
      </c>
      <c r="C1012" t="s">
        <v>310</v>
      </c>
      <c r="D1012" t="s">
        <v>13</v>
      </c>
      <c r="E1012" t="s">
        <v>250</v>
      </c>
      <c r="F1012">
        <v>1256</v>
      </c>
      <c r="G1012">
        <v>0.65277777777777779</v>
      </c>
      <c r="H1012">
        <v>0.76388888888888884</v>
      </c>
      <c r="I1012">
        <v>50</v>
      </c>
      <c r="J1012">
        <v>26</v>
      </c>
      <c r="K1012">
        <v>24</v>
      </c>
      <c r="L1012">
        <v>52</v>
      </c>
      <c r="M1012" s="1" t="str">
        <f>IFERROR(VLOOKUP(Tabla1[[#This Row],[COD]],Circuitos[],2,0)," ")</f>
        <v xml:space="preserve"> </v>
      </c>
      <c r="N1012" s="9">
        <f>Tabla1[[#This Row],[DIA]]</f>
        <v>45840</v>
      </c>
      <c r="S1012"/>
    </row>
    <row r="1013" spans="1:19">
      <c r="A1013" s="9" t="str">
        <f>Tabla1[[#This Row],[DIA]]&amp;"-"&amp;Tabla1[[#This Row],[NUM]]</f>
        <v>45840-940</v>
      </c>
      <c r="B1013" s="61">
        <v>45840</v>
      </c>
      <c r="C1013" t="s">
        <v>254</v>
      </c>
      <c r="D1013" t="s">
        <v>13</v>
      </c>
      <c r="E1013" t="s">
        <v>250</v>
      </c>
      <c r="F1013">
        <v>940</v>
      </c>
      <c r="G1013">
        <v>0.51388888888888884</v>
      </c>
      <c r="H1013">
        <v>0.63541666666666663</v>
      </c>
      <c r="I1013">
        <v>45</v>
      </c>
      <c r="J1013">
        <v>10</v>
      </c>
      <c r="K1013">
        <v>35</v>
      </c>
      <c r="L1013">
        <v>22.222222222222221</v>
      </c>
      <c r="M1013" s="1" t="str">
        <f>IFERROR(VLOOKUP(Tabla1[[#This Row],[COD]],Circuitos[],2,0)," ")</f>
        <v xml:space="preserve"> </v>
      </c>
      <c r="N1013" s="9">
        <f>Tabla1[[#This Row],[DIA]]</f>
        <v>45840</v>
      </c>
      <c r="S1013"/>
    </row>
    <row r="1014" spans="1:19">
      <c r="A1014" s="9" t="str">
        <f>Tabla1[[#This Row],[DIA]]&amp;"-"&amp;Tabla1[[#This Row],[NUM]]</f>
        <v>45842-2333</v>
      </c>
      <c r="B1014" s="61">
        <v>45842</v>
      </c>
      <c r="C1014" t="s">
        <v>185</v>
      </c>
      <c r="D1014" t="s">
        <v>147</v>
      </c>
      <c r="E1014" t="s">
        <v>181</v>
      </c>
      <c r="F1014">
        <v>2333</v>
      </c>
      <c r="G1014">
        <v>0.79513888888888884</v>
      </c>
      <c r="H1014">
        <v>0.85763888888888884</v>
      </c>
      <c r="I1014">
        <v>40</v>
      </c>
      <c r="J1014">
        <v>0</v>
      </c>
      <c r="K1014">
        <v>40</v>
      </c>
      <c r="L1014">
        <v>0</v>
      </c>
      <c r="M1014" s="1" t="str">
        <f>IFERROR(VLOOKUP(Tabla1[[#This Row],[COD]],Circuitos[],2,0)," ")</f>
        <v xml:space="preserve"> </v>
      </c>
      <c r="N1014" s="9">
        <f>Tabla1[[#This Row],[DIA]]</f>
        <v>45842</v>
      </c>
      <c r="S1014"/>
    </row>
    <row r="1015" spans="1:19">
      <c r="A1015" s="9" t="str">
        <f>Tabla1[[#This Row],[DIA]]&amp;"-"&amp;Tabla1[[#This Row],[NUM]]</f>
        <v>45842-920</v>
      </c>
      <c r="B1015" s="61">
        <v>45842</v>
      </c>
      <c r="C1015" t="s">
        <v>185</v>
      </c>
      <c r="D1015" t="s">
        <v>13</v>
      </c>
      <c r="E1015" t="s">
        <v>186</v>
      </c>
      <c r="F1015">
        <v>920</v>
      </c>
      <c r="G1015">
        <v>0.63888888888888884</v>
      </c>
      <c r="H1015">
        <v>0.78125</v>
      </c>
      <c r="I1015">
        <v>30</v>
      </c>
      <c r="J1015">
        <v>0</v>
      </c>
      <c r="K1015">
        <v>30</v>
      </c>
      <c r="L1015">
        <v>0</v>
      </c>
      <c r="M1015" s="1" t="str">
        <f>IFERROR(VLOOKUP(Tabla1[[#This Row],[COD]],Circuitos[],2,0)," ")</f>
        <v xml:space="preserve"> </v>
      </c>
      <c r="N1015" s="9">
        <f>Tabla1[[#This Row],[DIA]]</f>
        <v>45842</v>
      </c>
      <c r="S1015"/>
    </row>
    <row r="1016" spans="1:19">
      <c r="A1016" s="9" t="str">
        <f>Tabla1[[#This Row],[DIA]]&amp;"-"&amp;Tabla1[[#This Row],[NUM]]</f>
        <v>45842-5003</v>
      </c>
      <c r="B1016" s="61">
        <v>45842</v>
      </c>
      <c r="C1016" t="s">
        <v>175</v>
      </c>
      <c r="D1016" t="s">
        <v>173</v>
      </c>
      <c r="E1016" t="s">
        <v>174</v>
      </c>
      <c r="F1016">
        <v>5003</v>
      </c>
      <c r="G1016">
        <v>0.81597222222222221</v>
      </c>
      <c r="H1016">
        <v>0.89930555555555558</v>
      </c>
      <c r="I1016">
        <v>51</v>
      </c>
      <c r="J1016">
        <v>51</v>
      </c>
      <c r="K1016">
        <v>0</v>
      </c>
      <c r="L1016">
        <v>100</v>
      </c>
      <c r="M1016" s="1" t="str">
        <f>IFERROR(VLOOKUP(Tabla1[[#This Row],[COD]],Circuitos[],2,0)," ")</f>
        <v xml:space="preserve"> </v>
      </c>
      <c r="N1016" s="9">
        <f>Tabla1[[#This Row],[DIA]]</f>
        <v>45842</v>
      </c>
      <c r="S1016"/>
    </row>
    <row r="1017" spans="1:19">
      <c r="A1017" s="9" t="str">
        <f>Tabla1[[#This Row],[DIA]]&amp;"-"&amp;Tabla1[[#This Row],[NUM]]</f>
        <v>45842-5001</v>
      </c>
      <c r="B1017" s="61">
        <v>45842</v>
      </c>
      <c r="C1017" t="s">
        <v>173</v>
      </c>
      <c r="D1017" t="s">
        <v>13</v>
      </c>
      <c r="E1017" t="s">
        <v>174</v>
      </c>
      <c r="F1017">
        <v>5001</v>
      </c>
      <c r="G1017">
        <v>0.35416666666666669</v>
      </c>
      <c r="H1017">
        <v>0.53125</v>
      </c>
      <c r="I1017">
        <v>1</v>
      </c>
      <c r="J1017">
        <v>1</v>
      </c>
      <c r="K1017">
        <v>0</v>
      </c>
      <c r="L1017">
        <v>100</v>
      </c>
      <c r="M1017" s="1" t="str">
        <f>IFERROR(VLOOKUP(Tabla1[[#This Row],[COD]],Circuitos[],2,0)," ")</f>
        <v xml:space="preserve"> </v>
      </c>
      <c r="N1017" s="9">
        <f>Tabla1[[#This Row],[DIA]]</f>
        <v>45842</v>
      </c>
      <c r="S1017"/>
    </row>
    <row r="1018" spans="1:19">
      <c r="A1018" s="9" t="str">
        <f>Tabla1[[#This Row],[DIA]]&amp;"-"&amp;Tabla1[[#This Row],[NUM]]</f>
        <v>45842-921</v>
      </c>
      <c r="B1018" s="61">
        <v>45842</v>
      </c>
      <c r="C1018" t="s">
        <v>13</v>
      </c>
      <c r="D1018" t="s">
        <v>185</v>
      </c>
      <c r="E1018" t="s">
        <v>186</v>
      </c>
      <c r="F1018">
        <v>921</v>
      </c>
      <c r="G1018">
        <v>0.81597222222222221</v>
      </c>
      <c r="H1018">
        <v>2.0833333333333332E-2</v>
      </c>
      <c r="I1018">
        <v>30</v>
      </c>
      <c r="J1018">
        <v>0</v>
      </c>
      <c r="K1018">
        <v>30</v>
      </c>
      <c r="L1018">
        <v>0</v>
      </c>
      <c r="M1018" s="1" t="str">
        <f>IFERROR(VLOOKUP(Tabla1[[#This Row],[COD]],Circuitos[],2,0)," ")</f>
        <v xml:space="preserve"> </v>
      </c>
      <c r="N1018" s="9">
        <f>Tabla1[[#This Row],[DIA]]</f>
        <v>45842</v>
      </c>
      <c r="S1018"/>
    </row>
    <row r="1019" spans="1:19">
      <c r="A1019" s="9" t="str">
        <f>Tabla1[[#This Row],[DIA]]&amp;"-"&amp;Tabla1[[#This Row],[NUM]]</f>
        <v>45842-5002</v>
      </c>
      <c r="B1019" s="61">
        <v>45842</v>
      </c>
      <c r="C1019" t="s">
        <v>13</v>
      </c>
      <c r="D1019" t="s">
        <v>175</v>
      </c>
      <c r="E1019" t="s">
        <v>174</v>
      </c>
      <c r="F1019">
        <v>5002</v>
      </c>
      <c r="G1019">
        <v>0.52777777777777779</v>
      </c>
      <c r="H1019">
        <v>0.77430555555555558</v>
      </c>
      <c r="I1019">
        <v>10</v>
      </c>
      <c r="J1019">
        <v>0</v>
      </c>
      <c r="K1019">
        <v>10</v>
      </c>
      <c r="L1019">
        <v>0</v>
      </c>
      <c r="M1019" s="1" t="str">
        <f>IFERROR(VLOOKUP(Tabla1[[#This Row],[COD]],Circuitos[],2,0)," ")</f>
        <v>Programas de Egipto</v>
      </c>
      <c r="N1019" s="9">
        <f>Tabla1[[#This Row],[DIA]]</f>
        <v>45842</v>
      </c>
      <c r="S1019"/>
    </row>
    <row r="1020" spans="1:19">
      <c r="A1020" s="9" t="str">
        <f>Tabla1[[#This Row],[DIA]]&amp;"-"&amp;Tabla1[[#This Row],[NUM]]</f>
        <v>45843-6001</v>
      </c>
      <c r="B1020" s="61">
        <v>45843</v>
      </c>
      <c r="C1020" t="s">
        <v>173</v>
      </c>
      <c r="D1020" t="s">
        <v>13</v>
      </c>
      <c r="E1020" t="s">
        <v>174</v>
      </c>
      <c r="F1020">
        <v>6001</v>
      </c>
      <c r="G1020">
        <v>0.37847222222222221</v>
      </c>
      <c r="H1020">
        <v>0.55902777777777779</v>
      </c>
      <c r="I1020">
        <v>10</v>
      </c>
      <c r="J1020">
        <v>3</v>
      </c>
      <c r="K1020">
        <v>7</v>
      </c>
      <c r="L1020">
        <v>30</v>
      </c>
      <c r="M1020" s="1" t="str">
        <f>IFERROR(VLOOKUP(Tabla1[[#This Row],[COD]],Circuitos[],2,0)," ")</f>
        <v xml:space="preserve"> </v>
      </c>
      <c r="N1020" s="9">
        <f>Tabla1[[#This Row],[DIA]]</f>
        <v>45843</v>
      </c>
      <c r="S1020"/>
    </row>
    <row r="1021" spans="1:19">
      <c r="A1021" s="9" t="str">
        <f>Tabla1[[#This Row],[DIA]]&amp;"-"&amp;Tabla1[[#This Row],[NUM]]</f>
        <v>45843-1332</v>
      </c>
      <c r="B1021" s="61">
        <v>45843</v>
      </c>
      <c r="C1021" t="s">
        <v>192</v>
      </c>
      <c r="D1021" t="s">
        <v>13</v>
      </c>
      <c r="E1021" t="s">
        <v>250</v>
      </c>
      <c r="F1021">
        <v>1332</v>
      </c>
      <c r="G1021">
        <v>0.27083333333333331</v>
      </c>
      <c r="H1021">
        <v>0.3888888888888889</v>
      </c>
      <c r="I1021">
        <v>50</v>
      </c>
      <c r="J1021">
        <v>0</v>
      </c>
      <c r="K1021">
        <v>50</v>
      </c>
      <c r="L1021">
        <v>0</v>
      </c>
      <c r="M1021" s="1" t="str">
        <f>IFERROR(VLOOKUP(Tabla1[[#This Row],[COD]],Circuitos[],2,0)," ")</f>
        <v xml:space="preserve"> </v>
      </c>
      <c r="N1021" s="9">
        <f>Tabla1[[#This Row],[DIA]]</f>
        <v>45843</v>
      </c>
      <c r="S1021"/>
    </row>
    <row r="1022" spans="1:19">
      <c r="A1022" s="9" t="str">
        <f>Tabla1[[#This Row],[DIA]]&amp;"-"&amp;Tabla1[[#This Row],[NUM]]</f>
        <v>45843-1355</v>
      </c>
      <c r="B1022" s="61">
        <v>45843</v>
      </c>
      <c r="C1022" t="s">
        <v>13</v>
      </c>
      <c r="D1022" t="s">
        <v>392</v>
      </c>
      <c r="E1022" t="s">
        <v>250</v>
      </c>
      <c r="F1022">
        <v>1355</v>
      </c>
      <c r="G1022">
        <v>0.46527777777777779</v>
      </c>
      <c r="H1022">
        <v>0.50347222222222221</v>
      </c>
      <c r="I1022">
        <v>30</v>
      </c>
      <c r="J1022">
        <v>0</v>
      </c>
      <c r="K1022">
        <v>30</v>
      </c>
      <c r="L1022">
        <v>0</v>
      </c>
      <c r="M1022" s="1" t="str">
        <f>IFERROR(VLOOKUP(Tabla1[[#This Row],[COD]],Circuitos[],2,0)," ")</f>
        <v xml:space="preserve"> </v>
      </c>
      <c r="N1022" s="9">
        <f>Tabla1[[#This Row],[DIA]]</f>
        <v>45843</v>
      </c>
      <c r="S1022"/>
    </row>
    <row r="1023" spans="1:19">
      <c r="A1023" s="9" t="str">
        <f>Tabla1[[#This Row],[DIA]]&amp;"-"&amp;Tabla1[[#This Row],[NUM]]</f>
        <v>45843-6002</v>
      </c>
      <c r="B1023" s="61">
        <v>45843</v>
      </c>
      <c r="C1023" t="s">
        <v>13</v>
      </c>
      <c r="D1023" t="s">
        <v>183</v>
      </c>
      <c r="E1023" t="s">
        <v>174</v>
      </c>
      <c r="F1023">
        <v>6002</v>
      </c>
      <c r="G1023">
        <v>0.60069444444444442</v>
      </c>
      <c r="H1023">
        <v>0.85069444444444442</v>
      </c>
      <c r="I1023">
        <v>10</v>
      </c>
      <c r="J1023">
        <v>0</v>
      </c>
      <c r="K1023">
        <v>10</v>
      </c>
      <c r="L1023">
        <v>0</v>
      </c>
      <c r="M1023" s="1" t="str">
        <f>IFERROR(VLOOKUP(Tabla1[[#This Row],[COD]],Circuitos[],2,0)," ")</f>
        <v>Programas de Egipto</v>
      </c>
      <c r="N1023" s="9">
        <f>Tabla1[[#This Row],[DIA]]</f>
        <v>45843</v>
      </c>
      <c r="S1023"/>
    </row>
    <row r="1024" spans="1:19">
      <c r="A1024" s="9" t="str">
        <f>Tabla1[[#This Row],[DIA]]&amp;"-"&amp;Tabla1[[#This Row],[NUM]]</f>
        <v>45843-1852</v>
      </c>
      <c r="B1024" s="61">
        <v>45843</v>
      </c>
      <c r="C1024" t="s">
        <v>241</v>
      </c>
      <c r="D1024" t="s">
        <v>13</v>
      </c>
      <c r="E1024" t="s">
        <v>250</v>
      </c>
      <c r="F1024">
        <v>1852</v>
      </c>
      <c r="G1024">
        <v>0.54861111111111116</v>
      </c>
      <c r="H1024">
        <v>0.67361111111111116</v>
      </c>
      <c r="I1024">
        <v>30</v>
      </c>
      <c r="J1024">
        <v>0</v>
      </c>
      <c r="K1024">
        <v>30</v>
      </c>
      <c r="L1024">
        <v>0</v>
      </c>
      <c r="M1024" s="1" t="str">
        <f>IFERROR(VLOOKUP(Tabla1[[#This Row],[COD]],Circuitos[],2,0)," ")</f>
        <v xml:space="preserve"> </v>
      </c>
      <c r="N1024" s="9">
        <f>Tabla1[[#This Row],[DIA]]</f>
        <v>45843</v>
      </c>
      <c r="S1024"/>
    </row>
    <row r="1025" spans="1:19">
      <c r="A1025" s="9" t="str">
        <f>Tabla1[[#This Row],[DIA]]&amp;"-"&amp;Tabla1[[#This Row],[NUM]]</f>
        <v>45844-1304</v>
      </c>
      <c r="B1025" s="61">
        <v>45844</v>
      </c>
      <c r="C1025" t="s">
        <v>33</v>
      </c>
      <c r="D1025" t="s">
        <v>147</v>
      </c>
      <c r="E1025" t="s">
        <v>181</v>
      </c>
      <c r="F1025">
        <v>1304</v>
      </c>
      <c r="G1025">
        <v>0.5</v>
      </c>
      <c r="H1025">
        <v>0.72569444444444442</v>
      </c>
      <c r="I1025">
        <v>12</v>
      </c>
      <c r="J1025">
        <v>0</v>
      </c>
      <c r="K1025">
        <v>12</v>
      </c>
      <c r="L1025">
        <v>0</v>
      </c>
      <c r="M1025" s="1" t="str">
        <f>IFERROR(VLOOKUP(Tabla1[[#This Row],[COD]],Circuitos[],2,0)," ")</f>
        <v xml:space="preserve"> </v>
      </c>
      <c r="N1025" s="9">
        <f>Tabla1[[#This Row],[DIA]]</f>
        <v>45844</v>
      </c>
      <c r="S1025"/>
    </row>
    <row r="1026" spans="1:19">
      <c r="A1026" s="9" t="str">
        <f>Tabla1[[#This Row],[DIA]]&amp;"-"&amp;Tabla1[[#This Row],[NUM]]</f>
        <v>45844-1792</v>
      </c>
      <c r="B1026" s="61">
        <v>45844</v>
      </c>
      <c r="C1026" t="s">
        <v>417</v>
      </c>
      <c r="D1026" t="s">
        <v>13</v>
      </c>
      <c r="E1026" t="s">
        <v>250</v>
      </c>
      <c r="F1026">
        <v>1792</v>
      </c>
      <c r="G1026">
        <v>0.50694444444444442</v>
      </c>
      <c r="H1026">
        <v>0.61805555555555558</v>
      </c>
      <c r="I1026">
        <v>30</v>
      </c>
      <c r="J1026">
        <v>7</v>
      </c>
      <c r="K1026">
        <v>23</v>
      </c>
      <c r="L1026">
        <v>23.333333333333332</v>
      </c>
      <c r="M1026" s="1" t="str">
        <f>IFERROR(VLOOKUP(Tabla1[[#This Row],[COD]],Circuitos[],2,0)," ")</f>
        <v xml:space="preserve"> </v>
      </c>
      <c r="N1026" s="9">
        <f>Tabla1[[#This Row],[DIA]]</f>
        <v>45844</v>
      </c>
      <c r="S1026"/>
    </row>
    <row r="1027" spans="1:19">
      <c r="A1027" s="9" t="str">
        <f>Tabla1[[#This Row],[DIA]]&amp;"-"&amp;Tabla1[[#This Row],[NUM]]</f>
        <v>45844-75</v>
      </c>
      <c r="B1027" s="61">
        <v>45844</v>
      </c>
      <c r="C1027" t="s">
        <v>36</v>
      </c>
      <c r="D1027" t="s">
        <v>252</v>
      </c>
      <c r="E1027" t="s">
        <v>272</v>
      </c>
      <c r="F1027">
        <v>75</v>
      </c>
      <c r="G1027">
        <v>0.2638888888888889</v>
      </c>
      <c r="H1027">
        <v>0.33680555555555558</v>
      </c>
      <c r="I1027">
        <v>12</v>
      </c>
      <c r="J1027">
        <v>0</v>
      </c>
      <c r="K1027">
        <v>12</v>
      </c>
      <c r="L1027">
        <v>0</v>
      </c>
      <c r="M1027" s="1" t="str">
        <f>IFERROR(VLOOKUP(Tabla1[[#This Row],[COD]],Circuitos[],2,0)," ")</f>
        <v xml:space="preserve"> </v>
      </c>
      <c r="N1027" s="9">
        <f>Tabla1[[#This Row],[DIA]]</f>
        <v>45844</v>
      </c>
      <c r="S1027"/>
    </row>
    <row r="1028" spans="1:19">
      <c r="A1028" s="9" t="str">
        <f>Tabla1[[#This Row],[DIA]]&amp;"-"&amp;Tabla1[[#This Row],[NUM]]</f>
        <v>45844-1854</v>
      </c>
      <c r="B1028" s="61">
        <v>45844</v>
      </c>
      <c r="C1028" t="s">
        <v>36</v>
      </c>
      <c r="D1028" t="s">
        <v>147</v>
      </c>
      <c r="E1028" t="s">
        <v>181</v>
      </c>
      <c r="F1028">
        <v>1854</v>
      </c>
      <c r="G1028">
        <v>0.5</v>
      </c>
      <c r="H1028">
        <v>0.69097222222222221</v>
      </c>
      <c r="I1028">
        <v>16</v>
      </c>
      <c r="J1028">
        <v>2</v>
      </c>
      <c r="K1028">
        <v>14</v>
      </c>
      <c r="L1028">
        <v>12.5</v>
      </c>
      <c r="M1028" s="1" t="str">
        <f>IFERROR(VLOOKUP(Tabla1[[#This Row],[COD]],Circuitos[],2,0)," ")</f>
        <v xml:space="preserve"> </v>
      </c>
      <c r="N1028" s="9">
        <f>Tabla1[[#This Row],[DIA]]</f>
        <v>45844</v>
      </c>
      <c r="S1028"/>
    </row>
    <row r="1029" spans="1:19">
      <c r="A1029" s="9" t="str">
        <f>Tabla1[[#This Row],[DIA]]&amp;"-"&amp;Tabla1[[#This Row],[NUM]]</f>
        <v>45844-438</v>
      </c>
      <c r="B1029" s="61">
        <v>45844</v>
      </c>
      <c r="C1029" t="s">
        <v>36</v>
      </c>
      <c r="D1029" t="s">
        <v>394</v>
      </c>
      <c r="E1029" t="s">
        <v>395</v>
      </c>
      <c r="F1029">
        <v>438</v>
      </c>
      <c r="G1029">
        <v>0.55902777777777779</v>
      </c>
      <c r="H1029">
        <v>0.68402777777777779</v>
      </c>
      <c r="I1029">
        <v>12</v>
      </c>
      <c r="J1029">
        <v>0</v>
      </c>
      <c r="K1029">
        <v>12</v>
      </c>
      <c r="L1029">
        <v>0</v>
      </c>
      <c r="M1029" s="1" t="str">
        <f>IFERROR(VLOOKUP(Tabla1[[#This Row],[COD]],Circuitos[],2,0)," ")</f>
        <v xml:space="preserve"> </v>
      </c>
      <c r="N1029" s="9">
        <f>Tabla1[[#This Row],[DIA]]</f>
        <v>45844</v>
      </c>
      <c r="S1029"/>
    </row>
    <row r="1030" spans="1:19">
      <c r="A1030" s="9" t="str">
        <f>Tabla1[[#This Row],[DIA]]&amp;"-"&amp;Tabla1[[#This Row],[NUM]]</f>
        <v>45844-1318</v>
      </c>
      <c r="B1030" s="61">
        <v>45844</v>
      </c>
      <c r="C1030" t="s">
        <v>37</v>
      </c>
      <c r="D1030" t="s">
        <v>147</v>
      </c>
      <c r="E1030" t="s">
        <v>181</v>
      </c>
      <c r="F1030">
        <v>1318</v>
      </c>
      <c r="G1030">
        <v>0.76736111111111116</v>
      </c>
      <c r="H1030">
        <v>0.97916666666666663</v>
      </c>
      <c r="I1030">
        <v>20</v>
      </c>
      <c r="J1030">
        <v>6</v>
      </c>
      <c r="K1030">
        <v>14</v>
      </c>
      <c r="L1030">
        <v>30</v>
      </c>
      <c r="M1030" s="1" t="str">
        <f>IFERROR(VLOOKUP(Tabla1[[#This Row],[COD]],Circuitos[],2,0)," ")</f>
        <v xml:space="preserve"> </v>
      </c>
      <c r="N1030" s="9">
        <f>Tabla1[[#This Row],[DIA]]</f>
        <v>45844</v>
      </c>
      <c r="S1030"/>
    </row>
    <row r="1031" spans="1:19">
      <c r="A1031" s="9" t="str">
        <f>Tabla1[[#This Row],[DIA]]&amp;"-"&amp;Tabla1[[#This Row],[NUM]]</f>
        <v>45844-872</v>
      </c>
      <c r="B1031" s="61">
        <v>45844</v>
      </c>
      <c r="C1031" t="s">
        <v>223</v>
      </c>
      <c r="D1031" t="s">
        <v>13</v>
      </c>
      <c r="E1031" t="s">
        <v>250</v>
      </c>
      <c r="F1031">
        <v>872</v>
      </c>
      <c r="G1031">
        <v>0.64930555555555558</v>
      </c>
      <c r="H1031">
        <v>0.78819444444444442</v>
      </c>
      <c r="I1031">
        <v>45</v>
      </c>
      <c r="J1031">
        <v>7</v>
      </c>
      <c r="K1031">
        <v>38</v>
      </c>
      <c r="L1031">
        <v>15.555555555555555</v>
      </c>
      <c r="M1031" s="1" t="str">
        <f>IFERROR(VLOOKUP(Tabla1[[#This Row],[COD]],Circuitos[],2,0)," ")</f>
        <v xml:space="preserve"> </v>
      </c>
      <c r="N1031" s="9">
        <f>Tabla1[[#This Row],[DIA]]</f>
        <v>45844</v>
      </c>
      <c r="S1031"/>
    </row>
    <row r="1032" spans="1:19">
      <c r="A1032" s="9" t="str">
        <f>Tabla1[[#This Row],[DIA]]&amp;"-"&amp;Tabla1[[#This Row],[NUM]]</f>
        <v>45844-586</v>
      </c>
      <c r="B1032" s="61">
        <v>45844</v>
      </c>
      <c r="C1032" t="s">
        <v>206</v>
      </c>
      <c r="D1032" t="s">
        <v>13</v>
      </c>
      <c r="E1032" t="s">
        <v>250</v>
      </c>
      <c r="F1032">
        <v>586</v>
      </c>
      <c r="G1032">
        <v>0.52777777777777779</v>
      </c>
      <c r="H1032">
        <v>0.61805555555555558</v>
      </c>
      <c r="I1032">
        <v>45</v>
      </c>
      <c r="J1032">
        <v>8</v>
      </c>
      <c r="K1032">
        <v>37</v>
      </c>
      <c r="L1032">
        <v>17.777777777777779</v>
      </c>
      <c r="M1032" s="1" t="str">
        <f>IFERROR(VLOOKUP(Tabla1[[#This Row],[COD]],Circuitos[],2,0)," ")</f>
        <v xml:space="preserve"> </v>
      </c>
      <c r="N1032" s="9">
        <f>Tabla1[[#This Row],[DIA]]</f>
        <v>45844</v>
      </c>
      <c r="S1032"/>
    </row>
    <row r="1033" spans="1:19">
      <c r="A1033" s="9" t="str">
        <f>Tabla1[[#This Row],[DIA]]&amp;"-"&amp;Tabla1[[#This Row],[NUM]]</f>
        <v>45844-776</v>
      </c>
      <c r="B1033" s="61">
        <v>45844</v>
      </c>
      <c r="C1033" t="s">
        <v>209</v>
      </c>
      <c r="D1033" t="s">
        <v>13</v>
      </c>
      <c r="E1033" t="s">
        <v>278</v>
      </c>
      <c r="F1033">
        <v>776</v>
      </c>
      <c r="G1033">
        <v>0.57291666666666663</v>
      </c>
      <c r="H1033">
        <v>0.70138888888888884</v>
      </c>
      <c r="I1033">
        <v>45</v>
      </c>
      <c r="J1033">
        <v>11</v>
      </c>
      <c r="K1033">
        <v>34</v>
      </c>
      <c r="L1033">
        <v>24.444444444444443</v>
      </c>
      <c r="M1033" s="1" t="str">
        <f>IFERROR(VLOOKUP(Tabla1[[#This Row],[COD]],Circuitos[],2,0)," ")</f>
        <v xml:space="preserve"> </v>
      </c>
      <c r="N1033" s="9">
        <f>Tabla1[[#This Row],[DIA]]</f>
        <v>45844</v>
      </c>
      <c r="S1033"/>
    </row>
    <row r="1034" spans="1:19">
      <c r="A1034" s="9" t="str">
        <f>Tabla1[[#This Row],[DIA]]&amp;"-"&amp;Tabla1[[#This Row],[NUM]]</f>
        <v>45844-76</v>
      </c>
      <c r="B1034" s="61">
        <v>45844</v>
      </c>
      <c r="C1034" t="s">
        <v>252</v>
      </c>
      <c r="D1034" t="s">
        <v>36</v>
      </c>
      <c r="E1034" t="s">
        <v>272</v>
      </c>
      <c r="F1034">
        <v>76</v>
      </c>
      <c r="G1034">
        <v>0.58680555555555558</v>
      </c>
      <c r="H1034">
        <v>0.66319444444444442</v>
      </c>
      <c r="I1034">
        <v>12</v>
      </c>
      <c r="J1034">
        <v>0</v>
      </c>
      <c r="K1034">
        <v>12</v>
      </c>
      <c r="L1034">
        <v>0</v>
      </c>
      <c r="M1034" s="1" t="str">
        <f>IFERROR(VLOOKUP(Tabla1[[#This Row],[COD]],Circuitos[],2,0)," ")</f>
        <v xml:space="preserve"> </v>
      </c>
      <c r="N1034" s="9">
        <f>Tabla1[[#This Row],[DIA]]</f>
        <v>45844</v>
      </c>
      <c r="S1034"/>
    </row>
    <row r="1035" spans="1:19">
      <c r="A1035" s="9" t="str">
        <f>Tabla1[[#This Row],[DIA]]&amp;"-"&amp;Tabla1[[#This Row],[NUM]]</f>
        <v>45844-60</v>
      </c>
      <c r="B1035" s="61">
        <v>45844</v>
      </c>
      <c r="C1035" t="s">
        <v>252</v>
      </c>
      <c r="D1035" t="s">
        <v>13</v>
      </c>
      <c r="E1035" t="s">
        <v>272</v>
      </c>
      <c r="F1035">
        <v>60</v>
      </c>
      <c r="G1035">
        <v>0.60763888888888884</v>
      </c>
      <c r="H1035">
        <v>0.71527777777777779</v>
      </c>
      <c r="I1035">
        <v>26</v>
      </c>
      <c r="J1035">
        <v>0</v>
      </c>
      <c r="K1035">
        <v>26</v>
      </c>
      <c r="L1035">
        <v>0</v>
      </c>
      <c r="M1035" s="1" t="str">
        <f>IFERROR(VLOOKUP(Tabla1[[#This Row],[COD]],Circuitos[],2,0)," ")</f>
        <v xml:space="preserve"> </v>
      </c>
      <c r="N1035" s="9">
        <f>Tabla1[[#This Row],[DIA]]</f>
        <v>45844</v>
      </c>
      <c r="S1035"/>
    </row>
    <row r="1036" spans="1:19">
      <c r="A1036" s="9" t="str">
        <f>Tabla1[[#This Row],[DIA]]&amp;"-"&amp;Tabla1[[#This Row],[NUM]]</f>
        <v>45844-652</v>
      </c>
      <c r="B1036" s="61">
        <v>45844</v>
      </c>
      <c r="C1036" t="s">
        <v>252</v>
      </c>
      <c r="D1036" t="s">
        <v>13</v>
      </c>
      <c r="E1036" t="s">
        <v>250</v>
      </c>
      <c r="F1036">
        <v>652</v>
      </c>
      <c r="G1036">
        <v>0.68055555555555558</v>
      </c>
      <c r="H1036">
        <v>0.78819444444444442</v>
      </c>
      <c r="I1036">
        <v>45</v>
      </c>
      <c r="J1036">
        <v>15</v>
      </c>
      <c r="K1036">
        <v>30</v>
      </c>
      <c r="L1036">
        <v>33.333333333333336</v>
      </c>
      <c r="M1036" s="1" t="str">
        <f>IFERROR(VLOOKUP(Tabla1[[#This Row],[COD]],Circuitos[],2,0)," ")</f>
        <v xml:space="preserve"> </v>
      </c>
      <c r="N1036" s="9">
        <f>Tabla1[[#This Row],[DIA]]</f>
        <v>45844</v>
      </c>
      <c r="S1036"/>
    </row>
    <row r="1037" spans="1:19">
      <c r="A1037" s="9" t="str">
        <f>Tabla1[[#This Row],[DIA]]&amp;"-"&amp;Tabla1[[#This Row],[NUM]]</f>
        <v>45844-582</v>
      </c>
      <c r="B1037" s="61">
        <v>45844</v>
      </c>
      <c r="C1037" t="s">
        <v>252</v>
      </c>
      <c r="D1037" t="s">
        <v>336</v>
      </c>
      <c r="E1037" t="s">
        <v>272</v>
      </c>
      <c r="F1037">
        <v>582</v>
      </c>
      <c r="G1037">
        <v>0.37847222222222221</v>
      </c>
      <c r="H1037">
        <v>0.4375</v>
      </c>
      <c r="I1037">
        <v>12</v>
      </c>
      <c r="J1037">
        <v>0</v>
      </c>
      <c r="K1037">
        <v>12</v>
      </c>
      <c r="L1037">
        <v>0</v>
      </c>
      <c r="M1037" s="1" t="str">
        <f>IFERROR(VLOOKUP(Tabla1[[#This Row],[COD]],Circuitos[],2,0)," ")</f>
        <v xml:space="preserve"> </v>
      </c>
      <c r="N1037" s="9">
        <f>Tabla1[[#This Row],[DIA]]</f>
        <v>45844</v>
      </c>
      <c r="S1037"/>
    </row>
    <row r="1038" spans="1:19">
      <c r="A1038" s="9" t="str">
        <f>Tabla1[[#This Row],[DIA]]&amp;"-"&amp;Tabla1[[#This Row],[NUM]]</f>
        <v>45844-582</v>
      </c>
      <c r="B1038" s="61">
        <v>45844</v>
      </c>
      <c r="C1038" t="s">
        <v>252</v>
      </c>
      <c r="D1038" t="s">
        <v>336</v>
      </c>
      <c r="E1038" t="s">
        <v>272</v>
      </c>
      <c r="F1038">
        <v>582</v>
      </c>
      <c r="G1038">
        <v>0.38541666666666669</v>
      </c>
      <c r="H1038">
        <v>0.44444444444444442</v>
      </c>
      <c r="I1038">
        <v>26</v>
      </c>
      <c r="J1038">
        <v>0</v>
      </c>
      <c r="K1038">
        <v>26</v>
      </c>
      <c r="L1038">
        <v>0</v>
      </c>
      <c r="M1038" s="1" t="str">
        <f>IFERROR(VLOOKUP(Tabla1[[#This Row],[COD]],Circuitos[],2,0)," ")</f>
        <v xml:space="preserve"> </v>
      </c>
      <c r="N1038" s="9">
        <f>Tabla1[[#This Row],[DIA]]</f>
        <v>45844</v>
      </c>
      <c r="S1038"/>
    </row>
    <row r="1039" spans="1:19">
      <c r="A1039" s="9" t="str">
        <f>Tabla1[[#This Row],[DIA]]&amp;"-"&amp;Tabla1[[#This Row],[NUM]]</f>
        <v>45844-1305</v>
      </c>
      <c r="B1039" s="61">
        <v>45844</v>
      </c>
      <c r="C1039" t="s">
        <v>147</v>
      </c>
      <c r="D1039" t="s">
        <v>33</v>
      </c>
      <c r="E1039" t="s">
        <v>181</v>
      </c>
      <c r="F1039">
        <v>1305</v>
      </c>
      <c r="G1039">
        <v>0.55208333333333337</v>
      </c>
      <c r="H1039">
        <v>0.70833333333333337</v>
      </c>
      <c r="I1039">
        <v>12</v>
      </c>
      <c r="J1039">
        <v>0</v>
      </c>
      <c r="K1039">
        <v>12</v>
      </c>
      <c r="L1039">
        <v>0</v>
      </c>
      <c r="M1039" s="1" t="str">
        <f>IFERROR(VLOOKUP(Tabla1[[#This Row],[COD]],Circuitos[],2,0)," ")</f>
        <v xml:space="preserve"> </v>
      </c>
      <c r="N1039" s="9">
        <f>Tabla1[[#This Row],[DIA]]</f>
        <v>45844</v>
      </c>
      <c r="S1039"/>
    </row>
    <row r="1040" spans="1:19">
      <c r="A1040" s="9" t="str">
        <f>Tabla1[[#This Row],[DIA]]&amp;"-"&amp;Tabla1[[#This Row],[NUM]]</f>
        <v>45844-2020</v>
      </c>
      <c r="B1040" s="61">
        <v>45844</v>
      </c>
      <c r="C1040" t="s">
        <v>147</v>
      </c>
      <c r="D1040" t="s">
        <v>180</v>
      </c>
      <c r="E1040" t="s">
        <v>181</v>
      </c>
      <c r="F1040">
        <v>2020</v>
      </c>
      <c r="G1040">
        <v>0.76736111111111116</v>
      </c>
      <c r="H1040">
        <v>0.82986111111111116</v>
      </c>
      <c r="I1040">
        <v>58</v>
      </c>
      <c r="J1040">
        <v>2</v>
      </c>
      <c r="K1040">
        <v>56</v>
      </c>
      <c r="L1040">
        <v>3.4482758620689653</v>
      </c>
      <c r="M1040" s="1" t="str">
        <f>IFERROR(VLOOKUP(Tabla1[[#This Row],[COD]],Circuitos[],2,0)," ")</f>
        <v xml:space="preserve"> </v>
      </c>
      <c r="N1040" s="9">
        <f>Tabla1[[#This Row],[DIA]]</f>
        <v>45844</v>
      </c>
      <c r="S1040"/>
    </row>
    <row r="1041" spans="1:19">
      <c r="A1041" s="9" t="str">
        <f>Tabla1[[#This Row],[DIA]]&amp;"-"&amp;Tabla1[[#This Row],[NUM]]</f>
        <v>45844-2022</v>
      </c>
      <c r="B1041" s="61">
        <v>45844</v>
      </c>
      <c r="C1041" t="s">
        <v>147</v>
      </c>
      <c r="D1041" t="s">
        <v>180</v>
      </c>
      <c r="E1041" t="s">
        <v>181</v>
      </c>
      <c r="F1041">
        <v>2022</v>
      </c>
      <c r="G1041">
        <v>0.83680555555555558</v>
      </c>
      <c r="H1041">
        <v>0.90277777777777779</v>
      </c>
      <c r="I1041">
        <v>12</v>
      </c>
      <c r="J1041">
        <v>0</v>
      </c>
      <c r="K1041">
        <v>12</v>
      </c>
      <c r="L1041">
        <v>0</v>
      </c>
      <c r="M1041" s="1" t="str">
        <f>IFERROR(VLOOKUP(Tabla1[[#This Row],[COD]],Circuitos[],2,0)," ")</f>
        <v xml:space="preserve"> </v>
      </c>
      <c r="N1041" s="9">
        <f>Tabla1[[#This Row],[DIA]]</f>
        <v>45844</v>
      </c>
      <c r="S1041"/>
    </row>
    <row r="1042" spans="1:19">
      <c r="A1042" s="9" t="str">
        <f>Tabla1[[#This Row],[DIA]]&amp;"-"&amp;Tabla1[[#This Row],[NUM]]</f>
        <v>45844-1855</v>
      </c>
      <c r="B1042" s="61">
        <v>45844</v>
      </c>
      <c r="C1042" t="s">
        <v>147</v>
      </c>
      <c r="D1042" t="s">
        <v>36</v>
      </c>
      <c r="E1042" t="s">
        <v>181</v>
      </c>
      <c r="F1042">
        <v>1855</v>
      </c>
      <c r="G1042">
        <v>0.59722222222222221</v>
      </c>
      <c r="H1042">
        <v>0.71180555555555558</v>
      </c>
      <c r="I1042">
        <v>16</v>
      </c>
      <c r="J1042">
        <v>8</v>
      </c>
      <c r="K1042">
        <v>8</v>
      </c>
      <c r="L1042">
        <v>50</v>
      </c>
      <c r="M1042" s="1" t="str">
        <f>IFERROR(VLOOKUP(Tabla1[[#This Row],[COD]],Circuitos[],2,0)," ")</f>
        <v xml:space="preserve"> </v>
      </c>
      <c r="N1042" s="9">
        <f>Tabla1[[#This Row],[DIA]]</f>
        <v>45844</v>
      </c>
      <c r="S1042"/>
    </row>
    <row r="1043" spans="1:19">
      <c r="A1043" s="9" t="str">
        <f>Tabla1[[#This Row],[DIA]]&amp;"-"&amp;Tabla1[[#This Row],[NUM]]</f>
        <v>45844-1317</v>
      </c>
      <c r="B1043" s="61">
        <v>45844</v>
      </c>
      <c r="C1043" t="s">
        <v>147</v>
      </c>
      <c r="D1043" t="s">
        <v>37</v>
      </c>
      <c r="E1043" t="s">
        <v>181</v>
      </c>
      <c r="F1043">
        <v>1317</v>
      </c>
      <c r="G1043">
        <v>0.58680555555555558</v>
      </c>
      <c r="H1043">
        <v>0.72569444444444442</v>
      </c>
      <c r="I1043">
        <v>20</v>
      </c>
      <c r="J1043">
        <v>2</v>
      </c>
      <c r="K1043">
        <v>18</v>
      </c>
      <c r="L1043">
        <v>10</v>
      </c>
      <c r="M1043" s="1" t="str">
        <f>IFERROR(VLOOKUP(Tabla1[[#This Row],[COD]],Circuitos[],2,0)," ")</f>
        <v xml:space="preserve"> </v>
      </c>
      <c r="N1043" s="9">
        <f>Tabla1[[#This Row],[DIA]]</f>
        <v>45844</v>
      </c>
      <c r="S1043"/>
    </row>
    <row r="1044" spans="1:19">
      <c r="A1044" s="9" t="str">
        <f>Tabla1[[#This Row],[DIA]]&amp;"-"&amp;Tabla1[[#This Row],[NUM]]</f>
        <v>45844-1859</v>
      </c>
      <c r="B1044" s="61">
        <v>45844</v>
      </c>
      <c r="C1044" t="s">
        <v>147</v>
      </c>
      <c r="D1044" t="s">
        <v>13</v>
      </c>
      <c r="E1044" t="s">
        <v>181</v>
      </c>
      <c r="F1044">
        <v>1859</v>
      </c>
      <c r="G1044">
        <v>0.55208333333333337</v>
      </c>
      <c r="H1044">
        <v>0.70138888888888884</v>
      </c>
      <c r="I1044">
        <v>50</v>
      </c>
      <c r="J1044">
        <v>8</v>
      </c>
      <c r="K1044">
        <v>42</v>
      </c>
      <c r="L1044">
        <v>16</v>
      </c>
      <c r="M1044" s="1" t="str">
        <f>IFERROR(VLOOKUP(Tabla1[[#This Row],[COD]],Circuitos[],2,0)," ")</f>
        <v xml:space="preserve"> </v>
      </c>
      <c r="N1044" s="9">
        <f>Tabla1[[#This Row],[DIA]]</f>
        <v>45844</v>
      </c>
      <c r="S1044"/>
    </row>
    <row r="1045" spans="1:19">
      <c r="A1045" s="9" t="str">
        <f>Tabla1[[#This Row],[DIA]]&amp;"-"&amp;Tabla1[[#This Row],[NUM]]</f>
        <v>45844-1313</v>
      </c>
      <c r="B1045" s="61">
        <v>45844</v>
      </c>
      <c r="C1045" t="s">
        <v>147</v>
      </c>
      <c r="D1045" t="s">
        <v>22</v>
      </c>
      <c r="E1045" t="s">
        <v>181</v>
      </c>
      <c r="F1045">
        <v>1313</v>
      </c>
      <c r="G1045">
        <v>0.59375</v>
      </c>
      <c r="H1045">
        <v>0.72569444444444442</v>
      </c>
      <c r="I1045">
        <v>12</v>
      </c>
      <c r="J1045">
        <v>12</v>
      </c>
      <c r="K1045">
        <v>0</v>
      </c>
      <c r="L1045">
        <v>100</v>
      </c>
      <c r="M1045" s="1" t="str">
        <f>IFERROR(VLOOKUP(Tabla1[[#This Row],[COD]],Circuitos[],2,0)," ")</f>
        <v xml:space="preserve"> </v>
      </c>
      <c r="N1045" s="9">
        <f>Tabla1[[#This Row],[DIA]]</f>
        <v>45844</v>
      </c>
      <c r="S1045"/>
    </row>
    <row r="1046" spans="1:19">
      <c r="A1046" s="9" t="str">
        <f>Tabla1[[#This Row],[DIA]]&amp;"-"&amp;Tabla1[[#This Row],[NUM]]</f>
        <v>45844-3910</v>
      </c>
      <c r="B1046" s="61">
        <v>45844</v>
      </c>
      <c r="C1046" t="s">
        <v>555</v>
      </c>
      <c r="D1046" t="s">
        <v>394</v>
      </c>
      <c r="E1046" t="s">
        <v>395</v>
      </c>
      <c r="F1046">
        <v>3910</v>
      </c>
      <c r="G1046">
        <v>0.2361111111111111</v>
      </c>
      <c r="H1046">
        <v>0.27083333333333331</v>
      </c>
      <c r="I1046">
        <v>12</v>
      </c>
      <c r="J1046">
        <v>4</v>
      </c>
      <c r="K1046">
        <v>8</v>
      </c>
      <c r="L1046">
        <v>33.333333333333336</v>
      </c>
      <c r="M1046" s="1" t="str">
        <f>IFERROR(VLOOKUP(Tabla1[[#This Row],[COD]],Circuitos[],2,0)," ")</f>
        <v xml:space="preserve"> </v>
      </c>
      <c r="N1046" s="9">
        <f>Tabla1[[#This Row],[DIA]]</f>
        <v>45844</v>
      </c>
      <c r="S1046"/>
    </row>
    <row r="1047" spans="1:19">
      <c r="A1047" s="9" t="str">
        <f>Tabla1[[#This Row],[DIA]]&amp;"-"&amp;Tabla1[[#This Row],[NUM]]</f>
        <v>45844-3904</v>
      </c>
      <c r="B1047" s="61">
        <v>45844</v>
      </c>
      <c r="C1047" t="s">
        <v>555</v>
      </c>
      <c r="D1047" t="s">
        <v>394</v>
      </c>
      <c r="E1047" t="s">
        <v>395</v>
      </c>
      <c r="F1047">
        <v>3904</v>
      </c>
      <c r="G1047">
        <v>0.36805555555555558</v>
      </c>
      <c r="H1047">
        <v>0.40277777777777779</v>
      </c>
      <c r="I1047">
        <v>35</v>
      </c>
      <c r="J1047">
        <v>2</v>
      </c>
      <c r="K1047">
        <v>33</v>
      </c>
      <c r="L1047">
        <v>5.7142857142857144</v>
      </c>
      <c r="M1047" s="1" t="str">
        <f>IFERROR(VLOOKUP(Tabla1[[#This Row],[COD]],Circuitos[],2,0)," ")</f>
        <v xml:space="preserve"> </v>
      </c>
      <c r="N1047" s="9">
        <f>Tabla1[[#This Row],[DIA]]</f>
        <v>45844</v>
      </c>
      <c r="S1047"/>
    </row>
    <row r="1048" spans="1:19">
      <c r="A1048" s="9" t="str">
        <f>Tabla1[[#This Row],[DIA]]&amp;"-"&amp;Tabla1[[#This Row],[NUM]]</f>
        <v>45844-871</v>
      </c>
      <c r="B1048" s="61">
        <v>45844</v>
      </c>
      <c r="C1048" t="s">
        <v>13</v>
      </c>
      <c r="D1048" t="s">
        <v>223</v>
      </c>
      <c r="E1048" t="s">
        <v>250</v>
      </c>
      <c r="F1048">
        <v>871</v>
      </c>
      <c r="G1048">
        <v>0.48958333333333331</v>
      </c>
      <c r="H1048">
        <v>0.62152777777777779</v>
      </c>
      <c r="I1048">
        <v>45</v>
      </c>
      <c r="J1048">
        <v>0</v>
      </c>
      <c r="K1048">
        <v>45</v>
      </c>
      <c r="L1048">
        <v>0</v>
      </c>
      <c r="M1048" s="1" t="str">
        <f>IFERROR(VLOOKUP(Tabla1[[#This Row],[COD]],Circuitos[],2,0)," ")</f>
        <v xml:space="preserve"> </v>
      </c>
      <c r="N1048" s="9">
        <f>Tabla1[[#This Row],[DIA]]</f>
        <v>45844</v>
      </c>
      <c r="S1048"/>
    </row>
    <row r="1049" spans="1:19">
      <c r="A1049" s="9" t="str">
        <f>Tabla1[[#This Row],[DIA]]&amp;"-"&amp;Tabla1[[#This Row],[NUM]]</f>
        <v>45844-695</v>
      </c>
      <c r="B1049" s="61">
        <v>45844</v>
      </c>
      <c r="C1049" t="s">
        <v>13</v>
      </c>
      <c r="D1049" t="s">
        <v>232</v>
      </c>
      <c r="E1049" t="s">
        <v>250</v>
      </c>
      <c r="F1049">
        <v>695</v>
      </c>
      <c r="G1049">
        <v>0.60763888888888884</v>
      </c>
      <c r="H1049">
        <v>0.71875</v>
      </c>
      <c r="I1049">
        <v>40</v>
      </c>
      <c r="J1049">
        <v>28</v>
      </c>
      <c r="K1049">
        <v>12</v>
      </c>
      <c r="L1049">
        <v>70</v>
      </c>
      <c r="M1049" s="1" t="str">
        <f>IFERROR(VLOOKUP(Tabla1[[#This Row],[COD]],Circuitos[],2,0)," ")</f>
        <v xml:space="preserve"> </v>
      </c>
      <c r="N1049" s="9">
        <f>Tabla1[[#This Row],[DIA]]</f>
        <v>45844</v>
      </c>
      <c r="S1049"/>
    </row>
    <row r="1050" spans="1:19">
      <c r="A1050" s="9" t="str">
        <f>Tabla1[[#This Row],[DIA]]&amp;"-"&amp;Tabla1[[#This Row],[NUM]]</f>
        <v>45844-59</v>
      </c>
      <c r="B1050" s="61">
        <v>45844</v>
      </c>
      <c r="C1050" t="s">
        <v>13</v>
      </c>
      <c r="D1050" t="s">
        <v>252</v>
      </c>
      <c r="E1050" t="s">
        <v>272</v>
      </c>
      <c r="F1050">
        <v>59</v>
      </c>
      <c r="G1050">
        <v>0.24305555555555555</v>
      </c>
      <c r="H1050">
        <v>0.34375</v>
      </c>
      <c r="I1050">
        <v>26</v>
      </c>
      <c r="J1050">
        <v>0</v>
      </c>
      <c r="K1050">
        <v>26</v>
      </c>
      <c r="L1050">
        <v>0</v>
      </c>
      <c r="M1050" s="1" t="str">
        <f>IFERROR(VLOOKUP(Tabla1[[#This Row],[COD]],Circuitos[],2,0)," ")</f>
        <v xml:space="preserve"> </v>
      </c>
      <c r="N1050" s="9">
        <f>Tabla1[[#This Row],[DIA]]</f>
        <v>45844</v>
      </c>
      <c r="S1050"/>
    </row>
    <row r="1051" spans="1:19">
      <c r="A1051" s="9" t="str">
        <f>Tabla1[[#This Row],[DIA]]&amp;"-"&amp;Tabla1[[#This Row],[NUM]]</f>
        <v>45844-1858</v>
      </c>
      <c r="B1051" s="61">
        <v>45844</v>
      </c>
      <c r="C1051" t="s">
        <v>13</v>
      </c>
      <c r="D1051" t="s">
        <v>147</v>
      </c>
      <c r="E1051" t="s">
        <v>181</v>
      </c>
      <c r="F1051">
        <v>1858</v>
      </c>
      <c r="G1051">
        <v>0.49652777777777779</v>
      </c>
      <c r="H1051">
        <v>0.71527777777777779</v>
      </c>
      <c r="I1051">
        <v>30</v>
      </c>
      <c r="J1051">
        <v>0</v>
      </c>
      <c r="K1051">
        <v>30</v>
      </c>
      <c r="L1051">
        <v>0</v>
      </c>
      <c r="M1051" s="1" t="str">
        <f>IFERROR(VLOOKUP(Tabla1[[#This Row],[COD]],Circuitos[],2,0)," ")</f>
        <v xml:space="preserve"> </v>
      </c>
      <c r="N1051" s="9">
        <f>Tabla1[[#This Row],[DIA]]</f>
        <v>45844</v>
      </c>
      <c r="S1051"/>
    </row>
    <row r="1052" spans="1:19">
      <c r="A1052" s="9" t="str">
        <f>Tabla1[[#This Row],[DIA]]&amp;"-"&amp;Tabla1[[#This Row],[NUM]]</f>
        <v>45844-1358</v>
      </c>
      <c r="B1052" s="61">
        <v>45844</v>
      </c>
      <c r="C1052" t="s">
        <v>13</v>
      </c>
      <c r="D1052" t="s">
        <v>147</v>
      </c>
      <c r="E1052" t="s">
        <v>181</v>
      </c>
      <c r="F1052">
        <v>1358</v>
      </c>
      <c r="G1052">
        <v>0.61458333333333337</v>
      </c>
      <c r="H1052">
        <v>0.83333333333333337</v>
      </c>
      <c r="I1052">
        <v>27</v>
      </c>
      <c r="J1052">
        <v>0</v>
      </c>
      <c r="K1052">
        <v>27</v>
      </c>
      <c r="L1052">
        <v>0</v>
      </c>
      <c r="M1052" s="1" t="str">
        <f>IFERROR(VLOOKUP(Tabla1[[#This Row],[COD]],Circuitos[],2,0)," ")</f>
        <v xml:space="preserve"> </v>
      </c>
      <c r="N1052" s="9">
        <f>Tabla1[[#This Row],[DIA]]</f>
        <v>45844</v>
      </c>
      <c r="S1052"/>
    </row>
    <row r="1053" spans="1:19">
      <c r="A1053" s="9" t="str">
        <f>Tabla1[[#This Row],[DIA]]&amp;"-"&amp;Tabla1[[#This Row],[NUM]]</f>
        <v>45844-5113</v>
      </c>
      <c r="B1053" s="61">
        <v>45844</v>
      </c>
      <c r="C1053" t="s">
        <v>13</v>
      </c>
      <c r="D1053" t="s">
        <v>424</v>
      </c>
      <c r="E1053" t="s">
        <v>549</v>
      </c>
      <c r="F1053">
        <v>5113</v>
      </c>
      <c r="G1053">
        <v>0.33333333333333331</v>
      </c>
      <c r="H1053">
        <v>0.40972222222222221</v>
      </c>
      <c r="I1053">
        <v>189</v>
      </c>
      <c r="J1053">
        <v>96</v>
      </c>
      <c r="K1053">
        <v>93</v>
      </c>
      <c r="L1053">
        <v>50.793650793650791</v>
      </c>
      <c r="M1053" s="1" t="str">
        <f>IFERROR(VLOOKUP(Tabla1[[#This Row],[COD]],Circuitos[],2,0)," ")</f>
        <v>Alsacia, Selva Negra y el Rin / Bellezas de Suiza</v>
      </c>
      <c r="N1053" s="9">
        <f>Tabla1[[#This Row],[DIA]]</f>
        <v>45844</v>
      </c>
      <c r="S1053"/>
    </row>
    <row r="1054" spans="1:19">
      <c r="A1054" s="9" t="str">
        <f>Tabla1[[#This Row],[DIA]]&amp;"-"&amp;Tabla1[[#This Row],[NUM]]</f>
        <v>45844-1803</v>
      </c>
      <c r="B1054" s="61">
        <v>45844</v>
      </c>
      <c r="C1054" t="s">
        <v>13</v>
      </c>
      <c r="D1054" t="s">
        <v>196</v>
      </c>
      <c r="E1054" t="s">
        <v>193</v>
      </c>
      <c r="F1054">
        <v>1803</v>
      </c>
      <c r="G1054">
        <v>0.64236111111111116</v>
      </c>
      <c r="H1054">
        <v>0.74652777777777779</v>
      </c>
      <c r="I1054">
        <v>20</v>
      </c>
      <c r="J1054">
        <v>0</v>
      </c>
      <c r="K1054">
        <v>20</v>
      </c>
      <c r="L1054">
        <v>0</v>
      </c>
      <c r="M1054" s="1" t="str">
        <f>IFERROR(VLOOKUP(Tabla1[[#This Row],[COD]],Circuitos[],2,0)," ")</f>
        <v xml:space="preserve"> </v>
      </c>
      <c r="N1054" s="9">
        <f>Tabla1[[#This Row],[DIA]]</f>
        <v>45844</v>
      </c>
      <c r="S1054"/>
    </row>
    <row r="1055" spans="1:19">
      <c r="A1055" s="9" t="str">
        <f>Tabla1[[#This Row],[DIA]]&amp;"-"&amp;Tabla1[[#This Row],[NUM]]</f>
        <v>45844-573</v>
      </c>
      <c r="B1055" s="61">
        <v>45844</v>
      </c>
      <c r="C1055" t="s">
        <v>13</v>
      </c>
      <c r="D1055" t="s">
        <v>346</v>
      </c>
      <c r="E1055" t="s">
        <v>250</v>
      </c>
      <c r="F1055">
        <v>573</v>
      </c>
      <c r="G1055">
        <v>0.4826388888888889</v>
      </c>
      <c r="H1055">
        <v>0.56597222222222221</v>
      </c>
      <c r="I1055">
        <v>90</v>
      </c>
      <c r="J1055">
        <v>30</v>
      </c>
      <c r="K1055">
        <v>60</v>
      </c>
      <c r="L1055">
        <v>33.333333333333336</v>
      </c>
      <c r="M1055" s="1" t="str">
        <f>IFERROR(VLOOKUP(Tabla1[[#This Row],[COD]],Circuitos[],2,0)," ")</f>
        <v xml:space="preserve"> </v>
      </c>
      <c r="N1055" s="9">
        <f>Tabla1[[#This Row],[DIA]]</f>
        <v>45844</v>
      </c>
      <c r="S1055"/>
    </row>
    <row r="1056" spans="1:19">
      <c r="A1056" s="9" t="str">
        <f>Tabla1[[#This Row],[DIA]]&amp;"-"&amp;Tabla1[[#This Row],[NUM]]</f>
        <v>45844-787</v>
      </c>
      <c r="B1056" s="61">
        <v>45844</v>
      </c>
      <c r="C1056" t="s">
        <v>13</v>
      </c>
      <c r="D1056" t="s">
        <v>358</v>
      </c>
      <c r="E1056" t="s">
        <v>278</v>
      </c>
      <c r="F1056">
        <v>787</v>
      </c>
      <c r="G1056">
        <v>0.74305555555555558</v>
      </c>
      <c r="H1056">
        <v>0.94791666666666663</v>
      </c>
      <c r="I1056">
        <v>45</v>
      </c>
      <c r="J1056">
        <v>10</v>
      </c>
      <c r="K1056">
        <v>35</v>
      </c>
      <c r="L1056">
        <v>22.222222222222221</v>
      </c>
      <c r="M1056" s="1" t="str">
        <f>IFERROR(VLOOKUP(Tabla1[[#This Row],[COD]],Circuitos[],2,0)," ")</f>
        <v>Rumania, Transilvania, Cárpatos y Bucovina</v>
      </c>
      <c r="N1056" s="9">
        <f>Tabla1[[#This Row],[DIA]]</f>
        <v>45844</v>
      </c>
      <c r="S1056"/>
    </row>
    <row r="1057" spans="1:19">
      <c r="A1057" s="9" t="str">
        <f>Tabla1[[#This Row],[DIA]]&amp;"-"&amp;Tabla1[[#This Row],[NUM]]</f>
        <v>45844-809</v>
      </c>
      <c r="B1057" s="61">
        <v>45844</v>
      </c>
      <c r="C1057" t="s">
        <v>13</v>
      </c>
      <c r="D1057" t="s">
        <v>236</v>
      </c>
      <c r="E1057" t="s">
        <v>250</v>
      </c>
      <c r="F1057">
        <v>809</v>
      </c>
      <c r="G1057">
        <v>0.49652777777777779</v>
      </c>
      <c r="H1057">
        <v>0.61805555555555558</v>
      </c>
      <c r="I1057">
        <v>45</v>
      </c>
      <c r="J1057">
        <v>42</v>
      </c>
      <c r="K1057">
        <v>3</v>
      </c>
      <c r="L1057">
        <v>93.333333333333329</v>
      </c>
      <c r="M1057" s="1" t="str">
        <f>IFERROR(VLOOKUP(Tabla1[[#This Row],[COD]],Circuitos[],2,0)," ")</f>
        <v xml:space="preserve"> </v>
      </c>
      <c r="N1057" s="9">
        <f>Tabla1[[#This Row],[DIA]]</f>
        <v>45844</v>
      </c>
      <c r="S1057"/>
    </row>
    <row r="1058" spans="1:19">
      <c r="A1058" s="9" t="str">
        <f>Tabla1[[#This Row],[DIA]]&amp;"-"&amp;Tabla1[[#This Row],[NUM]]</f>
        <v>45844-5117</v>
      </c>
      <c r="B1058" s="61">
        <v>45844</v>
      </c>
      <c r="C1058" t="s">
        <v>13</v>
      </c>
      <c r="D1058" t="s">
        <v>214</v>
      </c>
      <c r="E1058" t="s">
        <v>549</v>
      </c>
      <c r="F1058">
        <v>5117</v>
      </c>
      <c r="G1058">
        <v>0.54861111111111116</v>
      </c>
      <c r="H1058">
        <v>0.73611111111111116</v>
      </c>
      <c r="I1058">
        <v>189</v>
      </c>
      <c r="J1058">
        <v>113</v>
      </c>
      <c r="K1058">
        <v>76</v>
      </c>
      <c r="L1058">
        <v>59.788359788359791</v>
      </c>
      <c r="M1058" s="1" t="str">
        <f>IFERROR(VLOOKUP(Tabla1[[#This Row],[COD]],Circuitos[],2,0)," ")</f>
        <v>Joyas del Báltico I / Bellezas del Báltico I</v>
      </c>
      <c r="N1058" s="9">
        <f>Tabla1[[#This Row],[DIA]]</f>
        <v>45844</v>
      </c>
      <c r="S1058"/>
    </row>
    <row r="1059" spans="1:19">
      <c r="A1059" s="9" t="str">
        <f>Tabla1[[#This Row],[DIA]]&amp;"-"&amp;Tabla1[[#This Row],[NUM]]</f>
        <v>45844-434</v>
      </c>
      <c r="B1059" s="61">
        <v>45844</v>
      </c>
      <c r="C1059" t="s">
        <v>13</v>
      </c>
      <c r="D1059" t="s">
        <v>394</v>
      </c>
      <c r="E1059" t="s">
        <v>395</v>
      </c>
      <c r="F1059">
        <v>434</v>
      </c>
      <c r="G1059">
        <v>0.64583333333333337</v>
      </c>
      <c r="H1059">
        <v>0.79513888888888884</v>
      </c>
      <c r="I1059">
        <v>25</v>
      </c>
      <c r="J1059">
        <v>18</v>
      </c>
      <c r="K1059">
        <v>7</v>
      </c>
      <c r="L1059">
        <v>72</v>
      </c>
      <c r="M1059" s="1" t="str">
        <f>IFERROR(VLOOKUP(Tabla1[[#This Row],[COD]],Circuitos[],2,0)," ")</f>
        <v xml:space="preserve"> </v>
      </c>
      <c r="N1059" s="9">
        <f>Tabla1[[#This Row],[DIA]]</f>
        <v>45844</v>
      </c>
      <c r="S1059"/>
    </row>
    <row r="1060" spans="1:19">
      <c r="A1060" s="9" t="str">
        <f>Tabla1[[#This Row],[DIA]]&amp;"-"&amp;Tabla1[[#This Row],[NUM]]</f>
        <v>45844-5114</v>
      </c>
      <c r="B1060" s="61">
        <v>45844</v>
      </c>
      <c r="C1060" t="s">
        <v>424</v>
      </c>
      <c r="D1060" t="s">
        <v>13</v>
      </c>
      <c r="E1060" t="s">
        <v>549</v>
      </c>
      <c r="F1060">
        <v>5114</v>
      </c>
      <c r="G1060">
        <v>0.44444444444444442</v>
      </c>
      <c r="H1060">
        <v>0.51388888888888884</v>
      </c>
      <c r="I1060">
        <v>189</v>
      </c>
      <c r="J1060">
        <v>127</v>
      </c>
      <c r="K1060">
        <v>62</v>
      </c>
      <c r="L1060">
        <v>67.195767195767189</v>
      </c>
      <c r="M1060" s="1" t="str">
        <f>IFERROR(VLOOKUP(Tabla1[[#This Row],[COD]],Circuitos[],2,0)," ")</f>
        <v xml:space="preserve"> </v>
      </c>
      <c r="N1060" s="9">
        <f>Tabla1[[#This Row],[DIA]]</f>
        <v>45844</v>
      </c>
      <c r="S1060"/>
    </row>
    <row r="1061" spans="1:19">
      <c r="A1061" s="9" t="str">
        <f>Tabla1[[#This Row],[DIA]]&amp;"-"&amp;Tabla1[[#This Row],[NUM]]</f>
        <v>45844-572</v>
      </c>
      <c r="B1061" s="61">
        <v>45844</v>
      </c>
      <c r="C1061" t="s">
        <v>346</v>
      </c>
      <c r="D1061" t="s">
        <v>13</v>
      </c>
      <c r="E1061" t="s">
        <v>250</v>
      </c>
      <c r="F1061">
        <v>572</v>
      </c>
      <c r="G1061">
        <v>0.53125</v>
      </c>
      <c r="H1061">
        <v>0.61805555555555558</v>
      </c>
      <c r="I1061">
        <v>30</v>
      </c>
      <c r="J1061">
        <v>5</v>
      </c>
      <c r="K1061">
        <v>25</v>
      </c>
      <c r="L1061">
        <v>16.666666666666668</v>
      </c>
      <c r="M1061" s="1" t="str">
        <f>IFERROR(VLOOKUP(Tabla1[[#This Row],[COD]],Circuitos[],2,0)," ")</f>
        <v xml:space="preserve"> </v>
      </c>
      <c r="N1061" s="9">
        <f>Tabla1[[#This Row],[DIA]]</f>
        <v>45844</v>
      </c>
      <c r="S1061"/>
    </row>
    <row r="1062" spans="1:19">
      <c r="A1062" s="9" t="str">
        <f>Tabla1[[#This Row],[DIA]]&amp;"-"&amp;Tabla1[[#This Row],[NUM]]</f>
        <v>45844-788</v>
      </c>
      <c r="B1062" s="61">
        <v>45844</v>
      </c>
      <c r="C1062" t="s">
        <v>358</v>
      </c>
      <c r="D1062" t="s">
        <v>13</v>
      </c>
      <c r="E1062" t="s">
        <v>278</v>
      </c>
      <c r="F1062">
        <v>788</v>
      </c>
      <c r="G1062">
        <v>0.98958333333333337</v>
      </c>
      <c r="H1062">
        <v>0.11458333333333333</v>
      </c>
      <c r="I1062">
        <v>45</v>
      </c>
      <c r="J1062">
        <v>0</v>
      </c>
      <c r="K1062">
        <v>45</v>
      </c>
      <c r="L1062">
        <v>0</v>
      </c>
      <c r="M1062" s="1" t="str">
        <f>IFERROR(VLOOKUP(Tabla1[[#This Row],[COD]],Circuitos[],2,0)," ")</f>
        <v xml:space="preserve"> </v>
      </c>
      <c r="N1062" s="9">
        <f>Tabla1[[#This Row],[DIA]]</f>
        <v>45844</v>
      </c>
      <c r="S1062"/>
    </row>
    <row r="1063" spans="1:19">
      <c r="A1063" s="9" t="str">
        <f>Tabla1[[#This Row],[DIA]]&amp;"-"&amp;Tabla1[[#This Row],[NUM]]</f>
        <v>45844-808</v>
      </c>
      <c r="B1063" s="61">
        <v>45844</v>
      </c>
      <c r="C1063" t="s">
        <v>236</v>
      </c>
      <c r="D1063" t="s">
        <v>13</v>
      </c>
      <c r="E1063" t="s">
        <v>250</v>
      </c>
      <c r="F1063">
        <v>808</v>
      </c>
      <c r="G1063">
        <v>0.51736111111111116</v>
      </c>
      <c r="H1063">
        <v>0.64930555555555558</v>
      </c>
      <c r="I1063">
        <v>45</v>
      </c>
      <c r="J1063">
        <v>32</v>
      </c>
      <c r="K1063">
        <v>13</v>
      </c>
      <c r="L1063">
        <v>71.111111111111114</v>
      </c>
      <c r="M1063" s="1" t="str">
        <f>IFERROR(VLOOKUP(Tabla1[[#This Row],[COD]],Circuitos[],2,0)," ")</f>
        <v xml:space="preserve"> </v>
      </c>
      <c r="N1063" s="9">
        <f>Tabla1[[#This Row],[DIA]]</f>
        <v>45844</v>
      </c>
      <c r="S1063"/>
    </row>
    <row r="1064" spans="1:19">
      <c r="A1064" s="9" t="str">
        <f>Tabla1[[#This Row],[DIA]]&amp;"-"&amp;Tabla1[[#This Row],[NUM]]</f>
        <v>45844-471</v>
      </c>
      <c r="B1064" s="61">
        <v>45844</v>
      </c>
      <c r="C1064" t="s">
        <v>294</v>
      </c>
      <c r="D1064" t="s">
        <v>13</v>
      </c>
      <c r="E1064" t="s">
        <v>295</v>
      </c>
      <c r="F1064">
        <v>471</v>
      </c>
      <c r="G1064">
        <v>0.25694444444444442</v>
      </c>
      <c r="H1064">
        <v>0.3888888888888889</v>
      </c>
      <c r="I1064">
        <v>30</v>
      </c>
      <c r="J1064">
        <v>11</v>
      </c>
      <c r="K1064">
        <v>19</v>
      </c>
      <c r="L1064">
        <v>36.666666666666664</v>
      </c>
      <c r="M1064" s="1" t="str">
        <f>IFERROR(VLOOKUP(Tabla1[[#This Row],[COD]],Circuitos[],2,0)," ")</f>
        <v xml:space="preserve"> </v>
      </c>
      <c r="N1064" s="9">
        <f>Tabla1[[#This Row],[DIA]]</f>
        <v>45844</v>
      </c>
      <c r="S1064"/>
    </row>
    <row r="1065" spans="1:19">
      <c r="A1065" s="9" t="str">
        <f>Tabla1[[#This Row],[DIA]]&amp;"-"&amp;Tabla1[[#This Row],[NUM]]</f>
        <v>45844-585</v>
      </c>
      <c r="B1065" s="61">
        <v>45844</v>
      </c>
      <c r="C1065" t="s">
        <v>336</v>
      </c>
      <c r="D1065" t="s">
        <v>252</v>
      </c>
      <c r="E1065" t="s">
        <v>272</v>
      </c>
      <c r="F1065">
        <v>585</v>
      </c>
      <c r="G1065">
        <v>0.47916666666666669</v>
      </c>
      <c r="H1065">
        <v>0.53819444444444442</v>
      </c>
      <c r="I1065">
        <v>38</v>
      </c>
      <c r="J1065">
        <v>0</v>
      </c>
      <c r="K1065">
        <v>38</v>
      </c>
      <c r="L1065">
        <v>0</v>
      </c>
      <c r="M1065" s="1" t="str">
        <f>IFERROR(VLOOKUP(Tabla1[[#This Row],[COD]],Circuitos[],2,0)," ")</f>
        <v xml:space="preserve"> </v>
      </c>
      <c r="N1065" s="9">
        <f>Tabla1[[#This Row],[DIA]]</f>
        <v>45844</v>
      </c>
      <c r="S1065"/>
    </row>
    <row r="1066" spans="1:19">
      <c r="A1066" s="9" t="str">
        <f>Tabla1[[#This Row],[DIA]]&amp;"-"&amp;Tabla1[[#This Row],[NUM]]</f>
        <v>45844-1302</v>
      </c>
      <c r="B1066" s="61">
        <v>45844</v>
      </c>
      <c r="C1066" t="s">
        <v>22</v>
      </c>
      <c r="D1066" t="s">
        <v>147</v>
      </c>
      <c r="E1066" t="s">
        <v>181</v>
      </c>
      <c r="F1066">
        <v>1302</v>
      </c>
      <c r="G1066">
        <v>0.4826388888888889</v>
      </c>
      <c r="H1066">
        <v>0.69097222222222221</v>
      </c>
      <c r="I1066">
        <v>12</v>
      </c>
      <c r="J1066">
        <v>0</v>
      </c>
      <c r="K1066">
        <v>12</v>
      </c>
      <c r="L1066">
        <v>0</v>
      </c>
      <c r="M1066" s="1" t="str">
        <f>IFERROR(VLOOKUP(Tabla1[[#This Row],[COD]],Circuitos[],2,0)," ")</f>
        <v xml:space="preserve"> </v>
      </c>
      <c r="N1066" s="9">
        <f>Tabla1[[#This Row],[DIA]]</f>
        <v>45844</v>
      </c>
      <c r="S1066"/>
    </row>
    <row r="1067" spans="1:19">
      <c r="A1067" s="9" t="str">
        <f>Tabla1[[#This Row],[DIA]]&amp;"-"&amp;Tabla1[[#This Row],[NUM]]</f>
        <v>45844-5118</v>
      </c>
      <c r="B1067" s="61">
        <v>45844</v>
      </c>
      <c r="C1067" t="s">
        <v>214</v>
      </c>
      <c r="D1067" t="s">
        <v>13</v>
      </c>
      <c r="E1067" t="s">
        <v>549</v>
      </c>
      <c r="F1067">
        <v>5118</v>
      </c>
      <c r="G1067">
        <v>0.77083333333333337</v>
      </c>
      <c r="H1067">
        <v>0.875</v>
      </c>
      <c r="I1067">
        <v>189</v>
      </c>
      <c r="J1067">
        <v>92</v>
      </c>
      <c r="K1067">
        <v>97</v>
      </c>
      <c r="L1067">
        <v>48.677248677248677</v>
      </c>
      <c r="M1067" s="1" t="str">
        <f>IFERROR(VLOOKUP(Tabla1[[#This Row],[COD]],Circuitos[],2,0)," ")</f>
        <v xml:space="preserve"> </v>
      </c>
      <c r="N1067" s="9">
        <f>Tabla1[[#This Row],[DIA]]</f>
        <v>45844</v>
      </c>
      <c r="S1067"/>
    </row>
    <row r="1068" spans="1:19">
      <c r="A1068" s="9" t="str">
        <f>Tabla1[[#This Row],[DIA]]&amp;"-"&amp;Tabla1[[#This Row],[NUM]]</f>
        <v>45844-437</v>
      </c>
      <c r="B1068" s="61">
        <v>45844</v>
      </c>
      <c r="C1068" t="s">
        <v>394</v>
      </c>
      <c r="D1068" t="s">
        <v>36</v>
      </c>
      <c r="E1068" t="s">
        <v>395</v>
      </c>
      <c r="F1068">
        <v>437</v>
      </c>
      <c r="G1068">
        <v>0.3888888888888889</v>
      </c>
      <c r="H1068">
        <v>0.52083333333333337</v>
      </c>
      <c r="I1068">
        <v>12</v>
      </c>
      <c r="J1068">
        <v>4</v>
      </c>
      <c r="K1068">
        <v>8</v>
      </c>
      <c r="L1068">
        <v>33.333333333333336</v>
      </c>
      <c r="M1068" s="1" t="str">
        <f>IFERROR(VLOOKUP(Tabla1[[#This Row],[COD]],Circuitos[],2,0)," ")</f>
        <v xml:space="preserve"> </v>
      </c>
      <c r="N1068" s="9">
        <f>Tabla1[[#This Row],[DIA]]</f>
        <v>45844</v>
      </c>
      <c r="S1068"/>
    </row>
    <row r="1069" spans="1:19">
      <c r="A1069" s="9" t="str">
        <f>Tabla1[[#This Row],[DIA]]&amp;"-"&amp;Tabla1[[#This Row],[NUM]]</f>
        <v>45844-3911</v>
      </c>
      <c r="B1069" s="61">
        <v>45844</v>
      </c>
      <c r="C1069" t="s">
        <v>394</v>
      </c>
      <c r="D1069" t="s">
        <v>555</v>
      </c>
      <c r="E1069" t="s">
        <v>395</v>
      </c>
      <c r="F1069">
        <v>3911</v>
      </c>
      <c r="G1069">
        <v>0.95486111111111116</v>
      </c>
      <c r="H1069">
        <v>0.99305555555555558</v>
      </c>
      <c r="I1069">
        <v>37</v>
      </c>
      <c r="J1069">
        <v>18</v>
      </c>
      <c r="K1069">
        <v>19</v>
      </c>
      <c r="L1069">
        <v>48.648648648648646</v>
      </c>
      <c r="M1069" s="1" t="str">
        <f>IFERROR(VLOOKUP(Tabla1[[#This Row],[COD]],Circuitos[],2,0)," ")</f>
        <v xml:space="preserve"> </v>
      </c>
      <c r="N1069" s="9">
        <f>Tabla1[[#This Row],[DIA]]</f>
        <v>45844</v>
      </c>
      <c r="S1069"/>
    </row>
    <row r="1070" spans="1:19">
      <c r="A1070" s="9" t="str">
        <f>Tabla1[[#This Row],[DIA]]&amp;"-"&amp;Tabla1[[#This Row],[NUM]]</f>
        <v>45844-433</v>
      </c>
      <c r="B1070" s="61">
        <v>45844</v>
      </c>
      <c r="C1070" t="s">
        <v>394</v>
      </c>
      <c r="D1070" t="s">
        <v>13</v>
      </c>
      <c r="E1070" t="s">
        <v>395</v>
      </c>
      <c r="F1070">
        <v>433</v>
      </c>
      <c r="G1070">
        <v>0.44444444444444442</v>
      </c>
      <c r="H1070">
        <v>0.60763888888888884</v>
      </c>
      <c r="I1070">
        <v>35</v>
      </c>
      <c r="J1070">
        <v>2</v>
      </c>
      <c r="K1070">
        <v>33</v>
      </c>
      <c r="L1070">
        <v>5.7142857142857144</v>
      </c>
      <c r="M1070" s="1" t="str">
        <f>IFERROR(VLOOKUP(Tabla1[[#This Row],[COD]],Circuitos[],2,0)," ")</f>
        <v xml:space="preserve"> </v>
      </c>
      <c r="N1070" s="9">
        <f>Tabla1[[#This Row],[DIA]]</f>
        <v>45844</v>
      </c>
      <c r="S1070"/>
    </row>
    <row r="1071" spans="1:19">
      <c r="A1071" s="9" t="str">
        <f>Tabla1[[#This Row],[DIA]]&amp;"-"&amp;Tabla1[[#This Row],[NUM]]</f>
        <v>45845-920</v>
      </c>
      <c r="B1071" s="61">
        <v>45845</v>
      </c>
      <c r="C1071" t="s">
        <v>185</v>
      </c>
      <c r="D1071" t="s">
        <v>13</v>
      </c>
      <c r="E1071" t="s">
        <v>186</v>
      </c>
      <c r="F1071">
        <v>920</v>
      </c>
      <c r="G1071">
        <v>0.63888888888888884</v>
      </c>
      <c r="H1071">
        <v>0.78125</v>
      </c>
      <c r="I1071">
        <v>30</v>
      </c>
      <c r="J1071">
        <v>23</v>
      </c>
      <c r="K1071">
        <v>7</v>
      </c>
      <c r="L1071">
        <v>76.666666666666671</v>
      </c>
      <c r="M1071" s="1" t="str">
        <f>IFERROR(VLOOKUP(Tabla1[[#This Row],[COD]],Circuitos[],2,0)," ")</f>
        <v xml:space="preserve"> </v>
      </c>
      <c r="N1071" s="9">
        <f>Tabla1[[#This Row],[DIA]]</f>
        <v>45845</v>
      </c>
      <c r="S1071"/>
    </row>
    <row r="1072" spans="1:19">
      <c r="A1072" s="9" t="str">
        <f>Tabla1[[#This Row],[DIA]]&amp;"-"&amp;Tabla1[[#This Row],[NUM]]</f>
        <v>45845-109</v>
      </c>
      <c r="B1072" s="61">
        <v>45845</v>
      </c>
      <c r="C1072" t="s">
        <v>354</v>
      </c>
      <c r="D1072" t="s">
        <v>13</v>
      </c>
      <c r="E1072" t="s">
        <v>355</v>
      </c>
      <c r="F1072">
        <v>109</v>
      </c>
      <c r="G1072">
        <v>0.44791666666666669</v>
      </c>
      <c r="H1072">
        <v>0.64236111111111116</v>
      </c>
      <c r="I1072">
        <v>30</v>
      </c>
      <c r="J1072">
        <v>0</v>
      </c>
      <c r="K1072">
        <v>30</v>
      </c>
      <c r="L1072">
        <v>0</v>
      </c>
      <c r="M1072" s="1" t="str">
        <f>IFERROR(VLOOKUP(Tabla1[[#This Row],[COD]],Circuitos[],2,0)," ")</f>
        <v xml:space="preserve"> </v>
      </c>
      <c r="N1072" s="9">
        <f>Tabla1[[#This Row],[DIA]]</f>
        <v>45845</v>
      </c>
      <c r="S1072"/>
    </row>
    <row r="1073" spans="1:19">
      <c r="A1073" s="9" t="str">
        <f>Tabla1[[#This Row],[DIA]]&amp;"-"&amp;Tabla1[[#This Row],[NUM]]</f>
        <v>45845-603</v>
      </c>
      <c r="B1073" s="61">
        <v>45845</v>
      </c>
      <c r="C1073" t="s">
        <v>51</v>
      </c>
      <c r="D1073" t="s">
        <v>266</v>
      </c>
      <c r="E1073" t="s">
        <v>558</v>
      </c>
      <c r="F1073">
        <v>603</v>
      </c>
      <c r="G1073">
        <v>0.64930555555555558</v>
      </c>
      <c r="H1073">
        <v>0.76388888888888884</v>
      </c>
      <c r="I1073">
        <v>40</v>
      </c>
      <c r="J1073">
        <v>0</v>
      </c>
      <c r="K1073">
        <v>40</v>
      </c>
      <c r="L1073">
        <v>0</v>
      </c>
      <c r="M1073" s="1" t="str">
        <f>IFERROR(VLOOKUP(Tabla1[[#This Row],[COD]],Circuitos[],2,0)," ")</f>
        <v>Todo Eslovenia, Austria y Costa Italiana</v>
      </c>
      <c r="N1073" s="9">
        <f>Tabla1[[#This Row],[DIA]]</f>
        <v>45845</v>
      </c>
      <c r="S1073"/>
    </row>
    <row r="1074" spans="1:19">
      <c r="A1074" s="9" t="str">
        <f>Tabla1[[#This Row],[DIA]]&amp;"-"&amp;Tabla1[[#This Row],[NUM]]</f>
        <v>45845-1001</v>
      </c>
      <c r="B1074" s="61">
        <v>45845</v>
      </c>
      <c r="C1074" t="s">
        <v>173</v>
      </c>
      <c r="D1074" t="s">
        <v>13</v>
      </c>
      <c r="E1074" t="s">
        <v>174</v>
      </c>
      <c r="F1074">
        <v>1001</v>
      </c>
      <c r="G1074">
        <v>0.3125</v>
      </c>
      <c r="H1074">
        <v>0.4861111111111111</v>
      </c>
      <c r="I1074">
        <v>51</v>
      </c>
      <c r="J1074">
        <v>51</v>
      </c>
      <c r="K1074">
        <v>0</v>
      </c>
      <c r="L1074">
        <v>100</v>
      </c>
      <c r="M1074" s="1" t="str">
        <f>IFERROR(VLOOKUP(Tabla1[[#This Row],[COD]],Circuitos[],2,0)," ")</f>
        <v xml:space="preserve"> </v>
      </c>
      <c r="N1074" s="9">
        <f>Tabla1[[#This Row],[DIA]]</f>
        <v>45845</v>
      </c>
      <c r="S1074"/>
    </row>
    <row r="1075" spans="1:19">
      <c r="A1075" s="9" t="str">
        <f>Tabla1[[#This Row],[DIA]]&amp;"-"&amp;Tabla1[[#This Row],[NUM]]</f>
        <v>45845-1916</v>
      </c>
      <c r="B1075" s="61">
        <v>45845</v>
      </c>
      <c r="C1075" t="s">
        <v>313</v>
      </c>
      <c r="D1075" t="s">
        <v>13</v>
      </c>
      <c r="E1075" t="s">
        <v>250</v>
      </c>
      <c r="F1075">
        <v>1916</v>
      </c>
      <c r="G1075">
        <v>0.4236111111111111</v>
      </c>
      <c r="H1075">
        <v>0.58680555555555558</v>
      </c>
      <c r="I1075">
        <v>30</v>
      </c>
      <c r="J1075">
        <v>0</v>
      </c>
      <c r="K1075">
        <v>30</v>
      </c>
      <c r="L1075">
        <v>0</v>
      </c>
      <c r="M1075" s="1" t="str">
        <f>IFERROR(VLOOKUP(Tabla1[[#This Row],[COD]],Circuitos[],2,0)," ")</f>
        <v xml:space="preserve"> </v>
      </c>
      <c r="N1075" s="9">
        <f>Tabla1[[#This Row],[DIA]]</f>
        <v>45845</v>
      </c>
      <c r="S1075"/>
    </row>
    <row r="1076" spans="1:19">
      <c r="A1076" s="9" t="str">
        <f>Tabla1[[#This Row],[DIA]]&amp;"-"&amp;Tabla1[[#This Row],[NUM]]</f>
        <v>45845-730</v>
      </c>
      <c r="B1076" s="61">
        <v>45845</v>
      </c>
      <c r="C1076" t="s">
        <v>547</v>
      </c>
      <c r="D1076" t="s">
        <v>394</v>
      </c>
      <c r="E1076" t="s">
        <v>395</v>
      </c>
      <c r="F1076">
        <v>730</v>
      </c>
      <c r="G1076">
        <v>0.22916666666666666</v>
      </c>
      <c r="H1076">
        <v>0.30902777777777779</v>
      </c>
      <c r="I1076">
        <v>46</v>
      </c>
      <c r="J1076">
        <v>20</v>
      </c>
      <c r="K1076">
        <v>26</v>
      </c>
      <c r="L1076">
        <v>43.478260869565219</v>
      </c>
      <c r="M1076" s="1" t="str">
        <f>IFERROR(VLOOKUP(Tabla1[[#This Row],[COD]],Circuitos[],2,0)," ")</f>
        <v xml:space="preserve"> </v>
      </c>
      <c r="N1076" s="9">
        <f>Tabla1[[#This Row],[DIA]]</f>
        <v>45845</v>
      </c>
      <c r="S1076"/>
    </row>
    <row r="1077" spans="1:19">
      <c r="A1077" s="9" t="str">
        <f>Tabla1[[#This Row],[DIA]]&amp;"-"&amp;Tabla1[[#This Row],[NUM]]</f>
        <v>45845-2232</v>
      </c>
      <c r="B1077" s="61">
        <v>45845</v>
      </c>
      <c r="C1077" t="s">
        <v>147</v>
      </c>
      <c r="D1077" t="s">
        <v>180</v>
      </c>
      <c r="E1077" t="s">
        <v>181</v>
      </c>
      <c r="F1077">
        <v>2232</v>
      </c>
      <c r="G1077">
        <v>5.5555555555555552E-2</v>
      </c>
      <c r="H1077">
        <v>0.11805555555555555</v>
      </c>
      <c r="I1077">
        <v>20</v>
      </c>
      <c r="J1077">
        <v>6</v>
      </c>
      <c r="K1077">
        <v>14</v>
      </c>
      <c r="L1077">
        <v>30</v>
      </c>
      <c r="M1077" s="1" t="str">
        <f>IFERROR(VLOOKUP(Tabla1[[#This Row],[COD]],Circuitos[],2,0)," ")</f>
        <v xml:space="preserve"> </v>
      </c>
      <c r="N1077" s="9">
        <f>Tabla1[[#This Row],[DIA]]</f>
        <v>45845</v>
      </c>
      <c r="S1077"/>
    </row>
    <row r="1078" spans="1:19">
      <c r="A1078" s="9" t="str">
        <f>Tabla1[[#This Row],[DIA]]&amp;"-"&amp;Tabla1[[#This Row],[NUM]]</f>
        <v>45845-162</v>
      </c>
      <c r="B1078" s="61">
        <v>45845</v>
      </c>
      <c r="C1078" t="s">
        <v>147</v>
      </c>
      <c r="D1078" t="s">
        <v>559</v>
      </c>
      <c r="E1078" t="s">
        <v>181</v>
      </c>
      <c r="F1078">
        <v>162</v>
      </c>
      <c r="G1078">
        <v>8.6805555555555552E-2</v>
      </c>
      <c r="H1078">
        <v>0.67361111111111116</v>
      </c>
      <c r="I1078">
        <v>27</v>
      </c>
      <c r="J1078">
        <v>0</v>
      </c>
      <c r="K1078">
        <v>27</v>
      </c>
      <c r="L1078">
        <v>0</v>
      </c>
      <c r="M1078" s="1" t="str">
        <f>IFERROR(VLOOKUP(Tabla1[[#This Row],[COD]],Circuitos[],2,0)," ")</f>
        <v xml:space="preserve"> </v>
      </c>
      <c r="N1078" s="9">
        <f>Tabla1[[#This Row],[DIA]]</f>
        <v>45845</v>
      </c>
      <c r="S1078"/>
    </row>
    <row r="1079" spans="1:19">
      <c r="A1079" s="9" t="str">
        <f>Tabla1[[#This Row],[DIA]]&amp;"-"&amp;Tabla1[[#This Row],[NUM]]</f>
        <v>45845-1003</v>
      </c>
      <c r="B1079" s="61">
        <v>45845</v>
      </c>
      <c r="C1079" t="s">
        <v>183</v>
      </c>
      <c r="D1079" t="s">
        <v>173</v>
      </c>
      <c r="E1079" t="s">
        <v>174</v>
      </c>
      <c r="F1079">
        <v>1003</v>
      </c>
      <c r="G1079">
        <v>0.81944444444444442</v>
      </c>
      <c r="H1079">
        <v>0.85416666666666663</v>
      </c>
      <c r="I1079">
        <v>10</v>
      </c>
      <c r="J1079">
        <v>0</v>
      </c>
      <c r="K1079">
        <v>10</v>
      </c>
      <c r="L1079">
        <v>0</v>
      </c>
      <c r="M1079" s="1" t="str">
        <f>IFERROR(VLOOKUP(Tabla1[[#This Row],[COD]],Circuitos[],2,0)," ")</f>
        <v xml:space="preserve"> </v>
      </c>
      <c r="N1079" s="9">
        <f>Tabla1[[#This Row],[DIA]]</f>
        <v>45845</v>
      </c>
      <c r="S1079"/>
    </row>
    <row r="1080" spans="1:19">
      <c r="A1080" s="9" t="str">
        <f>Tabla1[[#This Row],[DIA]]&amp;"-"&amp;Tabla1[[#This Row],[NUM]]</f>
        <v>45845-921</v>
      </c>
      <c r="B1080" s="61">
        <v>45845</v>
      </c>
      <c r="C1080" t="s">
        <v>13</v>
      </c>
      <c r="D1080" t="s">
        <v>185</v>
      </c>
      <c r="E1080" t="s">
        <v>186</v>
      </c>
      <c r="F1080">
        <v>921</v>
      </c>
      <c r="G1080">
        <v>0.81597222222222221</v>
      </c>
      <c r="H1080">
        <v>2.0833333333333332E-2</v>
      </c>
      <c r="I1080">
        <v>30</v>
      </c>
      <c r="J1080">
        <v>2</v>
      </c>
      <c r="K1080">
        <v>28</v>
      </c>
      <c r="L1080">
        <v>6.666666666666667</v>
      </c>
      <c r="M1080" s="1" t="str">
        <f>IFERROR(VLOOKUP(Tabla1[[#This Row],[COD]],Circuitos[],2,0)," ")</f>
        <v xml:space="preserve"> </v>
      </c>
      <c r="N1080" s="9">
        <f>Tabla1[[#This Row],[DIA]]</f>
        <v>45845</v>
      </c>
      <c r="S1080"/>
    </row>
    <row r="1081" spans="1:19">
      <c r="A1081" s="9" t="str">
        <f>Tabla1[[#This Row],[DIA]]&amp;"-"&amp;Tabla1[[#This Row],[NUM]]</f>
        <v>45845-1002</v>
      </c>
      <c r="B1081" s="61">
        <v>45845</v>
      </c>
      <c r="C1081" t="s">
        <v>13</v>
      </c>
      <c r="D1081" t="s">
        <v>183</v>
      </c>
      <c r="E1081" t="s">
        <v>174</v>
      </c>
      <c r="F1081">
        <v>1002</v>
      </c>
      <c r="G1081">
        <v>0.52777777777777779</v>
      </c>
      <c r="H1081">
        <v>0.77777777777777779</v>
      </c>
      <c r="I1081">
        <v>10</v>
      </c>
      <c r="J1081">
        <v>0</v>
      </c>
      <c r="K1081">
        <v>10</v>
      </c>
      <c r="L1081">
        <v>0</v>
      </c>
      <c r="M1081" s="1" t="str">
        <f>IFERROR(VLOOKUP(Tabla1[[#This Row],[COD]],Circuitos[],2,0)," ")</f>
        <v>Programas de Egipto</v>
      </c>
      <c r="N1081" s="9">
        <f>Tabla1[[#This Row],[DIA]]</f>
        <v>45845</v>
      </c>
      <c r="S1081"/>
    </row>
    <row r="1082" spans="1:19">
      <c r="A1082" s="9" t="str">
        <f>Tabla1[[#This Row],[DIA]]&amp;"-"&amp;Tabla1[[#This Row],[NUM]]</f>
        <v>45845-587</v>
      </c>
      <c r="B1082" s="61">
        <v>45845</v>
      </c>
      <c r="C1082" t="s">
        <v>13</v>
      </c>
      <c r="D1082" t="s">
        <v>229</v>
      </c>
      <c r="E1082" t="s">
        <v>556</v>
      </c>
      <c r="F1082">
        <v>587</v>
      </c>
      <c r="G1082">
        <v>0.89583333333333337</v>
      </c>
      <c r="H1082">
        <v>1.0416666666666666E-2</v>
      </c>
      <c r="I1082">
        <v>35</v>
      </c>
      <c r="J1082">
        <v>1</v>
      </c>
      <c r="K1082">
        <v>34</v>
      </c>
      <c r="L1082">
        <v>2.8571428571428572</v>
      </c>
      <c r="M1082" s="1" t="str">
        <f>IFERROR(VLOOKUP(Tabla1[[#This Row],[COD]],Circuitos[],2,0)," ")</f>
        <v xml:space="preserve"> </v>
      </c>
      <c r="N1082" s="9">
        <f>Tabla1[[#This Row],[DIA]]</f>
        <v>45845</v>
      </c>
      <c r="S1082"/>
    </row>
    <row r="1083" spans="1:19">
      <c r="A1083" s="9" t="str">
        <f>Tabla1[[#This Row],[DIA]]&amp;"-"&amp;Tabla1[[#This Row],[NUM]]</f>
        <v>45845-747</v>
      </c>
      <c r="B1083" s="61">
        <v>45845</v>
      </c>
      <c r="C1083" t="s">
        <v>13</v>
      </c>
      <c r="D1083" t="s">
        <v>196</v>
      </c>
      <c r="E1083" t="s">
        <v>250</v>
      </c>
      <c r="F1083">
        <v>747</v>
      </c>
      <c r="G1083">
        <v>0.83680555555555558</v>
      </c>
      <c r="H1083">
        <v>0.94444444444444442</v>
      </c>
      <c r="I1083">
        <v>40</v>
      </c>
      <c r="J1083">
        <v>9</v>
      </c>
      <c r="K1083">
        <v>31</v>
      </c>
      <c r="L1083">
        <v>22.5</v>
      </c>
      <c r="M1083" s="1" t="str">
        <f>IFERROR(VLOOKUP(Tabla1[[#This Row],[COD]],Circuitos[],2,0)," ")</f>
        <v xml:space="preserve"> </v>
      </c>
      <c r="N1083" s="9">
        <f>Tabla1[[#This Row],[DIA]]</f>
        <v>45845</v>
      </c>
      <c r="S1083"/>
    </row>
    <row r="1084" spans="1:19">
      <c r="A1084" s="9" t="str">
        <f>Tabla1[[#This Row],[DIA]]&amp;"-"&amp;Tabla1[[#This Row],[NUM]]</f>
        <v>45845-1219</v>
      </c>
      <c r="B1084" s="61">
        <v>45845</v>
      </c>
      <c r="C1084" t="s">
        <v>13</v>
      </c>
      <c r="D1084" t="s">
        <v>557</v>
      </c>
      <c r="E1084" t="s">
        <v>250</v>
      </c>
      <c r="F1084">
        <v>1219</v>
      </c>
      <c r="G1084">
        <v>0.3125</v>
      </c>
      <c r="H1084">
        <v>0.38194444444444442</v>
      </c>
      <c r="I1084">
        <v>30</v>
      </c>
      <c r="J1084">
        <v>3</v>
      </c>
      <c r="K1084">
        <v>27</v>
      </c>
      <c r="L1084">
        <v>10</v>
      </c>
      <c r="M1084" s="1" t="str">
        <f>IFERROR(VLOOKUP(Tabla1[[#This Row],[COD]],Circuitos[],2,0)," ")</f>
        <v xml:space="preserve"> </v>
      </c>
      <c r="N1084" s="9">
        <f>Tabla1[[#This Row],[DIA]]</f>
        <v>45845</v>
      </c>
      <c r="S1084"/>
    </row>
    <row r="1085" spans="1:19">
      <c r="A1085" s="9" t="str">
        <f>Tabla1[[#This Row],[DIA]]&amp;"-"&amp;Tabla1[[#This Row],[NUM]]</f>
        <v>45845-5115</v>
      </c>
      <c r="B1085" s="61">
        <v>45845</v>
      </c>
      <c r="C1085" t="s">
        <v>13</v>
      </c>
      <c r="D1085" t="s">
        <v>348</v>
      </c>
      <c r="E1085" t="s">
        <v>549</v>
      </c>
      <c r="F1085">
        <v>5115</v>
      </c>
      <c r="G1085">
        <v>0.33333333333333331</v>
      </c>
      <c r="H1085">
        <v>0.46875</v>
      </c>
      <c r="I1085">
        <v>189</v>
      </c>
      <c r="J1085">
        <v>58</v>
      </c>
      <c r="K1085">
        <v>131</v>
      </c>
      <c r="L1085">
        <v>30.687830687830687</v>
      </c>
      <c r="M1085" s="1" t="str">
        <f>IFERROR(VLOOKUP(Tabla1[[#This Row],[COD]],Circuitos[],2,0)," ")</f>
        <v>Noruega Fascinante I / Esencias de Noruega I</v>
      </c>
      <c r="N1085" s="9">
        <f>Tabla1[[#This Row],[DIA]]</f>
        <v>45845</v>
      </c>
      <c r="S1085"/>
    </row>
    <row r="1086" spans="1:19">
      <c r="A1086" s="9" t="str">
        <f>Tabla1[[#This Row],[DIA]]&amp;"-"&amp;Tabla1[[#This Row],[NUM]]</f>
        <v>45845-748</v>
      </c>
      <c r="B1086" s="61">
        <v>45845</v>
      </c>
      <c r="C1086" t="s">
        <v>196</v>
      </c>
      <c r="D1086" t="s">
        <v>13</v>
      </c>
      <c r="E1086" t="s">
        <v>250</v>
      </c>
      <c r="F1086">
        <v>748</v>
      </c>
      <c r="G1086">
        <v>0.3125</v>
      </c>
      <c r="H1086">
        <v>0.43055555555555558</v>
      </c>
      <c r="I1086">
        <v>40</v>
      </c>
      <c r="J1086">
        <v>7</v>
      </c>
      <c r="K1086">
        <v>33</v>
      </c>
      <c r="L1086">
        <v>17.5</v>
      </c>
      <c r="M1086" s="1" t="str">
        <f>IFERROR(VLOOKUP(Tabla1[[#This Row],[COD]],Circuitos[],2,0)," ")</f>
        <v xml:space="preserve"> </v>
      </c>
      <c r="N1086" s="9">
        <f>Tabla1[[#This Row],[DIA]]</f>
        <v>45845</v>
      </c>
      <c r="S1086"/>
    </row>
    <row r="1087" spans="1:19">
      <c r="A1087" s="9" t="str">
        <f>Tabla1[[#This Row],[DIA]]&amp;"-"&amp;Tabla1[[#This Row],[NUM]]</f>
        <v>45845-5116</v>
      </c>
      <c r="B1087" s="61">
        <v>45845</v>
      </c>
      <c r="C1087" t="s">
        <v>348</v>
      </c>
      <c r="D1087" t="s">
        <v>13</v>
      </c>
      <c r="E1087" t="s">
        <v>549</v>
      </c>
      <c r="F1087">
        <v>5116</v>
      </c>
      <c r="G1087">
        <v>0.50347222222222221</v>
      </c>
      <c r="H1087">
        <v>0.63888888888888884</v>
      </c>
      <c r="I1087">
        <v>189</v>
      </c>
      <c r="J1087">
        <v>58</v>
      </c>
      <c r="K1087">
        <v>131</v>
      </c>
      <c r="L1087">
        <v>30.687830687830687</v>
      </c>
      <c r="M1087" s="1" t="str">
        <f>IFERROR(VLOOKUP(Tabla1[[#This Row],[COD]],Circuitos[],2,0)," ")</f>
        <v xml:space="preserve"> </v>
      </c>
      <c r="N1087" s="9">
        <f>Tabla1[[#This Row],[DIA]]</f>
        <v>45845</v>
      </c>
      <c r="S1087"/>
    </row>
    <row r="1088" spans="1:19">
      <c r="A1088" s="9" t="str">
        <f>Tabla1[[#This Row],[DIA]]&amp;"-"&amp;Tabla1[[#This Row],[NUM]]</f>
        <v>45845-678</v>
      </c>
      <c r="B1088" s="61">
        <v>45845</v>
      </c>
      <c r="C1088" t="s">
        <v>310</v>
      </c>
      <c r="D1088" t="s">
        <v>13</v>
      </c>
      <c r="E1088" t="s">
        <v>250</v>
      </c>
      <c r="F1088">
        <v>678</v>
      </c>
      <c r="G1088">
        <v>0.5</v>
      </c>
      <c r="H1088">
        <v>0.61111111111111116</v>
      </c>
      <c r="I1088">
        <v>45</v>
      </c>
      <c r="J1088">
        <v>23</v>
      </c>
      <c r="K1088">
        <v>22</v>
      </c>
      <c r="L1088">
        <v>51.111111111111114</v>
      </c>
      <c r="M1088" s="1" t="str">
        <f>IFERROR(VLOOKUP(Tabla1[[#This Row],[COD]],Circuitos[],2,0)," ")</f>
        <v xml:space="preserve"> </v>
      </c>
      <c r="N1088" s="9">
        <f>Tabla1[[#This Row],[DIA]]</f>
        <v>45845</v>
      </c>
      <c r="S1088"/>
    </row>
    <row r="1089" spans="1:19">
      <c r="A1089" s="9" t="str">
        <f>Tabla1[[#This Row],[DIA]]&amp;"-"&amp;Tabla1[[#This Row],[NUM]]</f>
        <v>45845-433</v>
      </c>
      <c r="B1089" s="61">
        <v>45845</v>
      </c>
      <c r="C1089" t="s">
        <v>394</v>
      </c>
      <c r="D1089" t="s">
        <v>13</v>
      </c>
      <c r="E1089" t="s">
        <v>395</v>
      </c>
      <c r="F1089">
        <v>433</v>
      </c>
      <c r="G1089">
        <v>0.44444444444444442</v>
      </c>
      <c r="H1089">
        <v>0.60763888888888884</v>
      </c>
      <c r="I1089">
        <v>46</v>
      </c>
      <c r="J1089">
        <v>20</v>
      </c>
      <c r="K1089">
        <v>26</v>
      </c>
      <c r="L1089">
        <v>43.478260869565219</v>
      </c>
      <c r="M1089" s="1" t="str">
        <f>IFERROR(VLOOKUP(Tabla1[[#This Row],[COD]],Circuitos[],2,0)," ")</f>
        <v xml:space="preserve"> </v>
      </c>
      <c r="N1089" s="9">
        <f>Tabla1[[#This Row],[DIA]]</f>
        <v>45845</v>
      </c>
      <c r="S1089"/>
    </row>
    <row r="1090" spans="1:19">
      <c r="A1090" s="9" t="str">
        <f>Tabla1[[#This Row],[DIA]]&amp;"-"&amp;Tabla1[[#This Row],[NUM]]</f>
        <v>45846-1304</v>
      </c>
      <c r="B1090" s="61">
        <v>45846</v>
      </c>
      <c r="C1090" t="s">
        <v>33</v>
      </c>
      <c r="D1090" t="s">
        <v>147</v>
      </c>
      <c r="E1090" t="s">
        <v>181</v>
      </c>
      <c r="F1090">
        <v>1304</v>
      </c>
      <c r="G1090">
        <v>0.50347222222222221</v>
      </c>
      <c r="H1090">
        <v>0.72569444444444442</v>
      </c>
      <c r="I1090">
        <v>12</v>
      </c>
      <c r="J1090">
        <v>0</v>
      </c>
      <c r="K1090">
        <v>12</v>
      </c>
      <c r="L1090">
        <v>0</v>
      </c>
      <c r="M1090" s="1" t="str">
        <f>IFERROR(VLOOKUP(Tabla1[[#This Row],[COD]],Circuitos[],2,0)," ")</f>
        <v xml:space="preserve"> </v>
      </c>
      <c r="N1090" s="9">
        <f>Tabla1[[#This Row],[DIA]]</f>
        <v>45846</v>
      </c>
      <c r="S1090"/>
    </row>
    <row r="1091" spans="1:19">
      <c r="A1091" s="9" t="str">
        <f>Tabla1[[#This Row],[DIA]]&amp;"-"&amp;Tabla1[[#This Row],[NUM]]</f>
        <v>45846-1854</v>
      </c>
      <c r="B1091" s="61">
        <v>45846</v>
      </c>
      <c r="C1091" t="s">
        <v>36</v>
      </c>
      <c r="D1091" t="s">
        <v>147</v>
      </c>
      <c r="E1091" t="s">
        <v>181</v>
      </c>
      <c r="F1091">
        <v>1854</v>
      </c>
      <c r="G1091">
        <v>0.5</v>
      </c>
      <c r="H1091">
        <v>0.69097222222222221</v>
      </c>
      <c r="I1091">
        <v>16</v>
      </c>
      <c r="J1091">
        <v>0</v>
      </c>
      <c r="K1091">
        <v>16</v>
      </c>
      <c r="L1091">
        <v>0</v>
      </c>
      <c r="M1091" s="1" t="str">
        <f>IFERROR(VLOOKUP(Tabla1[[#This Row],[COD]],Circuitos[],2,0)," ")</f>
        <v xml:space="preserve"> </v>
      </c>
      <c r="N1091" s="9">
        <f>Tabla1[[#This Row],[DIA]]</f>
        <v>45846</v>
      </c>
      <c r="S1091"/>
    </row>
    <row r="1092" spans="1:19">
      <c r="A1092" s="9" t="str">
        <f>Tabla1[[#This Row],[DIA]]&amp;"-"&amp;Tabla1[[#This Row],[NUM]]</f>
        <v>45846-1316</v>
      </c>
      <c r="B1092" s="61">
        <v>45846</v>
      </c>
      <c r="C1092" t="s">
        <v>37</v>
      </c>
      <c r="D1092" t="s">
        <v>147</v>
      </c>
      <c r="E1092" t="s">
        <v>181</v>
      </c>
      <c r="F1092">
        <v>1316</v>
      </c>
      <c r="G1092">
        <v>0.50347222222222221</v>
      </c>
      <c r="H1092">
        <v>0.71875</v>
      </c>
      <c r="I1092">
        <v>16</v>
      </c>
      <c r="J1092">
        <v>0</v>
      </c>
      <c r="K1092">
        <v>16</v>
      </c>
      <c r="L1092">
        <v>0</v>
      </c>
      <c r="M1092" s="1" t="str">
        <f>IFERROR(VLOOKUP(Tabla1[[#This Row],[COD]],Circuitos[],2,0)," ")</f>
        <v xml:space="preserve"> </v>
      </c>
      <c r="N1092" s="9">
        <f>Tabla1[[#This Row],[DIA]]</f>
        <v>45846</v>
      </c>
      <c r="S1092"/>
    </row>
    <row r="1093" spans="1:19">
      <c r="A1093" s="9" t="str">
        <f>Tabla1[[#This Row],[DIA]]&amp;"-"&amp;Tabla1[[#This Row],[NUM]]</f>
        <v>45846-872</v>
      </c>
      <c r="B1093" s="61">
        <v>45846</v>
      </c>
      <c r="C1093" t="s">
        <v>223</v>
      </c>
      <c r="D1093" t="s">
        <v>13</v>
      </c>
      <c r="E1093" t="s">
        <v>250</v>
      </c>
      <c r="F1093">
        <v>872</v>
      </c>
      <c r="G1093">
        <v>0.64930555555555558</v>
      </c>
      <c r="H1093">
        <v>0.78819444444444442</v>
      </c>
      <c r="I1093">
        <v>45</v>
      </c>
      <c r="J1093">
        <v>43</v>
      </c>
      <c r="K1093">
        <v>2</v>
      </c>
      <c r="L1093">
        <v>95.555555555555557</v>
      </c>
      <c r="M1093" s="1" t="str">
        <f>IFERROR(VLOOKUP(Tabla1[[#This Row],[COD]],Circuitos[],2,0)," ")</f>
        <v xml:space="preserve"> </v>
      </c>
      <c r="N1093" s="9">
        <f>Tabla1[[#This Row],[DIA]]</f>
        <v>45846</v>
      </c>
      <c r="S1093"/>
    </row>
    <row r="1094" spans="1:19">
      <c r="A1094" s="9" t="str">
        <f>Tabla1[[#This Row],[DIA]]&amp;"-"&amp;Tabla1[[#This Row],[NUM]]</f>
        <v>45846-934</v>
      </c>
      <c r="B1094" s="61">
        <v>45846</v>
      </c>
      <c r="C1094" t="s">
        <v>209</v>
      </c>
      <c r="D1094" t="s">
        <v>13</v>
      </c>
      <c r="E1094" t="s">
        <v>250</v>
      </c>
      <c r="F1094">
        <v>934</v>
      </c>
      <c r="G1094">
        <v>0.52430555555555558</v>
      </c>
      <c r="H1094">
        <v>0.65277777777777779</v>
      </c>
      <c r="I1094">
        <v>30</v>
      </c>
      <c r="J1094">
        <v>4</v>
      </c>
      <c r="K1094">
        <v>26</v>
      </c>
      <c r="L1094">
        <v>13.333333333333334</v>
      </c>
      <c r="M1094" s="1" t="str">
        <f>IFERROR(VLOOKUP(Tabla1[[#This Row],[COD]],Circuitos[],2,0)," ")</f>
        <v xml:space="preserve"> </v>
      </c>
      <c r="N1094" s="9">
        <f>Tabla1[[#This Row],[DIA]]</f>
        <v>45846</v>
      </c>
      <c r="S1094"/>
    </row>
    <row r="1095" spans="1:19">
      <c r="A1095" s="9" t="str">
        <f>Tabla1[[#This Row],[DIA]]&amp;"-"&amp;Tabla1[[#This Row],[NUM]]</f>
        <v>45846-1305</v>
      </c>
      <c r="B1095" s="61">
        <v>45846</v>
      </c>
      <c r="C1095" t="s">
        <v>147</v>
      </c>
      <c r="D1095" t="s">
        <v>33</v>
      </c>
      <c r="E1095" t="s">
        <v>181</v>
      </c>
      <c r="F1095">
        <v>1305</v>
      </c>
      <c r="G1095">
        <v>0.55208333333333337</v>
      </c>
      <c r="H1095">
        <v>0.70833333333333337</v>
      </c>
      <c r="I1095">
        <v>12</v>
      </c>
      <c r="J1095">
        <v>9</v>
      </c>
      <c r="K1095">
        <v>3</v>
      </c>
      <c r="L1095">
        <v>75</v>
      </c>
      <c r="M1095" s="1" t="str">
        <f>IFERROR(VLOOKUP(Tabla1[[#This Row],[COD]],Circuitos[],2,0)," ")</f>
        <v xml:space="preserve"> </v>
      </c>
      <c r="N1095" s="9">
        <f>Tabla1[[#This Row],[DIA]]</f>
        <v>45846</v>
      </c>
      <c r="S1095"/>
    </row>
    <row r="1096" spans="1:19">
      <c r="A1096" s="9" t="str">
        <f>Tabla1[[#This Row],[DIA]]&amp;"-"&amp;Tabla1[[#This Row],[NUM]]</f>
        <v>45846-2020</v>
      </c>
      <c r="B1096" s="61">
        <v>45846</v>
      </c>
      <c r="C1096" t="s">
        <v>147</v>
      </c>
      <c r="D1096" t="s">
        <v>180</v>
      </c>
      <c r="E1096" t="s">
        <v>181</v>
      </c>
      <c r="F1096">
        <v>2020</v>
      </c>
      <c r="G1096">
        <v>0.76736111111111116</v>
      </c>
      <c r="H1096">
        <v>0.82986111111111116</v>
      </c>
      <c r="I1096">
        <v>58</v>
      </c>
      <c r="J1096">
        <v>6</v>
      </c>
      <c r="K1096">
        <v>52</v>
      </c>
      <c r="L1096">
        <v>10.344827586206897</v>
      </c>
      <c r="M1096" s="1" t="str">
        <f>IFERROR(VLOOKUP(Tabla1[[#This Row],[COD]],Circuitos[],2,0)," ")</f>
        <v xml:space="preserve"> </v>
      </c>
      <c r="N1096" s="9">
        <f>Tabla1[[#This Row],[DIA]]</f>
        <v>45846</v>
      </c>
      <c r="S1096"/>
    </row>
    <row r="1097" spans="1:19">
      <c r="A1097" s="9" t="str">
        <f>Tabla1[[#This Row],[DIA]]&amp;"-"&amp;Tabla1[[#This Row],[NUM]]</f>
        <v>45846-2022</v>
      </c>
      <c r="B1097" s="61">
        <v>45846</v>
      </c>
      <c r="C1097" t="s">
        <v>147</v>
      </c>
      <c r="D1097" t="s">
        <v>180</v>
      </c>
      <c r="E1097" t="s">
        <v>181</v>
      </c>
      <c r="F1097">
        <v>2022</v>
      </c>
      <c r="G1097">
        <v>0.83680555555555558</v>
      </c>
      <c r="H1097">
        <v>0.89930555555555558</v>
      </c>
      <c r="I1097">
        <v>28</v>
      </c>
      <c r="J1097">
        <v>0</v>
      </c>
      <c r="K1097">
        <v>28</v>
      </c>
      <c r="L1097">
        <v>0</v>
      </c>
      <c r="M1097" s="1" t="str">
        <f>IFERROR(VLOOKUP(Tabla1[[#This Row],[COD]],Circuitos[],2,0)," ")</f>
        <v xml:space="preserve"> </v>
      </c>
      <c r="N1097" s="9">
        <f>Tabla1[[#This Row],[DIA]]</f>
        <v>45846</v>
      </c>
      <c r="S1097"/>
    </row>
    <row r="1098" spans="1:19">
      <c r="A1098" s="9" t="str">
        <f>Tabla1[[#This Row],[DIA]]&amp;"-"&amp;Tabla1[[#This Row],[NUM]]</f>
        <v>45846-1855</v>
      </c>
      <c r="B1098" s="61">
        <v>45846</v>
      </c>
      <c r="C1098" t="s">
        <v>147</v>
      </c>
      <c r="D1098" t="s">
        <v>36</v>
      </c>
      <c r="E1098" t="s">
        <v>181</v>
      </c>
      <c r="F1098">
        <v>1855</v>
      </c>
      <c r="G1098">
        <v>0.59722222222222221</v>
      </c>
      <c r="H1098">
        <v>0.71180555555555558</v>
      </c>
      <c r="I1098">
        <v>16</v>
      </c>
      <c r="J1098">
        <v>0</v>
      </c>
      <c r="K1098">
        <v>16</v>
      </c>
      <c r="L1098">
        <v>0</v>
      </c>
      <c r="M1098" s="1" t="str">
        <f>IFERROR(VLOOKUP(Tabla1[[#This Row],[COD]],Circuitos[],2,0)," ")</f>
        <v xml:space="preserve"> </v>
      </c>
      <c r="N1098" s="9">
        <f>Tabla1[[#This Row],[DIA]]</f>
        <v>45846</v>
      </c>
      <c r="S1098"/>
    </row>
    <row r="1099" spans="1:19">
      <c r="A1099" s="9" t="str">
        <f>Tabla1[[#This Row],[DIA]]&amp;"-"&amp;Tabla1[[#This Row],[NUM]]</f>
        <v>45846-1315</v>
      </c>
      <c r="B1099" s="61">
        <v>45846</v>
      </c>
      <c r="C1099" t="s">
        <v>147</v>
      </c>
      <c r="D1099" t="s">
        <v>37</v>
      </c>
      <c r="E1099" t="s">
        <v>181</v>
      </c>
      <c r="F1099">
        <v>1315</v>
      </c>
      <c r="G1099">
        <v>0.32291666666666669</v>
      </c>
      <c r="H1099">
        <v>0.46180555555555558</v>
      </c>
      <c r="I1099">
        <v>16</v>
      </c>
      <c r="J1099">
        <v>2</v>
      </c>
      <c r="K1099">
        <v>14</v>
      </c>
      <c r="L1099">
        <v>12.5</v>
      </c>
      <c r="M1099" s="1" t="str">
        <f>IFERROR(VLOOKUP(Tabla1[[#This Row],[COD]],Circuitos[],2,0)," ")</f>
        <v xml:space="preserve"> </v>
      </c>
      <c r="N1099" s="9">
        <f>Tabla1[[#This Row],[DIA]]</f>
        <v>45846</v>
      </c>
      <c r="S1099"/>
    </row>
    <row r="1100" spans="1:19">
      <c r="A1100" s="9" t="str">
        <f>Tabla1[[#This Row],[DIA]]&amp;"-"&amp;Tabla1[[#This Row],[NUM]]</f>
        <v>45846-1859</v>
      </c>
      <c r="B1100" s="61">
        <v>45846</v>
      </c>
      <c r="C1100" t="s">
        <v>147</v>
      </c>
      <c r="D1100" t="s">
        <v>13</v>
      </c>
      <c r="E1100" t="s">
        <v>181</v>
      </c>
      <c r="F1100">
        <v>1859</v>
      </c>
      <c r="G1100">
        <v>0.55208333333333337</v>
      </c>
      <c r="H1100">
        <v>0.70138888888888884</v>
      </c>
      <c r="I1100">
        <v>30</v>
      </c>
      <c r="J1100">
        <v>2</v>
      </c>
      <c r="K1100">
        <v>28</v>
      </c>
      <c r="L1100">
        <v>6.666666666666667</v>
      </c>
      <c r="M1100" s="1" t="str">
        <f>IFERROR(VLOOKUP(Tabla1[[#This Row],[COD]],Circuitos[],2,0)," ")</f>
        <v xml:space="preserve"> </v>
      </c>
      <c r="N1100" s="9">
        <f>Tabla1[[#This Row],[DIA]]</f>
        <v>45846</v>
      </c>
      <c r="S1100"/>
    </row>
    <row r="1101" spans="1:19">
      <c r="A1101" s="9" t="str">
        <f>Tabla1[[#This Row],[DIA]]&amp;"-"&amp;Tabla1[[#This Row],[NUM]]</f>
        <v>45846-1313</v>
      </c>
      <c r="B1101" s="61">
        <v>45846</v>
      </c>
      <c r="C1101" t="s">
        <v>147</v>
      </c>
      <c r="D1101" t="s">
        <v>22</v>
      </c>
      <c r="E1101" t="s">
        <v>181</v>
      </c>
      <c r="F1101">
        <v>1313</v>
      </c>
      <c r="G1101">
        <v>0.59375</v>
      </c>
      <c r="H1101">
        <v>0.72569444444444442</v>
      </c>
      <c r="I1101">
        <v>12</v>
      </c>
      <c r="J1101">
        <v>0</v>
      </c>
      <c r="K1101">
        <v>12</v>
      </c>
      <c r="L1101">
        <v>0</v>
      </c>
      <c r="M1101" s="1" t="str">
        <f>IFERROR(VLOOKUP(Tabla1[[#This Row],[COD]],Circuitos[],2,0)," ")</f>
        <v xml:space="preserve"> </v>
      </c>
      <c r="N1101" s="9">
        <f>Tabla1[[#This Row],[DIA]]</f>
        <v>45846</v>
      </c>
      <c r="S1101"/>
    </row>
    <row r="1102" spans="1:19">
      <c r="A1102" s="9" t="str">
        <f>Tabla1[[#This Row],[DIA]]&amp;"-"&amp;Tabla1[[#This Row],[NUM]]</f>
        <v>45846-727</v>
      </c>
      <c r="B1102" s="61">
        <v>45846</v>
      </c>
      <c r="C1102" t="s">
        <v>13</v>
      </c>
      <c r="D1102" t="s">
        <v>103</v>
      </c>
      <c r="E1102" t="s">
        <v>482</v>
      </c>
      <c r="F1102">
        <v>727</v>
      </c>
      <c r="G1102">
        <v>0.80555555555555558</v>
      </c>
      <c r="H1102">
        <v>0.27083333333333331</v>
      </c>
      <c r="I1102">
        <v>20</v>
      </c>
      <c r="J1102">
        <v>0</v>
      </c>
      <c r="K1102">
        <v>20</v>
      </c>
      <c r="L1102">
        <v>0</v>
      </c>
      <c r="M1102" s="1" t="str">
        <f>IFERROR(VLOOKUP(Tabla1[[#This Row],[COD]],Circuitos[],2,0)," ")</f>
        <v xml:space="preserve"> </v>
      </c>
      <c r="N1102" s="9">
        <f>Tabla1[[#This Row],[DIA]]</f>
        <v>45846</v>
      </c>
      <c r="S1102"/>
    </row>
    <row r="1103" spans="1:19">
      <c r="A1103" s="9" t="str">
        <f>Tabla1[[#This Row],[DIA]]&amp;"-"&amp;Tabla1[[#This Row],[NUM]]</f>
        <v>45846-871</v>
      </c>
      <c r="B1103" s="61">
        <v>45846</v>
      </c>
      <c r="C1103" t="s">
        <v>13</v>
      </c>
      <c r="D1103" t="s">
        <v>223</v>
      </c>
      <c r="E1103" t="s">
        <v>250</v>
      </c>
      <c r="F1103">
        <v>871</v>
      </c>
      <c r="G1103">
        <v>0.48958333333333331</v>
      </c>
      <c r="H1103">
        <v>0.62152777777777779</v>
      </c>
      <c r="I1103">
        <v>45</v>
      </c>
      <c r="J1103">
        <v>21</v>
      </c>
      <c r="K1103">
        <v>24</v>
      </c>
      <c r="L1103">
        <v>46.666666666666664</v>
      </c>
      <c r="M1103" s="1" t="str">
        <f>IFERROR(VLOOKUP(Tabla1[[#This Row],[COD]],Circuitos[],2,0)," ")</f>
        <v xml:space="preserve"> </v>
      </c>
      <c r="N1103" s="9">
        <f>Tabla1[[#This Row],[DIA]]</f>
        <v>45846</v>
      </c>
      <c r="S1103"/>
    </row>
    <row r="1104" spans="1:19">
      <c r="A1104" s="9" t="str">
        <f>Tabla1[[#This Row],[DIA]]&amp;"-"&amp;Tabla1[[#This Row],[NUM]]</f>
        <v>45846-933</v>
      </c>
      <c r="B1104" s="61">
        <v>45846</v>
      </c>
      <c r="C1104" t="s">
        <v>13</v>
      </c>
      <c r="D1104" t="s">
        <v>209</v>
      </c>
      <c r="E1104" t="s">
        <v>250</v>
      </c>
      <c r="F1104">
        <v>933</v>
      </c>
      <c r="G1104">
        <v>0.375</v>
      </c>
      <c r="H1104">
        <v>0.49305555555555558</v>
      </c>
      <c r="I1104">
        <v>45</v>
      </c>
      <c r="J1104">
        <v>0</v>
      </c>
      <c r="K1104">
        <v>45</v>
      </c>
      <c r="L1104">
        <v>0</v>
      </c>
      <c r="M1104" s="1" t="str">
        <f>IFERROR(VLOOKUP(Tabla1[[#This Row],[COD]],Circuitos[],2,0)," ")</f>
        <v xml:space="preserve"> </v>
      </c>
      <c r="N1104" s="9">
        <f>Tabla1[[#This Row],[DIA]]</f>
        <v>45846</v>
      </c>
      <c r="S1104"/>
    </row>
    <row r="1105" spans="1:19">
      <c r="A1105" s="9" t="str">
        <f>Tabla1[[#This Row],[DIA]]&amp;"-"&amp;Tabla1[[#This Row],[NUM]]</f>
        <v>45846-1858</v>
      </c>
      <c r="B1105" s="61">
        <v>45846</v>
      </c>
      <c r="C1105" t="s">
        <v>13</v>
      </c>
      <c r="D1105" t="s">
        <v>147</v>
      </c>
      <c r="E1105" t="s">
        <v>181</v>
      </c>
      <c r="F1105">
        <v>1858</v>
      </c>
      <c r="G1105">
        <v>0.5</v>
      </c>
      <c r="H1105">
        <v>0.71527777777777779</v>
      </c>
      <c r="I1105">
        <v>30</v>
      </c>
      <c r="J1105">
        <v>6</v>
      </c>
      <c r="K1105">
        <v>24</v>
      </c>
      <c r="L1105">
        <v>20</v>
      </c>
      <c r="M1105" s="1" t="str">
        <f>IFERROR(VLOOKUP(Tabla1[[#This Row],[COD]],Circuitos[],2,0)," ")</f>
        <v xml:space="preserve"> </v>
      </c>
      <c r="N1105" s="9">
        <f>Tabla1[[#This Row],[DIA]]</f>
        <v>45846</v>
      </c>
      <c r="S1105"/>
    </row>
    <row r="1106" spans="1:19">
      <c r="A1106" s="9" t="str">
        <f>Tabla1[[#This Row],[DIA]]&amp;"-"&amp;Tabla1[[#This Row],[NUM]]</f>
        <v>45846-416</v>
      </c>
      <c r="B1106" s="61">
        <v>45846</v>
      </c>
      <c r="C1106" t="s">
        <v>13</v>
      </c>
      <c r="D1106" t="s">
        <v>358</v>
      </c>
      <c r="E1106" t="s">
        <v>528</v>
      </c>
      <c r="F1106">
        <v>416</v>
      </c>
      <c r="G1106">
        <v>0.52083333333333337</v>
      </c>
      <c r="H1106">
        <v>0.72222222222222221</v>
      </c>
      <c r="I1106">
        <v>35</v>
      </c>
      <c r="J1106">
        <v>23</v>
      </c>
      <c r="K1106">
        <v>12</v>
      </c>
      <c r="L1106">
        <v>65.714285714285708</v>
      </c>
      <c r="M1106" s="1" t="str">
        <f>IFERROR(VLOOKUP(Tabla1[[#This Row],[COD]],Circuitos[],2,0)," ")</f>
        <v xml:space="preserve"> </v>
      </c>
      <c r="N1106" s="9">
        <f>Tabla1[[#This Row],[DIA]]</f>
        <v>45846</v>
      </c>
      <c r="S1106"/>
    </row>
    <row r="1107" spans="1:19">
      <c r="A1107" s="9" t="str">
        <f>Tabla1[[#This Row],[DIA]]&amp;"-"&amp;Tabla1[[#This Row],[NUM]]</f>
        <v>45846-809</v>
      </c>
      <c r="B1107" s="61">
        <v>45846</v>
      </c>
      <c r="C1107" t="s">
        <v>13</v>
      </c>
      <c r="D1107" t="s">
        <v>236</v>
      </c>
      <c r="E1107" t="s">
        <v>250</v>
      </c>
      <c r="F1107">
        <v>809</v>
      </c>
      <c r="G1107">
        <v>0.49652777777777779</v>
      </c>
      <c r="H1107">
        <v>0.61805555555555558</v>
      </c>
      <c r="I1107">
        <v>45</v>
      </c>
      <c r="J1107">
        <v>45</v>
      </c>
      <c r="K1107">
        <v>0</v>
      </c>
      <c r="L1107">
        <v>100</v>
      </c>
      <c r="M1107" s="1" t="str">
        <f>IFERROR(VLOOKUP(Tabla1[[#This Row],[COD]],Circuitos[],2,0)," ")</f>
        <v xml:space="preserve"> </v>
      </c>
      <c r="N1107" s="9">
        <f>Tabla1[[#This Row],[DIA]]</f>
        <v>45846</v>
      </c>
      <c r="S1107"/>
    </row>
    <row r="1108" spans="1:19">
      <c r="A1108" s="9" t="str">
        <f>Tabla1[[#This Row],[DIA]]&amp;"-"&amp;Tabla1[[#This Row],[NUM]]</f>
        <v>45846-941</v>
      </c>
      <c r="B1108" s="61">
        <v>45846</v>
      </c>
      <c r="C1108" t="s">
        <v>13</v>
      </c>
      <c r="D1108" t="s">
        <v>254</v>
      </c>
      <c r="E1108" t="s">
        <v>250</v>
      </c>
      <c r="F1108">
        <v>941</v>
      </c>
      <c r="G1108">
        <v>0.66666666666666663</v>
      </c>
      <c r="H1108">
        <v>0.78125</v>
      </c>
      <c r="I1108">
        <v>45</v>
      </c>
      <c r="J1108">
        <v>2</v>
      </c>
      <c r="K1108">
        <v>43</v>
      </c>
      <c r="L1108">
        <v>4.4444444444444446</v>
      </c>
      <c r="M1108" s="1" t="str">
        <f>IFERROR(VLOOKUP(Tabla1[[#This Row],[COD]],Circuitos[],2,0)," ")</f>
        <v xml:space="preserve"> </v>
      </c>
      <c r="N1108" s="9">
        <f>Tabla1[[#This Row],[DIA]]</f>
        <v>45846</v>
      </c>
      <c r="S1108"/>
    </row>
    <row r="1109" spans="1:19">
      <c r="A1109" s="9" t="str">
        <f>Tabla1[[#This Row],[DIA]]&amp;"-"&amp;Tabla1[[#This Row],[NUM]]</f>
        <v>45846-768</v>
      </c>
      <c r="B1109" s="61">
        <v>45846</v>
      </c>
      <c r="C1109" t="s">
        <v>236</v>
      </c>
      <c r="D1109" t="s">
        <v>33</v>
      </c>
      <c r="E1109" t="s">
        <v>278</v>
      </c>
      <c r="F1109">
        <v>768</v>
      </c>
      <c r="G1109">
        <v>0.82986111111111116</v>
      </c>
      <c r="H1109">
        <v>0.97222222222222221</v>
      </c>
      <c r="I1109">
        <v>45</v>
      </c>
      <c r="J1109">
        <v>45</v>
      </c>
      <c r="K1109">
        <v>0</v>
      </c>
      <c r="L1109">
        <v>100</v>
      </c>
      <c r="M1109" s="1" t="str">
        <f>IFERROR(VLOOKUP(Tabla1[[#This Row],[COD]],Circuitos[],2,0)," ")</f>
        <v xml:space="preserve"> </v>
      </c>
      <c r="N1109" s="9">
        <f>Tabla1[[#This Row],[DIA]]</f>
        <v>45846</v>
      </c>
      <c r="S1109"/>
    </row>
    <row r="1110" spans="1:19">
      <c r="A1110" s="9" t="str">
        <f>Tabla1[[#This Row],[DIA]]&amp;"-"&amp;Tabla1[[#This Row],[NUM]]</f>
        <v>45846-810</v>
      </c>
      <c r="B1110" s="61">
        <v>45846</v>
      </c>
      <c r="C1110" t="s">
        <v>236</v>
      </c>
      <c r="D1110" t="s">
        <v>13</v>
      </c>
      <c r="E1110" t="s">
        <v>250</v>
      </c>
      <c r="F1110">
        <v>810</v>
      </c>
      <c r="G1110">
        <v>0.64930555555555558</v>
      </c>
      <c r="H1110">
        <v>0.78125</v>
      </c>
      <c r="I1110">
        <v>45</v>
      </c>
      <c r="J1110">
        <v>45</v>
      </c>
      <c r="K1110">
        <v>0</v>
      </c>
      <c r="L1110">
        <v>100</v>
      </c>
      <c r="M1110" s="1" t="str">
        <f>IFERROR(VLOOKUP(Tabla1[[#This Row],[COD]],Circuitos[],2,0)," ")</f>
        <v xml:space="preserve"> </v>
      </c>
      <c r="N1110" s="9">
        <f>Tabla1[[#This Row],[DIA]]</f>
        <v>45846</v>
      </c>
      <c r="S1110"/>
    </row>
    <row r="1111" spans="1:19">
      <c r="A1111" s="9" t="str">
        <f>Tabla1[[#This Row],[DIA]]&amp;"-"&amp;Tabla1[[#This Row],[NUM]]</f>
        <v>45846-1302</v>
      </c>
      <c r="B1111" s="61">
        <v>45846</v>
      </c>
      <c r="C1111" t="s">
        <v>22</v>
      </c>
      <c r="D1111" t="s">
        <v>147</v>
      </c>
      <c r="E1111" t="s">
        <v>181</v>
      </c>
      <c r="F1111">
        <v>1302</v>
      </c>
      <c r="G1111">
        <v>0.50347222222222221</v>
      </c>
      <c r="H1111">
        <v>0.70486111111111116</v>
      </c>
      <c r="I1111">
        <v>12</v>
      </c>
      <c r="J1111">
        <v>0</v>
      </c>
      <c r="K1111">
        <v>12</v>
      </c>
      <c r="L1111">
        <v>0</v>
      </c>
      <c r="M1111" s="1" t="str">
        <f>IFERROR(VLOOKUP(Tabla1[[#This Row],[COD]],Circuitos[],2,0)," ")</f>
        <v xml:space="preserve"> </v>
      </c>
      <c r="N1111" s="9">
        <f>Tabla1[[#This Row],[DIA]]</f>
        <v>45846</v>
      </c>
      <c r="S1111"/>
    </row>
    <row r="1112" spans="1:19">
      <c r="A1112" s="9" t="str">
        <f>Tabla1[[#This Row],[DIA]]&amp;"-"&amp;Tabla1[[#This Row],[NUM]]</f>
        <v>45846-763</v>
      </c>
      <c r="B1112" s="61">
        <v>45846</v>
      </c>
      <c r="C1112" t="s">
        <v>22</v>
      </c>
      <c r="D1112" t="s">
        <v>236</v>
      </c>
      <c r="E1112" t="s">
        <v>278</v>
      </c>
      <c r="F1112">
        <v>763</v>
      </c>
      <c r="G1112">
        <v>0.67708333333333337</v>
      </c>
      <c r="H1112">
        <v>0.78819444444444442</v>
      </c>
      <c r="I1112">
        <v>45</v>
      </c>
      <c r="J1112">
        <v>8</v>
      </c>
      <c r="K1112">
        <v>37</v>
      </c>
      <c r="L1112">
        <v>17.777777777777779</v>
      </c>
      <c r="M1112" s="1" t="str">
        <f>IFERROR(VLOOKUP(Tabla1[[#This Row],[COD]],Circuitos[],2,0)," ")</f>
        <v>Gran Tour de Ciudades Imperiales I y II (PRG-&gt;BUD)</v>
      </c>
      <c r="N1112" s="9">
        <f>Tabla1[[#This Row],[DIA]]</f>
        <v>45846</v>
      </c>
      <c r="S1112"/>
    </row>
    <row r="1113" spans="1:19">
      <c r="A1113" s="9" t="str">
        <f>Tabla1[[#This Row],[DIA]]&amp;"-"&amp;Tabla1[[#This Row],[NUM]]</f>
        <v>45847-2333</v>
      </c>
      <c r="B1113" s="61">
        <v>45847</v>
      </c>
      <c r="C1113" t="s">
        <v>185</v>
      </c>
      <c r="D1113" t="s">
        <v>147</v>
      </c>
      <c r="E1113" t="s">
        <v>181</v>
      </c>
      <c r="F1113">
        <v>2333</v>
      </c>
      <c r="G1113">
        <v>0.79513888888888884</v>
      </c>
      <c r="H1113">
        <v>0.85763888888888884</v>
      </c>
      <c r="I1113">
        <v>40</v>
      </c>
      <c r="J1113">
        <v>6</v>
      </c>
      <c r="K1113">
        <v>34</v>
      </c>
      <c r="L1113">
        <v>15</v>
      </c>
      <c r="M1113" s="1" t="str">
        <f>IFERROR(VLOOKUP(Tabla1[[#This Row],[COD]],Circuitos[],2,0)," ")</f>
        <v xml:space="preserve"> </v>
      </c>
      <c r="N1113" s="9">
        <f>Tabla1[[#This Row],[DIA]]</f>
        <v>45847</v>
      </c>
      <c r="S1113"/>
    </row>
    <row r="1114" spans="1:19">
      <c r="A1114" s="9" t="str">
        <f>Tabla1[[#This Row],[DIA]]&amp;"-"&amp;Tabla1[[#This Row],[NUM]]</f>
        <v>45847-847</v>
      </c>
      <c r="B1114" s="61">
        <v>45847</v>
      </c>
      <c r="C1114" t="s">
        <v>103</v>
      </c>
      <c r="D1114" t="s">
        <v>495</v>
      </c>
      <c r="E1114" t="s">
        <v>482</v>
      </c>
      <c r="F1114">
        <v>847</v>
      </c>
      <c r="G1114">
        <v>0.34375</v>
      </c>
      <c r="H1114">
        <v>0.57291666666666663</v>
      </c>
      <c r="I1114">
        <v>20</v>
      </c>
      <c r="J1114">
        <v>0</v>
      </c>
      <c r="K1114">
        <v>20</v>
      </c>
      <c r="L1114">
        <v>0</v>
      </c>
      <c r="M1114" s="1" t="str">
        <f>IFERROR(VLOOKUP(Tabla1[[#This Row],[COD]],Circuitos[],2,0)," ")</f>
        <v>Lo Mejor de Sudáfrica</v>
      </c>
      <c r="N1114" s="9">
        <f>Tabla1[[#This Row],[DIA]]</f>
        <v>45847</v>
      </c>
      <c r="S1114"/>
    </row>
    <row r="1115" spans="1:19">
      <c r="A1115" s="9" t="str">
        <f>Tabla1[[#This Row],[DIA]]&amp;"-"&amp;Tabla1[[#This Row],[NUM]]</f>
        <v>45847-8055</v>
      </c>
      <c r="B1115" s="61">
        <v>45847</v>
      </c>
      <c r="C1115" t="s">
        <v>175</v>
      </c>
      <c r="D1115" t="s">
        <v>173</v>
      </c>
      <c r="E1115" t="s">
        <v>257</v>
      </c>
      <c r="F1115">
        <v>8055</v>
      </c>
      <c r="G1115">
        <v>0.5625</v>
      </c>
      <c r="H1115">
        <v>0.61458333333333337</v>
      </c>
      <c r="I1115">
        <v>10</v>
      </c>
      <c r="J1115">
        <v>0</v>
      </c>
      <c r="K1115">
        <v>10</v>
      </c>
      <c r="L1115">
        <v>0</v>
      </c>
      <c r="M1115" s="1" t="str">
        <f>IFERROR(VLOOKUP(Tabla1[[#This Row],[COD]],Circuitos[],2,0)," ")</f>
        <v xml:space="preserve"> </v>
      </c>
      <c r="N1115" s="9">
        <f>Tabla1[[#This Row],[DIA]]</f>
        <v>45847</v>
      </c>
      <c r="S1115"/>
    </row>
    <row r="1116" spans="1:19">
      <c r="A1116" s="9" t="str">
        <f>Tabla1[[#This Row],[DIA]]&amp;"-"&amp;Tabla1[[#This Row],[NUM]]</f>
        <v>45847-678</v>
      </c>
      <c r="B1116" s="61">
        <v>45847</v>
      </c>
      <c r="C1116" t="s">
        <v>310</v>
      </c>
      <c r="D1116" t="s">
        <v>13</v>
      </c>
      <c r="E1116" t="s">
        <v>250</v>
      </c>
      <c r="F1116">
        <v>678</v>
      </c>
      <c r="G1116">
        <v>0.5</v>
      </c>
      <c r="H1116">
        <v>0.61111111111111116</v>
      </c>
      <c r="I1116">
        <v>50</v>
      </c>
      <c r="J1116">
        <v>14</v>
      </c>
      <c r="K1116">
        <v>36</v>
      </c>
      <c r="L1116">
        <v>28</v>
      </c>
      <c r="M1116" s="1" t="str">
        <f>IFERROR(VLOOKUP(Tabla1[[#This Row],[COD]],Circuitos[],2,0)," ")</f>
        <v xml:space="preserve"> </v>
      </c>
      <c r="N1116" s="9">
        <f>Tabla1[[#This Row],[DIA]]</f>
        <v>45847</v>
      </c>
      <c r="S1116"/>
    </row>
    <row r="1117" spans="1:19">
      <c r="A1117" s="9" t="str">
        <f>Tabla1[[#This Row],[DIA]]&amp;"-"&amp;Tabla1[[#This Row],[NUM]]</f>
        <v>45849-2333</v>
      </c>
      <c r="B1117" s="61">
        <v>45849</v>
      </c>
      <c r="C1117" t="s">
        <v>185</v>
      </c>
      <c r="D1117" t="s">
        <v>147</v>
      </c>
      <c r="E1117" t="s">
        <v>181</v>
      </c>
      <c r="F1117">
        <v>2333</v>
      </c>
      <c r="G1117">
        <v>0.79513888888888884</v>
      </c>
      <c r="H1117">
        <v>0.85763888888888884</v>
      </c>
      <c r="I1117">
        <v>40</v>
      </c>
      <c r="J1117">
        <v>2</v>
      </c>
      <c r="K1117">
        <v>38</v>
      </c>
      <c r="L1117">
        <v>5</v>
      </c>
      <c r="M1117" s="1" t="str">
        <f>IFERROR(VLOOKUP(Tabla1[[#This Row],[COD]],Circuitos[],2,0)," ")</f>
        <v xml:space="preserve"> </v>
      </c>
      <c r="N1117" s="9">
        <f>Tabla1[[#This Row],[DIA]]</f>
        <v>45849</v>
      </c>
      <c r="S1117"/>
    </row>
    <row r="1118" spans="1:19">
      <c r="A1118" s="9" t="str">
        <f>Tabla1[[#This Row],[DIA]]&amp;"-"&amp;Tabla1[[#This Row],[NUM]]</f>
        <v>45849-920</v>
      </c>
      <c r="B1118" s="61">
        <v>45849</v>
      </c>
      <c r="C1118" t="s">
        <v>185</v>
      </c>
      <c r="D1118" t="s">
        <v>13</v>
      </c>
      <c r="E1118" t="s">
        <v>186</v>
      </c>
      <c r="F1118">
        <v>920</v>
      </c>
      <c r="G1118">
        <v>0.63888888888888884</v>
      </c>
      <c r="H1118">
        <v>0.78125</v>
      </c>
      <c r="I1118">
        <v>30</v>
      </c>
      <c r="J1118">
        <v>4</v>
      </c>
      <c r="K1118">
        <v>26</v>
      </c>
      <c r="L1118">
        <v>13.333333333333334</v>
      </c>
      <c r="M1118" s="1" t="str">
        <f>IFERROR(VLOOKUP(Tabla1[[#This Row],[COD]],Circuitos[],2,0)," ")</f>
        <v xml:space="preserve"> </v>
      </c>
      <c r="N1118" s="9">
        <f>Tabla1[[#This Row],[DIA]]</f>
        <v>45849</v>
      </c>
      <c r="S1118"/>
    </row>
    <row r="1119" spans="1:19">
      <c r="A1119" s="9" t="str">
        <f>Tabla1[[#This Row],[DIA]]&amp;"-"&amp;Tabla1[[#This Row],[NUM]]</f>
        <v>45849-5003</v>
      </c>
      <c r="B1119" s="61">
        <v>45849</v>
      </c>
      <c r="C1119" t="s">
        <v>175</v>
      </c>
      <c r="D1119" t="s">
        <v>173</v>
      </c>
      <c r="E1119" t="s">
        <v>174</v>
      </c>
      <c r="F1119">
        <v>5003</v>
      </c>
      <c r="G1119">
        <v>0.81597222222222221</v>
      </c>
      <c r="H1119">
        <v>0.89930555555555558</v>
      </c>
      <c r="I1119">
        <v>10</v>
      </c>
      <c r="J1119">
        <v>0</v>
      </c>
      <c r="K1119">
        <v>10</v>
      </c>
      <c r="L1119">
        <v>0</v>
      </c>
      <c r="M1119" s="1" t="str">
        <f>IFERROR(VLOOKUP(Tabla1[[#This Row],[COD]],Circuitos[],2,0)," ")</f>
        <v xml:space="preserve"> </v>
      </c>
      <c r="N1119" s="9">
        <f>Tabla1[[#This Row],[DIA]]</f>
        <v>45849</v>
      </c>
      <c r="S1119"/>
    </row>
    <row r="1120" spans="1:19">
      <c r="A1120" s="9" t="str">
        <f>Tabla1[[#This Row],[DIA]]&amp;"-"&amp;Tabla1[[#This Row],[NUM]]</f>
        <v>45849-5001</v>
      </c>
      <c r="B1120" s="61">
        <v>45849</v>
      </c>
      <c r="C1120" t="s">
        <v>173</v>
      </c>
      <c r="D1120" t="s">
        <v>13</v>
      </c>
      <c r="E1120" t="s">
        <v>174</v>
      </c>
      <c r="F1120">
        <v>5001</v>
      </c>
      <c r="G1120">
        <v>0.35416666666666669</v>
      </c>
      <c r="H1120">
        <v>0.53125</v>
      </c>
      <c r="I1120">
        <v>10</v>
      </c>
      <c r="J1120">
        <v>0</v>
      </c>
      <c r="K1120">
        <v>10</v>
      </c>
      <c r="L1120">
        <v>0</v>
      </c>
      <c r="M1120" s="1" t="str">
        <f>IFERROR(VLOOKUP(Tabla1[[#This Row],[COD]],Circuitos[],2,0)," ")</f>
        <v xml:space="preserve"> </v>
      </c>
      <c r="N1120" s="9">
        <f>Tabla1[[#This Row],[DIA]]</f>
        <v>45849</v>
      </c>
      <c r="S1120"/>
    </row>
    <row r="1121" spans="1:19">
      <c r="A1121" s="9" t="str">
        <f>Tabla1[[#This Row],[DIA]]&amp;"-"&amp;Tabla1[[#This Row],[NUM]]</f>
        <v>45849-921</v>
      </c>
      <c r="B1121" s="61">
        <v>45849</v>
      </c>
      <c r="C1121" t="s">
        <v>13</v>
      </c>
      <c r="D1121" t="s">
        <v>185</v>
      </c>
      <c r="E1121" t="s">
        <v>186</v>
      </c>
      <c r="F1121">
        <v>921</v>
      </c>
      <c r="G1121">
        <v>0.81597222222222221</v>
      </c>
      <c r="H1121">
        <v>2.0833333333333332E-2</v>
      </c>
      <c r="I1121">
        <v>30</v>
      </c>
      <c r="J1121">
        <v>3</v>
      </c>
      <c r="K1121">
        <v>27</v>
      </c>
      <c r="L1121">
        <v>10</v>
      </c>
      <c r="M1121" s="1" t="str">
        <f>IFERROR(VLOOKUP(Tabla1[[#This Row],[COD]],Circuitos[],2,0)," ")</f>
        <v xml:space="preserve"> </v>
      </c>
      <c r="N1121" s="9">
        <f>Tabla1[[#This Row],[DIA]]</f>
        <v>45849</v>
      </c>
      <c r="S1121"/>
    </row>
    <row r="1122" spans="1:19">
      <c r="A1122" s="9" t="str">
        <f>Tabla1[[#This Row],[DIA]]&amp;"-"&amp;Tabla1[[#This Row],[NUM]]</f>
        <v>45849-5002</v>
      </c>
      <c r="B1122" s="61">
        <v>45849</v>
      </c>
      <c r="C1122" t="s">
        <v>13</v>
      </c>
      <c r="D1122" t="s">
        <v>175</v>
      </c>
      <c r="E1122" t="s">
        <v>174</v>
      </c>
      <c r="F1122">
        <v>5002</v>
      </c>
      <c r="G1122">
        <v>0.52777777777777779</v>
      </c>
      <c r="H1122">
        <v>0.77430555555555558</v>
      </c>
      <c r="I1122">
        <v>10</v>
      </c>
      <c r="J1122">
        <v>0</v>
      </c>
      <c r="K1122">
        <v>10</v>
      </c>
      <c r="L1122">
        <v>0</v>
      </c>
      <c r="M1122" s="1" t="str">
        <f>IFERROR(VLOOKUP(Tabla1[[#This Row],[COD]],Circuitos[],2,0)," ")</f>
        <v>Programas de Egipto</v>
      </c>
      <c r="N1122" s="9">
        <f>Tabla1[[#This Row],[DIA]]</f>
        <v>45849</v>
      </c>
      <c r="S1122"/>
    </row>
    <row r="1123" spans="1:19">
      <c r="A1123" s="9" t="str">
        <f>Tabla1[[#This Row],[DIA]]&amp;"-"&amp;Tabla1[[#This Row],[NUM]]</f>
        <v>45850-6001</v>
      </c>
      <c r="B1123" s="61">
        <v>45850</v>
      </c>
      <c r="C1123" t="s">
        <v>173</v>
      </c>
      <c r="D1123" t="s">
        <v>13</v>
      </c>
      <c r="E1123" t="s">
        <v>174</v>
      </c>
      <c r="F1123">
        <v>6001</v>
      </c>
      <c r="G1123">
        <v>0.37847222222222221</v>
      </c>
      <c r="H1123">
        <v>0.55902777777777779</v>
      </c>
      <c r="I1123">
        <v>10</v>
      </c>
      <c r="J1123">
        <v>0</v>
      </c>
      <c r="K1123">
        <v>10</v>
      </c>
      <c r="L1123">
        <v>0</v>
      </c>
      <c r="M1123" s="1" t="str">
        <f>IFERROR(VLOOKUP(Tabla1[[#This Row],[COD]],Circuitos[],2,0)," ")</f>
        <v xml:space="preserve"> </v>
      </c>
      <c r="N1123" s="9">
        <f>Tabla1[[#This Row],[DIA]]</f>
        <v>45850</v>
      </c>
      <c r="S1123"/>
    </row>
    <row r="1124" spans="1:19">
      <c r="A1124" s="9" t="str">
        <f>Tabla1[[#This Row],[DIA]]&amp;"-"&amp;Tabla1[[#This Row],[NUM]]</f>
        <v>45850-726</v>
      </c>
      <c r="B1124" s="61">
        <v>45850</v>
      </c>
      <c r="C1124" t="s">
        <v>147</v>
      </c>
      <c r="D1124" t="s">
        <v>550</v>
      </c>
      <c r="E1124" t="s">
        <v>181</v>
      </c>
      <c r="F1124">
        <v>726</v>
      </c>
      <c r="G1124">
        <v>0.84722222222222221</v>
      </c>
      <c r="H1124">
        <v>0.25</v>
      </c>
      <c r="I1124">
        <v>15</v>
      </c>
      <c r="J1124">
        <v>0</v>
      </c>
      <c r="K1124">
        <v>15</v>
      </c>
      <c r="L1124">
        <v>0</v>
      </c>
      <c r="M1124" s="1" t="str">
        <f>IFERROR(VLOOKUP(Tabla1[[#This Row],[COD]],Circuitos[],2,0)," ")</f>
        <v>Lo Mejor de Nepal</v>
      </c>
      <c r="N1124" s="9">
        <f>Tabla1[[#This Row],[DIA]]</f>
        <v>45850</v>
      </c>
      <c r="S1124"/>
    </row>
    <row r="1125" spans="1:19">
      <c r="A1125" s="9" t="str">
        <f>Tabla1[[#This Row],[DIA]]&amp;"-"&amp;Tabla1[[#This Row],[NUM]]</f>
        <v>45850-1355</v>
      </c>
      <c r="B1125" s="61">
        <v>45850</v>
      </c>
      <c r="C1125" t="s">
        <v>13</v>
      </c>
      <c r="D1125" t="s">
        <v>392</v>
      </c>
      <c r="E1125" t="s">
        <v>250</v>
      </c>
      <c r="F1125">
        <v>1355</v>
      </c>
      <c r="G1125">
        <v>0.46527777777777779</v>
      </c>
      <c r="H1125">
        <v>0.50347222222222221</v>
      </c>
      <c r="I1125">
        <v>30</v>
      </c>
      <c r="J1125">
        <v>0</v>
      </c>
      <c r="K1125">
        <v>30</v>
      </c>
      <c r="L1125">
        <v>0</v>
      </c>
      <c r="M1125" s="1" t="str">
        <f>IFERROR(VLOOKUP(Tabla1[[#This Row],[COD]],Circuitos[],2,0)," ")</f>
        <v xml:space="preserve"> </v>
      </c>
      <c r="N1125" s="9">
        <f>Tabla1[[#This Row],[DIA]]</f>
        <v>45850</v>
      </c>
      <c r="S1125"/>
    </row>
    <row r="1126" spans="1:19">
      <c r="A1126" s="9" t="str">
        <f>Tabla1[[#This Row],[DIA]]&amp;"-"&amp;Tabla1[[#This Row],[NUM]]</f>
        <v>45850-1858</v>
      </c>
      <c r="B1126" s="61">
        <v>45850</v>
      </c>
      <c r="C1126" t="s">
        <v>13</v>
      </c>
      <c r="D1126" t="s">
        <v>147</v>
      </c>
      <c r="E1126" t="s">
        <v>181</v>
      </c>
      <c r="F1126">
        <v>1858</v>
      </c>
      <c r="G1126">
        <v>0.49652777777777779</v>
      </c>
      <c r="H1126">
        <v>0.71527777777777779</v>
      </c>
      <c r="I1126">
        <v>15</v>
      </c>
      <c r="J1126">
        <v>0</v>
      </c>
      <c r="K1126">
        <v>15</v>
      </c>
      <c r="L1126">
        <v>0</v>
      </c>
      <c r="M1126" s="1" t="str">
        <f>IFERROR(VLOOKUP(Tabla1[[#This Row],[COD]],Circuitos[],2,0)," ")</f>
        <v xml:space="preserve"> </v>
      </c>
      <c r="N1126" s="9">
        <f>Tabla1[[#This Row],[DIA]]</f>
        <v>45850</v>
      </c>
      <c r="S1126"/>
    </row>
    <row r="1127" spans="1:19">
      <c r="A1127" s="9" t="str">
        <f>Tabla1[[#This Row],[DIA]]&amp;"-"&amp;Tabla1[[#This Row],[NUM]]</f>
        <v>45850-6002</v>
      </c>
      <c r="B1127" s="61">
        <v>45850</v>
      </c>
      <c r="C1127" t="s">
        <v>13</v>
      </c>
      <c r="D1127" t="s">
        <v>183</v>
      </c>
      <c r="E1127" t="s">
        <v>174</v>
      </c>
      <c r="F1127">
        <v>6002</v>
      </c>
      <c r="G1127">
        <v>0.60069444444444442</v>
      </c>
      <c r="H1127">
        <v>0.85069444444444442</v>
      </c>
      <c r="I1127">
        <v>10</v>
      </c>
      <c r="J1127">
        <v>0</v>
      </c>
      <c r="K1127">
        <v>10</v>
      </c>
      <c r="L1127">
        <v>0</v>
      </c>
      <c r="M1127" s="1" t="str">
        <f>IFERROR(VLOOKUP(Tabla1[[#This Row],[COD]],Circuitos[],2,0)," ")</f>
        <v>Programas de Egipto</v>
      </c>
      <c r="N1127" s="9">
        <f>Tabla1[[#This Row],[DIA]]</f>
        <v>45850</v>
      </c>
      <c r="S1127"/>
    </row>
    <row r="1128" spans="1:19">
      <c r="A1128" s="9" t="str">
        <f>Tabla1[[#This Row],[DIA]]&amp;"-"&amp;Tabla1[[#This Row],[NUM]]</f>
        <v>45850-1852</v>
      </c>
      <c r="B1128" s="61">
        <v>45850</v>
      </c>
      <c r="C1128" t="s">
        <v>241</v>
      </c>
      <c r="D1128" t="s">
        <v>13</v>
      </c>
      <c r="E1128" t="s">
        <v>250</v>
      </c>
      <c r="F1128">
        <v>1852</v>
      </c>
      <c r="G1128">
        <v>0.54861111111111116</v>
      </c>
      <c r="H1128">
        <v>0.67361111111111116</v>
      </c>
      <c r="I1128">
        <v>30</v>
      </c>
      <c r="J1128">
        <v>0</v>
      </c>
      <c r="K1128">
        <v>30</v>
      </c>
      <c r="L1128">
        <v>0</v>
      </c>
      <c r="M1128" s="1" t="str">
        <f>IFERROR(VLOOKUP(Tabla1[[#This Row],[COD]],Circuitos[],2,0)," ")</f>
        <v xml:space="preserve"> </v>
      </c>
      <c r="N1128" s="9">
        <f>Tabla1[[#This Row],[DIA]]</f>
        <v>45850</v>
      </c>
      <c r="S1128"/>
    </row>
    <row r="1129" spans="1:19">
      <c r="A1129" s="9" t="str">
        <f>Tabla1[[#This Row],[DIA]]&amp;"-"&amp;Tabla1[[#This Row],[NUM]]</f>
        <v>45851-1304</v>
      </c>
      <c r="B1129" s="61">
        <v>45851</v>
      </c>
      <c r="C1129" t="s">
        <v>33</v>
      </c>
      <c r="D1129" t="s">
        <v>147</v>
      </c>
      <c r="E1129" t="s">
        <v>181</v>
      </c>
      <c r="F1129">
        <v>1304</v>
      </c>
      <c r="G1129">
        <v>0.5</v>
      </c>
      <c r="H1129">
        <v>0.72569444444444442</v>
      </c>
      <c r="I1129">
        <v>12</v>
      </c>
      <c r="J1129">
        <v>0</v>
      </c>
      <c r="K1129">
        <v>12</v>
      </c>
      <c r="L1129">
        <v>0</v>
      </c>
      <c r="M1129" s="1" t="str">
        <f>IFERROR(VLOOKUP(Tabla1[[#This Row],[COD]],Circuitos[],2,0)," ")</f>
        <v xml:space="preserve"> </v>
      </c>
      <c r="N1129" s="9">
        <f>Tabla1[[#This Row],[DIA]]</f>
        <v>45851</v>
      </c>
      <c r="S1129"/>
    </row>
    <row r="1130" spans="1:19">
      <c r="A1130" s="9" t="str">
        <f>Tabla1[[#This Row],[DIA]]&amp;"-"&amp;Tabla1[[#This Row],[NUM]]</f>
        <v>45851-75</v>
      </c>
      <c r="B1130" s="61">
        <v>45851</v>
      </c>
      <c r="C1130" t="s">
        <v>36</v>
      </c>
      <c r="D1130" t="s">
        <v>252</v>
      </c>
      <c r="E1130" t="s">
        <v>272</v>
      </c>
      <c r="F1130">
        <v>75</v>
      </c>
      <c r="G1130">
        <v>0.2638888888888889</v>
      </c>
      <c r="H1130">
        <v>0.33680555555555558</v>
      </c>
      <c r="I1130">
        <v>12</v>
      </c>
      <c r="J1130">
        <v>2</v>
      </c>
      <c r="K1130">
        <v>10</v>
      </c>
      <c r="L1130">
        <v>16.666666666666668</v>
      </c>
      <c r="M1130" s="1" t="str">
        <f>IFERROR(VLOOKUP(Tabla1[[#This Row],[COD]],Circuitos[],2,0)," ")</f>
        <v xml:space="preserve"> </v>
      </c>
      <c r="N1130" s="9">
        <f>Tabla1[[#This Row],[DIA]]</f>
        <v>45851</v>
      </c>
      <c r="S1130"/>
    </row>
    <row r="1131" spans="1:19">
      <c r="A1131" s="9" t="str">
        <f>Tabla1[[#This Row],[DIA]]&amp;"-"&amp;Tabla1[[#This Row],[NUM]]</f>
        <v>45851-1854</v>
      </c>
      <c r="B1131" s="61">
        <v>45851</v>
      </c>
      <c r="C1131" t="s">
        <v>36</v>
      </c>
      <c r="D1131" t="s">
        <v>147</v>
      </c>
      <c r="E1131" t="s">
        <v>181</v>
      </c>
      <c r="F1131">
        <v>1854</v>
      </c>
      <c r="G1131">
        <v>0.49652777777777779</v>
      </c>
      <c r="H1131">
        <v>0.6875</v>
      </c>
      <c r="I1131">
        <v>16</v>
      </c>
      <c r="J1131">
        <v>0</v>
      </c>
      <c r="K1131">
        <v>16</v>
      </c>
      <c r="L1131">
        <v>0</v>
      </c>
      <c r="M1131" s="1" t="str">
        <f>IFERROR(VLOOKUP(Tabla1[[#This Row],[COD]],Circuitos[],2,0)," ")</f>
        <v xml:space="preserve"> </v>
      </c>
      <c r="N1131" s="9">
        <f>Tabla1[[#This Row],[DIA]]</f>
        <v>45851</v>
      </c>
      <c r="S1131"/>
    </row>
    <row r="1132" spans="1:19">
      <c r="A1132" s="9" t="str">
        <f>Tabla1[[#This Row],[DIA]]&amp;"-"&amp;Tabla1[[#This Row],[NUM]]</f>
        <v>45851-438</v>
      </c>
      <c r="B1132" s="61">
        <v>45851</v>
      </c>
      <c r="C1132" t="s">
        <v>36</v>
      </c>
      <c r="D1132" t="s">
        <v>394</v>
      </c>
      <c r="E1132" t="s">
        <v>395</v>
      </c>
      <c r="F1132">
        <v>438</v>
      </c>
      <c r="G1132">
        <v>0.55902777777777779</v>
      </c>
      <c r="H1132">
        <v>0.68402777777777779</v>
      </c>
      <c r="I1132">
        <v>12</v>
      </c>
      <c r="J1132">
        <v>0</v>
      </c>
      <c r="K1132">
        <v>12</v>
      </c>
      <c r="L1132">
        <v>0</v>
      </c>
      <c r="M1132" s="1" t="str">
        <f>IFERROR(VLOOKUP(Tabla1[[#This Row],[COD]],Circuitos[],2,0)," ")</f>
        <v xml:space="preserve"> </v>
      </c>
      <c r="N1132" s="9">
        <f>Tabla1[[#This Row],[DIA]]</f>
        <v>45851</v>
      </c>
      <c r="S1132"/>
    </row>
    <row r="1133" spans="1:19">
      <c r="A1133" s="9" t="str">
        <f>Tabla1[[#This Row],[DIA]]&amp;"-"&amp;Tabla1[[#This Row],[NUM]]</f>
        <v>45851-1318</v>
      </c>
      <c r="B1133" s="61">
        <v>45851</v>
      </c>
      <c r="C1133" t="s">
        <v>37</v>
      </c>
      <c r="D1133" t="s">
        <v>147</v>
      </c>
      <c r="E1133" t="s">
        <v>181</v>
      </c>
      <c r="F1133">
        <v>1318</v>
      </c>
      <c r="G1133">
        <v>0.76736111111111116</v>
      </c>
      <c r="H1133">
        <v>0.97916666666666663</v>
      </c>
      <c r="I1133">
        <v>20</v>
      </c>
      <c r="J1133">
        <v>9</v>
      </c>
      <c r="K1133">
        <v>11</v>
      </c>
      <c r="L1133">
        <v>45</v>
      </c>
      <c r="M1133" s="1" t="str">
        <f>IFERROR(VLOOKUP(Tabla1[[#This Row],[COD]],Circuitos[],2,0)," ")</f>
        <v xml:space="preserve"> </v>
      </c>
      <c r="N1133" s="9">
        <f>Tabla1[[#This Row],[DIA]]</f>
        <v>45851</v>
      </c>
      <c r="S1133"/>
    </row>
    <row r="1134" spans="1:19">
      <c r="A1134" s="9" t="str">
        <f>Tabla1[[#This Row],[DIA]]&amp;"-"&amp;Tabla1[[#This Row],[NUM]]</f>
        <v>45851-787</v>
      </c>
      <c r="B1134" s="61">
        <v>45851</v>
      </c>
      <c r="C1134" t="s">
        <v>37</v>
      </c>
      <c r="D1134" t="s">
        <v>358</v>
      </c>
      <c r="E1134" t="s">
        <v>278</v>
      </c>
      <c r="F1134">
        <v>787</v>
      </c>
      <c r="G1134">
        <v>0.63194444444444442</v>
      </c>
      <c r="H1134">
        <v>0.82291666666666663</v>
      </c>
      <c r="I1134">
        <v>45</v>
      </c>
      <c r="J1134">
        <v>3</v>
      </c>
      <c r="K1134">
        <v>42</v>
      </c>
      <c r="L1134">
        <v>6.666666666666667</v>
      </c>
      <c r="M1134" s="1" t="str">
        <f>IFERROR(VLOOKUP(Tabla1[[#This Row],[COD]],Circuitos[],2,0)," ")</f>
        <v>Rumania, Transilvania, Cárpatos y Bucovina</v>
      </c>
      <c r="N1134" s="9">
        <f>Tabla1[[#This Row],[DIA]]</f>
        <v>45851</v>
      </c>
      <c r="S1134"/>
    </row>
    <row r="1135" spans="1:19">
      <c r="A1135" s="9" t="str">
        <f>Tabla1[[#This Row],[DIA]]&amp;"-"&amp;Tabla1[[#This Row],[NUM]]</f>
        <v>45851-872</v>
      </c>
      <c r="B1135" s="61">
        <v>45851</v>
      </c>
      <c r="C1135" t="s">
        <v>223</v>
      </c>
      <c r="D1135" t="s">
        <v>13</v>
      </c>
      <c r="E1135" t="s">
        <v>250</v>
      </c>
      <c r="F1135">
        <v>872</v>
      </c>
      <c r="G1135">
        <v>0.64930555555555558</v>
      </c>
      <c r="H1135">
        <v>0.78819444444444442</v>
      </c>
      <c r="I1135">
        <v>45</v>
      </c>
      <c r="J1135">
        <v>42</v>
      </c>
      <c r="K1135">
        <v>3</v>
      </c>
      <c r="L1135">
        <v>93.333333333333329</v>
      </c>
      <c r="M1135" s="1" t="str">
        <f>IFERROR(VLOOKUP(Tabla1[[#This Row],[COD]],Circuitos[],2,0)," ")</f>
        <v xml:space="preserve"> </v>
      </c>
      <c r="N1135" s="9">
        <f>Tabla1[[#This Row],[DIA]]</f>
        <v>45851</v>
      </c>
      <c r="S1135"/>
    </row>
    <row r="1136" spans="1:19">
      <c r="A1136" s="9" t="str">
        <f>Tabla1[[#This Row],[DIA]]&amp;"-"&amp;Tabla1[[#This Row],[NUM]]</f>
        <v>45851-696</v>
      </c>
      <c r="B1136" s="61">
        <v>45851</v>
      </c>
      <c r="C1136" t="s">
        <v>232</v>
      </c>
      <c r="D1136" t="s">
        <v>13</v>
      </c>
      <c r="E1136" t="s">
        <v>250</v>
      </c>
      <c r="F1136">
        <v>696</v>
      </c>
      <c r="G1136">
        <v>0.74652777777777779</v>
      </c>
      <c r="H1136">
        <v>0.87847222222222221</v>
      </c>
      <c r="I1136">
        <v>40</v>
      </c>
      <c r="J1136">
        <v>28</v>
      </c>
      <c r="K1136">
        <v>12</v>
      </c>
      <c r="L1136">
        <v>70</v>
      </c>
      <c r="M1136" s="1" t="str">
        <f>IFERROR(VLOOKUP(Tabla1[[#This Row],[COD]],Circuitos[],2,0)," ")</f>
        <v xml:space="preserve"> </v>
      </c>
      <c r="N1136" s="9">
        <f>Tabla1[[#This Row],[DIA]]</f>
        <v>45851</v>
      </c>
      <c r="S1136"/>
    </row>
    <row r="1137" spans="1:19">
      <c r="A1137" s="9" t="str">
        <f>Tabla1[[#This Row],[DIA]]&amp;"-"&amp;Tabla1[[#This Row],[NUM]]</f>
        <v>45851-76</v>
      </c>
      <c r="B1137" s="61">
        <v>45851</v>
      </c>
      <c r="C1137" t="s">
        <v>252</v>
      </c>
      <c r="D1137" t="s">
        <v>36</v>
      </c>
      <c r="E1137" t="s">
        <v>272</v>
      </c>
      <c r="F1137">
        <v>76</v>
      </c>
      <c r="G1137">
        <v>0.58680555555555558</v>
      </c>
      <c r="H1137">
        <v>0.66319444444444442</v>
      </c>
      <c r="I1137">
        <v>12</v>
      </c>
      <c r="J1137">
        <v>0</v>
      </c>
      <c r="K1137">
        <v>12</v>
      </c>
      <c r="L1137">
        <v>0</v>
      </c>
      <c r="M1137" s="1" t="str">
        <f>IFERROR(VLOOKUP(Tabla1[[#This Row],[COD]],Circuitos[],2,0)," ")</f>
        <v xml:space="preserve"> </v>
      </c>
      <c r="N1137" s="9">
        <f>Tabla1[[#This Row],[DIA]]</f>
        <v>45851</v>
      </c>
      <c r="S1137"/>
    </row>
    <row r="1138" spans="1:19">
      <c r="A1138" s="9" t="str">
        <f>Tabla1[[#This Row],[DIA]]&amp;"-"&amp;Tabla1[[#This Row],[NUM]]</f>
        <v>45851-60</v>
      </c>
      <c r="B1138" s="61">
        <v>45851</v>
      </c>
      <c r="C1138" t="s">
        <v>252</v>
      </c>
      <c r="D1138" t="s">
        <v>13</v>
      </c>
      <c r="E1138" t="s">
        <v>272</v>
      </c>
      <c r="F1138">
        <v>60</v>
      </c>
      <c r="G1138">
        <v>0.60763888888888884</v>
      </c>
      <c r="H1138">
        <v>0.71527777777777779</v>
      </c>
      <c r="I1138">
        <v>26</v>
      </c>
      <c r="J1138">
        <v>0</v>
      </c>
      <c r="K1138">
        <v>26</v>
      </c>
      <c r="L1138">
        <v>0</v>
      </c>
      <c r="M1138" s="1" t="str">
        <f>IFERROR(VLOOKUP(Tabla1[[#This Row],[COD]],Circuitos[],2,0)," ")</f>
        <v xml:space="preserve"> </v>
      </c>
      <c r="N1138" s="9">
        <f>Tabla1[[#This Row],[DIA]]</f>
        <v>45851</v>
      </c>
      <c r="S1138"/>
    </row>
    <row r="1139" spans="1:19">
      <c r="A1139" s="9" t="str">
        <f>Tabla1[[#This Row],[DIA]]&amp;"-"&amp;Tabla1[[#This Row],[NUM]]</f>
        <v>45851-582</v>
      </c>
      <c r="B1139" s="61">
        <v>45851</v>
      </c>
      <c r="C1139" t="s">
        <v>252</v>
      </c>
      <c r="D1139" t="s">
        <v>336</v>
      </c>
      <c r="E1139" t="s">
        <v>272</v>
      </c>
      <c r="F1139">
        <v>582</v>
      </c>
      <c r="G1139">
        <v>0.38541666666666669</v>
      </c>
      <c r="H1139">
        <v>0.44444444444444442</v>
      </c>
      <c r="I1139">
        <v>38</v>
      </c>
      <c r="J1139">
        <v>2</v>
      </c>
      <c r="K1139">
        <v>36</v>
      </c>
      <c r="L1139">
        <v>5.2631578947368425</v>
      </c>
      <c r="M1139" s="1" t="str">
        <f>IFERROR(VLOOKUP(Tabla1[[#This Row],[COD]],Circuitos[],2,0)," ")</f>
        <v xml:space="preserve"> </v>
      </c>
      <c r="N1139" s="9">
        <f>Tabla1[[#This Row],[DIA]]</f>
        <v>45851</v>
      </c>
      <c r="S1139"/>
    </row>
    <row r="1140" spans="1:19">
      <c r="A1140" s="9" t="str">
        <f>Tabla1[[#This Row],[DIA]]&amp;"-"&amp;Tabla1[[#This Row],[NUM]]</f>
        <v>45851-1305</v>
      </c>
      <c r="B1140" s="61">
        <v>45851</v>
      </c>
      <c r="C1140" t="s">
        <v>147</v>
      </c>
      <c r="D1140" t="s">
        <v>33</v>
      </c>
      <c r="E1140" t="s">
        <v>181</v>
      </c>
      <c r="F1140">
        <v>1305</v>
      </c>
      <c r="G1140">
        <v>0.55208333333333337</v>
      </c>
      <c r="H1140">
        <v>0.70833333333333337</v>
      </c>
      <c r="I1140">
        <v>12</v>
      </c>
      <c r="J1140">
        <v>0</v>
      </c>
      <c r="K1140">
        <v>12</v>
      </c>
      <c r="L1140">
        <v>0</v>
      </c>
      <c r="M1140" s="1" t="str">
        <f>IFERROR(VLOOKUP(Tabla1[[#This Row],[COD]],Circuitos[],2,0)," ")</f>
        <v xml:space="preserve"> </v>
      </c>
      <c r="N1140" s="9">
        <f>Tabla1[[#This Row],[DIA]]</f>
        <v>45851</v>
      </c>
      <c r="S1140"/>
    </row>
    <row r="1141" spans="1:19">
      <c r="A1141" s="9" t="str">
        <f>Tabla1[[#This Row],[DIA]]&amp;"-"&amp;Tabla1[[#This Row],[NUM]]</f>
        <v>45851-2020</v>
      </c>
      <c r="B1141" s="61">
        <v>45851</v>
      </c>
      <c r="C1141" t="s">
        <v>147</v>
      </c>
      <c r="D1141" t="s">
        <v>180</v>
      </c>
      <c r="E1141" t="s">
        <v>181</v>
      </c>
      <c r="F1141">
        <v>2020</v>
      </c>
      <c r="G1141">
        <v>0.76736111111111116</v>
      </c>
      <c r="H1141">
        <v>0.82986111111111116</v>
      </c>
      <c r="I1141">
        <v>58</v>
      </c>
      <c r="J1141">
        <v>2</v>
      </c>
      <c r="K1141">
        <v>56</v>
      </c>
      <c r="L1141">
        <v>3.4482758620689653</v>
      </c>
      <c r="M1141" s="1" t="str">
        <f>IFERROR(VLOOKUP(Tabla1[[#This Row],[COD]],Circuitos[],2,0)," ")</f>
        <v xml:space="preserve"> </v>
      </c>
      <c r="N1141" s="9">
        <f>Tabla1[[#This Row],[DIA]]</f>
        <v>45851</v>
      </c>
    </row>
    <row r="1142" spans="1:19">
      <c r="A1142" s="9" t="str">
        <f>Tabla1[[#This Row],[DIA]]&amp;"-"&amp;Tabla1[[#This Row],[NUM]]</f>
        <v>45851-2022</v>
      </c>
      <c r="B1142" s="61">
        <v>45851</v>
      </c>
      <c r="C1142" t="s">
        <v>147</v>
      </c>
      <c r="D1142" t="s">
        <v>180</v>
      </c>
      <c r="E1142" t="s">
        <v>181</v>
      </c>
      <c r="F1142">
        <v>2022</v>
      </c>
      <c r="G1142">
        <v>0.83680555555555558</v>
      </c>
      <c r="H1142">
        <v>0.90277777777777779</v>
      </c>
      <c r="I1142">
        <v>12</v>
      </c>
      <c r="J1142">
        <v>0</v>
      </c>
      <c r="K1142">
        <v>12</v>
      </c>
      <c r="L1142">
        <v>0</v>
      </c>
      <c r="M1142" s="1" t="str">
        <f>IFERROR(VLOOKUP(Tabla1[[#This Row],[COD]],Circuitos[],2,0)," ")</f>
        <v xml:space="preserve"> </v>
      </c>
      <c r="N1142" s="9">
        <f>Tabla1[[#This Row],[DIA]]</f>
        <v>45851</v>
      </c>
    </row>
    <row r="1143" spans="1:19">
      <c r="A1143" s="9" t="str">
        <f>Tabla1[[#This Row],[DIA]]&amp;"-"&amp;Tabla1[[#This Row],[NUM]]</f>
        <v>45851-1855</v>
      </c>
      <c r="B1143" s="61">
        <v>45851</v>
      </c>
      <c r="C1143" t="s">
        <v>147</v>
      </c>
      <c r="D1143" t="s">
        <v>36</v>
      </c>
      <c r="E1143" t="s">
        <v>181</v>
      </c>
      <c r="F1143">
        <v>1855</v>
      </c>
      <c r="G1143">
        <v>0.59722222222222221</v>
      </c>
      <c r="H1143">
        <v>0.71180555555555558</v>
      </c>
      <c r="I1143">
        <v>16</v>
      </c>
      <c r="J1143">
        <v>2</v>
      </c>
      <c r="K1143">
        <v>14</v>
      </c>
      <c r="L1143">
        <v>12.5</v>
      </c>
      <c r="M1143" s="1" t="str">
        <f>IFERROR(VLOOKUP(Tabla1[[#This Row],[COD]],Circuitos[],2,0)," ")</f>
        <v xml:space="preserve"> </v>
      </c>
      <c r="N1143" s="9">
        <f>Tabla1[[#This Row],[DIA]]</f>
        <v>45851</v>
      </c>
    </row>
    <row r="1144" spans="1:19">
      <c r="A1144" s="9" t="str">
        <f>Tabla1[[#This Row],[DIA]]&amp;"-"&amp;Tabla1[[#This Row],[NUM]]</f>
        <v>45851-1317</v>
      </c>
      <c r="B1144" s="61">
        <v>45851</v>
      </c>
      <c r="C1144" t="s">
        <v>147</v>
      </c>
      <c r="D1144" t="s">
        <v>37</v>
      </c>
      <c r="E1144" t="s">
        <v>181</v>
      </c>
      <c r="F1144">
        <v>1317</v>
      </c>
      <c r="G1144">
        <v>0.58680555555555558</v>
      </c>
      <c r="H1144">
        <v>0.72569444444444442</v>
      </c>
      <c r="I1144">
        <v>20</v>
      </c>
      <c r="J1144">
        <v>6</v>
      </c>
      <c r="K1144">
        <v>14</v>
      </c>
      <c r="L1144">
        <v>30</v>
      </c>
      <c r="M1144" s="1" t="str">
        <f>IFERROR(VLOOKUP(Tabla1[[#This Row],[COD]],Circuitos[],2,0)," ")</f>
        <v xml:space="preserve"> </v>
      </c>
      <c r="N1144" s="9">
        <f>Tabla1[[#This Row],[DIA]]</f>
        <v>45851</v>
      </c>
    </row>
    <row r="1145" spans="1:19">
      <c r="A1145" s="9" t="str">
        <f>Tabla1[[#This Row],[DIA]]&amp;"-"&amp;Tabla1[[#This Row],[NUM]]</f>
        <v>45851-1859</v>
      </c>
      <c r="B1145" s="61">
        <v>45851</v>
      </c>
      <c r="C1145" t="s">
        <v>147</v>
      </c>
      <c r="D1145" t="s">
        <v>13</v>
      </c>
      <c r="E1145" t="s">
        <v>181</v>
      </c>
      <c r="F1145">
        <v>1859</v>
      </c>
      <c r="G1145">
        <v>0.55208333333333337</v>
      </c>
      <c r="H1145">
        <v>0.70138888888888884</v>
      </c>
      <c r="I1145">
        <v>30</v>
      </c>
      <c r="J1145">
        <v>0</v>
      </c>
      <c r="K1145">
        <v>30</v>
      </c>
      <c r="L1145">
        <v>0</v>
      </c>
      <c r="M1145" s="1" t="str">
        <f>IFERROR(VLOOKUP(Tabla1[[#This Row],[COD]],Circuitos[],2,0)," ")</f>
        <v xml:space="preserve"> </v>
      </c>
      <c r="N1145" s="9">
        <f>Tabla1[[#This Row],[DIA]]</f>
        <v>45851</v>
      </c>
    </row>
    <row r="1146" spans="1:19">
      <c r="A1146" s="9" t="str">
        <f>Tabla1[[#This Row],[DIA]]&amp;"-"&amp;Tabla1[[#This Row],[NUM]]</f>
        <v>45851-1313</v>
      </c>
      <c r="B1146" s="61">
        <v>45851</v>
      </c>
      <c r="C1146" t="s">
        <v>147</v>
      </c>
      <c r="D1146" t="s">
        <v>22</v>
      </c>
      <c r="E1146" t="s">
        <v>181</v>
      </c>
      <c r="F1146">
        <v>1313</v>
      </c>
      <c r="G1146">
        <v>0.59375</v>
      </c>
      <c r="H1146">
        <v>0.72569444444444442</v>
      </c>
      <c r="I1146">
        <v>12</v>
      </c>
      <c r="J1146">
        <v>0</v>
      </c>
      <c r="K1146">
        <v>12</v>
      </c>
      <c r="L1146">
        <v>0</v>
      </c>
      <c r="M1146" s="1" t="str">
        <f>IFERROR(VLOOKUP(Tabla1[[#This Row],[COD]],Circuitos[],2,0)," ")</f>
        <v xml:space="preserve"> </v>
      </c>
      <c r="N1146" s="9">
        <f>Tabla1[[#This Row],[DIA]]</f>
        <v>45851</v>
      </c>
    </row>
    <row r="1147" spans="1:19">
      <c r="A1147" s="9" t="str">
        <f>Tabla1[[#This Row],[DIA]]&amp;"-"&amp;Tabla1[[#This Row],[NUM]]</f>
        <v>45851-871</v>
      </c>
      <c r="B1147" s="61">
        <v>45851</v>
      </c>
      <c r="C1147" t="s">
        <v>13</v>
      </c>
      <c r="D1147" t="s">
        <v>223</v>
      </c>
      <c r="E1147" t="s">
        <v>250</v>
      </c>
      <c r="F1147">
        <v>871</v>
      </c>
      <c r="G1147">
        <v>0.48958333333333331</v>
      </c>
      <c r="H1147">
        <v>0.62152777777777779</v>
      </c>
      <c r="I1147">
        <v>45</v>
      </c>
      <c r="J1147">
        <v>4</v>
      </c>
      <c r="K1147">
        <v>41</v>
      </c>
      <c r="L1147">
        <v>8.8888888888888893</v>
      </c>
      <c r="M1147" s="1" t="str">
        <f>IFERROR(VLOOKUP(Tabla1[[#This Row],[COD]],Circuitos[],2,0)," ")</f>
        <v xml:space="preserve"> </v>
      </c>
      <c r="N1147" s="9">
        <f>Tabla1[[#This Row],[DIA]]</f>
        <v>45851</v>
      </c>
    </row>
    <row r="1148" spans="1:19">
      <c r="A1148" s="9" t="str">
        <f>Tabla1[[#This Row],[DIA]]&amp;"-"&amp;Tabla1[[#This Row],[NUM]]</f>
        <v>45851-59</v>
      </c>
      <c r="B1148" s="61">
        <v>45851</v>
      </c>
      <c r="C1148" t="s">
        <v>13</v>
      </c>
      <c r="D1148" t="s">
        <v>252</v>
      </c>
      <c r="E1148" t="s">
        <v>272</v>
      </c>
      <c r="F1148">
        <v>59</v>
      </c>
      <c r="G1148">
        <v>0.24305555555555555</v>
      </c>
      <c r="H1148">
        <v>0.34375</v>
      </c>
      <c r="I1148">
        <v>26</v>
      </c>
      <c r="J1148">
        <v>0</v>
      </c>
      <c r="K1148">
        <v>26</v>
      </c>
      <c r="L1148">
        <v>0</v>
      </c>
      <c r="M1148" s="1" t="str">
        <f>IFERROR(VLOOKUP(Tabla1[[#This Row],[COD]],Circuitos[],2,0)," ")</f>
        <v xml:space="preserve"> </v>
      </c>
      <c r="N1148" s="9">
        <f>Tabla1[[#This Row],[DIA]]</f>
        <v>45851</v>
      </c>
    </row>
    <row r="1149" spans="1:19">
      <c r="A1149" s="9" t="str">
        <f>Tabla1[[#This Row],[DIA]]&amp;"-"&amp;Tabla1[[#This Row],[NUM]]</f>
        <v>45851-1858</v>
      </c>
      <c r="B1149" s="61">
        <v>45851</v>
      </c>
      <c r="C1149" t="s">
        <v>13</v>
      </c>
      <c r="D1149" t="s">
        <v>147</v>
      </c>
      <c r="E1149" t="s">
        <v>181</v>
      </c>
      <c r="F1149">
        <v>1858</v>
      </c>
      <c r="G1149">
        <v>0.49652777777777779</v>
      </c>
      <c r="H1149">
        <v>0.71527777777777779</v>
      </c>
      <c r="I1149">
        <v>30</v>
      </c>
      <c r="J1149">
        <v>2</v>
      </c>
      <c r="K1149">
        <v>28</v>
      </c>
      <c r="L1149">
        <v>6.666666666666667</v>
      </c>
      <c r="M1149" s="1" t="str">
        <f>IFERROR(VLOOKUP(Tabla1[[#This Row],[COD]],Circuitos[],2,0)," ")</f>
        <v xml:space="preserve"> </v>
      </c>
      <c r="N1149" s="9">
        <f>Tabla1[[#This Row],[DIA]]</f>
        <v>45851</v>
      </c>
    </row>
    <row r="1150" spans="1:19">
      <c r="A1150" s="9" t="str">
        <f>Tabla1[[#This Row],[DIA]]&amp;"-"&amp;Tabla1[[#This Row],[NUM]]</f>
        <v>45851-5113</v>
      </c>
      <c r="B1150" s="61">
        <v>45851</v>
      </c>
      <c r="C1150" t="s">
        <v>13</v>
      </c>
      <c r="D1150" t="s">
        <v>424</v>
      </c>
      <c r="E1150" t="s">
        <v>549</v>
      </c>
      <c r="F1150">
        <v>5113</v>
      </c>
      <c r="G1150">
        <v>0.33333333333333331</v>
      </c>
      <c r="H1150">
        <v>0.40972222222222221</v>
      </c>
      <c r="I1150">
        <v>189</v>
      </c>
      <c r="J1150">
        <v>30</v>
      </c>
      <c r="K1150">
        <v>159</v>
      </c>
      <c r="L1150">
        <v>15.873015873015873</v>
      </c>
      <c r="M1150" s="1" t="str">
        <f>IFERROR(VLOOKUP(Tabla1[[#This Row],[COD]],Circuitos[],2,0)," ")</f>
        <v>Alsacia, Selva Negra y el Rin / Bellezas de Suiza</v>
      </c>
      <c r="N1150" s="9">
        <f>Tabla1[[#This Row],[DIA]]</f>
        <v>45851</v>
      </c>
    </row>
    <row r="1151" spans="1:19">
      <c r="A1151" s="9" t="str">
        <f>Tabla1[[#This Row],[DIA]]&amp;"-"&amp;Tabla1[[#This Row],[NUM]]</f>
        <v>45851-1803</v>
      </c>
      <c r="B1151" s="61">
        <v>45851</v>
      </c>
      <c r="C1151" t="s">
        <v>13</v>
      </c>
      <c r="D1151" t="s">
        <v>196</v>
      </c>
      <c r="E1151" t="s">
        <v>193</v>
      </c>
      <c r="F1151">
        <v>1803</v>
      </c>
      <c r="G1151">
        <v>0.64236111111111116</v>
      </c>
      <c r="H1151">
        <v>0.74652777777777779</v>
      </c>
      <c r="I1151">
        <v>20</v>
      </c>
      <c r="J1151">
        <v>0</v>
      </c>
      <c r="K1151">
        <v>20</v>
      </c>
      <c r="L1151">
        <v>0</v>
      </c>
      <c r="M1151" s="1" t="str">
        <f>IFERROR(VLOOKUP(Tabla1[[#This Row],[COD]],Circuitos[],2,0)," ")</f>
        <v xml:space="preserve"> </v>
      </c>
      <c r="N1151" s="9">
        <f>Tabla1[[#This Row],[DIA]]</f>
        <v>45851</v>
      </c>
    </row>
    <row r="1152" spans="1:19">
      <c r="A1152" s="9" t="str">
        <f>Tabla1[[#This Row],[DIA]]&amp;"-"&amp;Tabla1[[#This Row],[NUM]]</f>
        <v>45851-416</v>
      </c>
      <c r="B1152" s="61">
        <v>45851</v>
      </c>
      <c r="C1152" t="s">
        <v>13</v>
      </c>
      <c r="D1152" t="s">
        <v>358</v>
      </c>
      <c r="E1152" t="s">
        <v>528</v>
      </c>
      <c r="F1152">
        <v>416</v>
      </c>
      <c r="G1152">
        <v>0.51736111111111116</v>
      </c>
      <c r="H1152">
        <v>0.71875</v>
      </c>
      <c r="I1152">
        <v>36</v>
      </c>
      <c r="J1152">
        <v>15</v>
      </c>
      <c r="K1152">
        <v>21</v>
      </c>
      <c r="L1152">
        <v>41.666666666666664</v>
      </c>
      <c r="M1152" s="1" t="str">
        <f>IFERROR(VLOOKUP(Tabla1[[#This Row],[COD]],Circuitos[],2,0)," ")</f>
        <v xml:space="preserve"> </v>
      </c>
      <c r="N1152" s="9">
        <f>Tabla1[[#This Row],[DIA]]</f>
        <v>45851</v>
      </c>
    </row>
    <row r="1153" spans="1:14">
      <c r="A1153" s="9" t="str">
        <f>Tabla1[[#This Row],[DIA]]&amp;"-"&amp;Tabla1[[#This Row],[NUM]]</f>
        <v>45851-5117</v>
      </c>
      <c r="B1153" s="61">
        <v>45851</v>
      </c>
      <c r="C1153" t="s">
        <v>13</v>
      </c>
      <c r="D1153" t="s">
        <v>301</v>
      </c>
      <c r="E1153" t="s">
        <v>549</v>
      </c>
      <c r="F1153">
        <v>5117</v>
      </c>
      <c r="G1153">
        <v>0.54861111111111116</v>
      </c>
      <c r="H1153">
        <v>0.75</v>
      </c>
      <c r="I1153">
        <v>189</v>
      </c>
      <c r="J1153">
        <v>70</v>
      </c>
      <c r="K1153">
        <v>119</v>
      </c>
      <c r="L1153">
        <v>37.037037037037038</v>
      </c>
      <c r="M1153" s="1" t="str">
        <f>IFERROR(VLOOKUP(Tabla1[[#This Row],[COD]],Circuitos[],2,0)," ")</f>
        <v>Joyas del Báltico II / Bellezas del Báltico II</v>
      </c>
      <c r="N1153" s="9">
        <f>Tabla1[[#This Row],[DIA]]</f>
        <v>45851</v>
      </c>
    </row>
    <row r="1154" spans="1:14">
      <c r="A1154" s="9" t="str">
        <f>Tabla1[[#This Row],[DIA]]&amp;"-"&amp;Tabla1[[#This Row],[NUM]]</f>
        <v>45851-434</v>
      </c>
      <c r="B1154" s="61">
        <v>45851</v>
      </c>
      <c r="C1154" t="s">
        <v>13</v>
      </c>
      <c r="D1154" t="s">
        <v>394</v>
      </c>
      <c r="E1154" t="s">
        <v>395</v>
      </c>
      <c r="F1154">
        <v>434</v>
      </c>
      <c r="G1154">
        <v>0.64583333333333337</v>
      </c>
      <c r="H1154">
        <v>0.79513888888888884</v>
      </c>
      <c r="I1154">
        <v>35</v>
      </c>
      <c r="J1154">
        <v>7</v>
      </c>
      <c r="K1154">
        <v>28</v>
      </c>
      <c r="L1154">
        <v>20</v>
      </c>
      <c r="M1154" s="1" t="str">
        <f>IFERROR(VLOOKUP(Tabla1[[#This Row],[COD]],Circuitos[],2,0)," ")</f>
        <v xml:space="preserve"> </v>
      </c>
      <c r="N1154" s="9">
        <f>Tabla1[[#This Row],[DIA]]</f>
        <v>45851</v>
      </c>
    </row>
    <row r="1155" spans="1:14">
      <c r="A1155" s="9" t="str">
        <f>Tabla1[[#This Row],[DIA]]&amp;"-"&amp;Tabla1[[#This Row],[NUM]]</f>
        <v>45851-5114</v>
      </c>
      <c r="B1155" s="61">
        <v>45851</v>
      </c>
      <c r="C1155" t="s">
        <v>424</v>
      </c>
      <c r="D1155" t="s">
        <v>13</v>
      </c>
      <c r="E1155" t="s">
        <v>549</v>
      </c>
      <c r="F1155">
        <v>5114</v>
      </c>
      <c r="G1155">
        <v>0.44444444444444442</v>
      </c>
      <c r="H1155">
        <v>0.51388888888888884</v>
      </c>
      <c r="I1155">
        <v>189</v>
      </c>
      <c r="J1155">
        <v>96</v>
      </c>
      <c r="K1155">
        <v>93</v>
      </c>
      <c r="L1155">
        <v>50.793650793650791</v>
      </c>
      <c r="M1155" s="1" t="str">
        <f>IFERROR(VLOOKUP(Tabla1[[#This Row],[COD]],Circuitos[],2,0)," ")</f>
        <v xml:space="preserve"> </v>
      </c>
      <c r="N1155" s="9">
        <f>Tabla1[[#This Row],[DIA]]</f>
        <v>45851</v>
      </c>
    </row>
    <row r="1156" spans="1:14">
      <c r="A1156" s="9" t="str">
        <f>Tabla1[[#This Row],[DIA]]&amp;"-"&amp;Tabla1[[#This Row],[NUM]]</f>
        <v>45851-1804</v>
      </c>
      <c r="B1156" s="61">
        <v>45851</v>
      </c>
      <c r="C1156" t="s">
        <v>196</v>
      </c>
      <c r="D1156" t="s">
        <v>13</v>
      </c>
      <c r="E1156" t="s">
        <v>193</v>
      </c>
      <c r="F1156">
        <v>1804</v>
      </c>
      <c r="G1156">
        <v>0.61805555555555558</v>
      </c>
      <c r="H1156">
        <v>0.73263888888888884</v>
      </c>
      <c r="I1156">
        <v>20</v>
      </c>
      <c r="J1156">
        <v>0</v>
      </c>
      <c r="K1156">
        <v>20</v>
      </c>
      <c r="L1156">
        <v>0</v>
      </c>
      <c r="M1156" s="1" t="str">
        <f>IFERROR(VLOOKUP(Tabla1[[#This Row],[COD]],Circuitos[],2,0)," ")</f>
        <v xml:space="preserve"> </v>
      </c>
      <c r="N1156" s="9">
        <f>Tabla1[[#This Row],[DIA]]</f>
        <v>45851</v>
      </c>
    </row>
    <row r="1157" spans="1:14">
      <c r="A1157" s="9" t="str">
        <f>Tabla1[[#This Row],[DIA]]&amp;"-"&amp;Tabla1[[#This Row],[NUM]]</f>
        <v>45851-572</v>
      </c>
      <c r="B1157" s="61">
        <v>45851</v>
      </c>
      <c r="C1157" t="s">
        <v>346</v>
      </c>
      <c r="D1157" t="s">
        <v>13</v>
      </c>
      <c r="E1157" t="s">
        <v>250</v>
      </c>
      <c r="F1157">
        <v>572</v>
      </c>
      <c r="G1157">
        <v>0.52777777777777779</v>
      </c>
      <c r="H1157">
        <v>0.61458333333333337</v>
      </c>
      <c r="I1157">
        <v>45</v>
      </c>
      <c r="J1157">
        <v>0</v>
      </c>
      <c r="K1157">
        <v>45</v>
      </c>
      <c r="L1157">
        <v>0</v>
      </c>
      <c r="M1157" s="1" t="str">
        <f>IFERROR(VLOOKUP(Tabla1[[#This Row],[COD]],Circuitos[],2,0)," ")</f>
        <v xml:space="preserve"> </v>
      </c>
      <c r="N1157" s="9">
        <f>Tabla1[[#This Row],[DIA]]</f>
        <v>45851</v>
      </c>
    </row>
    <row r="1158" spans="1:14">
      <c r="A1158" s="9" t="str">
        <f>Tabla1[[#This Row],[DIA]]&amp;"-"&amp;Tabla1[[#This Row],[NUM]]</f>
        <v>45851-572</v>
      </c>
      <c r="B1158" s="61">
        <v>45851</v>
      </c>
      <c r="C1158" t="s">
        <v>346</v>
      </c>
      <c r="D1158" t="s">
        <v>13</v>
      </c>
      <c r="E1158" t="s">
        <v>250</v>
      </c>
      <c r="F1158">
        <v>572</v>
      </c>
      <c r="G1158">
        <v>0.53125</v>
      </c>
      <c r="H1158">
        <v>0.61805555555555558</v>
      </c>
      <c r="I1158">
        <v>30</v>
      </c>
      <c r="J1158">
        <v>3</v>
      </c>
      <c r="K1158">
        <v>27</v>
      </c>
      <c r="L1158">
        <v>10</v>
      </c>
      <c r="M1158" s="1" t="str">
        <f>IFERROR(VLOOKUP(Tabla1[[#This Row],[COD]],Circuitos[],2,0)," ")</f>
        <v xml:space="preserve"> </v>
      </c>
      <c r="N1158" s="9">
        <f>Tabla1[[#This Row],[DIA]]</f>
        <v>45851</v>
      </c>
    </row>
    <row r="1159" spans="1:14">
      <c r="A1159" s="9" t="str">
        <f>Tabla1[[#This Row],[DIA]]&amp;"-"&amp;Tabla1[[#This Row],[NUM]]</f>
        <v>45851-574</v>
      </c>
      <c r="B1159" s="61">
        <v>45851</v>
      </c>
      <c r="C1159" t="s">
        <v>346</v>
      </c>
      <c r="D1159" t="s">
        <v>13</v>
      </c>
      <c r="E1159" t="s">
        <v>250</v>
      </c>
      <c r="F1159">
        <v>574</v>
      </c>
      <c r="G1159">
        <v>0.59722222222222221</v>
      </c>
      <c r="H1159">
        <v>0.68402777777777779</v>
      </c>
      <c r="I1159">
        <v>45</v>
      </c>
      <c r="J1159">
        <v>30</v>
      </c>
      <c r="K1159">
        <v>15</v>
      </c>
      <c r="L1159">
        <v>66.666666666666671</v>
      </c>
      <c r="M1159" s="1" t="str">
        <f>IFERROR(VLOOKUP(Tabla1[[#This Row],[COD]],Circuitos[],2,0)," ")</f>
        <v xml:space="preserve"> </v>
      </c>
      <c r="N1159" s="9">
        <f>Tabla1[[#This Row],[DIA]]</f>
        <v>45851</v>
      </c>
    </row>
    <row r="1160" spans="1:14">
      <c r="A1160" s="9" t="str">
        <f>Tabla1[[#This Row],[DIA]]&amp;"-"&amp;Tabla1[[#This Row],[NUM]]</f>
        <v>45851-788</v>
      </c>
      <c r="B1160" s="61">
        <v>45851</v>
      </c>
      <c r="C1160" t="s">
        <v>358</v>
      </c>
      <c r="D1160" t="s">
        <v>13</v>
      </c>
      <c r="E1160" t="s">
        <v>278</v>
      </c>
      <c r="F1160">
        <v>788</v>
      </c>
      <c r="G1160">
        <v>0.86458333333333337</v>
      </c>
      <c r="H1160">
        <v>0.98958333333333337</v>
      </c>
      <c r="I1160">
        <v>45</v>
      </c>
      <c r="J1160">
        <v>10</v>
      </c>
      <c r="K1160">
        <v>35</v>
      </c>
      <c r="L1160">
        <v>22.222222222222221</v>
      </c>
      <c r="M1160" s="1" t="str">
        <f>IFERROR(VLOOKUP(Tabla1[[#This Row],[COD]],Circuitos[],2,0)," ")</f>
        <v xml:space="preserve"> </v>
      </c>
      <c r="N1160" s="9">
        <f>Tabla1[[#This Row],[DIA]]</f>
        <v>45851</v>
      </c>
    </row>
    <row r="1161" spans="1:14">
      <c r="A1161" s="9" t="str">
        <f>Tabla1[[#This Row],[DIA]]&amp;"-"&amp;Tabla1[[#This Row],[NUM]]</f>
        <v>45851-808</v>
      </c>
      <c r="B1161" s="61">
        <v>45851</v>
      </c>
      <c r="C1161" t="s">
        <v>236</v>
      </c>
      <c r="D1161" t="s">
        <v>13</v>
      </c>
      <c r="E1161" t="s">
        <v>250</v>
      </c>
      <c r="F1161">
        <v>808</v>
      </c>
      <c r="G1161">
        <v>0.51736111111111116</v>
      </c>
      <c r="H1161">
        <v>0.64930555555555558</v>
      </c>
      <c r="I1161">
        <v>45</v>
      </c>
      <c r="J1161">
        <v>0</v>
      </c>
      <c r="K1161">
        <v>45</v>
      </c>
      <c r="L1161">
        <v>0</v>
      </c>
      <c r="M1161" s="1" t="str">
        <f>IFERROR(VLOOKUP(Tabla1[[#This Row],[COD]],Circuitos[],2,0)," ")</f>
        <v xml:space="preserve"> </v>
      </c>
      <c r="N1161" s="9">
        <f>Tabla1[[#This Row],[DIA]]</f>
        <v>45851</v>
      </c>
    </row>
    <row r="1162" spans="1:14">
      <c r="A1162" s="9" t="str">
        <f>Tabla1[[#This Row],[DIA]]&amp;"-"&amp;Tabla1[[#This Row],[NUM]]</f>
        <v>45851-585</v>
      </c>
      <c r="B1162" s="61">
        <v>45851</v>
      </c>
      <c r="C1162" t="s">
        <v>336</v>
      </c>
      <c r="D1162" t="s">
        <v>252</v>
      </c>
      <c r="E1162" t="s">
        <v>272</v>
      </c>
      <c r="F1162">
        <v>585</v>
      </c>
      <c r="G1162">
        <v>0.47916666666666669</v>
      </c>
      <c r="H1162">
        <v>0.53819444444444442</v>
      </c>
      <c r="I1162">
        <v>38</v>
      </c>
      <c r="J1162">
        <v>0</v>
      </c>
      <c r="K1162">
        <v>38</v>
      </c>
      <c r="L1162">
        <v>0</v>
      </c>
      <c r="M1162" s="1" t="str">
        <f>IFERROR(VLOOKUP(Tabla1[[#This Row],[COD]],Circuitos[],2,0)," ")</f>
        <v xml:space="preserve"> </v>
      </c>
      <c r="N1162" s="9">
        <f>Tabla1[[#This Row],[DIA]]</f>
        <v>45851</v>
      </c>
    </row>
    <row r="1163" spans="1:14">
      <c r="A1163" s="9" t="str">
        <f>Tabla1[[#This Row],[DIA]]&amp;"-"&amp;Tabla1[[#This Row],[NUM]]</f>
        <v>45851-5118</v>
      </c>
      <c r="B1163" s="61">
        <v>45851</v>
      </c>
      <c r="C1163" t="s">
        <v>301</v>
      </c>
      <c r="D1163" t="s">
        <v>13</v>
      </c>
      <c r="E1163" t="s">
        <v>549</v>
      </c>
      <c r="F1163">
        <v>5118</v>
      </c>
      <c r="G1163">
        <v>0.78472222222222221</v>
      </c>
      <c r="H1163">
        <v>0.90277777777777779</v>
      </c>
      <c r="I1163">
        <v>189</v>
      </c>
      <c r="J1163">
        <v>113</v>
      </c>
      <c r="K1163">
        <v>76</v>
      </c>
      <c r="L1163">
        <v>59.788359788359791</v>
      </c>
      <c r="M1163" s="1" t="str">
        <f>IFERROR(VLOOKUP(Tabla1[[#This Row],[COD]],Circuitos[],2,0)," ")</f>
        <v xml:space="preserve"> </v>
      </c>
      <c r="N1163" s="9">
        <f>Tabla1[[#This Row],[DIA]]</f>
        <v>45851</v>
      </c>
    </row>
    <row r="1164" spans="1:14">
      <c r="A1164" s="9" t="str">
        <f>Tabla1[[#This Row],[DIA]]&amp;"-"&amp;Tabla1[[#This Row],[NUM]]</f>
        <v>45851-1302</v>
      </c>
      <c r="B1164" s="61">
        <v>45851</v>
      </c>
      <c r="C1164" t="s">
        <v>22</v>
      </c>
      <c r="D1164" t="s">
        <v>147</v>
      </c>
      <c r="E1164" t="s">
        <v>181</v>
      </c>
      <c r="F1164">
        <v>1302</v>
      </c>
      <c r="G1164">
        <v>0.4826388888888889</v>
      </c>
      <c r="H1164">
        <v>0.69097222222222221</v>
      </c>
      <c r="I1164">
        <v>12</v>
      </c>
      <c r="J1164">
        <v>0</v>
      </c>
      <c r="K1164">
        <v>12</v>
      </c>
      <c r="L1164">
        <v>0</v>
      </c>
      <c r="M1164" s="1" t="str">
        <f>IFERROR(VLOOKUP(Tabla1[[#This Row],[COD]],Circuitos[],2,0)," ")</f>
        <v xml:space="preserve"> </v>
      </c>
      <c r="N1164" s="9">
        <f>Tabla1[[#This Row],[DIA]]</f>
        <v>45851</v>
      </c>
    </row>
    <row r="1165" spans="1:14">
      <c r="A1165" s="9" t="str">
        <f>Tabla1[[#This Row],[DIA]]&amp;"-"&amp;Tabla1[[#This Row],[NUM]]</f>
        <v>45851-437</v>
      </c>
      <c r="B1165" s="61">
        <v>45851</v>
      </c>
      <c r="C1165" t="s">
        <v>394</v>
      </c>
      <c r="D1165" t="s">
        <v>36</v>
      </c>
      <c r="E1165" t="s">
        <v>395</v>
      </c>
      <c r="F1165">
        <v>437</v>
      </c>
      <c r="G1165">
        <v>0.3888888888888889</v>
      </c>
      <c r="H1165">
        <v>0.52083333333333337</v>
      </c>
      <c r="I1165">
        <v>12</v>
      </c>
      <c r="J1165">
        <v>0</v>
      </c>
      <c r="K1165">
        <v>12</v>
      </c>
      <c r="L1165">
        <v>0</v>
      </c>
      <c r="M1165" s="1" t="str">
        <f>IFERROR(VLOOKUP(Tabla1[[#This Row],[COD]],Circuitos[],2,0)," ")</f>
        <v xml:space="preserve"> </v>
      </c>
      <c r="N1165" s="9">
        <f>Tabla1[[#This Row],[DIA]]</f>
        <v>45851</v>
      </c>
    </row>
    <row r="1166" spans="1:14">
      <c r="A1166" s="9" t="str">
        <f>Tabla1[[#This Row],[DIA]]&amp;"-"&amp;Tabla1[[#This Row],[NUM]]</f>
        <v>45851-433</v>
      </c>
      <c r="B1166" s="61">
        <v>45851</v>
      </c>
      <c r="C1166" t="s">
        <v>394</v>
      </c>
      <c r="D1166" t="s">
        <v>13</v>
      </c>
      <c r="E1166" t="s">
        <v>395</v>
      </c>
      <c r="F1166">
        <v>433</v>
      </c>
      <c r="G1166">
        <v>0.44444444444444442</v>
      </c>
      <c r="H1166">
        <v>0.60763888888888884</v>
      </c>
      <c r="I1166">
        <v>25</v>
      </c>
      <c r="J1166">
        <v>18</v>
      </c>
      <c r="K1166">
        <v>7</v>
      </c>
      <c r="L1166">
        <v>72</v>
      </c>
      <c r="M1166" s="1" t="str">
        <f>IFERROR(VLOOKUP(Tabla1[[#This Row],[COD]],Circuitos[],2,0)," ")</f>
        <v xml:space="preserve"> </v>
      </c>
      <c r="N1166" s="9">
        <f>Tabla1[[#This Row],[DIA]]</f>
        <v>45851</v>
      </c>
    </row>
    <row r="1167" spans="1:14">
      <c r="A1167" s="9" t="str">
        <f>Tabla1[[#This Row],[DIA]]&amp;"-"&amp;Tabla1[[#This Row],[NUM]]</f>
        <v>45852-920</v>
      </c>
      <c r="B1167" s="61">
        <v>45852</v>
      </c>
      <c r="C1167" t="s">
        <v>185</v>
      </c>
      <c r="D1167" t="s">
        <v>13</v>
      </c>
      <c r="E1167" t="s">
        <v>186</v>
      </c>
      <c r="F1167">
        <v>920</v>
      </c>
      <c r="G1167">
        <v>0.63888888888888884</v>
      </c>
      <c r="H1167">
        <v>0.78125</v>
      </c>
      <c r="I1167">
        <v>30</v>
      </c>
      <c r="J1167">
        <v>0</v>
      </c>
      <c r="K1167">
        <v>30</v>
      </c>
      <c r="L1167">
        <v>0</v>
      </c>
      <c r="M1167" s="1" t="str">
        <f>IFERROR(VLOOKUP(Tabla1[[#This Row],[COD]],Circuitos[],2,0)," ")</f>
        <v xml:space="preserve"> </v>
      </c>
      <c r="N1167" s="9">
        <f>Tabla1[[#This Row],[DIA]]</f>
        <v>45852</v>
      </c>
    </row>
    <row r="1168" spans="1:14">
      <c r="A1168" s="9" t="str">
        <f>Tabla1[[#This Row],[DIA]]&amp;"-"&amp;Tabla1[[#This Row],[NUM]]</f>
        <v>45852-606</v>
      </c>
      <c r="B1168" s="61">
        <v>45852</v>
      </c>
      <c r="C1168" t="s">
        <v>33</v>
      </c>
      <c r="D1168" t="s">
        <v>266</v>
      </c>
      <c r="E1168" t="s">
        <v>558</v>
      </c>
      <c r="F1168">
        <v>606</v>
      </c>
      <c r="G1168">
        <v>0.65625</v>
      </c>
      <c r="H1168">
        <v>0.77430555555555558</v>
      </c>
      <c r="I1168">
        <v>40</v>
      </c>
      <c r="J1168">
        <v>5</v>
      </c>
      <c r="K1168">
        <v>35</v>
      </c>
      <c r="L1168">
        <v>12.5</v>
      </c>
      <c r="M1168" s="1" t="str">
        <f>IFERROR(VLOOKUP(Tabla1[[#This Row],[COD]],Circuitos[],2,0)," ")</f>
        <v>Todo Eslovenia, Austria y Costa Italiana</v>
      </c>
      <c r="N1168" s="9">
        <f>Tabla1[[#This Row],[DIA]]</f>
        <v>45852</v>
      </c>
    </row>
    <row r="1169" spans="1:14">
      <c r="A1169" s="9" t="str">
        <f>Tabla1[[#This Row],[DIA]]&amp;"-"&amp;Tabla1[[#This Row],[NUM]]</f>
        <v>45852-1806</v>
      </c>
      <c r="B1169" s="61">
        <v>45852</v>
      </c>
      <c r="C1169" t="s">
        <v>188</v>
      </c>
      <c r="D1169" t="s">
        <v>13</v>
      </c>
      <c r="E1169" t="s">
        <v>250</v>
      </c>
      <c r="F1169">
        <v>1806</v>
      </c>
      <c r="G1169">
        <v>0.82638888888888884</v>
      </c>
      <c r="H1169">
        <v>0.95833333333333337</v>
      </c>
      <c r="I1169">
        <v>40</v>
      </c>
      <c r="J1169">
        <v>9</v>
      </c>
      <c r="K1169">
        <v>31</v>
      </c>
      <c r="L1169">
        <v>22.5</v>
      </c>
      <c r="M1169" s="1" t="str">
        <f>IFERROR(VLOOKUP(Tabla1[[#This Row],[COD]],Circuitos[],2,0)," ")</f>
        <v xml:space="preserve"> </v>
      </c>
      <c r="N1169" s="9">
        <f>Tabla1[[#This Row],[DIA]]</f>
        <v>45852</v>
      </c>
    </row>
    <row r="1170" spans="1:14">
      <c r="A1170" s="9" t="str">
        <f>Tabla1[[#This Row],[DIA]]&amp;"-"&amp;Tabla1[[#This Row],[NUM]]</f>
        <v>45852-5116</v>
      </c>
      <c r="B1170" s="61">
        <v>45852</v>
      </c>
      <c r="C1170" t="s">
        <v>199</v>
      </c>
      <c r="D1170" t="s">
        <v>13</v>
      </c>
      <c r="E1170" t="s">
        <v>549</v>
      </c>
      <c r="F1170">
        <v>5116</v>
      </c>
      <c r="G1170">
        <v>0.49305555555555558</v>
      </c>
      <c r="H1170">
        <v>0.62152777777777779</v>
      </c>
      <c r="I1170">
        <v>189</v>
      </c>
      <c r="J1170">
        <v>58</v>
      </c>
      <c r="K1170">
        <v>131</v>
      </c>
      <c r="L1170">
        <v>30.687830687830687</v>
      </c>
      <c r="M1170" s="1" t="str">
        <f>IFERROR(VLOOKUP(Tabla1[[#This Row],[COD]],Circuitos[],2,0)," ")</f>
        <v xml:space="preserve"> </v>
      </c>
      <c r="N1170" s="9">
        <f>Tabla1[[#This Row],[DIA]]</f>
        <v>45852</v>
      </c>
    </row>
    <row r="1171" spans="1:14">
      <c r="A1171" s="9" t="str">
        <f>Tabla1[[#This Row],[DIA]]&amp;"-"&amp;Tabla1[[#This Row],[NUM]]</f>
        <v>45852-1001</v>
      </c>
      <c r="B1171" s="61">
        <v>45852</v>
      </c>
      <c r="C1171" t="s">
        <v>173</v>
      </c>
      <c r="D1171" t="s">
        <v>13</v>
      </c>
      <c r="E1171" t="s">
        <v>174</v>
      </c>
      <c r="F1171">
        <v>1001</v>
      </c>
      <c r="G1171">
        <v>0.3125</v>
      </c>
      <c r="H1171">
        <v>0.4861111111111111</v>
      </c>
      <c r="I1171">
        <v>10</v>
      </c>
      <c r="J1171">
        <v>0</v>
      </c>
      <c r="K1171">
        <v>10</v>
      </c>
      <c r="L1171">
        <v>0</v>
      </c>
      <c r="M1171" s="1" t="str">
        <f>IFERROR(VLOOKUP(Tabla1[[#This Row],[COD]],Circuitos[],2,0)," ")</f>
        <v xml:space="preserve"> </v>
      </c>
      <c r="N1171" s="9">
        <f>Tabla1[[#This Row],[DIA]]</f>
        <v>45852</v>
      </c>
    </row>
    <row r="1172" spans="1:14">
      <c r="A1172" s="9" t="str">
        <f>Tabla1[[#This Row],[DIA]]&amp;"-"&amp;Tabla1[[#This Row],[NUM]]</f>
        <v>45852-2232</v>
      </c>
      <c r="B1172" s="61">
        <v>45852</v>
      </c>
      <c r="C1172" t="s">
        <v>147</v>
      </c>
      <c r="D1172" t="s">
        <v>180</v>
      </c>
      <c r="E1172" t="s">
        <v>181</v>
      </c>
      <c r="F1172">
        <v>2232</v>
      </c>
      <c r="G1172">
        <v>5.5555555555555552E-2</v>
      </c>
      <c r="H1172">
        <v>0.11805555555555555</v>
      </c>
      <c r="I1172">
        <v>20</v>
      </c>
      <c r="J1172">
        <v>9</v>
      </c>
      <c r="K1172">
        <v>11</v>
      </c>
      <c r="L1172">
        <v>45</v>
      </c>
      <c r="M1172" s="1" t="str">
        <f>IFERROR(VLOOKUP(Tabla1[[#This Row],[COD]],Circuitos[],2,0)," ")</f>
        <v xml:space="preserve"> </v>
      </c>
      <c r="N1172" s="9">
        <f>Tabla1[[#This Row],[DIA]]</f>
        <v>45852</v>
      </c>
    </row>
    <row r="1173" spans="1:14">
      <c r="A1173" s="9" t="str">
        <f>Tabla1[[#This Row],[DIA]]&amp;"-"&amp;Tabla1[[#This Row],[NUM]]</f>
        <v>45852-605</v>
      </c>
      <c r="B1173" s="61">
        <v>45852</v>
      </c>
      <c r="C1173" t="s">
        <v>266</v>
      </c>
      <c r="D1173" t="s">
        <v>51</v>
      </c>
      <c r="E1173" t="s">
        <v>558</v>
      </c>
      <c r="F1173">
        <v>605</v>
      </c>
      <c r="G1173">
        <v>0.41666666666666669</v>
      </c>
      <c r="H1173">
        <v>0.50694444444444442</v>
      </c>
      <c r="I1173">
        <v>40</v>
      </c>
      <c r="J1173">
        <v>0</v>
      </c>
      <c r="K1173">
        <v>40</v>
      </c>
      <c r="L1173">
        <v>0</v>
      </c>
      <c r="M1173" s="1" t="str">
        <f>IFERROR(VLOOKUP(Tabla1[[#This Row],[COD]],Circuitos[],2,0)," ")</f>
        <v xml:space="preserve"> </v>
      </c>
      <c r="N1173" s="9">
        <f>Tabla1[[#This Row],[DIA]]</f>
        <v>45852</v>
      </c>
    </row>
    <row r="1174" spans="1:14">
      <c r="A1174" s="9" t="str">
        <f>Tabla1[[#This Row],[DIA]]&amp;"-"&amp;Tabla1[[#This Row],[NUM]]</f>
        <v>45852-1003</v>
      </c>
      <c r="B1174" s="61">
        <v>45852</v>
      </c>
      <c r="C1174" t="s">
        <v>183</v>
      </c>
      <c r="D1174" t="s">
        <v>173</v>
      </c>
      <c r="E1174" t="s">
        <v>174</v>
      </c>
      <c r="F1174">
        <v>1003</v>
      </c>
      <c r="G1174">
        <v>0.81944444444444442</v>
      </c>
      <c r="H1174">
        <v>0.85416666666666663</v>
      </c>
      <c r="I1174">
        <v>10</v>
      </c>
      <c r="J1174">
        <v>0</v>
      </c>
      <c r="K1174">
        <v>10</v>
      </c>
      <c r="L1174">
        <v>0</v>
      </c>
      <c r="M1174" s="1" t="str">
        <f>IFERROR(VLOOKUP(Tabla1[[#This Row],[COD]],Circuitos[],2,0)," ")</f>
        <v xml:space="preserve"> </v>
      </c>
      <c r="N1174" s="9">
        <f>Tabla1[[#This Row],[DIA]]</f>
        <v>45852</v>
      </c>
    </row>
    <row r="1175" spans="1:14">
      <c r="A1175" s="9" t="str">
        <f>Tabla1[[#This Row],[DIA]]&amp;"-"&amp;Tabla1[[#This Row],[NUM]]</f>
        <v>45852-921</v>
      </c>
      <c r="B1175" s="61">
        <v>45852</v>
      </c>
      <c r="C1175" t="s">
        <v>13</v>
      </c>
      <c r="D1175" t="s">
        <v>185</v>
      </c>
      <c r="E1175" t="s">
        <v>186</v>
      </c>
      <c r="F1175">
        <v>921</v>
      </c>
      <c r="G1175">
        <v>0.81597222222222221</v>
      </c>
      <c r="H1175">
        <v>2.0833333333333332E-2</v>
      </c>
      <c r="I1175">
        <v>30</v>
      </c>
      <c r="J1175">
        <v>4</v>
      </c>
      <c r="K1175">
        <v>26</v>
      </c>
      <c r="L1175">
        <v>13.333333333333334</v>
      </c>
      <c r="M1175" s="1" t="str">
        <f>IFERROR(VLOOKUP(Tabla1[[#This Row],[COD]],Circuitos[],2,0)," ")</f>
        <v xml:space="preserve"> </v>
      </c>
      <c r="N1175" s="9">
        <f>Tabla1[[#This Row],[DIA]]</f>
        <v>45852</v>
      </c>
    </row>
    <row r="1176" spans="1:14">
      <c r="A1176" s="9" t="str">
        <f>Tabla1[[#This Row],[DIA]]&amp;"-"&amp;Tabla1[[#This Row],[NUM]]</f>
        <v>45852-5115</v>
      </c>
      <c r="B1176" s="61">
        <v>45852</v>
      </c>
      <c r="C1176" t="s">
        <v>13</v>
      </c>
      <c r="D1176" t="s">
        <v>199</v>
      </c>
      <c r="E1176" t="s">
        <v>549</v>
      </c>
      <c r="F1176">
        <v>5115</v>
      </c>
      <c r="G1176">
        <v>0.33333333333333331</v>
      </c>
      <c r="H1176">
        <v>0.45833333333333331</v>
      </c>
      <c r="I1176">
        <v>189</v>
      </c>
      <c r="J1176">
        <v>32</v>
      </c>
      <c r="K1176">
        <v>157</v>
      </c>
      <c r="L1176">
        <v>16.93121693121693</v>
      </c>
      <c r="M1176" s="1" t="str">
        <f>IFERROR(VLOOKUP(Tabla1[[#This Row],[COD]],Circuitos[],2,0)," ")</f>
        <v>Noruega Fascinante II / Esencias de Noruega II</v>
      </c>
      <c r="N1176" s="9">
        <f>Tabla1[[#This Row],[DIA]]</f>
        <v>45852</v>
      </c>
    </row>
    <row r="1177" spans="1:14">
      <c r="A1177" s="9" t="str">
        <f>Tabla1[[#This Row],[DIA]]&amp;"-"&amp;Tabla1[[#This Row],[NUM]]</f>
        <v>45852-1915</v>
      </c>
      <c r="B1177" s="61">
        <v>45852</v>
      </c>
      <c r="C1177" t="s">
        <v>13</v>
      </c>
      <c r="D1177" t="s">
        <v>313</v>
      </c>
      <c r="E1177" t="s">
        <v>250</v>
      </c>
      <c r="F1177">
        <v>1915</v>
      </c>
      <c r="G1177">
        <v>0.31944444444444442</v>
      </c>
      <c r="H1177">
        <v>0.39583333333333331</v>
      </c>
      <c r="I1177">
        <v>30</v>
      </c>
      <c r="J1177">
        <v>0</v>
      </c>
      <c r="K1177">
        <v>30</v>
      </c>
      <c r="L1177">
        <v>0</v>
      </c>
      <c r="M1177" s="1" t="str">
        <f>IFERROR(VLOOKUP(Tabla1[[#This Row],[COD]],Circuitos[],2,0)," ")</f>
        <v xml:space="preserve"> </v>
      </c>
      <c r="N1177" s="9">
        <f>Tabla1[[#This Row],[DIA]]</f>
        <v>45852</v>
      </c>
    </row>
    <row r="1178" spans="1:14">
      <c r="A1178" s="9" t="str">
        <f>Tabla1[[#This Row],[DIA]]&amp;"-"&amp;Tabla1[[#This Row],[NUM]]</f>
        <v>45852-1002</v>
      </c>
      <c r="B1178" s="61">
        <v>45852</v>
      </c>
      <c r="C1178" t="s">
        <v>13</v>
      </c>
      <c r="D1178" t="s">
        <v>183</v>
      </c>
      <c r="E1178" t="s">
        <v>174</v>
      </c>
      <c r="F1178">
        <v>1002</v>
      </c>
      <c r="G1178">
        <v>0.52777777777777779</v>
      </c>
      <c r="H1178">
        <v>0.77777777777777779</v>
      </c>
      <c r="I1178">
        <v>10</v>
      </c>
      <c r="J1178">
        <v>0</v>
      </c>
      <c r="K1178">
        <v>10</v>
      </c>
      <c r="L1178">
        <v>0</v>
      </c>
      <c r="M1178" s="1" t="str">
        <f>IFERROR(VLOOKUP(Tabla1[[#This Row],[COD]],Circuitos[],2,0)," ")</f>
        <v>Programas de Egipto</v>
      </c>
      <c r="N1178" s="9">
        <f>Tabla1[[#This Row],[DIA]]</f>
        <v>45852</v>
      </c>
    </row>
    <row r="1179" spans="1:14">
      <c r="A1179" s="9" t="str">
        <f>Tabla1[[#This Row],[DIA]]&amp;"-"&amp;Tabla1[[#This Row],[NUM]]</f>
        <v>45852-1221</v>
      </c>
      <c r="B1179" s="61">
        <v>45852</v>
      </c>
      <c r="C1179" t="s">
        <v>13</v>
      </c>
      <c r="D1179" t="s">
        <v>557</v>
      </c>
      <c r="E1179" t="s">
        <v>250</v>
      </c>
      <c r="F1179">
        <v>1221</v>
      </c>
      <c r="G1179">
        <v>0.67361111111111116</v>
      </c>
      <c r="H1179">
        <v>0.74305555555555558</v>
      </c>
      <c r="I1179">
        <v>25</v>
      </c>
      <c r="J1179">
        <v>0</v>
      </c>
      <c r="K1179">
        <v>25</v>
      </c>
      <c r="L1179">
        <v>0</v>
      </c>
      <c r="M1179" s="1" t="str">
        <f>IFERROR(VLOOKUP(Tabla1[[#This Row],[COD]],Circuitos[],2,0)," ")</f>
        <v xml:space="preserve"> </v>
      </c>
      <c r="N1179" s="9">
        <f>Tabla1[[#This Row],[DIA]]</f>
        <v>45852</v>
      </c>
    </row>
    <row r="1180" spans="1:14">
      <c r="A1180" s="9" t="str">
        <f>Tabla1[[#This Row],[DIA]]&amp;"-"&amp;Tabla1[[#This Row],[NUM]]</f>
        <v>45852-586</v>
      </c>
      <c r="B1180" s="61">
        <v>45852</v>
      </c>
      <c r="C1180" t="s">
        <v>229</v>
      </c>
      <c r="D1180" t="s">
        <v>13</v>
      </c>
      <c r="E1180" t="s">
        <v>556</v>
      </c>
      <c r="F1180">
        <v>586</v>
      </c>
      <c r="G1180">
        <v>0.73611111111111116</v>
      </c>
      <c r="H1180">
        <v>0.86111111111111116</v>
      </c>
      <c r="I1180">
        <v>35</v>
      </c>
      <c r="J1180">
        <v>1</v>
      </c>
      <c r="K1180">
        <v>34</v>
      </c>
      <c r="L1180">
        <v>2.8571428571428572</v>
      </c>
      <c r="M1180" s="1" t="str">
        <f>IFERROR(VLOOKUP(Tabla1[[#This Row],[COD]],Circuitos[],2,0)," ")</f>
        <v xml:space="preserve"> </v>
      </c>
      <c r="N1180" s="9">
        <f>Tabla1[[#This Row],[DIA]]</f>
        <v>45852</v>
      </c>
    </row>
    <row r="1181" spans="1:14">
      <c r="A1181" s="9" t="str">
        <f>Tabla1[[#This Row],[DIA]]&amp;"-"&amp;Tabla1[[#This Row],[NUM]]</f>
        <v>45853-1304</v>
      </c>
      <c r="B1181" s="61">
        <v>45853</v>
      </c>
      <c r="C1181" t="s">
        <v>33</v>
      </c>
      <c r="D1181" t="s">
        <v>147</v>
      </c>
      <c r="E1181" t="s">
        <v>181</v>
      </c>
      <c r="F1181">
        <v>1304</v>
      </c>
      <c r="G1181">
        <v>0.50347222222222221</v>
      </c>
      <c r="H1181">
        <v>0.72569444444444442</v>
      </c>
      <c r="I1181">
        <v>12</v>
      </c>
      <c r="J1181">
        <v>0</v>
      </c>
      <c r="K1181">
        <v>12</v>
      </c>
      <c r="L1181">
        <v>0</v>
      </c>
      <c r="M1181" s="1" t="str">
        <f>IFERROR(VLOOKUP(Tabla1[[#This Row],[COD]],Circuitos[],2,0)," ")</f>
        <v xml:space="preserve"> </v>
      </c>
      <c r="N1181" s="9">
        <f>Tabla1[[#This Row],[DIA]]</f>
        <v>45853</v>
      </c>
    </row>
    <row r="1182" spans="1:14">
      <c r="A1182" s="9" t="str">
        <f>Tabla1[[#This Row],[DIA]]&amp;"-"&amp;Tabla1[[#This Row],[NUM]]</f>
        <v>45853-763</v>
      </c>
      <c r="B1182" s="61">
        <v>45853</v>
      </c>
      <c r="C1182" t="s">
        <v>36</v>
      </c>
      <c r="D1182" t="s">
        <v>223</v>
      </c>
      <c r="E1182" t="s">
        <v>278</v>
      </c>
      <c r="F1182">
        <v>763</v>
      </c>
      <c r="G1182">
        <v>0.67361111111111116</v>
      </c>
      <c r="H1182">
        <v>0.78472222222222221</v>
      </c>
      <c r="I1182">
        <v>45</v>
      </c>
      <c r="J1182">
        <v>2</v>
      </c>
      <c r="K1182">
        <v>43</v>
      </c>
      <c r="L1182">
        <v>4.4444444444444446</v>
      </c>
      <c r="M1182" s="1" t="str">
        <f>IFERROR(VLOOKUP(Tabla1[[#This Row],[COD]],Circuitos[],2,0)," ")</f>
        <v>Gran Tour de Ciudades Imperiales I y II (BUD-&gt;PRG)</v>
      </c>
      <c r="N1182" s="9">
        <f>Tabla1[[#This Row],[DIA]]</f>
        <v>45853</v>
      </c>
    </row>
    <row r="1183" spans="1:14">
      <c r="A1183" s="9" t="str">
        <f>Tabla1[[#This Row],[DIA]]&amp;"-"&amp;Tabla1[[#This Row],[NUM]]</f>
        <v>45853-1854</v>
      </c>
      <c r="B1183" s="61">
        <v>45853</v>
      </c>
      <c r="C1183" t="s">
        <v>36</v>
      </c>
      <c r="D1183" t="s">
        <v>147</v>
      </c>
      <c r="E1183" t="s">
        <v>181</v>
      </c>
      <c r="F1183">
        <v>1854</v>
      </c>
      <c r="G1183">
        <v>0.5</v>
      </c>
      <c r="H1183">
        <v>0.69097222222222221</v>
      </c>
      <c r="I1183">
        <v>16</v>
      </c>
      <c r="J1183">
        <v>2</v>
      </c>
      <c r="K1183">
        <v>14</v>
      </c>
      <c r="L1183">
        <v>12.5</v>
      </c>
      <c r="M1183" s="1" t="str">
        <f>IFERROR(VLOOKUP(Tabla1[[#This Row],[COD]],Circuitos[],2,0)," ")</f>
        <v xml:space="preserve"> </v>
      </c>
      <c r="N1183" s="9">
        <f>Tabla1[[#This Row],[DIA]]</f>
        <v>45853</v>
      </c>
    </row>
    <row r="1184" spans="1:14">
      <c r="A1184" s="9" t="str">
        <f>Tabla1[[#This Row],[DIA]]&amp;"-"&amp;Tabla1[[#This Row],[NUM]]</f>
        <v>45853-1316</v>
      </c>
      <c r="B1184" s="61">
        <v>45853</v>
      </c>
      <c r="C1184" t="s">
        <v>37</v>
      </c>
      <c r="D1184" t="s">
        <v>147</v>
      </c>
      <c r="E1184" t="s">
        <v>181</v>
      </c>
      <c r="F1184">
        <v>1316</v>
      </c>
      <c r="G1184">
        <v>0.50347222222222221</v>
      </c>
      <c r="H1184">
        <v>0.71875</v>
      </c>
      <c r="I1184">
        <v>16</v>
      </c>
      <c r="J1184">
        <v>2</v>
      </c>
      <c r="K1184">
        <v>14</v>
      </c>
      <c r="L1184">
        <v>12.5</v>
      </c>
      <c r="M1184" s="1" t="str">
        <f>IFERROR(VLOOKUP(Tabla1[[#This Row],[COD]],Circuitos[],2,0)," ")</f>
        <v xml:space="preserve"> </v>
      </c>
      <c r="N1184" s="9">
        <f>Tabla1[[#This Row],[DIA]]</f>
        <v>45853</v>
      </c>
    </row>
    <row r="1185" spans="1:14">
      <c r="A1185" s="9" t="str">
        <f>Tabla1[[#This Row],[DIA]]&amp;"-"&amp;Tabla1[[#This Row],[NUM]]</f>
        <v>45853-872</v>
      </c>
      <c r="B1185" s="61">
        <v>45853</v>
      </c>
      <c r="C1185" t="s">
        <v>223</v>
      </c>
      <c r="D1185" t="s">
        <v>13</v>
      </c>
      <c r="E1185" t="s">
        <v>250</v>
      </c>
      <c r="F1185">
        <v>872</v>
      </c>
      <c r="G1185">
        <v>0.64930555555555558</v>
      </c>
      <c r="H1185">
        <v>0.78819444444444442</v>
      </c>
      <c r="I1185">
        <v>45</v>
      </c>
      <c r="J1185">
        <v>45</v>
      </c>
      <c r="K1185">
        <v>0</v>
      </c>
      <c r="L1185">
        <v>100</v>
      </c>
      <c r="M1185" s="1" t="str">
        <f>IFERROR(VLOOKUP(Tabla1[[#This Row],[COD]],Circuitos[],2,0)," ")</f>
        <v xml:space="preserve"> </v>
      </c>
      <c r="N1185" s="9">
        <f>Tabla1[[#This Row],[DIA]]</f>
        <v>45853</v>
      </c>
    </row>
    <row r="1186" spans="1:14">
      <c r="A1186" s="9" t="str">
        <f>Tabla1[[#This Row],[DIA]]&amp;"-"&amp;Tabla1[[#This Row],[NUM]]</f>
        <v>45853-768</v>
      </c>
      <c r="B1186" s="61">
        <v>45853</v>
      </c>
      <c r="C1186" t="s">
        <v>223</v>
      </c>
      <c r="D1186" t="s">
        <v>22</v>
      </c>
      <c r="E1186" t="s">
        <v>278</v>
      </c>
      <c r="F1186">
        <v>768</v>
      </c>
      <c r="G1186">
        <v>0.82638888888888884</v>
      </c>
      <c r="H1186">
        <v>0.94444444444444442</v>
      </c>
      <c r="I1186">
        <v>45</v>
      </c>
      <c r="J1186">
        <v>8</v>
      </c>
      <c r="K1186">
        <v>37</v>
      </c>
      <c r="L1186">
        <v>17.777777777777779</v>
      </c>
      <c r="M1186" s="1" t="str">
        <f>IFERROR(VLOOKUP(Tabla1[[#This Row],[COD]],Circuitos[],2,0)," ")</f>
        <v xml:space="preserve"> </v>
      </c>
      <c r="N1186" s="9">
        <f>Tabla1[[#This Row],[DIA]]</f>
        <v>45853</v>
      </c>
    </row>
    <row r="1187" spans="1:14">
      <c r="A1187" s="9" t="str">
        <f>Tabla1[[#This Row],[DIA]]&amp;"-"&amp;Tabla1[[#This Row],[NUM]]</f>
        <v>45853-938</v>
      </c>
      <c r="B1187" s="61">
        <v>45853</v>
      </c>
      <c r="C1187" t="s">
        <v>209</v>
      </c>
      <c r="D1187" t="s">
        <v>13</v>
      </c>
      <c r="E1187" t="s">
        <v>250</v>
      </c>
      <c r="F1187">
        <v>938</v>
      </c>
      <c r="G1187">
        <v>0.82638888888888884</v>
      </c>
      <c r="H1187">
        <v>0.95486111111111116</v>
      </c>
      <c r="I1187">
        <v>45</v>
      </c>
      <c r="J1187">
        <v>2</v>
      </c>
      <c r="K1187">
        <v>43</v>
      </c>
      <c r="L1187">
        <v>4.4444444444444446</v>
      </c>
      <c r="M1187" s="1" t="str">
        <f>IFERROR(VLOOKUP(Tabla1[[#This Row],[COD]],Circuitos[],2,0)," ")</f>
        <v xml:space="preserve"> </v>
      </c>
      <c r="N1187" s="9">
        <f>Tabla1[[#This Row],[DIA]]</f>
        <v>45853</v>
      </c>
    </row>
    <row r="1188" spans="1:14">
      <c r="A1188" s="9" t="str">
        <f>Tabla1[[#This Row],[DIA]]&amp;"-"&amp;Tabla1[[#This Row],[NUM]]</f>
        <v>45853-1305</v>
      </c>
      <c r="B1188" s="61">
        <v>45853</v>
      </c>
      <c r="C1188" t="s">
        <v>147</v>
      </c>
      <c r="D1188" t="s">
        <v>33</v>
      </c>
      <c r="E1188" t="s">
        <v>181</v>
      </c>
      <c r="F1188">
        <v>1305</v>
      </c>
      <c r="G1188">
        <v>0.55208333333333337</v>
      </c>
      <c r="H1188">
        <v>0.70833333333333337</v>
      </c>
      <c r="I1188">
        <v>12</v>
      </c>
      <c r="J1188">
        <v>0</v>
      </c>
      <c r="K1188">
        <v>12</v>
      </c>
      <c r="L1188">
        <v>0</v>
      </c>
      <c r="M1188" s="1" t="str">
        <f>IFERROR(VLOOKUP(Tabla1[[#This Row],[COD]],Circuitos[],2,0)," ")</f>
        <v xml:space="preserve"> </v>
      </c>
      <c r="N1188" s="9">
        <f>Tabla1[[#This Row],[DIA]]</f>
        <v>45853</v>
      </c>
    </row>
    <row r="1189" spans="1:14">
      <c r="A1189" s="9" t="str">
        <f>Tabla1[[#This Row],[DIA]]&amp;"-"&amp;Tabla1[[#This Row],[NUM]]</f>
        <v>45853-2020</v>
      </c>
      <c r="B1189" s="61">
        <v>45853</v>
      </c>
      <c r="C1189" t="s">
        <v>147</v>
      </c>
      <c r="D1189" t="s">
        <v>180</v>
      </c>
      <c r="E1189" t="s">
        <v>181</v>
      </c>
      <c r="F1189">
        <v>2020</v>
      </c>
      <c r="G1189">
        <v>0.76736111111111116</v>
      </c>
      <c r="H1189">
        <v>0.82986111111111116</v>
      </c>
      <c r="I1189">
        <v>58</v>
      </c>
      <c r="J1189">
        <v>2</v>
      </c>
      <c r="K1189">
        <v>56</v>
      </c>
      <c r="L1189">
        <v>3.4482758620689653</v>
      </c>
      <c r="M1189" s="1" t="str">
        <f>IFERROR(VLOOKUP(Tabla1[[#This Row],[COD]],Circuitos[],2,0)," ")</f>
        <v xml:space="preserve"> </v>
      </c>
      <c r="N1189" s="9">
        <f>Tabla1[[#This Row],[DIA]]</f>
        <v>45853</v>
      </c>
    </row>
    <row r="1190" spans="1:14">
      <c r="A1190" s="9" t="str">
        <f>Tabla1[[#This Row],[DIA]]&amp;"-"&amp;Tabla1[[#This Row],[NUM]]</f>
        <v>45853-2022</v>
      </c>
      <c r="B1190" s="61">
        <v>45853</v>
      </c>
      <c r="C1190" t="s">
        <v>147</v>
      </c>
      <c r="D1190" t="s">
        <v>180</v>
      </c>
      <c r="E1190" t="s">
        <v>181</v>
      </c>
      <c r="F1190">
        <v>2022</v>
      </c>
      <c r="G1190">
        <v>0.83680555555555558</v>
      </c>
      <c r="H1190">
        <v>0.89930555555555558</v>
      </c>
      <c r="I1190">
        <v>28</v>
      </c>
      <c r="J1190">
        <v>2</v>
      </c>
      <c r="K1190">
        <v>26</v>
      </c>
      <c r="L1190">
        <v>7.1428571428571432</v>
      </c>
      <c r="M1190" s="1" t="str">
        <f>IFERROR(VLOOKUP(Tabla1[[#This Row],[COD]],Circuitos[],2,0)," ")</f>
        <v xml:space="preserve"> </v>
      </c>
      <c r="N1190" s="9">
        <f>Tabla1[[#This Row],[DIA]]</f>
        <v>45853</v>
      </c>
    </row>
    <row r="1191" spans="1:14">
      <c r="A1191" s="9" t="str">
        <f>Tabla1[[#This Row],[DIA]]&amp;"-"&amp;Tabla1[[#This Row],[NUM]]</f>
        <v>45853-1855</v>
      </c>
      <c r="B1191" s="61">
        <v>45853</v>
      </c>
      <c r="C1191" t="s">
        <v>147</v>
      </c>
      <c r="D1191" t="s">
        <v>36</v>
      </c>
      <c r="E1191" t="s">
        <v>181</v>
      </c>
      <c r="F1191">
        <v>1855</v>
      </c>
      <c r="G1191">
        <v>0.59722222222222221</v>
      </c>
      <c r="H1191">
        <v>0.71180555555555558</v>
      </c>
      <c r="I1191">
        <v>16</v>
      </c>
      <c r="J1191">
        <v>0</v>
      </c>
      <c r="K1191">
        <v>16</v>
      </c>
      <c r="L1191">
        <v>0</v>
      </c>
      <c r="M1191" s="1" t="str">
        <f>IFERROR(VLOOKUP(Tabla1[[#This Row],[COD]],Circuitos[],2,0)," ")</f>
        <v xml:space="preserve"> </v>
      </c>
      <c r="N1191" s="9">
        <f>Tabla1[[#This Row],[DIA]]</f>
        <v>45853</v>
      </c>
    </row>
    <row r="1192" spans="1:14">
      <c r="A1192" s="9" t="str">
        <f>Tabla1[[#This Row],[DIA]]&amp;"-"&amp;Tabla1[[#This Row],[NUM]]</f>
        <v>45853-1315</v>
      </c>
      <c r="B1192" s="61">
        <v>45853</v>
      </c>
      <c r="C1192" t="s">
        <v>147</v>
      </c>
      <c r="D1192" t="s">
        <v>37</v>
      </c>
      <c r="E1192" t="s">
        <v>181</v>
      </c>
      <c r="F1192">
        <v>1315</v>
      </c>
      <c r="G1192">
        <v>0.32291666666666669</v>
      </c>
      <c r="H1192">
        <v>0.46180555555555558</v>
      </c>
      <c r="I1192">
        <v>16</v>
      </c>
      <c r="J1192">
        <v>0</v>
      </c>
      <c r="K1192">
        <v>16</v>
      </c>
      <c r="L1192">
        <v>0</v>
      </c>
      <c r="M1192" s="1" t="str">
        <f>IFERROR(VLOOKUP(Tabla1[[#This Row],[COD]],Circuitos[],2,0)," ")</f>
        <v xml:space="preserve"> </v>
      </c>
      <c r="N1192" s="9">
        <f>Tabla1[[#This Row],[DIA]]</f>
        <v>45853</v>
      </c>
    </row>
    <row r="1193" spans="1:14">
      <c r="A1193" s="9" t="str">
        <f>Tabla1[[#This Row],[DIA]]&amp;"-"&amp;Tabla1[[#This Row],[NUM]]</f>
        <v>45853-1859</v>
      </c>
      <c r="B1193" s="61">
        <v>45853</v>
      </c>
      <c r="C1193" t="s">
        <v>147</v>
      </c>
      <c r="D1193" t="s">
        <v>13</v>
      </c>
      <c r="E1193" t="s">
        <v>181</v>
      </c>
      <c r="F1193">
        <v>1859</v>
      </c>
      <c r="G1193">
        <v>0.55208333333333337</v>
      </c>
      <c r="H1193">
        <v>0.70138888888888884</v>
      </c>
      <c r="I1193">
        <v>30</v>
      </c>
      <c r="J1193">
        <v>6</v>
      </c>
      <c r="K1193">
        <v>24</v>
      </c>
      <c r="L1193">
        <v>20</v>
      </c>
      <c r="M1193" s="1" t="str">
        <f>IFERROR(VLOOKUP(Tabla1[[#This Row],[COD]],Circuitos[],2,0)," ")</f>
        <v xml:space="preserve"> </v>
      </c>
      <c r="N1193" s="9">
        <f>Tabla1[[#This Row],[DIA]]</f>
        <v>45853</v>
      </c>
    </row>
    <row r="1194" spans="1:14">
      <c r="A1194" s="9" t="str">
        <f>Tabla1[[#This Row],[DIA]]&amp;"-"&amp;Tabla1[[#This Row],[NUM]]</f>
        <v>45853-1313</v>
      </c>
      <c r="B1194" s="61">
        <v>45853</v>
      </c>
      <c r="C1194" t="s">
        <v>147</v>
      </c>
      <c r="D1194" t="s">
        <v>22</v>
      </c>
      <c r="E1194" t="s">
        <v>181</v>
      </c>
      <c r="F1194">
        <v>1313</v>
      </c>
      <c r="G1194">
        <v>0.59375</v>
      </c>
      <c r="H1194">
        <v>0.72569444444444442</v>
      </c>
      <c r="I1194">
        <v>12</v>
      </c>
      <c r="J1194">
        <v>0</v>
      </c>
      <c r="K1194">
        <v>12</v>
      </c>
      <c r="L1194">
        <v>0</v>
      </c>
      <c r="M1194" s="1" t="str">
        <f>IFERROR(VLOOKUP(Tabla1[[#This Row],[COD]],Circuitos[],2,0)," ")</f>
        <v xml:space="preserve"> </v>
      </c>
      <c r="N1194" s="9">
        <f>Tabla1[[#This Row],[DIA]]</f>
        <v>45853</v>
      </c>
    </row>
    <row r="1195" spans="1:14">
      <c r="A1195" s="9" t="str">
        <f>Tabla1[[#This Row],[DIA]]&amp;"-"&amp;Tabla1[[#This Row],[NUM]]</f>
        <v>45853-871</v>
      </c>
      <c r="B1195" s="61">
        <v>45853</v>
      </c>
      <c r="C1195" t="s">
        <v>13</v>
      </c>
      <c r="D1195" t="s">
        <v>223</v>
      </c>
      <c r="E1195" t="s">
        <v>250</v>
      </c>
      <c r="F1195">
        <v>871</v>
      </c>
      <c r="G1195">
        <v>0.48958333333333331</v>
      </c>
      <c r="H1195">
        <v>0.62152777777777779</v>
      </c>
      <c r="I1195">
        <v>45</v>
      </c>
      <c r="J1195">
        <v>0</v>
      </c>
      <c r="K1195">
        <v>45</v>
      </c>
      <c r="L1195">
        <v>0</v>
      </c>
      <c r="M1195" s="1" t="str">
        <f>IFERROR(VLOOKUP(Tabla1[[#This Row],[COD]],Circuitos[],2,0)," ")</f>
        <v xml:space="preserve"> </v>
      </c>
      <c r="N1195" s="9">
        <f>Tabla1[[#This Row],[DIA]]</f>
        <v>45853</v>
      </c>
    </row>
    <row r="1196" spans="1:14">
      <c r="A1196" s="9" t="str">
        <f>Tabla1[[#This Row],[DIA]]&amp;"-"&amp;Tabla1[[#This Row],[NUM]]</f>
        <v>45853-935</v>
      </c>
      <c r="B1196" s="61">
        <v>45853</v>
      </c>
      <c r="C1196" t="s">
        <v>13</v>
      </c>
      <c r="D1196" t="s">
        <v>209</v>
      </c>
      <c r="E1196" t="s">
        <v>250</v>
      </c>
      <c r="F1196">
        <v>935</v>
      </c>
      <c r="G1196">
        <v>0.66666666666666663</v>
      </c>
      <c r="H1196">
        <v>0.79166666666666663</v>
      </c>
      <c r="I1196">
        <v>45</v>
      </c>
      <c r="J1196">
        <v>0</v>
      </c>
      <c r="K1196">
        <v>45</v>
      </c>
      <c r="L1196">
        <v>0</v>
      </c>
      <c r="M1196" s="1" t="str">
        <f>IFERROR(VLOOKUP(Tabla1[[#This Row],[COD]],Circuitos[],2,0)," ")</f>
        <v xml:space="preserve"> </v>
      </c>
      <c r="N1196" s="9">
        <f>Tabla1[[#This Row],[DIA]]</f>
        <v>45853</v>
      </c>
    </row>
    <row r="1197" spans="1:14">
      <c r="A1197" s="9" t="str">
        <f>Tabla1[[#This Row],[DIA]]&amp;"-"&amp;Tabla1[[#This Row],[NUM]]</f>
        <v>45853-1858</v>
      </c>
      <c r="B1197" s="61">
        <v>45853</v>
      </c>
      <c r="C1197" t="s">
        <v>13</v>
      </c>
      <c r="D1197" t="s">
        <v>147</v>
      </c>
      <c r="E1197" t="s">
        <v>181</v>
      </c>
      <c r="F1197">
        <v>1858</v>
      </c>
      <c r="G1197">
        <v>0.5</v>
      </c>
      <c r="H1197">
        <v>0.71527777777777779</v>
      </c>
      <c r="I1197">
        <v>30</v>
      </c>
      <c r="J1197">
        <v>0</v>
      </c>
      <c r="K1197">
        <v>30</v>
      </c>
      <c r="L1197">
        <v>0</v>
      </c>
      <c r="M1197" s="1" t="str">
        <f>IFERROR(VLOOKUP(Tabla1[[#This Row],[COD]],Circuitos[],2,0)," ")</f>
        <v xml:space="preserve"> </v>
      </c>
      <c r="N1197" s="9">
        <f>Tabla1[[#This Row],[DIA]]</f>
        <v>45853</v>
      </c>
    </row>
    <row r="1198" spans="1:14">
      <c r="A1198" s="9" t="str">
        <f>Tabla1[[#This Row],[DIA]]&amp;"-"&amp;Tabla1[[#This Row],[NUM]]</f>
        <v>45853-416</v>
      </c>
      <c r="B1198" s="61">
        <v>45853</v>
      </c>
      <c r="C1198" t="s">
        <v>13</v>
      </c>
      <c r="D1198" t="s">
        <v>358</v>
      </c>
      <c r="E1198" t="s">
        <v>528</v>
      </c>
      <c r="F1198">
        <v>416</v>
      </c>
      <c r="G1198">
        <v>0.51736111111111116</v>
      </c>
      <c r="H1198">
        <v>0.71875</v>
      </c>
      <c r="I1198">
        <v>45</v>
      </c>
      <c r="J1198">
        <v>45</v>
      </c>
      <c r="K1198">
        <v>0</v>
      </c>
      <c r="L1198">
        <v>100</v>
      </c>
      <c r="M1198" s="1" t="str">
        <f>IFERROR(VLOOKUP(Tabla1[[#This Row],[COD]],Circuitos[],2,0)," ")</f>
        <v xml:space="preserve"> </v>
      </c>
      <c r="N1198" s="9">
        <f>Tabla1[[#This Row],[DIA]]</f>
        <v>45853</v>
      </c>
    </row>
    <row r="1199" spans="1:14">
      <c r="A1199" s="9" t="str">
        <f>Tabla1[[#This Row],[DIA]]&amp;"-"&amp;Tabla1[[#This Row],[NUM]]</f>
        <v>45853-809</v>
      </c>
      <c r="B1199" s="61">
        <v>45853</v>
      </c>
      <c r="C1199" t="s">
        <v>13</v>
      </c>
      <c r="D1199" t="s">
        <v>236</v>
      </c>
      <c r="E1199" t="s">
        <v>250</v>
      </c>
      <c r="F1199">
        <v>809</v>
      </c>
      <c r="G1199">
        <v>0.49652777777777779</v>
      </c>
      <c r="H1199">
        <v>0.61805555555555558</v>
      </c>
      <c r="I1199">
        <v>45</v>
      </c>
      <c r="J1199">
        <v>13</v>
      </c>
      <c r="K1199">
        <v>32</v>
      </c>
      <c r="L1199">
        <v>28.888888888888889</v>
      </c>
      <c r="M1199" s="1" t="str">
        <f>IFERROR(VLOOKUP(Tabla1[[#This Row],[COD]],Circuitos[],2,0)," ")</f>
        <v xml:space="preserve"> </v>
      </c>
      <c r="N1199" s="9">
        <f>Tabla1[[#This Row],[DIA]]</f>
        <v>45853</v>
      </c>
    </row>
    <row r="1200" spans="1:14">
      <c r="A1200" s="9" t="str">
        <f>Tabla1[[#This Row],[DIA]]&amp;"-"&amp;Tabla1[[#This Row],[NUM]]</f>
        <v>45853-941</v>
      </c>
      <c r="B1200" s="61">
        <v>45853</v>
      </c>
      <c r="C1200" t="s">
        <v>13</v>
      </c>
      <c r="D1200" t="s">
        <v>254</v>
      </c>
      <c r="E1200" t="s">
        <v>250</v>
      </c>
      <c r="F1200">
        <v>941</v>
      </c>
      <c r="G1200">
        <v>0.66666666666666663</v>
      </c>
      <c r="H1200">
        <v>0.78125</v>
      </c>
      <c r="I1200">
        <v>45</v>
      </c>
      <c r="J1200">
        <v>8</v>
      </c>
      <c r="K1200">
        <v>37</v>
      </c>
      <c r="L1200">
        <v>17.777777777777779</v>
      </c>
      <c r="M1200" s="1" t="str">
        <f>IFERROR(VLOOKUP(Tabla1[[#This Row],[COD]],Circuitos[],2,0)," ")</f>
        <v xml:space="preserve"> </v>
      </c>
      <c r="N1200" s="9">
        <f>Tabla1[[#This Row],[DIA]]</f>
        <v>45853</v>
      </c>
    </row>
    <row r="1201" spans="1:14">
      <c r="A1201" s="9" t="str">
        <f>Tabla1[[#This Row],[DIA]]&amp;"-"&amp;Tabla1[[#This Row],[NUM]]</f>
        <v>45853-415</v>
      </c>
      <c r="B1201" s="61">
        <v>45853</v>
      </c>
      <c r="C1201" t="s">
        <v>358</v>
      </c>
      <c r="D1201" t="s">
        <v>13</v>
      </c>
      <c r="E1201" t="s">
        <v>528</v>
      </c>
      <c r="F1201">
        <v>415</v>
      </c>
      <c r="G1201">
        <v>0.34722222222222221</v>
      </c>
      <c r="H1201">
        <v>0.47569444444444442</v>
      </c>
      <c r="I1201">
        <v>35</v>
      </c>
      <c r="J1201">
        <v>23</v>
      </c>
      <c r="K1201">
        <v>12</v>
      </c>
      <c r="L1201">
        <v>65.714285714285708</v>
      </c>
      <c r="M1201" s="1" t="str">
        <f>IFERROR(VLOOKUP(Tabla1[[#This Row],[COD]],Circuitos[],2,0)," ")</f>
        <v xml:space="preserve"> </v>
      </c>
      <c r="N1201" s="9">
        <f>Tabla1[[#This Row],[DIA]]</f>
        <v>45853</v>
      </c>
    </row>
    <row r="1202" spans="1:14">
      <c r="A1202" s="9" t="str">
        <f>Tabla1[[#This Row],[DIA]]&amp;"-"&amp;Tabla1[[#This Row],[NUM]]</f>
        <v>45853-810</v>
      </c>
      <c r="B1202" s="61">
        <v>45853</v>
      </c>
      <c r="C1202" t="s">
        <v>236</v>
      </c>
      <c r="D1202" t="s">
        <v>13</v>
      </c>
      <c r="E1202" t="s">
        <v>250</v>
      </c>
      <c r="F1202">
        <v>810</v>
      </c>
      <c r="G1202">
        <v>0.64930555555555558</v>
      </c>
      <c r="H1202">
        <v>0.78125</v>
      </c>
      <c r="I1202">
        <v>45</v>
      </c>
      <c r="J1202">
        <v>21</v>
      </c>
      <c r="K1202">
        <v>24</v>
      </c>
      <c r="L1202">
        <v>46.666666666666664</v>
      </c>
      <c r="M1202" s="1" t="str">
        <f>IFERROR(VLOOKUP(Tabla1[[#This Row],[COD]],Circuitos[],2,0)," ")</f>
        <v xml:space="preserve"> </v>
      </c>
      <c r="N1202" s="9">
        <f>Tabla1[[#This Row],[DIA]]</f>
        <v>45853</v>
      </c>
    </row>
    <row r="1203" spans="1:14">
      <c r="A1203" s="9" t="str">
        <f>Tabla1[[#This Row],[DIA]]&amp;"-"&amp;Tabla1[[#This Row],[NUM]]</f>
        <v>45853-1302</v>
      </c>
      <c r="B1203" s="61">
        <v>45853</v>
      </c>
      <c r="C1203" t="s">
        <v>22</v>
      </c>
      <c r="D1203" t="s">
        <v>147</v>
      </c>
      <c r="E1203" t="s">
        <v>181</v>
      </c>
      <c r="F1203">
        <v>1302</v>
      </c>
      <c r="G1203">
        <v>0.50347222222222221</v>
      </c>
      <c r="H1203">
        <v>0.70486111111111116</v>
      </c>
      <c r="I1203">
        <v>12</v>
      </c>
      <c r="J1203">
        <v>0</v>
      </c>
      <c r="K1203">
        <v>12</v>
      </c>
      <c r="L1203">
        <v>0</v>
      </c>
      <c r="M1203" s="1" t="str">
        <f>IFERROR(VLOOKUP(Tabla1[[#This Row],[COD]],Circuitos[],2,0)," ")</f>
        <v xml:space="preserve"> </v>
      </c>
      <c r="N1203" s="9">
        <f>Tabla1[[#This Row],[DIA]]</f>
        <v>45853</v>
      </c>
    </row>
    <row r="1204" spans="1:14">
      <c r="A1204" s="9" t="str">
        <f>Tabla1[[#This Row],[DIA]]&amp;"-"&amp;Tabla1[[#This Row],[NUM]]</f>
        <v>45853-942</v>
      </c>
      <c r="B1204" s="61">
        <v>45853</v>
      </c>
      <c r="C1204" t="s">
        <v>254</v>
      </c>
      <c r="D1204" t="s">
        <v>13</v>
      </c>
      <c r="E1204" t="s">
        <v>250</v>
      </c>
      <c r="F1204">
        <v>942</v>
      </c>
      <c r="G1204">
        <v>0.8125</v>
      </c>
      <c r="H1204">
        <v>0.93402777777777779</v>
      </c>
      <c r="I1204">
        <v>45</v>
      </c>
      <c r="J1204">
        <v>0</v>
      </c>
      <c r="K1204">
        <v>45</v>
      </c>
      <c r="L1204">
        <v>0</v>
      </c>
      <c r="M1204" s="1" t="str">
        <f>IFERROR(VLOOKUP(Tabla1[[#This Row],[COD]],Circuitos[],2,0)," ")</f>
        <v xml:space="preserve"> </v>
      </c>
      <c r="N1204" s="9">
        <f>Tabla1[[#This Row],[DIA]]</f>
        <v>45853</v>
      </c>
    </row>
    <row r="1205" spans="1:14">
      <c r="A1205" s="9" t="str">
        <f>Tabla1[[#This Row],[DIA]]&amp;"-"&amp;Tabla1[[#This Row],[NUM]]</f>
        <v>45854-2333</v>
      </c>
      <c r="B1205" s="61">
        <v>45854</v>
      </c>
      <c r="C1205" t="s">
        <v>185</v>
      </c>
      <c r="D1205" t="s">
        <v>147</v>
      </c>
      <c r="E1205" t="s">
        <v>181</v>
      </c>
      <c r="F1205">
        <v>2333</v>
      </c>
      <c r="G1205">
        <v>0.79513888888888884</v>
      </c>
      <c r="H1205">
        <v>0.85763888888888884</v>
      </c>
      <c r="I1205">
        <v>40</v>
      </c>
      <c r="J1205">
        <v>5</v>
      </c>
      <c r="K1205">
        <v>35</v>
      </c>
      <c r="L1205">
        <v>12.5</v>
      </c>
      <c r="M1205" s="1" t="str">
        <f>IFERROR(VLOOKUP(Tabla1[[#This Row],[COD]],Circuitos[],2,0)," ")</f>
        <v xml:space="preserve"> </v>
      </c>
      <c r="N1205" s="9">
        <f>Tabla1[[#This Row],[DIA]]</f>
        <v>45854</v>
      </c>
    </row>
    <row r="1206" spans="1:14">
      <c r="A1206" s="9" t="str">
        <f>Tabla1[[#This Row],[DIA]]&amp;"-"&amp;Tabla1[[#This Row],[NUM]]</f>
        <v>45854-8055</v>
      </c>
      <c r="B1206" s="61">
        <v>45854</v>
      </c>
      <c r="C1206" t="s">
        <v>175</v>
      </c>
      <c r="D1206" t="s">
        <v>173</v>
      </c>
      <c r="E1206" t="s">
        <v>257</v>
      </c>
      <c r="F1206">
        <v>8055</v>
      </c>
      <c r="G1206">
        <v>0.5625</v>
      </c>
      <c r="H1206">
        <v>0.61458333333333337</v>
      </c>
      <c r="I1206">
        <v>10</v>
      </c>
      <c r="J1206">
        <v>0</v>
      </c>
      <c r="K1206">
        <v>10</v>
      </c>
      <c r="L1206">
        <v>0</v>
      </c>
      <c r="M1206" s="1" t="str">
        <f>IFERROR(VLOOKUP(Tabla1[[#This Row],[COD]],Circuitos[],2,0)," ")</f>
        <v xml:space="preserve"> </v>
      </c>
      <c r="N1206" s="9">
        <f>Tabla1[[#This Row],[DIA]]</f>
        <v>45854</v>
      </c>
    </row>
    <row r="1207" spans="1:14">
      <c r="A1207" s="9" t="str">
        <f>Tabla1[[#This Row],[DIA]]&amp;"-"&amp;Tabla1[[#This Row],[NUM]]</f>
        <v>45854-808</v>
      </c>
      <c r="B1207" s="61">
        <v>45854</v>
      </c>
      <c r="C1207" t="s">
        <v>546</v>
      </c>
      <c r="D1207" t="s">
        <v>103</v>
      </c>
      <c r="E1207" t="s">
        <v>482</v>
      </c>
      <c r="F1207">
        <v>808</v>
      </c>
      <c r="G1207">
        <v>0.60416666666666663</v>
      </c>
      <c r="H1207">
        <v>0.86458333333333337</v>
      </c>
      <c r="I1207">
        <v>20</v>
      </c>
      <c r="J1207">
        <v>0</v>
      </c>
      <c r="K1207">
        <v>20</v>
      </c>
      <c r="L1207">
        <v>0</v>
      </c>
      <c r="M1207" s="1" t="str">
        <f>IFERROR(VLOOKUP(Tabla1[[#This Row],[COD]],Circuitos[],2,0)," ")</f>
        <v xml:space="preserve"> </v>
      </c>
      <c r="N1207" s="9">
        <f>Tabla1[[#This Row],[DIA]]</f>
        <v>45854</v>
      </c>
    </row>
    <row r="1208" spans="1:14">
      <c r="A1208" s="9" t="str">
        <f>Tabla1[[#This Row],[DIA]]&amp;"-"&amp;Tabla1[[#This Row],[NUM]]</f>
        <v>45855-726</v>
      </c>
      <c r="B1208" s="61">
        <v>45855</v>
      </c>
      <c r="C1208" t="s">
        <v>103</v>
      </c>
      <c r="D1208" t="s">
        <v>13</v>
      </c>
      <c r="E1208" t="s">
        <v>482</v>
      </c>
      <c r="F1208">
        <v>726</v>
      </c>
      <c r="G1208">
        <v>3.472222222222222E-3</v>
      </c>
      <c r="H1208">
        <v>0.33680555555555558</v>
      </c>
      <c r="I1208">
        <v>20</v>
      </c>
      <c r="J1208">
        <v>0</v>
      </c>
      <c r="K1208">
        <v>20</v>
      </c>
      <c r="L1208">
        <v>0</v>
      </c>
      <c r="M1208" s="1" t="str">
        <f>IFERROR(VLOOKUP(Tabla1[[#This Row],[COD]],Circuitos[],2,0)," ")</f>
        <v xml:space="preserve"> </v>
      </c>
      <c r="N1208" s="9">
        <f>Tabla1[[#This Row],[DIA]]</f>
        <v>45855</v>
      </c>
    </row>
    <row r="1209" spans="1:14">
      <c r="A1209" s="9" t="str">
        <f>Tabla1[[#This Row],[DIA]]&amp;"-"&amp;Tabla1[[#This Row],[NUM]]</f>
        <v>45855-390</v>
      </c>
      <c r="B1209" s="61">
        <v>45855</v>
      </c>
      <c r="C1209" t="s">
        <v>111</v>
      </c>
      <c r="D1209" t="s">
        <v>560</v>
      </c>
      <c r="E1209" t="s">
        <v>265</v>
      </c>
      <c r="F1209">
        <v>390</v>
      </c>
      <c r="G1209">
        <v>0.86111111111111116</v>
      </c>
      <c r="H1209">
        <v>0.11805555555555555</v>
      </c>
      <c r="I1209">
        <v>27</v>
      </c>
      <c r="J1209">
        <v>5</v>
      </c>
      <c r="K1209">
        <v>22</v>
      </c>
      <c r="L1209">
        <v>18.518518518518519</v>
      </c>
      <c r="M1209" s="1" t="str">
        <f>IFERROR(VLOOKUP(Tabla1[[#This Row],[COD]],Circuitos[],2,0)," ")</f>
        <v>Lo Mejor de Sri Lanka</v>
      </c>
      <c r="N1209" s="9">
        <f>Tabla1[[#This Row],[DIA]]</f>
        <v>45855</v>
      </c>
    </row>
    <row r="1210" spans="1:14">
      <c r="A1210" s="9" t="str">
        <f>Tabla1[[#This Row],[DIA]]&amp;"-"&amp;Tabla1[[#This Row],[NUM]]</f>
        <v>45855-69</v>
      </c>
      <c r="B1210" s="61">
        <v>45855</v>
      </c>
      <c r="C1210" t="s">
        <v>410</v>
      </c>
      <c r="D1210" t="s">
        <v>147</v>
      </c>
      <c r="E1210" t="s">
        <v>181</v>
      </c>
      <c r="F1210">
        <v>69</v>
      </c>
      <c r="G1210">
        <v>0.94791666666666663</v>
      </c>
      <c r="H1210">
        <v>0.21875</v>
      </c>
      <c r="I1210">
        <v>27</v>
      </c>
      <c r="J1210">
        <v>0</v>
      </c>
      <c r="K1210">
        <v>27</v>
      </c>
      <c r="L1210">
        <v>0</v>
      </c>
      <c r="M1210" s="1" t="str">
        <f>IFERROR(VLOOKUP(Tabla1[[#This Row],[COD]],Circuitos[],2,0)," ")</f>
        <v xml:space="preserve"> </v>
      </c>
      <c r="N1210" s="9">
        <f>Tabla1[[#This Row],[DIA]]</f>
        <v>45855</v>
      </c>
    </row>
    <row r="1211" spans="1:14">
      <c r="A1211" s="9" t="str">
        <f>Tabla1[[#This Row],[DIA]]&amp;"-"&amp;Tabla1[[#This Row],[NUM]]</f>
        <v>45855-104</v>
      </c>
      <c r="B1211" s="61">
        <v>45855</v>
      </c>
      <c r="C1211" t="s">
        <v>13</v>
      </c>
      <c r="D1211" t="s">
        <v>111</v>
      </c>
      <c r="E1211" t="s">
        <v>265</v>
      </c>
      <c r="F1211">
        <v>104</v>
      </c>
      <c r="G1211">
        <v>0.44097222222222221</v>
      </c>
      <c r="H1211">
        <v>0.80902777777777779</v>
      </c>
      <c r="I1211">
        <v>27</v>
      </c>
      <c r="J1211">
        <v>5</v>
      </c>
      <c r="K1211">
        <v>22</v>
      </c>
      <c r="L1211">
        <v>18.518518518518519</v>
      </c>
      <c r="M1211" s="1" t="str">
        <f>IFERROR(VLOOKUP(Tabla1[[#This Row],[COD]],Circuitos[],2,0)," ")</f>
        <v xml:space="preserve"> </v>
      </c>
      <c r="N1211" s="9">
        <f>Tabla1[[#This Row],[DIA]]</f>
        <v>45855</v>
      </c>
    </row>
    <row r="1212" spans="1:14">
      <c r="A1212" s="9" t="str">
        <f>Tabla1[[#This Row],[DIA]]&amp;"-"&amp;Tabla1[[#This Row],[NUM]]</f>
        <v>45856-2333</v>
      </c>
      <c r="B1212" s="61">
        <v>45856</v>
      </c>
      <c r="C1212" t="s">
        <v>185</v>
      </c>
      <c r="D1212" t="s">
        <v>147</v>
      </c>
      <c r="E1212" t="s">
        <v>181</v>
      </c>
      <c r="F1212">
        <v>2333</v>
      </c>
      <c r="G1212">
        <v>0.79513888888888884</v>
      </c>
      <c r="H1212">
        <v>0.85763888888888884</v>
      </c>
      <c r="I1212">
        <v>40</v>
      </c>
      <c r="J1212">
        <v>0</v>
      </c>
      <c r="K1212">
        <v>40</v>
      </c>
      <c r="L1212">
        <v>0</v>
      </c>
      <c r="M1212" s="1" t="str">
        <f>IFERROR(VLOOKUP(Tabla1[[#This Row],[COD]],Circuitos[],2,0)," ")</f>
        <v xml:space="preserve"> </v>
      </c>
      <c r="N1212" s="9">
        <f>Tabla1[[#This Row],[DIA]]</f>
        <v>45856</v>
      </c>
    </row>
    <row r="1213" spans="1:14">
      <c r="A1213" s="9" t="str">
        <f>Tabla1[[#This Row],[DIA]]&amp;"-"&amp;Tabla1[[#This Row],[NUM]]</f>
        <v>45856-920</v>
      </c>
      <c r="B1213" s="61">
        <v>45856</v>
      </c>
      <c r="C1213" t="s">
        <v>185</v>
      </c>
      <c r="D1213" t="s">
        <v>13</v>
      </c>
      <c r="E1213" t="s">
        <v>186</v>
      </c>
      <c r="F1213">
        <v>920</v>
      </c>
      <c r="G1213">
        <v>0.63888888888888884</v>
      </c>
      <c r="H1213">
        <v>0.78125</v>
      </c>
      <c r="I1213">
        <v>30</v>
      </c>
      <c r="J1213">
        <v>2</v>
      </c>
      <c r="K1213">
        <v>28</v>
      </c>
      <c r="L1213">
        <v>6.666666666666667</v>
      </c>
      <c r="M1213" s="1" t="str">
        <f>IFERROR(VLOOKUP(Tabla1[[#This Row],[COD]],Circuitos[],2,0)," ")</f>
        <v xml:space="preserve"> </v>
      </c>
      <c r="N1213" s="9">
        <f>Tabla1[[#This Row],[DIA]]</f>
        <v>45856</v>
      </c>
    </row>
    <row r="1214" spans="1:14">
      <c r="A1214" s="9" t="str">
        <f>Tabla1[[#This Row],[DIA]]&amp;"-"&amp;Tabla1[[#This Row],[NUM]]</f>
        <v>45856-5003</v>
      </c>
      <c r="B1214" s="61">
        <v>45856</v>
      </c>
      <c r="C1214" t="s">
        <v>175</v>
      </c>
      <c r="D1214" t="s">
        <v>173</v>
      </c>
      <c r="E1214" t="s">
        <v>174</v>
      </c>
      <c r="F1214">
        <v>5003</v>
      </c>
      <c r="G1214">
        <v>0.81597222222222221</v>
      </c>
      <c r="H1214">
        <v>0.89930555555555558</v>
      </c>
      <c r="I1214">
        <v>10</v>
      </c>
      <c r="J1214">
        <v>0</v>
      </c>
      <c r="K1214">
        <v>10</v>
      </c>
      <c r="L1214">
        <v>0</v>
      </c>
      <c r="M1214" s="1" t="str">
        <f>IFERROR(VLOOKUP(Tabla1[[#This Row],[COD]],Circuitos[],2,0)," ")</f>
        <v xml:space="preserve"> </v>
      </c>
      <c r="N1214" s="9">
        <f>Tabla1[[#This Row],[DIA]]</f>
        <v>45856</v>
      </c>
    </row>
    <row r="1215" spans="1:14">
      <c r="A1215" s="9" t="str">
        <f>Tabla1[[#This Row],[DIA]]&amp;"-"&amp;Tabla1[[#This Row],[NUM]]</f>
        <v>45856-328</v>
      </c>
      <c r="B1215" s="61">
        <v>45856</v>
      </c>
      <c r="C1215" t="s">
        <v>111</v>
      </c>
      <c r="D1215" t="s">
        <v>264</v>
      </c>
      <c r="E1215" t="s">
        <v>265</v>
      </c>
      <c r="F1215">
        <v>328</v>
      </c>
      <c r="G1215">
        <v>0.87847222222222221</v>
      </c>
      <c r="H1215">
        <v>9.0277777777777776E-2</v>
      </c>
      <c r="I1215">
        <v>27</v>
      </c>
      <c r="J1215">
        <v>2</v>
      </c>
      <c r="K1215">
        <v>25</v>
      </c>
      <c r="L1215">
        <v>7.4074074074074074</v>
      </c>
      <c r="M1215" s="1" t="str">
        <f>IFERROR(VLOOKUP(Tabla1[[#This Row],[COD]],Circuitos[],2,0)," ")</f>
        <v>Lo Mejor de la India del Norte y Benarés</v>
      </c>
      <c r="N1215" s="9">
        <f>Tabla1[[#This Row],[DIA]]</f>
        <v>45856</v>
      </c>
    </row>
    <row r="1216" spans="1:14">
      <c r="A1216" s="9" t="str">
        <f>Tabla1[[#This Row],[DIA]]&amp;"-"&amp;Tabla1[[#This Row],[NUM]]</f>
        <v>45856-5001</v>
      </c>
      <c r="B1216" s="61">
        <v>45856</v>
      </c>
      <c r="C1216" t="s">
        <v>173</v>
      </c>
      <c r="D1216" t="s">
        <v>13</v>
      </c>
      <c r="E1216" t="s">
        <v>174</v>
      </c>
      <c r="F1216">
        <v>5001</v>
      </c>
      <c r="G1216">
        <v>0.35416666666666669</v>
      </c>
      <c r="H1216">
        <v>0.53125</v>
      </c>
      <c r="I1216">
        <v>10</v>
      </c>
      <c r="J1216">
        <v>0</v>
      </c>
      <c r="K1216">
        <v>10</v>
      </c>
      <c r="L1216">
        <v>0</v>
      </c>
      <c r="M1216" s="1" t="str">
        <f>IFERROR(VLOOKUP(Tabla1[[#This Row],[COD]],Circuitos[],2,0)," ")</f>
        <v xml:space="preserve"> </v>
      </c>
      <c r="N1216" s="9">
        <f>Tabla1[[#This Row],[DIA]]</f>
        <v>45856</v>
      </c>
    </row>
    <row r="1217" spans="1:14">
      <c r="A1217" s="9" t="str">
        <f>Tabla1[[#This Row],[DIA]]&amp;"-"&amp;Tabla1[[#This Row],[NUM]]</f>
        <v>45856-1857</v>
      </c>
      <c r="B1217" s="61">
        <v>45856</v>
      </c>
      <c r="C1217" t="s">
        <v>147</v>
      </c>
      <c r="D1217" t="s">
        <v>13</v>
      </c>
      <c r="E1217" t="s">
        <v>181</v>
      </c>
      <c r="F1217">
        <v>1857</v>
      </c>
      <c r="G1217">
        <v>0.28819444444444442</v>
      </c>
      <c r="H1217">
        <v>0.43402777777777779</v>
      </c>
      <c r="I1217">
        <v>27</v>
      </c>
      <c r="J1217">
        <v>0</v>
      </c>
      <c r="K1217">
        <v>27</v>
      </c>
      <c r="L1217">
        <v>0</v>
      </c>
      <c r="M1217" s="1" t="str">
        <f>IFERROR(VLOOKUP(Tabla1[[#This Row],[COD]],Circuitos[],2,0)," ")</f>
        <v xml:space="preserve"> </v>
      </c>
      <c r="N1217" s="9">
        <f>Tabla1[[#This Row],[DIA]]</f>
        <v>45856</v>
      </c>
    </row>
    <row r="1218" spans="1:14">
      <c r="A1218" s="9" t="str">
        <f>Tabla1[[#This Row],[DIA]]&amp;"-"&amp;Tabla1[[#This Row],[NUM]]</f>
        <v>45856-921</v>
      </c>
      <c r="B1218" s="61">
        <v>45856</v>
      </c>
      <c r="C1218" t="s">
        <v>13</v>
      </c>
      <c r="D1218" t="s">
        <v>185</v>
      </c>
      <c r="E1218" t="s">
        <v>186</v>
      </c>
      <c r="F1218">
        <v>921</v>
      </c>
      <c r="G1218">
        <v>0.81597222222222221</v>
      </c>
      <c r="H1218">
        <v>2.0833333333333332E-2</v>
      </c>
      <c r="I1218">
        <v>30</v>
      </c>
      <c r="J1218">
        <v>29</v>
      </c>
      <c r="K1218">
        <v>1</v>
      </c>
      <c r="L1218">
        <v>96.666666666666671</v>
      </c>
      <c r="M1218" s="1" t="str">
        <f>IFERROR(VLOOKUP(Tabla1[[#This Row],[COD]],Circuitos[],2,0)," ")</f>
        <v xml:space="preserve"> </v>
      </c>
      <c r="N1218" s="9">
        <f>Tabla1[[#This Row],[DIA]]</f>
        <v>45856</v>
      </c>
    </row>
    <row r="1219" spans="1:14">
      <c r="A1219" s="9" t="str">
        <f>Tabla1[[#This Row],[DIA]]&amp;"-"&amp;Tabla1[[#This Row],[NUM]]</f>
        <v>45856-5002</v>
      </c>
      <c r="B1219" s="61">
        <v>45856</v>
      </c>
      <c r="C1219" t="s">
        <v>13</v>
      </c>
      <c r="D1219" t="s">
        <v>175</v>
      </c>
      <c r="E1219" t="s">
        <v>174</v>
      </c>
      <c r="F1219">
        <v>5002</v>
      </c>
      <c r="G1219">
        <v>0.52777777777777779</v>
      </c>
      <c r="H1219">
        <v>0.77430555555555558</v>
      </c>
      <c r="I1219">
        <v>10</v>
      </c>
      <c r="J1219">
        <v>0</v>
      </c>
      <c r="K1219">
        <v>10</v>
      </c>
      <c r="L1219">
        <v>0</v>
      </c>
      <c r="M1219" s="1" t="str">
        <f>IFERROR(VLOOKUP(Tabla1[[#This Row],[COD]],Circuitos[],2,0)," ")</f>
        <v>Programas de Egipto</v>
      </c>
      <c r="N1219" s="9">
        <f>Tabla1[[#This Row],[DIA]]</f>
        <v>45856</v>
      </c>
    </row>
    <row r="1220" spans="1:14">
      <c r="A1220" s="9" t="str">
        <f>Tabla1[[#This Row],[DIA]]&amp;"-"&amp;Tabla1[[#This Row],[NUM]]</f>
        <v>45856-102</v>
      </c>
      <c r="B1220" s="61">
        <v>45856</v>
      </c>
      <c r="C1220" t="s">
        <v>13</v>
      </c>
      <c r="D1220" t="s">
        <v>111</v>
      </c>
      <c r="E1220" t="s">
        <v>265</v>
      </c>
      <c r="F1220">
        <v>102</v>
      </c>
      <c r="G1220">
        <v>0.44097222222222221</v>
      </c>
      <c r="H1220">
        <v>0.80902777777777779</v>
      </c>
      <c r="I1220">
        <v>27</v>
      </c>
      <c r="J1220">
        <v>2</v>
      </c>
      <c r="K1220">
        <v>25</v>
      </c>
      <c r="L1220">
        <v>7.4074074074074074</v>
      </c>
      <c r="M1220" s="1" t="str">
        <f>IFERROR(VLOOKUP(Tabla1[[#This Row],[COD]],Circuitos[],2,0)," ")</f>
        <v xml:space="preserve"> </v>
      </c>
      <c r="N1220" s="9">
        <f>Tabla1[[#This Row],[DIA]]</f>
        <v>45856</v>
      </c>
    </row>
    <row r="1221" spans="1:14">
      <c r="A1221" s="9" t="str">
        <f>Tabla1[[#This Row],[DIA]]&amp;"-"&amp;Tabla1[[#This Row],[NUM]]</f>
        <v>45857-888</v>
      </c>
      <c r="B1221" s="61">
        <v>45857</v>
      </c>
      <c r="C1221" t="s">
        <v>111</v>
      </c>
      <c r="D1221" t="s">
        <v>503</v>
      </c>
      <c r="E1221" t="s">
        <v>265</v>
      </c>
      <c r="F1221">
        <v>888</v>
      </c>
      <c r="G1221">
        <v>0.88541666666666663</v>
      </c>
      <c r="H1221">
        <v>0.36805555555555558</v>
      </c>
      <c r="I1221">
        <v>27</v>
      </c>
      <c r="J1221">
        <v>27</v>
      </c>
      <c r="K1221">
        <v>0</v>
      </c>
      <c r="L1221">
        <v>100</v>
      </c>
      <c r="M1221" s="1" t="str">
        <f>IFERROR(VLOOKUP(Tabla1[[#This Row],[COD]],Circuitos[],2,0)," ")</f>
        <v>Lo Mejor de China</v>
      </c>
      <c r="N1221" s="9">
        <f>Tabla1[[#This Row],[DIA]]</f>
        <v>45857</v>
      </c>
    </row>
    <row r="1222" spans="1:14">
      <c r="A1222" s="9" t="str">
        <f>Tabla1[[#This Row],[DIA]]&amp;"-"&amp;Tabla1[[#This Row],[NUM]]</f>
        <v>45857-6001</v>
      </c>
      <c r="B1222" s="61">
        <v>45857</v>
      </c>
      <c r="C1222" t="s">
        <v>173</v>
      </c>
      <c r="D1222" t="s">
        <v>13</v>
      </c>
      <c r="E1222" t="s">
        <v>174</v>
      </c>
      <c r="F1222">
        <v>6001</v>
      </c>
      <c r="G1222">
        <v>0.37847222222222221</v>
      </c>
      <c r="H1222">
        <v>0.55902777777777779</v>
      </c>
      <c r="I1222">
        <v>10</v>
      </c>
      <c r="J1222">
        <v>0</v>
      </c>
      <c r="K1222">
        <v>10</v>
      </c>
      <c r="L1222">
        <v>0</v>
      </c>
      <c r="M1222" s="1" t="str">
        <f>IFERROR(VLOOKUP(Tabla1[[#This Row],[COD]],Circuitos[],2,0)," ")</f>
        <v xml:space="preserve"> </v>
      </c>
      <c r="N1222" s="9">
        <f>Tabla1[[#This Row],[DIA]]</f>
        <v>45857</v>
      </c>
    </row>
    <row r="1223" spans="1:14">
      <c r="A1223" s="9" t="str">
        <f>Tabla1[[#This Row],[DIA]]&amp;"-"&amp;Tabla1[[#This Row],[NUM]]</f>
        <v>45857-102</v>
      </c>
      <c r="B1223" s="61">
        <v>45857</v>
      </c>
      <c r="C1223" t="s">
        <v>13</v>
      </c>
      <c r="D1223" t="s">
        <v>111</v>
      </c>
      <c r="E1223" t="s">
        <v>265</v>
      </c>
      <c r="F1223">
        <v>102</v>
      </c>
      <c r="G1223">
        <v>0.44097222222222221</v>
      </c>
      <c r="H1223">
        <v>0.80902777777777779</v>
      </c>
      <c r="I1223">
        <v>27</v>
      </c>
      <c r="J1223">
        <v>27</v>
      </c>
      <c r="K1223">
        <v>0</v>
      </c>
      <c r="L1223">
        <v>100</v>
      </c>
      <c r="M1223" s="1" t="str">
        <f>IFERROR(VLOOKUP(Tabla1[[#This Row],[COD]],Circuitos[],2,0)," ")</f>
        <v xml:space="preserve"> </v>
      </c>
      <c r="N1223" s="9">
        <f>Tabla1[[#This Row],[DIA]]</f>
        <v>45857</v>
      </c>
    </row>
    <row r="1224" spans="1:14">
      <c r="A1224" s="9" t="str">
        <f>Tabla1[[#This Row],[DIA]]&amp;"-"&amp;Tabla1[[#This Row],[NUM]]</f>
        <v>45857-1355</v>
      </c>
      <c r="B1224" s="61">
        <v>45857</v>
      </c>
      <c r="C1224" t="s">
        <v>13</v>
      </c>
      <c r="D1224" t="s">
        <v>392</v>
      </c>
      <c r="E1224" t="s">
        <v>250</v>
      </c>
      <c r="F1224">
        <v>1355</v>
      </c>
      <c r="G1224">
        <v>0.46527777777777779</v>
      </c>
      <c r="H1224">
        <v>0.50347222222222221</v>
      </c>
      <c r="I1224">
        <v>30</v>
      </c>
      <c r="J1224">
        <v>0</v>
      </c>
      <c r="K1224">
        <v>30</v>
      </c>
      <c r="L1224">
        <v>0</v>
      </c>
      <c r="M1224" s="1" t="str">
        <f>IFERROR(VLOOKUP(Tabla1[[#This Row],[COD]],Circuitos[],2,0)," ")</f>
        <v xml:space="preserve"> </v>
      </c>
      <c r="N1224" s="9">
        <f>Tabla1[[#This Row],[DIA]]</f>
        <v>45857</v>
      </c>
    </row>
    <row r="1225" spans="1:14">
      <c r="A1225" s="9" t="str">
        <f>Tabla1[[#This Row],[DIA]]&amp;"-"&amp;Tabla1[[#This Row],[NUM]]</f>
        <v>45857-6002</v>
      </c>
      <c r="B1225" s="61">
        <v>45857</v>
      </c>
      <c r="C1225" t="s">
        <v>13</v>
      </c>
      <c r="D1225" t="s">
        <v>183</v>
      </c>
      <c r="E1225" t="s">
        <v>174</v>
      </c>
      <c r="F1225">
        <v>6002</v>
      </c>
      <c r="G1225">
        <v>0.60069444444444442</v>
      </c>
      <c r="H1225">
        <v>0.85069444444444442</v>
      </c>
      <c r="I1225">
        <v>10</v>
      </c>
      <c r="J1225">
        <v>0</v>
      </c>
      <c r="K1225">
        <v>10</v>
      </c>
      <c r="L1225">
        <v>0</v>
      </c>
      <c r="M1225" s="1" t="str">
        <f>IFERROR(VLOOKUP(Tabla1[[#This Row],[COD]],Circuitos[],2,0)," ")</f>
        <v>Programas de Egipto</v>
      </c>
      <c r="N1225" s="9">
        <f>Tabla1[[#This Row],[DIA]]</f>
        <v>45857</v>
      </c>
    </row>
    <row r="1226" spans="1:14">
      <c r="A1226" s="9" t="str">
        <f>Tabla1[[#This Row],[DIA]]&amp;"-"&amp;Tabla1[[#This Row],[NUM]]</f>
        <v>45857-1852</v>
      </c>
      <c r="B1226" s="61">
        <v>45857</v>
      </c>
      <c r="C1226" t="s">
        <v>241</v>
      </c>
      <c r="D1226" t="s">
        <v>13</v>
      </c>
      <c r="E1226" t="s">
        <v>250</v>
      </c>
      <c r="F1226">
        <v>1852</v>
      </c>
      <c r="G1226">
        <v>0.54861111111111116</v>
      </c>
      <c r="H1226">
        <v>0.67361111111111116</v>
      </c>
      <c r="I1226">
        <v>30</v>
      </c>
      <c r="J1226">
        <v>0</v>
      </c>
      <c r="K1226">
        <v>30</v>
      </c>
      <c r="L1226">
        <v>0</v>
      </c>
      <c r="M1226" s="1" t="str">
        <f>IFERROR(VLOOKUP(Tabla1[[#This Row],[COD]],Circuitos[],2,0)," ")</f>
        <v xml:space="preserve"> </v>
      </c>
      <c r="N1226" s="9">
        <f>Tabla1[[#This Row],[DIA]]</f>
        <v>45857</v>
      </c>
    </row>
    <row r="1227" spans="1:14">
      <c r="A1227" s="9" t="str">
        <f>Tabla1[[#This Row],[DIA]]&amp;"-"&amp;Tabla1[[#This Row],[NUM]]</f>
        <v>45858-1304</v>
      </c>
      <c r="B1227" s="61">
        <v>45858</v>
      </c>
      <c r="C1227" t="s">
        <v>33</v>
      </c>
      <c r="D1227" t="s">
        <v>147</v>
      </c>
      <c r="E1227" t="s">
        <v>181</v>
      </c>
      <c r="F1227">
        <v>1304</v>
      </c>
      <c r="G1227">
        <v>0.5</v>
      </c>
      <c r="H1227">
        <v>0.72569444444444442</v>
      </c>
      <c r="I1227">
        <v>12</v>
      </c>
      <c r="J1227">
        <v>0</v>
      </c>
      <c r="K1227">
        <v>12</v>
      </c>
      <c r="L1227">
        <v>0</v>
      </c>
      <c r="M1227" s="1" t="str">
        <f>IFERROR(VLOOKUP(Tabla1[[#This Row],[COD]],Circuitos[],2,0)," ")</f>
        <v xml:space="preserve"> </v>
      </c>
      <c r="N1227" s="9">
        <f>Tabla1[[#This Row],[DIA]]</f>
        <v>45858</v>
      </c>
    </row>
    <row r="1228" spans="1:14">
      <c r="A1228" s="9" t="str">
        <f>Tabla1[[#This Row],[DIA]]&amp;"-"&amp;Tabla1[[#This Row],[NUM]]</f>
        <v>45858-75</v>
      </c>
      <c r="B1228" s="61">
        <v>45858</v>
      </c>
      <c r="C1228" t="s">
        <v>36</v>
      </c>
      <c r="D1228" t="s">
        <v>252</v>
      </c>
      <c r="E1228" t="s">
        <v>272</v>
      </c>
      <c r="F1228">
        <v>75</v>
      </c>
      <c r="G1228">
        <v>0.2638888888888889</v>
      </c>
      <c r="H1228">
        <v>0.33680555555555558</v>
      </c>
      <c r="I1228">
        <v>12</v>
      </c>
      <c r="J1228">
        <v>0</v>
      </c>
      <c r="K1228">
        <v>12</v>
      </c>
      <c r="L1228">
        <v>0</v>
      </c>
      <c r="M1228" s="1" t="str">
        <f>IFERROR(VLOOKUP(Tabla1[[#This Row],[COD]],Circuitos[],2,0)," ")</f>
        <v xml:space="preserve"> </v>
      </c>
      <c r="N1228" s="9">
        <f>Tabla1[[#This Row],[DIA]]</f>
        <v>45858</v>
      </c>
    </row>
    <row r="1229" spans="1:14">
      <c r="A1229" s="9" t="str">
        <f>Tabla1[[#This Row],[DIA]]&amp;"-"&amp;Tabla1[[#This Row],[NUM]]</f>
        <v>45858-1854</v>
      </c>
      <c r="B1229" s="61">
        <v>45858</v>
      </c>
      <c r="C1229" t="s">
        <v>36</v>
      </c>
      <c r="D1229" t="s">
        <v>147</v>
      </c>
      <c r="E1229" t="s">
        <v>181</v>
      </c>
      <c r="F1229">
        <v>1854</v>
      </c>
      <c r="G1229">
        <v>0.49652777777777779</v>
      </c>
      <c r="H1229">
        <v>0.6875</v>
      </c>
      <c r="I1229">
        <v>16</v>
      </c>
      <c r="J1229">
        <v>4</v>
      </c>
      <c r="K1229">
        <v>12</v>
      </c>
      <c r="L1229">
        <v>25</v>
      </c>
      <c r="M1229" s="1" t="str">
        <f>IFERROR(VLOOKUP(Tabla1[[#This Row],[COD]],Circuitos[],2,0)," ")</f>
        <v xml:space="preserve"> </v>
      </c>
      <c r="N1229" s="9">
        <f>Tabla1[[#This Row],[DIA]]</f>
        <v>45858</v>
      </c>
    </row>
    <row r="1230" spans="1:14">
      <c r="A1230" s="9" t="str">
        <f>Tabla1[[#This Row],[DIA]]&amp;"-"&amp;Tabla1[[#This Row],[NUM]]</f>
        <v>45858-438</v>
      </c>
      <c r="B1230" s="61">
        <v>45858</v>
      </c>
      <c r="C1230" t="s">
        <v>36</v>
      </c>
      <c r="D1230" t="s">
        <v>394</v>
      </c>
      <c r="E1230" t="s">
        <v>395</v>
      </c>
      <c r="F1230">
        <v>438</v>
      </c>
      <c r="G1230">
        <v>0.55902777777777779</v>
      </c>
      <c r="H1230">
        <v>0.68402777777777779</v>
      </c>
      <c r="I1230">
        <v>12</v>
      </c>
      <c r="J1230">
        <v>0</v>
      </c>
      <c r="K1230">
        <v>12</v>
      </c>
      <c r="L1230">
        <v>0</v>
      </c>
      <c r="M1230" s="1" t="str">
        <f>IFERROR(VLOOKUP(Tabla1[[#This Row],[COD]],Circuitos[],2,0)," ")</f>
        <v xml:space="preserve"> </v>
      </c>
      <c r="N1230" s="9">
        <f>Tabla1[[#This Row],[DIA]]</f>
        <v>45858</v>
      </c>
    </row>
    <row r="1231" spans="1:14">
      <c r="A1231" s="9" t="str">
        <f>Tabla1[[#This Row],[DIA]]&amp;"-"&amp;Tabla1[[#This Row],[NUM]]</f>
        <v>45858-1318</v>
      </c>
      <c r="B1231" s="61">
        <v>45858</v>
      </c>
      <c r="C1231" t="s">
        <v>37</v>
      </c>
      <c r="D1231" t="s">
        <v>147</v>
      </c>
      <c r="E1231" t="s">
        <v>181</v>
      </c>
      <c r="F1231">
        <v>1318</v>
      </c>
      <c r="G1231">
        <v>0.76736111111111116</v>
      </c>
      <c r="H1231">
        <v>0.97916666666666663</v>
      </c>
      <c r="I1231">
        <v>20</v>
      </c>
      <c r="J1231">
        <v>0</v>
      </c>
      <c r="K1231">
        <v>20</v>
      </c>
      <c r="L1231">
        <v>0</v>
      </c>
      <c r="M1231" s="1" t="str">
        <f>IFERROR(VLOOKUP(Tabla1[[#This Row],[COD]],Circuitos[],2,0)," ")</f>
        <v xml:space="preserve"> </v>
      </c>
      <c r="N1231" s="9">
        <f>Tabla1[[#This Row],[DIA]]</f>
        <v>45858</v>
      </c>
    </row>
    <row r="1232" spans="1:14">
      <c r="A1232" s="9" t="str">
        <f>Tabla1[[#This Row],[DIA]]&amp;"-"&amp;Tabla1[[#This Row],[NUM]]</f>
        <v>45858-76</v>
      </c>
      <c r="B1232" s="61">
        <v>45858</v>
      </c>
      <c r="C1232" t="s">
        <v>252</v>
      </c>
      <c r="D1232" t="s">
        <v>36</v>
      </c>
      <c r="E1232" t="s">
        <v>272</v>
      </c>
      <c r="F1232">
        <v>76</v>
      </c>
      <c r="G1232">
        <v>0.58680555555555558</v>
      </c>
      <c r="H1232">
        <v>0.66319444444444442</v>
      </c>
      <c r="I1232">
        <v>12</v>
      </c>
      <c r="J1232">
        <v>2</v>
      </c>
      <c r="K1232">
        <v>10</v>
      </c>
      <c r="L1232">
        <v>16.666666666666668</v>
      </c>
      <c r="M1232" s="1" t="str">
        <f>IFERROR(VLOOKUP(Tabla1[[#This Row],[COD]],Circuitos[],2,0)," ")</f>
        <v xml:space="preserve"> </v>
      </c>
      <c r="N1232" s="9">
        <f>Tabla1[[#This Row],[DIA]]</f>
        <v>45858</v>
      </c>
    </row>
    <row r="1233" spans="1:14">
      <c r="A1233" s="9" t="str">
        <f>Tabla1[[#This Row],[DIA]]&amp;"-"&amp;Tabla1[[#This Row],[NUM]]</f>
        <v>45858-60</v>
      </c>
      <c r="B1233" s="61">
        <v>45858</v>
      </c>
      <c r="C1233" t="s">
        <v>252</v>
      </c>
      <c r="D1233" t="s">
        <v>13</v>
      </c>
      <c r="E1233" t="s">
        <v>272</v>
      </c>
      <c r="F1233">
        <v>60</v>
      </c>
      <c r="G1233">
        <v>0.60763888888888884</v>
      </c>
      <c r="H1233">
        <v>0.71527777777777779</v>
      </c>
      <c r="I1233">
        <v>26</v>
      </c>
      <c r="J1233">
        <v>0</v>
      </c>
      <c r="K1233">
        <v>26</v>
      </c>
      <c r="L1233">
        <v>0</v>
      </c>
      <c r="M1233" s="1" t="str">
        <f>IFERROR(VLOOKUP(Tabla1[[#This Row],[COD]],Circuitos[],2,0)," ")</f>
        <v xml:space="preserve"> </v>
      </c>
      <c r="N1233" s="9">
        <f>Tabla1[[#This Row],[DIA]]</f>
        <v>45858</v>
      </c>
    </row>
    <row r="1234" spans="1:14">
      <c r="A1234" s="9" t="str">
        <f>Tabla1[[#This Row],[DIA]]&amp;"-"&amp;Tabla1[[#This Row],[NUM]]</f>
        <v>45858-582</v>
      </c>
      <c r="B1234" s="61">
        <v>45858</v>
      </c>
      <c r="C1234" t="s">
        <v>252</v>
      </c>
      <c r="D1234" t="s">
        <v>336</v>
      </c>
      <c r="E1234" t="s">
        <v>272</v>
      </c>
      <c r="F1234">
        <v>582</v>
      </c>
      <c r="G1234">
        <v>0.37847222222222221</v>
      </c>
      <c r="H1234">
        <v>0.4375</v>
      </c>
      <c r="I1234">
        <v>12</v>
      </c>
      <c r="J1234">
        <v>0</v>
      </c>
      <c r="K1234">
        <v>12</v>
      </c>
      <c r="L1234">
        <v>0</v>
      </c>
      <c r="M1234" s="1" t="str">
        <f>IFERROR(VLOOKUP(Tabla1[[#This Row],[COD]],Circuitos[],2,0)," ")</f>
        <v xml:space="preserve"> </v>
      </c>
      <c r="N1234" s="9">
        <f>Tabla1[[#This Row],[DIA]]</f>
        <v>45858</v>
      </c>
    </row>
    <row r="1235" spans="1:14">
      <c r="A1235" s="9" t="str">
        <f>Tabla1[[#This Row],[DIA]]&amp;"-"&amp;Tabla1[[#This Row],[NUM]]</f>
        <v>45858-582</v>
      </c>
      <c r="B1235" s="61">
        <v>45858</v>
      </c>
      <c r="C1235" t="s">
        <v>252</v>
      </c>
      <c r="D1235" t="s">
        <v>336</v>
      </c>
      <c r="E1235" t="s">
        <v>272</v>
      </c>
      <c r="F1235">
        <v>582</v>
      </c>
      <c r="G1235">
        <v>0.38541666666666669</v>
      </c>
      <c r="H1235">
        <v>0.44444444444444442</v>
      </c>
      <c r="I1235">
        <v>26</v>
      </c>
      <c r="J1235">
        <v>0</v>
      </c>
      <c r="K1235">
        <v>26</v>
      </c>
      <c r="L1235">
        <v>0</v>
      </c>
      <c r="M1235" s="1" t="str">
        <f>IFERROR(VLOOKUP(Tabla1[[#This Row],[COD]],Circuitos[],2,0)," ")</f>
        <v xml:space="preserve"> </v>
      </c>
      <c r="N1235" s="9">
        <f>Tabla1[[#This Row],[DIA]]</f>
        <v>45858</v>
      </c>
    </row>
    <row r="1236" spans="1:14">
      <c r="A1236" s="9" t="str">
        <f>Tabla1[[#This Row],[DIA]]&amp;"-"&amp;Tabla1[[#This Row],[NUM]]</f>
        <v>45858-1305</v>
      </c>
      <c r="B1236" s="61">
        <v>45858</v>
      </c>
      <c r="C1236" t="s">
        <v>147</v>
      </c>
      <c r="D1236" t="s">
        <v>33</v>
      </c>
      <c r="E1236" t="s">
        <v>181</v>
      </c>
      <c r="F1236">
        <v>1305</v>
      </c>
      <c r="G1236">
        <v>0.55208333333333337</v>
      </c>
      <c r="H1236">
        <v>0.70833333333333337</v>
      </c>
      <c r="I1236">
        <v>12</v>
      </c>
      <c r="J1236">
        <v>0</v>
      </c>
      <c r="K1236">
        <v>12</v>
      </c>
      <c r="L1236">
        <v>0</v>
      </c>
      <c r="M1236" s="1" t="str">
        <f>IFERROR(VLOOKUP(Tabla1[[#This Row],[COD]],Circuitos[],2,0)," ")</f>
        <v xml:space="preserve"> </v>
      </c>
      <c r="N1236" s="9">
        <f>Tabla1[[#This Row],[DIA]]</f>
        <v>45858</v>
      </c>
    </row>
    <row r="1237" spans="1:14">
      <c r="A1237" s="9" t="str">
        <f>Tabla1[[#This Row],[DIA]]&amp;"-"&amp;Tabla1[[#This Row],[NUM]]</f>
        <v>45858-2020</v>
      </c>
      <c r="B1237" s="61">
        <v>45858</v>
      </c>
      <c r="C1237" t="s">
        <v>147</v>
      </c>
      <c r="D1237" t="s">
        <v>180</v>
      </c>
      <c r="E1237" t="s">
        <v>181</v>
      </c>
      <c r="F1237">
        <v>2020</v>
      </c>
      <c r="G1237">
        <v>0.76736111111111116</v>
      </c>
      <c r="H1237">
        <v>0.82986111111111116</v>
      </c>
      <c r="I1237">
        <v>58</v>
      </c>
      <c r="J1237">
        <v>5</v>
      </c>
      <c r="K1237">
        <v>53</v>
      </c>
      <c r="L1237">
        <v>8.6206896551724146</v>
      </c>
      <c r="M1237" s="1" t="str">
        <f>IFERROR(VLOOKUP(Tabla1[[#This Row],[COD]],Circuitos[],2,0)," ")</f>
        <v xml:space="preserve"> </v>
      </c>
      <c r="N1237" s="9">
        <f>Tabla1[[#This Row],[DIA]]</f>
        <v>45858</v>
      </c>
    </row>
    <row r="1238" spans="1:14">
      <c r="A1238" s="9" t="str">
        <f>Tabla1[[#This Row],[DIA]]&amp;"-"&amp;Tabla1[[#This Row],[NUM]]</f>
        <v>45858-2022</v>
      </c>
      <c r="B1238" s="61">
        <v>45858</v>
      </c>
      <c r="C1238" t="s">
        <v>147</v>
      </c>
      <c r="D1238" t="s">
        <v>180</v>
      </c>
      <c r="E1238" t="s">
        <v>181</v>
      </c>
      <c r="F1238">
        <v>2022</v>
      </c>
      <c r="G1238">
        <v>0.83680555555555558</v>
      </c>
      <c r="H1238">
        <v>0.90277777777777779</v>
      </c>
      <c r="I1238">
        <v>12</v>
      </c>
      <c r="J1238">
        <v>0</v>
      </c>
      <c r="K1238">
        <v>12</v>
      </c>
      <c r="L1238">
        <v>0</v>
      </c>
      <c r="M1238" s="1" t="str">
        <f>IFERROR(VLOOKUP(Tabla1[[#This Row],[COD]],Circuitos[],2,0)," ")</f>
        <v xml:space="preserve"> </v>
      </c>
      <c r="N1238" s="9">
        <f>Tabla1[[#This Row],[DIA]]</f>
        <v>45858</v>
      </c>
    </row>
    <row r="1239" spans="1:14">
      <c r="A1239" s="9" t="str">
        <f>Tabla1[[#This Row],[DIA]]&amp;"-"&amp;Tabla1[[#This Row],[NUM]]</f>
        <v>45858-1855</v>
      </c>
      <c r="B1239" s="61">
        <v>45858</v>
      </c>
      <c r="C1239" t="s">
        <v>147</v>
      </c>
      <c r="D1239" t="s">
        <v>36</v>
      </c>
      <c r="E1239" t="s">
        <v>181</v>
      </c>
      <c r="F1239">
        <v>1855</v>
      </c>
      <c r="G1239">
        <v>0.59722222222222221</v>
      </c>
      <c r="H1239">
        <v>0.71180555555555558</v>
      </c>
      <c r="I1239">
        <v>16</v>
      </c>
      <c r="J1239">
        <v>0</v>
      </c>
      <c r="K1239">
        <v>16</v>
      </c>
      <c r="L1239">
        <v>0</v>
      </c>
      <c r="M1239" s="1" t="str">
        <f>IFERROR(VLOOKUP(Tabla1[[#This Row],[COD]],Circuitos[],2,0)," ")</f>
        <v xml:space="preserve"> </v>
      </c>
      <c r="N1239" s="9">
        <f>Tabla1[[#This Row],[DIA]]</f>
        <v>45858</v>
      </c>
    </row>
    <row r="1240" spans="1:14">
      <c r="A1240" s="9" t="str">
        <f>Tabla1[[#This Row],[DIA]]&amp;"-"&amp;Tabla1[[#This Row],[NUM]]</f>
        <v>45858-1317</v>
      </c>
      <c r="B1240" s="61">
        <v>45858</v>
      </c>
      <c r="C1240" t="s">
        <v>147</v>
      </c>
      <c r="D1240" t="s">
        <v>37</v>
      </c>
      <c r="E1240" t="s">
        <v>181</v>
      </c>
      <c r="F1240">
        <v>1317</v>
      </c>
      <c r="G1240">
        <v>0.58680555555555558</v>
      </c>
      <c r="H1240">
        <v>0.72569444444444442</v>
      </c>
      <c r="I1240">
        <v>20</v>
      </c>
      <c r="J1240">
        <v>9</v>
      </c>
      <c r="K1240">
        <v>11</v>
      </c>
      <c r="L1240">
        <v>45</v>
      </c>
      <c r="M1240" s="1" t="str">
        <f>IFERROR(VLOOKUP(Tabla1[[#This Row],[COD]],Circuitos[],2,0)," ")</f>
        <v xml:space="preserve"> </v>
      </c>
      <c r="N1240" s="9">
        <f>Tabla1[[#This Row],[DIA]]</f>
        <v>45858</v>
      </c>
    </row>
    <row r="1241" spans="1:14">
      <c r="A1241" s="9" t="str">
        <f>Tabla1[[#This Row],[DIA]]&amp;"-"&amp;Tabla1[[#This Row],[NUM]]</f>
        <v>45858-1859</v>
      </c>
      <c r="B1241" s="61">
        <v>45858</v>
      </c>
      <c r="C1241" t="s">
        <v>147</v>
      </c>
      <c r="D1241" t="s">
        <v>13</v>
      </c>
      <c r="E1241" t="s">
        <v>181</v>
      </c>
      <c r="F1241">
        <v>1859</v>
      </c>
      <c r="G1241">
        <v>0.55208333333333337</v>
      </c>
      <c r="H1241">
        <v>0.70138888888888884</v>
      </c>
      <c r="I1241">
        <v>30</v>
      </c>
      <c r="J1241">
        <v>2</v>
      </c>
      <c r="K1241">
        <v>28</v>
      </c>
      <c r="L1241">
        <v>6.666666666666667</v>
      </c>
      <c r="M1241" s="1" t="str">
        <f>IFERROR(VLOOKUP(Tabla1[[#This Row],[COD]],Circuitos[],2,0)," ")</f>
        <v xml:space="preserve"> </v>
      </c>
      <c r="N1241" s="9">
        <f>Tabla1[[#This Row],[DIA]]</f>
        <v>45858</v>
      </c>
    </row>
    <row r="1242" spans="1:14">
      <c r="A1242" s="9" t="str">
        <f>Tabla1[[#This Row],[DIA]]&amp;"-"&amp;Tabla1[[#This Row],[NUM]]</f>
        <v>45858-1313</v>
      </c>
      <c r="B1242" s="61">
        <v>45858</v>
      </c>
      <c r="C1242" t="s">
        <v>147</v>
      </c>
      <c r="D1242" t="s">
        <v>22</v>
      </c>
      <c r="E1242" t="s">
        <v>181</v>
      </c>
      <c r="F1242">
        <v>1313</v>
      </c>
      <c r="G1242">
        <v>0.59375</v>
      </c>
      <c r="H1242">
        <v>0.72569444444444442</v>
      </c>
      <c r="I1242">
        <v>12</v>
      </c>
      <c r="J1242">
        <v>0</v>
      </c>
      <c r="K1242">
        <v>12</v>
      </c>
      <c r="L1242">
        <v>0</v>
      </c>
      <c r="M1242" s="1" t="str">
        <f>IFERROR(VLOOKUP(Tabla1[[#This Row],[COD]],Circuitos[],2,0)," ")</f>
        <v xml:space="preserve"> </v>
      </c>
      <c r="N1242" s="9">
        <f>Tabla1[[#This Row],[DIA]]</f>
        <v>45858</v>
      </c>
    </row>
    <row r="1243" spans="1:14">
      <c r="A1243" s="9" t="str">
        <f>Tabla1[[#This Row],[DIA]]&amp;"-"&amp;Tabla1[[#This Row],[NUM]]</f>
        <v>45858-3910</v>
      </c>
      <c r="B1243" s="61">
        <v>45858</v>
      </c>
      <c r="C1243" t="s">
        <v>555</v>
      </c>
      <c r="D1243" t="s">
        <v>394</v>
      </c>
      <c r="E1243" t="s">
        <v>395</v>
      </c>
      <c r="F1243">
        <v>3910</v>
      </c>
      <c r="G1243">
        <v>0.2361111111111111</v>
      </c>
      <c r="H1243">
        <v>0.27083333333333331</v>
      </c>
      <c r="I1243">
        <v>12</v>
      </c>
      <c r="J1243">
        <v>0</v>
      </c>
      <c r="K1243">
        <v>12</v>
      </c>
      <c r="L1243">
        <v>0</v>
      </c>
      <c r="M1243" s="1" t="str">
        <f>IFERROR(VLOOKUP(Tabla1[[#This Row],[COD]],Circuitos[],2,0)," ")</f>
        <v xml:space="preserve"> </v>
      </c>
      <c r="N1243" s="9">
        <f>Tabla1[[#This Row],[DIA]]</f>
        <v>45858</v>
      </c>
    </row>
    <row r="1244" spans="1:14">
      <c r="A1244" s="9" t="str">
        <f>Tabla1[[#This Row],[DIA]]&amp;"-"&amp;Tabla1[[#This Row],[NUM]]</f>
        <v>45858-3904</v>
      </c>
      <c r="B1244" s="61">
        <v>45858</v>
      </c>
      <c r="C1244" t="s">
        <v>555</v>
      </c>
      <c r="D1244" t="s">
        <v>394</v>
      </c>
      <c r="E1244" t="s">
        <v>395</v>
      </c>
      <c r="F1244">
        <v>3904</v>
      </c>
      <c r="G1244">
        <v>0.36805555555555558</v>
      </c>
      <c r="H1244">
        <v>0.40277777777777779</v>
      </c>
      <c r="I1244">
        <v>35</v>
      </c>
      <c r="J1244">
        <v>7</v>
      </c>
      <c r="K1244">
        <v>28</v>
      </c>
      <c r="L1244">
        <v>20</v>
      </c>
      <c r="M1244" s="1" t="str">
        <f>IFERROR(VLOOKUP(Tabla1[[#This Row],[COD]],Circuitos[],2,0)," ")</f>
        <v xml:space="preserve"> </v>
      </c>
      <c r="N1244" s="9">
        <f>Tabla1[[#This Row],[DIA]]</f>
        <v>45858</v>
      </c>
    </row>
    <row r="1245" spans="1:14">
      <c r="A1245" s="9" t="str">
        <f>Tabla1[[#This Row],[DIA]]&amp;"-"&amp;Tabla1[[#This Row],[NUM]]</f>
        <v>45858-871</v>
      </c>
      <c r="B1245" s="61">
        <v>45858</v>
      </c>
      <c r="C1245" t="s">
        <v>13</v>
      </c>
      <c r="D1245" t="s">
        <v>223</v>
      </c>
      <c r="E1245" t="s">
        <v>250</v>
      </c>
      <c r="F1245">
        <v>871</v>
      </c>
      <c r="G1245">
        <v>0.48958333333333331</v>
      </c>
      <c r="H1245">
        <v>0.62152777777777779</v>
      </c>
      <c r="I1245">
        <v>45</v>
      </c>
      <c r="J1245">
        <v>4</v>
      </c>
      <c r="K1245">
        <v>41</v>
      </c>
      <c r="L1245">
        <v>8.8888888888888893</v>
      </c>
      <c r="M1245" s="1" t="str">
        <f>IFERROR(VLOOKUP(Tabla1[[#This Row],[COD]],Circuitos[],2,0)," ")</f>
        <v xml:space="preserve"> </v>
      </c>
      <c r="N1245" s="9">
        <f>Tabla1[[#This Row],[DIA]]</f>
        <v>45858</v>
      </c>
    </row>
    <row r="1246" spans="1:14">
      <c r="A1246" s="9" t="str">
        <f>Tabla1[[#This Row],[DIA]]&amp;"-"&amp;Tabla1[[#This Row],[NUM]]</f>
        <v>45858-695</v>
      </c>
      <c r="B1246" s="61">
        <v>45858</v>
      </c>
      <c r="C1246" t="s">
        <v>13</v>
      </c>
      <c r="D1246" t="s">
        <v>232</v>
      </c>
      <c r="E1246" t="s">
        <v>250</v>
      </c>
      <c r="F1246">
        <v>695</v>
      </c>
      <c r="G1246">
        <v>0.60763888888888884</v>
      </c>
      <c r="H1246">
        <v>0.71875</v>
      </c>
      <c r="I1246">
        <v>40</v>
      </c>
      <c r="J1246">
        <v>0</v>
      </c>
      <c r="K1246">
        <v>40</v>
      </c>
      <c r="L1246">
        <v>0</v>
      </c>
      <c r="M1246" s="1" t="str">
        <f>IFERROR(VLOOKUP(Tabla1[[#This Row],[COD]],Circuitos[],2,0)," ")</f>
        <v xml:space="preserve"> </v>
      </c>
      <c r="N1246" s="9">
        <f>Tabla1[[#This Row],[DIA]]</f>
        <v>45858</v>
      </c>
    </row>
    <row r="1247" spans="1:14">
      <c r="A1247" s="9" t="str">
        <f>Tabla1[[#This Row],[DIA]]&amp;"-"&amp;Tabla1[[#This Row],[NUM]]</f>
        <v>45858-59</v>
      </c>
      <c r="B1247" s="61">
        <v>45858</v>
      </c>
      <c r="C1247" t="s">
        <v>13</v>
      </c>
      <c r="D1247" t="s">
        <v>252</v>
      </c>
      <c r="E1247" t="s">
        <v>272</v>
      </c>
      <c r="F1247">
        <v>59</v>
      </c>
      <c r="G1247">
        <v>0.24305555555555555</v>
      </c>
      <c r="H1247">
        <v>0.34375</v>
      </c>
      <c r="I1247">
        <v>26</v>
      </c>
      <c r="J1247">
        <v>0</v>
      </c>
      <c r="K1247">
        <v>26</v>
      </c>
      <c r="L1247">
        <v>0</v>
      </c>
      <c r="M1247" s="1" t="str">
        <f>IFERROR(VLOOKUP(Tabla1[[#This Row],[COD]],Circuitos[],2,0)," ")</f>
        <v xml:space="preserve"> </v>
      </c>
      <c r="N1247" s="9">
        <f>Tabla1[[#This Row],[DIA]]</f>
        <v>45858</v>
      </c>
    </row>
    <row r="1248" spans="1:14">
      <c r="A1248" s="9" t="str">
        <f>Tabla1[[#This Row],[DIA]]&amp;"-"&amp;Tabla1[[#This Row],[NUM]]</f>
        <v>45858-1858</v>
      </c>
      <c r="B1248" s="61">
        <v>45858</v>
      </c>
      <c r="C1248" t="s">
        <v>13</v>
      </c>
      <c r="D1248" t="s">
        <v>147</v>
      </c>
      <c r="E1248" t="s">
        <v>181</v>
      </c>
      <c r="F1248">
        <v>1858</v>
      </c>
      <c r="G1248">
        <v>0.49652777777777779</v>
      </c>
      <c r="H1248">
        <v>0.71527777777777779</v>
      </c>
      <c r="I1248">
        <v>30</v>
      </c>
      <c r="J1248">
        <v>1</v>
      </c>
      <c r="K1248">
        <v>29</v>
      </c>
      <c r="L1248">
        <v>3.3333333333333335</v>
      </c>
      <c r="M1248" s="1" t="str">
        <f>IFERROR(VLOOKUP(Tabla1[[#This Row],[COD]],Circuitos[],2,0)," ")</f>
        <v xml:space="preserve"> </v>
      </c>
      <c r="N1248" s="9">
        <f>Tabla1[[#This Row],[DIA]]</f>
        <v>45858</v>
      </c>
    </row>
    <row r="1249" spans="1:14">
      <c r="A1249" s="9" t="str">
        <f>Tabla1[[#This Row],[DIA]]&amp;"-"&amp;Tabla1[[#This Row],[NUM]]</f>
        <v>45858-5113</v>
      </c>
      <c r="B1249" s="61">
        <v>45858</v>
      </c>
      <c r="C1249" t="s">
        <v>13</v>
      </c>
      <c r="D1249" t="s">
        <v>424</v>
      </c>
      <c r="E1249" t="s">
        <v>549</v>
      </c>
      <c r="F1249">
        <v>5113</v>
      </c>
      <c r="G1249">
        <v>0.33333333333333331</v>
      </c>
      <c r="H1249">
        <v>0.40972222222222221</v>
      </c>
      <c r="I1249">
        <v>189</v>
      </c>
      <c r="J1249">
        <v>117</v>
      </c>
      <c r="K1249">
        <v>72</v>
      </c>
      <c r="L1249">
        <v>61.904761904761905</v>
      </c>
      <c r="M1249" s="1" t="str">
        <f>IFERROR(VLOOKUP(Tabla1[[#This Row],[COD]],Circuitos[],2,0)," ")</f>
        <v>Alsacia, Selva Negra y el Rin / Bellezas de Suiza</v>
      </c>
      <c r="N1249" s="9">
        <f>Tabla1[[#This Row],[DIA]]</f>
        <v>45858</v>
      </c>
    </row>
    <row r="1250" spans="1:14">
      <c r="A1250" s="9" t="str">
        <f>Tabla1[[#This Row],[DIA]]&amp;"-"&amp;Tabla1[[#This Row],[NUM]]</f>
        <v>45858-1801</v>
      </c>
      <c r="B1250" s="61">
        <v>45858</v>
      </c>
      <c r="C1250" t="s">
        <v>13</v>
      </c>
      <c r="D1250" t="s">
        <v>196</v>
      </c>
      <c r="E1250" t="s">
        <v>193</v>
      </c>
      <c r="F1250">
        <v>1801</v>
      </c>
      <c r="G1250">
        <v>0.4861111111111111</v>
      </c>
      <c r="H1250">
        <v>0.59027777777777779</v>
      </c>
      <c r="I1250">
        <v>20</v>
      </c>
      <c r="J1250">
        <v>0</v>
      </c>
      <c r="K1250">
        <v>20</v>
      </c>
      <c r="L1250">
        <v>0</v>
      </c>
      <c r="M1250" s="1" t="str">
        <f>IFERROR(VLOOKUP(Tabla1[[#This Row],[COD]],Circuitos[],2,0)," ")</f>
        <v xml:space="preserve"> </v>
      </c>
      <c r="N1250" s="9">
        <f>Tabla1[[#This Row],[DIA]]</f>
        <v>45858</v>
      </c>
    </row>
    <row r="1251" spans="1:14">
      <c r="A1251" s="9" t="str">
        <f>Tabla1[[#This Row],[DIA]]&amp;"-"&amp;Tabla1[[#This Row],[NUM]]</f>
        <v>45858-809</v>
      </c>
      <c r="B1251" s="61">
        <v>45858</v>
      </c>
      <c r="C1251" t="s">
        <v>13</v>
      </c>
      <c r="D1251" t="s">
        <v>236</v>
      </c>
      <c r="E1251" t="s">
        <v>250</v>
      </c>
      <c r="F1251">
        <v>809</v>
      </c>
      <c r="G1251">
        <v>0.49652777777777779</v>
      </c>
      <c r="H1251">
        <v>0.61805555555555558</v>
      </c>
      <c r="I1251">
        <v>45</v>
      </c>
      <c r="J1251">
        <v>33</v>
      </c>
      <c r="K1251">
        <v>12</v>
      </c>
      <c r="L1251">
        <v>73.333333333333329</v>
      </c>
      <c r="M1251" s="1" t="str">
        <f>IFERROR(VLOOKUP(Tabla1[[#This Row],[COD]],Circuitos[],2,0)," ")</f>
        <v xml:space="preserve"> </v>
      </c>
      <c r="N1251" s="9">
        <f>Tabla1[[#This Row],[DIA]]</f>
        <v>45858</v>
      </c>
    </row>
    <row r="1252" spans="1:14">
      <c r="A1252" s="9" t="str">
        <f>Tabla1[[#This Row],[DIA]]&amp;"-"&amp;Tabla1[[#This Row],[NUM]]</f>
        <v>45858-5117</v>
      </c>
      <c r="B1252" s="61">
        <v>45858</v>
      </c>
      <c r="C1252" t="s">
        <v>13</v>
      </c>
      <c r="D1252" t="s">
        <v>214</v>
      </c>
      <c r="E1252" t="s">
        <v>549</v>
      </c>
      <c r="F1252">
        <v>5117</v>
      </c>
      <c r="G1252">
        <v>0.54861111111111116</v>
      </c>
      <c r="H1252">
        <v>0.73611111111111116</v>
      </c>
      <c r="I1252">
        <v>189</v>
      </c>
      <c r="J1252">
        <v>107</v>
      </c>
      <c r="K1252">
        <v>82</v>
      </c>
      <c r="L1252">
        <v>56.613756613756614</v>
      </c>
      <c r="M1252" s="1" t="str">
        <f>IFERROR(VLOOKUP(Tabla1[[#This Row],[COD]],Circuitos[],2,0)," ")</f>
        <v>Joyas del Báltico I / Bellezas del Báltico I</v>
      </c>
      <c r="N1252" s="9">
        <f>Tabla1[[#This Row],[DIA]]</f>
        <v>45858</v>
      </c>
    </row>
    <row r="1253" spans="1:14">
      <c r="A1253" s="9" t="str">
        <f>Tabla1[[#This Row],[DIA]]&amp;"-"&amp;Tabla1[[#This Row],[NUM]]</f>
        <v>45858-434</v>
      </c>
      <c r="B1253" s="61">
        <v>45858</v>
      </c>
      <c r="C1253" t="s">
        <v>13</v>
      </c>
      <c r="D1253" t="s">
        <v>394</v>
      </c>
      <c r="E1253" t="s">
        <v>395</v>
      </c>
      <c r="F1253">
        <v>434</v>
      </c>
      <c r="G1253">
        <v>0.64583333333333337</v>
      </c>
      <c r="H1253">
        <v>0.79513888888888884</v>
      </c>
      <c r="I1253">
        <v>35</v>
      </c>
      <c r="J1253">
        <v>0</v>
      </c>
      <c r="K1253">
        <v>35</v>
      </c>
      <c r="L1253">
        <v>0</v>
      </c>
      <c r="M1253" s="1" t="str">
        <f>IFERROR(VLOOKUP(Tabla1[[#This Row],[COD]],Circuitos[],2,0)," ")</f>
        <v xml:space="preserve"> </v>
      </c>
      <c r="N1253" s="9">
        <f>Tabla1[[#This Row],[DIA]]</f>
        <v>45858</v>
      </c>
    </row>
    <row r="1254" spans="1:14">
      <c r="A1254" s="9" t="str">
        <f>Tabla1[[#This Row],[DIA]]&amp;"-"&amp;Tabla1[[#This Row],[NUM]]</f>
        <v>45858-5114</v>
      </c>
      <c r="B1254" s="61">
        <v>45858</v>
      </c>
      <c r="C1254" t="s">
        <v>424</v>
      </c>
      <c r="D1254" t="s">
        <v>13</v>
      </c>
      <c r="E1254" t="s">
        <v>549</v>
      </c>
      <c r="F1254">
        <v>5114</v>
      </c>
      <c r="G1254">
        <v>0.44444444444444442</v>
      </c>
      <c r="H1254">
        <v>0.51388888888888884</v>
      </c>
      <c r="I1254">
        <v>189</v>
      </c>
      <c r="J1254">
        <v>30</v>
      </c>
      <c r="K1254">
        <v>159</v>
      </c>
      <c r="L1254">
        <v>15.873015873015873</v>
      </c>
      <c r="M1254" s="1" t="str">
        <f>IFERROR(VLOOKUP(Tabla1[[#This Row],[COD]],Circuitos[],2,0)," ")</f>
        <v xml:space="preserve"> </v>
      </c>
      <c r="N1254" s="9">
        <f>Tabla1[[#This Row],[DIA]]</f>
        <v>45858</v>
      </c>
    </row>
    <row r="1255" spans="1:14">
      <c r="A1255" s="9" t="str">
        <f>Tabla1[[#This Row],[DIA]]&amp;"-"&amp;Tabla1[[#This Row],[NUM]]</f>
        <v>45858-1804</v>
      </c>
      <c r="B1255" s="61">
        <v>45858</v>
      </c>
      <c r="C1255" t="s">
        <v>196</v>
      </c>
      <c r="D1255" t="s">
        <v>13</v>
      </c>
      <c r="E1255" t="s">
        <v>193</v>
      </c>
      <c r="F1255">
        <v>1804</v>
      </c>
      <c r="G1255">
        <v>0.61805555555555558</v>
      </c>
      <c r="H1255">
        <v>0.73263888888888884</v>
      </c>
      <c r="I1255">
        <v>20</v>
      </c>
      <c r="J1255">
        <v>0</v>
      </c>
      <c r="K1255">
        <v>20</v>
      </c>
      <c r="L1255">
        <v>0</v>
      </c>
      <c r="M1255" s="1" t="str">
        <f>IFERROR(VLOOKUP(Tabla1[[#This Row],[COD]],Circuitos[],2,0)," ")</f>
        <v xml:space="preserve"> </v>
      </c>
      <c r="N1255" s="9">
        <f>Tabla1[[#This Row],[DIA]]</f>
        <v>45858</v>
      </c>
    </row>
    <row r="1256" spans="1:14">
      <c r="A1256" s="9" t="str">
        <f>Tabla1[[#This Row],[DIA]]&amp;"-"&amp;Tabla1[[#This Row],[NUM]]</f>
        <v>45858-586</v>
      </c>
      <c r="B1256" s="61">
        <v>45858</v>
      </c>
      <c r="C1256" t="s">
        <v>346</v>
      </c>
      <c r="D1256" t="s">
        <v>13</v>
      </c>
      <c r="E1256" t="s">
        <v>250</v>
      </c>
      <c r="F1256">
        <v>586</v>
      </c>
      <c r="G1256">
        <v>0.53125</v>
      </c>
      <c r="H1256">
        <v>0.62152777777777779</v>
      </c>
      <c r="I1256">
        <v>25</v>
      </c>
      <c r="J1256">
        <v>0</v>
      </c>
      <c r="K1256">
        <v>25</v>
      </c>
      <c r="L1256">
        <v>0</v>
      </c>
      <c r="M1256" s="1" t="str">
        <f>IFERROR(VLOOKUP(Tabla1[[#This Row],[COD]],Circuitos[],2,0)," ")</f>
        <v xml:space="preserve"> </v>
      </c>
      <c r="N1256" s="9">
        <f>Tabla1[[#This Row],[DIA]]</f>
        <v>45858</v>
      </c>
    </row>
    <row r="1257" spans="1:14">
      <c r="A1257" s="9" t="str">
        <f>Tabla1[[#This Row],[DIA]]&amp;"-"&amp;Tabla1[[#This Row],[NUM]]</f>
        <v>45858-788</v>
      </c>
      <c r="B1257" s="61">
        <v>45858</v>
      </c>
      <c r="C1257" t="s">
        <v>358</v>
      </c>
      <c r="D1257" t="s">
        <v>37</v>
      </c>
      <c r="E1257" t="s">
        <v>278</v>
      </c>
      <c r="F1257">
        <v>788</v>
      </c>
      <c r="G1257">
        <v>0.84722222222222221</v>
      </c>
      <c r="H1257">
        <v>0.96180555555555558</v>
      </c>
      <c r="I1257">
        <v>45</v>
      </c>
      <c r="J1257">
        <v>3</v>
      </c>
      <c r="K1257">
        <v>42</v>
      </c>
      <c r="L1257">
        <v>6.666666666666667</v>
      </c>
      <c r="M1257" s="1" t="str">
        <f>IFERROR(VLOOKUP(Tabla1[[#This Row],[COD]],Circuitos[],2,0)," ")</f>
        <v xml:space="preserve"> </v>
      </c>
      <c r="N1257" s="9">
        <f>Tabla1[[#This Row],[DIA]]</f>
        <v>45858</v>
      </c>
    </row>
    <row r="1258" spans="1:14">
      <c r="A1258" s="9" t="str">
        <f>Tabla1[[#This Row],[DIA]]&amp;"-"&amp;Tabla1[[#This Row],[NUM]]</f>
        <v>45858-415</v>
      </c>
      <c r="B1258" s="61">
        <v>45858</v>
      </c>
      <c r="C1258" t="s">
        <v>358</v>
      </c>
      <c r="D1258" t="s">
        <v>13</v>
      </c>
      <c r="E1258" t="s">
        <v>528</v>
      </c>
      <c r="F1258">
        <v>415</v>
      </c>
      <c r="G1258">
        <v>0.34722222222222221</v>
      </c>
      <c r="H1258">
        <v>0.47569444444444442</v>
      </c>
      <c r="I1258">
        <v>36</v>
      </c>
      <c r="J1258">
        <v>15</v>
      </c>
      <c r="K1258">
        <v>21</v>
      </c>
      <c r="L1258">
        <v>41.666666666666664</v>
      </c>
      <c r="M1258" s="1" t="str">
        <f>IFERROR(VLOOKUP(Tabla1[[#This Row],[COD]],Circuitos[],2,0)," ")</f>
        <v xml:space="preserve"> </v>
      </c>
      <c r="N1258" s="9">
        <f>Tabla1[[#This Row],[DIA]]</f>
        <v>45858</v>
      </c>
    </row>
    <row r="1259" spans="1:14">
      <c r="A1259" s="9" t="str">
        <f>Tabla1[[#This Row],[DIA]]&amp;"-"&amp;Tabla1[[#This Row],[NUM]]</f>
        <v>45858-808</v>
      </c>
      <c r="B1259" s="61">
        <v>45858</v>
      </c>
      <c r="C1259" t="s">
        <v>236</v>
      </c>
      <c r="D1259" t="s">
        <v>13</v>
      </c>
      <c r="E1259" t="s">
        <v>250</v>
      </c>
      <c r="F1259">
        <v>808</v>
      </c>
      <c r="G1259">
        <v>0.51736111111111116</v>
      </c>
      <c r="H1259">
        <v>0.64930555555555558</v>
      </c>
      <c r="I1259">
        <v>45</v>
      </c>
      <c r="J1259">
        <v>4</v>
      </c>
      <c r="K1259">
        <v>41</v>
      </c>
      <c r="L1259">
        <v>8.8888888888888893</v>
      </c>
      <c r="M1259" s="1" t="str">
        <f>IFERROR(VLOOKUP(Tabla1[[#This Row],[COD]],Circuitos[],2,0)," ")</f>
        <v xml:space="preserve"> </v>
      </c>
      <c r="N1259" s="9">
        <f>Tabla1[[#This Row],[DIA]]</f>
        <v>45858</v>
      </c>
    </row>
    <row r="1260" spans="1:14">
      <c r="A1260" s="9" t="str">
        <f>Tabla1[[#This Row],[DIA]]&amp;"-"&amp;Tabla1[[#This Row],[NUM]]</f>
        <v>45858-585</v>
      </c>
      <c r="B1260" s="61">
        <v>45858</v>
      </c>
      <c r="C1260" t="s">
        <v>336</v>
      </c>
      <c r="D1260" t="s">
        <v>252</v>
      </c>
      <c r="E1260" t="s">
        <v>272</v>
      </c>
      <c r="F1260">
        <v>585</v>
      </c>
      <c r="G1260">
        <v>0.47916666666666669</v>
      </c>
      <c r="H1260">
        <v>0.53819444444444442</v>
      </c>
      <c r="I1260">
        <v>38</v>
      </c>
      <c r="J1260">
        <v>2</v>
      </c>
      <c r="K1260">
        <v>36</v>
      </c>
      <c r="L1260">
        <v>5.2631578947368425</v>
      </c>
      <c r="M1260" s="1" t="str">
        <f>IFERROR(VLOOKUP(Tabla1[[#This Row],[COD]],Circuitos[],2,0)," ")</f>
        <v xml:space="preserve"> </v>
      </c>
      <c r="N1260" s="9">
        <f>Tabla1[[#This Row],[DIA]]</f>
        <v>45858</v>
      </c>
    </row>
    <row r="1261" spans="1:14">
      <c r="A1261" s="9" t="str">
        <f>Tabla1[[#This Row],[DIA]]&amp;"-"&amp;Tabla1[[#This Row],[NUM]]</f>
        <v>45858-1302</v>
      </c>
      <c r="B1261" s="61">
        <v>45858</v>
      </c>
      <c r="C1261" t="s">
        <v>22</v>
      </c>
      <c r="D1261" t="s">
        <v>147</v>
      </c>
      <c r="E1261" t="s">
        <v>181</v>
      </c>
      <c r="F1261">
        <v>1302</v>
      </c>
      <c r="G1261">
        <v>0.4826388888888889</v>
      </c>
      <c r="H1261">
        <v>0.69097222222222221</v>
      </c>
      <c r="I1261">
        <v>12</v>
      </c>
      <c r="J1261">
        <v>0</v>
      </c>
      <c r="K1261">
        <v>12</v>
      </c>
      <c r="L1261">
        <v>0</v>
      </c>
      <c r="M1261" s="1" t="str">
        <f>IFERROR(VLOOKUP(Tabla1[[#This Row],[COD]],Circuitos[],2,0)," ")</f>
        <v xml:space="preserve"> </v>
      </c>
      <c r="N1261" s="9">
        <f>Tabla1[[#This Row],[DIA]]</f>
        <v>45858</v>
      </c>
    </row>
    <row r="1262" spans="1:14">
      <c r="A1262" s="9" t="str">
        <f>Tabla1[[#This Row],[DIA]]&amp;"-"&amp;Tabla1[[#This Row],[NUM]]</f>
        <v>45858-787</v>
      </c>
      <c r="B1262" s="61">
        <v>45858</v>
      </c>
      <c r="C1262" t="s">
        <v>22</v>
      </c>
      <c r="D1262" t="s">
        <v>358</v>
      </c>
      <c r="E1262" t="s">
        <v>278</v>
      </c>
      <c r="F1262">
        <v>787</v>
      </c>
      <c r="G1262">
        <v>0.61805555555555558</v>
      </c>
      <c r="H1262">
        <v>0.80555555555555558</v>
      </c>
      <c r="I1262">
        <v>45</v>
      </c>
      <c r="J1262">
        <v>4</v>
      </c>
      <c r="K1262">
        <v>41</v>
      </c>
      <c r="L1262">
        <v>8.8888888888888893</v>
      </c>
      <c r="M1262" s="1" t="str">
        <f>IFERROR(VLOOKUP(Tabla1[[#This Row],[COD]],Circuitos[],2,0)," ")</f>
        <v>Rumania, Transilvania, Cárpatos y Bucovina</v>
      </c>
      <c r="N1262" s="9">
        <f>Tabla1[[#This Row],[DIA]]</f>
        <v>45858</v>
      </c>
    </row>
    <row r="1263" spans="1:14">
      <c r="A1263" s="9" t="str">
        <f>Tabla1[[#This Row],[DIA]]&amp;"-"&amp;Tabla1[[#This Row],[NUM]]</f>
        <v>45858-5118</v>
      </c>
      <c r="B1263" s="61">
        <v>45858</v>
      </c>
      <c r="C1263" t="s">
        <v>214</v>
      </c>
      <c r="D1263" t="s">
        <v>13</v>
      </c>
      <c r="E1263" t="s">
        <v>549</v>
      </c>
      <c r="F1263">
        <v>5118</v>
      </c>
      <c r="G1263">
        <v>0.77083333333333337</v>
      </c>
      <c r="H1263">
        <v>0.875</v>
      </c>
      <c r="I1263">
        <v>189</v>
      </c>
      <c r="J1263">
        <v>70</v>
      </c>
      <c r="K1263">
        <v>119</v>
      </c>
      <c r="L1263">
        <v>37.037037037037038</v>
      </c>
      <c r="M1263" s="1" t="str">
        <f>IFERROR(VLOOKUP(Tabla1[[#This Row],[COD]],Circuitos[],2,0)," ")</f>
        <v xml:space="preserve"> </v>
      </c>
      <c r="N1263" s="9">
        <f>Tabla1[[#This Row],[DIA]]</f>
        <v>45858</v>
      </c>
    </row>
    <row r="1264" spans="1:14">
      <c r="A1264" s="9" t="str">
        <f>Tabla1[[#This Row],[DIA]]&amp;"-"&amp;Tabla1[[#This Row],[NUM]]</f>
        <v>45858-437</v>
      </c>
      <c r="B1264" s="61">
        <v>45858</v>
      </c>
      <c r="C1264" t="s">
        <v>394</v>
      </c>
      <c r="D1264" t="s">
        <v>36</v>
      </c>
      <c r="E1264" t="s">
        <v>395</v>
      </c>
      <c r="F1264">
        <v>437</v>
      </c>
      <c r="G1264">
        <v>0.3888888888888889</v>
      </c>
      <c r="H1264">
        <v>0.52083333333333337</v>
      </c>
      <c r="I1264">
        <v>12</v>
      </c>
      <c r="J1264">
        <v>0</v>
      </c>
      <c r="K1264">
        <v>12</v>
      </c>
      <c r="L1264">
        <v>0</v>
      </c>
      <c r="M1264" s="1" t="str">
        <f>IFERROR(VLOOKUP(Tabla1[[#This Row],[COD]],Circuitos[],2,0)," ")</f>
        <v xml:space="preserve"> </v>
      </c>
      <c r="N1264" s="9">
        <f>Tabla1[[#This Row],[DIA]]</f>
        <v>45858</v>
      </c>
    </row>
    <row r="1265" spans="1:14">
      <c r="A1265" s="9" t="str">
        <f>Tabla1[[#This Row],[DIA]]&amp;"-"&amp;Tabla1[[#This Row],[NUM]]</f>
        <v>45858-3911</v>
      </c>
      <c r="B1265" s="61">
        <v>45858</v>
      </c>
      <c r="C1265" t="s">
        <v>394</v>
      </c>
      <c r="D1265" t="s">
        <v>555</v>
      </c>
      <c r="E1265" t="s">
        <v>395</v>
      </c>
      <c r="F1265">
        <v>3911</v>
      </c>
      <c r="G1265">
        <v>0.95486111111111116</v>
      </c>
      <c r="H1265">
        <v>0.99305555555555558</v>
      </c>
      <c r="I1265">
        <v>47</v>
      </c>
      <c r="J1265">
        <v>0</v>
      </c>
      <c r="K1265">
        <v>47</v>
      </c>
      <c r="L1265">
        <v>0</v>
      </c>
      <c r="M1265" s="1" t="str">
        <f>IFERROR(VLOOKUP(Tabla1[[#This Row],[COD]],Circuitos[],2,0)," ")</f>
        <v xml:space="preserve"> </v>
      </c>
      <c r="N1265" s="9">
        <f>Tabla1[[#This Row],[DIA]]</f>
        <v>45858</v>
      </c>
    </row>
    <row r="1266" spans="1:14">
      <c r="A1266" s="9" t="str">
        <f>Tabla1[[#This Row],[DIA]]&amp;"-"&amp;Tabla1[[#This Row],[NUM]]</f>
        <v>45858-433</v>
      </c>
      <c r="B1266" s="61">
        <v>45858</v>
      </c>
      <c r="C1266" t="s">
        <v>394</v>
      </c>
      <c r="D1266" t="s">
        <v>13</v>
      </c>
      <c r="E1266" t="s">
        <v>395</v>
      </c>
      <c r="F1266">
        <v>433</v>
      </c>
      <c r="G1266">
        <v>0.44444444444444442</v>
      </c>
      <c r="H1266">
        <v>0.60763888888888884</v>
      </c>
      <c r="I1266">
        <v>35</v>
      </c>
      <c r="J1266">
        <v>7</v>
      </c>
      <c r="K1266">
        <v>28</v>
      </c>
      <c r="L1266">
        <v>20</v>
      </c>
      <c r="M1266" s="1" t="str">
        <f>IFERROR(VLOOKUP(Tabla1[[#This Row],[COD]],Circuitos[],2,0)," ")</f>
        <v xml:space="preserve"> </v>
      </c>
      <c r="N1266" s="9">
        <f>Tabla1[[#This Row],[DIA]]</f>
        <v>45858</v>
      </c>
    </row>
    <row r="1267" spans="1:14">
      <c r="A1267" s="9" t="str">
        <f>Tabla1[[#This Row],[DIA]]&amp;"-"&amp;Tabla1[[#This Row],[NUM]]</f>
        <v>45859-920</v>
      </c>
      <c r="B1267" s="61">
        <v>45859</v>
      </c>
      <c r="C1267" t="s">
        <v>185</v>
      </c>
      <c r="D1267" t="s">
        <v>13</v>
      </c>
      <c r="E1267" t="s">
        <v>186</v>
      </c>
      <c r="F1267">
        <v>920</v>
      </c>
      <c r="G1267">
        <v>0.63888888888888884</v>
      </c>
      <c r="H1267">
        <v>0.78125</v>
      </c>
      <c r="I1267">
        <v>30</v>
      </c>
      <c r="J1267">
        <v>3</v>
      </c>
      <c r="K1267">
        <v>27</v>
      </c>
      <c r="L1267">
        <v>10</v>
      </c>
      <c r="M1267" s="1" t="str">
        <f>IFERROR(VLOOKUP(Tabla1[[#This Row],[COD]],Circuitos[],2,0)," ")</f>
        <v xml:space="preserve"> </v>
      </c>
      <c r="N1267" s="9">
        <f>Tabla1[[#This Row],[DIA]]</f>
        <v>45859</v>
      </c>
    </row>
    <row r="1268" spans="1:14">
      <c r="A1268" s="9" t="str">
        <f>Tabla1[[#This Row],[DIA]]&amp;"-"&amp;Tabla1[[#This Row],[NUM]]</f>
        <v>45859-1001</v>
      </c>
      <c r="B1268" s="61">
        <v>45859</v>
      </c>
      <c r="C1268" t="s">
        <v>173</v>
      </c>
      <c r="D1268" t="s">
        <v>13</v>
      </c>
      <c r="E1268" t="s">
        <v>174</v>
      </c>
      <c r="F1268">
        <v>1001</v>
      </c>
      <c r="G1268">
        <v>0.3125</v>
      </c>
      <c r="H1268">
        <v>0.4861111111111111</v>
      </c>
      <c r="I1268">
        <v>10</v>
      </c>
      <c r="J1268">
        <v>0</v>
      </c>
      <c r="K1268">
        <v>10</v>
      </c>
      <c r="L1268">
        <v>0</v>
      </c>
      <c r="M1268" s="1" t="str">
        <f>IFERROR(VLOOKUP(Tabla1[[#This Row],[COD]],Circuitos[],2,0)," ")</f>
        <v xml:space="preserve"> </v>
      </c>
      <c r="N1268" s="9">
        <f>Tabla1[[#This Row],[DIA]]</f>
        <v>45859</v>
      </c>
    </row>
    <row r="1269" spans="1:14">
      <c r="A1269" s="9" t="str">
        <f>Tabla1[[#This Row],[DIA]]&amp;"-"&amp;Tabla1[[#This Row],[NUM]]</f>
        <v>45859-1916</v>
      </c>
      <c r="B1269" s="61">
        <v>45859</v>
      </c>
      <c r="C1269" t="s">
        <v>313</v>
      </c>
      <c r="D1269" t="s">
        <v>13</v>
      </c>
      <c r="E1269" t="s">
        <v>250</v>
      </c>
      <c r="F1269">
        <v>1916</v>
      </c>
      <c r="G1269">
        <v>0.4236111111111111</v>
      </c>
      <c r="H1269">
        <v>0.58680555555555558</v>
      </c>
      <c r="I1269">
        <v>30</v>
      </c>
      <c r="J1269">
        <v>0</v>
      </c>
      <c r="K1269">
        <v>30</v>
      </c>
      <c r="L1269">
        <v>0</v>
      </c>
      <c r="M1269" s="1" t="str">
        <f>IFERROR(VLOOKUP(Tabla1[[#This Row],[COD]],Circuitos[],2,0)," ")</f>
        <v xml:space="preserve"> </v>
      </c>
      <c r="N1269" s="9">
        <f>Tabla1[[#This Row],[DIA]]</f>
        <v>45859</v>
      </c>
    </row>
    <row r="1270" spans="1:14">
      <c r="A1270" s="9" t="str">
        <f>Tabla1[[#This Row],[DIA]]&amp;"-"&amp;Tabla1[[#This Row],[NUM]]</f>
        <v>45859-2232</v>
      </c>
      <c r="B1270" s="61">
        <v>45859</v>
      </c>
      <c r="C1270" t="s">
        <v>147</v>
      </c>
      <c r="D1270" t="s">
        <v>180</v>
      </c>
      <c r="E1270" t="s">
        <v>181</v>
      </c>
      <c r="F1270">
        <v>2232</v>
      </c>
      <c r="G1270">
        <v>5.5555555555555552E-2</v>
      </c>
      <c r="H1270">
        <v>0.11805555555555555</v>
      </c>
      <c r="I1270">
        <v>20</v>
      </c>
      <c r="J1270">
        <v>0</v>
      </c>
      <c r="K1270">
        <v>20</v>
      </c>
      <c r="L1270">
        <v>0</v>
      </c>
      <c r="M1270" s="1" t="str">
        <f>IFERROR(VLOOKUP(Tabla1[[#This Row],[COD]],Circuitos[],2,0)," ")</f>
        <v xml:space="preserve"> </v>
      </c>
      <c r="N1270" s="9">
        <f>Tabla1[[#This Row],[DIA]]</f>
        <v>45859</v>
      </c>
    </row>
    <row r="1271" spans="1:14">
      <c r="A1271" s="9" t="str">
        <f>Tabla1[[#This Row],[DIA]]&amp;"-"&amp;Tabla1[[#This Row],[NUM]]</f>
        <v>45859-1359</v>
      </c>
      <c r="B1271" s="61">
        <v>45859</v>
      </c>
      <c r="C1271" t="s">
        <v>147</v>
      </c>
      <c r="D1271" t="s">
        <v>13</v>
      </c>
      <c r="E1271" t="s">
        <v>181</v>
      </c>
      <c r="F1271">
        <v>1359</v>
      </c>
      <c r="G1271">
        <v>0.78819444444444442</v>
      </c>
      <c r="H1271">
        <v>0.9375</v>
      </c>
      <c r="I1271">
        <v>15</v>
      </c>
      <c r="J1271">
        <v>0</v>
      </c>
      <c r="K1271">
        <v>15</v>
      </c>
      <c r="L1271">
        <v>0</v>
      </c>
      <c r="M1271" s="1" t="str">
        <f>IFERROR(VLOOKUP(Tabla1[[#This Row],[COD]],Circuitos[],2,0)," ")</f>
        <v xml:space="preserve"> </v>
      </c>
      <c r="N1271" s="9">
        <f>Tabla1[[#This Row],[DIA]]</f>
        <v>45859</v>
      </c>
    </row>
    <row r="1272" spans="1:14">
      <c r="A1272" s="9" t="str">
        <f>Tabla1[[#This Row],[DIA]]&amp;"-"&amp;Tabla1[[#This Row],[NUM]]</f>
        <v>45859-727</v>
      </c>
      <c r="B1272" s="61">
        <v>45859</v>
      </c>
      <c r="C1272" t="s">
        <v>550</v>
      </c>
      <c r="D1272" t="s">
        <v>147</v>
      </c>
      <c r="E1272" t="s">
        <v>181</v>
      </c>
      <c r="F1272">
        <v>727</v>
      </c>
      <c r="G1272">
        <v>0.30902777777777779</v>
      </c>
      <c r="H1272">
        <v>0.53125</v>
      </c>
      <c r="I1272">
        <v>15</v>
      </c>
      <c r="J1272">
        <v>0</v>
      </c>
      <c r="K1272">
        <v>15</v>
      </c>
      <c r="L1272">
        <v>0</v>
      </c>
      <c r="M1272" s="1" t="str">
        <f>IFERROR(VLOOKUP(Tabla1[[#This Row],[COD]],Circuitos[],2,0)," ")</f>
        <v xml:space="preserve"> </v>
      </c>
      <c r="N1272" s="9">
        <f>Tabla1[[#This Row],[DIA]]</f>
        <v>45859</v>
      </c>
    </row>
    <row r="1273" spans="1:14">
      <c r="A1273" s="9" t="str">
        <f>Tabla1[[#This Row],[DIA]]&amp;"-"&amp;Tabla1[[#This Row],[NUM]]</f>
        <v>45859-608</v>
      </c>
      <c r="B1273" s="61">
        <v>45859</v>
      </c>
      <c r="C1273" t="s">
        <v>78</v>
      </c>
      <c r="D1273" t="s">
        <v>266</v>
      </c>
      <c r="E1273" t="s">
        <v>558</v>
      </c>
      <c r="F1273">
        <v>608</v>
      </c>
      <c r="G1273">
        <v>0.63194444444444442</v>
      </c>
      <c r="H1273">
        <v>0.75</v>
      </c>
      <c r="I1273">
        <v>40</v>
      </c>
      <c r="J1273">
        <v>4</v>
      </c>
      <c r="K1273">
        <v>36</v>
      </c>
      <c r="L1273">
        <v>10</v>
      </c>
      <c r="M1273" s="1" t="str">
        <f>IFERROR(VLOOKUP(Tabla1[[#This Row],[COD]],Circuitos[],2,0)," ")</f>
        <v>Todo Eslovenia, Austria y Costa Italiana</v>
      </c>
      <c r="N1273" s="9">
        <f>Tabla1[[#This Row],[DIA]]</f>
        <v>45859</v>
      </c>
    </row>
    <row r="1274" spans="1:14">
      <c r="A1274" s="9" t="str">
        <f>Tabla1[[#This Row],[DIA]]&amp;"-"&amp;Tabla1[[#This Row],[NUM]]</f>
        <v>45859-607</v>
      </c>
      <c r="B1274" s="61">
        <v>45859</v>
      </c>
      <c r="C1274" t="s">
        <v>266</v>
      </c>
      <c r="D1274" t="s">
        <v>33</v>
      </c>
      <c r="E1274" t="s">
        <v>558</v>
      </c>
      <c r="F1274">
        <v>607</v>
      </c>
      <c r="G1274">
        <v>0.41666666666666669</v>
      </c>
      <c r="H1274">
        <v>0.55555555555555558</v>
      </c>
      <c r="I1274">
        <v>40</v>
      </c>
      <c r="J1274">
        <v>5</v>
      </c>
      <c r="K1274">
        <v>35</v>
      </c>
      <c r="L1274">
        <v>12.5</v>
      </c>
      <c r="M1274" s="1" t="str">
        <f>IFERROR(VLOOKUP(Tabla1[[#This Row],[COD]],Circuitos[],2,0)," ")</f>
        <v xml:space="preserve"> </v>
      </c>
      <c r="N1274" s="9">
        <f>Tabla1[[#This Row],[DIA]]</f>
        <v>45859</v>
      </c>
    </row>
    <row r="1275" spans="1:14">
      <c r="A1275" s="9" t="str">
        <f>Tabla1[[#This Row],[DIA]]&amp;"-"&amp;Tabla1[[#This Row],[NUM]]</f>
        <v>45859-1003</v>
      </c>
      <c r="B1275" s="61">
        <v>45859</v>
      </c>
      <c r="C1275" t="s">
        <v>183</v>
      </c>
      <c r="D1275" t="s">
        <v>173</v>
      </c>
      <c r="E1275" t="s">
        <v>174</v>
      </c>
      <c r="F1275">
        <v>1003</v>
      </c>
      <c r="G1275">
        <v>0.81944444444444442</v>
      </c>
      <c r="H1275">
        <v>0.85416666666666663</v>
      </c>
      <c r="I1275">
        <v>10</v>
      </c>
      <c r="J1275">
        <v>0</v>
      </c>
      <c r="K1275">
        <v>10</v>
      </c>
      <c r="L1275">
        <v>0</v>
      </c>
      <c r="M1275" s="1" t="str">
        <f>IFERROR(VLOOKUP(Tabla1[[#This Row],[COD]],Circuitos[],2,0)," ")</f>
        <v xml:space="preserve"> </v>
      </c>
      <c r="N1275" s="9">
        <f>Tabla1[[#This Row],[DIA]]</f>
        <v>45859</v>
      </c>
    </row>
    <row r="1276" spans="1:14">
      <c r="A1276" s="9" t="str">
        <f>Tabla1[[#This Row],[DIA]]&amp;"-"&amp;Tabla1[[#This Row],[NUM]]</f>
        <v>45859-921</v>
      </c>
      <c r="B1276" s="61">
        <v>45859</v>
      </c>
      <c r="C1276" t="s">
        <v>13</v>
      </c>
      <c r="D1276" t="s">
        <v>185</v>
      </c>
      <c r="E1276" t="s">
        <v>186</v>
      </c>
      <c r="F1276">
        <v>921</v>
      </c>
      <c r="G1276">
        <v>0.81597222222222221</v>
      </c>
      <c r="H1276">
        <v>2.0833333333333332E-2</v>
      </c>
      <c r="I1276">
        <v>30</v>
      </c>
      <c r="J1276">
        <v>6</v>
      </c>
      <c r="K1276">
        <v>24</v>
      </c>
      <c r="L1276">
        <v>20</v>
      </c>
      <c r="M1276" s="1" t="str">
        <f>IFERROR(VLOOKUP(Tabla1[[#This Row],[COD]],Circuitos[],2,0)," ")</f>
        <v xml:space="preserve"> </v>
      </c>
      <c r="N1276" s="9">
        <f>Tabla1[[#This Row],[DIA]]</f>
        <v>45859</v>
      </c>
    </row>
    <row r="1277" spans="1:14">
      <c r="A1277" s="9" t="str">
        <f>Tabla1[[#This Row],[DIA]]&amp;"-"&amp;Tabla1[[#This Row],[NUM]]</f>
        <v>45859-1915</v>
      </c>
      <c r="B1277" s="61">
        <v>45859</v>
      </c>
      <c r="C1277" t="s">
        <v>13</v>
      </c>
      <c r="D1277" t="s">
        <v>313</v>
      </c>
      <c r="E1277" t="s">
        <v>250</v>
      </c>
      <c r="F1277">
        <v>1915</v>
      </c>
      <c r="G1277">
        <v>0.31944444444444442</v>
      </c>
      <c r="H1277">
        <v>0.39583333333333331</v>
      </c>
      <c r="I1277">
        <v>30</v>
      </c>
      <c r="J1277">
        <v>0</v>
      </c>
      <c r="K1277">
        <v>30</v>
      </c>
      <c r="L1277">
        <v>0</v>
      </c>
      <c r="M1277" s="1" t="str">
        <f>IFERROR(VLOOKUP(Tabla1[[#This Row],[COD]],Circuitos[],2,0)," ")</f>
        <v xml:space="preserve"> </v>
      </c>
      <c r="N1277" s="9">
        <f>Tabla1[[#This Row],[DIA]]</f>
        <v>45859</v>
      </c>
    </row>
    <row r="1278" spans="1:14">
      <c r="A1278" s="9" t="str">
        <f>Tabla1[[#This Row],[DIA]]&amp;"-"&amp;Tabla1[[#This Row],[NUM]]</f>
        <v>45859-1002</v>
      </c>
      <c r="B1278" s="61">
        <v>45859</v>
      </c>
      <c r="C1278" t="s">
        <v>13</v>
      </c>
      <c r="D1278" t="s">
        <v>183</v>
      </c>
      <c r="E1278" t="s">
        <v>174</v>
      </c>
      <c r="F1278">
        <v>1002</v>
      </c>
      <c r="G1278">
        <v>0.52777777777777779</v>
      </c>
      <c r="H1278">
        <v>0.77777777777777779</v>
      </c>
      <c r="I1278">
        <v>10</v>
      </c>
      <c r="J1278">
        <v>0</v>
      </c>
      <c r="K1278">
        <v>10</v>
      </c>
      <c r="L1278">
        <v>0</v>
      </c>
      <c r="M1278" s="1" t="str">
        <f>IFERROR(VLOOKUP(Tabla1[[#This Row],[COD]],Circuitos[],2,0)," ")</f>
        <v>Programas de Egipto</v>
      </c>
      <c r="N1278" s="9">
        <f>Tabla1[[#This Row],[DIA]]</f>
        <v>45859</v>
      </c>
    </row>
    <row r="1279" spans="1:14">
      <c r="A1279" s="9" t="str">
        <f>Tabla1[[#This Row],[DIA]]&amp;"-"&amp;Tabla1[[#This Row],[NUM]]</f>
        <v>45859-587</v>
      </c>
      <c r="B1279" s="61">
        <v>45859</v>
      </c>
      <c r="C1279" t="s">
        <v>13</v>
      </c>
      <c r="D1279" t="s">
        <v>229</v>
      </c>
      <c r="E1279" t="s">
        <v>556</v>
      </c>
      <c r="F1279">
        <v>587</v>
      </c>
      <c r="G1279">
        <v>0.89583333333333337</v>
      </c>
      <c r="H1279">
        <v>1.0416666666666666E-2</v>
      </c>
      <c r="I1279">
        <v>35</v>
      </c>
      <c r="J1279">
        <v>3</v>
      </c>
      <c r="K1279">
        <v>32</v>
      </c>
      <c r="L1279">
        <v>8.5714285714285712</v>
      </c>
      <c r="M1279" s="1" t="str">
        <f>IFERROR(VLOOKUP(Tabla1[[#This Row],[COD]],Circuitos[],2,0)," ")</f>
        <v xml:space="preserve"> </v>
      </c>
      <c r="N1279" s="9">
        <f>Tabla1[[#This Row],[DIA]]</f>
        <v>45859</v>
      </c>
    </row>
    <row r="1280" spans="1:14">
      <c r="A1280" s="9" t="str">
        <f>Tabla1[[#This Row],[DIA]]&amp;"-"&amp;Tabla1[[#This Row],[NUM]]</f>
        <v>45859-747</v>
      </c>
      <c r="B1280" s="61">
        <v>45859</v>
      </c>
      <c r="C1280" t="s">
        <v>13</v>
      </c>
      <c r="D1280" t="s">
        <v>196</v>
      </c>
      <c r="E1280" t="s">
        <v>250</v>
      </c>
      <c r="F1280">
        <v>747</v>
      </c>
      <c r="G1280">
        <v>0.83680555555555558</v>
      </c>
      <c r="H1280">
        <v>0.94444444444444442</v>
      </c>
      <c r="I1280">
        <v>40</v>
      </c>
      <c r="J1280">
        <v>5</v>
      </c>
      <c r="K1280">
        <v>35</v>
      </c>
      <c r="L1280">
        <v>12.5</v>
      </c>
      <c r="M1280" s="1" t="str">
        <f>IFERROR(VLOOKUP(Tabla1[[#This Row],[COD]],Circuitos[],2,0)," ")</f>
        <v xml:space="preserve"> </v>
      </c>
      <c r="N1280" s="9">
        <f>Tabla1[[#This Row],[DIA]]</f>
        <v>45859</v>
      </c>
    </row>
    <row r="1281" spans="1:14">
      <c r="A1281" s="9" t="str">
        <f>Tabla1[[#This Row],[DIA]]&amp;"-"&amp;Tabla1[[#This Row],[NUM]]</f>
        <v>45859-1219</v>
      </c>
      <c r="B1281" s="61">
        <v>45859</v>
      </c>
      <c r="C1281" t="s">
        <v>13</v>
      </c>
      <c r="D1281" t="s">
        <v>557</v>
      </c>
      <c r="E1281" t="s">
        <v>250</v>
      </c>
      <c r="F1281">
        <v>1219</v>
      </c>
      <c r="G1281">
        <v>0.3125</v>
      </c>
      <c r="H1281">
        <v>0.38194444444444442</v>
      </c>
      <c r="I1281">
        <v>30</v>
      </c>
      <c r="J1281">
        <v>2</v>
      </c>
      <c r="K1281">
        <v>28</v>
      </c>
      <c r="L1281">
        <v>6.666666666666667</v>
      </c>
      <c r="M1281" s="1" t="str">
        <f>IFERROR(VLOOKUP(Tabla1[[#This Row],[COD]],Circuitos[],2,0)," ")</f>
        <v xml:space="preserve"> </v>
      </c>
      <c r="N1281" s="9">
        <f>Tabla1[[#This Row],[DIA]]</f>
        <v>45859</v>
      </c>
    </row>
    <row r="1282" spans="1:14">
      <c r="A1282" s="9" t="str">
        <f>Tabla1[[#This Row],[DIA]]&amp;"-"&amp;Tabla1[[#This Row],[NUM]]</f>
        <v>45859-5115</v>
      </c>
      <c r="B1282" s="61">
        <v>45859</v>
      </c>
      <c r="C1282" t="s">
        <v>13</v>
      </c>
      <c r="D1282" t="s">
        <v>348</v>
      </c>
      <c r="E1282" t="s">
        <v>549</v>
      </c>
      <c r="F1282">
        <v>5115</v>
      </c>
      <c r="G1282">
        <v>0.33333333333333331</v>
      </c>
      <c r="H1282">
        <v>0.46875</v>
      </c>
      <c r="I1282">
        <v>189</v>
      </c>
      <c r="J1282">
        <v>13</v>
      </c>
      <c r="K1282">
        <v>176</v>
      </c>
      <c r="L1282">
        <v>6.8783068783068781</v>
      </c>
      <c r="M1282" s="1" t="str">
        <f>IFERROR(VLOOKUP(Tabla1[[#This Row],[COD]],Circuitos[],2,0)," ")</f>
        <v>Noruega Fascinante I / Esencias de Noruega I</v>
      </c>
      <c r="N1282" s="9">
        <f>Tabla1[[#This Row],[DIA]]</f>
        <v>45859</v>
      </c>
    </row>
    <row r="1283" spans="1:14">
      <c r="A1283" s="9" t="str">
        <f>Tabla1[[#This Row],[DIA]]&amp;"-"&amp;Tabla1[[#This Row],[NUM]]</f>
        <v>45859-5116</v>
      </c>
      <c r="B1283" s="61">
        <v>45859</v>
      </c>
      <c r="C1283" t="s">
        <v>348</v>
      </c>
      <c r="D1283" t="s">
        <v>13</v>
      </c>
      <c r="E1283" t="s">
        <v>549</v>
      </c>
      <c r="F1283">
        <v>5116</v>
      </c>
      <c r="G1283">
        <v>0.50347222222222221</v>
      </c>
      <c r="H1283">
        <v>0.63888888888888884</v>
      </c>
      <c r="I1283">
        <v>189</v>
      </c>
      <c r="J1283">
        <v>32</v>
      </c>
      <c r="K1283">
        <v>157</v>
      </c>
      <c r="L1283">
        <v>16.93121693121693</v>
      </c>
      <c r="M1283" s="1" t="str">
        <f>IFERROR(VLOOKUP(Tabla1[[#This Row],[COD]],Circuitos[],2,0)," ")</f>
        <v xml:space="preserve"> </v>
      </c>
      <c r="N1283" s="9">
        <f>Tabla1[[#This Row],[DIA]]</f>
        <v>45859</v>
      </c>
    </row>
    <row r="1284" spans="1:14">
      <c r="A1284" s="9" t="str">
        <f>Tabla1[[#This Row],[DIA]]&amp;"-"&amp;Tabla1[[#This Row],[NUM]]</f>
        <v>45860-1304</v>
      </c>
      <c r="B1284" s="61">
        <v>45860</v>
      </c>
      <c r="C1284" t="s">
        <v>33</v>
      </c>
      <c r="D1284" t="s">
        <v>147</v>
      </c>
      <c r="E1284" t="s">
        <v>181</v>
      </c>
      <c r="F1284">
        <v>1304</v>
      </c>
      <c r="G1284">
        <v>0.50347222222222221</v>
      </c>
      <c r="H1284">
        <v>0.72569444444444442</v>
      </c>
      <c r="I1284">
        <v>12</v>
      </c>
      <c r="J1284">
        <v>0</v>
      </c>
      <c r="K1284">
        <v>12</v>
      </c>
      <c r="L1284">
        <v>0</v>
      </c>
      <c r="M1284" s="1" t="str">
        <f>IFERROR(VLOOKUP(Tabla1[[#This Row],[COD]],Circuitos[],2,0)," ")</f>
        <v xml:space="preserve"> </v>
      </c>
      <c r="N1284" s="9">
        <f>Tabla1[[#This Row],[DIA]]</f>
        <v>45860</v>
      </c>
    </row>
    <row r="1285" spans="1:14">
      <c r="A1285" s="9" t="str">
        <f>Tabla1[[#This Row],[DIA]]&amp;"-"&amp;Tabla1[[#This Row],[NUM]]</f>
        <v>45860-1854</v>
      </c>
      <c r="B1285" s="61">
        <v>45860</v>
      </c>
      <c r="C1285" t="s">
        <v>36</v>
      </c>
      <c r="D1285" t="s">
        <v>147</v>
      </c>
      <c r="E1285" t="s">
        <v>181</v>
      </c>
      <c r="F1285">
        <v>1854</v>
      </c>
      <c r="G1285">
        <v>0.5</v>
      </c>
      <c r="H1285">
        <v>0.69097222222222221</v>
      </c>
      <c r="I1285">
        <v>16</v>
      </c>
      <c r="J1285">
        <v>0</v>
      </c>
      <c r="K1285">
        <v>16</v>
      </c>
      <c r="L1285">
        <v>0</v>
      </c>
      <c r="M1285" s="1" t="str">
        <f>IFERROR(VLOOKUP(Tabla1[[#This Row],[COD]],Circuitos[],2,0)," ")</f>
        <v xml:space="preserve"> </v>
      </c>
      <c r="N1285" s="9">
        <f>Tabla1[[#This Row],[DIA]]</f>
        <v>45860</v>
      </c>
    </row>
    <row r="1286" spans="1:14">
      <c r="A1286" s="9" t="str">
        <f>Tabla1[[#This Row],[DIA]]&amp;"-"&amp;Tabla1[[#This Row],[NUM]]</f>
        <v>45860-1316</v>
      </c>
      <c r="B1286" s="61">
        <v>45860</v>
      </c>
      <c r="C1286" t="s">
        <v>37</v>
      </c>
      <c r="D1286" t="s">
        <v>147</v>
      </c>
      <c r="E1286" t="s">
        <v>181</v>
      </c>
      <c r="F1286">
        <v>1316</v>
      </c>
      <c r="G1286">
        <v>0.50347222222222221</v>
      </c>
      <c r="H1286">
        <v>0.71875</v>
      </c>
      <c r="I1286">
        <v>16</v>
      </c>
      <c r="J1286">
        <v>0</v>
      </c>
      <c r="K1286">
        <v>16</v>
      </c>
      <c r="L1286">
        <v>0</v>
      </c>
      <c r="M1286" s="1" t="str">
        <f>IFERROR(VLOOKUP(Tabla1[[#This Row],[COD]],Circuitos[],2,0)," ")</f>
        <v xml:space="preserve"> </v>
      </c>
      <c r="N1286" s="9">
        <f>Tabla1[[#This Row],[DIA]]</f>
        <v>45860</v>
      </c>
    </row>
    <row r="1287" spans="1:14">
      <c r="A1287" s="9" t="str">
        <f>Tabla1[[#This Row],[DIA]]&amp;"-"&amp;Tabla1[[#This Row],[NUM]]</f>
        <v>45860-872</v>
      </c>
      <c r="B1287" s="61">
        <v>45860</v>
      </c>
      <c r="C1287" t="s">
        <v>223</v>
      </c>
      <c r="D1287" t="s">
        <v>13</v>
      </c>
      <c r="E1287" t="s">
        <v>250</v>
      </c>
      <c r="F1287">
        <v>872</v>
      </c>
      <c r="G1287">
        <v>0.64930555555555558</v>
      </c>
      <c r="H1287">
        <v>0.78819444444444442</v>
      </c>
      <c r="I1287">
        <v>45</v>
      </c>
      <c r="J1287">
        <v>13</v>
      </c>
      <c r="K1287">
        <v>32</v>
      </c>
      <c r="L1287">
        <v>28.888888888888889</v>
      </c>
      <c r="M1287" s="1" t="str">
        <f>IFERROR(VLOOKUP(Tabla1[[#This Row],[COD]],Circuitos[],2,0)," ")</f>
        <v xml:space="preserve"> </v>
      </c>
      <c r="N1287" s="9">
        <f>Tabla1[[#This Row],[DIA]]</f>
        <v>45860</v>
      </c>
    </row>
    <row r="1288" spans="1:14">
      <c r="A1288" s="9" t="str">
        <f>Tabla1[[#This Row],[DIA]]&amp;"-"&amp;Tabla1[[#This Row],[NUM]]</f>
        <v>45860-934</v>
      </c>
      <c r="B1288" s="61">
        <v>45860</v>
      </c>
      <c r="C1288" t="s">
        <v>209</v>
      </c>
      <c r="D1288" t="s">
        <v>13</v>
      </c>
      <c r="E1288" t="s">
        <v>250</v>
      </c>
      <c r="F1288">
        <v>934</v>
      </c>
      <c r="G1288">
        <v>0.52430555555555558</v>
      </c>
      <c r="H1288">
        <v>0.65277777777777779</v>
      </c>
      <c r="I1288">
        <v>45</v>
      </c>
      <c r="J1288">
        <v>8</v>
      </c>
      <c r="K1288">
        <v>37</v>
      </c>
      <c r="L1288">
        <v>17.777777777777779</v>
      </c>
      <c r="M1288" s="1" t="str">
        <f>IFERROR(VLOOKUP(Tabla1[[#This Row],[COD]],Circuitos[],2,0)," ")</f>
        <v xml:space="preserve"> </v>
      </c>
      <c r="N1288" s="9">
        <f>Tabla1[[#This Row],[DIA]]</f>
        <v>45860</v>
      </c>
    </row>
    <row r="1289" spans="1:14">
      <c r="A1289" s="9" t="str">
        <f>Tabla1[[#This Row],[DIA]]&amp;"-"&amp;Tabla1[[#This Row],[NUM]]</f>
        <v>45860-1305</v>
      </c>
      <c r="B1289" s="61">
        <v>45860</v>
      </c>
      <c r="C1289" t="s">
        <v>147</v>
      </c>
      <c r="D1289" t="s">
        <v>33</v>
      </c>
      <c r="E1289" t="s">
        <v>181</v>
      </c>
      <c r="F1289">
        <v>1305</v>
      </c>
      <c r="G1289">
        <v>0.55208333333333337</v>
      </c>
      <c r="H1289">
        <v>0.70833333333333337</v>
      </c>
      <c r="I1289">
        <v>12</v>
      </c>
      <c r="J1289">
        <v>0</v>
      </c>
      <c r="K1289">
        <v>12</v>
      </c>
      <c r="L1289">
        <v>0</v>
      </c>
      <c r="M1289" s="1" t="str">
        <f>IFERROR(VLOOKUP(Tabla1[[#This Row],[COD]],Circuitos[],2,0)," ")</f>
        <v xml:space="preserve"> </v>
      </c>
      <c r="N1289" s="9">
        <f>Tabla1[[#This Row],[DIA]]</f>
        <v>45860</v>
      </c>
    </row>
    <row r="1290" spans="1:14">
      <c r="A1290" s="9" t="str">
        <f>Tabla1[[#This Row],[DIA]]&amp;"-"&amp;Tabla1[[#This Row],[NUM]]</f>
        <v>45860-2020</v>
      </c>
      <c r="B1290" s="61">
        <v>45860</v>
      </c>
      <c r="C1290" t="s">
        <v>147</v>
      </c>
      <c r="D1290" t="s">
        <v>180</v>
      </c>
      <c r="E1290" t="s">
        <v>181</v>
      </c>
      <c r="F1290">
        <v>2020</v>
      </c>
      <c r="G1290">
        <v>0.76736111111111116</v>
      </c>
      <c r="H1290">
        <v>0.82986111111111116</v>
      </c>
      <c r="I1290">
        <v>58</v>
      </c>
      <c r="J1290">
        <v>0</v>
      </c>
      <c r="K1290">
        <v>58</v>
      </c>
      <c r="L1290">
        <v>0</v>
      </c>
      <c r="M1290" s="1" t="str">
        <f>IFERROR(VLOOKUP(Tabla1[[#This Row],[COD]],Circuitos[],2,0)," ")</f>
        <v xml:space="preserve"> </v>
      </c>
      <c r="N1290" s="9">
        <f>Tabla1[[#This Row],[DIA]]</f>
        <v>45860</v>
      </c>
    </row>
    <row r="1291" spans="1:14">
      <c r="A1291" s="9" t="str">
        <f>Tabla1[[#This Row],[DIA]]&amp;"-"&amp;Tabla1[[#This Row],[NUM]]</f>
        <v>45860-2022</v>
      </c>
      <c r="B1291" s="61">
        <v>45860</v>
      </c>
      <c r="C1291" t="s">
        <v>147</v>
      </c>
      <c r="D1291" t="s">
        <v>180</v>
      </c>
      <c r="E1291" t="s">
        <v>181</v>
      </c>
      <c r="F1291">
        <v>2022</v>
      </c>
      <c r="G1291">
        <v>0.83680555555555558</v>
      </c>
      <c r="H1291">
        <v>0.89930555555555558</v>
      </c>
      <c r="I1291">
        <v>28</v>
      </c>
      <c r="J1291">
        <v>0</v>
      </c>
      <c r="K1291">
        <v>28</v>
      </c>
      <c r="L1291">
        <v>0</v>
      </c>
      <c r="M1291" s="1" t="str">
        <f>IFERROR(VLOOKUP(Tabla1[[#This Row],[COD]],Circuitos[],2,0)," ")</f>
        <v xml:space="preserve"> </v>
      </c>
      <c r="N1291" s="9">
        <f>Tabla1[[#This Row],[DIA]]</f>
        <v>45860</v>
      </c>
    </row>
    <row r="1292" spans="1:14">
      <c r="A1292" s="9" t="str">
        <f>Tabla1[[#This Row],[DIA]]&amp;"-"&amp;Tabla1[[#This Row],[NUM]]</f>
        <v>45860-1855</v>
      </c>
      <c r="B1292" s="61">
        <v>45860</v>
      </c>
      <c r="C1292" t="s">
        <v>147</v>
      </c>
      <c r="D1292" t="s">
        <v>36</v>
      </c>
      <c r="E1292" t="s">
        <v>181</v>
      </c>
      <c r="F1292">
        <v>1855</v>
      </c>
      <c r="G1292">
        <v>0.59722222222222221</v>
      </c>
      <c r="H1292">
        <v>0.71180555555555558</v>
      </c>
      <c r="I1292">
        <v>16</v>
      </c>
      <c r="J1292">
        <v>2</v>
      </c>
      <c r="K1292">
        <v>14</v>
      </c>
      <c r="L1292">
        <v>12.5</v>
      </c>
      <c r="M1292" s="1" t="str">
        <f>IFERROR(VLOOKUP(Tabla1[[#This Row],[COD]],Circuitos[],2,0)," ")</f>
        <v xml:space="preserve"> </v>
      </c>
      <c r="N1292" s="9">
        <f>Tabla1[[#This Row],[DIA]]</f>
        <v>45860</v>
      </c>
    </row>
    <row r="1293" spans="1:14">
      <c r="A1293" s="9" t="str">
        <f>Tabla1[[#This Row],[DIA]]&amp;"-"&amp;Tabla1[[#This Row],[NUM]]</f>
        <v>45860-1315</v>
      </c>
      <c r="B1293" s="61">
        <v>45860</v>
      </c>
      <c r="C1293" t="s">
        <v>147</v>
      </c>
      <c r="D1293" t="s">
        <v>37</v>
      </c>
      <c r="E1293" t="s">
        <v>181</v>
      </c>
      <c r="F1293">
        <v>1315</v>
      </c>
      <c r="G1293">
        <v>0.32291666666666669</v>
      </c>
      <c r="H1293">
        <v>0.46180555555555558</v>
      </c>
      <c r="I1293">
        <v>16</v>
      </c>
      <c r="J1293">
        <v>2</v>
      </c>
      <c r="K1293">
        <v>14</v>
      </c>
      <c r="L1293">
        <v>12.5</v>
      </c>
      <c r="M1293" s="1" t="str">
        <f>IFERROR(VLOOKUP(Tabla1[[#This Row],[COD]],Circuitos[],2,0)," ")</f>
        <v xml:space="preserve"> </v>
      </c>
      <c r="N1293" s="9">
        <f>Tabla1[[#This Row],[DIA]]</f>
        <v>45860</v>
      </c>
    </row>
    <row r="1294" spans="1:14">
      <c r="A1294" s="9" t="str">
        <f>Tabla1[[#This Row],[DIA]]&amp;"-"&amp;Tabla1[[#This Row],[NUM]]</f>
        <v>45860-1859</v>
      </c>
      <c r="B1294" s="61">
        <v>45860</v>
      </c>
      <c r="C1294" t="s">
        <v>147</v>
      </c>
      <c r="D1294" t="s">
        <v>13</v>
      </c>
      <c r="E1294" t="s">
        <v>181</v>
      </c>
      <c r="F1294">
        <v>1859</v>
      </c>
      <c r="G1294">
        <v>0.55208333333333337</v>
      </c>
      <c r="H1294">
        <v>0.70138888888888884</v>
      </c>
      <c r="I1294">
        <v>30</v>
      </c>
      <c r="J1294">
        <v>0</v>
      </c>
      <c r="K1294">
        <v>30</v>
      </c>
      <c r="L1294">
        <v>0</v>
      </c>
      <c r="M1294" s="1" t="str">
        <f>IFERROR(VLOOKUP(Tabla1[[#This Row],[COD]],Circuitos[],2,0)," ")</f>
        <v xml:space="preserve"> </v>
      </c>
      <c r="N1294" s="9">
        <f>Tabla1[[#This Row],[DIA]]</f>
        <v>45860</v>
      </c>
    </row>
    <row r="1295" spans="1:14">
      <c r="A1295" s="9" t="str">
        <f>Tabla1[[#This Row],[DIA]]&amp;"-"&amp;Tabla1[[#This Row],[NUM]]</f>
        <v>45860-1313</v>
      </c>
      <c r="B1295" s="61">
        <v>45860</v>
      </c>
      <c r="C1295" t="s">
        <v>147</v>
      </c>
      <c r="D1295" t="s">
        <v>22</v>
      </c>
      <c r="E1295" t="s">
        <v>181</v>
      </c>
      <c r="F1295">
        <v>1313</v>
      </c>
      <c r="G1295">
        <v>0.59375</v>
      </c>
      <c r="H1295">
        <v>0.72569444444444442</v>
      </c>
      <c r="I1295">
        <v>12</v>
      </c>
      <c r="J1295">
        <v>0</v>
      </c>
      <c r="K1295">
        <v>12</v>
      </c>
      <c r="L1295">
        <v>0</v>
      </c>
      <c r="M1295" s="1" t="str">
        <f>IFERROR(VLOOKUP(Tabla1[[#This Row],[COD]],Circuitos[],2,0)," ")</f>
        <v xml:space="preserve"> </v>
      </c>
      <c r="N1295" s="9">
        <f>Tabla1[[#This Row],[DIA]]</f>
        <v>45860</v>
      </c>
    </row>
    <row r="1296" spans="1:14">
      <c r="A1296" s="9" t="str">
        <f>Tabla1[[#This Row],[DIA]]&amp;"-"&amp;Tabla1[[#This Row],[NUM]]</f>
        <v>45860-871</v>
      </c>
      <c r="B1296" s="61">
        <v>45860</v>
      </c>
      <c r="C1296" t="s">
        <v>13</v>
      </c>
      <c r="D1296" t="s">
        <v>223</v>
      </c>
      <c r="E1296" t="s">
        <v>250</v>
      </c>
      <c r="F1296">
        <v>871</v>
      </c>
      <c r="G1296">
        <v>0.48958333333333331</v>
      </c>
      <c r="H1296">
        <v>0.62152777777777779</v>
      </c>
      <c r="I1296">
        <v>45</v>
      </c>
      <c r="J1296">
        <v>12</v>
      </c>
      <c r="K1296">
        <v>33</v>
      </c>
      <c r="L1296">
        <v>26.666666666666668</v>
      </c>
      <c r="M1296" s="1" t="str">
        <f>IFERROR(VLOOKUP(Tabla1[[#This Row],[COD]],Circuitos[],2,0)," ")</f>
        <v xml:space="preserve"> </v>
      </c>
      <c r="N1296" s="9">
        <f>Tabla1[[#This Row],[DIA]]</f>
        <v>45860</v>
      </c>
    </row>
    <row r="1297" spans="1:14">
      <c r="A1297" s="9" t="str">
        <f>Tabla1[[#This Row],[DIA]]&amp;"-"&amp;Tabla1[[#This Row],[NUM]]</f>
        <v>45860-937</v>
      </c>
      <c r="B1297" s="61">
        <v>45860</v>
      </c>
      <c r="C1297" t="s">
        <v>13</v>
      </c>
      <c r="D1297" t="s">
        <v>209</v>
      </c>
      <c r="E1297" t="s">
        <v>250</v>
      </c>
      <c r="F1297">
        <v>937</v>
      </c>
      <c r="G1297">
        <v>0.66666666666666663</v>
      </c>
      <c r="H1297">
        <v>0.79166666666666663</v>
      </c>
      <c r="I1297">
        <v>45</v>
      </c>
      <c r="J1297">
        <v>0</v>
      </c>
      <c r="K1297">
        <v>45</v>
      </c>
      <c r="L1297">
        <v>0</v>
      </c>
      <c r="M1297" s="1" t="str">
        <f>IFERROR(VLOOKUP(Tabla1[[#This Row],[COD]],Circuitos[],2,0)," ")</f>
        <v xml:space="preserve"> </v>
      </c>
      <c r="N1297" s="9">
        <f>Tabla1[[#This Row],[DIA]]</f>
        <v>45860</v>
      </c>
    </row>
    <row r="1298" spans="1:14">
      <c r="A1298" s="9" t="str">
        <f>Tabla1[[#This Row],[DIA]]&amp;"-"&amp;Tabla1[[#This Row],[NUM]]</f>
        <v>45860-1858</v>
      </c>
      <c r="B1298" s="61">
        <v>45860</v>
      </c>
      <c r="C1298" t="s">
        <v>13</v>
      </c>
      <c r="D1298" t="s">
        <v>147</v>
      </c>
      <c r="E1298" t="s">
        <v>181</v>
      </c>
      <c r="F1298">
        <v>1858</v>
      </c>
      <c r="G1298">
        <v>0.5</v>
      </c>
      <c r="H1298">
        <v>0.71527777777777779</v>
      </c>
      <c r="I1298">
        <v>30</v>
      </c>
      <c r="J1298">
        <v>0</v>
      </c>
      <c r="K1298">
        <v>30</v>
      </c>
      <c r="L1298">
        <v>0</v>
      </c>
      <c r="M1298" s="1" t="str">
        <f>IFERROR(VLOOKUP(Tabla1[[#This Row],[COD]],Circuitos[],2,0)," ")</f>
        <v xml:space="preserve"> </v>
      </c>
      <c r="N1298" s="9">
        <f>Tabla1[[#This Row],[DIA]]</f>
        <v>45860</v>
      </c>
    </row>
    <row r="1299" spans="1:14">
      <c r="A1299" s="9" t="str">
        <f>Tabla1[[#This Row],[DIA]]&amp;"-"&amp;Tabla1[[#This Row],[NUM]]</f>
        <v>45860-416</v>
      </c>
      <c r="B1299" s="61">
        <v>45860</v>
      </c>
      <c r="C1299" t="s">
        <v>13</v>
      </c>
      <c r="D1299" t="s">
        <v>358</v>
      </c>
      <c r="E1299" t="s">
        <v>528</v>
      </c>
      <c r="F1299">
        <v>416</v>
      </c>
      <c r="G1299">
        <v>0.51736111111111116</v>
      </c>
      <c r="H1299">
        <v>0.71875</v>
      </c>
      <c r="I1299">
        <v>35</v>
      </c>
      <c r="J1299">
        <v>31</v>
      </c>
      <c r="K1299">
        <v>4</v>
      </c>
      <c r="L1299">
        <v>88.571428571428569</v>
      </c>
      <c r="M1299" s="1" t="str">
        <f>IFERROR(VLOOKUP(Tabla1[[#This Row],[COD]],Circuitos[],2,0)," ")</f>
        <v xml:space="preserve"> </v>
      </c>
      <c r="N1299" s="9">
        <f>Tabla1[[#This Row],[DIA]]</f>
        <v>45860</v>
      </c>
    </row>
    <row r="1300" spans="1:14">
      <c r="A1300" s="9" t="str">
        <f>Tabla1[[#This Row],[DIA]]&amp;"-"&amp;Tabla1[[#This Row],[NUM]]</f>
        <v>45860-809</v>
      </c>
      <c r="B1300" s="61">
        <v>45860</v>
      </c>
      <c r="C1300" t="s">
        <v>13</v>
      </c>
      <c r="D1300" t="s">
        <v>236</v>
      </c>
      <c r="E1300" t="s">
        <v>250</v>
      </c>
      <c r="F1300">
        <v>809</v>
      </c>
      <c r="G1300">
        <v>0.49652777777777779</v>
      </c>
      <c r="H1300">
        <v>0.61805555555555558</v>
      </c>
      <c r="I1300">
        <v>45</v>
      </c>
      <c r="J1300">
        <v>18</v>
      </c>
      <c r="K1300">
        <v>27</v>
      </c>
      <c r="L1300">
        <v>40</v>
      </c>
      <c r="M1300" s="1" t="str">
        <f>IFERROR(VLOOKUP(Tabla1[[#This Row],[COD]],Circuitos[],2,0)," ")</f>
        <v xml:space="preserve"> </v>
      </c>
      <c r="N1300" s="9">
        <f>Tabla1[[#This Row],[DIA]]</f>
        <v>45860</v>
      </c>
    </row>
    <row r="1301" spans="1:14">
      <c r="A1301" s="9" t="str">
        <f>Tabla1[[#This Row],[DIA]]&amp;"-"&amp;Tabla1[[#This Row],[NUM]]</f>
        <v>45860-941</v>
      </c>
      <c r="B1301" s="61">
        <v>45860</v>
      </c>
      <c r="C1301" t="s">
        <v>13</v>
      </c>
      <c r="D1301" t="s">
        <v>254</v>
      </c>
      <c r="E1301" t="s">
        <v>250</v>
      </c>
      <c r="F1301">
        <v>941</v>
      </c>
      <c r="G1301">
        <v>0.66666666666666663</v>
      </c>
      <c r="H1301">
        <v>0.78125</v>
      </c>
      <c r="I1301">
        <v>45</v>
      </c>
      <c r="J1301">
        <v>7</v>
      </c>
      <c r="K1301">
        <v>38</v>
      </c>
      <c r="L1301">
        <v>15.555555555555555</v>
      </c>
      <c r="M1301" s="1" t="str">
        <f>IFERROR(VLOOKUP(Tabla1[[#This Row],[COD]],Circuitos[],2,0)," ")</f>
        <v xml:space="preserve"> </v>
      </c>
      <c r="N1301" s="9">
        <f>Tabla1[[#This Row],[DIA]]</f>
        <v>45860</v>
      </c>
    </row>
    <row r="1302" spans="1:14">
      <c r="A1302" s="9" t="str">
        <f>Tabla1[[#This Row],[DIA]]&amp;"-"&amp;Tabla1[[#This Row],[NUM]]</f>
        <v>45860-415</v>
      </c>
      <c r="B1302" s="61">
        <v>45860</v>
      </c>
      <c r="C1302" t="s">
        <v>358</v>
      </c>
      <c r="D1302" t="s">
        <v>13</v>
      </c>
      <c r="E1302" t="s">
        <v>528</v>
      </c>
      <c r="F1302">
        <v>415</v>
      </c>
      <c r="G1302">
        <v>0.34722222222222221</v>
      </c>
      <c r="H1302">
        <v>0.47569444444444442</v>
      </c>
      <c r="I1302">
        <v>45</v>
      </c>
      <c r="J1302">
        <v>45</v>
      </c>
      <c r="K1302">
        <v>0</v>
      </c>
      <c r="L1302">
        <v>100</v>
      </c>
      <c r="M1302" s="1" t="str">
        <f>IFERROR(VLOOKUP(Tabla1[[#This Row],[COD]],Circuitos[],2,0)," ")</f>
        <v xml:space="preserve"> </v>
      </c>
      <c r="N1302" s="9">
        <f>Tabla1[[#This Row],[DIA]]</f>
        <v>45860</v>
      </c>
    </row>
    <row r="1303" spans="1:14">
      <c r="A1303" s="9" t="str">
        <f>Tabla1[[#This Row],[DIA]]&amp;"-"&amp;Tabla1[[#This Row],[NUM]]</f>
        <v>45860-768</v>
      </c>
      <c r="B1303" s="61">
        <v>45860</v>
      </c>
      <c r="C1303" t="s">
        <v>236</v>
      </c>
      <c r="D1303" t="s">
        <v>36</v>
      </c>
      <c r="E1303" t="s">
        <v>278</v>
      </c>
      <c r="F1303">
        <v>768</v>
      </c>
      <c r="G1303">
        <v>0.81597222222222221</v>
      </c>
      <c r="H1303">
        <v>0.91666666666666663</v>
      </c>
      <c r="I1303">
        <v>45</v>
      </c>
      <c r="J1303">
        <v>2</v>
      </c>
      <c r="K1303">
        <v>43</v>
      </c>
      <c r="L1303">
        <v>4.4444444444444446</v>
      </c>
      <c r="M1303" s="1" t="str">
        <f>IFERROR(VLOOKUP(Tabla1[[#This Row],[COD]],Circuitos[],2,0)," ")</f>
        <v xml:space="preserve"> </v>
      </c>
      <c r="N1303" s="9">
        <f>Tabla1[[#This Row],[DIA]]</f>
        <v>45860</v>
      </c>
    </row>
    <row r="1304" spans="1:14">
      <c r="A1304" s="9" t="str">
        <f>Tabla1[[#This Row],[DIA]]&amp;"-"&amp;Tabla1[[#This Row],[NUM]]</f>
        <v>45860-810</v>
      </c>
      <c r="B1304" s="61">
        <v>45860</v>
      </c>
      <c r="C1304" t="s">
        <v>236</v>
      </c>
      <c r="D1304" t="s">
        <v>13</v>
      </c>
      <c r="E1304" t="s">
        <v>250</v>
      </c>
      <c r="F1304">
        <v>810</v>
      </c>
      <c r="G1304">
        <v>0.64930555555555558</v>
      </c>
      <c r="H1304">
        <v>0.78125</v>
      </c>
      <c r="I1304">
        <v>45</v>
      </c>
      <c r="J1304">
        <v>0</v>
      </c>
      <c r="K1304">
        <v>45</v>
      </c>
      <c r="L1304">
        <v>0</v>
      </c>
      <c r="M1304" s="1" t="str">
        <f>IFERROR(VLOOKUP(Tabla1[[#This Row],[COD]],Circuitos[],2,0)," ")</f>
        <v xml:space="preserve"> </v>
      </c>
      <c r="N1304" s="9">
        <f>Tabla1[[#This Row],[DIA]]</f>
        <v>45860</v>
      </c>
    </row>
    <row r="1305" spans="1:14">
      <c r="A1305" s="9" t="str">
        <f>Tabla1[[#This Row],[DIA]]&amp;"-"&amp;Tabla1[[#This Row],[NUM]]</f>
        <v>45860-1302</v>
      </c>
      <c r="B1305" s="61">
        <v>45860</v>
      </c>
      <c r="C1305" t="s">
        <v>22</v>
      </c>
      <c r="D1305" t="s">
        <v>147</v>
      </c>
      <c r="E1305" t="s">
        <v>181</v>
      </c>
      <c r="F1305">
        <v>1302</v>
      </c>
      <c r="G1305">
        <v>0.50347222222222221</v>
      </c>
      <c r="H1305">
        <v>0.70486111111111116</v>
      </c>
      <c r="I1305">
        <v>12</v>
      </c>
      <c r="J1305">
        <v>0</v>
      </c>
      <c r="K1305">
        <v>12</v>
      </c>
      <c r="L1305">
        <v>0</v>
      </c>
      <c r="M1305" s="1" t="str">
        <f>IFERROR(VLOOKUP(Tabla1[[#This Row],[COD]],Circuitos[],2,0)," ")</f>
        <v xml:space="preserve"> </v>
      </c>
      <c r="N1305" s="9">
        <f>Tabla1[[#This Row],[DIA]]</f>
        <v>45860</v>
      </c>
    </row>
    <row r="1306" spans="1:14">
      <c r="A1306" s="9" t="str">
        <f>Tabla1[[#This Row],[DIA]]&amp;"-"&amp;Tabla1[[#This Row],[NUM]]</f>
        <v>45860-942</v>
      </c>
      <c r="B1306" s="61">
        <v>45860</v>
      </c>
      <c r="C1306" t="s">
        <v>254</v>
      </c>
      <c r="D1306" t="s">
        <v>13</v>
      </c>
      <c r="E1306" t="s">
        <v>250</v>
      </c>
      <c r="F1306">
        <v>942</v>
      </c>
      <c r="G1306">
        <v>0.8125</v>
      </c>
      <c r="H1306">
        <v>0.93402777777777779</v>
      </c>
      <c r="I1306">
        <v>45</v>
      </c>
      <c r="J1306">
        <v>0</v>
      </c>
      <c r="K1306">
        <v>45</v>
      </c>
      <c r="L1306">
        <v>0</v>
      </c>
      <c r="M1306" s="1" t="str">
        <f>IFERROR(VLOOKUP(Tabla1[[#This Row],[COD]],Circuitos[],2,0)," ")</f>
        <v xml:space="preserve"> </v>
      </c>
      <c r="N1306" s="9">
        <f>Tabla1[[#This Row],[DIA]]</f>
        <v>45860</v>
      </c>
    </row>
    <row r="1307" spans="1:14">
      <c r="A1307" s="9" t="str">
        <f>Tabla1[[#This Row],[DIA]]&amp;"-"&amp;Tabla1[[#This Row],[NUM]]</f>
        <v>45860-763</v>
      </c>
      <c r="B1307" s="61">
        <v>45860</v>
      </c>
      <c r="C1307" t="s">
        <v>24</v>
      </c>
      <c r="D1307" t="s">
        <v>236</v>
      </c>
      <c r="E1307" t="s">
        <v>278</v>
      </c>
      <c r="F1307">
        <v>763</v>
      </c>
      <c r="G1307">
        <v>0.67361111111111116</v>
      </c>
      <c r="H1307">
        <v>0.77430555555555558</v>
      </c>
      <c r="I1307">
        <v>45</v>
      </c>
      <c r="J1307">
        <v>45</v>
      </c>
      <c r="K1307">
        <v>0</v>
      </c>
      <c r="L1307">
        <v>100</v>
      </c>
      <c r="M1307" s="1" t="str">
        <f>IFERROR(VLOOKUP(Tabla1[[#This Row],[COD]],Circuitos[],2,0)," ")</f>
        <v>Gran Tour de Ciudades Imperiales I y II (PRG-&gt;BUD)</v>
      </c>
      <c r="N1307" s="9">
        <f>Tabla1[[#This Row],[DIA]]</f>
        <v>45860</v>
      </c>
    </row>
    <row r="1308" spans="1:14">
      <c r="A1308" s="9" t="str">
        <f>Tabla1[[#This Row],[DIA]]&amp;"-"&amp;Tabla1[[#This Row],[NUM]]</f>
        <v>45861-2333</v>
      </c>
      <c r="B1308" s="61">
        <v>45861</v>
      </c>
      <c r="C1308" t="s">
        <v>185</v>
      </c>
      <c r="D1308" t="s">
        <v>147</v>
      </c>
      <c r="E1308" t="s">
        <v>181</v>
      </c>
      <c r="F1308">
        <v>2333</v>
      </c>
      <c r="G1308">
        <v>0.79513888888888884</v>
      </c>
      <c r="H1308">
        <v>0.85763888888888884</v>
      </c>
      <c r="I1308">
        <v>40</v>
      </c>
      <c r="J1308">
        <v>4</v>
      </c>
      <c r="K1308">
        <v>36</v>
      </c>
      <c r="L1308">
        <v>10</v>
      </c>
      <c r="M1308" s="1" t="str">
        <f>IFERROR(VLOOKUP(Tabla1[[#This Row],[COD]],Circuitos[],2,0)," ")</f>
        <v xml:space="preserve"> </v>
      </c>
      <c r="N1308" s="9">
        <f>Tabla1[[#This Row],[DIA]]</f>
        <v>45861</v>
      </c>
    </row>
    <row r="1309" spans="1:14">
      <c r="A1309" s="9" t="str">
        <f>Tabla1[[#This Row],[DIA]]&amp;"-"&amp;Tabla1[[#This Row],[NUM]]</f>
        <v>45861-8055</v>
      </c>
      <c r="B1309" s="61">
        <v>45861</v>
      </c>
      <c r="C1309" t="s">
        <v>175</v>
      </c>
      <c r="D1309" t="s">
        <v>173</v>
      </c>
      <c r="E1309" t="s">
        <v>257</v>
      </c>
      <c r="F1309">
        <v>8055</v>
      </c>
      <c r="G1309">
        <v>0.5625</v>
      </c>
      <c r="H1309">
        <v>0.61458333333333337</v>
      </c>
      <c r="I1309">
        <v>10</v>
      </c>
      <c r="J1309">
        <v>0</v>
      </c>
      <c r="K1309">
        <v>10</v>
      </c>
      <c r="L1309">
        <v>0</v>
      </c>
      <c r="M1309" s="1" t="str">
        <f>IFERROR(VLOOKUP(Tabla1[[#This Row],[COD]],Circuitos[],2,0)," ")</f>
        <v xml:space="preserve"> </v>
      </c>
      <c r="N1309" s="9">
        <f>Tabla1[[#This Row],[DIA]]</f>
        <v>45861</v>
      </c>
    </row>
    <row r="1310" spans="1:14">
      <c r="A1310" s="9" t="str">
        <f>Tabla1[[#This Row],[DIA]]&amp;"-"&amp;Tabla1[[#This Row],[NUM]]</f>
        <v>45862-393</v>
      </c>
      <c r="B1310" s="61">
        <v>45862</v>
      </c>
      <c r="C1310" t="s">
        <v>560</v>
      </c>
      <c r="D1310" t="s">
        <v>111</v>
      </c>
      <c r="E1310" t="s">
        <v>265</v>
      </c>
      <c r="F1310">
        <v>393</v>
      </c>
      <c r="G1310">
        <v>0.6875</v>
      </c>
      <c r="H1310">
        <v>0.81597222222222221</v>
      </c>
      <c r="I1310">
        <v>27</v>
      </c>
      <c r="J1310">
        <v>5</v>
      </c>
      <c r="K1310">
        <v>22</v>
      </c>
      <c r="L1310">
        <v>18.518518518518519</v>
      </c>
      <c r="M1310" s="1" t="str">
        <f>IFERROR(VLOOKUP(Tabla1[[#This Row],[COD]],Circuitos[],2,0)," ")</f>
        <v xml:space="preserve"> </v>
      </c>
      <c r="N1310" s="9">
        <f>Tabla1[[#This Row],[DIA]]</f>
        <v>45862</v>
      </c>
    </row>
    <row r="1311" spans="1:14">
      <c r="A1311" s="9" t="str">
        <f>Tabla1[[#This Row],[DIA]]&amp;"-"&amp;Tabla1[[#This Row],[NUM]]</f>
        <v>45863-2333</v>
      </c>
      <c r="B1311" s="61">
        <v>45863</v>
      </c>
      <c r="C1311" t="s">
        <v>185</v>
      </c>
      <c r="D1311" t="s">
        <v>147</v>
      </c>
      <c r="E1311" t="s">
        <v>181</v>
      </c>
      <c r="F1311">
        <v>2333</v>
      </c>
      <c r="G1311">
        <v>0.79513888888888884</v>
      </c>
      <c r="H1311">
        <v>0.85763888888888884</v>
      </c>
      <c r="I1311">
        <v>40</v>
      </c>
      <c r="J1311">
        <v>0</v>
      </c>
      <c r="K1311">
        <v>40</v>
      </c>
      <c r="L1311">
        <v>0</v>
      </c>
      <c r="M1311" s="1" t="str">
        <f>IFERROR(VLOOKUP(Tabla1[[#This Row],[COD]],Circuitos[],2,0)," ")</f>
        <v xml:space="preserve"> </v>
      </c>
      <c r="N1311" s="9">
        <f>Tabla1[[#This Row],[DIA]]</f>
        <v>45863</v>
      </c>
    </row>
    <row r="1312" spans="1:14">
      <c r="A1312" s="9" t="str">
        <f>Tabla1[[#This Row],[DIA]]&amp;"-"&amp;Tabla1[[#This Row],[NUM]]</f>
        <v>45863-920</v>
      </c>
      <c r="B1312" s="61">
        <v>45863</v>
      </c>
      <c r="C1312" t="s">
        <v>185</v>
      </c>
      <c r="D1312" t="s">
        <v>13</v>
      </c>
      <c r="E1312" t="s">
        <v>186</v>
      </c>
      <c r="F1312">
        <v>920</v>
      </c>
      <c r="G1312">
        <v>0.63888888888888884</v>
      </c>
      <c r="H1312">
        <v>0.78125</v>
      </c>
      <c r="I1312">
        <v>30</v>
      </c>
      <c r="J1312">
        <v>4</v>
      </c>
      <c r="K1312">
        <v>26</v>
      </c>
      <c r="L1312">
        <v>13.333333333333334</v>
      </c>
      <c r="M1312" s="1" t="str">
        <f>IFERROR(VLOOKUP(Tabla1[[#This Row],[COD]],Circuitos[],2,0)," ")</f>
        <v xml:space="preserve"> </v>
      </c>
      <c r="N1312" s="9">
        <f>Tabla1[[#This Row],[DIA]]</f>
        <v>45863</v>
      </c>
    </row>
    <row r="1313" spans="1:14">
      <c r="A1313" s="9" t="str">
        <f>Tabla1[[#This Row],[DIA]]&amp;"-"&amp;Tabla1[[#This Row],[NUM]]</f>
        <v>45863-5003</v>
      </c>
      <c r="B1313" s="61">
        <v>45863</v>
      </c>
      <c r="C1313" t="s">
        <v>175</v>
      </c>
      <c r="D1313" t="s">
        <v>173</v>
      </c>
      <c r="E1313" t="s">
        <v>174</v>
      </c>
      <c r="F1313">
        <v>5003</v>
      </c>
      <c r="G1313">
        <v>0.81597222222222221</v>
      </c>
      <c r="H1313">
        <v>0.89930555555555558</v>
      </c>
      <c r="I1313">
        <v>10</v>
      </c>
      <c r="J1313">
        <v>0</v>
      </c>
      <c r="K1313">
        <v>10</v>
      </c>
      <c r="L1313">
        <v>0</v>
      </c>
      <c r="M1313" s="1" t="str">
        <f>IFERROR(VLOOKUP(Tabla1[[#This Row],[COD]],Circuitos[],2,0)," ")</f>
        <v xml:space="preserve"> </v>
      </c>
      <c r="N1313" s="9">
        <f>Tabla1[[#This Row],[DIA]]</f>
        <v>45863</v>
      </c>
    </row>
    <row r="1314" spans="1:14">
      <c r="A1314" s="9" t="str">
        <f>Tabla1[[#This Row],[DIA]]&amp;"-"&amp;Tabla1[[#This Row],[NUM]]</f>
        <v>45863-103</v>
      </c>
      <c r="B1314" s="61">
        <v>45863</v>
      </c>
      <c r="C1314" t="s">
        <v>111</v>
      </c>
      <c r="D1314" t="s">
        <v>13</v>
      </c>
      <c r="E1314" t="s">
        <v>265</v>
      </c>
      <c r="F1314">
        <v>103</v>
      </c>
      <c r="G1314">
        <v>9.375E-2</v>
      </c>
      <c r="H1314">
        <v>0.33680555555555558</v>
      </c>
      <c r="I1314">
        <v>27</v>
      </c>
      <c r="J1314">
        <v>5</v>
      </c>
      <c r="K1314">
        <v>22</v>
      </c>
      <c r="L1314">
        <v>18.518518518518519</v>
      </c>
      <c r="M1314" s="1" t="str">
        <f>IFERROR(VLOOKUP(Tabla1[[#This Row],[COD]],Circuitos[],2,0)," ")</f>
        <v xml:space="preserve"> </v>
      </c>
      <c r="N1314" s="9">
        <f>Tabla1[[#This Row],[DIA]]</f>
        <v>45863</v>
      </c>
    </row>
    <row r="1315" spans="1:14">
      <c r="A1315" s="9" t="str">
        <f>Tabla1[[#This Row],[DIA]]&amp;"-"&amp;Tabla1[[#This Row],[NUM]]</f>
        <v>45863-5001</v>
      </c>
      <c r="B1315" s="61">
        <v>45863</v>
      </c>
      <c r="C1315" t="s">
        <v>173</v>
      </c>
      <c r="D1315" t="s">
        <v>13</v>
      </c>
      <c r="E1315" t="s">
        <v>174</v>
      </c>
      <c r="F1315">
        <v>5001</v>
      </c>
      <c r="G1315">
        <v>0.35416666666666669</v>
      </c>
      <c r="H1315">
        <v>0.53125</v>
      </c>
      <c r="I1315">
        <v>10</v>
      </c>
      <c r="J1315">
        <v>0</v>
      </c>
      <c r="K1315">
        <v>10</v>
      </c>
      <c r="L1315">
        <v>0</v>
      </c>
      <c r="M1315" s="1" t="str">
        <f>IFERROR(VLOOKUP(Tabla1[[#This Row],[COD]],Circuitos[],2,0)," ")</f>
        <v xml:space="preserve"> </v>
      </c>
      <c r="N1315" s="9">
        <f>Tabla1[[#This Row],[DIA]]</f>
        <v>45863</v>
      </c>
    </row>
    <row r="1316" spans="1:14">
      <c r="A1316" s="9" t="str">
        <f>Tabla1[[#This Row],[DIA]]&amp;"-"&amp;Tabla1[[#This Row],[NUM]]</f>
        <v>45863-921</v>
      </c>
      <c r="B1316" s="61">
        <v>45863</v>
      </c>
      <c r="C1316" t="s">
        <v>13</v>
      </c>
      <c r="D1316" t="s">
        <v>185</v>
      </c>
      <c r="E1316" t="s">
        <v>186</v>
      </c>
      <c r="F1316">
        <v>921</v>
      </c>
      <c r="G1316">
        <v>0.81597222222222221</v>
      </c>
      <c r="H1316">
        <v>2.0833333333333332E-2</v>
      </c>
      <c r="I1316">
        <v>30</v>
      </c>
      <c r="J1316">
        <v>6</v>
      </c>
      <c r="K1316">
        <v>24</v>
      </c>
      <c r="L1316">
        <v>20</v>
      </c>
      <c r="M1316" s="1" t="str">
        <f>IFERROR(VLOOKUP(Tabla1[[#This Row],[COD]],Circuitos[],2,0)," ")</f>
        <v xml:space="preserve"> </v>
      </c>
      <c r="N1316" s="9">
        <f>Tabla1[[#This Row],[DIA]]</f>
        <v>45863</v>
      </c>
    </row>
    <row r="1317" spans="1:14">
      <c r="A1317" s="9" t="str">
        <f>Tabla1[[#This Row],[DIA]]&amp;"-"&amp;Tabla1[[#This Row],[NUM]]</f>
        <v>45864-406</v>
      </c>
      <c r="B1317" s="61">
        <v>45864</v>
      </c>
      <c r="C1317" t="s">
        <v>111</v>
      </c>
      <c r="D1317" t="s">
        <v>410</v>
      </c>
      <c r="E1317" t="s">
        <v>265</v>
      </c>
      <c r="F1317">
        <v>406</v>
      </c>
      <c r="G1317">
        <v>0.90625</v>
      </c>
      <c r="H1317">
        <v>0.2986111111111111</v>
      </c>
      <c r="I1317">
        <v>27</v>
      </c>
      <c r="J1317">
        <v>13</v>
      </c>
      <c r="K1317">
        <v>14</v>
      </c>
      <c r="L1317">
        <v>48.148148148148145</v>
      </c>
      <c r="M1317" s="1" t="str">
        <f>IFERROR(VLOOKUP(Tabla1[[#This Row],[COD]],Circuitos[],2,0)," ")</f>
        <v>Lo Mejor de Tailandia y Playas de Phuket</v>
      </c>
      <c r="N1317" s="9">
        <f>Tabla1[[#This Row],[DIA]]</f>
        <v>45864</v>
      </c>
    </row>
    <row r="1318" spans="1:14">
      <c r="A1318" s="9" t="str">
        <f>Tabla1[[#This Row],[DIA]]&amp;"-"&amp;Tabla1[[#This Row],[NUM]]</f>
        <v>45864-6001</v>
      </c>
      <c r="B1318" s="61">
        <v>45864</v>
      </c>
      <c r="C1318" t="s">
        <v>173</v>
      </c>
      <c r="D1318" t="s">
        <v>13</v>
      </c>
      <c r="E1318" t="s">
        <v>174</v>
      </c>
      <c r="F1318">
        <v>6001</v>
      </c>
      <c r="G1318">
        <v>0.37847222222222221</v>
      </c>
      <c r="H1318">
        <v>0.55902777777777779</v>
      </c>
      <c r="I1318">
        <v>10</v>
      </c>
      <c r="J1318">
        <v>0</v>
      </c>
      <c r="K1318">
        <v>10</v>
      </c>
      <c r="L1318">
        <v>0</v>
      </c>
      <c r="M1318" s="1" t="str">
        <f>IFERROR(VLOOKUP(Tabla1[[#This Row],[COD]],Circuitos[],2,0)," ")</f>
        <v xml:space="preserve"> </v>
      </c>
      <c r="N1318" s="9">
        <f>Tabla1[[#This Row],[DIA]]</f>
        <v>45864</v>
      </c>
    </row>
    <row r="1319" spans="1:14">
      <c r="A1319" s="9" t="str">
        <f>Tabla1[[#This Row],[DIA]]&amp;"-"&amp;Tabla1[[#This Row],[NUM]]</f>
        <v>45864-213</v>
      </c>
      <c r="B1319" s="61">
        <v>45864</v>
      </c>
      <c r="C1319" t="s">
        <v>332</v>
      </c>
      <c r="D1319" t="s">
        <v>111</v>
      </c>
      <c r="E1319" t="s">
        <v>265</v>
      </c>
      <c r="F1319">
        <v>213</v>
      </c>
      <c r="G1319">
        <v>0.66319444444444442</v>
      </c>
      <c r="H1319">
        <v>0.76041666666666663</v>
      </c>
      <c r="I1319">
        <v>27</v>
      </c>
      <c r="J1319">
        <v>2</v>
      </c>
      <c r="K1319">
        <v>25</v>
      </c>
      <c r="L1319">
        <v>7.4074074074074074</v>
      </c>
      <c r="M1319" s="1" t="str">
        <f>IFERROR(VLOOKUP(Tabla1[[#This Row],[COD]],Circuitos[],2,0)," ")</f>
        <v xml:space="preserve"> </v>
      </c>
      <c r="N1319" s="9">
        <f>Tabla1[[#This Row],[DIA]]</f>
        <v>45864</v>
      </c>
    </row>
    <row r="1320" spans="1:14">
      <c r="A1320" s="9" t="str">
        <f>Tabla1[[#This Row],[DIA]]&amp;"-"&amp;Tabla1[[#This Row],[NUM]]</f>
        <v>45864-104</v>
      </c>
      <c r="B1320" s="61">
        <v>45864</v>
      </c>
      <c r="C1320" t="s">
        <v>13</v>
      </c>
      <c r="D1320" t="s">
        <v>111</v>
      </c>
      <c r="E1320" t="s">
        <v>265</v>
      </c>
      <c r="F1320">
        <v>104</v>
      </c>
      <c r="G1320">
        <v>0.44097222222222221</v>
      </c>
      <c r="H1320">
        <v>0.80902777777777779</v>
      </c>
      <c r="I1320">
        <v>27</v>
      </c>
      <c r="J1320">
        <v>13</v>
      </c>
      <c r="K1320">
        <v>14</v>
      </c>
      <c r="L1320">
        <v>48.148148148148145</v>
      </c>
      <c r="M1320" s="1" t="str">
        <f>IFERROR(VLOOKUP(Tabla1[[#This Row],[COD]],Circuitos[],2,0)," ")</f>
        <v xml:space="preserve"> </v>
      </c>
      <c r="N1320" s="9">
        <f>Tabla1[[#This Row],[DIA]]</f>
        <v>45864</v>
      </c>
    </row>
    <row r="1321" spans="1:14">
      <c r="A1321" s="9" t="str">
        <f>Tabla1[[#This Row],[DIA]]&amp;"-"&amp;Tabla1[[#This Row],[NUM]]</f>
        <v>45864-1355</v>
      </c>
      <c r="B1321" s="61">
        <v>45864</v>
      </c>
      <c r="C1321" t="s">
        <v>13</v>
      </c>
      <c r="D1321" t="s">
        <v>392</v>
      </c>
      <c r="E1321" t="s">
        <v>250</v>
      </c>
      <c r="F1321">
        <v>1355</v>
      </c>
      <c r="G1321">
        <v>0.46527777777777779</v>
      </c>
      <c r="H1321">
        <v>0.50347222222222221</v>
      </c>
      <c r="I1321">
        <v>30</v>
      </c>
      <c r="J1321">
        <v>0</v>
      </c>
      <c r="K1321">
        <v>30</v>
      </c>
      <c r="L1321">
        <v>0</v>
      </c>
      <c r="M1321" s="1" t="str">
        <f>IFERROR(VLOOKUP(Tabla1[[#This Row],[COD]],Circuitos[],2,0)," ")</f>
        <v xml:space="preserve"> </v>
      </c>
      <c r="N1321" s="9">
        <f>Tabla1[[#This Row],[DIA]]</f>
        <v>45864</v>
      </c>
    </row>
    <row r="1322" spans="1:14">
      <c r="A1322" s="9" t="str">
        <f>Tabla1[[#This Row],[DIA]]&amp;"-"&amp;Tabla1[[#This Row],[NUM]]</f>
        <v>45864-6002</v>
      </c>
      <c r="B1322" s="61">
        <v>45864</v>
      </c>
      <c r="C1322" t="s">
        <v>13</v>
      </c>
      <c r="D1322" t="s">
        <v>183</v>
      </c>
      <c r="E1322" t="s">
        <v>174</v>
      </c>
      <c r="F1322">
        <v>6002</v>
      </c>
      <c r="G1322">
        <v>0.60069444444444442</v>
      </c>
      <c r="H1322">
        <v>0.85069444444444442</v>
      </c>
      <c r="I1322">
        <v>10</v>
      </c>
      <c r="J1322">
        <v>2</v>
      </c>
      <c r="K1322">
        <v>8</v>
      </c>
      <c r="L1322">
        <v>20</v>
      </c>
      <c r="M1322" s="1" t="str">
        <f>IFERROR(VLOOKUP(Tabla1[[#This Row],[COD]],Circuitos[],2,0)," ")</f>
        <v>Programas de Egipto</v>
      </c>
      <c r="N1322" s="9">
        <f>Tabla1[[#This Row],[DIA]]</f>
        <v>45864</v>
      </c>
    </row>
    <row r="1323" spans="1:14">
      <c r="A1323" s="9" t="str">
        <f>Tabla1[[#This Row],[DIA]]&amp;"-"&amp;Tabla1[[#This Row],[NUM]]</f>
        <v>45864-1852</v>
      </c>
      <c r="B1323" s="61">
        <v>45864</v>
      </c>
      <c r="C1323" t="s">
        <v>241</v>
      </c>
      <c r="D1323" t="s">
        <v>13</v>
      </c>
      <c r="E1323" t="s">
        <v>250</v>
      </c>
      <c r="F1323">
        <v>1852</v>
      </c>
      <c r="G1323">
        <v>0.54861111111111116</v>
      </c>
      <c r="H1323">
        <v>0.67361111111111116</v>
      </c>
      <c r="I1323">
        <v>30</v>
      </c>
      <c r="J1323">
        <v>0</v>
      </c>
      <c r="K1323">
        <v>30</v>
      </c>
      <c r="L1323">
        <v>0</v>
      </c>
      <c r="M1323" s="1" t="str">
        <f>IFERROR(VLOOKUP(Tabla1[[#This Row],[COD]],Circuitos[],2,0)," ")</f>
        <v xml:space="preserve"> </v>
      </c>
      <c r="N1323" s="9">
        <f>Tabla1[[#This Row],[DIA]]</f>
        <v>45864</v>
      </c>
    </row>
    <row r="1324" spans="1:14">
      <c r="A1324" s="9" t="str">
        <f>Tabla1[[#This Row],[DIA]]&amp;"-"&amp;Tabla1[[#This Row],[NUM]]</f>
        <v>45865-1304</v>
      </c>
      <c r="B1324" s="61">
        <v>45865</v>
      </c>
      <c r="C1324" t="s">
        <v>33</v>
      </c>
      <c r="D1324" t="s">
        <v>147</v>
      </c>
      <c r="E1324" t="s">
        <v>181</v>
      </c>
      <c r="F1324">
        <v>1304</v>
      </c>
      <c r="G1324">
        <v>0.5</v>
      </c>
      <c r="H1324">
        <v>0.72569444444444442</v>
      </c>
      <c r="I1324">
        <v>12</v>
      </c>
      <c r="J1324">
        <v>6</v>
      </c>
      <c r="K1324">
        <v>6</v>
      </c>
      <c r="L1324">
        <v>50</v>
      </c>
      <c r="M1324" s="1" t="str">
        <f>IFERROR(VLOOKUP(Tabla1[[#This Row],[COD]],Circuitos[],2,0)," ")</f>
        <v xml:space="preserve"> </v>
      </c>
      <c r="N1324" s="9">
        <f>Tabla1[[#This Row],[DIA]]</f>
        <v>45865</v>
      </c>
    </row>
    <row r="1325" spans="1:14">
      <c r="A1325" s="9" t="str">
        <f>Tabla1[[#This Row],[DIA]]&amp;"-"&amp;Tabla1[[#This Row],[NUM]]</f>
        <v>45865-103</v>
      </c>
      <c r="B1325" s="61">
        <v>45865</v>
      </c>
      <c r="C1325" t="s">
        <v>111</v>
      </c>
      <c r="D1325" t="s">
        <v>13</v>
      </c>
      <c r="E1325" t="s">
        <v>265</v>
      </c>
      <c r="F1325">
        <v>103</v>
      </c>
      <c r="G1325">
        <v>9.375E-2</v>
      </c>
      <c r="H1325">
        <v>0.33680555555555558</v>
      </c>
      <c r="I1325">
        <v>27</v>
      </c>
      <c r="J1325">
        <v>2</v>
      </c>
      <c r="K1325">
        <v>25</v>
      </c>
      <c r="L1325">
        <v>7.4074074074074074</v>
      </c>
      <c r="M1325" s="1" t="str">
        <f>IFERROR(VLOOKUP(Tabla1[[#This Row],[COD]],Circuitos[],2,0)," ")</f>
        <v xml:space="preserve"> </v>
      </c>
      <c r="N1325" s="9">
        <f>Tabla1[[#This Row],[DIA]]</f>
        <v>45865</v>
      </c>
    </row>
    <row r="1326" spans="1:14">
      <c r="A1326" s="9" t="str">
        <f>Tabla1[[#This Row],[DIA]]&amp;"-"&amp;Tabla1[[#This Row],[NUM]]</f>
        <v>45865-1854</v>
      </c>
      <c r="B1326" s="61">
        <v>45865</v>
      </c>
      <c r="C1326" t="s">
        <v>36</v>
      </c>
      <c r="D1326" t="s">
        <v>147</v>
      </c>
      <c r="E1326" t="s">
        <v>181</v>
      </c>
      <c r="F1326">
        <v>1854</v>
      </c>
      <c r="G1326">
        <v>0.5</v>
      </c>
      <c r="H1326">
        <v>0.69097222222222221</v>
      </c>
      <c r="I1326">
        <v>16</v>
      </c>
      <c r="J1326">
        <v>2</v>
      </c>
      <c r="K1326">
        <v>14</v>
      </c>
      <c r="L1326">
        <v>12.5</v>
      </c>
      <c r="M1326" s="1" t="str">
        <f>IFERROR(VLOOKUP(Tabla1[[#This Row],[COD]],Circuitos[],2,0)," ")</f>
        <v xml:space="preserve"> </v>
      </c>
      <c r="N1326" s="9">
        <f>Tabla1[[#This Row],[DIA]]</f>
        <v>45865</v>
      </c>
    </row>
    <row r="1327" spans="1:14">
      <c r="A1327" s="9" t="str">
        <f>Tabla1[[#This Row],[DIA]]&amp;"-"&amp;Tabla1[[#This Row],[NUM]]</f>
        <v>45865-438</v>
      </c>
      <c r="B1327" s="61">
        <v>45865</v>
      </c>
      <c r="C1327" t="s">
        <v>36</v>
      </c>
      <c r="D1327" t="s">
        <v>394</v>
      </c>
      <c r="E1327" t="s">
        <v>395</v>
      </c>
      <c r="F1327">
        <v>438</v>
      </c>
      <c r="G1327">
        <v>0.55902777777777779</v>
      </c>
      <c r="H1327">
        <v>0.68402777777777779</v>
      </c>
      <c r="I1327">
        <v>12</v>
      </c>
      <c r="J1327">
        <v>8</v>
      </c>
      <c r="K1327">
        <v>4</v>
      </c>
      <c r="L1327">
        <v>66.666666666666671</v>
      </c>
      <c r="M1327" s="1" t="str">
        <f>IFERROR(VLOOKUP(Tabla1[[#This Row],[COD]],Circuitos[],2,0)," ")</f>
        <v xml:space="preserve"> </v>
      </c>
      <c r="N1327" s="9">
        <f>Tabla1[[#This Row],[DIA]]</f>
        <v>45865</v>
      </c>
    </row>
    <row r="1328" spans="1:14">
      <c r="A1328" s="9" t="str">
        <f>Tabla1[[#This Row],[DIA]]&amp;"-"&amp;Tabla1[[#This Row],[NUM]]</f>
        <v>45865-1318</v>
      </c>
      <c r="B1328" s="61">
        <v>45865</v>
      </c>
      <c r="C1328" t="s">
        <v>37</v>
      </c>
      <c r="D1328" t="s">
        <v>147</v>
      </c>
      <c r="E1328" t="s">
        <v>181</v>
      </c>
      <c r="F1328">
        <v>1318</v>
      </c>
      <c r="G1328">
        <v>0.76736111111111116</v>
      </c>
      <c r="H1328">
        <v>0.97916666666666663</v>
      </c>
      <c r="I1328">
        <v>20</v>
      </c>
      <c r="J1328">
        <v>0</v>
      </c>
      <c r="K1328">
        <v>20</v>
      </c>
      <c r="L1328">
        <v>0</v>
      </c>
      <c r="M1328" s="1" t="str">
        <f>IFERROR(VLOOKUP(Tabla1[[#This Row],[COD]],Circuitos[],2,0)," ")</f>
        <v xml:space="preserve"> </v>
      </c>
      <c r="N1328" s="9">
        <f>Tabla1[[#This Row],[DIA]]</f>
        <v>45865</v>
      </c>
    </row>
    <row r="1329" spans="1:14">
      <c r="A1329" s="9" t="str">
        <f>Tabla1[[#This Row],[DIA]]&amp;"-"&amp;Tabla1[[#This Row],[NUM]]</f>
        <v>45865-872</v>
      </c>
      <c r="B1329" s="61">
        <v>45865</v>
      </c>
      <c r="C1329" t="s">
        <v>223</v>
      </c>
      <c r="D1329" t="s">
        <v>13</v>
      </c>
      <c r="E1329" t="s">
        <v>250</v>
      </c>
      <c r="F1329">
        <v>872</v>
      </c>
      <c r="G1329">
        <v>0.64930555555555558</v>
      </c>
      <c r="H1329">
        <v>0.78819444444444442</v>
      </c>
      <c r="I1329">
        <v>45</v>
      </c>
      <c r="J1329">
        <v>33</v>
      </c>
      <c r="K1329">
        <v>12</v>
      </c>
      <c r="L1329">
        <v>73.333333333333329</v>
      </c>
      <c r="M1329" s="1" t="str">
        <f>IFERROR(VLOOKUP(Tabla1[[#This Row],[COD]],Circuitos[],2,0)," ")</f>
        <v xml:space="preserve"> </v>
      </c>
      <c r="N1329" s="9">
        <f>Tabla1[[#This Row],[DIA]]</f>
        <v>45865</v>
      </c>
    </row>
    <row r="1330" spans="1:14">
      <c r="A1330" s="9" t="str">
        <f>Tabla1[[#This Row],[DIA]]&amp;"-"&amp;Tabla1[[#This Row],[NUM]]</f>
        <v>45865-694</v>
      </c>
      <c r="B1330" s="61">
        <v>45865</v>
      </c>
      <c r="C1330" t="s">
        <v>232</v>
      </c>
      <c r="D1330" t="s">
        <v>13</v>
      </c>
      <c r="E1330" t="s">
        <v>250</v>
      </c>
      <c r="F1330">
        <v>694</v>
      </c>
      <c r="G1330">
        <v>0.5</v>
      </c>
      <c r="H1330">
        <v>0.63194444444444442</v>
      </c>
      <c r="I1330">
        <v>40</v>
      </c>
      <c r="J1330">
        <v>0</v>
      </c>
      <c r="K1330">
        <v>40</v>
      </c>
      <c r="L1330">
        <v>0</v>
      </c>
      <c r="M1330" s="1" t="str">
        <f>IFERROR(VLOOKUP(Tabla1[[#This Row],[COD]],Circuitos[],2,0)," ")</f>
        <v xml:space="preserve"> </v>
      </c>
      <c r="N1330" s="9">
        <f>Tabla1[[#This Row],[DIA]]</f>
        <v>45865</v>
      </c>
    </row>
    <row r="1331" spans="1:14">
      <c r="A1331" s="9" t="str">
        <f>Tabla1[[#This Row],[DIA]]&amp;"-"&amp;Tabla1[[#This Row],[NUM]]</f>
        <v>45865-76</v>
      </c>
      <c r="B1331" s="61">
        <v>45865</v>
      </c>
      <c r="C1331" t="s">
        <v>252</v>
      </c>
      <c r="D1331" t="s">
        <v>36</v>
      </c>
      <c r="E1331" t="s">
        <v>272</v>
      </c>
      <c r="F1331">
        <v>76</v>
      </c>
      <c r="G1331">
        <v>0.58680555555555558</v>
      </c>
      <c r="H1331">
        <v>0.66319444444444442</v>
      </c>
      <c r="I1331">
        <v>12</v>
      </c>
      <c r="J1331">
        <v>0</v>
      </c>
      <c r="K1331">
        <v>12</v>
      </c>
      <c r="L1331">
        <v>0</v>
      </c>
      <c r="M1331" s="1" t="str">
        <f>IFERROR(VLOOKUP(Tabla1[[#This Row],[COD]],Circuitos[],2,0)," ")</f>
        <v xml:space="preserve"> </v>
      </c>
      <c r="N1331" s="9">
        <f>Tabla1[[#This Row],[DIA]]</f>
        <v>45865</v>
      </c>
    </row>
    <row r="1332" spans="1:14">
      <c r="A1332" s="9" t="str">
        <f>Tabla1[[#This Row],[DIA]]&amp;"-"&amp;Tabla1[[#This Row],[NUM]]</f>
        <v>45865-60</v>
      </c>
      <c r="B1332" s="61">
        <v>45865</v>
      </c>
      <c r="C1332" t="s">
        <v>252</v>
      </c>
      <c r="D1332" t="s">
        <v>13</v>
      </c>
      <c r="E1332" t="s">
        <v>272</v>
      </c>
      <c r="F1332">
        <v>60</v>
      </c>
      <c r="G1332">
        <v>0.60763888888888884</v>
      </c>
      <c r="H1332">
        <v>0.71527777777777779</v>
      </c>
      <c r="I1332">
        <v>26</v>
      </c>
      <c r="J1332">
        <v>0</v>
      </c>
      <c r="K1332">
        <v>26</v>
      </c>
      <c r="L1332">
        <v>0</v>
      </c>
      <c r="M1332" s="1" t="str">
        <f>IFERROR(VLOOKUP(Tabla1[[#This Row],[COD]],Circuitos[],2,0)," ")</f>
        <v xml:space="preserve"> </v>
      </c>
      <c r="N1332" s="9">
        <f>Tabla1[[#This Row],[DIA]]</f>
        <v>45865</v>
      </c>
    </row>
    <row r="1333" spans="1:14">
      <c r="A1333" s="9" t="str">
        <f>Tabla1[[#This Row],[DIA]]&amp;"-"&amp;Tabla1[[#This Row],[NUM]]</f>
        <v>45865-582</v>
      </c>
      <c r="B1333" s="61">
        <v>45865</v>
      </c>
      <c r="C1333" t="s">
        <v>252</v>
      </c>
      <c r="D1333" t="s">
        <v>336</v>
      </c>
      <c r="E1333" t="s">
        <v>272</v>
      </c>
      <c r="F1333">
        <v>582</v>
      </c>
      <c r="G1333">
        <v>0.38541666666666669</v>
      </c>
      <c r="H1333">
        <v>0.44444444444444442</v>
      </c>
      <c r="I1333">
        <v>15</v>
      </c>
      <c r="J1333">
        <v>0</v>
      </c>
      <c r="K1333">
        <v>15</v>
      </c>
      <c r="L1333">
        <v>0</v>
      </c>
      <c r="M1333" s="1" t="str">
        <f>IFERROR(VLOOKUP(Tabla1[[#This Row],[COD]],Circuitos[],2,0)," ")</f>
        <v xml:space="preserve"> </v>
      </c>
      <c r="N1333" s="9">
        <f>Tabla1[[#This Row],[DIA]]</f>
        <v>45865</v>
      </c>
    </row>
    <row r="1334" spans="1:14">
      <c r="A1334" s="9" t="str">
        <f>Tabla1[[#This Row],[DIA]]&amp;"-"&amp;Tabla1[[#This Row],[NUM]]</f>
        <v>45865-1305</v>
      </c>
      <c r="B1334" s="61">
        <v>45865</v>
      </c>
      <c r="C1334" t="s">
        <v>147</v>
      </c>
      <c r="D1334" t="s">
        <v>33</v>
      </c>
      <c r="E1334" t="s">
        <v>181</v>
      </c>
      <c r="F1334">
        <v>1305</v>
      </c>
      <c r="G1334">
        <v>0.55208333333333337</v>
      </c>
      <c r="H1334">
        <v>0.70833333333333337</v>
      </c>
      <c r="I1334">
        <v>12</v>
      </c>
      <c r="J1334">
        <v>0</v>
      </c>
      <c r="K1334">
        <v>12</v>
      </c>
      <c r="L1334">
        <v>0</v>
      </c>
      <c r="M1334" s="1" t="str">
        <f>IFERROR(VLOOKUP(Tabla1[[#This Row],[COD]],Circuitos[],2,0)," ")</f>
        <v xml:space="preserve"> </v>
      </c>
      <c r="N1334" s="9">
        <f>Tabla1[[#This Row],[DIA]]</f>
        <v>45865</v>
      </c>
    </row>
    <row r="1335" spans="1:14">
      <c r="A1335" s="9" t="str">
        <f>Tabla1[[#This Row],[DIA]]&amp;"-"&amp;Tabla1[[#This Row],[NUM]]</f>
        <v>45865-2020</v>
      </c>
      <c r="B1335" s="61">
        <v>45865</v>
      </c>
      <c r="C1335" t="s">
        <v>147</v>
      </c>
      <c r="D1335" t="s">
        <v>180</v>
      </c>
      <c r="E1335" t="s">
        <v>181</v>
      </c>
      <c r="F1335">
        <v>2020</v>
      </c>
      <c r="G1335">
        <v>0.76736111111111116</v>
      </c>
      <c r="H1335">
        <v>0.82986111111111116</v>
      </c>
      <c r="I1335">
        <v>58</v>
      </c>
      <c r="J1335">
        <v>10</v>
      </c>
      <c r="K1335">
        <v>48</v>
      </c>
      <c r="L1335">
        <v>17.241379310344829</v>
      </c>
      <c r="M1335" s="1" t="str">
        <f>IFERROR(VLOOKUP(Tabla1[[#This Row],[COD]],Circuitos[],2,0)," ")</f>
        <v xml:space="preserve"> </v>
      </c>
      <c r="N1335" s="9">
        <f>Tabla1[[#This Row],[DIA]]</f>
        <v>45865</v>
      </c>
    </row>
    <row r="1336" spans="1:14">
      <c r="A1336" s="9" t="str">
        <f>Tabla1[[#This Row],[DIA]]&amp;"-"&amp;Tabla1[[#This Row],[NUM]]</f>
        <v>45865-2022</v>
      </c>
      <c r="B1336" s="61">
        <v>45865</v>
      </c>
      <c r="C1336" t="s">
        <v>147</v>
      </c>
      <c r="D1336" t="s">
        <v>180</v>
      </c>
      <c r="E1336" t="s">
        <v>181</v>
      </c>
      <c r="F1336">
        <v>2022</v>
      </c>
      <c r="G1336">
        <v>0.83680555555555558</v>
      </c>
      <c r="H1336">
        <v>0.90277777777777779</v>
      </c>
      <c r="I1336">
        <v>12</v>
      </c>
      <c r="J1336">
        <v>6</v>
      </c>
      <c r="K1336">
        <v>6</v>
      </c>
      <c r="L1336">
        <v>50</v>
      </c>
      <c r="M1336" s="1" t="str">
        <f>IFERROR(VLOOKUP(Tabla1[[#This Row],[COD]],Circuitos[],2,0)," ")</f>
        <v xml:space="preserve"> </v>
      </c>
      <c r="N1336" s="9">
        <f>Tabla1[[#This Row],[DIA]]</f>
        <v>45865</v>
      </c>
    </row>
    <row r="1337" spans="1:14">
      <c r="A1337" s="9" t="str">
        <f>Tabla1[[#This Row],[DIA]]&amp;"-"&amp;Tabla1[[#This Row],[NUM]]</f>
        <v>45865-1855</v>
      </c>
      <c r="B1337" s="61">
        <v>45865</v>
      </c>
      <c r="C1337" t="s">
        <v>147</v>
      </c>
      <c r="D1337" t="s">
        <v>36</v>
      </c>
      <c r="E1337" t="s">
        <v>181</v>
      </c>
      <c r="F1337">
        <v>1855</v>
      </c>
      <c r="G1337">
        <v>0.59722222222222221</v>
      </c>
      <c r="H1337">
        <v>0.71180555555555558</v>
      </c>
      <c r="I1337">
        <v>16</v>
      </c>
      <c r="J1337">
        <v>4</v>
      </c>
      <c r="K1337">
        <v>12</v>
      </c>
      <c r="L1337">
        <v>25</v>
      </c>
      <c r="M1337" s="1" t="str">
        <f>IFERROR(VLOOKUP(Tabla1[[#This Row],[COD]],Circuitos[],2,0)," ")</f>
        <v xml:space="preserve"> </v>
      </c>
      <c r="N1337" s="9">
        <f>Tabla1[[#This Row],[DIA]]</f>
        <v>45865</v>
      </c>
    </row>
    <row r="1338" spans="1:14">
      <c r="A1338" s="9" t="str">
        <f>Tabla1[[#This Row],[DIA]]&amp;"-"&amp;Tabla1[[#This Row],[NUM]]</f>
        <v>45865-1317</v>
      </c>
      <c r="B1338" s="61">
        <v>45865</v>
      </c>
      <c r="C1338" t="s">
        <v>147</v>
      </c>
      <c r="D1338" t="s">
        <v>37</v>
      </c>
      <c r="E1338" t="s">
        <v>181</v>
      </c>
      <c r="F1338">
        <v>1317</v>
      </c>
      <c r="G1338">
        <v>0.58680555555555558</v>
      </c>
      <c r="H1338">
        <v>0.72569444444444442</v>
      </c>
      <c r="I1338">
        <v>20</v>
      </c>
      <c r="J1338">
        <v>0</v>
      </c>
      <c r="K1338">
        <v>20</v>
      </c>
      <c r="L1338">
        <v>0</v>
      </c>
      <c r="M1338" s="1" t="str">
        <f>IFERROR(VLOOKUP(Tabla1[[#This Row],[COD]],Circuitos[],2,0)," ")</f>
        <v xml:space="preserve"> </v>
      </c>
      <c r="N1338" s="9">
        <f>Tabla1[[#This Row],[DIA]]</f>
        <v>45865</v>
      </c>
    </row>
    <row r="1339" spans="1:14">
      <c r="A1339" s="9" t="str">
        <f>Tabla1[[#This Row],[DIA]]&amp;"-"&amp;Tabla1[[#This Row],[NUM]]</f>
        <v>45865-1859</v>
      </c>
      <c r="B1339" s="61">
        <v>45865</v>
      </c>
      <c r="C1339" t="s">
        <v>147</v>
      </c>
      <c r="D1339" t="s">
        <v>13</v>
      </c>
      <c r="E1339" t="s">
        <v>181</v>
      </c>
      <c r="F1339">
        <v>1859</v>
      </c>
      <c r="G1339">
        <v>0.55208333333333337</v>
      </c>
      <c r="H1339">
        <v>0.70138888888888884</v>
      </c>
      <c r="I1339">
        <v>30</v>
      </c>
      <c r="J1339">
        <v>1</v>
      </c>
      <c r="K1339">
        <v>29</v>
      </c>
      <c r="L1339">
        <v>3.3333333333333335</v>
      </c>
      <c r="M1339" s="1" t="str">
        <f>IFERROR(VLOOKUP(Tabla1[[#This Row],[COD]],Circuitos[],2,0)," ")</f>
        <v xml:space="preserve"> </v>
      </c>
      <c r="N1339" s="9">
        <f>Tabla1[[#This Row],[DIA]]</f>
        <v>45865</v>
      </c>
    </row>
    <row r="1340" spans="1:14">
      <c r="A1340" s="9" t="str">
        <f>Tabla1[[#This Row],[DIA]]&amp;"-"&amp;Tabla1[[#This Row],[NUM]]</f>
        <v>45865-1313</v>
      </c>
      <c r="B1340" s="61">
        <v>45865</v>
      </c>
      <c r="C1340" t="s">
        <v>147</v>
      </c>
      <c r="D1340" t="s">
        <v>22</v>
      </c>
      <c r="E1340" t="s">
        <v>181</v>
      </c>
      <c r="F1340">
        <v>1313</v>
      </c>
      <c r="G1340">
        <v>0.59375</v>
      </c>
      <c r="H1340">
        <v>0.72569444444444442</v>
      </c>
      <c r="I1340">
        <v>12</v>
      </c>
      <c r="J1340">
        <v>0</v>
      </c>
      <c r="K1340">
        <v>12</v>
      </c>
      <c r="L1340">
        <v>0</v>
      </c>
      <c r="M1340" s="1" t="str">
        <f>IFERROR(VLOOKUP(Tabla1[[#This Row],[COD]],Circuitos[],2,0)," ")</f>
        <v xml:space="preserve"> </v>
      </c>
      <c r="N1340" s="9">
        <f>Tabla1[[#This Row],[DIA]]</f>
        <v>45865</v>
      </c>
    </row>
    <row r="1341" spans="1:14">
      <c r="A1341" s="9" t="str">
        <f>Tabla1[[#This Row],[DIA]]&amp;"-"&amp;Tabla1[[#This Row],[NUM]]</f>
        <v>45865-871</v>
      </c>
      <c r="B1341" s="61">
        <v>45865</v>
      </c>
      <c r="C1341" t="s">
        <v>13</v>
      </c>
      <c r="D1341" t="s">
        <v>223</v>
      </c>
      <c r="E1341" t="s">
        <v>250</v>
      </c>
      <c r="F1341">
        <v>871</v>
      </c>
      <c r="G1341">
        <v>0.48958333333333331</v>
      </c>
      <c r="H1341">
        <v>0.62152777777777779</v>
      </c>
      <c r="I1341">
        <v>45</v>
      </c>
      <c r="J1341">
        <v>0</v>
      </c>
      <c r="K1341">
        <v>45</v>
      </c>
      <c r="L1341">
        <v>0</v>
      </c>
      <c r="M1341" s="1" t="str">
        <f>IFERROR(VLOOKUP(Tabla1[[#This Row],[COD]],Circuitos[],2,0)," ")</f>
        <v xml:space="preserve"> </v>
      </c>
      <c r="N1341" s="9">
        <f>Tabla1[[#This Row],[DIA]]</f>
        <v>45865</v>
      </c>
    </row>
    <row r="1342" spans="1:14">
      <c r="A1342" s="9" t="str">
        <f>Tabla1[[#This Row],[DIA]]&amp;"-"&amp;Tabla1[[#This Row],[NUM]]</f>
        <v>45865-695</v>
      </c>
      <c r="B1342" s="61">
        <v>45865</v>
      </c>
      <c r="C1342" t="s">
        <v>13</v>
      </c>
      <c r="D1342" t="s">
        <v>232</v>
      </c>
      <c r="E1342" t="s">
        <v>250</v>
      </c>
      <c r="F1342">
        <v>695</v>
      </c>
      <c r="G1342">
        <v>0.60763888888888884</v>
      </c>
      <c r="H1342">
        <v>0.71875</v>
      </c>
      <c r="I1342">
        <v>40</v>
      </c>
      <c r="J1342">
        <v>0</v>
      </c>
      <c r="K1342">
        <v>40</v>
      </c>
      <c r="L1342">
        <v>0</v>
      </c>
      <c r="M1342" s="1" t="str">
        <f>IFERROR(VLOOKUP(Tabla1[[#This Row],[COD]],Circuitos[],2,0)," ")</f>
        <v xml:space="preserve"> </v>
      </c>
      <c r="N1342" s="9">
        <f>Tabla1[[#This Row],[DIA]]</f>
        <v>45865</v>
      </c>
    </row>
    <row r="1343" spans="1:14">
      <c r="A1343" s="9" t="str">
        <f>Tabla1[[#This Row],[DIA]]&amp;"-"&amp;Tabla1[[#This Row],[NUM]]</f>
        <v>45865-59</v>
      </c>
      <c r="B1343" s="61">
        <v>45865</v>
      </c>
      <c r="C1343" t="s">
        <v>13</v>
      </c>
      <c r="D1343" t="s">
        <v>252</v>
      </c>
      <c r="E1343" t="s">
        <v>272</v>
      </c>
      <c r="F1343">
        <v>59</v>
      </c>
      <c r="G1343">
        <v>0.24305555555555555</v>
      </c>
      <c r="H1343">
        <v>0.34375</v>
      </c>
      <c r="I1343">
        <v>15</v>
      </c>
      <c r="J1343">
        <v>0</v>
      </c>
      <c r="K1343">
        <v>15</v>
      </c>
      <c r="L1343">
        <v>0</v>
      </c>
      <c r="M1343" s="1" t="str">
        <f>IFERROR(VLOOKUP(Tabla1[[#This Row],[COD]],Circuitos[],2,0)," ")</f>
        <v xml:space="preserve"> </v>
      </c>
      <c r="N1343" s="9">
        <f>Tabla1[[#This Row],[DIA]]</f>
        <v>45865</v>
      </c>
    </row>
    <row r="1344" spans="1:14">
      <c r="A1344" s="9" t="str">
        <f>Tabla1[[#This Row],[DIA]]&amp;"-"&amp;Tabla1[[#This Row],[NUM]]</f>
        <v>45865-1858</v>
      </c>
      <c r="B1344" s="61">
        <v>45865</v>
      </c>
      <c r="C1344" t="s">
        <v>13</v>
      </c>
      <c r="D1344" t="s">
        <v>147</v>
      </c>
      <c r="E1344" t="s">
        <v>181</v>
      </c>
      <c r="F1344">
        <v>1858</v>
      </c>
      <c r="G1344">
        <v>0.49652777777777779</v>
      </c>
      <c r="H1344">
        <v>0.71527777777777779</v>
      </c>
      <c r="I1344">
        <v>30</v>
      </c>
      <c r="J1344">
        <v>8</v>
      </c>
      <c r="K1344">
        <v>22</v>
      </c>
      <c r="L1344">
        <v>26.666666666666668</v>
      </c>
      <c r="M1344" s="1" t="str">
        <f>IFERROR(VLOOKUP(Tabla1[[#This Row],[COD]],Circuitos[],2,0)," ")</f>
        <v xml:space="preserve"> </v>
      </c>
      <c r="N1344" s="9">
        <f>Tabla1[[#This Row],[DIA]]</f>
        <v>45865</v>
      </c>
    </row>
    <row r="1345" spans="1:14">
      <c r="A1345" s="9" t="str">
        <f>Tabla1[[#This Row],[DIA]]&amp;"-"&amp;Tabla1[[#This Row],[NUM]]</f>
        <v>45865-5113</v>
      </c>
      <c r="B1345" s="61">
        <v>45865</v>
      </c>
      <c r="C1345" t="s">
        <v>13</v>
      </c>
      <c r="D1345" t="s">
        <v>424</v>
      </c>
      <c r="E1345" t="s">
        <v>549</v>
      </c>
      <c r="F1345">
        <v>5113</v>
      </c>
      <c r="G1345">
        <v>0.33333333333333331</v>
      </c>
      <c r="H1345">
        <v>0.40972222222222221</v>
      </c>
      <c r="I1345">
        <v>189</v>
      </c>
      <c r="J1345">
        <v>58</v>
      </c>
      <c r="K1345">
        <v>131</v>
      </c>
      <c r="L1345">
        <v>30.687830687830687</v>
      </c>
      <c r="M1345" s="1" t="str">
        <f>IFERROR(VLOOKUP(Tabla1[[#This Row],[COD]],Circuitos[],2,0)," ")</f>
        <v>Alsacia, Selva Negra y el Rin / Bellezas de Suiza</v>
      </c>
      <c r="N1345" s="9">
        <f>Tabla1[[#This Row],[DIA]]</f>
        <v>45865</v>
      </c>
    </row>
    <row r="1346" spans="1:14">
      <c r="A1346" s="9" t="str">
        <f>Tabla1[[#This Row],[DIA]]&amp;"-"&amp;Tabla1[[#This Row],[NUM]]</f>
        <v>45865-416</v>
      </c>
      <c r="B1346" s="61">
        <v>45865</v>
      </c>
      <c r="C1346" t="s">
        <v>13</v>
      </c>
      <c r="D1346" t="s">
        <v>358</v>
      </c>
      <c r="E1346" t="s">
        <v>528</v>
      </c>
      <c r="F1346">
        <v>416</v>
      </c>
      <c r="G1346">
        <v>0.51736111111111116</v>
      </c>
      <c r="H1346">
        <v>0.71875</v>
      </c>
      <c r="I1346">
        <v>36</v>
      </c>
      <c r="J1346">
        <v>10</v>
      </c>
      <c r="K1346">
        <v>26</v>
      </c>
      <c r="L1346">
        <v>27.777777777777779</v>
      </c>
      <c r="M1346" s="1" t="str">
        <f>IFERROR(VLOOKUP(Tabla1[[#This Row],[COD]],Circuitos[],2,0)," ")</f>
        <v xml:space="preserve"> </v>
      </c>
      <c r="N1346" s="9">
        <f>Tabla1[[#This Row],[DIA]]</f>
        <v>45865</v>
      </c>
    </row>
    <row r="1347" spans="1:14">
      <c r="A1347" s="9" t="str">
        <f>Tabla1[[#This Row],[DIA]]&amp;"-"&amp;Tabla1[[#This Row],[NUM]]</f>
        <v>45865-787</v>
      </c>
      <c r="B1347" s="61">
        <v>45865</v>
      </c>
      <c r="C1347" t="s">
        <v>13</v>
      </c>
      <c r="D1347" t="s">
        <v>358</v>
      </c>
      <c r="E1347" t="s">
        <v>278</v>
      </c>
      <c r="F1347">
        <v>787</v>
      </c>
      <c r="G1347">
        <v>0.64583333333333337</v>
      </c>
      <c r="H1347">
        <v>0.85069444444444442</v>
      </c>
      <c r="I1347">
        <v>45</v>
      </c>
      <c r="J1347">
        <v>2</v>
      </c>
      <c r="K1347">
        <v>43</v>
      </c>
      <c r="L1347">
        <v>4.4444444444444446</v>
      </c>
      <c r="M1347" s="1" t="str">
        <f>IFERROR(VLOOKUP(Tabla1[[#This Row],[COD]],Circuitos[],2,0)," ")</f>
        <v>Rumania, Transilvania, Cárpatos y Bucovina</v>
      </c>
      <c r="N1347" s="9">
        <f>Tabla1[[#This Row],[DIA]]</f>
        <v>45865</v>
      </c>
    </row>
    <row r="1348" spans="1:14">
      <c r="A1348" s="9" t="str">
        <f>Tabla1[[#This Row],[DIA]]&amp;"-"&amp;Tabla1[[#This Row],[NUM]]</f>
        <v>45865-809</v>
      </c>
      <c r="B1348" s="61">
        <v>45865</v>
      </c>
      <c r="C1348" t="s">
        <v>13</v>
      </c>
      <c r="D1348" t="s">
        <v>236</v>
      </c>
      <c r="E1348" t="s">
        <v>250</v>
      </c>
      <c r="F1348">
        <v>809</v>
      </c>
      <c r="G1348">
        <v>0.49652777777777779</v>
      </c>
      <c r="H1348">
        <v>0.61805555555555558</v>
      </c>
      <c r="I1348">
        <v>45</v>
      </c>
      <c r="J1348">
        <v>22</v>
      </c>
      <c r="K1348">
        <v>23</v>
      </c>
      <c r="L1348">
        <v>48.888888888888886</v>
      </c>
      <c r="M1348" s="1" t="str">
        <f>IFERROR(VLOOKUP(Tabla1[[#This Row],[COD]],Circuitos[],2,0)," ")</f>
        <v xml:space="preserve"> </v>
      </c>
      <c r="N1348" s="9">
        <f>Tabla1[[#This Row],[DIA]]</f>
        <v>45865</v>
      </c>
    </row>
    <row r="1349" spans="1:14">
      <c r="A1349" s="9" t="str">
        <f>Tabla1[[#This Row],[DIA]]&amp;"-"&amp;Tabla1[[#This Row],[NUM]]</f>
        <v>45865-5117</v>
      </c>
      <c r="B1349" s="61">
        <v>45865</v>
      </c>
      <c r="C1349" t="s">
        <v>13</v>
      </c>
      <c r="D1349" t="s">
        <v>301</v>
      </c>
      <c r="E1349" t="s">
        <v>549</v>
      </c>
      <c r="F1349">
        <v>5117</v>
      </c>
      <c r="G1349">
        <v>0.54861111111111116</v>
      </c>
      <c r="H1349">
        <v>0.75</v>
      </c>
      <c r="I1349">
        <v>189</v>
      </c>
      <c r="J1349">
        <v>82</v>
      </c>
      <c r="K1349">
        <v>107</v>
      </c>
      <c r="L1349">
        <v>43.386243386243386</v>
      </c>
      <c r="M1349" s="1" t="str">
        <f>IFERROR(VLOOKUP(Tabla1[[#This Row],[COD]],Circuitos[],2,0)," ")</f>
        <v>Joyas del Báltico II / Bellezas del Báltico II</v>
      </c>
      <c r="N1349" s="9">
        <f>Tabla1[[#This Row],[DIA]]</f>
        <v>45865</v>
      </c>
    </row>
    <row r="1350" spans="1:14">
      <c r="A1350" s="9" t="str">
        <f>Tabla1[[#This Row],[DIA]]&amp;"-"&amp;Tabla1[[#This Row],[NUM]]</f>
        <v>45865-434</v>
      </c>
      <c r="B1350" s="61">
        <v>45865</v>
      </c>
      <c r="C1350" t="s">
        <v>13</v>
      </c>
      <c r="D1350" t="s">
        <v>394</v>
      </c>
      <c r="E1350" t="s">
        <v>395</v>
      </c>
      <c r="F1350">
        <v>434</v>
      </c>
      <c r="G1350">
        <v>0.64583333333333337</v>
      </c>
      <c r="H1350">
        <v>0.79513888888888884</v>
      </c>
      <c r="I1350">
        <v>35</v>
      </c>
      <c r="J1350">
        <v>2</v>
      </c>
      <c r="K1350">
        <v>33</v>
      </c>
      <c r="L1350">
        <v>5.7142857142857144</v>
      </c>
      <c r="M1350" s="1" t="str">
        <f>IFERROR(VLOOKUP(Tabla1[[#This Row],[COD]],Circuitos[],2,0)," ")</f>
        <v xml:space="preserve"> </v>
      </c>
      <c r="N1350" s="9">
        <f>Tabla1[[#This Row],[DIA]]</f>
        <v>45865</v>
      </c>
    </row>
    <row r="1351" spans="1:14">
      <c r="A1351" s="9" t="str">
        <f>Tabla1[[#This Row],[DIA]]&amp;"-"&amp;Tabla1[[#This Row],[NUM]]</f>
        <v>45865-5114</v>
      </c>
      <c r="B1351" s="61">
        <v>45865</v>
      </c>
      <c r="C1351" t="s">
        <v>424</v>
      </c>
      <c r="D1351" t="s">
        <v>13</v>
      </c>
      <c r="E1351" t="s">
        <v>549</v>
      </c>
      <c r="F1351">
        <v>5114</v>
      </c>
      <c r="G1351">
        <v>0.44444444444444442</v>
      </c>
      <c r="H1351">
        <v>0.51388888888888884</v>
      </c>
      <c r="I1351">
        <v>189</v>
      </c>
      <c r="J1351">
        <v>117</v>
      </c>
      <c r="K1351">
        <v>72</v>
      </c>
      <c r="L1351">
        <v>61.904761904761905</v>
      </c>
      <c r="M1351" s="1" t="str">
        <f>IFERROR(VLOOKUP(Tabla1[[#This Row],[COD]],Circuitos[],2,0)," ")</f>
        <v xml:space="preserve"> </v>
      </c>
      <c r="N1351" s="9">
        <f>Tabla1[[#This Row],[DIA]]</f>
        <v>45865</v>
      </c>
    </row>
    <row r="1352" spans="1:14">
      <c r="A1352" s="9" t="str">
        <f>Tabla1[[#This Row],[DIA]]&amp;"-"&amp;Tabla1[[#This Row],[NUM]]</f>
        <v>45865-1804</v>
      </c>
      <c r="B1352" s="61">
        <v>45865</v>
      </c>
      <c r="C1352" t="s">
        <v>196</v>
      </c>
      <c r="D1352" t="s">
        <v>13</v>
      </c>
      <c r="E1352" t="s">
        <v>193</v>
      </c>
      <c r="F1352">
        <v>1804</v>
      </c>
      <c r="G1352">
        <v>0.62152777777777779</v>
      </c>
      <c r="H1352">
        <v>0.73263888888888884</v>
      </c>
      <c r="I1352">
        <v>20</v>
      </c>
      <c r="J1352">
        <v>0</v>
      </c>
      <c r="K1352">
        <v>20</v>
      </c>
      <c r="L1352">
        <v>0</v>
      </c>
      <c r="M1352" s="1" t="str">
        <f>IFERROR(VLOOKUP(Tabla1[[#This Row],[COD]],Circuitos[],2,0)," ")</f>
        <v xml:space="preserve"> </v>
      </c>
      <c r="N1352" s="9">
        <f>Tabla1[[#This Row],[DIA]]</f>
        <v>45865</v>
      </c>
    </row>
    <row r="1353" spans="1:14">
      <c r="A1353" s="9" t="str">
        <f>Tabla1[[#This Row],[DIA]]&amp;"-"&amp;Tabla1[[#This Row],[NUM]]</f>
        <v>45865-572</v>
      </c>
      <c r="B1353" s="61">
        <v>45865</v>
      </c>
      <c r="C1353" t="s">
        <v>346</v>
      </c>
      <c r="D1353" t="s">
        <v>13</v>
      </c>
      <c r="E1353" t="s">
        <v>250</v>
      </c>
      <c r="F1353">
        <v>572</v>
      </c>
      <c r="G1353">
        <v>0.53125</v>
      </c>
      <c r="H1353">
        <v>0.61805555555555558</v>
      </c>
      <c r="I1353">
        <v>30</v>
      </c>
      <c r="J1353">
        <v>2</v>
      </c>
      <c r="K1353">
        <v>28</v>
      </c>
      <c r="L1353">
        <v>6.666666666666667</v>
      </c>
      <c r="M1353" s="1" t="str">
        <f>IFERROR(VLOOKUP(Tabla1[[#This Row],[COD]],Circuitos[],2,0)," ")</f>
        <v xml:space="preserve"> </v>
      </c>
      <c r="N1353" s="9">
        <f>Tabla1[[#This Row],[DIA]]</f>
        <v>45865</v>
      </c>
    </row>
    <row r="1354" spans="1:14">
      <c r="A1354" s="9" t="str">
        <f>Tabla1[[#This Row],[DIA]]&amp;"-"&amp;Tabla1[[#This Row],[NUM]]</f>
        <v>45865-788</v>
      </c>
      <c r="B1354" s="61">
        <v>45865</v>
      </c>
      <c r="C1354" t="s">
        <v>358</v>
      </c>
      <c r="D1354" t="s">
        <v>22</v>
      </c>
      <c r="E1354" t="s">
        <v>278</v>
      </c>
      <c r="F1354">
        <v>788</v>
      </c>
      <c r="G1354">
        <v>0.84722222222222221</v>
      </c>
      <c r="H1354">
        <v>0.96180555555555558</v>
      </c>
      <c r="I1354">
        <v>45</v>
      </c>
      <c r="J1354">
        <v>4</v>
      </c>
      <c r="K1354">
        <v>41</v>
      </c>
      <c r="L1354">
        <v>8.8888888888888893</v>
      </c>
      <c r="M1354" s="1" t="str">
        <f>IFERROR(VLOOKUP(Tabla1[[#This Row],[COD]],Circuitos[],2,0)," ")</f>
        <v xml:space="preserve"> </v>
      </c>
      <c r="N1354" s="9">
        <f>Tabla1[[#This Row],[DIA]]</f>
        <v>45865</v>
      </c>
    </row>
    <row r="1355" spans="1:14">
      <c r="A1355" s="9" t="str">
        <f>Tabla1[[#This Row],[DIA]]&amp;"-"&amp;Tabla1[[#This Row],[NUM]]</f>
        <v>45865-808</v>
      </c>
      <c r="B1355" s="61">
        <v>45865</v>
      </c>
      <c r="C1355" t="s">
        <v>236</v>
      </c>
      <c r="D1355" t="s">
        <v>13</v>
      </c>
      <c r="E1355" t="s">
        <v>250</v>
      </c>
      <c r="F1355">
        <v>808</v>
      </c>
      <c r="G1355">
        <v>0.51736111111111116</v>
      </c>
      <c r="H1355">
        <v>0.64930555555555558</v>
      </c>
      <c r="I1355">
        <v>45</v>
      </c>
      <c r="J1355">
        <v>4</v>
      </c>
      <c r="K1355">
        <v>41</v>
      </c>
      <c r="L1355">
        <v>8.8888888888888893</v>
      </c>
      <c r="M1355" s="1" t="str">
        <f>IFERROR(VLOOKUP(Tabla1[[#This Row],[COD]],Circuitos[],2,0)," ")</f>
        <v xml:space="preserve"> </v>
      </c>
      <c r="N1355" s="9">
        <f>Tabla1[[#This Row],[DIA]]</f>
        <v>45865</v>
      </c>
    </row>
    <row r="1356" spans="1:14">
      <c r="A1356" s="9" t="str">
        <f>Tabla1[[#This Row],[DIA]]&amp;"-"&amp;Tabla1[[#This Row],[NUM]]</f>
        <v>45865-585</v>
      </c>
      <c r="B1356" s="61">
        <v>45865</v>
      </c>
      <c r="C1356" t="s">
        <v>336</v>
      </c>
      <c r="D1356" t="s">
        <v>252</v>
      </c>
      <c r="E1356" t="s">
        <v>272</v>
      </c>
      <c r="F1356">
        <v>585</v>
      </c>
      <c r="G1356">
        <v>0.47916666666666669</v>
      </c>
      <c r="H1356">
        <v>0.53819444444444442</v>
      </c>
      <c r="I1356">
        <v>38</v>
      </c>
      <c r="J1356">
        <v>0</v>
      </c>
      <c r="K1356">
        <v>38</v>
      </c>
      <c r="L1356">
        <v>0</v>
      </c>
      <c r="M1356" s="1" t="str">
        <f>IFERROR(VLOOKUP(Tabla1[[#This Row],[COD]],Circuitos[],2,0)," ")</f>
        <v xml:space="preserve"> </v>
      </c>
      <c r="N1356" s="9">
        <f>Tabla1[[#This Row],[DIA]]</f>
        <v>45865</v>
      </c>
    </row>
    <row r="1357" spans="1:14">
      <c r="A1357" s="9" t="str">
        <f>Tabla1[[#This Row],[DIA]]&amp;"-"&amp;Tabla1[[#This Row],[NUM]]</f>
        <v>45865-5118</v>
      </c>
      <c r="B1357" s="61">
        <v>45865</v>
      </c>
      <c r="C1357" t="s">
        <v>301</v>
      </c>
      <c r="D1357" t="s">
        <v>13</v>
      </c>
      <c r="E1357" t="s">
        <v>549</v>
      </c>
      <c r="F1357">
        <v>5118</v>
      </c>
      <c r="G1357">
        <v>0.78472222222222221</v>
      </c>
      <c r="H1357">
        <v>0.90277777777777779</v>
      </c>
      <c r="I1357">
        <v>189</v>
      </c>
      <c r="J1357">
        <v>107</v>
      </c>
      <c r="K1357">
        <v>82</v>
      </c>
      <c r="L1357">
        <v>56.613756613756614</v>
      </c>
      <c r="M1357" s="1" t="str">
        <f>IFERROR(VLOOKUP(Tabla1[[#This Row],[COD]],Circuitos[],2,0)," ")</f>
        <v xml:space="preserve"> </v>
      </c>
      <c r="N1357" s="9">
        <f>Tabla1[[#This Row],[DIA]]</f>
        <v>45865</v>
      </c>
    </row>
    <row r="1358" spans="1:14">
      <c r="A1358" s="9" t="str">
        <f>Tabla1[[#This Row],[DIA]]&amp;"-"&amp;Tabla1[[#This Row],[NUM]]</f>
        <v>45865-1302</v>
      </c>
      <c r="B1358" s="61">
        <v>45865</v>
      </c>
      <c r="C1358" t="s">
        <v>22</v>
      </c>
      <c r="D1358" t="s">
        <v>147</v>
      </c>
      <c r="E1358" t="s">
        <v>181</v>
      </c>
      <c r="F1358">
        <v>1302</v>
      </c>
      <c r="G1358">
        <v>0.4826388888888889</v>
      </c>
      <c r="H1358">
        <v>0.69097222222222221</v>
      </c>
      <c r="I1358">
        <v>12</v>
      </c>
      <c r="J1358">
        <v>0</v>
      </c>
      <c r="K1358">
        <v>12</v>
      </c>
      <c r="L1358">
        <v>0</v>
      </c>
      <c r="M1358" s="1" t="str">
        <f>IFERROR(VLOOKUP(Tabla1[[#This Row],[COD]],Circuitos[],2,0)," ")</f>
        <v xml:space="preserve"> </v>
      </c>
      <c r="N1358" s="9">
        <f>Tabla1[[#This Row],[DIA]]</f>
        <v>45865</v>
      </c>
    </row>
    <row r="1359" spans="1:14">
      <c r="A1359" s="9" t="str">
        <f>Tabla1[[#This Row],[DIA]]&amp;"-"&amp;Tabla1[[#This Row],[NUM]]</f>
        <v>45865-437</v>
      </c>
      <c r="B1359" s="61">
        <v>45865</v>
      </c>
      <c r="C1359" t="s">
        <v>394</v>
      </c>
      <c r="D1359" t="s">
        <v>36</v>
      </c>
      <c r="E1359" t="s">
        <v>395</v>
      </c>
      <c r="F1359">
        <v>437</v>
      </c>
      <c r="G1359">
        <v>0.3888888888888889</v>
      </c>
      <c r="H1359">
        <v>0.52083333333333337</v>
      </c>
      <c r="I1359">
        <v>12</v>
      </c>
      <c r="J1359">
        <v>0</v>
      </c>
      <c r="K1359">
        <v>12</v>
      </c>
      <c r="L1359">
        <v>0</v>
      </c>
      <c r="M1359" s="1" t="str">
        <f>IFERROR(VLOOKUP(Tabla1[[#This Row],[COD]],Circuitos[],2,0)," ")</f>
        <v xml:space="preserve"> </v>
      </c>
      <c r="N1359" s="9">
        <f>Tabla1[[#This Row],[DIA]]</f>
        <v>45865</v>
      </c>
    </row>
    <row r="1360" spans="1:14">
      <c r="A1360" s="9" t="str">
        <f>Tabla1[[#This Row],[DIA]]&amp;"-"&amp;Tabla1[[#This Row],[NUM]]</f>
        <v>45865-433</v>
      </c>
      <c r="B1360" s="61">
        <v>45865</v>
      </c>
      <c r="C1360" t="s">
        <v>394</v>
      </c>
      <c r="D1360" t="s">
        <v>13</v>
      </c>
      <c r="E1360" t="s">
        <v>395</v>
      </c>
      <c r="F1360">
        <v>433</v>
      </c>
      <c r="G1360">
        <v>0.44444444444444442</v>
      </c>
      <c r="H1360">
        <v>0.60763888888888884</v>
      </c>
      <c r="I1360">
        <v>35</v>
      </c>
      <c r="J1360">
        <v>0</v>
      </c>
      <c r="K1360">
        <v>35</v>
      </c>
      <c r="L1360">
        <v>0</v>
      </c>
      <c r="M1360" s="1" t="str">
        <f>IFERROR(VLOOKUP(Tabla1[[#This Row],[COD]],Circuitos[],2,0)," ")</f>
        <v xml:space="preserve"> </v>
      </c>
      <c r="N1360" s="9">
        <f>Tabla1[[#This Row],[DIA]]</f>
        <v>45865</v>
      </c>
    </row>
    <row r="1361" spans="1:14">
      <c r="A1361" s="9" t="str">
        <f>Tabla1[[#This Row],[DIA]]&amp;"-"&amp;Tabla1[[#This Row],[NUM]]</f>
        <v>45866-920</v>
      </c>
      <c r="B1361" s="61">
        <v>45866</v>
      </c>
      <c r="C1361" t="s">
        <v>185</v>
      </c>
      <c r="D1361" t="s">
        <v>13</v>
      </c>
      <c r="E1361" t="s">
        <v>186</v>
      </c>
      <c r="F1361">
        <v>920</v>
      </c>
      <c r="G1361">
        <v>0.63888888888888884</v>
      </c>
      <c r="H1361">
        <v>0.78125</v>
      </c>
      <c r="I1361">
        <v>30</v>
      </c>
      <c r="J1361">
        <v>29</v>
      </c>
      <c r="K1361">
        <v>1</v>
      </c>
      <c r="L1361">
        <v>96.666666666666671</v>
      </c>
      <c r="M1361" s="1" t="str">
        <f>IFERROR(VLOOKUP(Tabla1[[#This Row],[COD]],Circuitos[],2,0)," ")</f>
        <v xml:space="preserve"> </v>
      </c>
      <c r="N1361" s="9">
        <f>Tabla1[[#This Row],[DIA]]</f>
        <v>45866</v>
      </c>
    </row>
    <row r="1362" spans="1:14">
      <c r="A1362" s="9" t="str">
        <f>Tabla1[[#This Row],[DIA]]&amp;"-"&amp;Tabla1[[#This Row],[NUM]]</f>
        <v>45866-610</v>
      </c>
      <c r="B1362" s="61">
        <v>45866</v>
      </c>
      <c r="C1362" t="s">
        <v>79</v>
      </c>
      <c r="D1362" t="s">
        <v>266</v>
      </c>
      <c r="E1362" t="s">
        <v>558</v>
      </c>
      <c r="F1362">
        <v>610</v>
      </c>
      <c r="G1362">
        <v>0.61805555555555558</v>
      </c>
      <c r="H1362">
        <v>0.71527777777777779</v>
      </c>
      <c r="I1362">
        <v>40</v>
      </c>
      <c r="J1362">
        <v>0</v>
      </c>
      <c r="K1362">
        <v>40</v>
      </c>
      <c r="L1362">
        <v>0</v>
      </c>
      <c r="M1362" s="1" t="str">
        <f>IFERROR(VLOOKUP(Tabla1[[#This Row],[COD]],Circuitos[],2,0)," ")</f>
        <v>Todo Eslovenia, Austria y Costa Italiana</v>
      </c>
      <c r="N1362" s="9">
        <f>Tabla1[[#This Row],[DIA]]</f>
        <v>45866</v>
      </c>
    </row>
    <row r="1363" spans="1:14">
      <c r="A1363" s="9" t="str">
        <f>Tabla1[[#This Row],[DIA]]&amp;"-"&amp;Tabla1[[#This Row],[NUM]]</f>
        <v>45866-1806</v>
      </c>
      <c r="B1363" s="61">
        <v>45866</v>
      </c>
      <c r="C1363" t="s">
        <v>188</v>
      </c>
      <c r="D1363" t="s">
        <v>13</v>
      </c>
      <c r="E1363" t="s">
        <v>250</v>
      </c>
      <c r="F1363">
        <v>1806</v>
      </c>
      <c r="G1363">
        <v>0.82638888888888884</v>
      </c>
      <c r="H1363">
        <v>0.95833333333333337</v>
      </c>
      <c r="I1363">
        <v>40</v>
      </c>
      <c r="J1363">
        <v>5</v>
      </c>
      <c r="K1363">
        <v>35</v>
      </c>
      <c r="L1363">
        <v>12.5</v>
      </c>
      <c r="M1363" s="1" t="str">
        <f>IFERROR(VLOOKUP(Tabla1[[#This Row],[COD]],Circuitos[],2,0)," ")</f>
        <v xml:space="preserve"> </v>
      </c>
      <c r="N1363" s="9">
        <f>Tabla1[[#This Row],[DIA]]</f>
        <v>45866</v>
      </c>
    </row>
    <row r="1364" spans="1:14">
      <c r="A1364" s="9" t="str">
        <f>Tabla1[[#This Row],[DIA]]&amp;"-"&amp;Tabla1[[#This Row],[NUM]]</f>
        <v>45866-5116</v>
      </c>
      <c r="B1364" s="61">
        <v>45866</v>
      </c>
      <c r="C1364" t="s">
        <v>199</v>
      </c>
      <c r="D1364" t="s">
        <v>13</v>
      </c>
      <c r="E1364" t="s">
        <v>549</v>
      </c>
      <c r="F1364">
        <v>5116</v>
      </c>
      <c r="G1364">
        <v>0.49305555555555558</v>
      </c>
      <c r="H1364">
        <v>0.62152777777777779</v>
      </c>
      <c r="I1364">
        <v>189</v>
      </c>
      <c r="J1364">
        <v>13</v>
      </c>
      <c r="K1364">
        <v>176</v>
      </c>
      <c r="L1364">
        <v>6.8783068783068781</v>
      </c>
      <c r="M1364" s="1" t="str">
        <f>IFERROR(VLOOKUP(Tabla1[[#This Row],[COD]],Circuitos[],2,0)," ")</f>
        <v xml:space="preserve"> </v>
      </c>
      <c r="N1364" s="9">
        <f>Tabla1[[#This Row],[DIA]]</f>
        <v>45866</v>
      </c>
    </row>
    <row r="1365" spans="1:14">
      <c r="A1365" s="9" t="str">
        <f>Tabla1[[#This Row],[DIA]]&amp;"-"&amp;Tabla1[[#This Row],[NUM]]</f>
        <v>45866-1001</v>
      </c>
      <c r="B1365" s="61">
        <v>45866</v>
      </c>
      <c r="C1365" t="s">
        <v>173</v>
      </c>
      <c r="D1365" t="s">
        <v>13</v>
      </c>
      <c r="E1365" t="s">
        <v>174</v>
      </c>
      <c r="F1365">
        <v>1001</v>
      </c>
      <c r="G1365">
        <v>0.3125</v>
      </c>
      <c r="H1365">
        <v>0.4861111111111111</v>
      </c>
      <c r="I1365">
        <v>10</v>
      </c>
      <c r="J1365">
        <v>0</v>
      </c>
      <c r="K1365">
        <v>10</v>
      </c>
      <c r="L1365">
        <v>0</v>
      </c>
      <c r="M1365" s="1" t="str">
        <f>IFERROR(VLOOKUP(Tabla1[[#This Row],[COD]],Circuitos[],2,0)," ")</f>
        <v xml:space="preserve"> </v>
      </c>
      <c r="N1365" s="9">
        <f>Tabla1[[#This Row],[DIA]]</f>
        <v>45866</v>
      </c>
    </row>
    <row r="1366" spans="1:14">
      <c r="A1366" s="9" t="str">
        <f>Tabla1[[#This Row],[DIA]]&amp;"-"&amp;Tabla1[[#This Row],[NUM]]</f>
        <v>45866-1916</v>
      </c>
      <c r="B1366" s="61">
        <v>45866</v>
      </c>
      <c r="C1366" t="s">
        <v>313</v>
      </c>
      <c r="D1366" t="s">
        <v>13</v>
      </c>
      <c r="E1366" t="s">
        <v>250</v>
      </c>
      <c r="F1366">
        <v>1916</v>
      </c>
      <c r="G1366">
        <v>0.4236111111111111</v>
      </c>
      <c r="H1366">
        <v>0.58680555555555558</v>
      </c>
      <c r="I1366">
        <v>30</v>
      </c>
      <c r="J1366">
        <v>0</v>
      </c>
      <c r="K1366">
        <v>30</v>
      </c>
      <c r="L1366">
        <v>0</v>
      </c>
      <c r="M1366" s="1" t="str">
        <f>IFERROR(VLOOKUP(Tabla1[[#This Row],[COD]],Circuitos[],2,0)," ")</f>
        <v xml:space="preserve"> </v>
      </c>
      <c r="N1366" s="9">
        <f>Tabla1[[#This Row],[DIA]]</f>
        <v>45866</v>
      </c>
    </row>
    <row r="1367" spans="1:14">
      <c r="A1367" s="9" t="str">
        <f>Tabla1[[#This Row],[DIA]]&amp;"-"&amp;Tabla1[[#This Row],[NUM]]</f>
        <v>45866-2232</v>
      </c>
      <c r="B1367" s="61">
        <v>45866</v>
      </c>
      <c r="C1367" t="s">
        <v>147</v>
      </c>
      <c r="D1367" t="s">
        <v>180</v>
      </c>
      <c r="E1367" t="s">
        <v>181</v>
      </c>
      <c r="F1367">
        <v>2232</v>
      </c>
      <c r="G1367">
        <v>5.5555555555555552E-2</v>
      </c>
      <c r="H1367">
        <v>0.11805555555555555</v>
      </c>
      <c r="I1367">
        <v>20</v>
      </c>
      <c r="J1367">
        <v>0</v>
      </c>
      <c r="K1367">
        <v>20</v>
      </c>
      <c r="L1367">
        <v>0</v>
      </c>
      <c r="M1367" s="1" t="str">
        <f>IFERROR(VLOOKUP(Tabla1[[#This Row],[COD]],Circuitos[],2,0)," ")</f>
        <v xml:space="preserve"> </v>
      </c>
      <c r="N1367" s="9">
        <f>Tabla1[[#This Row],[DIA]]</f>
        <v>45866</v>
      </c>
    </row>
    <row r="1368" spans="1:14">
      <c r="A1368" s="9" t="str">
        <f>Tabla1[[#This Row],[DIA]]&amp;"-"&amp;Tabla1[[#This Row],[NUM]]</f>
        <v>45866-609</v>
      </c>
      <c r="B1368" s="61">
        <v>45866</v>
      </c>
      <c r="C1368" t="s">
        <v>266</v>
      </c>
      <c r="D1368" t="s">
        <v>78</v>
      </c>
      <c r="E1368" t="s">
        <v>558</v>
      </c>
      <c r="F1368">
        <v>609</v>
      </c>
      <c r="G1368">
        <v>0.41666666666666669</v>
      </c>
      <c r="H1368">
        <v>0.52777777777777779</v>
      </c>
      <c r="I1368">
        <v>40</v>
      </c>
      <c r="J1368">
        <v>4</v>
      </c>
      <c r="K1368">
        <v>36</v>
      </c>
      <c r="L1368">
        <v>10</v>
      </c>
      <c r="M1368" s="1" t="str">
        <f>IFERROR(VLOOKUP(Tabla1[[#This Row],[COD]],Circuitos[],2,0)," ")</f>
        <v xml:space="preserve"> </v>
      </c>
      <c r="N1368" s="9">
        <f>Tabla1[[#This Row],[DIA]]</f>
        <v>45866</v>
      </c>
    </row>
    <row r="1369" spans="1:14">
      <c r="A1369" s="9" t="str">
        <f>Tabla1[[#This Row],[DIA]]&amp;"-"&amp;Tabla1[[#This Row],[NUM]]</f>
        <v>45866-921</v>
      </c>
      <c r="B1369" s="61">
        <v>45866</v>
      </c>
      <c r="C1369" t="s">
        <v>13</v>
      </c>
      <c r="D1369" t="s">
        <v>185</v>
      </c>
      <c r="E1369" t="s">
        <v>186</v>
      </c>
      <c r="F1369">
        <v>921</v>
      </c>
      <c r="G1369">
        <v>0.81597222222222221</v>
      </c>
      <c r="H1369">
        <v>2.0833333333333332E-2</v>
      </c>
      <c r="I1369">
        <v>30</v>
      </c>
      <c r="J1369">
        <v>0</v>
      </c>
      <c r="K1369">
        <v>30</v>
      </c>
      <c r="L1369">
        <v>0</v>
      </c>
      <c r="M1369" s="1" t="str">
        <f>IFERROR(VLOOKUP(Tabla1[[#This Row],[COD]],Circuitos[],2,0)," ")</f>
        <v xml:space="preserve"> </v>
      </c>
      <c r="N1369" s="9">
        <f>Tabla1[[#This Row],[DIA]]</f>
        <v>45866</v>
      </c>
    </row>
    <row r="1370" spans="1:14">
      <c r="A1370" s="9" t="str">
        <f>Tabla1[[#This Row],[DIA]]&amp;"-"&amp;Tabla1[[#This Row],[NUM]]</f>
        <v>45866-5115</v>
      </c>
      <c r="B1370" s="61">
        <v>45866</v>
      </c>
      <c r="C1370" t="s">
        <v>13</v>
      </c>
      <c r="D1370" t="s">
        <v>199</v>
      </c>
      <c r="E1370" t="s">
        <v>549</v>
      </c>
      <c r="F1370">
        <v>5115</v>
      </c>
      <c r="G1370">
        <v>0.33333333333333331</v>
      </c>
      <c r="H1370">
        <v>0.45833333333333331</v>
      </c>
      <c r="I1370">
        <v>189</v>
      </c>
      <c r="J1370">
        <v>21</v>
      </c>
      <c r="K1370">
        <v>168</v>
      </c>
      <c r="L1370">
        <v>11.111111111111111</v>
      </c>
      <c r="M1370" s="1" t="str">
        <f>IFERROR(VLOOKUP(Tabla1[[#This Row],[COD]],Circuitos[],2,0)," ")</f>
        <v>Noruega Fascinante II / Esencias de Noruega II</v>
      </c>
      <c r="N1370" s="9">
        <f>Tabla1[[#This Row],[DIA]]</f>
        <v>45866</v>
      </c>
    </row>
    <row r="1371" spans="1:14">
      <c r="A1371" s="9" t="str">
        <f>Tabla1[[#This Row],[DIA]]&amp;"-"&amp;Tabla1[[#This Row],[NUM]]</f>
        <v>45866-1219</v>
      </c>
      <c r="B1371" s="61">
        <v>45866</v>
      </c>
      <c r="C1371" t="s">
        <v>13</v>
      </c>
      <c r="D1371" t="s">
        <v>557</v>
      </c>
      <c r="E1371" t="s">
        <v>250</v>
      </c>
      <c r="F1371">
        <v>1219</v>
      </c>
      <c r="G1371">
        <v>0.3125</v>
      </c>
      <c r="H1371">
        <v>0.38194444444444442</v>
      </c>
      <c r="I1371">
        <v>30</v>
      </c>
      <c r="J1371">
        <v>0</v>
      </c>
      <c r="K1371">
        <v>30</v>
      </c>
      <c r="L1371">
        <v>0</v>
      </c>
      <c r="M1371" s="1" t="str">
        <f>IFERROR(VLOOKUP(Tabla1[[#This Row],[COD]],Circuitos[],2,0)," ")</f>
        <v xml:space="preserve"> </v>
      </c>
      <c r="N1371" s="9">
        <f>Tabla1[[#This Row],[DIA]]</f>
        <v>45866</v>
      </c>
    </row>
    <row r="1372" spans="1:14">
      <c r="A1372" s="9" t="str">
        <f>Tabla1[[#This Row],[DIA]]&amp;"-"&amp;Tabla1[[#This Row],[NUM]]</f>
        <v>45866-586</v>
      </c>
      <c r="B1372" s="61">
        <v>45866</v>
      </c>
      <c r="C1372" t="s">
        <v>229</v>
      </c>
      <c r="D1372" t="s">
        <v>13</v>
      </c>
      <c r="E1372" t="s">
        <v>556</v>
      </c>
      <c r="F1372">
        <v>586</v>
      </c>
      <c r="G1372">
        <v>0.73611111111111116</v>
      </c>
      <c r="H1372">
        <v>0.86111111111111116</v>
      </c>
      <c r="I1372">
        <v>35</v>
      </c>
      <c r="J1372">
        <v>3</v>
      </c>
      <c r="K1372">
        <v>32</v>
      </c>
      <c r="L1372">
        <v>8.5714285714285712</v>
      </c>
      <c r="M1372" s="1" t="str">
        <f>IFERROR(VLOOKUP(Tabla1[[#This Row],[COD]],Circuitos[],2,0)," ")</f>
        <v xml:space="preserve"> </v>
      </c>
      <c r="N1372" s="9">
        <f>Tabla1[[#This Row],[DIA]]</f>
        <v>45866</v>
      </c>
    </row>
    <row r="1373" spans="1:14">
      <c r="A1373" s="9" t="str">
        <f>Tabla1[[#This Row],[DIA]]&amp;"-"&amp;Tabla1[[#This Row],[NUM]]</f>
        <v>45867-1304</v>
      </c>
      <c r="B1373" s="61">
        <v>45867</v>
      </c>
      <c r="C1373" t="s">
        <v>33</v>
      </c>
      <c r="D1373" t="s">
        <v>147</v>
      </c>
      <c r="E1373" t="s">
        <v>181</v>
      </c>
      <c r="F1373">
        <v>1304</v>
      </c>
      <c r="G1373">
        <v>0.5</v>
      </c>
      <c r="H1373">
        <v>0.72569444444444442</v>
      </c>
      <c r="I1373">
        <v>12</v>
      </c>
      <c r="J1373">
        <v>7</v>
      </c>
      <c r="K1373">
        <v>5</v>
      </c>
      <c r="L1373">
        <v>58.333333333333336</v>
      </c>
      <c r="M1373" s="1" t="str">
        <f>IFERROR(VLOOKUP(Tabla1[[#This Row],[COD]],Circuitos[],2,0)," ")</f>
        <v xml:space="preserve"> </v>
      </c>
      <c r="N1373" s="9">
        <f>Tabla1[[#This Row],[DIA]]</f>
        <v>45867</v>
      </c>
    </row>
    <row r="1374" spans="1:14">
      <c r="A1374" s="9" t="str">
        <f>Tabla1[[#This Row],[DIA]]&amp;"-"&amp;Tabla1[[#This Row],[NUM]]</f>
        <v>45867-1854</v>
      </c>
      <c r="B1374" s="61">
        <v>45867</v>
      </c>
      <c r="C1374" t="s">
        <v>36</v>
      </c>
      <c r="D1374" t="s">
        <v>147</v>
      </c>
      <c r="E1374" t="s">
        <v>181</v>
      </c>
      <c r="F1374">
        <v>1854</v>
      </c>
      <c r="G1374">
        <v>0.5</v>
      </c>
      <c r="H1374">
        <v>0.69097222222222221</v>
      </c>
      <c r="I1374">
        <v>16</v>
      </c>
      <c r="J1374">
        <v>0</v>
      </c>
      <c r="K1374">
        <v>16</v>
      </c>
      <c r="L1374">
        <v>0</v>
      </c>
      <c r="M1374" s="1" t="str">
        <f>IFERROR(VLOOKUP(Tabla1[[#This Row],[COD]],Circuitos[],2,0)," ")</f>
        <v xml:space="preserve"> </v>
      </c>
      <c r="N1374" s="9">
        <f>Tabla1[[#This Row],[DIA]]</f>
        <v>45867</v>
      </c>
    </row>
    <row r="1375" spans="1:14">
      <c r="A1375" s="9" t="str">
        <f>Tabla1[[#This Row],[DIA]]&amp;"-"&amp;Tabla1[[#This Row],[NUM]]</f>
        <v>45867-1316</v>
      </c>
      <c r="B1375" s="61">
        <v>45867</v>
      </c>
      <c r="C1375" t="s">
        <v>37</v>
      </c>
      <c r="D1375" t="s">
        <v>147</v>
      </c>
      <c r="E1375" t="s">
        <v>181</v>
      </c>
      <c r="F1375">
        <v>1316</v>
      </c>
      <c r="G1375">
        <v>0.50347222222222221</v>
      </c>
      <c r="H1375">
        <v>0.71875</v>
      </c>
      <c r="I1375">
        <v>16</v>
      </c>
      <c r="J1375">
        <v>2</v>
      </c>
      <c r="K1375">
        <v>14</v>
      </c>
      <c r="L1375">
        <v>12.5</v>
      </c>
      <c r="M1375" s="1" t="str">
        <f>IFERROR(VLOOKUP(Tabla1[[#This Row],[COD]],Circuitos[],2,0)," ")</f>
        <v xml:space="preserve"> </v>
      </c>
      <c r="N1375" s="9">
        <f>Tabla1[[#This Row],[DIA]]</f>
        <v>45867</v>
      </c>
    </row>
    <row r="1376" spans="1:14">
      <c r="A1376" s="9" t="str">
        <f>Tabla1[[#This Row],[DIA]]&amp;"-"&amp;Tabla1[[#This Row],[NUM]]</f>
        <v>45867-872</v>
      </c>
      <c r="B1376" s="61">
        <v>45867</v>
      </c>
      <c r="C1376" t="s">
        <v>223</v>
      </c>
      <c r="D1376" t="s">
        <v>13</v>
      </c>
      <c r="E1376" t="s">
        <v>250</v>
      </c>
      <c r="F1376">
        <v>872</v>
      </c>
      <c r="G1376">
        <v>0.64930555555555558</v>
      </c>
      <c r="H1376">
        <v>0.78819444444444442</v>
      </c>
      <c r="I1376">
        <v>45</v>
      </c>
      <c r="J1376">
        <v>18</v>
      </c>
      <c r="K1376">
        <v>27</v>
      </c>
      <c r="L1376">
        <v>40</v>
      </c>
      <c r="M1376" s="1" t="str">
        <f>IFERROR(VLOOKUP(Tabla1[[#This Row],[COD]],Circuitos[],2,0)," ")</f>
        <v xml:space="preserve"> </v>
      </c>
      <c r="N1376" s="9">
        <f>Tabla1[[#This Row],[DIA]]</f>
        <v>45867</v>
      </c>
    </row>
    <row r="1377" spans="1:14">
      <c r="A1377" s="9" t="str">
        <f>Tabla1[[#This Row],[DIA]]&amp;"-"&amp;Tabla1[[#This Row],[NUM]]</f>
        <v>45867-764</v>
      </c>
      <c r="B1377" s="61">
        <v>45867</v>
      </c>
      <c r="C1377" t="s">
        <v>223</v>
      </c>
      <c r="D1377" t="s">
        <v>24</v>
      </c>
      <c r="E1377" t="s">
        <v>278</v>
      </c>
      <c r="F1377">
        <v>764</v>
      </c>
      <c r="G1377">
        <v>0.84722222222222221</v>
      </c>
      <c r="H1377">
        <v>0.96875</v>
      </c>
      <c r="I1377">
        <v>45</v>
      </c>
      <c r="J1377">
        <v>45</v>
      </c>
      <c r="K1377">
        <v>0</v>
      </c>
      <c r="L1377">
        <v>100</v>
      </c>
      <c r="M1377" s="1" t="str">
        <f>IFERROR(VLOOKUP(Tabla1[[#This Row],[COD]],Circuitos[],2,0)," ")</f>
        <v xml:space="preserve"> </v>
      </c>
      <c r="N1377" s="9">
        <f>Tabla1[[#This Row],[DIA]]</f>
        <v>45867</v>
      </c>
    </row>
    <row r="1378" spans="1:14">
      <c r="A1378" s="9" t="str">
        <f>Tabla1[[#This Row],[DIA]]&amp;"-"&amp;Tabla1[[#This Row],[NUM]]</f>
        <v>45867-938</v>
      </c>
      <c r="B1378" s="61">
        <v>45867</v>
      </c>
      <c r="C1378" t="s">
        <v>209</v>
      </c>
      <c r="D1378" t="s">
        <v>13</v>
      </c>
      <c r="E1378" t="s">
        <v>250</v>
      </c>
      <c r="F1378">
        <v>938</v>
      </c>
      <c r="G1378">
        <v>0.82638888888888884</v>
      </c>
      <c r="H1378">
        <v>0.95486111111111116</v>
      </c>
      <c r="I1378">
        <v>45</v>
      </c>
      <c r="J1378">
        <v>7</v>
      </c>
      <c r="K1378">
        <v>38</v>
      </c>
      <c r="L1378">
        <v>15.555555555555555</v>
      </c>
      <c r="M1378" s="1" t="str">
        <f>IFERROR(VLOOKUP(Tabla1[[#This Row],[COD]],Circuitos[],2,0)," ")</f>
        <v xml:space="preserve"> </v>
      </c>
      <c r="N1378" s="9">
        <f>Tabla1[[#This Row],[DIA]]</f>
        <v>45867</v>
      </c>
    </row>
    <row r="1379" spans="1:14">
      <c r="A1379" s="9" t="str">
        <f>Tabla1[[#This Row],[DIA]]&amp;"-"&amp;Tabla1[[#This Row],[NUM]]</f>
        <v>45867-1305</v>
      </c>
      <c r="B1379" s="61">
        <v>45867</v>
      </c>
      <c r="C1379" t="s">
        <v>147</v>
      </c>
      <c r="D1379" t="s">
        <v>33</v>
      </c>
      <c r="E1379" t="s">
        <v>181</v>
      </c>
      <c r="F1379">
        <v>1305</v>
      </c>
      <c r="G1379">
        <v>0.55208333333333337</v>
      </c>
      <c r="H1379">
        <v>0.70833333333333337</v>
      </c>
      <c r="I1379">
        <v>12</v>
      </c>
      <c r="J1379">
        <v>0</v>
      </c>
      <c r="K1379">
        <v>12</v>
      </c>
      <c r="L1379">
        <v>0</v>
      </c>
      <c r="M1379" s="1" t="str">
        <f>IFERROR(VLOOKUP(Tabla1[[#This Row],[COD]],Circuitos[],2,0)," ")</f>
        <v xml:space="preserve"> </v>
      </c>
      <c r="N1379" s="9">
        <f>Tabla1[[#This Row],[DIA]]</f>
        <v>45867</v>
      </c>
    </row>
    <row r="1380" spans="1:14">
      <c r="A1380" s="9" t="str">
        <f>Tabla1[[#This Row],[DIA]]&amp;"-"&amp;Tabla1[[#This Row],[NUM]]</f>
        <v>45867-2020</v>
      </c>
      <c r="B1380" s="61">
        <v>45867</v>
      </c>
      <c r="C1380" t="s">
        <v>147</v>
      </c>
      <c r="D1380" t="s">
        <v>180</v>
      </c>
      <c r="E1380" t="s">
        <v>181</v>
      </c>
      <c r="F1380">
        <v>2020</v>
      </c>
      <c r="G1380">
        <v>0.76736111111111116</v>
      </c>
      <c r="H1380">
        <v>0.82986111111111116</v>
      </c>
      <c r="I1380">
        <v>58</v>
      </c>
      <c r="J1380">
        <v>5</v>
      </c>
      <c r="K1380">
        <v>53</v>
      </c>
      <c r="L1380">
        <v>8.6206896551724146</v>
      </c>
      <c r="M1380" s="1" t="str">
        <f>IFERROR(VLOOKUP(Tabla1[[#This Row],[COD]],Circuitos[],2,0)," ")</f>
        <v xml:space="preserve"> </v>
      </c>
      <c r="N1380" s="9">
        <f>Tabla1[[#This Row],[DIA]]</f>
        <v>45867</v>
      </c>
    </row>
    <row r="1381" spans="1:14">
      <c r="A1381" s="9" t="str">
        <f>Tabla1[[#This Row],[DIA]]&amp;"-"&amp;Tabla1[[#This Row],[NUM]]</f>
        <v>45867-2022</v>
      </c>
      <c r="B1381" s="61">
        <v>45867</v>
      </c>
      <c r="C1381" t="s">
        <v>147</v>
      </c>
      <c r="D1381" t="s">
        <v>180</v>
      </c>
      <c r="E1381" t="s">
        <v>181</v>
      </c>
      <c r="F1381">
        <v>2022</v>
      </c>
      <c r="G1381">
        <v>0.83680555555555558</v>
      </c>
      <c r="H1381">
        <v>0.89930555555555558</v>
      </c>
      <c r="I1381">
        <v>16</v>
      </c>
      <c r="J1381">
        <v>2</v>
      </c>
      <c r="K1381">
        <v>14</v>
      </c>
      <c r="L1381">
        <v>12.5</v>
      </c>
      <c r="M1381" s="1" t="str">
        <f>IFERROR(VLOOKUP(Tabla1[[#This Row],[COD]],Circuitos[],2,0)," ")</f>
        <v xml:space="preserve"> </v>
      </c>
      <c r="N1381" s="9">
        <f>Tabla1[[#This Row],[DIA]]</f>
        <v>45867</v>
      </c>
    </row>
    <row r="1382" spans="1:14">
      <c r="A1382" s="9" t="str">
        <f>Tabla1[[#This Row],[DIA]]&amp;"-"&amp;Tabla1[[#This Row],[NUM]]</f>
        <v>45867-2022</v>
      </c>
      <c r="B1382" s="61">
        <v>45867</v>
      </c>
      <c r="C1382" t="s">
        <v>147</v>
      </c>
      <c r="D1382" t="s">
        <v>180</v>
      </c>
      <c r="E1382" t="s">
        <v>181</v>
      </c>
      <c r="F1382">
        <v>2022</v>
      </c>
      <c r="G1382">
        <v>0.83680555555555558</v>
      </c>
      <c r="H1382">
        <v>0.90277777777777779</v>
      </c>
      <c r="I1382">
        <v>12</v>
      </c>
      <c r="J1382">
        <v>7</v>
      </c>
      <c r="K1382">
        <v>5</v>
      </c>
      <c r="L1382">
        <v>58.333333333333336</v>
      </c>
      <c r="M1382" s="1" t="str">
        <f>IFERROR(VLOOKUP(Tabla1[[#This Row],[COD]],Circuitos[],2,0)," ")</f>
        <v xml:space="preserve"> </v>
      </c>
      <c r="N1382" s="9">
        <f>Tabla1[[#This Row],[DIA]]</f>
        <v>45867</v>
      </c>
    </row>
    <row r="1383" spans="1:14">
      <c r="A1383" s="9" t="str">
        <f>Tabla1[[#This Row],[DIA]]&amp;"-"&amp;Tabla1[[#This Row],[NUM]]</f>
        <v>45867-1855</v>
      </c>
      <c r="B1383" s="61">
        <v>45867</v>
      </c>
      <c r="C1383" t="s">
        <v>147</v>
      </c>
      <c r="D1383" t="s">
        <v>36</v>
      </c>
      <c r="E1383" t="s">
        <v>181</v>
      </c>
      <c r="F1383">
        <v>1855</v>
      </c>
      <c r="G1383">
        <v>0.59722222222222221</v>
      </c>
      <c r="H1383">
        <v>0.71180555555555558</v>
      </c>
      <c r="I1383">
        <v>16</v>
      </c>
      <c r="J1383">
        <v>0</v>
      </c>
      <c r="K1383">
        <v>16</v>
      </c>
      <c r="L1383">
        <v>0</v>
      </c>
      <c r="M1383" s="1" t="str">
        <f>IFERROR(VLOOKUP(Tabla1[[#This Row],[COD]],Circuitos[],2,0)," ")</f>
        <v xml:space="preserve"> </v>
      </c>
      <c r="N1383" s="9">
        <f>Tabla1[[#This Row],[DIA]]</f>
        <v>45867</v>
      </c>
    </row>
    <row r="1384" spans="1:14">
      <c r="A1384" s="9" t="str">
        <f>Tabla1[[#This Row],[DIA]]&amp;"-"&amp;Tabla1[[#This Row],[NUM]]</f>
        <v>45867-1315</v>
      </c>
      <c r="B1384" s="61">
        <v>45867</v>
      </c>
      <c r="C1384" t="s">
        <v>147</v>
      </c>
      <c r="D1384" t="s">
        <v>37</v>
      </c>
      <c r="E1384" t="s">
        <v>181</v>
      </c>
      <c r="F1384">
        <v>1315</v>
      </c>
      <c r="G1384">
        <v>0.32291666666666669</v>
      </c>
      <c r="H1384">
        <v>0.46180555555555558</v>
      </c>
      <c r="I1384">
        <v>16</v>
      </c>
      <c r="J1384">
        <v>0</v>
      </c>
      <c r="K1384">
        <v>16</v>
      </c>
      <c r="L1384">
        <v>0</v>
      </c>
      <c r="M1384" s="1" t="str">
        <f>IFERROR(VLOOKUP(Tabla1[[#This Row],[COD]],Circuitos[],2,0)," ")</f>
        <v xml:space="preserve"> </v>
      </c>
      <c r="N1384" s="9">
        <f>Tabla1[[#This Row],[DIA]]</f>
        <v>45867</v>
      </c>
    </row>
    <row r="1385" spans="1:14">
      <c r="A1385" s="9" t="str">
        <f>Tabla1[[#This Row],[DIA]]&amp;"-"&amp;Tabla1[[#This Row],[NUM]]</f>
        <v>45867-1859</v>
      </c>
      <c r="B1385" s="61">
        <v>45867</v>
      </c>
      <c r="C1385" t="s">
        <v>147</v>
      </c>
      <c r="D1385" t="s">
        <v>13</v>
      </c>
      <c r="E1385" t="s">
        <v>181</v>
      </c>
      <c r="F1385">
        <v>1859</v>
      </c>
      <c r="G1385">
        <v>0.55208333333333337</v>
      </c>
      <c r="H1385">
        <v>0.70138888888888884</v>
      </c>
      <c r="I1385">
        <v>30</v>
      </c>
      <c r="J1385">
        <v>0</v>
      </c>
      <c r="K1385">
        <v>30</v>
      </c>
      <c r="L1385">
        <v>0</v>
      </c>
      <c r="M1385" s="1" t="str">
        <f>IFERROR(VLOOKUP(Tabla1[[#This Row],[COD]],Circuitos[],2,0)," ")</f>
        <v xml:space="preserve"> </v>
      </c>
      <c r="N1385" s="9">
        <f>Tabla1[[#This Row],[DIA]]</f>
        <v>45867</v>
      </c>
    </row>
    <row r="1386" spans="1:14">
      <c r="A1386" s="9" t="str">
        <f>Tabla1[[#This Row],[DIA]]&amp;"-"&amp;Tabla1[[#This Row],[NUM]]</f>
        <v>45867-1313</v>
      </c>
      <c r="B1386" s="61">
        <v>45867</v>
      </c>
      <c r="C1386" t="s">
        <v>147</v>
      </c>
      <c r="D1386" t="s">
        <v>22</v>
      </c>
      <c r="E1386" t="s">
        <v>181</v>
      </c>
      <c r="F1386">
        <v>1313</v>
      </c>
      <c r="G1386">
        <v>0.59375</v>
      </c>
      <c r="H1386">
        <v>0.72569444444444442</v>
      </c>
      <c r="I1386">
        <v>12</v>
      </c>
      <c r="J1386">
        <v>0</v>
      </c>
      <c r="K1386">
        <v>12</v>
      </c>
      <c r="L1386">
        <v>0</v>
      </c>
      <c r="M1386" s="1" t="str">
        <f>IFERROR(VLOOKUP(Tabla1[[#This Row],[COD]],Circuitos[],2,0)," ")</f>
        <v xml:space="preserve"> </v>
      </c>
      <c r="N1386" s="9">
        <f>Tabla1[[#This Row],[DIA]]</f>
        <v>45867</v>
      </c>
    </row>
    <row r="1387" spans="1:14">
      <c r="A1387" s="9" t="str">
        <f>Tabla1[[#This Row],[DIA]]&amp;"-"&amp;Tabla1[[#This Row],[NUM]]</f>
        <v>45867-871</v>
      </c>
      <c r="B1387" s="61">
        <v>45867</v>
      </c>
      <c r="C1387" t="s">
        <v>13</v>
      </c>
      <c r="D1387" t="s">
        <v>223</v>
      </c>
      <c r="E1387" t="s">
        <v>250</v>
      </c>
      <c r="F1387">
        <v>871</v>
      </c>
      <c r="G1387">
        <v>0.48958333333333331</v>
      </c>
      <c r="H1387">
        <v>0.62152777777777779</v>
      </c>
      <c r="I1387">
        <v>45</v>
      </c>
      <c r="J1387">
        <v>13</v>
      </c>
      <c r="K1387">
        <v>32</v>
      </c>
      <c r="L1387">
        <v>28.888888888888889</v>
      </c>
      <c r="M1387" s="1" t="str">
        <f>IFERROR(VLOOKUP(Tabla1[[#This Row],[COD]],Circuitos[],2,0)," ")</f>
        <v xml:space="preserve"> </v>
      </c>
      <c r="N1387" s="9">
        <f>Tabla1[[#This Row],[DIA]]</f>
        <v>45867</v>
      </c>
    </row>
    <row r="1388" spans="1:14">
      <c r="A1388" s="9" t="str">
        <f>Tabla1[[#This Row],[DIA]]&amp;"-"&amp;Tabla1[[#This Row],[NUM]]</f>
        <v>45867-763</v>
      </c>
      <c r="B1388" s="61">
        <v>45867</v>
      </c>
      <c r="C1388" t="s">
        <v>13</v>
      </c>
      <c r="D1388" t="s">
        <v>223</v>
      </c>
      <c r="E1388" t="s">
        <v>278</v>
      </c>
      <c r="F1388">
        <v>763</v>
      </c>
      <c r="G1388">
        <v>0.67361111111111116</v>
      </c>
      <c r="H1388">
        <v>0.77430555555555558</v>
      </c>
      <c r="I1388">
        <v>45</v>
      </c>
      <c r="J1388">
        <v>2</v>
      </c>
      <c r="K1388">
        <v>43</v>
      </c>
      <c r="L1388">
        <v>4.4444444444444446</v>
      </c>
      <c r="M1388" s="1" t="str">
        <f>IFERROR(VLOOKUP(Tabla1[[#This Row],[COD]],Circuitos[],2,0)," ")</f>
        <v>Gran Tour de Ciudades Imperiales I y II (BUD-&gt;PRG)</v>
      </c>
      <c r="N1388" s="9">
        <f>Tabla1[[#This Row],[DIA]]</f>
        <v>45867</v>
      </c>
    </row>
    <row r="1389" spans="1:14">
      <c r="A1389" s="9" t="str">
        <f>Tabla1[[#This Row],[DIA]]&amp;"-"&amp;Tabla1[[#This Row],[NUM]]</f>
        <v>45867-935</v>
      </c>
      <c r="B1389" s="61">
        <v>45867</v>
      </c>
      <c r="C1389" t="s">
        <v>13</v>
      </c>
      <c r="D1389" t="s">
        <v>209</v>
      </c>
      <c r="E1389" t="s">
        <v>250</v>
      </c>
      <c r="F1389">
        <v>935</v>
      </c>
      <c r="G1389">
        <v>0.5</v>
      </c>
      <c r="H1389">
        <v>0.61805555555555558</v>
      </c>
      <c r="I1389">
        <v>45</v>
      </c>
      <c r="J1389">
        <v>2</v>
      </c>
      <c r="K1389">
        <v>43</v>
      </c>
      <c r="L1389">
        <v>4.4444444444444446</v>
      </c>
      <c r="M1389" s="1" t="str">
        <f>IFERROR(VLOOKUP(Tabla1[[#This Row],[COD]],Circuitos[],2,0)," ")</f>
        <v xml:space="preserve"> </v>
      </c>
      <c r="N1389" s="9">
        <f>Tabla1[[#This Row],[DIA]]</f>
        <v>45867</v>
      </c>
    </row>
    <row r="1390" spans="1:14">
      <c r="A1390" s="9" t="str">
        <f>Tabla1[[#This Row],[DIA]]&amp;"-"&amp;Tabla1[[#This Row],[NUM]]</f>
        <v>45867-1858</v>
      </c>
      <c r="B1390" s="61">
        <v>45867</v>
      </c>
      <c r="C1390" t="s">
        <v>13</v>
      </c>
      <c r="D1390" t="s">
        <v>147</v>
      </c>
      <c r="E1390" t="s">
        <v>181</v>
      </c>
      <c r="F1390">
        <v>1858</v>
      </c>
      <c r="G1390">
        <v>0.5</v>
      </c>
      <c r="H1390">
        <v>0.71527777777777779</v>
      </c>
      <c r="I1390">
        <v>30</v>
      </c>
      <c r="J1390">
        <v>5</v>
      </c>
      <c r="K1390">
        <v>25</v>
      </c>
      <c r="L1390">
        <v>16.666666666666668</v>
      </c>
      <c r="M1390" s="1" t="str">
        <f>IFERROR(VLOOKUP(Tabla1[[#This Row],[COD]],Circuitos[],2,0)," ")</f>
        <v xml:space="preserve"> </v>
      </c>
      <c r="N1390" s="9">
        <f>Tabla1[[#This Row],[DIA]]</f>
        <v>45867</v>
      </c>
    </row>
    <row r="1391" spans="1:14">
      <c r="A1391" s="9" t="str">
        <f>Tabla1[[#This Row],[DIA]]&amp;"-"&amp;Tabla1[[#This Row],[NUM]]</f>
        <v>45867-809</v>
      </c>
      <c r="B1391" s="61">
        <v>45867</v>
      </c>
      <c r="C1391" t="s">
        <v>13</v>
      </c>
      <c r="D1391" t="s">
        <v>236</v>
      </c>
      <c r="E1391" t="s">
        <v>250</v>
      </c>
      <c r="F1391">
        <v>809</v>
      </c>
      <c r="G1391">
        <v>0.49652777777777779</v>
      </c>
      <c r="H1391">
        <v>0.61805555555555558</v>
      </c>
      <c r="I1391">
        <v>45</v>
      </c>
      <c r="J1391">
        <v>11</v>
      </c>
      <c r="K1391">
        <v>34</v>
      </c>
      <c r="L1391">
        <v>24.444444444444443</v>
      </c>
      <c r="M1391" s="1" t="str">
        <f>IFERROR(VLOOKUP(Tabla1[[#This Row],[COD]],Circuitos[],2,0)," ")</f>
        <v xml:space="preserve"> </v>
      </c>
      <c r="N1391" s="9">
        <f>Tabla1[[#This Row],[DIA]]</f>
        <v>45867</v>
      </c>
    </row>
    <row r="1392" spans="1:14">
      <c r="A1392" s="9" t="str">
        <f>Tabla1[[#This Row],[DIA]]&amp;"-"&amp;Tabla1[[#This Row],[NUM]]</f>
        <v>45867-941</v>
      </c>
      <c r="B1392" s="61">
        <v>45867</v>
      </c>
      <c r="C1392" t="s">
        <v>13</v>
      </c>
      <c r="D1392" t="s">
        <v>254</v>
      </c>
      <c r="E1392" t="s">
        <v>250</v>
      </c>
      <c r="F1392">
        <v>941</v>
      </c>
      <c r="G1392">
        <v>0.66666666666666663</v>
      </c>
      <c r="H1392">
        <v>0.78125</v>
      </c>
      <c r="I1392">
        <v>45</v>
      </c>
      <c r="J1392">
        <v>13</v>
      </c>
      <c r="K1392">
        <v>32</v>
      </c>
      <c r="L1392">
        <v>28.888888888888889</v>
      </c>
      <c r="M1392" s="1" t="str">
        <f>IFERROR(VLOOKUP(Tabla1[[#This Row],[COD]],Circuitos[],2,0)," ")</f>
        <v xml:space="preserve"> </v>
      </c>
      <c r="N1392" s="9">
        <f>Tabla1[[#This Row],[DIA]]</f>
        <v>45867</v>
      </c>
    </row>
    <row r="1393" spans="1:14">
      <c r="A1393" s="9" t="str">
        <f>Tabla1[[#This Row],[DIA]]&amp;"-"&amp;Tabla1[[#This Row],[NUM]]</f>
        <v>45867-415</v>
      </c>
      <c r="B1393" s="61">
        <v>45867</v>
      </c>
      <c r="C1393" t="s">
        <v>358</v>
      </c>
      <c r="D1393" t="s">
        <v>13</v>
      </c>
      <c r="E1393" t="s">
        <v>528</v>
      </c>
      <c r="F1393">
        <v>415</v>
      </c>
      <c r="G1393">
        <v>0.34722222222222221</v>
      </c>
      <c r="H1393">
        <v>0.47569444444444442</v>
      </c>
      <c r="I1393">
        <v>35</v>
      </c>
      <c r="J1393">
        <v>31</v>
      </c>
      <c r="K1393">
        <v>4</v>
      </c>
      <c r="L1393">
        <v>88.571428571428569</v>
      </c>
      <c r="M1393" s="1" t="str">
        <f>IFERROR(VLOOKUP(Tabla1[[#This Row],[COD]],Circuitos[],2,0)," ")</f>
        <v xml:space="preserve"> </v>
      </c>
      <c r="N1393" s="9">
        <f>Tabla1[[#This Row],[DIA]]</f>
        <v>45867</v>
      </c>
    </row>
    <row r="1394" spans="1:14">
      <c r="A1394" s="9" t="str">
        <f>Tabla1[[#This Row],[DIA]]&amp;"-"&amp;Tabla1[[#This Row],[NUM]]</f>
        <v>45867-810</v>
      </c>
      <c r="B1394" s="61">
        <v>45867</v>
      </c>
      <c r="C1394" t="s">
        <v>236</v>
      </c>
      <c r="D1394" t="s">
        <v>13</v>
      </c>
      <c r="E1394" t="s">
        <v>250</v>
      </c>
      <c r="F1394">
        <v>810</v>
      </c>
      <c r="G1394">
        <v>0.64930555555555558</v>
      </c>
      <c r="H1394">
        <v>0.78125</v>
      </c>
      <c r="I1394">
        <v>45</v>
      </c>
      <c r="J1394">
        <v>12</v>
      </c>
      <c r="K1394">
        <v>33</v>
      </c>
      <c r="L1394">
        <v>26.666666666666668</v>
      </c>
      <c r="M1394" s="1" t="str">
        <f>IFERROR(VLOOKUP(Tabla1[[#This Row],[COD]],Circuitos[],2,0)," ")</f>
        <v xml:space="preserve"> </v>
      </c>
      <c r="N1394" s="9">
        <f>Tabla1[[#This Row],[DIA]]</f>
        <v>45867</v>
      </c>
    </row>
    <row r="1395" spans="1:14">
      <c r="A1395" s="9" t="str">
        <f>Tabla1[[#This Row],[DIA]]&amp;"-"&amp;Tabla1[[#This Row],[NUM]]</f>
        <v>45867-867</v>
      </c>
      <c r="B1395" s="61">
        <v>45867</v>
      </c>
      <c r="C1395" t="s">
        <v>153</v>
      </c>
      <c r="D1395" t="s">
        <v>111</v>
      </c>
      <c r="E1395" t="s">
        <v>265</v>
      </c>
      <c r="F1395">
        <v>867</v>
      </c>
      <c r="G1395">
        <v>0.78819444444444442</v>
      </c>
      <c r="H1395">
        <v>2.0833333333333332E-2</v>
      </c>
      <c r="I1395">
        <v>27</v>
      </c>
      <c r="J1395">
        <v>27</v>
      </c>
      <c r="K1395">
        <v>0</v>
      </c>
      <c r="L1395">
        <v>100</v>
      </c>
      <c r="M1395" s="1" t="str">
        <f>IFERROR(VLOOKUP(Tabla1[[#This Row],[COD]],Circuitos[],2,0)," ")</f>
        <v xml:space="preserve"> </v>
      </c>
      <c r="N1395" s="9">
        <f>Tabla1[[#This Row],[DIA]]</f>
        <v>45867</v>
      </c>
    </row>
    <row r="1396" spans="1:14">
      <c r="A1396" s="9" t="str">
        <f>Tabla1[[#This Row],[DIA]]&amp;"-"&amp;Tabla1[[#This Row],[NUM]]</f>
        <v>45867-1302</v>
      </c>
      <c r="B1396" s="61">
        <v>45867</v>
      </c>
      <c r="C1396" t="s">
        <v>22</v>
      </c>
      <c r="D1396" t="s">
        <v>147</v>
      </c>
      <c r="E1396" t="s">
        <v>181</v>
      </c>
      <c r="F1396">
        <v>1302</v>
      </c>
      <c r="G1396">
        <v>0.50347222222222221</v>
      </c>
      <c r="H1396">
        <v>0.70486111111111116</v>
      </c>
      <c r="I1396">
        <v>12</v>
      </c>
      <c r="J1396">
        <v>0</v>
      </c>
      <c r="K1396">
        <v>12</v>
      </c>
      <c r="L1396">
        <v>0</v>
      </c>
      <c r="M1396" s="1" t="str">
        <f>IFERROR(VLOOKUP(Tabla1[[#This Row],[COD]],Circuitos[],2,0)," ")</f>
        <v xml:space="preserve"> </v>
      </c>
      <c r="N1396" s="9">
        <f>Tabla1[[#This Row],[DIA]]</f>
        <v>45867</v>
      </c>
    </row>
    <row r="1397" spans="1:14">
      <c r="A1397" s="9" t="str">
        <f>Tabla1[[#This Row],[DIA]]&amp;"-"&amp;Tabla1[[#This Row],[NUM]]</f>
        <v>45867-942</v>
      </c>
      <c r="B1397" s="61">
        <v>45867</v>
      </c>
      <c r="C1397" t="s">
        <v>254</v>
      </c>
      <c r="D1397" t="s">
        <v>13</v>
      </c>
      <c r="E1397" t="s">
        <v>250</v>
      </c>
      <c r="F1397">
        <v>942</v>
      </c>
      <c r="G1397">
        <v>0.8125</v>
      </c>
      <c r="H1397">
        <v>0.93402777777777779</v>
      </c>
      <c r="I1397">
        <v>45</v>
      </c>
      <c r="J1397">
        <v>0</v>
      </c>
      <c r="K1397">
        <v>45</v>
      </c>
      <c r="L1397">
        <v>0</v>
      </c>
      <c r="M1397" s="1" t="str">
        <f>IFERROR(VLOOKUP(Tabla1[[#This Row],[COD]],Circuitos[],2,0)," ")</f>
        <v xml:space="preserve"> </v>
      </c>
      <c r="N1397" s="9">
        <f>Tabla1[[#This Row],[DIA]]</f>
        <v>45867</v>
      </c>
    </row>
    <row r="1398" spans="1:14">
      <c r="A1398" s="9" t="str">
        <f>Tabla1[[#This Row],[DIA]]&amp;"-"&amp;Tabla1[[#This Row],[NUM]]</f>
        <v>45868-2333</v>
      </c>
      <c r="B1398" s="61">
        <v>45868</v>
      </c>
      <c r="C1398" t="s">
        <v>185</v>
      </c>
      <c r="D1398" t="s">
        <v>147</v>
      </c>
      <c r="E1398" t="s">
        <v>181</v>
      </c>
      <c r="F1398">
        <v>2333</v>
      </c>
      <c r="G1398">
        <v>0.79513888888888884</v>
      </c>
      <c r="H1398">
        <v>0.85763888888888884</v>
      </c>
      <c r="I1398">
        <v>40</v>
      </c>
      <c r="J1398">
        <v>9</v>
      </c>
      <c r="K1398">
        <v>31</v>
      </c>
      <c r="L1398">
        <v>22.5</v>
      </c>
      <c r="M1398" s="1" t="str">
        <f>IFERROR(VLOOKUP(Tabla1[[#This Row],[COD]],Circuitos[],2,0)," ")</f>
        <v xml:space="preserve"> </v>
      </c>
      <c r="N1398" s="9">
        <f>Tabla1[[#This Row],[DIA]]</f>
        <v>45868</v>
      </c>
    </row>
    <row r="1399" spans="1:14">
      <c r="A1399" s="9" t="str">
        <f>Tabla1[[#This Row],[DIA]]&amp;"-"&amp;Tabla1[[#This Row],[NUM]]</f>
        <v>45868-8055</v>
      </c>
      <c r="B1399" s="61">
        <v>45868</v>
      </c>
      <c r="C1399" t="s">
        <v>175</v>
      </c>
      <c r="D1399" t="s">
        <v>173</v>
      </c>
      <c r="E1399" t="s">
        <v>257</v>
      </c>
      <c r="F1399">
        <v>8055</v>
      </c>
      <c r="G1399">
        <v>0.5625</v>
      </c>
      <c r="H1399">
        <v>0.61458333333333337</v>
      </c>
      <c r="I1399">
        <v>10</v>
      </c>
      <c r="J1399">
        <v>2</v>
      </c>
      <c r="K1399">
        <v>8</v>
      </c>
      <c r="L1399">
        <v>20</v>
      </c>
      <c r="M1399" s="1" t="str">
        <f>IFERROR(VLOOKUP(Tabla1[[#This Row],[COD]],Circuitos[],2,0)," ")</f>
        <v xml:space="preserve"> </v>
      </c>
      <c r="N1399" s="9">
        <f>Tabla1[[#This Row],[DIA]]</f>
        <v>45868</v>
      </c>
    </row>
    <row r="1400" spans="1:14">
      <c r="A1400" s="9" t="str">
        <f>Tabla1[[#This Row],[DIA]]&amp;"-"&amp;Tabla1[[#This Row],[NUM]]</f>
        <v>45868-101</v>
      </c>
      <c r="B1400" s="61">
        <v>45868</v>
      </c>
      <c r="C1400" t="s">
        <v>111</v>
      </c>
      <c r="D1400" t="s">
        <v>13</v>
      </c>
      <c r="E1400" t="s">
        <v>265</v>
      </c>
      <c r="F1400">
        <v>101</v>
      </c>
      <c r="G1400">
        <v>9.375E-2</v>
      </c>
      <c r="H1400">
        <v>0.33680555555555558</v>
      </c>
      <c r="I1400">
        <v>27</v>
      </c>
      <c r="J1400">
        <v>27</v>
      </c>
      <c r="K1400">
        <v>0</v>
      </c>
      <c r="L1400">
        <v>100</v>
      </c>
      <c r="M1400" s="1" t="str">
        <f>IFERROR(VLOOKUP(Tabla1[[#This Row],[COD]],Circuitos[],2,0)," ")</f>
        <v xml:space="preserve"> </v>
      </c>
      <c r="N1400" s="9">
        <f>Tabla1[[#This Row],[DIA]]</f>
        <v>45868</v>
      </c>
    </row>
    <row r="1401" spans="1:14">
      <c r="A1401" s="9" t="str">
        <f>Tabla1[[#This Row],[DIA]]&amp;"-"&amp;Tabla1[[#This Row],[NUM]]</f>
        <v>45870-2333</v>
      </c>
      <c r="B1401" s="61">
        <v>45870</v>
      </c>
      <c r="C1401" t="s">
        <v>185</v>
      </c>
      <c r="D1401" t="s">
        <v>147</v>
      </c>
      <c r="E1401" t="s">
        <v>181</v>
      </c>
      <c r="F1401">
        <v>2333</v>
      </c>
      <c r="G1401">
        <v>0.79513888888888884</v>
      </c>
      <c r="H1401">
        <v>0.85763888888888884</v>
      </c>
      <c r="I1401">
        <v>40</v>
      </c>
      <c r="J1401">
        <v>0</v>
      </c>
      <c r="K1401">
        <v>40</v>
      </c>
      <c r="L1401">
        <v>0</v>
      </c>
      <c r="M1401" s="1" t="str">
        <f>IFERROR(VLOOKUP(Tabla1[[#This Row],[COD]],Circuitos[],2,0)," ")</f>
        <v xml:space="preserve"> </v>
      </c>
      <c r="N1401" s="9">
        <f>Tabla1[[#This Row],[DIA]]</f>
        <v>45870</v>
      </c>
    </row>
    <row r="1402" spans="1:14">
      <c r="A1402" s="9" t="str">
        <f>Tabla1[[#This Row],[DIA]]&amp;"-"&amp;Tabla1[[#This Row],[NUM]]</f>
        <v>45870-920</v>
      </c>
      <c r="B1402" s="61">
        <v>45870</v>
      </c>
      <c r="C1402" t="s">
        <v>185</v>
      </c>
      <c r="D1402" t="s">
        <v>13</v>
      </c>
      <c r="E1402" t="s">
        <v>186</v>
      </c>
      <c r="F1402">
        <v>920</v>
      </c>
      <c r="G1402">
        <v>0.63888888888888884</v>
      </c>
      <c r="H1402">
        <v>0.78125</v>
      </c>
      <c r="I1402">
        <v>30</v>
      </c>
      <c r="J1402">
        <v>6</v>
      </c>
      <c r="K1402">
        <v>24</v>
      </c>
      <c r="L1402">
        <v>20</v>
      </c>
      <c r="M1402" s="1" t="str">
        <f>IFERROR(VLOOKUP(Tabla1[[#This Row],[COD]],Circuitos[],2,0)," ")</f>
        <v xml:space="preserve"> </v>
      </c>
      <c r="N1402" s="9">
        <f>Tabla1[[#This Row],[DIA]]</f>
        <v>45870</v>
      </c>
    </row>
    <row r="1403" spans="1:14">
      <c r="A1403" s="9" t="str">
        <f>Tabla1[[#This Row],[DIA]]&amp;"-"&amp;Tabla1[[#This Row],[NUM]]</f>
        <v>45870-921</v>
      </c>
      <c r="B1403" s="61">
        <v>45870</v>
      </c>
      <c r="C1403" t="s">
        <v>13</v>
      </c>
      <c r="D1403" t="s">
        <v>185</v>
      </c>
      <c r="E1403" t="s">
        <v>186</v>
      </c>
      <c r="F1403">
        <v>921</v>
      </c>
      <c r="G1403">
        <v>0.81597222222222221</v>
      </c>
      <c r="H1403">
        <v>2.0833333333333332E-2</v>
      </c>
      <c r="I1403">
        <v>30</v>
      </c>
      <c r="J1403">
        <v>0</v>
      </c>
      <c r="K1403">
        <v>30</v>
      </c>
      <c r="L1403">
        <v>0</v>
      </c>
      <c r="M1403" s="1" t="str">
        <f>IFERROR(VLOOKUP(Tabla1[[#This Row],[COD]],Circuitos[],2,0)," ")</f>
        <v xml:space="preserve"> </v>
      </c>
      <c r="N1403" s="9">
        <f>Tabla1[[#This Row],[DIA]]</f>
        <v>45870</v>
      </c>
    </row>
    <row r="1404" spans="1:14">
      <c r="A1404" s="9" t="str">
        <f>Tabla1[[#This Row],[DIA]]&amp;"-"&amp;Tabla1[[#This Row],[NUM]]</f>
        <v>45871-6001</v>
      </c>
      <c r="B1404" s="61">
        <v>45871</v>
      </c>
      <c r="C1404" t="s">
        <v>173</v>
      </c>
      <c r="D1404" t="s">
        <v>13</v>
      </c>
      <c r="E1404" t="s">
        <v>174</v>
      </c>
      <c r="F1404">
        <v>6001</v>
      </c>
      <c r="G1404">
        <v>0.37847222222222221</v>
      </c>
      <c r="H1404">
        <v>0.55902777777777779</v>
      </c>
      <c r="I1404">
        <v>10</v>
      </c>
      <c r="J1404">
        <v>2</v>
      </c>
      <c r="K1404">
        <v>8</v>
      </c>
      <c r="L1404">
        <v>20</v>
      </c>
      <c r="M1404" s="1" t="str">
        <f>IFERROR(VLOOKUP(Tabla1[[#This Row],[COD]],Circuitos[],2,0)," ")</f>
        <v xml:space="preserve"> </v>
      </c>
      <c r="N1404" s="9">
        <f>Tabla1[[#This Row],[DIA]]</f>
        <v>45871</v>
      </c>
    </row>
    <row r="1405" spans="1:14">
      <c r="A1405" s="9" t="str">
        <f>Tabla1[[#This Row],[DIA]]&amp;"-"&amp;Tabla1[[#This Row],[NUM]]</f>
        <v>45871-1355</v>
      </c>
      <c r="B1405" s="61">
        <v>45871</v>
      </c>
      <c r="C1405" t="s">
        <v>13</v>
      </c>
      <c r="D1405" t="s">
        <v>392</v>
      </c>
      <c r="E1405" t="s">
        <v>250</v>
      </c>
      <c r="F1405">
        <v>1355</v>
      </c>
      <c r="G1405">
        <v>0.46527777777777779</v>
      </c>
      <c r="H1405">
        <v>0.50347222222222221</v>
      </c>
      <c r="I1405">
        <v>30</v>
      </c>
      <c r="J1405">
        <v>2</v>
      </c>
      <c r="K1405">
        <v>28</v>
      </c>
      <c r="L1405">
        <v>6.666666666666667</v>
      </c>
      <c r="M1405" s="1" t="str">
        <f>IFERROR(VLOOKUP(Tabla1[[#This Row],[COD]],Circuitos[],2,0)," ")</f>
        <v xml:space="preserve"> </v>
      </c>
      <c r="N1405" s="9">
        <f>Tabla1[[#This Row],[DIA]]</f>
        <v>45871</v>
      </c>
    </row>
    <row r="1406" spans="1:14">
      <c r="A1406" s="9" t="str">
        <f>Tabla1[[#This Row],[DIA]]&amp;"-"&amp;Tabla1[[#This Row],[NUM]]</f>
        <v>45871-6002</v>
      </c>
      <c r="B1406" s="61">
        <v>45871</v>
      </c>
      <c r="C1406" t="s">
        <v>13</v>
      </c>
      <c r="D1406" t="s">
        <v>183</v>
      </c>
      <c r="E1406" t="s">
        <v>174</v>
      </c>
      <c r="F1406">
        <v>6002</v>
      </c>
      <c r="G1406">
        <v>0.60069444444444442</v>
      </c>
      <c r="H1406">
        <v>0.85069444444444442</v>
      </c>
      <c r="I1406">
        <v>20</v>
      </c>
      <c r="J1406">
        <v>1</v>
      </c>
      <c r="K1406">
        <v>19</v>
      </c>
      <c r="L1406">
        <v>5</v>
      </c>
      <c r="M1406" s="1" t="str">
        <f>IFERROR(VLOOKUP(Tabla1[[#This Row],[COD]],Circuitos[],2,0)," ")</f>
        <v>Programas de Egipto</v>
      </c>
      <c r="N1406" s="9">
        <f>Tabla1[[#This Row],[DIA]]</f>
        <v>45871</v>
      </c>
    </row>
    <row r="1407" spans="1:14">
      <c r="A1407" s="9" t="str">
        <f>Tabla1[[#This Row],[DIA]]&amp;"-"&amp;Tabla1[[#This Row],[NUM]]</f>
        <v>45871-1852</v>
      </c>
      <c r="B1407" s="61">
        <v>45871</v>
      </c>
      <c r="C1407" t="s">
        <v>241</v>
      </c>
      <c r="D1407" t="s">
        <v>13</v>
      </c>
      <c r="E1407" t="s">
        <v>250</v>
      </c>
      <c r="F1407">
        <v>1852</v>
      </c>
      <c r="G1407">
        <v>0.54861111111111116</v>
      </c>
      <c r="H1407">
        <v>0.67361111111111116</v>
      </c>
      <c r="I1407">
        <v>30</v>
      </c>
      <c r="J1407">
        <v>0</v>
      </c>
      <c r="K1407">
        <v>30</v>
      </c>
      <c r="L1407">
        <v>0</v>
      </c>
      <c r="M1407" s="1" t="str">
        <f>IFERROR(VLOOKUP(Tabla1[[#This Row],[COD]],Circuitos[],2,0)," ")</f>
        <v xml:space="preserve"> </v>
      </c>
      <c r="N1407" s="9">
        <f>Tabla1[[#This Row],[DIA]]</f>
        <v>45871</v>
      </c>
    </row>
    <row r="1408" spans="1:14">
      <c r="A1408" s="9" t="str">
        <f>Tabla1[[#This Row],[DIA]]&amp;"-"&amp;Tabla1[[#This Row],[NUM]]</f>
        <v>45872-1304</v>
      </c>
      <c r="B1408" s="61">
        <v>45872</v>
      </c>
      <c r="C1408" t="s">
        <v>33</v>
      </c>
      <c r="D1408" t="s">
        <v>147</v>
      </c>
      <c r="E1408" t="s">
        <v>181</v>
      </c>
      <c r="F1408">
        <v>1304</v>
      </c>
      <c r="G1408">
        <v>0.5</v>
      </c>
      <c r="H1408">
        <v>0.72569444444444442</v>
      </c>
      <c r="I1408">
        <v>22</v>
      </c>
      <c r="J1408">
        <v>4</v>
      </c>
      <c r="K1408">
        <v>18</v>
      </c>
      <c r="L1408">
        <v>18.181818181818183</v>
      </c>
      <c r="M1408" s="1" t="str">
        <f>IFERROR(VLOOKUP(Tabla1[[#This Row],[COD]],Circuitos[],2,0)," ")</f>
        <v xml:space="preserve"> </v>
      </c>
      <c r="N1408" s="9">
        <f>Tabla1[[#This Row],[DIA]]</f>
        <v>45872</v>
      </c>
    </row>
    <row r="1409" spans="1:14">
      <c r="A1409" s="9" t="str">
        <f>Tabla1[[#This Row],[DIA]]&amp;"-"&amp;Tabla1[[#This Row],[NUM]]</f>
        <v>45872-75</v>
      </c>
      <c r="B1409" s="61">
        <v>45872</v>
      </c>
      <c r="C1409" t="s">
        <v>36</v>
      </c>
      <c r="D1409" t="s">
        <v>252</v>
      </c>
      <c r="E1409" t="s">
        <v>272</v>
      </c>
      <c r="F1409">
        <v>75</v>
      </c>
      <c r="G1409">
        <v>0.2638888888888889</v>
      </c>
      <c r="H1409">
        <v>0.33680555555555558</v>
      </c>
      <c r="I1409">
        <v>12</v>
      </c>
      <c r="J1409">
        <v>1</v>
      </c>
      <c r="K1409">
        <v>11</v>
      </c>
      <c r="L1409">
        <v>8.3333333333333339</v>
      </c>
      <c r="M1409" s="1" t="str">
        <f>IFERROR(VLOOKUP(Tabla1[[#This Row],[COD]],Circuitos[],2,0)," ")</f>
        <v xml:space="preserve"> </v>
      </c>
      <c r="N1409" s="9">
        <f>Tabla1[[#This Row],[DIA]]</f>
        <v>45872</v>
      </c>
    </row>
    <row r="1410" spans="1:14">
      <c r="A1410" s="9" t="str">
        <f>Tabla1[[#This Row],[DIA]]&amp;"-"&amp;Tabla1[[#This Row],[NUM]]</f>
        <v>45872-1854</v>
      </c>
      <c r="B1410" s="61">
        <v>45872</v>
      </c>
      <c r="C1410" t="s">
        <v>36</v>
      </c>
      <c r="D1410" t="s">
        <v>147</v>
      </c>
      <c r="E1410" t="s">
        <v>181</v>
      </c>
      <c r="F1410">
        <v>1854</v>
      </c>
      <c r="G1410">
        <v>0.5</v>
      </c>
      <c r="H1410">
        <v>0.69097222222222221</v>
      </c>
      <c r="I1410">
        <v>16</v>
      </c>
      <c r="J1410">
        <v>2</v>
      </c>
      <c r="K1410">
        <v>14</v>
      </c>
      <c r="L1410">
        <v>12.5</v>
      </c>
      <c r="M1410" s="1" t="str">
        <f>IFERROR(VLOOKUP(Tabla1[[#This Row],[COD]],Circuitos[],2,0)," ")</f>
        <v xml:space="preserve"> </v>
      </c>
      <c r="N1410" s="9">
        <f>Tabla1[[#This Row],[DIA]]</f>
        <v>45872</v>
      </c>
    </row>
    <row r="1411" spans="1:14">
      <c r="A1411" s="9" t="str">
        <f>Tabla1[[#This Row],[DIA]]&amp;"-"&amp;Tabla1[[#This Row],[NUM]]</f>
        <v>45872-438</v>
      </c>
      <c r="B1411" s="61">
        <v>45872</v>
      </c>
      <c r="C1411" t="s">
        <v>36</v>
      </c>
      <c r="D1411" t="s">
        <v>394</v>
      </c>
      <c r="E1411" t="s">
        <v>395</v>
      </c>
      <c r="F1411">
        <v>438</v>
      </c>
      <c r="G1411">
        <v>0.55902777777777779</v>
      </c>
      <c r="H1411">
        <v>0.68402777777777779</v>
      </c>
      <c r="I1411">
        <v>12</v>
      </c>
      <c r="J1411">
        <v>0</v>
      </c>
      <c r="K1411">
        <v>12</v>
      </c>
      <c r="L1411">
        <v>0</v>
      </c>
      <c r="M1411" s="1" t="str">
        <f>IFERROR(VLOOKUP(Tabla1[[#This Row],[COD]],Circuitos[],2,0)," ")</f>
        <v xml:space="preserve"> </v>
      </c>
      <c r="N1411" s="9">
        <f>Tabla1[[#This Row],[DIA]]</f>
        <v>45872</v>
      </c>
    </row>
    <row r="1412" spans="1:14">
      <c r="A1412" s="9" t="str">
        <f>Tabla1[[#This Row],[DIA]]&amp;"-"&amp;Tabla1[[#This Row],[NUM]]</f>
        <v>45872-1318</v>
      </c>
      <c r="B1412" s="61">
        <v>45872</v>
      </c>
      <c r="C1412" t="s">
        <v>37</v>
      </c>
      <c r="D1412" t="s">
        <v>147</v>
      </c>
      <c r="E1412" t="s">
        <v>181</v>
      </c>
      <c r="F1412">
        <v>1318</v>
      </c>
      <c r="G1412">
        <v>0.76736111111111116</v>
      </c>
      <c r="H1412">
        <v>0.97916666666666663</v>
      </c>
      <c r="I1412">
        <v>20</v>
      </c>
      <c r="J1412">
        <v>0</v>
      </c>
      <c r="K1412">
        <v>20</v>
      </c>
      <c r="L1412">
        <v>0</v>
      </c>
      <c r="M1412" s="1" t="str">
        <f>IFERROR(VLOOKUP(Tabla1[[#This Row],[COD]],Circuitos[],2,0)," ")</f>
        <v xml:space="preserve"> </v>
      </c>
      <c r="N1412" s="9">
        <f>Tabla1[[#This Row],[DIA]]</f>
        <v>45872</v>
      </c>
    </row>
    <row r="1413" spans="1:14">
      <c r="A1413" s="9" t="str">
        <f>Tabla1[[#This Row],[DIA]]&amp;"-"&amp;Tabla1[[#This Row],[NUM]]</f>
        <v>45872-872</v>
      </c>
      <c r="B1413" s="61">
        <v>45872</v>
      </c>
      <c r="C1413" t="s">
        <v>223</v>
      </c>
      <c r="D1413" t="s">
        <v>13</v>
      </c>
      <c r="E1413" t="s">
        <v>250</v>
      </c>
      <c r="F1413">
        <v>872</v>
      </c>
      <c r="G1413">
        <v>0.64930555555555558</v>
      </c>
      <c r="H1413">
        <v>0.78819444444444442</v>
      </c>
      <c r="I1413">
        <v>45</v>
      </c>
      <c r="J1413">
        <v>22</v>
      </c>
      <c r="K1413">
        <v>23</v>
      </c>
      <c r="L1413">
        <v>48.888888888888886</v>
      </c>
      <c r="M1413" s="1" t="str">
        <f>IFERROR(VLOOKUP(Tabla1[[#This Row],[COD]],Circuitos[],2,0)," ")</f>
        <v xml:space="preserve"> </v>
      </c>
      <c r="N1413" s="9">
        <f>Tabla1[[#This Row],[DIA]]</f>
        <v>45872</v>
      </c>
    </row>
    <row r="1414" spans="1:14">
      <c r="A1414" s="9" t="str">
        <f>Tabla1[[#This Row],[DIA]]&amp;"-"&amp;Tabla1[[#This Row],[NUM]]</f>
        <v>45872-694</v>
      </c>
      <c r="B1414" s="61">
        <v>45872</v>
      </c>
      <c r="C1414" t="s">
        <v>232</v>
      </c>
      <c r="D1414" t="s">
        <v>13</v>
      </c>
      <c r="E1414" t="s">
        <v>250</v>
      </c>
      <c r="F1414">
        <v>694</v>
      </c>
      <c r="G1414">
        <v>0.5</v>
      </c>
      <c r="H1414">
        <v>0.63194444444444442</v>
      </c>
      <c r="I1414">
        <v>40</v>
      </c>
      <c r="J1414">
        <v>0</v>
      </c>
      <c r="K1414">
        <v>40</v>
      </c>
      <c r="L1414">
        <v>0</v>
      </c>
      <c r="M1414" s="1" t="str">
        <f>IFERROR(VLOOKUP(Tabla1[[#This Row],[COD]],Circuitos[],2,0)," ")</f>
        <v xml:space="preserve"> </v>
      </c>
      <c r="N1414" s="9">
        <f>Tabla1[[#This Row],[DIA]]</f>
        <v>45872</v>
      </c>
    </row>
    <row r="1415" spans="1:14">
      <c r="A1415" s="9" t="str">
        <f>Tabla1[[#This Row],[DIA]]&amp;"-"&amp;Tabla1[[#This Row],[NUM]]</f>
        <v>45872-58</v>
      </c>
      <c r="B1415" s="61">
        <v>45872</v>
      </c>
      <c r="C1415" t="s">
        <v>252</v>
      </c>
      <c r="D1415" t="s">
        <v>13</v>
      </c>
      <c r="E1415" t="s">
        <v>272</v>
      </c>
      <c r="F1415">
        <v>58</v>
      </c>
      <c r="G1415">
        <v>0.34027777777777779</v>
      </c>
      <c r="H1415">
        <v>0.44791666666666669</v>
      </c>
      <c r="I1415">
        <v>15</v>
      </c>
      <c r="J1415">
        <v>0</v>
      </c>
      <c r="K1415">
        <v>15</v>
      </c>
      <c r="L1415">
        <v>0</v>
      </c>
      <c r="M1415" s="1" t="str">
        <f>IFERROR(VLOOKUP(Tabla1[[#This Row],[COD]],Circuitos[],2,0)," ")</f>
        <v xml:space="preserve"> </v>
      </c>
      <c r="N1415" s="9">
        <f>Tabla1[[#This Row],[DIA]]</f>
        <v>45872</v>
      </c>
    </row>
    <row r="1416" spans="1:14">
      <c r="A1416" s="9" t="str">
        <f>Tabla1[[#This Row],[DIA]]&amp;"-"&amp;Tabla1[[#This Row],[NUM]]</f>
        <v>45872-582</v>
      </c>
      <c r="B1416" s="61">
        <v>45872</v>
      </c>
      <c r="C1416" t="s">
        <v>252</v>
      </c>
      <c r="D1416" t="s">
        <v>336</v>
      </c>
      <c r="E1416" t="s">
        <v>272</v>
      </c>
      <c r="F1416">
        <v>582</v>
      </c>
      <c r="G1416">
        <v>0.37847222222222221</v>
      </c>
      <c r="H1416">
        <v>0.4375</v>
      </c>
      <c r="I1416">
        <v>12</v>
      </c>
      <c r="J1416">
        <v>1</v>
      </c>
      <c r="K1416">
        <v>11</v>
      </c>
      <c r="L1416">
        <v>8.3333333333333339</v>
      </c>
      <c r="M1416" s="1" t="str">
        <f>IFERROR(VLOOKUP(Tabla1[[#This Row],[COD]],Circuitos[],2,0)," ")</f>
        <v xml:space="preserve"> </v>
      </c>
      <c r="N1416" s="9">
        <f>Tabla1[[#This Row],[DIA]]</f>
        <v>45872</v>
      </c>
    </row>
    <row r="1417" spans="1:14">
      <c r="A1417" s="9" t="str">
        <f>Tabla1[[#This Row],[DIA]]&amp;"-"&amp;Tabla1[[#This Row],[NUM]]</f>
        <v>45872-582</v>
      </c>
      <c r="B1417" s="61">
        <v>45872</v>
      </c>
      <c r="C1417" t="s">
        <v>252</v>
      </c>
      <c r="D1417" t="s">
        <v>336</v>
      </c>
      <c r="E1417" t="s">
        <v>272</v>
      </c>
      <c r="F1417">
        <v>582</v>
      </c>
      <c r="G1417">
        <v>0.38541666666666669</v>
      </c>
      <c r="H1417">
        <v>0.44444444444444442</v>
      </c>
      <c r="I1417">
        <v>26</v>
      </c>
      <c r="J1417">
        <v>0</v>
      </c>
      <c r="K1417">
        <v>26</v>
      </c>
      <c r="L1417">
        <v>0</v>
      </c>
      <c r="M1417" s="1" t="str">
        <f>IFERROR(VLOOKUP(Tabla1[[#This Row],[COD]],Circuitos[],2,0)," ")</f>
        <v xml:space="preserve"> </v>
      </c>
      <c r="N1417" s="9">
        <f>Tabla1[[#This Row],[DIA]]</f>
        <v>45872</v>
      </c>
    </row>
    <row r="1418" spans="1:14">
      <c r="A1418" s="9" t="str">
        <f>Tabla1[[#This Row],[DIA]]&amp;"-"&amp;Tabla1[[#This Row],[NUM]]</f>
        <v>45872-1305</v>
      </c>
      <c r="B1418" s="61">
        <v>45872</v>
      </c>
      <c r="C1418" t="s">
        <v>147</v>
      </c>
      <c r="D1418" t="s">
        <v>33</v>
      </c>
      <c r="E1418" t="s">
        <v>181</v>
      </c>
      <c r="F1418">
        <v>1305</v>
      </c>
      <c r="G1418">
        <v>0.55208333333333337</v>
      </c>
      <c r="H1418">
        <v>0.70833333333333337</v>
      </c>
      <c r="I1418">
        <v>12</v>
      </c>
      <c r="J1418">
        <v>6</v>
      </c>
      <c r="K1418">
        <v>6</v>
      </c>
      <c r="L1418">
        <v>50</v>
      </c>
      <c r="M1418" s="1" t="str">
        <f>IFERROR(VLOOKUP(Tabla1[[#This Row],[COD]],Circuitos[],2,0)," ")</f>
        <v xml:space="preserve"> </v>
      </c>
      <c r="N1418" s="9">
        <f>Tabla1[[#This Row],[DIA]]</f>
        <v>45872</v>
      </c>
    </row>
    <row r="1419" spans="1:14">
      <c r="A1419" s="9" t="str">
        <f>Tabla1[[#This Row],[DIA]]&amp;"-"&amp;Tabla1[[#This Row],[NUM]]</f>
        <v>45872-2020</v>
      </c>
      <c r="B1419" s="61">
        <v>45872</v>
      </c>
      <c r="C1419" t="s">
        <v>147</v>
      </c>
      <c r="D1419" t="s">
        <v>180</v>
      </c>
      <c r="E1419" t="s">
        <v>181</v>
      </c>
      <c r="F1419">
        <v>2020</v>
      </c>
      <c r="G1419">
        <v>0.76736111111111116</v>
      </c>
      <c r="H1419">
        <v>0.82986111111111116</v>
      </c>
      <c r="I1419">
        <v>58</v>
      </c>
      <c r="J1419">
        <v>6</v>
      </c>
      <c r="K1419">
        <v>52</v>
      </c>
      <c r="L1419">
        <v>10.344827586206897</v>
      </c>
      <c r="M1419" s="1" t="str">
        <f>IFERROR(VLOOKUP(Tabla1[[#This Row],[COD]],Circuitos[],2,0)," ")</f>
        <v xml:space="preserve"> </v>
      </c>
      <c r="N1419" s="9">
        <f>Tabla1[[#This Row],[DIA]]</f>
        <v>45872</v>
      </c>
    </row>
    <row r="1420" spans="1:14">
      <c r="A1420" s="9" t="str">
        <f>Tabla1[[#This Row],[DIA]]&amp;"-"&amp;Tabla1[[#This Row],[NUM]]</f>
        <v>45872-2026</v>
      </c>
      <c r="B1420" s="61">
        <v>45872</v>
      </c>
      <c r="C1420" t="s">
        <v>147</v>
      </c>
      <c r="D1420" t="s">
        <v>180</v>
      </c>
      <c r="E1420" t="s">
        <v>181</v>
      </c>
      <c r="F1420">
        <v>2026</v>
      </c>
      <c r="G1420">
        <v>0.89236111111111116</v>
      </c>
      <c r="H1420">
        <v>0.95486111111111116</v>
      </c>
      <c r="I1420">
        <v>22</v>
      </c>
      <c r="J1420">
        <v>4</v>
      </c>
      <c r="K1420">
        <v>18</v>
      </c>
      <c r="L1420">
        <v>18.181818181818183</v>
      </c>
      <c r="M1420" s="1" t="str">
        <f>IFERROR(VLOOKUP(Tabla1[[#This Row],[COD]],Circuitos[],2,0)," ")</f>
        <v xml:space="preserve"> </v>
      </c>
      <c r="N1420" s="9">
        <f>Tabla1[[#This Row],[DIA]]</f>
        <v>45872</v>
      </c>
    </row>
    <row r="1421" spans="1:14">
      <c r="A1421" s="9" t="str">
        <f>Tabla1[[#This Row],[DIA]]&amp;"-"&amp;Tabla1[[#This Row],[NUM]]</f>
        <v>45872-1855</v>
      </c>
      <c r="B1421" s="61">
        <v>45872</v>
      </c>
      <c r="C1421" t="s">
        <v>147</v>
      </c>
      <c r="D1421" t="s">
        <v>36</v>
      </c>
      <c r="E1421" t="s">
        <v>181</v>
      </c>
      <c r="F1421">
        <v>1855</v>
      </c>
      <c r="G1421">
        <v>0.59722222222222221</v>
      </c>
      <c r="H1421">
        <v>0.71180555555555558</v>
      </c>
      <c r="I1421">
        <v>16</v>
      </c>
      <c r="J1421">
        <v>2</v>
      </c>
      <c r="K1421">
        <v>14</v>
      </c>
      <c r="L1421">
        <v>12.5</v>
      </c>
      <c r="M1421" s="1" t="str">
        <f>IFERROR(VLOOKUP(Tabla1[[#This Row],[COD]],Circuitos[],2,0)," ")</f>
        <v xml:space="preserve"> </v>
      </c>
      <c r="N1421" s="9">
        <f>Tabla1[[#This Row],[DIA]]</f>
        <v>45872</v>
      </c>
    </row>
    <row r="1422" spans="1:14">
      <c r="A1422" s="9" t="str">
        <f>Tabla1[[#This Row],[DIA]]&amp;"-"&amp;Tabla1[[#This Row],[NUM]]</f>
        <v>45872-1317</v>
      </c>
      <c r="B1422" s="61">
        <v>45872</v>
      </c>
      <c r="C1422" t="s">
        <v>147</v>
      </c>
      <c r="D1422" t="s">
        <v>37</v>
      </c>
      <c r="E1422" t="s">
        <v>181</v>
      </c>
      <c r="F1422">
        <v>1317</v>
      </c>
      <c r="G1422">
        <v>0.58680555555555558</v>
      </c>
      <c r="H1422">
        <v>0.72569444444444442</v>
      </c>
      <c r="I1422">
        <v>20</v>
      </c>
      <c r="J1422">
        <v>0</v>
      </c>
      <c r="K1422">
        <v>20</v>
      </c>
      <c r="L1422">
        <v>0</v>
      </c>
      <c r="M1422" s="1" t="str">
        <f>IFERROR(VLOOKUP(Tabla1[[#This Row],[COD]],Circuitos[],2,0)," ")</f>
        <v xml:space="preserve"> </v>
      </c>
      <c r="N1422" s="9">
        <f>Tabla1[[#This Row],[DIA]]</f>
        <v>45872</v>
      </c>
    </row>
    <row r="1423" spans="1:14">
      <c r="A1423" s="9" t="str">
        <f>Tabla1[[#This Row],[DIA]]&amp;"-"&amp;Tabla1[[#This Row],[NUM]]</f>
        <v>45872-1859</v>
      </c>
      <c r="B1423" s="61">
        <v>45872</v>
      </c>
      <c r="C1423" t="s">
        <v>147</v>
      </c>
      <c r="D1423" t="s">
        <v>13</v>
      </c>
      <c r="E1423" t="s">
        <v>181</v>
      </c>
      <c r="F1423">
        <v>1859</v>
      </c>
      <c r="G1423">
        <v>0.55208333333333337</v>
      </c>
      <c r="H1423">
        <v>0.70138888888888884</v>
      </c>
      <c r="I1423">
        <v>30</v>
      </c>
      <c r="J1423">
        <v>8</v>
      </c>
      <c r="K1423">
        <v>22</v>
      </c>
      <c r="L1423">
        <v>26.666666666666668</v>
      </c>
      <c r="M1423" s="1" t="str">
        <f>IFERROR(VLOOKUP(Tabla1[[#This Row],[COD]],Circuitos[],2,0)," ")</f>
        <v xml:space="preserve"> </v>
      </c>
      <c r="N1423" s="9">
        <f>Tabla1[[#This Row],[DIA]]</f>
        <v>45872</v>
      </c>
    </row>
    <row r="1424" spans="1:14">
      <c r="A1424" s="9" t="str">
        <f>Tabla1[[#This Row],[DIA]]&amp;"-"&amp;Tabla1[[#This Row],[NUM]]</f>
        <v>45872-1313</v>
      </c>
      <c r="B1424" s="61">
        <v>45872</v>
      </c>
      <c r="C1424" t="s">
        <v>147</v>
      </c>
      <c r="D1424" t="s">
        <v>22</v>
      </c>
      <c r="E1424" t="s">
        <v>181</v>
      </c>
      <c r="F1424">
        <v>1313</v>
      </c>
      <c r="G1424">
        <v>0.59375</v>
      </c>
      <c r="H1424">
        <v>0.72569444444444442</v>
      </c>
      <c r="I1424">
        <v>12</v>
      </c>
      <c r="J1424">
        <v>0</v>
      </c>
      <c r="K1424">
        <v>12</v>
      </c>
      <c r="L1424">
        <v>0</v>
      </c>
      <c r="M1424" s="1" t="str">
        <f>IFERROR(VLOOKUP(Tabla1[[#This Row],[COD]],Circuitos[],2,0)," ")</f>
        <v xml:space="preserve"> </v>
      </c>
      <c r="N1424" s="9">
        <f>Tabla1[[#This Row],[DIA]]</f>
        <v>45872</v>
      </c>
    </row>
    <row r="1425" spans="1:14">
      <c r="A1425" s="9" t="str">
        <f>Tabla1[[#This Row],[DIA]]&amp;"-"&amp;Tabla1[[#This Row],[NUM]]</f>
        <v>45872-3910</v>
      </c>
      <c r="B1425" s="61">
        <v>45872</v>
      </c>
      <c r="C1425" t="s">
        <v>555</v>
      </c>
      <c r="D1425" t="s">
        <v>394</v>
      </c>
      <c r="E1425" t="s">
        <v>395</v>
      </c>
      <c r="F1425">
        <v>3910</v>
      </c>
      <c r="G1425">
        <v>0.2361111111111111</v>
      </c>
      <c r="H1425">
        <v>0.27083333333333331</v>
      </c>
      <c r="I1425">
        <v>12</v>
      </c>
      <c r="J1425">
        <v>8</v>
      </c>
      <c r="K1425">
        <v>4</v>
      </c>
      <c r="L1425">
        <v>66.666666666666671</v>
      </c>
      <c r="M1425" s="1" t="str">
        <f>IFERROR(VLOOKUP(Tabla1[[#This Row],[COD]],Circuitos[],2,0)," ")</f>
        <v xml:space="preserve"> </v>
      </c>
      <c r="N1425" s="9">
        <f>Tabla1[[#This Row],[DIA]]</f>
        <v>45872</v>
      </c>
    </row>
    <row r="1426" spans="1:14">
      <c r="A1426" s="9" t="str">
        <f>Tabla1[[#This Row],[DIA]]&amp;"-"&amp;Tabla1[[#This Row],[NUM]]</f>
        <v>45872-3904</v>
      </c>
      <c r="B1426" s="61">
        <v>45872</v>
      </c>
      <c r="C1426" t="s">
        <v>555</v>
      </c>
      <c r="D1426" t="s">
        <v>394</v>
      </c>
      <c r="E1426" t="s">
        <v>395</v>
      </c>
      <c r="F1426">
        <v>3904</v>
      </c>
      <c r="G1426">
        <v>0.36805555555555558</v>
      </c>
      <c r="H1426">
        <v>0.40277777777777779</v>
      </c>
      <c r="I1426">
        <v>35</v>
      </c>
      <c r="J1426">
        <v>2</v>
      </c>
      <c r="K1426">
        <v>33</v>
      </c>
      <c r="L1426">
        <v>5.7142857142857144</v>
      </c>
      <c r="M1426" s="1" t="str">
        <f>IFERROR(VLOOKUP(Tabla1[[#This Row],[COD]],Circuitos[],2,0)," ")</f>
        <v xml:space="preserve"> </v>
      </c>
      <c r="N1426" s="9">
        <f>Tabla1[[#This Row],[DIA]]</f>
        <v>45872</v>
      </c>
    </row>
    <row r="1427" spans="1:14">
      <c r="A1427" s="9" t="str">
        <f>Tabla1[[#This Row],[DIA]]&amp;"-"&amp;Tabla1[[#This Row],[NUM]]</f>
        <v>45872-871</v>
      </c>
      <c r="B1427" s="61">
        <v>45872</v>
      </c>
      <c r="C1427" t="s">
        <v>13</v>
      </c>
      <c r="D1427" t="s">
        <v>223</v>
      </c>
      <c r="E1427" t="s">
        <v>250</v>
      </c>
      <c r="F1427">
        <v>871</v>
      </c>
      <c r="G1427">
        <v>0.48958333333333331</v>
      </c>
      <c r="H1427">
        <v>0.62152777777777779</v>
      </c>
      <c r="I1427">
        <v>45</v>
      </c>
      <c r="J1427">
        <v>2</v>
      </c>
      <c r="K1427">
        <v>43</v>
      </c>
      <c r="L1427">
        <v>4.4444444444444446</v>
      </c>
      <c r="M1427" s="1" t="str">
        <f>IFERROR(VLOOKUP(Tabla1[[#This Row],[COD]],Circuitos[],2,0)," ")</f>
        <v xml:space="preserve"> </v>
      </c>
      <c r="N1427" s="9">
        <f>Tabla1[[#This Row],[DIA]]</f>
        <v>45872</v>
      </c>
    </row>
    <row r="1428" spans="1:14">
      <c r="A1428" s="9" t="str">
        <f>Tabla1[[#This Row],[DIA]]&amp;"-"&amp;Tabla1[[#This Row],[NUM]]</f>
        <v>45872-695</v>
      </c>
      <c r="B1428" s="61">
        <v>45872</v>
      </c>
      <c r="C1428" t="s">
        <v>13</v>
      </c>
      <c r="D1428" t="s">
        <v>232</v>
      </c>
      <c r="E1428" t="s">
        <v>250</v>
      </c>
      <c r="F1428">
        <v>695</v>
      </c>
      <c r="G1428">
        <v>0.60763888888888884</v>
      </c>
      <c r="H1428">
        <v>0.71875</v>
      </c>
      <c r="I1428">
        <v>40</v>
      </c>
      <c r="J1428">
        <v>0</v>
      </c>
      <c r="K1428">
        <v>40</v>
      </c>
      <c r="L1428">
        <v>0</v>
      </c>
      <c r="M1428" s="1" t="str">
        <f>IFERROR(VLOOKUP(Tabla1[[#This Row],[COD]],Circuitos[],2,0)," ")</f>
        <v xml:space="preserve"> </v>
      </c>
      <c r="N1428" s="9">
        <f>Tabla1[[#This Row],[DIA]]</f>
        <v>45872</v>
      </c>
    </row>
    <row r="1429" spans="1:14">
      <c r="A1429" s="9" t="str">
        <f>Tabla1[[#This Row],[DIA]]&amp;"-"&amp;Tabla1[[#This Row],[NUM]]</f>
        <v>45872-59</v>
      </c>
      <c r="B1429" s="61">
        <v>45872</v>
      </c>
      <c r="C1429" t="s">
        <v>13</v>
      </c>
      <c r="D1429" t="s">
        <v>252</v>
      </c>
      <c r="E1429" t="s">
        <v>272</v>
      </c>
      <c r="F1429">
        <v>59</v>
      </c>
      <c r="G1429">
        <v>0.24305555555555555</v>
      </c>
      <c r="H1429">
        <v>0.34375</v>
      </c>
      <c r="I1429">
        <v>26</v>
      </c>
      <c r="J1429">
        <v>0</v>
      </c>
      <c r="K1429">
        <v>26</v>
      </c>
      <c r="L1429">
        <v>0</v>
      </c>
      <c r="M1429" s="1" t="str">
        <f>IFERROR(VLOOKUP(Tabla1[[#This Row],[COD]],Circuitos[],2,0)," ")</f>
        <v xml:space="preserve"> </v>
      </c>
      <c r="N1429" s="9">
        <f>Tabla1[[#This Row],[DIA]]</f>
        <v>45872</v>
      </c>
    </row>
    <row r="1430" spans="1:14">
      <c r="A1430" s="9" t="str">
        <f>Tabla1[[#This Row],[DIA]]&amp;"-"&amp;Tabla1[[#This Row],[NUM]]</f>
        <v>45872-1858</v>
      </c>
      <c r="B1430" s="61">
        <v>45872</v>
      </c>
      <c r="C1430" t="s">
        <v>13</v>
      </c>
      <c r="D1430" t="s">
        <v>147</v>
      </c>
      <c r="E1430" t="s">
        <v>181</v>
      </c>
      <c r="F1430">
        <v>1858</v>
      </c>
      <c r="G1430">
        <v>0.49652777777777779</v>
      </c>
      <c r="H1430">
        <v>0.71527777777777779</v>
      </c>
      <c r="I1430">
        <v>30</v>
      </c>
      <c r="J1430">
        <v>4</v>
      </c>
      <c r="K1430">
        <v>26</v>
      </c>
      <c r="L1430">
        <v>13.333333333333334</v>
      </c>
      <c r="M1430" s="1" t="str">
        <f>IFERROR(VLOOKUP(Tabla1[[#This Row],[COD]],Circuitos[],2,0)," ")</f>
        <v xml:space="preserve"> </v>
      </c>
      <c r="N1430" s="9">
        <f>Tabla1[[#This Row],[DIA]]</f>
        <v>45872</v>
      </c>
    </row>
    <row r="1431" spans="1:14">
      <c r="A1431" s="9" t="str">
        <f>Tabla1[[#This Row],[DIA]]&amp;"-"&amp;Tabla1[[#This Row],[NUM]]</f>
        <v>45872-5113</v>
      </c>
      <c r="B1431" s="61">
        <v>45872</v>
      </c>
      <c r="C1431" t="s">
        <v>13</v>
      </c>
      <c r="D1431" t="s">
        <v>424</v>
      </c>
      <c r="E1431" t="s">
        <v>549</v>
      </c>
      <c r="F1431">
        <v>5113</v>
      </c>
      <c r="G1431">
        <v>0.33333333333333331</v>
      </c>
      <c r="H1431">
        <v>0.40972222222222221</v>
      </c>
      <c r="I1431">
        <v>189</v>
      </c>
      <c r="J1431">
        <v>94</v>
      </c>
      <c r="K1431">
        <v>95</v>
      </c>
      <c r="L1431">
        <v>49.735449735449734</v>
      </c>
      <c r="M1431" s="1" t="str">
        <f>IFERROR(VLOOKUP(Tabla1[[#This Row],[COD]],Circuitos[],2,0)," ")</f>
        <v>Alsacia, Selva Negra y el Rin / Bellezas de Suiza</v>
      </c>
      <c r="N1431" s="9">
        <f>Tabla1[[#This Row],[DIA]]</f>
        <v>45872</v>
      </c>
    </row>
    <row r="1432" spans="1:14">
      <c r="A1432" s="9" t="str">
        <f>Tabla1[[#This Row],[DIA]]&amp;"-"&amp;Tabla1[[#This Row],[NUM]]</f>
        <v>45872-1801</v>
      </c>
      <c r="B1432" s="61">
        <v>45872</v>
      </c>
      <c r="C1432" t="s">
        <v>13</v>
      </c>
      <c r="D1432" t="s">
        <v>196</v>
      </c>
      <c r="E1432" t="s">
        <v>193</v>
      </c>
      <c r="F1432">
        <v>1801</v>
      </c>
      <c r="G1432">
        <v>0.4861111111111111</v>
      </c>
      <c r="H1432">
        <v>0.59027777777777779</v>
      </c>
      <c r="I1432">
        <v>20</v>
      </c>
      <c r="J1432">
        <v>0</v>
      </c>
      <c r="K1432">
        <v>20</v>
      </c>
      <c r="L1432">
        <v>0</v>
      </c>
      <c r="M1432" s="1" t="str">
        <f>IFERROR(VLOOKUP(Tabla1[[#This Row],[COD]],Circuitos[],2,0)," ")</f>
        <v xml:space="preserve"> </v>
      </c>
      <c r="N1432" s="9">
        <f>Tabla1[[#This Row],[DIA]]</f>
        <v>45872</v>
      </c>
    </row>
    <row r="1433" spans="1:14">
      <c r="A1433" s="9" t="str">
        <f>Tabla1[[#This Row],[DIA]]&amp;"-"&amp;Tabla1[[#This Row],[NUM]]</f>
        <v>45872-416</v>
      </c>
      <c r="B1433" s="61">
        <v>45872</v>
      </c>
      <c r="C1433" t="s">
        <v>13</v>
      </c>
      <c r="D1433" t="s">
        <v>358</v>
      </c>
      <c r="E1433" t="s">
        <v>528</v>
      </c>
      <c r="F1433">
        <v>416</v>
      </c>
      <c r="G1433">
        <v>0.51736111111111116</v>
      </c>
      <c r="H1433">
        <v>0.71875</v>
      </c>
      <c r="I1433">
        <v>36</v>
      </c>
      <c r="J1433">
        <v>2</v>
      </c>
      <c r="K1433">
        <v>34</v>
      </c>
      <c r="L1433">
        <v>5.5555555555555554</v>
      </c>
      <c r="M1433" s="1" t="str">
        <f>IFERROR(VLOOKUP(Tabla1[[#This Row],[COD]],Circuitos[],2,0)," ")</f>
        <v xml:space="preserve"> </v>
      </c>
      <c r="N1433" s="9">
        <f>Tabla1[[#This Row],[DIA]]</f>
        <v>45872</v>
      </c>
    </row>
    <row r="1434" spans="1:14">
      <c r="A1434" s="9" t="str">
        <f>Tabla1[[#This Row],[DIA]]&amp;"-"&amp;Tabla1[[#This Row],[NUM]]</f>
        <v>45872-787</v>
      </c>
      <c r="B1434" s="61">
        <v>45872</v>
      </c>
      <c r="C1434" t="s">
        <v>13</v>
      </c>
      <c r="D1434" t="s">
        <v>358</v>
      </c>
      <c r="E1434" t="s">
        <v>278</v>
      </c>
      <c r="F1434">
        <v>787</v>
      </c>
      <c r="G1434">
        <v>0.64583333333333337</v>
      </c>
      <c r="H1434">
        <v>0.85069444444444442</v>
      </c>
      <c r="I1434">
        <v>45</v>
      </c>
      <c r="J1434">
        <v>7</v>
      </c>
      <c r="K1434">
        <v>38</v>
      </c>
      <c r="L1434">
        <v>15.555555555555555</v>
      </c>
      <c r="M1434" s="1" t="str">
        <f>IFERROR(VLOOKUP(Tabla1[[#This Row],[COD]],Circuitos[],2,0)," ")</f>
        <v>Rumania, Transilvania, Cárpatos y Bucovina</v>
      </c>
      <c r="N1434" s="9">
        <f>Tabla1[[#This Row],[DIA]]</f>
        <v>45872</v>
      </c>
    </row>
    <row r="1435" spans="1:14">
      <c r="A1435" s="9" t="str">
        <f>Tabla1[[#This Row],[DIA]]&amp;"-"&amp;Tabla1[[#This Row],[NUM]]</f>
        <v>45872-809</v>
      </c>
      <c r="B1435" s="61">
        <v>45872</v>
      </c>
      <c r="C1435" t="s">
        <v>13</v>
      </c>
      <c r="D1435" t="s">
        <v>236</v>
      </c>
      <c r="E1435" t="s">
        <v>250</v>
      </c>
      <c r="F1435">
        <v>809</v>
      </c>
      <c r="G1435">
        <v>0.49652777777777779</v>
      </c>
      <c r="H1435">
        <v>0.61805555555555558</v>
      </c>
      <c r="I1435">
        <v>45</v>
      </c>
      <c r="J1435">
        <v>34</v>
      </c>
      <c r="K1435">
        <v>11</v>
      </c>
      <c r="L1435">
        <v>75.555555555555557</v>
      </c>
      <c r="M1435" s="1" t="str">
        <f>IFERROR(VLOOKUP(Tabla1[[#This Row],[COD]],Circuitos[],2,0)," ")</f>
        <v xml:space="preserve"> </v>
      </c>
      <c r="N1435" s="9">
        <f>Tabla1[[#This Row],[DIA]]</f>
        <v>45872</v>
      </c>
    </row>
    <row r="1436" spans="1:14">
      <c r="A1436" s="9" t="str">
        <f>Tabla1[[#This Row],[DIA]]&amp;"-"&amp;Tabla1[[#This Row],[NUM]]</f>
        <v>45872-5117</v>
      </c>
      <c r="B1436" s="61">
        <v>45872</v>
      </c>
      <c r="C1436" t="s">
        <v>13</v>
      </c>
      <c r="D1436" t="s">
        <v>214</v>
      </c>
      <c r="E1436" t="s">
        <v>549</v>
      </c>
      <c r="F1436">
        <v>5117</v>
      </c>
      <c r="G1436">
        <v>0.54861111111111116</v>
      </c>
      <c r="H1436">
        <v>0.73611111111111116</v>
      </c>
      <c r="I1436">
        <v>189</v>
      </c>
      <c r="J1436">
        <v>94</v>
      </c>
      <c r="K1436">
        <v>95</v>
      </c>
      <c r="L1436">
        <v>49.735449735449734</v>
      </c>
      <c r="M1436" s="1" t="str">
        <f>IFERROR(VLOOKUP(Tabla1[[#This Row],[COD]],Circuitos[],2,0)," ")</f>
        <v>Joyas del Báltico I / Bellezas del Báltico I</v>
      </c>
      <c r="N1436" s="9">
        <f>Tabla1[[#This Row],[DIA]]</f>
        <v>45872</v>
      </c>
    </row>
    <row r="1437" spans="1:14">
      <c r="A1437" s="9" t="str">
        <f>Tabla1[[#This Row],[DIA]]&amp;"-"&amp;Tabla1[[#This Row],[NUM]]</f>
        <v>45872-434</v>
      </c>
      <c r="B1437" s="61">
        <v>45872</v>
      </c>
      <c r="C1437" t="s">
        <v>13</v>
      </c>
      <c r="D1437" t="s">
        <v>394</v>
      </c>
      <c r="E1437" t="s">
        <v>395</v>
      </c>
      <c r="F1437">
        <v>434</v>
      </c>
      <c r="G1437">
        <v>0.64583333333333337</v>
      </c>
      <c r="H1437">
        <v>0.79513888888888884</v>
      </c>
      <c r="I1437">
        <v>35</v>
      </c>
      <c r="J1437">
        <v>7</v>
      </c>
      <c r="K1437">
        <v>28</v>
      </c>
      <c r="L1437">
        <v>20</v>
      </c>
      <c r="M1437" s="1" t="str">
        <f>IFERROR(VLOOKUP(Tabla1[[#This Row],[COD]],Circuitos[],2,0)," ")</f>
        <v xml:space="preserve"> </v>
      </c>
      <c r="N1437" s="9">
        <f>Tabla1[[#This Row],[DIA]]</f>
        <v>45872</v>
      </c>
    </row>
    <row r="1438" spans="1:14">
      <c r="A1438" s="9" t="str">
        <f>Tabla1[[#This Row],[DIA]]&amp;"-"&amp;Tabla1[[#This Row],[NUM]]</f>
        <v>45872-5114</v>
      </c>
      <c r="B1438" s="61">
        <v>45872</v>
      </c>
      <c r="C1438" t="s">
        <v>424</v>
      </c>
      <c r="D1438" t="s">
        <v>13</v>
      </c>
      <c r="E1438" t="s">
        <v>549</v>
      </c>
      <c r="F1438">
        <v>5114</v>
      </c>
      <c r="G1438">
        <v>0.44444444444444442</v>
      </c>
      <c r="H1438">
        <v>0.51388888888888884</v>
      </c>
      <c r="I1438">
        <v>189</v>
      </c>
      <c r="J1438">
        <v>58</v>
      </c>
      <c r="K1438">
        <v>131</v>
      </c>
      <c r="L1438">
        <v>30.687830687830687</v>
      </c>
      <c r="M1438" s="1" t="str">
        <f>IFERROR(VLOOKUP(Tabla1[[#This Row],[COD]],Circuitos[],2,0)," ")</f>
        <v xml:space="preserve"> </v>
      </c>
      <c r="N1438" s="9">
        <f>Tabla1[[#This Row],[DIA]]</f>
        <v>45872</v>
      </c>
    </row>
    <row r="1439" spans="1:14">
      <c r="A1439" s="9" t="str">
        <f>Tabla1[[#This Row],[DIA]]&amp;"-"&amp;Tabla1[[#This Row],[NUM]]</f>
        <v>45872-572</v>
      </c>
      <c r="B1439" s="61">
        <v>45872</v>
      </c>
      <c r="C1439" t="s">
        <v>346</v>
      </c>
      <c r="D1439" t="s">
        <v>13</v>
      </c>
      <c r="E1439" t="s">
        <v>250</v>
      </c>
      <c r="F1439">
        <v>572</v>
      </c>
      <c r="G1439">
        <v>0.53125</v>
      </c>
      <c r="H1439">
        <v>0.61805555555555558</v>
      </c>
      <c r="I1439">
        <v>30</v>
      </c>
      <c r="J1439">
        <v>0</v>
      </c>
      <c r="K1439">
        <v>30</v>
      </c>
      <c r="L1439">
        <v>0</v>
      </c>
      <c r="M1439" s="1" t="str">
        <f>IFERROR(VLOOKUP(Tabla1[[#This Row],[COD]],Circuitos[],2,0)," ")</f>
        <v xml:space="preserve"> </v>
      </c>
      <c r="N1439" s="9">
        <f>Tabla1[[#This Row],[DIA]]</f>
        <v>45872</v>
      </c>
    </row>
    <row r="1440" spans="1:14">
      <c r="A1440" s="9" t="str">
        <f>Tabla1[[#This Row],[DIA]]&amp;"-"&amp;Tabla1[[#This Row],[NUM]]</f>
        <v>45872-415</v>
      </c>
      <c r="B1440" s="61">
        <v>45872</v>
      </c>
      <c r="C1440" t="s">
        <v>358</v>
      </c>
      <c r="D1440" t="s">
        <v>13</v>
      </c>
      <c r="E1440" t="s">
        <v>528</v>
      </c>
      <c r="F1440">
        <v>415</v>
      </c>
      <c r="G1440">
        <v>0.34722222222222221</v>
      </c>
      <c r="H1440">
        <v>0.47569444444444442</v>
      </c>
      <c r="I1440">
        <v>36</v>
      </c>
      <c r="J1440">
        <v>10</v>
      </c>
      <c r="K1440">
        <v>26</v>
      </c>
      <c r="L1440">
        <v>27.777777777777779</v>
      </c>
      <c r="M1440" s="1" t="str">
        <f>IFERROR(VLOOKUP(Tabla1[[#This Row],[COD]],Circuitos[],2,0)," ")</f>
        <v xml:space="preserve"> </v>
      </c>
      <c r="N1440" s="9">
        <f>Tabla1[[#This Row],[DIA]]</f>
        <v>45872</v>
      </c>
    </row>
    <row r="1441" spans="1:14">
      <c r="A1441" s="9" t="str">
        <f>Tabla1[[#This Row],[DIA]]&amp;"-"&amp;Tabla1[[#This Row],[NUM]]</f>
        <v>45872-788</v>
      </c>
      <c r="B1441" s="61">
        <v>45872</v>
      </c>
      <c r="C1441" t="s">
        <v>358</v>
      </c>
      <c r="D1441" t="s">
        <v>13</v>
      </c>
      <c r="E1441" t="s">
        <v>278</v>
      </c>
      <c r="F1441">
        <v>788</v>
      </c>
      <c r="G1441">
        <v>0.89236111111111116</v>
      </c>
      <c r="H1441">
        <v>0</v>
      </c>
      <c r="I1441">
        <v>45</v>
      </c>
      <c r="J1441">
        <v>2</v>
      </c>
      <c r="K1441">
        <v>43</v>
      </c>
      <c r="L1441">
        <v>4.4444444444444446</v>
      </c>
      <c r="M1441" s="1" t="str">
        <f>IFERROR(VLOOKUP(Tabla1[[#This Row],[COD]],Circuitos[],2,0)," ")</f>
        <v xml:space="preserve"> </v>
      </c>
      <c r="N1441" s="9">
        <f>Tabla1[[#This Row],[DIA]]</f>
        <v>45872</v>
      </c>
    </row>
    <row r="1442" spans="1:14">
      <c r="A1442" s="9" t="str">
        <f>Tabla1[[#This Row],[DIA]]&amp;"-"&amp;Tabla1[[#This Row],[NUM]]</f>
        <v>45872-810</v>
      </c>
      <c r="B1442" s="61">
        <v>45872</v>
      </c>
      <c r="C1442" t="s">
        <v>236</v>
      </c>
      <c r="D1442" t="s">
        <v>13</v>
      </c>
      <c r="E1442" t="s">
        <v>250</v>
      </c>
      <c r="F1442">
        <v>810</v>
      </c>
      <c r="G1442">
        <v>0.64930555555555558</v>
      </c>
      <c r="H1442">
        <v>0.78125</v>
      </c>
      <c r="I1442">
        <v>45</v>
      </c>
      <c r="J1442">
        <v>0</v>
      </c>
      <c r="K1442">
        <v>45</v>
      </c>
      <c r="L1442">
        <v>0</v>
      </c>
      <c r="M1442" s="1" t="str">
        <f>IFERROR(VLOOKUP(Tabla1[[#This Row],[COD]],Circuitos[],2,0)," ")</f>
        <v xml:space="preserve"> </v>
      </c>
      <c r="N1442" s="9">
        <f>Tabla1[[#This Row],[DIA]]</f>
        <v>45872</v>
      </c>
    </row>
    <row r="1443" spans="1:14">
      <c r="A1443" s="9" t="str">
        <f>Tabla1[[#This Row],[DIA]]&amp;"-"&amp;Tabla1[[#This Row],[NUM]]</f>
        <v>45872-507</v>
      </c>
      <c r="B1443" s="61">
        <v>45872</v>
      </c>
      <c r="C1443" t="s">
        <v>336</v>
      </c>
      <c r="D1443" t="s">
        <v>252</v>
      </c>
      <c r="E1443" t="s">
        <v>272</v>
      </c>
      <c r="F1443">
        <v>507</v>
      </c>
      <c r="G1443">
        <v>0.2326388888888889</v>
      </c>
      <c r="H1443">
        <v>0.29166666666666669</v>
      </c>
      <c r="I1443">
        <v>15</v>
      </c>
      <c r="J1443">
        <v>0</v>
      </c>
      <c r="K1443">
        <v>15</v>
      </c>
      <c r="L1443">
        <v>0</v>
      </c>
      <c r="M1443" s="1" t="str">
        <f>IFERROR(VLOOKUP(Tabla1[[#This Row],[COD]],Circuitos[],2,0)," ")</f>
        <v xml:space="preserve"> </v>
      </c>
      <c r="N1443" s="9">
        <f>Tabla1[[#This Row],[DIA]]</f>
        <v>45872</v>
      </c>
    </row>
    <row r="1444" spans="1:14">
      <c r="A1444" s="9" t="str">
        <f>Tabla1[[#This Row],[DIA]]&amp;"-"&amp;Tabla1[[#This Row],[NUM]]</f>
        <v>45872-1302</v>
      </c>
      <c r="B1444" s="61">
        <v>45872</v>
      </c>
      <c r="C1444" t="s">
        <v>22</v>
      </c>
      <c r="D1444" t="s">
        <v>147</v>
      </c>
      <c r="E1444" t="s">
        <v>181</v>
      </c>
      <c r="F1444">
        <v>1302</v>
      </c>
      <c r="G1444">
        <v>0.4826388888888889</v>
      </c>
      <c r="H1444">
        <v>0.69097222222222221</v>
      </c>
      <c r="I1444">
        <v>12</v>
      </c>
      <c r="J1444">
        <v>0</v>
      </c>
      <c r="K1444">
        <v>12</v>
      </c>
      <c r="L1444">
        <v>0</v>
      </c>
      <c r="M1444" s="1" t="str">
        <f>IFERROR(VLOOKUP(Tabla1[[#This Row],[COD]],Circuitos[],2,0)," ")</f>
        <v xml:space="preserve"> </v>
      </c>
      <c r="N1444" s="9">
        <f>Tabla1[[#This Row],[DIA]]</f>
        <v>45872</v>
      </c>
    </row>
    <row r="1445" spans="1:14">
      <c r="A1445" s="9" t="str">
        <f>Tabla1[[#This Row],[DIA]]&amp;"-"&amp;Tabla1[[#This Row],[NUM]]</f>
        <v>45872-5118</v>
      </c>
      <c r="B1445" s="61">
        <v>45872</v>
      </c>
      <c r="C1445" t="s">
        <v>214</v>
      </c>
      <c r="D1445" t="s">
        <v>13</v>
      </c>
      <c r="E1445" t="s">
        <v>549</v>
      </c>
      <c r="F1445">
        <v>5118</v>
      </c>
      <c r="G1445">
        <v>0.77083333333333337</v>
      </c>
      <c r="H1445">
        <v>0.875</v>
      </c>
      <c r="I1445">
        <v>189</v>
      </c>
      <c r="J1445">
        <v>82</v>
      </c>
      <c r="K1445">
        <v>107</v>
      </c>
      <c r="L1445">
        <v>43.386243386243386</v>
      </c>
      <c r="M1445" s="1" t="str">
        <f>IFERROR(VLOOKUP(Tabla1[[#This Row],[COD]],Circuitos[],2,0)," ")</f>
        <v xml:space="preserve"> </v>
      </c>
      <c r="N1445" s="9">
        <f>Tabla1[[#This Row],[DIA]]</f>
        <v>45872</v>
      </c>
    </row>
    <row r="1446" spans="1:14">
      <c r="A1446" s="9" t="str">
        <f>Tabla1[[#This Row],[DIA]]&amp;"-"&amp;Tabla1[[#This Row],[NUM]]</f>
        <v>45872-437</v>
      </c>
      <c r="B1446" s="61">
        <v>45872</v>
      </c>
      <c r="C1446" t="s">
        <v>394</v>
      </c>
      <c r="D1446" t="s">
        <v>36</v>
      </c>
      <c r="E1446" t="s">
        <v>395</v>
      </c>
      <c r="F1446">
        <v>437</v>
      </c>
      <c r="G1446">
        <v>0.3888888888888889</v>
      </c>
      <c r="H1446">
        <v>0.52083333333333337</v>
      </c>
      <c r="I1446">
        <v>12</v>
      </c>
      <c r="J1446">
        <v>8</v>
      </c>
      <c r="K1446">
        <v>4</v>
      </c>
      <c r="L1446">
        <v>66.666666666666671</v>
      </c>
      <c r="M1446" s="1" t="str">
        <f>IFERROR(VLOOKUP(Tabla1[[#This Row],[COD]],Circuitos[],2,0)," ")</f>
        <v xml:space="preserve"> </v>
      </c>
      <c r="N1446" s="9">
        <f>Tabla1[[#This Row],[DIA]]</f>
        <v>45872</v>
      </c>
    </row>
    <row r="1447" spans="1:14">
      <c r="A1447" s="9" t="str">
        <f>Tabla1[[#This Row],[DIA]]&amp;"-"&amp;Tabla1[[#This Row],[NUM]]</f>
        <v>45872-3911</v>
      </c>
      <c r="B1447" s="61">
        <v>45872</v>
      </c>
      <c r="C1447" t="s">
        <v>394</v>
      </c>
      <c r="D1447" t="s">
        <v>555</v>
      </c>
      <c r="E1447" t="s">
        <v>395</v>
      </c>
      <c r="F1447">
        <v>3911</v>
      </c>
      <c r="G1447">
        <v>0.95486111111111116</v>
      </c>
      <c r="H1447">
        <v>0.99305555555555558</v>
      </c>
      <c r="I1447">
        <v>47</v>
      </c>
      <c r="J1447">
        <v>7</v>
      </c>
      <c r="K1447">
        <v>40</v>
      </c>
      <c r="L1447">
        <v>14.893617021276595</v>
      </c>
      <c r="M1447" s="1" t="str">
        <f>IFERROR(VLOOKUP(Tabla1[[#This Row],[COD]],Circuitos[],2,0)," ")</f>
        <v xml:space="preserve"> </v>
      </c>
      <c r="N1447" s="9">
        <f>Tabla1[[#This Row],[DIA]]</f>
        <v>45872</v>
      </c>
    </row>
    <row r="1448" spans="1:14">
      <c r="A1448" s="9" t="str">
        <f>Tabla1[[#This Row],[DIA]]&amp;"-"&amp;Tabla1[[#This Row],[NUM]]</f>
        <v>45872-433</v>
      </c>
      <c r="B1448" s="61">
        <v>45872</v>
      </c>
      <c r="C1448" t="s">
        <v>394</v>
      </c>
      <c r="D1448" t="s">
        <v>13</v>
      </c>
      <c r="E1448" t="s">
        <v>395</v>
      </c>
      <c r="F1448">
        <v>433</v>
      </c>
      <c r="G1448">
        <v>0.44444444444444442</v>
      </c>
      <c r="H1448">
        <v>0.60763888888888884</v>
      </c>
      <c r="I1448">
        <v>35</v>
      </c>
      <c r="J1448">
        <v>2</v>
      </c>
      <c r="K1448">
        <v>33</v>
      </c>
      <c r="L1448">
        <v>5.7142857142857144</v>
      </c>
      <c r="M1448" s="1" t="str">
        <f>IFERROR(VLOOKUP(Tabla1[[#This Row],[COD]],Circuitos[],2,0)," ")</f>
        <v xml:space="preserve"> </v>
      </c>
      <c r="N1448" s="9">
        <f>Tabla1[[#This Row],[DIA]]</f>
        <v>45872</v>
      </c>
    </row>
    <row r="1449" spans="1:14">
      <c r="A1449" s="9" t="str">
        <f>Tabla1[[#This Row],[DIA]]&amp;"-"&amp;Tabla1[[#This Row],[NUM]]</f>
        <v>45873-920</v>
      </c>
      <c r="B1449" s="61">
        <v>45873</v>
      </c>
      <c r="C1449" t="s">
        <v>185</v>
      </c>
      <c r="D1449" t="s">
        <v>13</v>
      </c>
      <c r="E1449" t="s">
        <v>186</v>
      </c>
      <c r="F1449">
        <v>920</v>
      </c>
      <c r="G1449">
        <v>0.63888888888888884</v>
      </c>
      <c r="H1449">
        <v>0.78125</v>
      </c>
      <c r="I1449">
        <v>30</v>
      </c>
      <c r="J1449">
        <v>6</v>
      </c>
      <c r="K1449">
        <v>24</v>
      </c>
      <c r="L1449">
        <v>20</v>
      </c>
      <c r="M1449" s="1" t="str">
        <f>IFERROR(VLOOKUP(Tabla1[[#This Row],[COD]],Circuitos[],2,0)," ")</f>
        <v xml:space="preserve"> </v>
      </c>
      <c r="N1449" s="9">
        <f>Tabla1[[#This Row],[DIA]]</f>
        <v>45873</v>
      </c>
    </row>
    <row r="1450" spans="1:14">
      <c r="A1450" s="9" t="str">
        <f>Tabla1[[#This Row],[DIA]]&amp;"-"&amp;Tabla1[[#This Row],[NUM]]</f>
        <v>45873-1336</v>
      </c>
      <c r="B1450" s="61">
        <v>45873</v>
      </c>
      <c r="C1450" t="s">
        <v>36</v>
      </c>
      <c r="D1450" t="s">
        <v>183</v>
      </c>
      <c r="E1450" t="s">
        <v>174</v>
      </c>
      <c r="F1450">
        <v>1336</v>
      </c>
      <c r="G1450">
        <v>0.58680555555555558</v>
      </c>
      <c r="H1450">
        <v>0.82291666666666663</v>
      </c>
      <c r="I1450">
        <v>10</v>
      </c>
      <c r="J1450">
        <v>0</v>
      </c>
      <c r="K1450">
        <v>10</v>
      </c>
      <c r="L1450">
        <v>0</v>
      </c>
      <c r="M1450" s="1" t="str">
        <f>IFERROR(VLOOKUP(Tabla1[[#This Row],[COD]],Circuitos[],2,0)," ")</f>
        <v>Programas de Egipto</v>
      </c>
      <c r="N1450" s="9">
        <f>Tabla1[[#This Row],[DIA]]</f>
        <v>45873</v>
      </c>
    </row>
    <row r="1451" spans="1:14">
      <c r="A1451" s="9" t="str">
        <f>Tabla1[[#This Row],[DIA]]&amp;"-"&amp;Tabla1[[#This Row],[NUM]]</f>
        <v>45873-2722</v>
      </c>
      <c r="B1451" s="61">
        <v>45873</v>
      </c>
      <c r="C1451" t="s">
        <v>37</v>
      </c>
      <c r="D1451" t="s">
        <v>183</v>
      </c>
      <c r="E1451" t="s">
        <v>561</v>
      </c>
      <c r="F1451">
        <v>2722</v>
      </c>
      <c r="G1451">
        <v>0.67013888888888884</v>
      </c>
      <c r="H1451">
        <v>0.93055555555555558</v>
      </c>
      <c r="I1451">
        <v>10</v>
      </c>
      <c r="J1451">
        <v>0</v>
      </c>
      <c r="K1451">
        <v>10</v>
      </c>
      <c r="L1451">
        <v>0</v>
      </c>
      <c r="M1451" s="1" t="str">
        <f>IFERROR(VLOOKUP(Tabla1[[#This Row],[COD]],Circuitos[],2,0)," ")</f>
        <v>Programas de Egipto</v>
      </c>
      <c r="N1451" s="9">
        <f>Tabla1[[#This Row],[DIA]]</f>
        <v>45873</v>
      </c>
    </row>
    <row r="1452" spans="1:14">
      <c r="A1452" s="9" t="str">
        <f>Tabla1[[#This Row],[DIA]]&amp;"-"&amp;Tabla1[[#This Row],[NUM]]</f>
        <v>45873-2232</v>
      </c>
      <c r="B1452" s="61">
        <v>45873</v>
      </c>
      <c r="C1452" t="s">
        <v>147</v>
      </c>
      <c r="D1452" t="s">
        <v>180</v>
      </c>
      <c r="E1452" t="s">
        <v>181</v>
      </c>
      <c r="F1452">
        <v>2232</v>
      </c>
      <c r="G1452">
        <v>5.5555555555555552E-2</v>
      </c>
      <c r="H1452">
        <v>0.11805555555555555</v>
      </c>
      <c r="I1452">
        <v>20</v>
      </c>
      <c r="J1452">
        <v>0</v>
      </c>
      <c r="K1452">
        <v>20</v>
      </c>
      <c r="L1452">
        <v>0</v>
      </c>
      <c r="M1452" s="1" t="str">
        <f>IFERROR(VLOOKUP(Tabla1[[#This Row],[COD]],Circuitos[],2,0)," ")</f>
        <v xml:space="preserve"> </v>
      </c>
      <c r="N1452" s="9">
        <f>Tabla1[[#This Row],[DIA]]</f>
        <v>45873</v>
      </c>
    </row>
    <row r="1453" spans="1:14">
      <c r="A1453" s="9" t="str">
        <f>Tabla1[[#This Row],[DIA]]&amp;"-"&amp;Tabla1[[#This Row],[NUM]]</f>
        <v>45873-611</v>
      </c>
      <c r="B1453" s="61">
        <v>45873</v>
      </c>
      <c r="C1453" t="s">
        <v>266</v>
      </c>
      <c r="D1453" t="s">
        <v>79</v>
      </c>
      <c r="E1453" t="s">
        <v>558</v>
      </c>
      <c r="F1453">
        <v>611</v>
      </c>
      <c r="G1453">
        <v>0.41666666666666669</v>
      </c>
      <c r="H1453">
        <v>0.52083333333333337</v>
      </c>
      <c r="I1453">
        <v>40</v>
      </c>
      <c r="J1453">
        <v>0</v>
      </c>
      <c r="K1453">
        <v>40</v>
      </c>
      <c r="L1453">
        <v>0</v>
      </c>
      <c r="M1453" s="1" t="str">
        <f>IFERROR(VLOOKUP(Tabla1[[#This Row],[COD]],Circuitos[],2,0)," ")</f>
        <v xml:space="preserve"> </v>
      </c>
      <c r="N1453" s="9">
        <f>Tabla1[[#This Row],[DIA]]</f>
        <v>45873</v>
      </c>
    </row>
    <row r="1454" spans="1:14">
      <c r="A1454" s="9" t="str">
        <f>Tabla1[[#This Row],[DIA]]&amp;"-"&amp;Tabla1[[#This Row],[NUM]]</f>
        <v>45873-921</v>
      </c>
      <c r="B1454" s="61">
        <v>45873</v>
      </c>
      <c r="C1454" t="s">
        <v>13</v>
      </c>
      <c r="D1454" t="s">
        <v>185</v>
      </c>
      <c r="E1454" t="s">
        <v>186</v>
      </c>
      <c r="F1454">
        <v>921</v>
      </c>
      <c r="G1454">
        <v>0.81597222222222221</v>
      </c>
      <c r="H1454">
        <v>2.0833333333333332E-2</v>
      </c>
      <c r="I1454">
        <v>30</v>
      </c>
      <c r="J1454">
        <v>2</v>
      </c>
      <c r="K1454">
        <v>28</v>
      </c>
      <c r="L1454">
        <v>6.666666666666667</v>
      </c>
      <c r="M1454" s="1" t="str">
        <f>IFERROR(VLOOKUP(Tabla1[[#This Row],[COD]],Circuitos[],2,0)," ")</f>
        <v xml:space="preserve"> </v>
      </c>
      <c r="N1454" s="9">
        <f>Tabla1[[#This Row],[DIA]]</f>
        <v>45873</v>
      </c>
    </row>
    <row r="1455" spans="1:14">
      <c r="A1455" s="9" t="str">
        <f>Tabla1[[#This Row],[DIA]]&amp;"-"&amp;Tabla1[[#This Row],[NUM]]</f>
        <v>45873-1002</v>
      </c>
      <c r="B1455" s="61">
        <v>45873</v>
      </c>
      <c r="C1455" t="s">
        <v>13</v>
      </c>
      <c r="D1455" t="s">
        <v>183</v>
      </c>
      <c r="E1455" t="s">
        <v>174</v>
      </c>
      <c r="F1455">
        <v>1002</v>
      </c>
      <c r="G1455">
        <v>0.52777777777777779</v>
      </c>
      <c r="H1455">
        <v>0.77777777777777779</v>
      </c>
      <c r="I1455">
        <v>20</v>
      </c>
      <c r="J1455">
        <v>0</v>
      </c>
      <c r="K1455">
        <v>20</v>
      </c>
      <c r="L1455">
        <v>0</v>
      </c>
      <c r="M1455" s="1" t="str">
        <f>IFERROR(VLOOKUP(Tabla1[[#This Row],[COD]],Circuitos[],2,0)," ")</f>
        <v>Programas de Egipto</v>
      </c>
      <c r="N1455" s="9">
        <f>Tabla1[[#This Row],[DIA]]</f>
        <v>45873</v>
      </c>
    </row>
    <row r="1456" spans="1:14">
      <c r="A1456" s="9" t="str">
        <f>Tabla1[[#This Row],[DIA]]&amp;"-"&amp;Tabla1[[#This Row],[NUM]]</f>
        <v>45873-587</v>
      </c>
      <c r="B1456" s="61">
        <v>45873</v>
      </c>
      <c r="C1456" t="s">
        <v>13</v>
      </c>
      <c r="D1456" t="s">
        <v>229</v>
      </c>
      <c r="E1456" t="s">
        <v>556</v>
      </c>
      <c r="F1456">
        <v>587</v>
      </c>
      <c r="G1456">
        <v>0.89583333333333337</v>
      </c>
      <c r="H1456">
        <v>1.0416666666666666E-2</v>
      </c>
      <c r="I1456">
        <v>35</v>
      </c>
      <c r="J1456">
        <v>0</v>
      </c>
      <c r="K1456">
        <v>35</v>
      </c>
      <c r="L1456">
        <v>0</v>
      </c>
      <c r="M1456" s="1" t="str">
        <f>IFERROR(VLOOKUP(Tabla1[[#This Row],[COD]],Circuitos[],2,0)," ")</f>
        <v xml:space="preserve"> </v>
      </c>
      <c r="N1456" s="9">
        <f>Tabla1[[#This Row],[DIA]]</f>
        <v>45873</v>
      </c>
    </row>
    <row r="1457" spans="1:14">
      <c r="A1457" s="9" t="str">
        <f>Tabla1[[#This Row],[DIA]]&amp;"-"&amp;Tabla1[[#This Row],[NUM]]</f>
        <v>45873-747</v>
      </c>
      <c r="B1457" s="61">
        <v>45873</v>
      </c>
      <c r="C1457" t="s">
        <v>13</v>
      </c>
      <c r="D1457" t="s">
        <v>196</v>
      </c>
      <c r="E1457" t="s">
        <v>250</v>
      </c>
      <c r="F1457">
        <v>747</v>
      </c>
      <c r="G1457">
        <v>0.83680555555555558</v>
      </c>
      <c r="H1457">
        <v>0.94444444444444442</v>
      </c>
      <c r="I1457">
        <v>40</v>
      </c>
      <c r="J1457">
        <v>0</v>
      </c>
      <c r="K1457">
        <v>40</v>
      </c>
      <c r="L1457">
        <v>0</v>
      </c>
      <c r="M1457" s="1" t="str">
        <f>IFERROR(VLOOKUP(Tabla1[[#This Row],[COD]],Circuitos[],2,0)," ")</f>
        <v xml:space="preserve"> </v>
      </c>
      <c r="N1457" s="9">
        <f>Tabla1[[#This Row],[DIA]]</f>
        <v>45873</v>
      </c>
    </row>
    <row r="1458" spans="1:14">
      <c r="A1458" s="9" t="str">
        <f>Tabla1[[#This Row],[DIA]]&amp;"-"&amp;Tabla1[[#This Row],[NUM]]</f>
        <v>45873-1221</v>
      </c>
      <c r="B1458" s="61">
        <v>45873</v>
      </c>
      <c r="C1458" t="s">
        <v>13</v>
      </c>
      <c r="D1458" t="s">
        <v>557</v>
      </c>
      <c r="E1458" t="s">
        <v>250</v>
      </c>
      <c r="F1458">
        <v>1221</v>
      </c>
      <c r="G1458">
        <v>0.67361111111111116</v>
      </c>
      <c r="H1458">
        <v>0.74305555555555558</v>
      </c>
      <c r="I1458">
        <v>30</v>
      </c>
      <c r="J1458">
        <v>0</v>
      </c>
      <c r="K1458">
        <v>30</v>
      </c>
      <c r="L1458">
        <v>0</v>
      </c>
      <c r="M1458" s="1" t="str">
        <f>IFERROR(VLOOKUP(Tabla1[[#This Row],[COD]],Circuitos[],2,0)," ")</f>
        <v xml:space="preserve"> </v>
      </c>
      <c r="N1458" s="9">
        <f>Tabla1[[#This Row],[DIA]]</f>
        <v>45873</v>
      </c>
    </row>
    <row r="1459" spans="1:14">
      <c r="A1459" s="9" t="str">
        <f>Tabla1[[#This Row],[DIA]]&amp;"-"&amp;Tabla1[[#This Row],[NUM]]</f>
        <v>45873-5115</v>
      </c>
      <c r="B1459" s="61">
        <v>45873</v>
      </c>
      <c r="C1459" t="s">
        <v>13</v>
      </c>
      <c r="D1459" t="s">
        <v>348</v>
      </c>
      <c r="E1459" t="s">
        <v>549</v>
      </c>
      <c r="F1459">
        <v>5115</v>
      </c>
      <c r="G1459">
        <v>0.33333333333333331</v>
      </c>
      <c r="H1459">
        <v>0.46875</v>
      </c>
      <c r="I1459">
        <v>189</v>
      </c>
      <c r="J1459">
        <v>83</v>
      </c>
      <c r="K1459">
        <v>106</v>
      </c>
      <c r="L1459">
        <v>43.915343915343918</v>
      </c>
      <c r="M1459" s="1" t="str">
        <f>IFERROR(VLOOKUP(Tabla1[[#This Row],[COD]],Circuitos[],2,0)," ")</f>
        <v>Noruega Fascinante I / Esencias de Noruega I</v>
      </c>
      <c r="N1459" s="9">
        <f>Tabla1[[#This Row],[DIA]]</f>
        <v>45873</v>
      </c>
    </row>
    <row r="1460" spans="1:14">
      <c r="A1460" s="9" t="str">
        <f>Tabla1[[#This Row],[DIA]]&amp;"-"&amp;Tabla1[[#This Row],[NUM]]</f>
        <v>45873-5116</v>
      </c>
      <c r="B1460" s="61">
        <v>45873</v>
      </c>
      <c r="C1460" t="s">
        <v>348</v>
      </c>
      <c r="D1460" t="s">
        <v>13</v>
      </c>
      <c r="E1460" t="s">
        <v>549</v>
      </c>
      <c r="F1460">
        <v>5116</v>
      </c>
      <c r="G1460">
        <v>0.50347222222222221</v>
      </c>
      <c r="H1460">
        <v>0.63888888888888884</v>
      </c>
      <c r="I1460">
        <v>189</v>
      </c>
      <c r="J1460">
        <v>21</v>
      </c>
      <c r="K1460">
        <v>168</v>
      </c>
      <c r="L1460">
        <v>11.111111111111111</v>
      </c>
      <c r="M1460" s="1" t="str">
        <f>IFERROR(VLOOKUP(Tabla1[[#This Row],[COD]],Circuitos[],2,0)," ")</f>
        <v xml:space="preserve"> </v>
      </c>
      <c r="N1460" s="9">
        <f>Tabla1[[#This Row],[DIA]]</f>
        <v>45873</v>
      </c>
    </row>
    <row r="1461" spans="1:14">
      <c r="A1461" s="9" t="str">
        <f>Tabla1[[#This Row],[DIA]]&amp;"-"&amp;Tabla1[[#This Row],[NUM]]</f>
        <v>45873-612</v>
      </c>
      <c r="B1461" s="61">
        <v>45873</v>
      </c>
      <c r="C1461" t="s">
        <v>24</v>
      </c>
      <c r="D1461" t="s">
        <v>266</v>
      </c>
      <c r="E1461" t="s">
        <v>558</v>
      </c>
      <c r="F1461">
        <v>612</v>
      </c>
      <c r="G1461">
        <v>0.62847222222222221</v>
      </c>
      <c r="H1461">
        <v>0.71875</v>
      </c>
      <c r="I1461">
        <v>40</v>
      </c>
      <c r="J1461">
        <v>9</v>
      </c>
      <c r="K1461">
        <v>31</v>
      </c>
      <c r="L1461">
        <v>22.5</v>
      </c>
      <c r="M1461" s="1" t="str">
        <f>IFERROR(VLOOKUP(Tabla1[[#This Row],[COD]],Circuitos[],2,0)," ")</f>
        <v>Todo Eslovenia, Austria y Costa Italiana</v>
      </c>
      <c r="N1461" s="9">
        <f>Tabla1[[#This Row],[DIA]]</f>
        <v>45873</v>
      </c>
    </row>
    <row r="1462" spans="1:14">
      <c r="A1462" s="9" t="str">
        <f>Tabla1[[#This Row],[DIA]]&amp;"-"&amp;Tabla1[[#This Row],[NUM]]</f>
        <v>45874-1304</v>
      </c>
      <c r="B1462" s="61">
        <v>45874</v>
      </c>
      <c r="C1462" t="s">
        <v>33</v>
      </c>
      <c r="D1462" t="s">
        <v>147</v>
      </c>
      <c r="E1462" t="s">
        <v>181</v>
      </c>
      <c r="F1462">
        <v>1304</v>
      </c>
      <c r="G1462">
        <v>0.50347222222222221</v>
      </c>
      <c r="H1462">
        <v>0.72569444444444442</v>
      </c>
      <c r="I1462">
        <v>22</v>
      </c>
      <c r="J1462">
        <v>4</v>
      </c>
      <c r="K1462">
        <v>18</v>
      </c>
      <c r="L1462">
        <v>18.181818181818183</v>
      </c>
      <c r="M1462" s="1" t="str">
        <f>IFERROR(VLOOKUP(Tabla1[[#This Row],[COD]],Circuitos[],2,0)," ")</f>
        <v xml:space="preserve"> </v>
      </c>
      <c r="N1462" s="9">
        <f>Tabla1[[#This Row],[DIA]]</f>
        <v>45874</v>
      </c>
    </row>
    <row r="1463" spans="1:14">
      <c r="A1463" s="9" t="str">
        <f>Tabla1[[#This Row],[DIA]]&amp;"-"&amp;Tabla1[[#This Row],[NUM]]</f>
        <v>45874-1854</v>
      </c>
      <c r="B1463" s="61">
        <v>45874</v>
      </c>
      <c r="C1463" t="s">
        <v>36</v>
      </c>
      <c r="D1463" t="s">
        <v>147</v>
      </c>
      <c r="E1463" t="s">
        <v>181</v>
      </c>
      <c r="F1463">
        <v>1854</v>
      </c>
      <c r="G1463">
        <v>0.5</v>
      </c>
      <c r="H1463">
        <v>0.69097222222222221</v>
      </c>
      <c r="I1463">
        <v>26</v>
      </c>
      <c r="J1463">
        <v>9</v>
      </c>
      <c r="K1463">
        <v>17</v>
      </c>
      <c r="L1463">
        <v>34.615384615384613</v>
      </c>
      <c r="M1463" s="1" t="str">
        <f>IFERROR(VLOOKUP(Tabla1[[#This Row],[COD]],Circuitos[],2,0)," ")</f>
        <v xml:space="preserve"> </v>
      </c>
      <c r="N1463" s="9">
        <f>Tabla1[[#This Row],[DIA]]</f>
        <v>45874</v>
      </c>
    </row>
    <row r="1464" spans="1:14">
      <c r="A1464" s="9" t="str">
        <f>Tabla1[[#This Row],[DIA]]&amp;"-"&amp;Tabla1[[#This Row],[NUM]]</f>
        <v>45874-1316</v>
      </c>
      <c r="B1464" s="61">
        <v>45874</v>
      </c>
      <c r="C1464" t="s">
        <v>37</v>
      </c>
      <c r="D1464" t="s">
        <v>147</v>
      </c>
      <c r="E1464" t="s">
        <v>181</v>
      </c>
      <c r="F1464">
        <v>1316</v>
      </c>
      <c r="G1464">
        <v>0.50347222222222221</v>
      </c>
      <c r="H1464">
        <v>0.71875</v>
      </c>
      <c r="I1464">
        <v>26</v>
      </c>
      <c r="J1464">
        <v>4</v>
      </c>
      <c r="K1464">
        <v>22</v>
      </c>
      <c r="L1464">
        <v>15.384615384615385</v>
      </c>
      <c r="M1464" s="1" t="str">
        <f>IFERROR(VLOOKUP(Tabla1[[#This Row],[COD]],Circuitos[],2,0)," ")</f>
        <v xml:space="preserve"> </v>
      </c>
      <c r="N1464" s="9">
        <f>Tabla1[[#This Row],[DIA]]</f>
        <v>45874</v>
      </c>
    </row>
    <row r="1465" spans="1:14">
      <c r="A1465" s="9" t="str">
        <f>Tabla1[[#This Row],[DIA]]&amp;"-"&amp;Tabla1[[#This Row],[NUM]]</f>
        <v>45874-872</v>
      </c>
      <c r="B1465" s="61">
        <v>45874</v>
      </c>
      <c r="C1465" t="s">
        <v>223</v>
      </c>
      <c r="D1465" t="s">
        <v>13</v>
      </c>
      <c r="E1465" t="s">
        <v>250</v>
      </c>
      <c r="F1465">
        <v>872</v>
      </c>
      <c r="G1465">
        <v>0.64930555555555558</v>
      </c>
      <c r="H1465">
        <v>0.78819444444444442</v>
      </c>
      <c r="I1465">
        <v>45</v>
      </c>
      <c r="J1465">
        <v>11</v>
      </c>
      <c r="K1465">
        <v>34</v>
      </c>
      <c r="L1465">
        <v>24.444444444444443</v>
      </c>
      <c r="M1465" s="1" t="str">
        <f>IFERROR(VLOOKUP(Tabla1[[#This Row],[COD]],Circuitos[],2,0)," ")</f>
        <v xml:space="preserve"> </v>
      </c>
      <c r="N1465" s="9">
        <f>Tabla1[[#This Row],[DIA]]</f>
        <v>45874</v>
      </c>
    </row>
    <row r="1466" spans="1:14">
      <c r="A1466" s="9" t="str">
        <f>Tabla1[[#This Row],[DIA]]&amp;"-"&amp;Tabla1[[#This Row],[NUM]]</f>
        <v>45874-936</v>
      </c>
      <c r="B1466" s="61">
        <v>45874</v>
      </c>
      <c r="C1466" t="s">
        <v>209</v>
      </c>
      <c r="D1466" t="s">
        <v>13</v>
      </c>
      <c r="E1466" t="s">
        <v>250</v>
      </c>
      <c r="F1466">
        <v>936</v>
      </c>
      <c r="G1466">
        <v>0.64930555555555558</v>
      </c>
      <c r="H1466">
        <v>0.77777777777777779</v>
      </c>
      <c r="I1466">
        <v>45</v>
      </c>
      <c r="J1466">
        <v>13</v>
      </c>
      <c r="K1466">
        <v>32</v>
      </c>
      <c r="L1466">
        <v>28.888888888888889</v>
      </c>
      <c r="M1466" s="1" t="str">
        <f>IFERROR(VLOOKUP(Tabla1[[#This Row],[COD]],Circuitos[],2,0)," ")</f>
        <v xml:space="preserve"> </v>
      </c>
      <c r="N1466" s="9">
        <f>Tabla1[[#This Row],[DIA]]</f>
        <v>45874</v>
      </c>
    </row>
    <row r="1467" spans="1:14">
      <c r="A1467" s="9" t="str">
        <f>Tabla1[[#This Row],[DIA]]&amp;"-"&amp;Tabla1[[#This Row],[NUM]]</f>
        <v>45874-1305</v>
      </c>
      <c r="B1467" s="61">
        <v>45874</v>
      </c>
      <c r="C1467" t="s">
        <v>147</v>
      </c>
      <c r="D1467" t="s">
        <v>33</v>
      </c>
      <c r="E1467" t="s">
        <v>181</v>
      </c>
      <c r="F1467">
        <v>1305</v>
      </c>
      <c r="G1467">
        <v>0.55208333333333337</v>
      </c>
      <c r="H1467">
        <v>0.70833333333333337</v>
      </c>
      <c r="I1467">
        <v>12</v>
      </c>
      <c r="J1467">
        <v>7</v>
      </c>
      <c r="K1467">
        <v>5</v>
      </c>
      <c r="L1467">
        <v>58.333333333333336</v>
      </c>
      <c r="M1467" s="1" t="str">
        <f>IFERROR(VLOOKUP(Tabla1[[#This Row],[COD]],Circuitos[],2,0)," ")</f>
        <v xml:space="preserve"> </v>
      </c>
      <c r="N1467" s="9">
        <f>Tabla1[[#This Row],[DIA]]</f>
        <v>45874</v>
      </c>
    </row>
    <row r="1468" spans="1:14">
      <c r="A1468" s="9" t="str">
        <f>Tabla1[[#This Row],[DIA]]&amp;"-"&amp;Tabla1[[#This Row],[NUM]]</f>
        <v>45874-2020</v>
      </c>
      <c r="B1468" s="61">
        <v>45874</v>
      </c>
      <c r="C1468" t="s">
        <v>147</v>
      </c>
      <c r="D1468" t="s">
        <v>180</v>
      </c>
      <c r="E1468" t="s">
        <v>181</v>
      </c>
      <c r="F1468">
        <v>2020</v>
      </c>
      <c r="G1468">
        <v>0.76736111111111116</v>
      </c>
      <c r="H1468">
        <v>0.82986111111111116</v>
      </c>
      <c r="I1468">
        <v>48</v>
      </c>
      <c r="J1468">
        <v>15</v>
      </c>
      <c r="K1468">
        <v>33</v>
      </c>
      <c r="L1468">
        <v>31.25</v>
      </c>
      <c r="M1468" s="1" t="str">
        <f>IFERROR(VLOOKUP(Tabla1[[#This Row],[COD]],Circuitos[],2,0)," ")</f>
        <v xml:space="preserve"> </v>
      </c>
      <c r="N1468" s="9">
        <f>Tabla1[[#This Row],[DIA]]</f>
        <v>45874</v>
      </c>
    </row>
    <row r="1469" spans="1:14">
      <c r="A1469" s="9" t="str">
        <f>Tabla1[[#This Row],[DIA]]&amp;"-"&amp;Tabla1[[#This Row],[NUM]]</f>
        <v>45874-2022</v>
      </c>
      <c r="B1469" s="61">
        <v>45874</v>
      </c>
      <c r="C1469" t="s">
        <v>147</v>
      </c>
      <c r="D1469" t="s">
        <v>180</v>
      </c>
      <c r="E1469" t="s">
        <v>181</v>
      </c>
      <c r="F1469">
        <v>2022</v>
      </c>
      <c r="G1469">
        <v>0.83680555555555558</v>
      </c>
      <c r="H1469">
        <v>0.89930555555555558</v>
      </c>
      <c r="I1469">
        <v>78</v>
      </c>
      <c r="J1469">
        <v>12</v>
      </c>
      <c r="K1469">
        <v>66</v>
      </c>
      <c r="L1469">
        <v>15.384615384615385</v>
      </c>
      <c r="M1469" s="1" t="str">
        <f>IFERROR(VLOOKUP(Tabla1[[#This Row],[COD]],Circuitos[],2,0)," ")</f>
        <v xml:space="preserve"> </v>
      </c>
      <c r="N1469" s="9">
        <f>Tabla1[[#This Row],[DIA]]</f>
        <v>45874</v>
      </c>
    </row>
    <row r="1470" spans="1:14">
      <c r="A1470" s="9" t="str">
        <f>Tabla1[[#This Row],[DIA]]&amp;"-"&amp;Tabla1[[#This Row],[NUM]]</f>
        <v>45874-1855</v>
      </c>
      <c r="B1470" s="61">
        <v>45874</v>
      </c>
      <c r="C1470" t="s">
        <v>147</v>
      </c>
      <c r="D1470" t="s">
        <v>36</v>
      </c>
      <c r="E1470" t="s">
        <v>181</v>
      </c>
      <c r="F1470">
        <v>1855</v>
      </c>
      <c r="G1470">
        <v>0.59722222222222221</v>
      </c>
      <c r="H1470">
        <v>0.71180555555555558</v>
      </c>
      <c r="I1470">
        <v>16</v>
      </c>
      <c r="J1470">
        <v>0</v>
      </c>
      <c r="K1470">
        <v>16</v>
      </c>
      <c r="L1470">
        <v>0</v>
      </c>
      <c r="M1470" s="1" t="str">
        <f>IFERROR(VLOOKUP(Tabla1[[#This Row],[COD]],Circuitos[],2,0)," ")</f>
        <v xml:space="preserve"> </v>
      </c>
      <c r="N1470" s="9">
        <f>Tabla1[[#This Row],[DIA]]</f>
        <v>45874</v>
      </c>
    </row>
    <row r="1471" spans="1:14">
      <c r="A1471" s="9" t="str">
        <f>Tabla1[[#This Row],[DIA]]&amp;"-"&amp;Tabla1[[#This Row],[NUM]]</f>
        <v>45874-1315</v>
      </c>
      <c r="B1471" s="61">
        <v>45874</v>
      </c>
      <c r="C1471" t="s">
        <v>147</v>
      </c>
      <c r="D1471" t="s">
        <v>37</v>
      </c>
      <c r="E1471" t="s">
        <v>181</v>
      </c>
      <c r="F1471">
        <v>1315</v>
      </c>
      <c r="G1471">
        <v>0.32291666666666669</v>
      </c>
      <c r="H1471">
        <v>0.46180555555555558</v>
      </c>
      <c r="I1471">
        <v>16</v>
      </c>
      <c r="J1471">
        <v>2</v>
      </c>
      <c r="K1471">
        <v>14</v>
      </c>
      <c r="L1471">
        <v>12.5</v>
      </c>
      <c r="M1471" s="1" t="str">
        <f>IFERROR(VLOOKUP(Tabla1[[#This Row],[COD]],Circuitos[],2,0)," ")</f>
        <v xml:space="preserve"> </v>
      </c>
      <c r="N1471" s="9">
        <f>Tabla1[[#This Row],[DIA]]</f>
        <v>45874</v>
      </c>
    </row>
    <row r="1472" spans="1:14">
      <c r="A1472" s="9" t="str">
        <f>Tabla1[[#This Row],[DIA]]&amp;"-"&amp;Tabla1[[#This Row],[NUM]]</f>
        <v>45874-1859</v>
      </c>
      <c r="B1472" s="61">
        <v>45874</v>
      </c>
      <c r="C1472" t="s">
        <v>147</v>
      </c>
      <c r="D1472" t="s">
        <v>13</v>
      </c>
      <c r="E1472" t="s">
        <v>181</v>
      </c>
      <c r="F1472">
        <v>1859</v>
      </c>
      <c r="G1472">
        <v>0.55208333333333337</v>
      </c>
      <c r="H1472">
        <v>0.70138888888888884</v>
      </c>
      <c r="I1472">
        <v>30</v>
      </c>
      <c r="J1472">
        <v>5</v>
      </c>
      <c r="K1472">
        <v>25</v>
      </c>
      <c r="L1472">
        <v>16.666666666666668</v>
      </c>
      <c r="M1472" s="1" t="str">
        <f>IFERROR(VLOOKUP(Tabla1[[#This Row],[COD]],Circuitos[],2,0)," ")</f>
        <v xml:space="preserve"> </v>
      </c>
      <c r="N1472" s="9">
        <f>Tabla1[[#This Row],[DIA]]</f>
        <v>45874</v>
      </c>
    </row>
    <row r="1473" spans="1:14">
      <c r="A1473" s="9" t="str">
        <f>Tabla1[[#This Row],[DIA]]&amp;"-"&amp;Tabla1[[#This Row],[NUM]]</f>
        <v>45874-1313</v>
      </c>
      <c r="B1473" s="61">
        <v>45874</v>
      </c>
      <c r="C1473" t="s">
        <v>147</v>
      </c>
      <c r="D1473" t="s">
        <v>22</v>
      </c>
      <c r="E1473" t="s">
        <v>181</v>
      </c>
      <c r="F1473">
        <v>1313</v>
      </c>
      <c r="G1473">
        <v>0.59375</v>
      </c>
      <c r="H1473">
        <v>0.72569444444444442</v>
      </c>
      <c r="I1473">
        <v>12</v>
      </c>
      <c r="J1473">
        <v>0</v>
      </c>
      <c r="K1473">
        <v>12</v>
      </c>
      <c r="L1473">
        <v>0</v>
      </c>
      <c r="M1473" s="1" t="str">
        <f>IFERROR(VLOOKUP(Tabla1[[#This Row],[COD]],Circuitos[],2,0)," ")</f>
        <v xml:space="preserve"> </v>
      </c>
      <c r="N1473" s="9">
        <f>Tabla1[[#This Row],[DIA]]</f>
        <v>45874</v>
      </c>
    </row>
    <row r="1474" spans="1:14">
      <c r="A1474" s="9" t="str">
        <f>Tabla1[[#This Row],[DIA]]&amp;"-"&amp;Tabla1[[#This Row],[NUM]]</f>
        <v>45874-871</v>
      </c>
      <c r="B1474" s="61">
        <v>45874</v>
      </c>
      <c r="C1474" t="s">
        <v>13</v>
      </c>
      <c r="D1474" t="s">
        <v>223</v>
      </c>
      <c r="E1474" t="s">
        <v>250</v>
      </c>
      <c r="F1474">
        <v>871</v>
      </c>
      <c r="G1474">
        <v>0.48958333333333331</v>
      </c>
      <c r="H1474">
        <v>0.62152777777777779</v>
      </c>
      <c r="I1474">
        <v>45</v>
      </c>
      <c r="J1474">
        <v>21</v>
      </c>
      <c r="K1474">
        <v>24</v>
      </c>
      <c r="L1474">
        <v>46.666666666666664</v>
      </c>
      <c r="M1474" s="1" t="str">
        <f>IFERROR(VLOOKUP(Tabla1[[#This Row],[COD]],Circuitos[],2,0)," ")</f>
        <v xml:space="preserve"> </v>
      </c>
      <c r="N1474" s="9">
        <f>Tabla1[[#This Row],[DIA]]</f>
        <v>45874</v>
      </c>
    </row>
    <row r="1475" spans="1:14">
      <c r="A1475" s="9" t="str">
        <f>Tabla1[[#This Row],[DIA]]&amp;"-"&amp;Tabla1[[#This Row],[NUM]]</f>
        <v>45874-933</v>
      </c>
      <c r="B1475" s="61">
        <v>45874</v>
      </c>
      <c r="C1475" t="s">
        <v>13</v>
      </c>
      <c r="D1475" t="s">
        <v>209</v>
      </c>
      <c r="E1475" t="s">
        <v>250</v>
      </c>
      <c r="F1475">
        <v>933</v>
      </c>
      <c r="G1475">
        <v>0.5</v>
      </c>
      <c r="H1475">
        <v>0.61805555555555558</v>
      </c>
      <c r="I1475">
        <v>45</v>
      </c>
      <c r="J1475">
        <v>2</v>
      </c>
      <c r="K1475">
        <v>43</v>
      </c>
      <c r="L1475">
        <v>4.4444444444444446</v>
      </c>
      <c r="M1475" s="1" t="str">
        <f>IFERROR(VLOOKUP(Tabla1[[#This Row],[COD]],Circuitos[],2,0)," ")</f>
        <v xml:space="preserve"> </v>
      </c>
      <c r="N1475" s="9">
        <f>Tabla1[[#This Row],[DIA]]</f>
        <v>45874</v>
      </c>
    </row>
    <row r="1476" spans="1:14">
      <c r="A1476" s="9" t="str">
        <f>Tabla1[[#This Row],[DIA]]&amp;"-"&amp;Tabla1[[#This Row],[NUM]]</f>
        <v>45874-1858</v>
      </c>
      <c r="B1476" s="61">
        <v>45874</v>
      </c>
      <c r="C1476" t="s">
        <v>13</v>
      </c>
      <c r="D1476" t="s">
        <v>147</v>
      </c>
      <c r="E1476" t="s">
        <v>181</v>
      </c>
      <c r="F1476">
        <v>1858</v>
      </c>
      <c r="G1476">
        <v>0.5</v>
      </c>
      <c r="H1476">
        <v>0.71527777777777779</v>
      </c>
      <c r="I1476">
        <v>30</v>
      </c>
      <c r="J1476">
        <v>4</v>
      </c>
      <c r="K1476">
        <v>26</v>
      </c>
      <c r="L1476">
        <v>13.333333333333334</v>
      </c>
      <c r="M1476" s="1" t="str">
        <f>IFERROR(VLOOKUP(Tabla1[[#This Row],[COD]],Circuitos[],2,0)," ")</f>
        <v xml:space="preserve"> </v>
      </c>
      <c r="N1476" s="9">
        <f>Tabla1[[#This Row],[DIA]]</f>
        <v>45874</v>
      </c>
    </row>
    <row r="1477" spans="1:14">
      <c r="A1477" s="9" t="str">
        <f>Tabla1[[#This Row],[DIA]]&amp;"-"&amp;Tabla1[[#This Row],[NUM]]</f>
        <v>45874-809</v>
      </c>
      <c r="B1477" s="61">
        <v>45874</v>
      </c>
      <c r="C1477" t="s">
        <v>13</v>
      </c>
      <c r="D1477" t="s">
        <v>236</v>
      </c>
      <c r="E1477" t="s">
        <v>250</v>
      </c>
      <c r="F1477">
        <v>809</v>
      </c>
      <c r="G1477">
        <v>0.49652777777777779</v>
      </c>
      <c r="H1477">
        <v>0.61805555555555558</v>
      </c>
      <c r="I1477">
        <v>45</v>
      </c>
      <c r="J1477">
        <v>45</v>
      </c>
      <c r="K1477">
        <v>0</v>
      </c>
      <c r="L1477">
        <v>100</v>
      </c>
      <c r="M1477" s="1" t="str">
        <f>IFERROR(VLOOKUP(Tabla1[[#This Row],[COD]],Circuitos[],2,0)," ")</f>
        <v xml:space="preserve"> </v>
      </c>
      <c r="N1477" s="9">
        <f>Tabla1[[#This Row],[DIA]]</f>
        <v>45874</v>
      </c>
    </row>
    <row r="1478" spans="1:14">
      <c r="A1478" s="9" t="str">
        <f>Tabla1[[#This Row],[DIA]]&amp;"-"&amp;Tabla1[[#This Row],[NUM]]</f>
        <v>45874-941</v>
      </c>
      <c r="B1478" s="61">
        <v>45874</v>
      </c>
      <c r="C1478" t="s">
        <v>13</v>
      </c>
      <c r="D1478" t="s">
        <v>254</v>
      </c>
      <c r="E1478" t="s">
        <v>250</v>
      </c>
      <c r="F1478">
        <v>941</v>
      </c>
      <c r="G1478">
        <v>0.66666666666666663</v>
      </c>
      <c r="H1478">
        <v>0.78125</v>
      </c>
      <c r="I1478">
        <v>45</v>
      </c>
      <c r="J1478">
        <v>4</v>
      </c>
      <c r="K1478">
        <v>41</v>
      </c>
      <c r="L1478">
        <v>8.8888888888888893</v>
      </c>
      <c r="M1478" s="1" t="str">
        <f>IFERROR(VLOOKUP(Tabla1[[#This Row],[COD]],Circuitos[],2,0)," ")</f>
        <v xml:space="preserve"> </v>
      </c>
      <c r="N1478" s="9">
        <f>Tabla1[[#This Row],[DIA]]</f>
        <v>45874</v>
      </c>
    </row>
    <row r="1479" spans="1:14">
      <c r="A1479" s="9" t="str">
        <f>Tabla1[[#This Row],[DIA]]&amp;"-"&amp;Tabla1[[#This Row],[NUM]]</f>
        <v>45874-810</v>
      </c>
      <c r="B1479" s="61">
        <v>45874</v>
      </c>
      <c r="C1479" t="s">
        <v>236</v>
      </c>
      <c r="D1479" t="s">
        <v>13</v>
      </c>
      <c r="E1479" t="s">
        <v>250</v>
      </c>
      <c r="F1479">
        <v>810</v>
      </c>
      <c r="G1479">
        <v>0.64930555555555558</v>
      </c>
      <c r="H1479">
        <v>0.78125</v>
      </c>
      <c r="I1479">
        <v>45</v>
      </c>
      <c r="J1479">
        <v>13</v>
      </c>
      <c r="K1479">
        <v>32</v>
      </c>
      <c r="L1479">
        <v>28.888888888888889</v>
      </c>
      <c r="M1479" s="1" t="str">
        <f>IFERROR(VLOOKUP(Tabla1[[#This Row],[COD]],Circuitos[],2,0)," ")</f>
        <v xml:space="preserve"> </v>
      </c>
      <c r="N1479" s="9">
        <f>Tabla1[[#This Row],[DIA]]</f>
        <v>45874</v>
      </c>
    </row>
    <row r="1480" spans="1:14">
      <c r="A1480" s="9" t="str">
        <f>Tabla1[[#This Row],[DIA]]&amp;"-"&amp;Tabla1[[#This Row],[NUM]]</f>
        <v>45874-768</v>
      </c>
      <c r="B1480" s="61">
        <v>45874</v>
      </c>
      <c r="C1480" t="s">
        <v>236</v>
      </c>
      <c r="D1480" t="s">
        <v>13</v>
      </c>
      <c r="E1480" t="s">
        <v>278</v>
      </c>
      <c r="F1480">
        <v>768</v>
      </c>
      <c r="G1480">
        <v>0.89236111111111116</v>
      </c>
      <c r="H1480">
        <v>1.7361111111111112E-2</v>
      </c>
      <c r="I1480">
        <v>45</v>
      </c>
      <c r="J1480">
        <v>2</v>
      </c>
      <c r="K1480">
        <v>43</v>
      </c>
      <c r="L1480">
        <v>4.4444444444444446</v>
      </c>
      <c r="M1480" s="1" t="str">
        <f>IFERROR(VLOOKUP(Tabla1[[#This Row],[COD]],Circuitos[],2,0)," ")</f>
        <v xml:space="preserve"> </v>
      </c>
      <c r="N1480" s="9">
        <f>Tabla1[[#This Row],[DIA]]</f>
        <v>45874</v>
      </c>
    </row>
    <row r="1481" spans="1:14">
      <c r="A1481" s="9" t="str">
        <f>Tabla1[[#This Row],[DIA]]&amp;"-"&amp;Tabla1[[#This Row],[NUM]]</f>
        <v>45874-763</v>
      </c>
      <c r="B1481" s="61">
        <v>45874</v>
      </c>
      <c r="C1481" t="s">
        <v>44</v>
      </c>
      <c r="D1481" t="s">
        <v>236</v>
      </c>
      <c r="E1481" t="s">
        <v>278</v>
      </c>
      <c r="F1481">
        <v>763</v>
      </c>
      <c r="G1481">
        <v>0.72916666666666663</v>
      </c>
      <c r="H1481">
        <v>0.85069444444444442</v>
      </c>
      <c r="I1481">
        <v>45</v>
      </c>
      <c r="J1481">
        <v>45</v>
      </c>
      <c r="K1481">
        <v>0</v>
      </c>
      <c r="L1481">
        <v>100</v>
      </c>
      <c r="M1481" s="1" t="str">
        <f>IFERROR(VLOOKUP(Tabla1[[#This Row],[COD]],Circuitos[],2,0)," ")</f>
        <v>Gran Tour de Ciudades Imperiales I y II (PRG-&gt;BUD)</v>
      </c>
      <c r="N1481" s="9">
        <f>Tabla1[[#This Row],[DIA]]</f>
        <v>45874</v>
      </c>
    </row>
    <row r="1482" spans="1:14">
      <c r="A1482" s="9" t="str">
        <f>Tabla1[[#This Row],[DIA]]&amp;"-"&amp;Tabla1[[#This Row],[NUM]]</f>
        <v>45874-1302</v>
      </c>
      <c r="B1482" s="61">
        <v>45874</v>
      </c>
      <c r="C1482" t="s">
        <v>22</v>
      </c>
      <c r="D1482" t="s">
        <v>147</v>
      </c>
      <c r="E1482" t="s">
        <v>181</v>
      </c>
      <c r="F1482">
        <v>1302</v>
      </c>
      <c r="G1482">
        <v>0.50347222222222221</v>
      </c>
      <c r="H1482">
        <v>0.70486111111111116</v>
      </c>
      <c r="I1482">
        <v>22</v>
      </c>
      <c r="J1482">
        <v>6</v>
      </c>
      <c r="K1482">
        <v>16</v>
      </c>
      <c r="L1482">
        <v>27.272727272727273</v>
      </c>
      <c r="M1482" s="1" t="str">
        <f>IFERROR(VLOOKUP(Tabla1[[#This Row],[COD]],Circuitos[],2,0)," ")</f>
        <v xml:space="preserve"> </v>
      </c>
      <c r="N1482" s="9">
        <f>Tabla1[[#This Row],[DIA]]</f>
        <v>45874</v>
      </c>
    </row>
    <row r="1483" spans="1:14">
      <c r="A1483" s="9" t="str">
        <f>Tabla1[[#This Row],[DIA]]&amp;"-"&amp;Tabla1[[#This Row],[NUM]]</f>
        <v>45874-940</v>
      </c>
      <c r="B1483" s="61">
        <v>45874</v>
      </c>
      <c r="C1483" t="s">
        <v>254</v>
      </c>
      <c r="D1483" t="s">
        <v>13</v>
      </c>
      <c r="E1483" t="s">
        <v>250</v>
      </c>
      <c r="F1483">
        <v>940</v>
      </c>
      <c r="G1483">
        <v>0.45833333333333331</v>
      </c>
      <c r="H1483">
        <v>0.57986111111111116</v>
      </c>
      <c r="I1483">
        <v>45</v>
      </c>
      <c r="J1483">
        <v>2</v>
      </c>
      <c r="K1483">
        <v>43</v>
      </c>
      <c r="L1483">
        <v>4.4444444444444446</v>
      </c>
      <c r="M1483" s="1" t="str">
        <f>IFERROR(VLOOKUP(Tabla1[[#This Row],[COD]],Circuitos[],2,0)," ")</f>
        <v xml:space="preserve"> </v>
      </c>
      <c r="N1483" s="9">
        <f>Tabla1[[#This Row],[DIA]]</f>
        <v>45874</v>
      </c>
    </row>
    <row r="1484" spans="1:14">
      <c r="A1484" s="9" t="str">
        <f>Tabla1[[#This Row],[DIA]]&amp;"-"&amp;Tabla1[[#This Row],[NUM]]</f>
        <v>45875-2333</v>
      </c>
      <c r="B1484" s="61">
        <v>45875</v>
      </c>
      <c r="C1484" t="s">
        <v>185</v>
      </c>
      <c r="D1484" t="s">
        <v>147</v>
      </c>
      <c r="E1484" t="s">
        <v>181</v>
      </c>
      <c r="F1484">
        <v>2333</v>
      </c>
      <c r="G1484">
        <v>0.79513888888888884</v>
      </c>
      <c r="H1484">
        <v>0.85763888888888884</v>
      </c>
      <c r="I1484">
        <v>40</v>
      </c>
      <c r="J1484">
        <v>8</v>
      </c>
      <c r="K1484">
        <v>32</v>
      </c>
      <c r="L1484">
        <v>20</v>
      </c>
      <c r="M1484" s="1" t="str">
        <f>IFERROR(VLOOKUP(Tabla1[[#This Row],[COD]],Circuitos[],2,0)," ")</f>
        <v xml:space="preserve"> </v>
      </c>
      <c r="N1484" s="9">
        <f>Tabla1[[#This Row],[DIA]]</f>
        <v>45875</v>
      </c>
    </row>
    <row r="1485" spans="1:14">
      <c r="A1485" s="9" t="str">
        <f>Tabla1[[#This Row],[DIA]]&amp;"-"&amp;Tabla1[[#This Row],[NUM]]</f>
        <v>45875-8055</v>
      </c>
      <c r="B1485" s="61">
        <v>45875</v>
      </c>
      <c r="C1485" t="s">
        <v>175</v>
      </c>
      <c r="D1485" t="s">
        <v>173</v>
      </c>
      <c r="E1485" t="s">
        <v>257</v>
      </c>
      <c r="F1485">
        <v>8055</v>
      </c>
      <c r="G1485">
        <v>0.5625</v>
      </c>
      <c r="H1485">
        <v>0.61458333333333337</v>
      </c>
      <c r="I1485">
        <v>20</v>
      </c>
      <c r="J1485">
        <v>1</v>
      </c>
      <c r="K1485">
        <v>19</v>
      </c>
      <c r="L1485">
        <v>5</v>
      </c>
      <c r="M1485" s="1" t="str">
        <f>IFERROR(VLOOKUP(Tabla1[[#This Row],[COD]],Circuitos[],2,0)," ")</f>
        <v xml:space="preserve"> </v>
      </c>
      <c r="N1485" s="9">
        <f>Tabla1[[#This Row],[DIA]]</f>
        <v>45875</v>
      </c>
    </row>
    <row r="1486" spans="1:14">
      <c r="A1486" s="9" t="str">
        <f>Tabla1[[#This Row],[DIA]]&amp;"-"&amp;Tabla1[[#This Row],[NUM]]</f>
        <v>45875-103</v>
      </c>
      <c r="B1486" s="61">
        <v>45875</v>
      </c>
      <c r="C1486" t="s">
        <v>111</v>
      </c>
      <c r="D1486" t="s">
        <v>13</v>
      </c>
      <c r="E1486" t="s">
        <v>265</v>
      </c>
      <c r="F1486">
        <v>103</v>
      </c>
      <c r="G1486">
        <v>0.58333333333333337</v>
      </c>
      <c r="H1486">
        <v>0.82638888888888884</v>
      </c>
      <c r="I1486">
        <v>27</v>
      </c>
      <c r="J1486">
        <v>13</v>
      </c>
      <c r="K1486">
        <v>14</v>
      </c>
      <c r="L1486">
        <v>48.148148148148145</v>
      </c>
      <c r="M1486" s="1" t="str">
        <f>IFERROR(VLOOKUP(Tabla1[[#This Row],[COD]],Circuitos[],2,0)," ")</f>
        <v xml:space="preserve"> </v>
      </c>
      <c r="N1486" s="9">
        <f>Tabla1[[#This Row],[DIA]]</f>
        <v>45875</v>
      </c>
    </row>
    <row r="1487" spans="1:14">
      <c r="A1487" s="9" t="str">
        <f>Tabla1[[#This Row],[DIA]]&amp;"-"&amp;Tabla1[[#This Row],[NUM]]</f>
        <v>45875-411</v>
      </c>
      <c r="B1487" s="61">
        <v>45875</v>
      </c>
      <c r="C1487" t="s">
        <v>520</v>
      </c>
      <c r="D1487" t="s">
        <v>111</v>
      </c>
      <c r="E1487" t="s">
        <v>265</v>
      </c>
      <c r="F1487">
        <v>411</v>
      </c>
      <c r="G1487">
        <v>0.38194444444444442</v>
      </c>
      <c r="H1487">
        <v>0.52777777777777779</v>
      </c>
      <c r="I1487">
        <v>27</v>
      </c>
      <c r="J1487">
        <v>13</v>
      </c>
      <c r="K1487">
        <v>14</v>
      </c>
      <c r="L1487">
        <v>48.148148148148145</v>
      </c>
      <c r="M1487" s="1" t="str">
        <f>IFERROR(VLOOKUP(Tabla1[[#This Row],[COD]],Circuitos[],2,0)," ")</f>
        <v xml:space="preserve"> </v>
      </c>
      <c r="N1487" s="9">
        <f>Tabla1[[#This Row],[DIA]]</f>
        <v>45875</v>
      </c>
    </row>
    <row r="1488" spans="1:14">
      <c r="A1488" s="9" t="str">
        <f>Tabla1[[#This Row],[DIA]]&amp;"-"&amp;Tabla1[[#This Row],[NUM]]</f>
        <v>45876-888</v>
      </c>
      <c r="B1488" s="61">
        <v>45876</v>
      </c>
      <c r="C1488" t="s">
        <v>111</v>
      </c>
      <c r="D1488" t="s">
        <v>503</v>
      </c>
      <c r="E1488" t="s">
        <v>265</v>
      </c>
      <c r="F1488">
        <v>888</v>
      </c>
      <c r="G1488">
        <v>0.88541666666666663</v>
      </c>
      <c r="H1488">
        <v>0.36805555555555558</v>
      </c>
      <c r="I1488">
        <v>27</v>
      </c>
      <c r="J1488">
        <v>26</v>
      </c>
      <c r="K1488">
        <v>1</v>
      </c>
      <c r="L1488">
        <v>96.296296296296291</v>
      </c>
      <c r="M1488" s="1" t="str">
        <f>IFERROR(VLOOKUP(Tabla1[[#This Row],[COD]],Circuitos[],2,0)," ")</f>
        <v>Lo Mejor de China</v>
      </c>
      <c r="N1488" s="9">
        <f>Tabla1[[#This Row],[DIA]]</f>
        <v>45876</v>
      </c>
    </row>
    <row r="1489" spans="1:14">
      <c r="A1489" s="9" t="str">
        <f>Tabla1[[#This Row],[DIA]]&amp;"-"&amp;Tabla1[[#This Row],[NUM]]</f>
        <v>45876-102</v>
      </c>
      <c r="B1489" s="61">
        <v>45876</v>
      </c>
      <c r="C1489" t="s">
        <v>13</v>
      </c>
      <c r="D1489" t="s">
        <v>111</v>
      </c>
      <c r="E1489" t="s">
        <v>265</v>
      </c>
      <c r="F1489">
        <v>102</v>
      </c>
      <c r="G1489">
        <v>0.44097222222222221</v>
      </c>
      <c r="H1489">
        <v>0.80902777777777779</v>
      </c>
      <c r="I1489">
        <v>27</v>
      </c>
      <c r="J1489">
        <v>26</v>
      </c>
      <c r="K1489">
        <v>1</v>
      </c>
      <c r="L1489">
        <v>96.296296296296291</v>
      </c>
      <c r="M1489" s="1" t="str">
        <f>IFERROR(VLOOKUP(Tabla1[[#This Row],[COD]],Circuitos[],2,0)," ")</f>
        <v xml:space="preserve"> </v>
      </c>
      <c r="N1489" s="9">
        <f>Tabla1[[#This Row],[DIA]]</f>
        <v>45876</v>
      </c>
    </row>
    <row r="1490" spans="1:14">
      <c r="A1490" s="9" t="str">
        <f>Tabla1[[#This Row],[DIA]]&amp;"-"&amp;Tabla1[[#This Row],[NUM]]</f>
        <v>45877-2333</v>
      </c>
      <c r="B1490" s="61">
        <v>45877</v>
      </c>
      <c r="C1490" t="s">
        <v>185</v>
      </c>
      <c r="D1490" t="s">
        <v>147</v>
      </c>
      <c r="E1490" t="s">
        <v>181</v>
      </c>
      <c r="F1490">
        <v>2333</v>
      </c>
      <c r="G1490">
        <v>0.79513888888888884</v>
      </c>
      <c r="H1490">
        <v>0.85763888888888884</v>
      </c>
      <c r="I1490">
        <v>40</v>
      </c>
      <c r="J1490">
        <v>14</v>
      </c>
      <c r="K1490">
        <v>26</v>
      </c>
      <c r="L1490">
        <v>35</v>
      </c>
      <c r="M1490" s="1" t="str">
        <f>IFERROR(VLOOKUP(Tabla1[[#This Row],[COD]],Circuitos[],2,0)," ")</f>
        <v xml:space="preserve"> </v>
      </c>
      <c r="N1490" s="9">
        <f>Tabla1[[#This Row],[DIA]]</f>
        <v>45877</v>
      </c>
    </row>
    <row r="1491" spans="1:14">
      <c r="A1491" s="9" t="str">
        <f>Tabla1[[#This Row],[DIA]]&amp;"-"&amp;Tabla1[[#This Row],[NUM]]</f>
        <v>45877-920</v>
      </c>
      <c r="B1491" s="61">
        <v>45877</v>
      </c>
      <c r="C1491" t="s">
        <v>185</v>
      </c>
      <c r="D1491" t="s">
        <v>13</v>
      </c>
      <c r="E1491" t="s">
        <v>186</v>
      </c>
      <c r="F1491">
        <v>920</v>
      </c>
      <c r="G1491">
        <v>0.63888888888888884</v>
      </c>
      <c r="H1491">
        <v>0.78125</v>
      </c>
      <c r="I1491">
        <v>30</v>
      </c>
      <c r="J1491">
        <v>0</v>
      </c>
      <c r="K1491">
        <v>30</v>
      </c>
      <c r="L1491">
        <v>0</v>
      </c>
      <c r="M1491" s="1" t="str">
        <f>IFERROR(VLOOKUP(Tabla1[[#This Row],[COD]],Circuitos[],2,0)," ")</f>
        <v xml:space="preserve"> </v>
      </c>
      <c r="N1491" s="9">
        <f>Tabla1[[#This Row],[DIA]]</f>
        <v>45877</v>
      </c>
    </row>
    <row r="1492" spans="1:14">
      <c r="A1492" s="9" t="str">
        <f>Tabla1[[#This Row],[DIA]]&amp;"-"&amp;Tabla1[[#This Row],[NUM]]</f>
        <v>45877-8059</v>
      </c>
      <c r="B1492" s="61">
        <v>45877</v>
      </c>
      <c r="C1492" t="s">
        <v>175</v>
      </c>
      <c r="D1492" t="s">
        <v>173</v>
      </c>
      <c r="E1492" t="s">
        <v>257</v>
      </c>
      <c r="F1492">
        <v>8059</v>
      </c>
      <c r="G1492">
        <v>0.60416666666666663</v>
      </c>
      <c r="H1492">
        <v>0.65625</v>
      </c>
      <c r="I1492">
        <v>10</v>
      </c>
      <c r="J1492">
        <v>0</v>
      </c>
      <c r="K1492">
        <v>10</v>
      </c>
      <c r="L1492">
        <v>0</v>
      </c>
      <c r="M1492" s="1" t="str">
        <f>IFERROR(VLOOKUP(Tabla1[[#This Row],[COD]],Circuitos[],2,0)," ")</f>
        <v xml:space="preserve"> </v>
      </c>
      <c r="N1492" s="9">
        <f>Tabla1[[#This Row],[DIA]]</f>
        <v>45877</v>
      </c>
    </row>
    <row r="1493" spans="1:14">
      <c r="A1493" s="9" t="str">
        <f>Tabla1[[#This Row],[DIA]]&amp;"-"&amp;Tabla1[[#This Row],[NUM]]</f>
        <v>45877-5033</v>
      </c>
      <c r="B1493" s="61">
        <v>45877</v>
      </c>
      <c r="C1493" t="s">
        <v>175</v>
      </c>
      <c r="D1493" t="s">
        <v>173</v>
      </c>
      <c r="E1493" t="s">
        <v>174</v>
      </c>
      <c r="F1493">
        <v>5033</v>
      </c>
      <c r="G1493">
        <v>0.83333333333333337</v>
      </c>
      <c r="H1493">
        <v>0.89583333333333337</v>
      </c>
      <c r="I1493">
        <v>20</v>
      </c>
      <c r="J1493">
        <v>0</v>
      </c>
      <c r="K1493">
        <v>20</v>
      </c>
      <c r="L1493">
        <v>0</v>
      </c>
      <c r="M1493" s="1" t="str">
        <f>IFERROR(VLOOKUP(Tabla1[[#This Row],[COD]],Circuitos[],2,0)," ")</f>
        <v xml:space="preserve"> </v>
      </c>
      <c r="N1493" s="9">
        <f>Tabla1[[#This Row],[DIA]]</f>
        <v>45877</v>
      </c>
    </row>
    <row r="1494" spans="1:14">
      <c r="A1494" s="9" t="str">
        <f>Tabla1[[#This Row],[DIA]]&amp;"-"&amp;Tabla1[[#This Row],[NUM]]</f>
        <v>45877-5003</v>
      </c>
      <c r="B1494" s="61">
        <v>45877</v>
      </c>
      <c r="C1494" t="s">
        <v>175</v>
      </c>
      <c r="D1494" t="s">
        <v>173</v>
      </c>
      <c r="E1494" t="s">
        <v>174</v>
      </c>
      <c r="F1494">
        <v>5003</v>
      </c>
      <c r="G1494">
        <v>0.83333333333333337</v>
      </c>
      <c r="H1494">
        <v>0.89583333333333337</v>
      </c>
      <c r="I1494">
        <v>10</v>
      </c>
      <c r="J1494">
        <v>0</v>
      </c>
      <c r="K1494">
        <v>10</v>
      </c>
      <c r="L1494">
        <v>0</v>
      </c>
      <c r="M1494" s="1" t="str">
        <f>IFERROR(VLOOKUP(Tabla1[[#This Row],[COD]],Circuitos[],2,0)," ")</f>
        <v xml:space="preserve"> </v>
      </c>
      <c r="N1494" s="9">
        <f>Tabla1[[#This Row],[DIA]]</f>
        <v>45877</v>
      </c>
    </row>
    <row r="1495" spans="1:14">
      <c r="A1495" s="9" t="str">
        <f>Tabla1[[#This Row],[DIA]]&amp;"-"&amp;Tabla1[[#This Row],[NUM]]</f>
        <v>45877-921</v>
      </c>
      <c r="B1495" s="61">
        <v>45877</v>
      </c>
      <c r="C1495" t="s">
        <v>13</v>
      </c>
      <c r="D1495" t="s">
        <v>185</v>
      </c>
      <c r="E1495" t="s">
        <v>186</v>
      </c>
      <c r="F1495">
        <v>921</v>
      </c>
      <c r="G1495">
        <v>0.81597222222222221</v>
      </c>
      <c r="H1495">
        <v>2.0833333333333332E-2</v>
      </c>
      <c r="I1495">
        <v>30</v>
      </c>
      <c r="J1495">
        <v>0</v>
      </c>
      <c r="K1495">
        <v>30</v>
      </c>
      <c r="L1495">
        <v>0</v>
      </c>
      <c r="M1495" s="1" t="str">
        <f>IFERROR(VLOOKUP(Tabla1[[#This Row],[COD]],Circuitos[],2,0)," ")</f>
        <v xml:space="preserve"> </v>
      </c>
      <c r="N1495" s="9">
        <f>Tabla1[[#This Row],[DIA]]</f>
        <v>45877</v>
      </c>
    </row>
    <row r="1496" spans="1:14">
      <c r="A1496" s="9" t="str">
        <f>Tabla1[[#This Row],[DIA]]&amp;"-"&amp;Tabla1[[#This Row],[NUM]]</f>
        <v>45878-6001</v>
      </c>
      <c r="B1496" s="61">
        <v>45878</v>
      </c>
      <c r="C1496" t="s">
        <v>173</v>
      </c>
      <c r="D1496" t="s">
        <v>13</v>
      </c>
      <c r="E1496" t="s">
        <v>174</v>
      </c>
      <c r="F1496">
        <v>6001</v>
      </c>
      <c r="G1496">
        <v>0.37847222222222221</v>
      </c>
      <c r="H1496">
        <v>0.55902777777777779</v>
      </c>
      <c r="I1496">
        <v>20</v>
      </c>
      <c r="J1496">
        <v>1</v>
      </c>
      <c r="K1496">
        <v>19</v>
      </c>
      <c r="L1496">
        <v>5</v>
      </c>
      <c r="M1496" s="1" t="str">
        <f>IFERROR(VLOOKUP(Tabla1[[#This Row],[COD]],Circuitos[],2,0)," ")</f>
        <v xml:space="preserve"> </v>
      </c>
      <c r="N1496" s="9">
        <f>Tabla1[[#This Row],[DIA]]</f>
        <v>45878</v>
      </c>
    </row>
    <row r="1497" spans="1:14">
      <c r="A1497" s="9" t="str">
        <f>Tabla1[[#This Row],[DIA]]&amp;"-"&amp;Tabla1[[#This Row],[NUM]]</f>
        <v>45878-104</v>
      </c>
      <c r="B1497" s="61">
        <v>45878</v>
      </c>
      <c r="C1497" t="s">
        <v>13</v>
      </c>
      <c r="D1497" t="s">
        <v>111</v>
      </c>
      <c r="E1497" t="s">
        <v>265</v>
      </c>
      <c r="F1497">
        <v>104</v>
      </c>
      <c r="G1497">
        <v>0.90625</v>
      </c>
      <c r="H1497">
        <v>0.27430555555555558</v>
      </c>
      <c r="I1497">
        <v>27</v>
      </c>
      <c r="J1497">
        <v>18</v>
      </c>
      <c r="K1497">
        <v>9</v>
      </c>
      <c r="L1497">
        <v>66.666666666666671</v>
      </c>
      <c r="M1497" s="1" t="str">
        <f>IFERROR(VLOOKUP(Tabla1[[#This Row],[COD]],Circuitos[],2,0)," ")</f>
        <v xml:space="preserve"> </v>
      </c>
      <c r="N1497" s="9">
        <f>Tabla1[[#This Row],[DIA]]</f>
        <v>45878</v>
      </c>
    </row>
    <row r="1498" spans="1:14">
      <c r="A1498" s="9" t="str">
        <f>Tabla1[[#This Row],[DIA]]&amp;"-"&amp;Tabla1[[#This Row],[NUM]]</f>
        <v>45878-1355</v>
      </c>
      <c r="B1498" s="61">
        <v>45878</v>
      </c>
      <c r="C1498" t="s">
        <v>13</v>
      </c>
      <c r="D1498" t="s">
        <v>392</v>
      </c>
      <c r="E1498" t="s">
        <v>250</v>
      </c>
      <c r="F1498">
        <v>1355</v>
      </c>
      <c r="G1498">
        <v>0.46527777777777779</v>
      </c>
      <c r="H1498">
        <v>0.50347222222222221</v>
      </c>
      <c r="I1498">
        <v>30</v>
      </c>
      <c r="J1498">
        <v>0</v>
      </c>
      <c r="K1498">
        <v>30</v>
      </c>
      <c r="L1498">
        <v>0</v>
      </c>
      <c r="M1498" s="1" t="str">
        <f>IFERROR(VLOOKUP(Tabla1[[#This Row],[COD]],Circuitos[],2,0)," ")</f>
        <v xml:space="preserve"> </v>
      </c>
      <c r="N1498" s="9">
        <f>Tabla1[[#This Row],[DIA]]</f>
        <v>45878</v>
      </c>
    </row>
    <row r="1499" spans="1:14">
      <c r="A1499" s="9" t="str">
        <f>Tabla1[[#This Row],[DIA]]&amp;"-"&amp;Tabla1[[#This Row],[NUM]]</f>
        <v>45878-6002</v>
      </c>
      <c r="B1499" s="61">
        <v>45878</v>
      </c>
      <c r="C1499" t="s">
        <v>13</v>
      </c>
      <c r="D1499" t="s">
        <v>183</v>
      </c>
      <c r="E1499" t="s">
        <v>174</v>
      </c>
      <c r="F1499">
        <v>6002</v>
      </c>
      <c r="G1499">
        <v>0.60069444444444442</v>
      </c>
      <c r="H1499">
        <v>0.85069444444444442</v>
      </c>
      <c r="I1499">
        <v>20</v>
      </c>
      <c r="J1499">
        <v>0</v>
      </c>
      <c r="K1499">
        <v>20</v>
      </c>
      <c r="L1499">
        <v>0</v>
      </c>
      <c r="M1499" s="1" t="str">
        <f>IFERROR(VLOOKUP(Tabla1[[#This Row],[COD]],Circuitos[],2,0)," ")</f>
        <v>Programas de Egipto</v>
      </c>
      <c r="N1499" s="9">
        <f>Tabla1[[#This Row],[DIA]]</f>
        <v>45878</v>
      </c>
    </row>
    <row r="1500" spans="1:14">
      <c r="A1500" s="9" t="str">
        <f>Tabla1[[#This Row],[DIA]]&amp;"-"&amp;Tabla1[[#This Row],[NUM]]</f>
        <v>45878-1852</v>
      </c>
      <c r="B1500" s="61">
        <v>45878</v>
      </c>
      <c r="C1500" t="s">
        <v>241</v>
      </c>
      <c r="D1500" t="s">
        <v>13</v>
      </c>
      <c r="E1500" t="s">
        <v>250</v>
      </c>
      <c r="F1500">
        <v>1852</v>
      </c>
      <c r="G1500">
        <v>0.54861111111111116</v>
      </c>
      <c r="H1500">
        <v>0.67361111111111116</v>
      </c>
      <c r="I1500">
        <v>30</v>
      </c>
      <c r="J1500">
        <v>2</v>
      </c>
      <c r="K1500">
        <v>28</v>
      </c>
      <c r="L1500">
        <v>6.666666666666667</v>
      </c>
      <c r="M1500" s="1" t="str">
        <f>IFERROR(VLOOKUP(Tabla1[[#This Row],[COD]],Circuitos[],2,0)," ")</f>
        <v xml:space="preserve"> </v>
      </c>
      <c r="N1500" s="9">
        <f>Tabla1[[#This Row],[DIA]]</f>
        <v>45878</v>
      </c>
    </row>
    <row r="1501" spans="1:14">
      <c r="A1501" s="9" t="str">
        <f>Tabla1[[#This Row],[DIA]]&amp;"-"&amp;Tabla1[[#This Row],[NUM]]</f>
        <v>45879-1304</v>
      </c>
      <c r="B1501" s="61">
        <v>45879</v>
      </c>
      <c r="C1501" t="s">
        <v>33</v>
      </c>
      <c r="D1501" t="s">
        <v>147</v>
      </c>
      <c r="E1501" t="s">
        <v>181</v>
      </c>
      <c r="F1501">
        <v>1304</v>
      </c>
      <c r="G1501">
        <v>0.5</v>
      </c>
      <c r="H1501">
        <v>0.72569444444444442</v>
      </c>
      <c r="I1501">
        <v>22</v>
      </c>
      <c r="J1501">
        <v>0</v>
      </c>
      <c r="K1501">
        <v>22</v>
      </c>
      <c r="L1501">
        <v>0</v>
      </c>
      <c r="M1501" s="1" t="str">
        <f>IFERROR(VLOOKUP(Tabla1[[#This Row],[COD]],Circuitos[],2,0)," ")</f>
        <v xml:space="preserve"> </v>
      </c>
      <c r="N1501" s="9">
        <f>Tabla1[[#This Row],[DIA]]</f>
        <v>45879</v>
      </c>
    </row>
    <row r="1502" spans="1:14">
      <c r="A1502" s="9" t="str">
        <f>Tabla1[[#This Row],[DIA]]&amp;"-"&amp;Tabla1[[#This Row],[NUM]]</f>
        <v>45879-406</v>
      </c>
      <c r="B1502" s="61">
        <v>45879</v>
      </c>
      <c r="C1502" t="s">
        <v>111</v>
      </c>
      <c r="D1502" t="s">
        <v>410</v>
      </c>
      <c r="E1502" t="s">
        <v>265</v>
      </c>
      <c r="F1502">
        <v>406</v>
      </c>
      <c r="G1502">
        <v>0.38194444444444442</v>
      </c>
      <c r="H1502">
        <v>0.77430555555555558</v>
      </c>
      <c r="I1502">
        <v>27</v>
      </c>
      <c r="J1502">
        <v>18</v>
      </c>
      <c r="K1502">
        <v>9</v>
      </c>
      <c r="L1502">
        <v>66.666666666666671</v>
      </c>
      <c r="M1502" s="1" t="str">
        <f>IFERROR(VLOOKUP(Tabla1[[#This Row],[COD]],Circuitos[],2,0)," ")</f>
        <v>Lo Mejor de Tailandia y Playas de Phuket</v>
      </c>
      <c r="N1502" s="9">
        <f>Tabla1[[#This Row],[DIA]]</f>
        <v>45879</v>
      </c>
    </row>
    <row r="1503" spans="1:14">
      <c r="A1503" s="9" t="str">
        <f>Tabla1[[#This Row],[DIA]]&amp;"-"&amp;Tabla1[[#This Row],[NUM]]</f>
        <v>45879-75</v>
      </c>
      <c r="B1503" s="61">
        <v>45879</v>
      </c>
      <c r="C1503" t="s">
        <v>36</v>
      </c>
      <c r="D1503" t="s">
        <v>252</v>
      </c>
      <c r="E1503" t="s">
        <v>272</v>
      </c>
      <c r="F1503">
        <v>75</v>
      </c>
      <c r="G1503">
        <v>0.2638888888888889</v>
      </c>
      <c r="H1503">
        <v>0.33680555555555558</v>
      </c>
      <c r="I1503">
        <v>12</v>
      </c>
      <c r="J1503">
        <v>4</v>
      </c>
      <c r="K1503">
        <v>8</v>
      </c>
      <c r="L1503">
        <v>33.333333333333336</v>
      </c>
      <c r="M1503" s="1" t="str">
        <f>IFERROR(VLOOKUP(Tabla1[[#This Row],[COD]],Circuitos[],2,0)," ")</f>
        <v xml:space="preserve"> </v>
      </c>
      <c r="N1503" s="9">
        <f>Tabla1[[#This Row],[DIA]]</f>
        <v>45879</v>
      </c>
    </row>
    <row r="1504" spans="1:14">
      <c r="A1504" s="9" t="str">
        <f>Tabla1[[#This Row],[DIA]]&amp;"-"&amp;Tabla1[[#This Row],[NUM]]</f>
        <v>45879-1854</v>
      </c>
      <c r="B1504" s="61">
        <v>45879</v>
      </c>
      <c r="C1504" t="s">
        <v>36</v>
      </c>
      <c r="D1504" t="s">
        <v>147</v>
      </c>
      <c r="E1504" t="s">
        <v>181</v>
      </c>
      <c r="F1504">
        <v>1854</v>
      </c>
      <c r="G1504">
        <v>0.49652777777777779</v>
      </c>
      <c r="H1504">
        <v>0.6875</v>
      </c>
      <c r="I1504">
        <v>26</v>
      </c>
      <c r="J1504">
        <v>0</v>
      </c>
      <c r="K1504">
        <v>26</v>
      </c>
      <c r="L1504">
        <v>0</v>
      </c>
      <c r="M1504" s="1" t="str">
        <f>IFERROR(VLOOKUP(Tabla1[[#This Row],[COD]],Circuitos[],2,0)," ")</f>
        <v xml:space="preserve"> </v>
      </c>
      <c r="N1504" s="9">
        <f>Tabla1[[#This Row],[DIA]]</f>
        <v>45879</v>
      </c>
    </row>
    <row r="1505" spans="1:14">
      <c r="A1505" s="9" t="str">
        <f>Tabla1[[#This Row],[DIA]]&amp;"-"&amp;Tabla1[[#This Row],[NUM]]</f>
        <v>45879-438</v>
      </c>
      <c r="B1505" s="61">
        <v>45879</v>
      </c>
      <c r="C1505" t="s">
        <v>36</v>
      </c>
      <c r="D1505" t="s">
        <v>394</v>
      </c>
      <c r="E1505" t="s">
        <v>395</v>
      </c>
      <c r="F1505">
        <v>438</v>
      </c>
      <c r="G1505">
        <v>0.55902777777777779</v>
      </c>
      <c r="H1505">
        <v>0.68402777777777779</v>
      </c>
      <c r="I1505">
        <v>12</v>
      </c>
      <c r="J1505">
        <v>2</v>
      </c>
      <c r="K1505">
        <v>10</v>
      </c>
      <c r="L1505">
        <v>16.666666666666668</v>
      </c>
      <c r="M1505" s="1" t="str">
        <f>IFERROR(VLOOKUP(Tabla1[[#This Row],[COD]],Circuitos[],2,0)," ")</f>
        <v xml:space="preserve"> </v>
      </c>
      <c r="N1505" s="9">
        <f>Tabla1[[#This Row],[DIA]]</f>
        <v>45879</v>
      </c>
    </row>
    <row r="1506" spans="1:14">
      <c r="A1506" s="9" t="str">
        <f>Tabla1[[#This Row],[DIA]]&amp;"-"&amp;Tabla1[[#This Row],[NUM]]</f>
        <v>45879-1318</v>
      </c>
      <c r="B1506" s="61">
        <v>45879</v>
      </c>
      <c r="C1506" t="s">
        <v>37</v>
      </c>
      <c r="D1506" t="s">
        <v>147</v>
      </c>
      <c r="E1506" t="s">
        <v>181</v>
      </c>
      <c r="F1506">
        <v>1318</v>
      </c>
      <c r="G1506">
        <v>0.76736111111111116</v>
      </c>
      <c r="H1506">
        <v>0.97916666666666663</v>
      </c>
      <c r="I1506">
        <v>26</v>
      </c>
      <c r="J1506">
        <v>0</v>
      </c>
      <c r="K1506">
        <v>26</v>
      </c>
      <c r="L1506">
        <v>0</v>
      </c>
      <c r="M1506" s="1" t="str">
        <f>IFERROR(VLOOKUP(Tabla1[[#This Row],[COD]],Circuitos[],2,0)," ")</f>
        <v xml:space="preserve"> </v>
      </c>
      <c r="N1506" s="9">
        <f>Tabla1[[#This Row],[DIA]]</f>
        <v>45879</v>
      </c>
    </row>
    <row r="1507" spans="1:14">
      <c r="A1507" s="9" t="str">
        <f>Tabla1[[#This Row],[DIA]]&amp;"-"&amp;Tabla1[[#This Row],[NUM]]</f>
        <v>45879-872</v>
      </c>
      <c r="B1507" s="61">
        <v>45879</v>
      </c>
      <c r="C1507" t="s">
        <v>223</v>
      </c>
      <c r="D1507" t="s">
        <v>13</v>
      </c>
      <c r="E1507" t="s">
        <v>250</v>
      </c>
      <c r="F1507">
        <v>872</v>
      </c>
      <c r="G1507">
        <v>0.64930555555555558</v>
      </c>
      <c r="H1507">
        <v>0.78819444444444442</v>
      </c>
      <c r="I1507">
        <v>45</v>
      </c>
      <c r="J1507">
        <v>34</v>
      </c>
      <c r="K1507">
        <v>11</v>
      </c>
      <c r="L1507">
        <v>75.555555555555557</v>
      </c>
      <c r="M1507" s="1" t="str">
        <f>IFERROR(VLOOKUP(Tabla1[[#This Row],[COD]],Circuitos[],2,0)," ")</f>
        <v xml:space="preserve"> </v>
      </c>
      <c r="N1507" s="9">
        <f>Tabla1[[#This Row],[DIA]]</f>
        <v>45879</v>
      </c>
    </row>
    <row r="1508" spans="1:14">
      <c r="A1508" s="9" t="str">
        <f>Tabla1[[#This Row],[DIA]]&amp;"-"&amp;Tabla1[[#This Row],[NUM]]</f>
        <v>45879-694</v>
      </c>
      <c r="B1508" s="61">
        <v>45879</v>
      </c>
      <c r="C1508" t="s">
        <v>232</v>
      </c>
      <c r="D1508" t="s">
        <v>13</v>
      </c>
      <c r="E1508" t="s">
        <v>250</v>
      </c>
      <c r="F1508">
        <v>694</v>
      </c>
      <c r="G1508">
        <v>0.5</v>
      </c>
      <c r="H1508">
        <v>0.63194444444444442</v>
      </c>
      <c r="I1508">
        <v>40</v>
      </c>
      <c r="J1508">
        <v>0</v>
      </c>
      <c r="K1508">
        <v>40</v>
      </c>
      <c r="L1508">
        <v>0</v>
      </c>
      <c r="M1508" s="1" t="str">
        <f>IFERROR(VLOOKUP(Tabla1[[#This Row],[COD]],Circuitos[],2,0)," ")</f>
        <v xml:space="preserve"> </v>
      </c>
      <c r="N1508" s="9">
        <f>Tabla1[[#This Row],[DIA]]</f>
        <v>45879</v>
      </c>
    </row>
    <row r="1509" spans="1:14">
      <c r="A1509" s="9" t="str">
        <f>Tabla1[[#This Row],[DIA]]&amp;"-"&amp;Tabla1[[#This Row],[NUM]]</f>
        <v>45879-76</v>
      </c>
      <c r="B1509" s="61">
        <v>45879</v>
      </c>
      <c r="C1509" t="s">
        <v>252</v>
      </c>
      <c r="D1509" t="s">
        <v>36</v>
      </c>
      <c r="E1509" t="s">
        <v>272</v>
      </c>
      <c r="F1509">
        <v>76</v>
      </c>
      <c r="G1509">
        <v>0.58680555555555558</v>
      </c>
      <c r="H1509">
        <v>0.66319444444444442</v>
      </c>
      <c r="I1509">
        <v>12</v>
      </c>
      <c r="J1509">
        <v>1</v>
      </c>
      <c r="K1509">
        <v>11</v>
      </c>
      <c r="L1509">
        <v>8.3333333333333339</v>
      </c>
      <c r="M1509" s="1" t="str">
        <f>IFERROR(VLOOKUP(Tabla1[[#This Row],[COD]],Circuitos[],2,0)," ")</f>
        <v xml:space="preserve"> </v>
      </c>
      <c r="N1509" s="9">
        <f>Tabla1[[#This Row],[DIA]]</f>
        <v>45879</v>
      </c>
    </row>
    <row r="1510" spans="1:14">
      <c r="A1510" s="9" t="str">
        <f>Tabla1[[#This Row],[DIA]]&amp;"-"&amp;Tabla1[[#This Row],[NUM]]</f>
        <v>45879-60</v>
      </c>
      <c r="B1510" s="61">
        <v>45879</v>
      </c>
      <c r="C1510" t="s">
        <v>252</v>
      </c>
      <c r="D1510" t="s">
        <v>13</v>
      </c>
      <c r="E1510" t="s">
        <v>272</v>
      </c>
      <c r="F1510">
        <v>60</v>
      </c>
      <c r="G1510">
        <v>0.60763888888888884</v>
      </c>
      <c r="H1510">
        <v>0.71527777777777779</v>
      </c>
      <c r="I1510">
        <v>26</v>
      </c>
      <c r="J1510">
        <v>0</v>
      </c>
      <c r="K1510">
        <v>26</v>
      </c>
      <c r="L1510">
        <v>0</v>
      </c>
      <c r="M1510" s="1" t="str">
        <f>IFERROR(VLOOKUP(Tabla1[[#This Row],[COD]],Circuitos[],2,0)," ")</f>
        <v xml:space="preserve"> </v>
      </c>
      <c r="N1510" s="9">
        <f>Tabla1[[#This Row],[DIA]]</f>
        <v>45879</v>
      </c>
    </row>
    <row r="1511" spans="1:14">
      <c r="A1511" s="9" t="str">
        <f>Tabla1[[#This Row],[DIA]]&amp;"-"&amp;Tabla1[[#This Row],[NUM]]</f>
        <v>45879-582</v>
      </c>
      <c r="B1511" s="61">
        <v>45879</v>
      </c>
      <c r="C1511" t="s">
        <v>252</v>
      </c>
      <c r="D1511" t="s">
        <v>336</v>
      </c>
      <c r="E1511" t="s">
        <v>272</v>
      </c>
      <c r="F1511">
        <v>582</v>
      </c>
      <c r="G1511">
        <v>0.38541666666666669</v>
      </c>
      <c r="H1511">
        <v>0.44444444444444442</v>
      </c>
      <c r="I1511">
        <v>38</v>
      </c>
      <c r="J1511">
        <v>4</v>
      </c>
      <c r="K1511">
        <v>34</v>
      </c>
      <c r="L1511">
        <v>10.526315789473685</v>
      </c>
      <c r="M1511" s="1" t="str">
        <f>IFERROR(VLOOKUP(Tabla1[[#This Row],[COD]],Circuitos[],2,0)," ")</f>
        <v xml:space="preserve"> </v>
      </c>
      <c r="N1511" s="9">
        <f>Tabla1[[#This Row],[DIA]]</f>
        <v>45879</v>
      </c>
    </row>
    <row r="1512" spans="1:14">
      <c r="A1512" s="9" t="str">
        <f>Tabla1[[#This Row],[DIA]]&amp;"-"&amp;Tabla1[[#This Row],[NUM]]</f>
        <v>45879-1305</v>
      </c>
      <c r="B1512" s="61">
        <v>45879</v>
      </c>
      <c r="C1512" t="s">
        <v>147</v>
      </c>
      <c r="D1512" t="s">
        <v>33</v>
      </c>
      <c r="E1512" t="s">
        <v>181</v>
      </c>
      <c r="F1512">
        <v>1305</v>
      </c>
      <c r="G1512">
        <v>0.55208333333333337</v>
      </c>
      <c r="H1512">
        <v>0.70833333333333337</v>
      </c>
      <c r="I1512">
        <v>22</v>
      </c>
      <c r="J1512">
        <v>4</v>
      </c>
      <c r="K1512">
        <v>18</v>
      </c>
      <c r="L1512">
        <v>18.181818181818183</v>
      </c>
      <c r="M1512" s="1" t="str">
        <f>IFERROR(VLOOKUP(Tabla1[[#This Row],[COD]],Circuitos[],2,0)," ")</f>
        <v xml:space="preserve"> </v>
      </c>
      <c r="N1512" s="9">
        <f>Tabla1[[#This Row],[DIA]]</f>
        <v>45879</v>
      </c>
    </row>
    <row r="1513" spans="1:14">
      <c r="A1513" s="9" t="str">
        <f>Tabla1[[#This Row],[DIA]]&amp;"-"&amp;Tabla1[[#This Row],[NUM]]</f>
        <v>45879-2020</v>
      </c>
      <c r="B1513" s="61">
        <v>45879</v>
      </c>
      <c r="C1513" t="s">
        <v>147</v>
      </c>
      <c r="D1513" t="s">
        <v>180</v>
      </c>
      <c r="E1513" t="s">
        <v>181</v>
      </c>
      <c r="F1513">
        <v>2020</v>
      </c>
      <c r="G1513">
        <v>0.76736111111111116</v>
      </c>
      <c r="H1513">
        <v>0.82986111111111116</v>
      </c>
      <c r="I1513">
        <v>88</v>
      </c>
      <c r="J1513">
        <v>4</v>
      </c>
      <c r="K1513">
        <v>84</v>
      </c>
      <c r="L1513">
        <v>4.5454545454545459</v>
      </c>
      <c r="M1513" s="1" t="str">
        <f>IFERROR(VLOOKUP(Tabla1[[#This Row],[COD]],Circuitos[],2,0)," ")</f>
        <v xml:space="preserve"> </v>
      </c>
      <c r="N1513" s="9">
        <f>Tabla1[[#This Row],[DIA]]</f>
        <v>45879</v>
      </c>
    </row>
    <row r="1514" spans="1:14">
      <c r="A1514" s="9" t="str">
        <f>Tabla1[[#This Row],[DIA]]&amp;"-"&amp;Tabla1[[#This Row],[NUM]]</f>
        <v>45879-2026</v>
      </c>
      <c r="B1514" s="61">
        <v>45879</v>
      </c>
      <c r="C1514" t="s">
        <v>147</v>
      </c>
      <c r="D1514" t="s">
        <v>180</v>
      </c>
      <c r="E1514" t="s">
        <v>181</v>
      </c>
      <c r="F1514">
        <v>2026</v>
      </c>
      <c r="G1514">
        <v>0.89236111111111116</v>
      </c>
      <c r="H1514">
        <v>0.95486111111111116</v>
      </c>
      <c r="I1514">
        <v>22</v>
      </c>
      <c r="J1514">
        <v>0</v>
      </c>
      <c r="K1514">
        <v>22</v>
      </c>
      <c r="L1514">
        <v>0</v>
      </c>
      <c r="M1514" s="1" t="str">
        <f>IFERROR(VLOOKUP(Tabla1[[#This Row],[COD]],Circuitos[],2,0)," ")</f>
        <v xml:space="preserve"> </v>
      </c>
      <c r="N1514" s="9">
        <f>Tabla1[[#This Row],[DIA]]</f>
        <v>45879</v>
      </c>
    </row>
    <row r="1515" spans="1:14">
      <c r="A1515" s="9" t="str">
        <f>Tabla1[[#This Row],[DIA]]&amp;"-"&amp;Tabla1[[#This Row],[NUM]]</f>
        <v>45879-1855</v>
      </c>
      <c r="B1515" s="61">
        <v>45879</v>
      </c>
      <c r="C1515" t="s">
        <v>147</v>
      </c>
      <c r="D1515" t="s">
        <v>36</v>
      </c>
      <c r="E1515" t="s">
        <v>181</v>
      </c>
      <c r="F1515">
        <v>1855</v>
      </c>
      <c r="G1515">
        <v>0.59722222222222221</v>
      </c>
      <c r="H1515">
        <v>0.71180555555555558</v>
      </c>
      <c r="I1515">
        <v>16</v>
      </c>
      <c r="J1515">
        <v>2</v>
      </c>
      <c r="K1515">
        <v>14</v>
      </c>
      <c r="L1515">
        <v>12.5</v>
      </c>
      <c r="M1515" s="1" t="str">
        <f>IFERROR(VLOOKUP(Tabla1[[#This Row],[COD]],Circuitos[],2,0)," ")</f>
        <v xml:space="preserve"> </v>
      </c>
      <c r="N1515" s="9">
        <f>Tabla1[[#This Row],[DIA]]</f>
        <v>45879</v>
      </c>
    </row>
    <row r="1516" spans="1:14">
      <c r="A1516" s="9" t="str">
        <f>Tabla1[[#This Row],[DIA]]&amp;"-"&amp;Tabla1[[#This Row],[NUM]]</f>
        <v>45879-1317</v>
      </c>
      <c r="B1516" s="61">
        <v>45879</v>
      </c>
      <c r="C1516" t="s">
        <v>147</v>
      </c>
      <c r="D1516" t="s">
        <v>37</v>
      </c>
      <c r="E1516" t="s">
        <v>181</v>
      </c>
      <c r="F1516">
        <v>1317</v>
      </c>
      <c r="G1516">
        <v>0.58680555555555558</v>
      </c>
      <c r="H1516">
        <v>0.72569444444444442</v>
      </c>
      <c r="I1516">
        <v>20</v>
      </c>
      <c r="J1516">
        <v>0</v>
      </c>
      <c r="K1516">
        <v>20</v>
      </c>
      <c r="L1516">
        <v>0</v>
      </c>
      <c r="M1516" s="1" t="str">
        <f>IFERROR(VLOOKUP(Tabla1[[#This Row],[COD]],Circuitos[],2,0)," ")</f>
        <v xml:space="preserve"> </v>
      </c>
      <c r="N1516" s="9">
        <f>Tabla1[[#This Row],[DIA]]</f>
        <v>45879</v>
      </c>
    </row>
    <row r="1517" spans="1:14">
      <c r="A1517" s="9" t="str">
        <f>Tabla1[[#This Row],[DIA]]&amp;"-"&amp;Tabla1[[#This Row],[NUM]]</f>
        <v>45879-1859</v>
      </c>
      <c r="B1517" s="61">
        <v>45879</v>
      </c>
      <c r="C1517" t="s">
        <v>147</v>
      </c>
      <c r="D1517" t="s">
        <v>13</v>
      </c>
      <c r="E1517" t="s">
        <v>181</v>
      </c>
      <c r="F1517">
        <v>1859</v>
      </c>
      <c r="G1517">
        <v>0.55208333333333337</v>
      </c>
      <c r="H1517">
        <v>0.70138888888888884</v>
      </c>
      <c r="I1517">
        <v>30</v>
      </c>
      <c r="J1517">
        <v>4</v>
      </c>
      <c r="K1517">
        <v>26</v>
      </c>
      <c r="L1517">
        <v>13.333333333333334</v>
      </c>
      <c r="M1517" s="1" t="str">
        <f>IFERROR(VLOOKUP(Tabla1[[#This Row],[COD]],Circuitos[],2,0)," ")</f>
        <v xml:space="preserve"> </v>
      </c>
      <c r="N1517" s="9">
        <f>Tabla1[[#This Row],[DIA]]</f>
        <v>45879</v>
      </c>
    </row>
    <row r="1518" spans="1:14">
      <c r="A1518" s="9" t="str">
        <f>Tabla1[[#This Row],[DIA]]&amp;"-"&amp;Tabla1[[#This Row],[NUM]]</f>
        <v>45879-1313</v>
      </c>
      <c r="B1518" s="61">
        <v>45879</v>
      </c>
      <c r="C1518" t="s">
        <v>147</v>
      </c>
      <c r="D1518" t="s">
        <v>22</v>
      </c>
      <c r="E1518" t="s">
        <v>181</v>
      </c>
      <c r="F1518">
        <v>1313</v>
      </c>
      <c r="G1518">
        <v>0.59375</v>
      </c>
      <c r="H1518">
        <v>0.72569444444444442</v>
      </c>
      <c r="I1518">
        <v>12</v>
      </c>
      <c r="J1518">
        <v>0</v>
      </c>
      <c r="K1518">
        <v>12</v>
      </c>
      <c r="L1518">
        <v>0</v>
      </c>
      <c r="M1518" s="1" t="str">
        <f>IFERROR(VLOOKUP(Tabla1[[#This Row],[COD]],Circuitos[],2,0)," ")</f>
        <v xml:space="preserve"> </v>
      </c>
      <c r="N1518" s="9">
        <f>Tabla1[[#This Row],[DIA]]</f>
        <v>45879</v>
      </c>
    </row>
    <row r="1519" spans="1:14">
      <c r="A1519" s="9" t="str">
        <f>Tabla1[[#This Row],[DIA]]&amp;"-"&amp;Tabla1[[#This Row],[NUM]]</f>
        <v>45879-871</v>
      </c>
      <c r="B1519" s="61">
        <v>45879</v>
      </c>
      <c r="C1519" t="s">
        <v>13</v>
      </c>
      <c r="D1519" t="s">
        <v>223</v>
      </c>
      <c r="E1519" t="s">
        <v>250</v>
      </c>
      <c r="F1519">
        <v>871</v>
      </c>
      <c r="G1519">
        <v>0.48958333333333331</v>
      </c>
      <c r="H1519">
        <v>0.62152777777777779</v>
      </c>
      <c r="I1519">
        <v>45</v>
      </c>
      <c r="J1519">
        <v>9</v>
      </c>
      <c r="K1519">
        <v>36</v>
      </c>
      <c r="L1519">
        <v>20</v>
      </c>
      <c r="M1519" s="1" t="str">
        <f>IFERROR(VLOOKUP(Tabla1[[#This Row],[COD]],Circuitos[],2,0)," ")</f>
        <v xml:space="preserve"> </v>
      </c>
      <c r="N1519" s="9">
        <f>Tabla1[[#This Row],[DIA]]</f>
        <v>45879</v>
      </c>
    </row>
    <row r="1520" spans="1:14">
      <c r="A1520" s="9" t="str">
        <f>Tabla1[[#This Row],[DIA]]&amp;"-"&amp;Tabla1[[#This Row],[NUM]]</f>
        <v>45879-695</v>
      </c>
      <c r="B1520" s="61">
        <v>45879</v>
      </c>
      <c r="C1520" t="s">
        <v>13</v>
      </c>
      <c r="D1520" t="s">
        <v>232</v>
      </c>
      <c r="E1520" t="s">
        <v>250</v>
      </c>
      <c r="F1520">
        <v>695</v>
      </c>
      <c r="G1520">
        <v>0.60763888888888884</v>
      </c>
      <c r="H1520">
        <v>0.71875</v>
      </c>
      <c r="I1520">
        <v>40</v>
      </c>
      <c r="J1520">
        <v>0</v>
      </c>
      <c r="K1520">
        <v>40</v>
      </c>
      <c r="L1520">
        <v>0</v>
      </c>
      <c r="M1520" s="1" t="str">
        <f>IFERROR(VLOOKUP(Tabla1[[#This Row],[COD]],Circuitos[],2,0)," ")</f>
        <v xml:space="preserve"> </v>
      </c>
      <c r="N1520" s="9">
        <f>Tabla1[[#This Row],[DIA]]</f>
        <v>45879</v>
      </c>
    </row>
    <row r="1521" spans="1:14">
      <c r="A1521" s="9" t="str">
        <f>Tabla1[[#This Row],[DIA]]&amp;"-"&amp;Tabla1[[#This Row],[NUM]]</f>
        <v>45879-59</v>
      </c>
      <c r="B1521" s="61">
        <v>45879</v>
      </c>
      <c r="C1521" t="s">
        <v>13</v>
      </c>
      <c r="D1521" t="s">
        <v>252</v>
      </c>
      <c r="E1521" t="s">
        <v>272</v>
      </c>
      <c r="F1521">
        <v>59</v>
      </c>
      <c r="G1521">
        <v>0.24305555555555555</v>
      </c>
      <c r="H1521">
        <v>0.34375</v>
      </c>
      <c r="I1521">
        <v>26</v>
      </c>
      <c r="J1521">
        <v>0</v>
      </c>
      <c r="K1521">
        <v>26</v>
      </c>
      <c r="L1521">
        <v>0</v>
      </c>
      <c r="M1521" s="1" t="str">
        <f>IFERROR(VLOOKUP(Tabla1[[#This Row],[COD]],Circuitos[],2,0)," ")</f>
        <v xml:space="preserve"> </v>
      </c>
      <c r="N1521" s="9">
        <f>Tabla1[[#This Row],[DIA]]</f>
        <v>45879</v>
      </c>
    </row>
    <row r="1522" spans="1:14">
      <c r="A1522" s="9" t="str">
        <f>Tabla1[[#This Row],[DIA]]&amp;"-"&amp;Tabla1[[#This Row],[NUM]]</f>
        <v>45879-1858</v>
      </c>
      <c r="B1522" s="61">
        <v>45879</v>
      </c>
      <c r="C1522" t="s">
        <v>13</v>
      </c>
      <c r="D1522" t="s">
        <v>147</v>
      </c>
      <c r="E1522" t="s">
        <v>181</v>
      </c>
      <c r="F1522">
        <v>1858</v>
      </c>
      <c r="G1522">
        <v>0.49652777777777779</v>
      </c>
      <c r="H1522">
        <v>0.71527777777777779</v>
      </c>
      <c r="I1522">
        <v>40</v>
      </c>
      <c r="J1522">
        <v>0</v>
      </c>
      <c r="K1522">
        <v>40</v>
      </c>
      <c r="L1522">
        <v>0</v>
      </c>
      <c r="M1522" s="1" t="str">
        <f>IFERROR(VLOOKUP(Tabla1[[#This Row],[COD]],Circuitos[],2,0)," ")</f>
        <v xml:space="preserve"> </v>
      </c>
      <c r="N1522" s="9">
        <f>Tabla1[[#This Row],[DIA]]</f>
        <v>45879</v>
      </c>
    </row>
    <row r="1523" spans="1:14">
      <c r="A1523" s="9" t="str">
        <f>Tabla1[[#This Row],[DIA]]&amp;"-"&amp;Tabla1[[#This Row],[NUM]]</f>
        <v>45879-1358</v>
      </c>
      <c r="B1523" s="61">
        <v>45879</v>
      </c>
      <c r="C1523" t="s">
        <v>13</v>
      </c>
      <c r="D1523" t="s">
        <v>147</v>
      </c>
      <c r="E1523" t="s">
        <v>181</v>
      </c>
      <c r="F1523">
        <v>1358</v>
      </c>
      <c r="G1523">
        <v>0.61458333333333337</v>
      </c>
      <c r="H1523">
        <v>0.83333333333333337</v>
      </c>
      <c r="I1523">
        <v>27</v>
      </c>
      <c r="J1523">
        <v>2</v>
      </c>
      <c r="K1523">
        <v>25</v>
      </c>
      <c r="L1523">
        <v>7.4074074074074074</v>
      </c>
      <c r="M1523" s="1" t="str">
        <f>IFERROR(VLOOKUP(Tabla1[[#This Row],[COD]],Circuitos[],2,0)," ")</f>
        <v xml:space="preserve"> </v>
      </c>
      <c r="N1523" s="9">
        <f>Tabla1[[#This Row],[DIA]]</f>
        <v>45879</v>
      </c>
    </row>
    <row r="1524" spans="1:14">
      <c r="A1524" s="9" t="str">
        <f>Tabla1[[#This Row],[DIA]]&amp;"-"&amp;Tabla1[[#This Row],[NUM]]</f>
        <v>45879-5113</v>
      </c>
      <c r="B1524" s="61">
        <v>45879</v>
      </c>
      <c r="C1524" t="s">
        <v>13</v>
      </c>
      <c r="D1524" t="s">
        <v>424</v>
      </c>
      <c r="E1524" t="s">
        <v>549</v>
      </c>
      <c r="F1524">
        <v>5113</v>
      </c>
      <c r="G1524">
        <v>0.33333333333333331</v>
      </c>
      <c r="H1524">
        <v>0.40972222222222221</v>
      </c>
      <c r="I1524">
        <v>189</v>
      </c>
      <c r="J1524">
        <v>60</v>
      </c>
      <c r="K1524">
        <v>129</v>
      </c>
      <c r="L1524">
        <v>31.746031746031747</v>
      </c>
      <c r="M1524" s="1" t="str">
        <f>IFERROR(VLOOKUP(Tabla1[[#This Row],[COD]],Circuitos[],2,0)," ")</f>
        <v>Alsacia, Selva Negra y el Rin / Bellezas de Suiza</v>
      </c>
      <c r="N1524" s="9">
        <f>Tabla1[[#This Row],[DIA]]</f>
        <v>45879</v>
      </c>
    </row>
    <row r="1525" spans="1:14">
      <c r="A1525" s="9" t="str">
        <f>Tabla1[[#This Row],[DIA]]&amp;"-"&amp;Tabla1[[#This Row],[NUM]]</f>
        <v>45879-1801</v>
      </c>
      <c r="B1525" s="61">
        <v>45879</v>
      </c>
      <c r="C1525" t="s">
        <v>13</v>
      </c>
      <c r="D1525" t="s">
        <v>196</v>
      </c>
      <c r="E1525" t="s">
        <v>193</v>
      </c>
      <c r="F1525">
        <v>1801</v>
      </c>
      <c r="G1525">
        <v>0.4861111111111111</v>
      </c>
      <c r="H1525">
        <v>0.59027777777777779</v>
      </c>
      <c r="I1525">
        <v>20</v>
      </c>
      <c r="J1525">
        <v>0</v>
      </c>
      <c r="K1525">
        <v>20</v>
      </c>
      <c r="L1525">
        <v>0</v>
      </c>
      <c r="M1525" s="1" t="str">
        <f>IFERROR(VLOOKUP(Tabla1[[#This Row],[COD]],Circuitos[],2,0)," ")</f>
        <v xml:space="preserve"> </v>
      </c>
      <c r="N1525" s="9">
        <f>Tabla1[[#This Row],[DIA]]</f>
        <v>45879</v>
      </c>
    </row>
    <row r="1526" spans="1:14">
      <c r="A1526" s="9" t="str">
        <f>Tabla1[[#This Row],[DIA]]&amp;"-"&amp;Tabla1[[#This Row],[NUM]]</f>
        <v>45879-416</v>
      </c>
      <c r="B1526" s="61">
        <v>45879</v>
      </c>
      <c r="C1526" t="s">
        <v>13</v>
      </c>
      <c r="D1526" t="s">
        <v>358</v>
      </c>
      <c r="E1526" t="s">
        <v>528</v>
      </c>
      <c r="F1526">
        <v>416</v>
      </c>
      <c r="G1526">
        <v>0.51736111111111116</v>
      </c>
      <c r="H1526">
        <v>0.71875</v>
      </c>
      <c r="I1526">
        <v>36</v>
      </c>
      <c r="J1526">
        <v>12</v>
      </c>
      <c r="K1526">
        <v>24</v>
      </c>
      <c r="L1526">
        <v>33.333333333333336</v>
      </c>
      <c r="M1526" s="1" t="str">
        <f>IFERROR(VLOOKUP(Tabla1[[#This Row],[COD]],Circuitos[],2,0)," ")</f>
        <v xml:space="preserve"> </v>
      </c>
      <c r="N1526" s="9">
        <f>Tabla1[[#This Row],[DIA]]</f>
        <v>45879</v>
      </c>
    </row>
    <row r="1527" spans="1:14">
      <c r="A1527" s="9" t="str">
        <f>Tabla1[[#This Row],[DIA]]&amp;"-"&amp;Tabla1[[#This Row],[NUM]]</f>
        <v>45879-809</v>
      </c>
      <c r="B1527" s="61">
        <v>45879</v>
      </c>
      <c r="C1527" t="s">
        <v>13</v>
      </c>
      <c r="D1527" t="s">
        <v>236</v>
      </c>
      <c r="E1527" t="s">
        <v>250</v>
      </c>
      <c r="F1527">
        <v>809</v>
      </c>
      <c r="G1527">
        <v>0.49652777777777779</v>
      </c>
      <c r="H1527">
        <v>0.61805555555555558</v>
      </c>
      <c r="I1527">
        <v>45</v>
      </c>
      <c r="J1527">
        <v>45</v>
      </c>
      <c r="K1527">
        <v>0</v>
      </c>
      <c r="L1527">
        <v>100</v>
      </c>
      <c r="M1527" s="1" t="str">
        <f>IFERROR(VLOOKUP(Tabla1[[#This Row],[COD]],Circuitos[],2,0)," ")</f>
        <v xml:space="preserve"> </v>
      </c>
      <c r="N1527" s="9">
        <f>Tabla1[[#This Row],[DIA]]</f>
        <v>45879</v>
      </c>
    </row>
    <row r="1528" spans="1:14">
      <c r="A1528" s="9" t="str">
        <f>Tabla1[[#This Row],[DIA]]&amp;"-"&amp;Tabla1[[#This Row],[NUM]]</f>
        <v>45879-5117</v>
      </c>
      <c r="B1528" s="61">
        <v>45879</v>
      </c>
      <c r="C1528" t="s">
        <v>13</v>
      </c>
      <c r="D1528" t="s">
        <v>301</v>
      </c>
      <c r="E1528" t="s">
        <v>549</v>
      </c>
      <c r="F1528">
        <v>5117</v>
      </c>
      <c r="G1528">
        <v>0.54861111111111116</v>
      </c>
      <c r="H1528">
        <v>0.75</v>
      </c>
      <c r="I1528">
        <v>189</v>
      </c>
      <c r="J1528">
        <v>82</v>
      </c>
      <c r="K1528">
        <v>107</v>
      </c>
      <c r="L1528">
        <v>43.386243386243386</v>
      </c>
      <c r="M1528" s="1" t="str">
        <f>IFERROR(VLOOKUP(Tabla1[[#This Row],[COD]],Circuitos[],2,0)," ")</f>
        <v>Joyas del Báltico II / Bellezas del Báltico II</v>
      </c>
      <c r="N1528" s="9">
        <f>Tabla1[[#This Row],[DIA]]</f>
        <v>45879</v>
      </c>
    </row>
    <row r="1529" spans="1:14">
      <c r="A1529" s="9" t="str">
        <f>Tabla1[[#This Row],[DIA]]&amp;"-"&amp;Tabla1[[#This Row],[NUM]]</f>
        <v>45879-434</v>
      </c>
      <c r="B1529" s="61">
        <v>45879</v>
      </c>
      <c r="C1529" t="s">
        <v>13</v>
      </c>
      <c r="D1529" t="s">
        <v>394</v>
      </c>
      <c r="E1529" t="s">
        <v>395</v>
      </c>
      <c r="F1529">
        <v>434</v>
      </c>
      <c r="G1529">
        <v>0.64583333333333337</v>
      </c>
      <c r="H1529">
        <v>0.79513888888888884</v>
      </c>
      <c r="I1529">
        <v>35</v>
      </c>
      <c r="J1529">
        <v>19</v>
      </c>
      <c r="K1529">
        <v>16</v>
      </c>
      <c r="L1529">
        <v>54.285714285714285</v>
      </c>
      <c r="M1529" s="1" t="str">
        <f>IFERROR(VLOOKUP(Tabla1[[#This Row],[COD]],Circuitos[],2,0)," ")</f>
        <v xml:space="preserve"> </v>
      </c>
      <c r="N1529" s="9">
        <f>Tabla1[[#This Row],[DIA]]</f>
        <v>45879</v>
      </c>
    </row>
    <row r="1530" spans="1:14">
      <c r="A1530" s="9" t="str">
        <f>Tabla1[[#This Row],[DIA]]&amp;"-"&amp;Tabla1[[#This Row],[NUM]]</f>
        <v>45879-5114</v>
      </c>
      <c r="B1530" s="61">
        <v>45879</v>
      </c>
      <c r="C1530" t="s">
        <v>424</v>
      </c>
      <c r="D1530" t="s">
        <v>13</v>
      </c>
      <c r="E1530" t="s">
        <v>549</v>
      </c>
      <c r="F1530">
        <v>5114</v>
      </c>
      <c r="G1530">
        <v>0.44444444444444442</v>
      </c>
      <c r="H1530">
        <v>0.51388888888888884</v>
      </c>
      <c r="I1530">
        <v>189</v>
      </c>
      <c r="J1530">
        <v>94</v>
      </c>
      <c r="K1530">
        <v>95</v>
      </c>
      <c r="L1530">
        <v>49.735449735449734</v>
      </c>
      <c r="M1530" s="1" t="str">
        <f>IFERROR(VLOOKUP(Tabla1[[#This Row],[COD]],Circuitos[],2,0)," ")</f>
        <v xml:space="preserve"> </v>
      </c>
      <c r="N1530" s="9">
        <f>Tabla1[[#This Row],[DIA]]</f>
        <v>45879</v>
      </c>
    </row>
    <row r="1531" spans="1:14">
      <c r="A1531" s="9" t="str">
        <f>Tabla1[[#This Row],[DIA]]&amp;"-"&amp;Tabla1[[#This Row],[NUM]]</f>
        <v>45879-1804</v>
      </c>
      <c r="B1531" s="61">
        <v>45879</v>
      </c>
      <c r="C1531" t="s">
        <v>196</v>
      </c>
      <c r="D1531" t="s">
        <v>13</v>
      </c>
      <c r="E1531" t="s">
        <v>193</v>
      </c>
      <c r="F1531">
        <v>1804</v>
      </c>
      <c r="G1531">
        <v>0.61805555555555558</v>
      </c>
      <c r="H1531">
        <v>0.73263888888888884</v>
      </c>
      <c r="I1531">
        <v>20</v>
      </c>
      <c r="J1531">
        <v>0</v>
      </c>
      <c r="K1531">
        <v>20</v>
      </c>
      <c r="L1531">
        <v>0</v>
      </c>
      <c r="M1531" s="1" t="str">
        <f>IFERROR(VLOOKUP(Tabla1[[#This Row],[COD]],Circuitos[],2,0)," ")</f>
        <v xml:space="preserve"> </v>
      </c>
      <c r="N1531" s="9">
        <f>Tabla1[[#This Row],[DIA]]</f>
        <v>45879</v>
      </c>
    </row>
    <row r="1532" spans="1:14">
      <c r="A1532" s="9" t="str">
        <f>Tabla1[[#This Row],[DIA]]&amp;"-"&amp;Tabla1[[#This Row],[NUM]]</f>
        <v>45879-572</v>
      </c>
      <c r="B1532" s="61">
        <v>45879</v>
      </c>
      <c r="C1532" t="s">
        <v>346</v>
      </c>
      <c r="D1532" t="s">
        <v>13</v>
      </c>
      <c r="E1532" t="s">
        <v>250</v>
      </c>
      <c r="F1532">
        <v>572</v>
      </c>
      <c r="G1532">
        <v>0.53125</v>
      </c>
      <c r="H1532">
        <v>0.61805555555555558</v>
      </c>
      <c r="I1532">
        <v>30</v>
      </c>
      <c r="J1532">
        <v>0</v>
      </c>
      <c r="K1532">
        <v>30</v>
      </c>
      <c r="L1532">
        <v>0</v>
      </c>
      <c r="M1532" s="1" t="str">
        <f>IFERROR(VLOOKUP(Tabla1[[#This Row],[COD]],Circuitos[],2,0)," ")</f>
        <v xml:space="preserve"> </v>
      </c>
      <c r="N1532" s="9">
        <f>Tabla1[[#This Row],[DIA]]</f>
        <v>45879</v>
      </c>
    </row>
    <row r="1533" spans="1:14">
      <c r="A1533" s="9" t="str">
        <f>Tabla1[[#This Row],[DIA]]&amp;"-"&amp;Tabla1[[#This Row],[NUM]]</f>
        <v>45879-415</v>
      </c>
      <c r="B1533" s="61">
        <v>45879</v>
      </c>
      <c r="C1533" t="s">
        <v>358</v>
      </c>
      <c r="D1533" t="s">
        <v>13</v>
      </c>
      <c r="E1533" t="s">
        <v>528</v>
      </c>
      <c r="F1533">
        <v>415</v>
      </c>
      <c r="G1533">
        <v>0.34722222222222221</v>
      </c>
      <c r="H1533">
        <v>0.47569444444444442</v>
      </c>
      <c r="I1533">
        <v>36</v>
      </c>
      <c r="J1533">
        <v>2</v>
      </c>
      <c r="K1533">
        <v>34</v>
      </c>
      <c r="L1533">
        <v>5.5555555555555554</v>
      </c>
      <c r="M1533" s="1" t="str">
        <f>IFERROR(VLOOKUP(Tabla1[[#This Row],[COD]],Circuitos[],2,0)," ")</f>
        <v xml:space="preserve"> </v>
      </c>
      <c r="N1533" s="9">
        <f>Tabla1[[#This Row],[DIA]]</f>
        <v>45879</v>
      </c>
    </row>
    <row r="1534" spans="1:14">
      <c r="A1534" s="9" t="str">
        <f>Tabla1[[#This Row],[DIA]]&amp;"-"&amp;Tabla1[[#This Row],[NUM]]</f>
        <v>45879-788</v>
      </c>
      <c r="B1534" s="61">
        <v>45879</v>
      </c>
      <c r="C1534" t="s">
        <v>358</v>
      </c>
      <c r="D1534" t="s">
        <v>13</v>
      </c>
      <c r="E1534" t="s">
        <v>278</v>
      </c>
      <c r="F1534">
        <v>788</v>
      </c>
      <c r="G1534">
        <v>0.83333333333333337</v>
      </c>
      <c r="H1534">
        <v>0.98611111111111116</v>
      </c>
      <c r="I1534">
        <v>45</v>
      </c>
      <c r="J1534">
        <v>7</v>
      </c>
      <c r="K1534">
        <v>38</v>
      </c>
      <c r="L1534">
        <v>15.555555555555555</v>
      </c>
      <c r="M1534" s="1" t="str">
        <f>IFERROR(VLOOKUP(Tabla1[[#This Row],[COD]],Circuitos[],2,0)," ")</f>
        <v xml:space="preserve"> </v>
      </c>
      <c r="N1534" s="9">
        <f>Tabla1[[#This Row],[DIA]]</f>
        <v>45879</v>
      </c>
    </row>
    <row r="1535" spans="1:14">
      <c r="A1535" s="9" t="str">
        <f>Tabla1[[#This Row],[DIA]]&amp;"-"&amp;Tabla1[[#This Row],[NUM]]</f>
        <v>45879-808</v>
      </c>
      <c r="B1535" s="61">
        <v>45879</v>
      </c>
      <c r="C1535" t="s">
        <v>236</v>
      </c>
      <c r="D1535" t="s">
        <v>13</v>
      </c>
      <c r="E1535" t="s">
        <v>250</v>
      </c>
      <c r="F1535">
        <v>808</v>
      </c>
      <c r="G1535">
        <v>0.51736111111111116</v>
      </c>
      <c r="H1535">
        <v>0.64930555555555558</v>
      </c>
      <c r="I1535">
        <v>45</v>
      </c>
      <c r="J1535">
        <v>2</v>
      </c>
      <c r="K1535">
        <v>43</v>
      </c>
      <c r="L1535">
        <v>4.4444444444444446</v>
      </c>
      <c r="M1535" s="1" t="str">
        <f>IFERROR(VLOOKUP(Tabla1[[#This Row],[COD]],Circuitos[],2,0)," ")</f>
        <v xml:space="preserve"> </v>
      </c>
      <c r="N1535" s="9">
        <f>Tabla1[[#This Row],[DIA]]</f>
        <v>45879</v>
      </c>
    </row>
    <row r="1536" spans="1:14">
      <c r="A1536" s="9" t="str">
        <f>Tabla1[[#This Row],[DIA]]&amp;"-"&amp;Tabla1[[#This Row],[NUM]]</f>
        <v>45879-585</v>
      </c>
      <c r="B1536" s="61">
        <v>45879</v>
      </c>
      <c r="C1536" t="s">
        <v>336</v>
      </c>
      <c r="D1536" t="s">
        <v>252</v>
      </c>
      <c r="E1536" t="s">
        <v>272</v>
      </c>
      <c r="F1536">
        <v>585</v>
      </c>
      <c r="G1536">
        <v>0.47916666666666669</v>
      </c>
      <c r="H1536">
        <v>0.53819444444444442</v>
      </c>
      <c r="I1536">
        <v>38</v>
      </c>
      <c r="J1536">
        <v>1</v>
      </c>
      <c r="K1536">
        <v>37</v>
      </c>
      <c r="L1536">
        <v>2.6315789473684212</v>
      </c>
      <c r="M1536" s="1" t="str">
        <f>IFERROR(VLOOKUP(Tabla1[[#This Row],[COD]],Circuitos[],2,0)," ")</f>
        <v xml:space="preserve"> </v>
      </c>
      <c r="N1536" s="9">
        <f>Tabla1[[#This Row],[DIA]]</f>
        <v>45879</v>
      </c>
    </row>
    <row r="1537" spans="1:14">
      <c r="A1537" s="9" t="str">
        <f>Tabla1[[#This Row],[DIA]]&amp;"-"&amp;Tabla1[[#This Row],[NUM]]</f>
        <v>45879-5118</v>
      </c>
      <c r="B1537" s="61">
        <v>45879</v>
      </c>
      <c r="C1537" t="s">
        <v>301</v>
      </c>
      <c r="D1537" t="s">
        <v>13</v>
      </c>
      <c r="E1537" t="s">
        <v>549</v>
      </c>
      <c r="F1537">
        <v>5118</v>
      </c>
      <c r="G1537">
        <v>0.78472222222222221</v>
      </c>
      <c r="H1537">
        <v>0.90277777777777779</v>
      </c>
      <c r="I1537">
        <v>189</v>
      </c>
      <c r="J1537">
        <v>94</v>
      </c>
      <c r="K1537">
        <v>95</v>
      </c>
      <c r="L1537">
        <v>49.735449735449734</v>
      </c>
      <c r="M1537" s="1" t="str">
        <f>IFERROR(VLOOKUP(Tabla1[[#This Row],[COD]],Circuitos[],2,0)," ")</f>
        <v xml:space="preserve"> </v>
      </c>
      <c r="N1537" s="9">
        <f>Tabla1[[#This Row],[DIA]]</f>
        <v>45879</v>
      </c>
    </row>
    <row r="1538" spans="1:14">
      <c r="A1538" s="9" t="str">
        <f>Tabla1[[#This Row],[DIA]]&amp;"-"&amp;Tabla1[[#This Row],[NUM]]</f>
        <v>45879-1302</v>
      </c>
      <c r="B1538" s="61">
        <v>45879</v>
      </c>
      <c r="C1538" t="s">
        <v>22</v>
      </c>
      <c r="D1538" t="s">
        <v>147</v>
      </c>
      <c r="E1538" t="s">
        <v>181</v>
      </c>
      <c r="F1538">
        <v>1302</v>
      </c>
      <c r="G1538">
        <v>0.4826388888888889</v>
      </c>
      <c r="H1538">
        <v>0.69097222222222221</v>
      </c>
      <c r="I1538">
        <v>22</v>
      </c>
      <c r="J1538">
        <v>4</v>
      </c>
      <c r="K1538">
        <v>18</v>
      </c>
      <c r="L1538">
        <v>18.181818181818183</v>
      </c>
      <c r="M1538" s="1" t="str">
        <f>IFERROR(VLOOKUP(Tabla1[[#This Row],[COD]],Circuitos[],2,0)," ")</f>
        <v xml:space="preserve"> </v>
      </c>
      <c r="N1538" s="9">
        <f>Tabla1[[#This Row],[DIA]]</f>
        <v>45879</v>
      </c>
    </row>
    <row r="1539" spans="1:14">
      <c r="A1539" s="9" t="str">
        <f>Tabla1[[#This Row],[DIA]]&amp;"-"&amp;Tabla1[[#This Row],[NUM]]</f>
        <v>45879-437</v>
      </c>
      <c r="B1539" s="61">
        <v>45879</v>
      </c>
      <c r="C1539" t="s">
        <v>394</v>
      </c>
      <c r="D1539" t="s">
        <v>36</v>
      </c>
      <c r="E1539" t="s">
        <v>395</v>
      </c>
      <c r="F1539">
        <v>437</v>
      </c>
      <c r="G1539">
        <v>0.3888888888888889</v>
      </c>
      <c r="H1539">
        <v>0.52083333333333337</v>
      </c>
      <c r="I1539">
        <v>12</v>
      </c>
      <c r="J1539">
        <v>0</v>
      </c>
      <c r="K1539">
        <v>12</v>
      </c>
      <c r="L1539">
        <v>0</v>
      </c>
      <c r="M1539" s="1" t="str">
        <f>IFERROR(VLOOKUP(Tabla1[[#This Row],[COD]],Circuitos[],2,0)," ")</f>
        <v xml:space="preserve"> </v>
      </c>
      <c r="N1539" s="9">
        <f>Tabla1[[#This Row],[DIA]]</f>
        <v>45879</v>
      </c>
    </row>
    <row r="1540" spans="1:14">
      <c r="A1540" s="9" t="str">
        <f>Tabla1[[#This Row],[DIA]]&amp;"-"&amp;Tabla1[[#This Row],[NUM]]</f>
        <v>45879-433</v>
      </c>
      <c r="B1540" s="61">
        <v>45879</v>
      </c>
      <c r="C1540" t="s">
        <v>394</v>
      </c>
      <c r="D1540" t="s">
        <v>13</v>
      </c>
      <c r="E1540" t="s">
        <v>395</v>
      </c>
      <c r="F1540">
        <v>433</v>
      </c>
      <c r="G1540">
        <v>0.44444444444444442</v>
      </c>
      <c r="H1540">
        <v>0.60763888888888884</v>
      </c>
      <c r="I1540">
        <v>35</v>
      </c>
      <c r="J1540">
        <v>7</v>
      </c>
      <c r="K1540">
        <v>28</v>
      </c>
      <c r="L1540">
        <v>20</v>
      </c>
      <c r="M1540" s="1" t="str">
        <f>IFERROR(VLOOKUP(Tabla1[[#This Row],[COD]],Circuitos[],2,0)," ")</f>
        <v xml:space="preserve"> </v>
      </c>
      <c r="N1540" s="9">
        <f>Tabla1[[#This Row],[DIA]]</f>
        <v>45879</v>
      </c>
    </row>
    <row r="1541" spans="1:14">
      <c r="A1541" s="9" t="str">
        <f>Tabla1[[#This Row],[DIA]]&amp;"-"&amp;Tabla1[[#This Row],[NUM]]</f>
        <v>45879-787</v>
      </c>
      <c r="B1541" s="61">
        <v>45879</v>
      </c>
      <c r="C1541" t="s">
        <v>24</v>
      </c>
      <c r="D1541" t="s">
        <v>358</v>
      </c>
      <c r="E1541" t="s">
        <v>278</v>
      </c>
      <c r="F1541">
        <v>787</v>
      </c>
      <c r="G1541">
        <v>0.63194444444444442</v>
      </c>
      <c r="H1541">
        <v>0.81944444444444442</v>
      </c>
      <c r="I1541">
        <v>45</v>
      </c>
      <c r="J1541">
        <v>13</v>
      </c>
      <c r="K1541">
        <v>32</v>
      </c>
      <c r="L1541">
        <v>28.888888888888889</v>
      </c>
      <c r="M1541" s="1" t="str">
        <f>IFERROR(VLOOKUP(Tabla1[[#This Row],[COD]],Circuitos[],2,0)," ")</f>
        <v>Rumania, Transilvania, Cárpatos y Bucovina</v>
      </c>
      <c r="N1541" s="9">
        <f>Tabla1[[#This Row],[DIA]]</f>
        <v>45879</v>
      </c>
    </row>
    <row r="1542" spans="1:14">
      <c r="A1542" s="9" t="str">
        <f>Tabla1[[#This Row],[DIA]]&amp;"-"&amp;Tabla1[[#This Row],[NUM]]</f>
        <v>45880-920</v>
      </c>
      <c r="B1542" s="61">
        <v>45880</v>
      </c>
      <c r="C1542" t="s">
        <v>185</v>
      </c>
      <c r="D1542" t="s">
        <v>13</v>
      </c>
      <c r="E1542" t="s">
        <v>186</v>
      </c>
      <c r="F1542">
        <v>920</v>
      </c>
      <c r="G1542">
        <v>0.63888888888888884</v>
      </c>
      <c r="H1542">
        <v>0.78125</v>
      </c>
      <c r="I1542">
        <v>30</v>
      </c>
      <c r="J1542">
        <v>0</v>
      </c>
      <c r="K1542">
        <v>30</v>
      </c>
      <c r="L1542">
        <v>0</v>
      </c>
      <c r="M1542" s="1" t="str">
        <f>IFERROR(VLOOKUP(Tabla1[[#This Row],[COD]],Circuitos[],2,0)," ")</f>
        <v xml:space="preserve"> </v>
      </c>
      <c r="N1542" s="9">
        <f>Tabla1[[#This Row],[DIA]]</f>
        <v>45880</v>
      </c>
    </row>
    <row r="1543" spans="1:14">
      <c r="A1543" s="9" t="str">
        <f>Tabla1[[#This Row],[DIA]]&amp;"-"&amp;Tabla1[[#This Row],[NUM]]</f>
        <v>45880-1336</v>
      </c>
      <c r="B1543" s="61">
        <v>45880</v>
      </c>
      <c r="C1543" t="s">
        <v>36</v>
      </c>
      <c r="D1543" t="s">
        <v>183</v>
      </c>
      <c r="E1543" t="s">
        <v>174</v>
      </c>
      <c r="F1543">
        <v>1336</v>
      </c>
      <c r="G1543">
        <v>0.58680555555555558</v>
      </c>
      <c r="H1543">
        <v>0.82291666666666663</v>
      </c>
      <c r="I1543">
        <v>10</v>
      </c>
      <c r="J1543">
        <v>0</v>
      </c>
      <c r="K1543">
        <v>10</v>
      </c>
      <c r="L1543">
        <v>0</v>
      </c>
      <c r="M1543" s="1" t="str">
        <f>IFERROR(VLOOKUP(Tabla1[[#This Row],[COD]],Circuitos[],2,0)," ")</f>
        <v>Programas de Egipto</v>
      </c>
      <c r="N1543" s="9">
        <f>Tabla1[[#This Row],[DIA]]</f>
        <v>45880</v>
      </c>
    </row>
    <row r="1544" spans="1:14">
      <c r="A1544" s="9" t="str">
        <f>Tabla1[[#This Row],[DIA]]&amp;"-"&amp;Tabla1[[#This Row],[NUM]]</f>
        <v>45880-1806</v>
      </c>
      <c r="B1544" s="61">
        <v>45880</v>
      </c>
      <c r="C1544" t="s">
        <v>188</v>
      </c>
      <c r="D1544" t="s">
        <v>13</v>
      </c>
      <c r="E1544" t="s">
        <v>250</v>
      </c>
      <c r="F1544">
        <v>1806</v>
      </c>
      <c r="G1544">
        <v>0.82638888888888884</v>
      </c>
      <c r="H1544">
        <v>0.95833333333333337</v>
      </c>
      <c r="I1544">
        <v>40</v>
      </c>
      <c r="J1544">
        <v>0</v>
      </c>
      <c r="K1544">
        <v>40</v>
      </c>
      <c r="L1544">
        <v>0</v>
      </c>
      <c r="M1544" s="1" t="str">
        <f>IFERROR(VLOOKUP(Tabla1[[#This Row],[COD]],Circuitos[],2,0)," ")</f>
        <v xml:space="preserve"> </v>
      </c>
      <c r="N1544" s="9">
        <f>Tabla1[[#This Row],[DIA]]</f>
        <v>45880</v>
      </c>
    </row>
    <row r="1545" spans="1:14">
      <c r="A1545" s="9" t="str">
        <f>Tabla1[[#This Row],[DIA]]&amp;"-"&amp;Tabla1[[#This Row],[NUM]]</f>
        <v>45880-5116</v>
      </c>
      <c r="B1545" s="61">
        <v>45880</v>
      </c>
      <c r="C1545" t="s">
        <v>199</v>
      </c>
      <c r="D1545" t="s">
        <v>13</v>
      </c>
      <c r="E1545" t="s">
        <v>549</v>
      </c>
      <c r="F1545">
        <v>5116</v>
      </c>
      <c r="G1545">
        <v>0.49305555555555558</v>
      </c>
      <c r="H1545">
        <v>0.62152777777777779</v>
      </c>
      <c r="I1545">
        <v>189</v>
      </c>
      <c r="J1545">
        <v>83</v>
      </c>
      <c r="K1545">
        <v>106</v>
      </c>
      <c r="L1545">
        <v>43.915343915343918</v>
      </c>
      <c r="M1545" s="1" t="str">
        <f>IFERROR(VLOOKUP(Tabla1[[#This Row],[COD]],Circuitos[],2,0)," ")</f>
        <v xml:space="preserve"> </v>
      </c>
      <c r="N1545" s="9">
        <f>Tabla1[[#This Row],[DIA]]</f>
        <v>45880</v>
      </c>
    </row>
    <row r="1546" spans="1:14">
      <c r="A1546" s="9" t="str">
        <f>Tabla1[[#This Row],[DIA]]&amp;"-"&amp;Tabla1[[#This Row],[NUM]]</f>
        <v>45880-614</v>
      </c>
      <c r="B1546" s="61">
        <v>45880</v>
      </c>
      <c r="C1546" t="s">
        <v>37</v>
      </c>
      <c r="D1546" t="s">
        <v>266</v>
      </c>
      <c r="E1546" t="s">
        <v>558</v>
      </c>
      <c r="F1546">
        <v>614</v>
      </c>
      <c r="G1546">
        <v>0.62152777777777779</v>
      </c>
      <c r="H1546">
        <v>0.71875</v>
      </c>
      <c r="I1546">
        <v>40</v>
      </c>
      <c r="J1546">
        <v>0</v>
      </c>
      <c r="K1546">
        <v>40</v>
      </c>
      <c r="L1546">
        <v>0</v>
      </c>
      <c r="M1546" s="1" t="str">
        <f>IFERROR(VLOOKUP(Tabla1[[#This Row],[COD]],Circuitos[],2,0)," ")</f>
        <v>Todo Eslovenia, Austria y Costa Italiana</v>
      </c>
      <c r="N1546" s="9">
        <f>Tabla1[[#This Row],[DIA]]</f>
        <v>45880</v>
      </c>
    </row>
    <row r="1547" spans="1:14">
      <c r="A1547" s="9" t="str">
        <f>Tabla1[[#This Row],[DIA]]&amp;"-"&amp;Tabla1[[#This Row],[NUM]]</f>
        <v>45880-2722</v>
      </c>
      <c r="B1547" s="61">
        <v>45880</v>
      </c>
      <c r="C1547" t="s">
        <v>37</v>
      </c>
      <c r="D1547" t="s">
        <v>183</v>
      </c>
      <c r="E1547" t="s">
        <v>561</v>
      </c>
      <c r="F1547">
        <v>2722</v>
      </c>
      <c r="G1547">
        <v>0.67013888888888884</v>
      </c>
      <c r="H1547">
        <v>0.93055555555555558</v>
      </c>
      <c r="I1547">
        <v>10</v>
      </c>
      <c r="J1547">
        <v>0</v>
      </c>
      <c r="K1547">
        <v>10</v>
      </c>
      <c r="L1547">
        <v>0</v>
      </c>
      <c r="M1547" s="1" t="str">
        <f>IFERROR(VLOOKUP(Tabla1[[#This Row],[COD]],Circuitos[],2,0)," ")</f>
        <v>Programas de Egipto</v>
      </c>
      <c r="N1547" s="9">
        <f>Tabla1[[#This Row],[DIA]]</f>
        <v>45880</v>
      </c>
    </row>
    <row r="1548" spans="1:14">
      <c r="A1548" s="9" t="str">
        <f>Tabla1[[#This Row],[DIA]]&amp;"-"&amp;Tabla1[[#This Row],[NUM]]</f>
        <v>45880-1335</v>
      </c>
      <c r="B1548" s="61">
        <v>45880</v>
      </c>
      <c r="C1548" t="s">
        <v>173</v>
      </c>
      <c r="D1548" t="s">
        <v>36</v>
      </c>
      <c r="E1548" t="s">
        <v>174</v>
      </c>
      <c r="F1548">
        <v>1335</v>
      </c>
      <c r="G1548">
        <v>0.40277777777777779</v>
      </c>
      <c r="H1548">
        <v>0.54513888888888884</v>
      </c>
      <c r="I1548">
        <v>10</v>
      </c>
      <c r="J1548">
        <v>0</v>
      </c>
      <c r="K1548">
        <v>10</v>
      </c>
      <c r="L1548">
        <v>0</v>
      </c>
      <c r="M1548" s="1" t="str">
        <f>IFERROR(VLOOKUP(Tabla1[[#This Row],[COD]],Circuitos[],2,0)," ")</f>
        <v xml:space="preserve"> </v>
      </c>
      <c r="N1548" s="9">
        <f>Tabla1[[#This Row],[DIA]]</f>
        <v>45880</v>
      </c>
    </row>
    <row r="1549" spans="1:14">
      <c r="A1549" s="9" t="str">
        <f>Tabla1[[#This Row],[DIA]]&amp;"-"&amp;Tabla1[[#This Row],[NUM]]</f>
        <v>45880-2721</v>
      </c>
      <c r="B1549" s="61">
        <v>45880</v>
      </c>
      <c r="C1549" t="s">
        <v>173</v>
      </c>
      <c r="D1549" t="s">
        <v>37</v>
      </c>
      <c r="E1549" t="s">
        <v>561</v>
      </c>
      <c r="F1549">
        <v>2721</v>
      </c>
      <c r="G1549">
        <v>0.45833333333333331</v>
      </c>
      <c r="H1549">
        <v>0.62847222222222221</v>
      </c>
      <c r="I1549">
        <v>10</v>
      </c>
      <c r="J1549">
        <v>0</v>
      </c>
      <c r="K1549">
        <v>10</v>
      </c>
      <c r="L1549">
        <v>0</v>
      </c>
      <c r="M1549" s="1" t="str">
        <f>IFERROR(VLOOKUP(Tabla1[[#This Row],[COD]],Circuitos[],2,0)," ")</f>
        <v xml:space="preserve"> </v>
      </c>
      <c r="N1549" s="9">
        <f>Tabla1[[#This Row],[DIA]]</f>
        <v>45880</v>
      </c>
    </row>
    <row r="1550" spans="1:14">
      <c r="A1550" s="9" t="str">
        <f>Tabla1[[#This Row],[DIA]]&amp;"-"&amp;Tabla1[[#This Row],[NUM]]</f>
        <v>45880-1002</v>
      </c>
      <c r="B1550" s="61">
        <v>45880</v>
      </c>
      <c r="C1550" t="s">
        <v>173</v>
      </c>
      <c r="D1550" t="s">
        <v>13</v>
      </c>
      <c r="E1550" t="s">
        <v>174</v>
      </c>
      <c r="F1550">
        <v>1002</v>
      </c>
      <c r="G1550">
        <v>0.3125</v>
      </c>
      <c r="H1550">
        <v>0.4861111111111111</v>
      </c>
      <c r="I1550">
        <v>20</v>
      </c>
      <c r="J1550">
        <v>0</v>
      </c>
      <c r="K1550">
        <v>20</v>
      </c>
      <c r="L1550">
        <v>0</v>
      </c>
      <c r="M1550" s="1" t="str">
        <f>IFERROR(VLOOKUP(Tabla1[[#This Row],[COD]],Circuitos[],2,0)," ")</f>
        <v>Programas de Egipto</v>
      </c>
      <c r="N1550" s="9">
        <f>Tabla1[[#This Row],[DIA]]</f>
        <v>45880</v>
      </c>
    </row>
    <row r="1551" spans="1:14">
      <c r="A1551" s="9" t="str">
        <f>Tabla1[[#This Row],[DIA]]&amp;"-"&amp;Tabla1[[#This Row],[NUM]]</f>
        <v>45880-2232</v>
      </c>
      <c r="B1551" s="61">
        <v>45880</v>
      </c>
      <c r="C1551" t="s">
        <v>147</v>
      </c>
      <c r="D1551" t="s">
        <v>180</v>
      </c>
      <c r="E1551" t="s">
        <v>181</v>
      </c>
      <c r="F1551">
        <v>2232</v>
      </c>
      <c r="G1551">
        <v>5.5555555555555552E-2</v>
      </c>
      <c r="H1551">
        <v>0.11805555555555555</v>
      </c>
      <c r="I1551">
        <v>26</v>
      </c>
      <c r="J1551">
        <v>0</v>
      </c>
      <c r="K1551">
        <v>26</v>
      </c>
      <c r="L1551">
        <v>0</v>
      </c>
      <c r="M1551" s="1" t="str">
        <f>IFERROR(VLOOKUP(Tabla1[[#This Row],[COD]],Circuitos[],2,0)," ")</f>
        <v xml:space="preserve"> </v>
      </c>
      <c r="N1551" s="9">
        <f>Tabla1[[#This Row],[DIA]]</f>
        <v>45880</v>
      </c>
    </row>
    <row r="1552" spans="1:14">
      <c r="A1552" s="9" t="str">
        <f>Tabla1[[#This Row],[DIA]]&amp;"-"&amp;Tabla1[[#This Row],[NUM]]</f>
        <v>45880-162</v>
      </c>
      <c r="B1552" s="61">
        <v>45880</v>
      </c>
      <c r="C1552" t="s">
        <v>147</v>
      </c>
      <c r="D1552" t="s">
        <v>559</v>
      </c>
      <c r="E1552" t="s">
        <v>181</v>
      </c>
      <c r="F1552">
        <v>162</v>
      </c>
      <c r="G1552">
        <v>8.6805555555555552E-2</v>
      </c>
      <c r="H1552">
        <v>0.67361111111111116</v>
      </c>
      <c r="I1552">
        <v>27</v>
      </c>
      <c r="J1552">
        <v>2</v>
      </c>
      <c r="K1552">
        <v>25</v>
      </c>
      <c r="L1552">
        <v>7.4074074074074074</v>
      </c>
      <c r="M1552" s="1" t="str">
        <f>IFERROR(VLOOKUP(Tabla1[[#This Row],[COD]],Circuitos[],2,0)," ")</f>
        <v xml:space="preserve"> </v>
      </c>
      <c r="N1552" s="9">
        <f>Tabla1[[#This Row],[DIA]]</f>
        <v>45880</v>
      </c>
    </row>
    <row r="1553" spans="1:14">
      <c r="A1553" s="9" t="str">
        <f>Tabla1[[#This Row],[DIA]]&amp;"-"&amp;Tabla1[[#This Row],[NUM]]</f>
        <v>45880-613</v>
      </c>
      <c r="B1553" s="61">
        <v>45880</v>
      </c>
      <c r="C1553" t="s">
        <v>266</v>
      </c>
      <c r="D1553" t="s">
        <v>24</v>
      </c>
      <c r="E1553" t="s">
        <v>558</v>
      </c>
      <c r="F1553">
        <v>613</v>
      </c>
      <c r="G1553">
        <v>0.41666666666666669</v>
      </c>
      <c r="H1553">
        <v>0.52430555555555558</v>
      </c>
      <c r="I1553">
        <v>40</v>
      </c>
      <c r="J1553">
        <v>9</v>
      </c>
      <c r="K1553">
        <v>31</v>
      </c>
      <c r="L1553">
        <v>22.5</v>
      </c>
      <c r="M1553" s="1" t="str">
        <f>IFERROR(VLOOKUP(Tabla1[[#This Row],[COD]],Circuitos[],2,0)," ")</f>
        <v xml:space="preserve"> </v>
      </c>
      <c r="N1553" s="9">
        <f>Tabla1[[#This Row],[DIA]]</f>
        <v>45880</v>
      </c>
    </row>
    <row r="1554" spans="1:14">
      <c r="A1554" s="9" t="str">
        <f>Tabla1[[#This Row],[DIA]]&amp;"-"&amp;Tabla1[[#This Row],[NUM]]</f>
        <v>45880-921</v>
      </c>
      <c r="B1554" s="61">
        <v>45880</v>
      </c>
      <c r="C1554" t="s">
        <v>13</v>
      </c>
      <c r="D1554" t="s">
        <v>185</v>
      </c>
      <c r="E1554" t="s">
        <v>186</v>
      </c>
      <c r="F1554">
        <v>921</v>
      </c>
      <c r="G1554">
        <v>0.81597222222222221</v>
      </c>
      <c r="H1554">
        <v>2.0833333333333332E-2</v>
      </c>
      <c r="I1554">
        <v>30</v>
      </c>
      <c r="J1554">
        <v>0</v>
      </c>
      <c r="K1554">
        <v>30</v>
      </c>
      <c r="L1554">
        <v>0</v>
      </c>
      <c r="M1554" s="1" t="str">
        <f>IFERROR(VLOOKUP(Tabla1[[#This Row],[COD]],Circuitos[],2,0)," ")</f>
        <v xml:space="preserve"> </v>
      </c>
      <c r="N1554" s="9">
        <f>Tabla1[[#This Row],[DIA]]</f>
        <v>45880</v>
      </c>
    </row>
    <row r="1555" spans="1:14">
      <c r="A1555" s="9" t="str">
        <f>Tabla1[[#This Row],[DIA]]&amp;"-"&amp;Tabla1[[#This Row],[NUM]]</f>
        <v>45880-1809</v>
      </c>
      <c r="B1555" s="61">
        <v>45880</v>
      </c>
      <c r="C1555" t="s">
        <v>13</v>
      </c>
      <c r="D1555" t="s">
        <v>188</v>
      </c>
      <c r="E1555" t="s">
        <v>250</v>
      </c>
      <c r="F1555">
        <v>1809</v>
      </c>
      <c r="G1555">
        <v>0.84027777777777779</v>
      </c>
      <c r="H1555">
        <v>0.96527777777777779</v>
      </c>
      <c r="I1555">
        <v>40</v>
      </c>
      <c r="J1555">
        <v>9</v>
      </c>
      <c r="K1555">
        <v>31</v>
      </c>
      <c r="L1555">
        <v>22.5</v>
      </c>
      <c r="M1555" s="1" t="str">
        <f>IFERROR(VLOOKUP(Tabla1[[#This Row],[COD]],Circuitos[],2,0)," ")</f>
        <v xml:space="preserve"> </v>
      </c>
      <c r="N1555" s="9">
        <f>Tabla1[[#This Row],[DIA]]</f>
        <v>45880</v>
      </c>
    </row>
    <row r="1556" spans="1:14">
      <c r="A1556" s="9" t="str">
        <f>Tabla1[[#This Row],[DIA]]&amp;"-"&amp;Tabla1[[#This Row],[NUM]]</f>
        <v>45880-5115</v>
      </c>
      <c r="B1556" s="61">
        <v>45880</v>
      </c>
      <c r="C1556" t="s">
        <v>13</v>
      </c>
      <c r="D1556" t="s">
        <v>199</v>
      </c>
      <c r="E1556" t="s">
        <v>549</v>
      </c>
      <c r="F1556">
        <v>5115</v>
      </c>
      <c r="G1556">
        <v>0.33333333333333331</v>
      </c>
      <c r="H1556">
        <v>0.45833333333333331</v>
      </c>
      <c r="I1556">
        <v>189</v>
      </c>
      <c r="J1556">
        <v>26</v>
      </c>
      <c r="K1556">
        <v>163</v>
      </c>
      <c r="L1556">
        <v>13.756613756613756</v>
      </c>
      <c r="M1556" s="1" t="str">
        <f>IFERROR(VLOOKUP(Tabla1[[#This Row],[COD]],Circuitos[],2,0)," ")</f>
        <v>Noruega Fascinante II / Esencias de Noruega II</v>
      </c>
      <c r="N1556" s="9">
        <f>Tabla1[[#This Row],[DIA]]</f>
        <v>45880</v>
      </c>
    </row>
    <row r="1557" spans="1:14">
      <c r="A1557" s="9" t="str">
        <f>Tabla1[[#This Row],[DIA]]&amp;"-"&amp;Tabla1[[#This Row],[NUM]]</f>
        <v>45880-1915</v>
      </c>
      <c r="B1557" s="61">
        <v>45880</v>
      </c>
      <c r="C1557" t="s">
        <v>13</v>
      </c>
      <c r="D1557" t="s">
        <v>313</v>
      </c>
      <c r="E1557" t="s">
        <v>250</v>
      </c>
      <c r="F1557">
        <v>1915</v>
      </c>
      <c r="G1557">
        <v>0.31944444444444442</v>
      </c>
      <c r="H1557">
        <v>0.39583333333333331</v>
      </c>
      <c r="I1557">
        <v>30</v>
      </c>
      <c r="J1557">
        <v>0</v>
      </c>
      <c r="K1557">
        <v>30</v>
      </c>
      <c r="L1557">
        <v>0</v>
      </c>
      <c r="M1557" s="1" t="str">
        <f>IFERROR(VLOOKUP(Tabla1[[#This Row],[COD]],Circuitos[],2,0)," ")</f>
        <v xml:space="preserve"> </v>
      </c>
      <c r="N1557" s="9">
        <f>Tabla1[[#This Row],[DIA]]</f>
        <v>45880</v>
      </c>
    </row>
    <row r="1558" spans="1:14">
      <c r="A1558" s="9" t="str">
        <f>Tabla1[[#This Row],[DIA]]&amp;"-"&amp;Tabla1[[#This Row],[NUM]]</f>
        <v>45880-1002</v>
      </c>
      <c r="B1558" s="61">
        <v>45880</v>
      </c>
      <c r="C1558" t="s">
        <v>13</v>
      </c>
      <c r="D1558" t="s">
        <v>183</v>
      </c>
      <c r="E1558" t="s">
        <v>174</v>
      </c>
      <c r="F1558">
        <v>1002</v>
      </c>
      <c r="G1558">
        <v>0.52777777777777779</v>
      </c>
      <c r="H1558">
        <v>0.77777777777777779</v>
      </c>
      <c r="I1558">
        <v>20</v>
      </c>
      <c r="J1558">
        <v>0</v>
      </c>
      <c r="K1558">
        <v>20</v>
      </c>
      <c r="L1558">
        <v>0</v>
      </c>
      <c r="M1558" s="1" t="str">
        <f>IFERROR(VLOOKUP(Tabla1[[#This Row],[COD]],Circuitos[],2,0)," ")</f>
        <v>Programas de Egipto</v>
      </c>
      <c r="N1558" s="9">
        <f>Tabla1[[#This Row],[DIA]]</f>
        <v>45880</v>
      </c>
    </row>
    <row r="1559" spans="1:14">
      <c r="A1559" s="9" t="str">
        <f>Tabla1[[#This Row],[DIA]]&amp;"-"&amp;Tabla1[[#This Row],[NUM]]</f>
        <v>45880-1219</v>
      </c>
      <c r="B1559" s="61">
        <v>45880</v>
      </c>
      <c r="C1559" t="s">
        <v>13</v>
      </c>
      <c r="D1559" t="s">
        <v>557</v>
      </c>
      <c r="E1559" t="s">
        <v>250</v>
      </c>
      <c r="F1559">
        <v>1219</v>
      </c>
      <c r="G1559">
        <v>0.3125</v>
      </c>
      <c r="H1559">
        <v>0.38194444444444442</v>
      </c>
      <c r="I1559">
        <v>30</v>
      </c>
      <c r="J1559">
        <v>0</v>
      </c>
      <c r="K1559">
        <v>30</v>
      </c>
      <c r="L1559">
        <v>0</v>
      </c>
      <c r="M1559" s="1" t="str">
        <f>IFERROR(VLOOKUP(Tabla1[[#This Row],[COD]],Circuitos[],2,0)," ")</f>
        <v xml:space="preserve"> </v>
      </c>
      <c r="N1559" s="9">
        <f>Tabla1[[#This Row],[DIA]]</f>
        <v>45880</v>
      </c>
    </row>
    <row r="1560" spans="1:14">
      <c r="A1560" s="9" t="str">
        <f>Tabla1[[#This Row],[DIA]]&amp;"-"&amp;Tabla1[[#This Row],[NUM]]</f>
        <v>45880-586</v>
      </c>
      <c r="B1560" s="61">
        <v>45880</v>
      </c>
      <c r="C1560" t="s">
        <v>229</v>
      </c>
      <c r="D1560" t="s">
        <v>13</v>
      </c>
      <c r="E1560" t="s">
        <v>556</v>
      </c>
      <c r="F1560">
        <v>586</v>
      </c>
      <c r="G1560">
        <v>0.73611111111111116</v>
      </c>
      <c r="H1560">
        <v>0.86111111111111116</v>
      </c>
      <c r="I1560">
        <v>35</v>
      </c>
      <c r="J1560">
        <v>0</v>
      </c>
      <c r="K1560">
        <v>35</v>
      </c>
      <c r="L1560">
        <v>0</v>
      </c>
      <c r="M1560" s="1" t="str">
        <f>IFERROR(VLOOKUP(Tabla1[[#This Row],[COD]],Circuitos[],2,0)," ")</f>
        <v xml:space="preserve"> </v>
      </c>
      <c r="N1560" s="9">
        <f>Tabla1[[#This Row],[DIA]]</f>
        <v>45880</v>
      </c>
    </row>
    <row r="1561" spans="1:14">
      <c r="A1561" s="9" t="str">
        <f>Tabla1[[#This Row],[DIA]]&amp;"-"&amp;Tabla1[[#This Row],[NUM]]</f>
        <v>45881-1304</v>
      </c>
      <c r="B1561" s="61">
        <v>45881</v>
      </c>
      <c r="C1561" t="s">
        <v>33</v>
      </c>
      <c r="D1561" t="s">
        <v>147</v>
      </c>
      <c r="E1561" t="s">
        <v>181</v>
      </c>
      <c r="F1561">
        <v>1304</v>
      </c>
      <c r="G1561">
        <v>0.50347222222222221</v>
      </c>
      <c r="H1561">
        <v>0.72569444444444442</v>
      </c>
      <c r="I1561">
        <v>22</v>
      </c>
      <c r="J1561">
        <v>0</v>
      </c>
      <c r="K1561">
        <v>22</v>
      </c>
      <c r="L1561">
        <v>0</v>
      </c>
      <c r="M1561" s="1" t="str">
        <f>IFERROR(VLOOKUP(Tabla1[[#This Row],[COD]],Circuitos[],2,0)," ")</f>
        <v xml:space="preserve"> </v>
      </c>
      <c r="N1561" s="9">
        <f>Tabla1[[#This Row],[DIA]]</f>
        <v>45881</v>
      </c>
    </row>
    <row r="1562" spans="1:14">
      <c r="A1562" s="9" t="str">
        <f>Tabla1[[#This Row],[DIA]]&amp;"-"&amp;Tabla1[[#This Row],[NUM]]</f>
        <v>45881-1854</v>
      </c>
      <c r="B1562" s="61">
        <v>45881</v>
      </c>
      <c r="C1562" t="s">
        <v>36</v>
      </c>
      <c r="D1562" t="s">
        <v>147</v>
      </c>
      <c r="E1562" t="s">
        <v>181</v>
      </c>
      <c r="F1562">
        <v>1854</v>
      </c>
      <c r="G1562">
        <v>0.5</v>
      </c>
      <c r="H1562">
        <v>0.69097222222222221</v>
      </c>
      <c r="I1562">
        <v>26</v>
      </c>
      <c r="J1562">
        <v>10</v>
      </c>
      <c r="K1562">
        <v>16</v>
      </c>
      <c r="L1562">
        <v>38.46153846153846</v>
      </c>
      <c r="M1562" s="1" t="str">
        <f>IFERROR(VLOOKUP(Tabla1[[#This Row],[COD]],Circuitos[],2,0)," ")</f>
        <v xml:space="preserve"> </v>
      </c>
      <c r="N1562" s="9">
        <f>Tabla1[[#This Row],[DIA]]</f>
        <v>45881</v>
      </c>
    </row>
    <row r="1563" spans="1:14">
      <c r="A1563" s="9" t="str">
        <f>Tabla1[[#This Row],[DIA]]&amp;"-"&amp;Tabla1[[#This Row],[NUM]]</f>
        <v>45881-1316</v>
      </c>
      <c r="B1563" s="61">
        <v>45881</v>
      </c>
      <c r="C1563" t="s">
        <v>37</v>
      </c>
      <c r="D1563" t="s">
        <v>147</v>
      </c>
      <c r="E1563" t="s">
        <v>181</v>
      </c>
      <c r="F1563">
        <v>1316</v>
      </c>
      <c r="G1563">
        <v>0.50347222222222221</v>
      </c>
      <c r="H1563">
        <v>0.71875</v>
      </c>
      <c r="I1563">
        <v>26</v>
      </c>
      <c r="J1563">
        <v>2</v>
      </c>
      <c r="K1563">
        <v>24</v>
      </c>
      <c r="L1563">
        <v>7.6923076923076925</v>
      </c>
      <c r="M1563" s="1" t="str">
        <f>IFERROR(VLOOKUP(Tabla1[[#This Row],[COD]],Circuitos[],2,0)," ")</f>
        <v xml:space="preserve"> </v>
      </c>
      <c r="N1563" s="9">
        <f>Tabla1[[#This Row],[DIA]]</f>
        <v>45881</v>
      </c>
    </row>
    <row r="1564" spans="1:14">
      <c r="A1564" s="9" t="str">
        <f>Tabla1[[#This Row],[DIA]]&amp;"-"&amp;Tabla1[[#This Row],[NUM]]</f>
        <v>45881-872</v>
      </c>
      <c r="B1564" s="61">
        <v>45881</v>
      </c>
      <c r="C1564" t="s">
        <v>223</v>
      </c>
      <c r="D1564" t="s">
        <v>13</v>
      </c>
      <c r="E1564" t="s">
        <v>250</v>
      </c>
      <c r="F1564">
        <v>872</v>
      </c>
      <c r="G1564">
        <v>0.64930555555555558</v>
      </c>
      <c r="H1564">
        <v>0.78819444444444442</v>
      </c>
      <c r="I1564">
        <v>45</v>
      </c>
      <c r="J1564">
        <v>45</v>
      </c>
      <c r="K1564">
        <v>0</v>
      </c>
      <c r="L1564">
        <v>100</v>
      </c>
      <c r="M1564" s="1" t="str">
        <f>IFERROR(VLOOKUP(Tabla1[[#This Row],[COD]],Circuitos[],2,0)," ")</f>
        <v xml:space="preserve"> </v>
      </c>
      <c r="N1564" s="9">
        <f>Tabla1[[#This Row],[DIA]]</f>
        <v>45881</v>
      </c>
    </row>
    <row r="1565" spans="1:14">
      <c r="A1565" s="9" t="str">
        <f>Tabla1[[#This Row],[DIA]]&amp;"-"&amp;Tabla1[[#This Row],[NUM]]</f>
        <v>45881-764</v>
      </c>
      <c r="B1565" s="61">
        <v>45881</v>
      </c>
      <c r="C1565" t="s">
        <v>223</v>
      </c>
      <c r="D1565" t="s">
        <v>44</v>
      </c>
      <c r="E1565" t="s">
        <v>278</v>
      </c>
      <c r="F1565">
        <v>764</v>
      </c>
      <c r="G1565">
        <v>0.84027777777777779</v>
      </c>
      <c r="H1565">
        <v>6.9444444444444441E-3</v>
      </c>
      <c r="I1565">
        <v>45</v>
      </c>
      <c r="J1565">
        <v>45</v>
      </c>
      <c r="K1565">
        <v>0</v>
      </c>
      <c r="L1565">
        <v>100</v>
      </c>
      <c r="M1565" s="1" t="str">
        <f>IFERROR(VLOOKUP(Tabla1[[#This Row],[COD]],Circuitos[],2,0)," ")</f>
        <v xml:space="preserve"> </v>
      </c>
      <c r="N1565" s="9">
        <f>Tabla1[[#This Row],[DIA]]</f>
        <v>45881</v>
      </c>
    </row>
    <row r="1566" spans="1:14">
      <c r="A1566" s="9" t="str">
        <f>Tabla1[[#This Row],[DIA]]&amp;"-"&amp;Tabla1[[#This Row],[NUM]]</f>
        <v>45881-936</v>
      </c>
      <c r="B1566" s="61">
        <v>45881</v>
      </c>
      <c r="C1566" t="s">
        <v>209</v>
      </c>
      <c r="D1566" t="s">
        <v>13</v>
      </c>
      <c r="E1566" t="s">
        <v>250</v>
      </c>
      <c r="F1566">
        <v>936</v>
      </c>
      <c r="G1566">
        <v>0.64930555555555558</v>
      </c>
      <c r="H1566">
        <v>0.77777777777777779</v>
      </c>
      <c r="I1566">
        <v>45</v>
      </c>
      <c r="J1566">
        <v>4</v>
      </c>
      <c r="K1566">
        <v>41</v>
      </c>
      <c r="L1566">
        <v>8.8888888888888893</v>
      </c>
      <c r="M1566" s="1" t="str">
        <f>IFERROR(VLOOKUP(Tabla1[[#This Row],[COD]],Circuitos[],2,0)," ")</f>
        <v xml:space="preserve"> </v>
      </c>
      <c r="N1566" s="9">
        <f>Tabla1[[#This Row],[DIA]]</f>
        <v>45881</v>
      </c>
    </row>
    <row r="1567" spans="1:14">
      <c r="A1567" s="9" t="str">
        <f>Tabla1[[#This Row],[DIA]]&amp;"-"&amp;Tabla1[[#This Row],[NUM]]</f>
        <v>45881-1305</v>
      </c>
      <c r="B1567" s="61">
        <v>45881</v>
      </c>
      <c r="C1567" t="s">
        <v>147</v>
      </c>
      <c r="D1567" t="s">
        <v>33</v>
      </c>
      <c r="E1567" t="s">
        <v>181</v>
      </c>
      <c r="F1567">
        <v>1305</v>
      </c>
      <c r="G1567">
        <v>0.55208333333333337</v>
      </c>
      <c r="H1567">
        <v>0.70833333333333337</v>
      </c>
      <c r="I1567">
        <v>22</v>
      </c>
      <c r="J1567">
        <v>4</v>
      </c>
      <c r="K1567">
        <v>18</v>
      </c>
      <c r="L1567">
        <v>18.181818181818183</v>
      </c>
      <c r="M1567" s="1" t="str">
        <f>IFERROR(VLOOKUP(Tabla1[[#This Row],[COD]],Circuitos[],2,0)," ")</f>
        <v xml:space="preserve"> </v>
      </c>
      <c r="N1567" s="9">
        <f>Tabla1[[#This Row],[DIA]]</f>
        <v>45881</v>
      </c>
    </row>
    <row r="1568" spans="1:14">
      <c r="A1568" s="9" t="str">
        <f>Tabla1[[#This Row],[DIA]]&amp;"-"&amp;Tabla1[[#This Row],[NUM]]</f>
        <v>45881-2022</v>
      </c>
      <c r="B1568" s="61">
        <v>45881</v>
      </c>
      <c r="C1568" t="s">
        <v>147</v>
      </c>
      <c r="D1568" t="s">
        <v>180</v>
      </c>
      <c r="E1568" t="s">
        <v>181</v>
      </c>
      <c r="F1568">
        <v>2022</v>
      </c>
      <c r="G1568">
        <v>0.83680555555555558</v>
      </c>
      <c r="H1568">
        <v>0.89930555555555558</v>
      </c>
      <c r="I1568">
        <v>48</v>
      </c>
      <c r="J1568">
        <v>14</v>
      </c>
      <c r="K1568">
        <v>34</v>
      </c>
      <c r="L1568">
        <v>29.166666666666668</v>
      </c>
      <c r="M1568" s="1" t="str">
        <f>IFERROR(VLOOKUP(Tabla1[[#This Row],[COD]],Circuitos[],2,0)," ")</f>
        <v xml:space="preserve"> </v>
      </c>
      <c r="N1568" s="9">
        <f>Tabla1[[#This Row],[DIA]]</f>
        <v>45881</v>
      </c>
    </row>
    <row r="1569" spans="1:14">
      <c r="A1569" s="9" t="str">
        <f>Tabla1[[#This Row],[DIA]]&amp;"-"&amp;Tabla1[[#This Row],[NUM]]</f>
        <v>45881-2026</v>
      </c>
      <c r="B1569" s="61">
        <v>45881</v>
      </c>
      <c r="C1569" t="s">
        <v>147</v>
      </c>
      <c r="D1569" t="s">
        <v>180</v>
      </c>
      <c r="E1569" t="s">
        <v>181</v>
      </c>
      <c r="F1569">
        <v>2026</v>
      </c>
      <c r="G1569">
        <v>0.89236111111111116</v>
      </c>
      <c r="H1569">
        <v>0.95486111111111116</v>
      </c>
      <c r="I1569">
        <v>78</v>
      </c>
      <c r="J1569">
        <v>4</v>
      </c>
      <c r="K1569">
        <v>74</v>
      </c>
      <c r="L1569">
        <v>5.1282051282051286</v>
      </c>
      <c r="M1569" s="1" t="str">
        <f>IFERROR(VLOOKUP(Tabla1[[#This Row],[COD]],Circuitos[],2,0)," ")</f>
        <v xml:space="preserve"> </v>
      </c>
      <c r="N1569" s="9">
        <f>Tabla1[[#This Row],[DIA]]</f>
        <v>45881</v>
      </c>
    </row>
    <row r="1570" spans="1:14">
      <c r="A1570" s="9" t="str">
        <f>Tabla1[[#This Row],[DIA]]&amp;"-"&amp;Tabla1[[#This Row],[NUM]]</f>
        <v>45881-1855</v>
      </c>
      <c r="B1570" s="61">
        <v>45881</v>
      </c>
      <c r="C1570" t="s">
        <v>147</v>
      </c>
      <c r="D1570" t="s">
        <v>36</v>
      </c>
      <c r="E1570" t="s">
        <v>181</v>
      </c>
      <c r="F1570">
        <v>1855</v>
      </c>
      <c r="G1570">
        <v>0.59722222222222221</v>
      </c>
      <c r="H1570">
        <v>0.71180555555555558</v>
      </c>
      <c r="I1570">
        <v>26</v>
      </c>
      <c r="J1570">
        <v>9</v>
      </c>
      <c r="K1570">
        <v>17</v>
      </c>
      <c r="L1570">
        <v>34.615384615384613</v>
      </c>
      <c r="M1570" s="1" t="str">
        <f>IFERROR(VLOOKUP(Tabla1[[#This Row],[COD]],Circuitos[],2,0)," ")</f>
        <v xml:space="preserve"> </v>
      </c>
      <c r="N1570" s="9">
        <f>Tabla1[[#This Row],[DIA]]</f>
        <v>45881</v>
      </c>
    </row>
    <row r="1571" spans="1:14">
      <c r="A1571" s="9" t="str">
        <f>Tabla1[[#This Row],[DIA]]&amp;"-"&amp;Tabla1[[#This Row],[NUM]]</f>
        <v>45881-1315</v>
      </c>
      <c r="B1571" s="61">
        <v>45881</v>
      </c>
      <c r="C1571" t="s">
        <v>147</v>
      </c>
      <c r="D1571" t="s">
        <v>37</v>
      </c>
      <c r="E1571" t="s">
        <v>181</v>
      </c>
      <c r="F1571">
        <v>1315</v>
      </c>
      <c r="G1571">
        <v>0.32291666666666669</v>
      </c>
      <c r="H1571">
        <v>0.46180555555555558</v>
      </c>
      <c r="I1571">
        <v>26</v>
      </c>
      <c r="J1571">
        <v>4</v>
      </c>
      <c r="K1571">
        <v>22</v>
      </c>
      <c r="L1571">
        <v>15.384615384615385</v>
      </c>
      <c r="M1571" s="1" t="str">
        <f>IFERROR(VLOOKUP(Tabla1[[#This Row],[COD]],Circuitos[],2,0)," ")</f>
        <v xml:space="preserve"> </v>
      </c>
      <c r="N1571" s="9">
        <f>Tabla1[[#This Row],[DIA]]</f>
        <v>45881</v>
      </c>
    </row>
    <row r="1572" spans="1:14">
      <c r="A1572" s="9" t="str">
        <f>Tabla1[[#This Row],[DIA]]&amp;"-"&amp;Tabla1[[#This Row],[NUM]]</f>
        <v>45881-1859</v>
      </c>
      <c r="B1572" s="61">
        <v>45881</v>
      </c>
      <c r="C1572" t="s">
        <v>147</v>
      </c>
      <c r="D1572" t="s">
        <v>13</v>
      </c>
      <c r="E1572" t="s">
        <v>181</v>
      </c>
      <c r="F1572">
        <v>1859</v>
      </c>
      <c r="G1572">
        <v>0.55208333333333337</v>
      </c>
      <c r="H1572">
        <v>0.70138888888888884</v>
      </c>
      <c r="I1572">
        <v>30</v>
      </c>
      <c r="J1572">
        <v>4</v>
      </c>
      <c r="K1572">
        <v>26</v>
      </c>
      <c r="L1572">
        <v>13.333333333333334</v>
      </c>
      <c r="M1572" s="1" t="str">
        <f>IFERROR(VLOOKUP(Tabla1[[#This Row],[COD]],Circuitos[],2,0)," ")</f>
        <v xml:space="preserve"> </v>
      </c>
      <c r="N1572" s="9">
        <f>Tabla1[[#This Row],[DIA]]</f>
        <v>45881</v>
      </c>
    </row>
    <row r="1573" spans="1:14">
      <c r="A1573" s="9" t="str">
        <f>Tabla1[[#This Row],[DIA]]&amp;"-"&amp;Tabla1[[#This Row],[NUM]]</f>
        <v>45881-1313</v>
      </c>
      <c r="B1573" s="61">
        <v>45881</v>
      </c>
      <c r="C1573" t="s">
        <v>147</v>
      </c>
      <c r="D1573" t="s">
        <v>22</v>
      </c>
      <c r="E1573" t="s">
        <v>181</v>
      </c>
      <c r="F1573">
        <v>1313</v>
      </c>
      <c r="G1573">
        <v>0.59375</v>
      </c>
      <c r="H1573">
        <v>0.72569444444444442</v>
      </c>
      <c r="I1573">
        <v>22</v>
      </c>
      <c r="J1573">
        <v>6</v>
      </c>
      <c r="K1573">
        <v>16</v>
      </c>
      <c r="L1573">
        <v>27.272727272727273</v>
      </c>
      <c r="M1573" s="1" t="str">
        <f>IFERROR(VLOOKUP(Tabla1[[#This Row],[COD]],Circuitos[],2,0)," ")</f>
        <v xml:space="preserve"> </v>
      </c>
      <c r="N1573" s="9">
        <f>Tabla1[[#This Row],[DIA]]</f>
        <v>45881</v>
      </c>
    </row>
    <row r="1574" spans="1:14">
      <c r="A1574" s="9" t="str">
        <f>Tabla1[[#This Row],[DIA]]&amp;"-"&amp;Tabla1[[#This Row],[NUM]]</f>
        <v>45881-871</v>
      </c>
      <c r="B1574" s="61">
        <v>45881</v>
      </c>
      <c r="C1574" t="s">
        <v>13</v>
      </c>
      <c r="D1574" t="s">
        <v>223</v>
      </c>
      <c r="E1574" t="s">
        <v>250</v>
      </c>
      <c r="F1574">
        <v>871</v>
      </c>
      <c r="G1574">
        <v>0.48958333333333331</v>
      </c>
      <c r="H1574">
        <v>0.62152777777777779</v>
      </c>
      <c r="I1574">
        <v>45</v>
      </c>
      <c r="J1574">
        <v>25</v>
      </c>
      <c r="K1574">
        <v>20</v>
      </c>
      <c r="L1574">
        <v>55.555555555555557</v>
      </c>
      <c r="M1574" s="1" t="str">
        <f>IFERROR(VLOOKUP(Tabla1[[#This Row],[COD]],Circuitos[],2,0)," ")</f>
        <v xml:space="preserve"> </v>
      </c>
      <c r="N1574" s="9">
        <f>Tabla1[[#This Row],[DIA]]</f>
        <v>45881</v>
      </c>
    </row>
    <row r="1575" spans="1:14">
      <c r="A1575" s="9" t="str">
        <f>Tabla1[[#This Row],[DIA]]&amp;"-"&amp;Tabla1[[#This Row],[NUM]]</f>
        <v>45881-935</v>
      </c>
      <c r="B1575" s="61">
        <v>45881</v>
      </c>
      <c r="C1575" t="s">
        <v>13</v>
      </c>
      <c r="D1575" t="s">
        <v>209</v>
      </c>
      <c r="E1575" t="s">
        <v>250</v>
      </c>
      <c r="F1575">
        <v>935</v>
      </c>
      <c r="G1575">
        <v>0.5</v>
      </c>
      <c r="H1575">
        <v>0.61805555555555558</v>
      </c>
      <c r="I1575">
        <v>45</v>
      </c>
      <c r="J1575">
        <v>2</v>
      </c>
      <c r="K1575">
        <v>43</v>
      </c>
      <c r="L1575">
        <v>4.4444444444444446</v>
      </c>
      <c r="M1575" s="1" t="str">
        <f>IFERROR(VLOOKUP(Tabla1[[#This Row],[COD]],Circuitos[],2,0)," ")</f>
        <v xml:space="preserve"> </v>
      </c>
      <c r="N1575" s="9">
        <f>Tabla1[[#This Row],[DIA]]</f>
        <v>45881</v>
      </c>
    </row>
    <row r="1576" spans="1:14">
      <c r="A1576" s="9" t="str">
        <f>Tabla1[[#This Row],[DIA]]&amp;"-"&amp;Tabla1[[#This Row],[NUM]]</f>
        <v>45881-1858</v>
      </c>
      <c r="B1576" s="61">
        <v>45881</v>
      </c>
      <c r="C1576" t="s">
        <v>13</v>
      </c>
      <c r="D1576" t="s">
        <v>147</v>
      </c>
      <c r="E1576" t="s">
        <v>181</v>
      </c>
      <c r="F1576">
        <v>1858</v>
      </c>
      <c r="G1576">
        <v>0.5</v>
      </c>
      <c r="H1576">
        <v>0.71527777777777779</v>
      </c>
      <c r="I1576">
        <v>30</v>
      </c>
      <c r="J1576">
        <v>2</v>
      </c>
      <c r="K1576">
        <v>28</v>
      </c>
      <c r="L1576">
        <v>6.666666666666667</v>
      </c>
      <c r="M1576" s="1" t="str">
        <f>IFERROR(VLOOKUP(Tabla1[[#This Row],[COD]],Circuitos[],2,0)," ")</f>
        <v xml:space="preserve"> </v>
      </c>
      <c r="N1576" s="9">
        <f>Tabla1[[#This Row],[DIA]]</f>
        <v>45881</v>
      </c>
    </row>
    <row r="1577" spans="1:14">
      <c r="A1577" s="9" t="str">
        <f>Tabla1[[#This Row],[DIA]]&amp;"-"&amp;Tabla1[[#This Row],[NUM]]</f>
        <v>45881-811</v>
      </c>
      <c r="B1577" s="61">
        <v>45881</v>
      </c>
      <c r="C1577" t="s">
        <v>13</v>
      </c>
      <c r="D1577" t="s">
        <v>236</v>
      </c>
      <c r="E1577" t="s">
        <v>250</v>
      </c>
      <c r="F1577">
        <v>811</v>
      </c>
      <c r="G1577">
        <v>0.66666666666666663</v>
      </c>
      <c r="H1577">
        <v>0.78819444444444442</v>
      </c>
      <c r="I1577">
        <v>45</v>
      </c>
      <c r="J1577">
        <v>16</v>
      </c>
      <c r="K1577">
        <v>29</v>
      </c>
      <c r="L1577">
        <v>35.555555555555557</v>
      </c>
      <c r="M1577" s="1" t="str">
        <f>IFERROR(VLOOKUP(Tabla1[[#This Row],[COD]],Circuitos[],2,0)," ")</f>
        <v xml:space="preserve"> </v>
      </c>
      <c r="N1577" s="9">
        <f>Tabla1[[#This Row],[DIA]]</f>
        <v>45881</v>
      </c>
    </row>
    <row r="1578" spans="1:14">
      <c r="A1578" s="9" t="str">
        <f>Tabla1[[#This Row],[DIA]]&amp;"-"&amp;Tabla1[[#This Row],[NUM]]</f>
        <v>45881-939</v>
      </c>
      <c r="B1578" s="61">
        <v>45881</v>
      </c>
      <c r="C1578" t="s">
        <v>13</v>
      </c>
      <c r="D1578" t="s">
        <v>254</v>
      </c>
      <c r="E1578" t="s">
        <v>250</v>
      </c>
      <c r="F1578">
        <v>939</v>
      </c>
      <c r="G1578">
        <v>0.3125</v>
      </c>
      <c r="H1578">
        <v>0.42708333333333331</v>
      </c>
      <c r="I1578">
        <v>45</v>
      </c>
      <c r="J1578">
        <v>6</v>
      </c>
      <c r="K1578">
        <v>39</v>
      </c>
      <c r="L1578">
        <v>13.333333333333334</v>
      </c>
      <c r="M1578" s="1" t="str">
        <f>IFERROR(VLOOKUP(Tabla1[[#This Row],[COD]],Circuitos[],2,0)," ")</f>
        <v xml:space="preserve"> </v>
      </c>
      <c r="N1578" s="9">
        <f>Tabla1[[#This Row],[DIA]]</f>
        <v>45881</v>
      </c>
    </row>
    <row r="1579" spans="1:14">
      <c r="A1579" s="9" t="str">
        <f>Tabla1[[#This Row],[DIA]]&amp;"-"&amp;Tabla1[[#This Row],[NUM]]</f>
        <v>45881-810</v>
      </c>
      <c r="B1579" s="61">
        <v>45881</v>
      </c>
      <c r="C1579" t="s">
        <v>236</v>
      </c>
      <c r="D1579" t="s">
        <v>13</v>
      </c>
      <c r="E1579" t="s">
        <v>250</v>
      </c>
      <c r="F1579">
        <v>810</v>
      </c>
      <c r="G1579">
        <v>0.64930555555555558</v>
      </c>
      <c r="H1579">
        <v>0.78125</v>
      </c>
      <c r="I1579">
        <v>45</v>
      </c>
      <c r="J1579">
        <v>21</v>
      </c>
      <c r="K1579">
        <v>24</v>
      </c>
      <c r="L1579">
        <v>46.666666666666664</v>
      </c>
      <c r="M1579" s="1" t="str">
        <f>IFERROR(VLOOKUP(Tabla1[[#This Row],[COD]],Circuitos[],2,0)," ")</f>
        <v xml:space="preserve"> </v>
      </c>
      <c r="N1579" s="9">
        <f>Tabla1[[#This Row],[DIA]]</f>
        <v>45881</v>
      </c>
    </row>
    <row r="1580" spans="1:14">
      <c r="A1580" s="9" t="str">
        <f>Tabla1[[#This Row],[DIA]]&amp;"-"&amp;Tabla1[[#This Row],[NUM]]</f>
        <v>45881-763</v>
      </c>
      <c r="B1580" s="61">
        <v>45881</v>
      </c>
      <c r="C1580" t="s">
        <v>22</v>
      </c>
      <c r="D1580" t="s">
        <v>223</v>
      </c>
      <c r="E1580" t="s">
        <v>278</v>
      </c>
      <c r="F1580">
        <v>763</v>
      </c>
      <c r="G1580">
        <v>0.67708333333333337</v>
      </c>
      <c r="H1580">
        <v>0.80555555555555558</v>
      </c>
      <c r="I1580">
        <v>45</v>
      </c>
      <c r="J1580">
        <v>2</v>
      </c>
      <c r="K1580">
        <v>43</v>
      </c>
      <c r="L1580">
        <v>4.4444444444444446</v>
      </c>
      <c r="M1580" s="1" t="str">
        <f>IFERROR(VLOOKUP(Tabla1[[#This Row],[COD]],Circuitos[],2,0)," ")</f>
        <v>Gran Tour de Ciudades Imperiales I y II (BUD-&gt;PRG)</v>
      </c>
      <c r="N1580" s="9">
        <f>Tabla1[[#This Row],[DIA]]</f>
        <v>45881</v>
      </c>
    </row>
    <row r="1581" spans="1:14">
      <c r="A1581" s="9" t="str">
        <f>Tabla1[[#This Row],[DIA]]&amp;"-"&amp;Tabla1[[#This Row],[NUM]]</f>
        <v>45881-1302</v>
      </c>
      <c r="B1581" s="61">
        <v>45881</v>
      </c>
      <c r="C1581" t="s">
        <v>22</v>
      </c>
      <c r="D1581" t="s">
        <v>147</v>
      </c>
      <c r="E1581" t="s">
        <v>181</v>
      </c>
      <c r="F1581">
        <v>1302</v>
      </c>
      <c r="G1581">
        <v>0.50347222222222221</v>
      </c>
      <c r="H1581">
        <v>0.70486111111111116</v>
      </c>
      <c r="I1581">
        <v>22</v>
      </c>
      <c r="J1581">
        <v>4</v>
      </c>
      <c r="K1581">
        <v>18</v>
      </c>
      <c r="L1581">
        <v>18.181818181818183</v>
      </c>
      <c r="M1581" s="1" t="str">
        <f>IFERROR(VLOOKUP(Tabla1[[#This Row],[COD]],Circuitos[],2,0)," ")</f>
        <v xml:space="preserve"> </v>
      </c>
      <c r="N1581" s="9">
        <f>Tabla1[[#This Row],[DIA]]</f>
        <v>45881</v>
      </c>
    </row>
    <row r="1582" spans="1:14">
      <c r="A1582" s="9" t="str">
        <f>Tabla1[[#This Row],[DIA]]&amp;"-"&amp;Tabla1[[#This Row],[NUM]]</f>
        <v>45881-940</v>
      </c>
      <c r="B1582" s="61">
        <v>45881</v>
      </c>
      <c r="C1582" t="s">
        <v>254</v>
      </c>
      <c r="D1582" t="s">
        <v>13</v>
      </c>
      <c r="E1582" t="s">
        <v>250</v>
      </c>
      <c r="F1582">
        <v>940</v>
      </c>
      <c r="G1582">
        <v>0.45833333333333331</v>
      </c>
      <c r="H1582">
        <v>0.57986111111111116</v>
      </c>
      <c r="I1582">
        <v>45</v>
      </c>
      <c r="J1582">
        <v>2</v>
      </c>
      <c r="K1582">
        <v>43</v>
      </c>
      <c r="L1582">
        <v>4.4444444444444446</v>
      </c>
      <c r="M1582" s="1" t="str">
        <f>IFERROR(VLOOKUP(Tabla1[[#This Row],[COD]],Circuitos[],2,0)," ")</f>
        <v xml:space="preserve"> </v>
      </c>
      <c r="N1582" s="9">
        <f>Tabla1[[#This Row],[DIA]]</f>
        <v>45881</v>
      </c>
    </row>
    <row r="1583" spans="1:14">
      <c r="A1583" s="9" t="str">
        <f>Tabla1[[#This Row],[DIA]]&amp;"-"&amp;Tabla1[[#This Row],[NUM]]</f>
        <v>45882-2333</v>
      </c>
      <c r="B1583" s="61">
        <v>45882</v>
      </c>
      <c r="C1583" t="s">
        <v>185</v>
      </c>
      <c r="D1583" t="s">
        <v>147</v>
      </c>
      <c r="E1583" t="s">
        <v>181</v>
      </c>
      <c r="F1583">
        <v>2333</v>
      </c>
      <c r="G1583">
        <v>0.79513888888888884</v>
      </c>
      <c r="H1583">
        <v>0.85763888888888884</v>
      </c>
      <c r="I1583">
        <v>40</v>
      </c>
      <c r="J1583">
        <v>0</v>
      </c>
      <c r="K1583">
        <v>40</v>
      </c>
      <c r="L1583">
        <v>0</v>
      </c>
      <c r="M1583" s="1" t="str">
        <f>IFERROR(VLOOKUP(Tabla1[[#This Row],[COD]],Circuitos[],2,0)," ")</f>
        <v xml:space="preserve"> </v>
      </c>
      <c r="N1583" s="9">
        <f>Tabla1[[#This Row],[DIA]]</f>
        <v>45882</v>
      </c>
    </row>
    <row r="1584" spans="1:14">
      <c r="A1584" s="9" t="str">
        <f>Tabla1[[#This Row],[DIA]]&amp;"-"&amp;Tabla1[[#This Row],[NUM]]</f>
        <v>45882-8055</v>
      </c>
      <c r="B1584" s="61">
        <v>45882</v>
      </c>
      <c r="C1584" t="s">
        <v>175</v>
      </c>
      <c r="D1584" t="s">
        <v>173</v>
      </c>
      <c r="E1584" t="s">
        <v>257</v>
      </c>
      <c r="F1584">
        <v>8055</v>
      </c>
      <c r="G1584">
        <v>0.5625</v>
      </c>
      <c r="H1584">
        <v>0.61458333333333337</v>
      </c>
      <c r="I1584">
        <v>20</v>
      </c>
      <c r="J1584">
        <v>0</v>
      </c>
      <c r="K1584">
        <v>20</v>
      </c>
      <c r="L1584">
        <v>0</v>
      </c>
      <c r="M1584" s="1" t="str">
        <f>IFERROR(VLOOKUP(Tabla1[[#This Row],[COD]],Circuitos[],2,0)," ")</f>
        <v xml:space="preserve"> </v>
      </c>
      <c r="N1584" s="9">
        <f>Tabla1[[#This Row],[DIA]]</f>
        <v>45882</v>
      </c>
    </row>
    <row r="1585" spans="1:14">
      <c r="A1585" s="9" t="str">
        <f>Tabla1[[#This Row],[DIA]]&amp;"-"&amp;Tabla1[[#This Row],[NUM]]</f>
        <v>45883-104</v>
      </c>
      <c r="B1585" s="61">
        <v>45883</v>
      </c>
      <c r="C1585" t="s">
        <v>13</v>
      </c>
      <c r="D1585" t="s">
        <v>111</v>
      </c>
      <c r="E1585" t="s">
        <v>265</v>
      </c>
      <c r="F1585">
        <v>104</v>
      </c>
      <c r="G1585">
        <v>0.90625</v>
      </c>
      <c r="H1585">
        <v>0.27430555555555558</v>
      </c>
      <c r="I1585">
        <v>54</v>
      </c>
      <c r="J1585">
        <v>35</v>
      </c>
      <c r="K1585">
        <v>19</v>
      </c>
      <c r="L1585">
        <v>64.81481481481481</v>
      </c>
      <c r="M1585" s="1" t="str">
        <f>IFERROR(VLOOKUP(Tabla1[[#This Row],[COD]],Circuitos[],2,0)," ")</f>
        <v xml:space="preserve"> </v>
      </c>
      <c r="N1585" s="9">
        <f>Tabla1[[#This Row],[DIA]]</f>
        <v>45883</v>
      </c>
    </row>
    <row r="1586" spans="1:14">
      <c r="A1586" s="9" t="str">
        <f>Tabla1[[#This Row],[DIA]]&amp;"-"&amp;Tabla1[[#This Row],[NUM]]</f>
        <v>45884-2333</v>
      </c>
      <c r="B1586" s="61">
        <v>45884</v>
      </c>
      <c r="C1586" t="s">
        <v>185</v>
      </c>
      <c r="D1586" t="s">
        <v>147</v>
      </c>
      <c r="E1586" t="s">
        <v>181</v>
      </c>
      <c r="F1586">
        <v>2333</v>
      </c>
      <c r="G1586">
        <v>0.79513888888888884</v>
      </c>
      <c r="H1586">
        <v>0.85763888888888884</v>
      </c>
      <c r="I1586">
        <v>40</v>
      </c>
      <c r="J1586">
        <v>8</v>
      </c>
      <c r="K1586">
        <v>32</v>
      </c>
      <c r="L1586">
        <v>20</v>
      </c>
      <c r="M1586" s="1" t="str">
        <f>IFERROR(VLOOKUP(Tabla1[[#This Row],[COD]],Circuitos[],2,0)," ")</f>
        <v xml:space="preserve"> </v>
      </c>
      <c r="N1586" s="9">
        <f>Tabla1[[#This Row],[DIA]]</f>
        <v>45884</v>
      </c>
    </row>
    <row r="1587" spans="1:14">
      <c r="A1587" s="9" t="str">
        <f>Tabla1[[#This Row],[DIA]]&amp;"-"&amp;Tabla1[[#This Row],[NUM]]</f>
        <v>45884-920</v>
      </c>
      <c r="B1587" s="61">
        <v>45884</v>
      </c>
      <c r="C1587" t="s">
        <v>185</v>
      </c>
      <c r="D1587" t="s">
        <v>13</v>
      </c>
      <c r="E1587" t="s">
        <v>186</v>
      </c>
      <c r="F1587">
        <v>920</v>
      </c>
      <c r="G1587">
        <v>0.63888888888888884</v>
      </c>
      <c r="H1587">
        <v>0.78125</v>
      </c>
      <c r="I1587">
        <v>30</v>
      </c>
      <c r="J1587">
        <v>2</v>
      </c>
      <c r="K1587">
        <v>28</v>
      </c>
      <c r="L1587">
        <v>6.666666666666667</v>
      </c>
      <c r="M1587" s="1" t="str">
        <f>IFERROR(VLOOKUP(Tabla1[[#This Row],[COD]],Circuitos[],2,0)," ")</f>
        <v xml:space="preserve"> </v>
      </c>
      <c r="N1587" s="9">
        <f>Tabla1[[#This Row],[DIA]]</f>
        <v>45884</v>
      </c>
    </row>
    <row r="1588" spans="1:14">
      <c r="A1588" s="9" t="str">
        <f>Tabla1[[#This Row],[DIA]]&amp;"-"&amp;Tabla1[[#This Row],[NUM]]</f>
        <v>45884-8059</v>
      </c>
      <c r="B1588" s="61">
        <v>45884</v>
      </c>
      <c r="C1588" t="s">
        <v>175</v>
      </c>
      <c r="D1588" t="s">
        <v>173</v>
      </c>
      <c r="E1588" t="s">
        <v>257</v>
      </c>
      <c r="F1588">
        <v>8059</v>
      </c>
      <c r="G1588">
        <v>0.60416666666666663</v>
      </c>
      <c r="H1588">
        <v>0.65625</v>
      </c>
      <c r="I1588">
        <v>10</v>
      </c>
      <c r="J1588">
        <v>0</v>
      </c>
      <c r="K1588">
        <v>10</v>
      </c>
      <c r="L1588">
        <v>0</v>
      </c>
      <c r="M1588" s="1" t="str">
        <f>IFERROR(VLOOKUP(Tabla1[[#This Row],[COD]],Circuitos[],2,0)," ")</f>
        <v xml:space="preserve"> </v>
      </c>
      <c r="N1588" s="9">
        <f>Tabla1[[#This Row],[DIA]]</f>
        <v>45884</v>
      </c>
    </row>
    <row r="1589" spans="1:14">
      <c r="A1589" s="9" t="str">
        <f>Tabla1[[#This Row],[DIA]]&amp;"-"&amp;Tabla1[[#This Row],[NUM]]</f>
        <v>45884-5033</v>
      </c>
      <c r="B1589" s="61">
        <v>45884</v>
      </c>
      <c r="C1589" t="s">
        <v>175</v>
      </c>
      <c r="D1589" t="s">
        <v>173</v>
      </c>
      <c r="E1589" t="s">
        <v>174</v>
      </c>
      <c r="F1589">
        <v>5033</v>
      </c>
      <c r="G1589">
        <v>0.83333333333333337</v>
      </c>
      <c r="H1589">
        <v>0.89583333333333337</v>
      </c>
      <c r="I1589">
        <v>20</v>
      </c>
      <c r="J1589">
        <v>0</v>
      </c>
      <c r="K1589">
        <v>20</v>
      </c>
      <c r="L1589">
        <v>0</v>
      </c>
      <c r="M1589" s="1" t="str">
        <f>IFERROR(VLOOKUP(Tabla1[[#This Row],[COD]],Circuitos[],2,0)," ")</f>
        <v xml:space="preserve"> </v>
      </c>
      <c r="N1589" s="9">
        <f>Tabla1[[#This Row],[DIA]]</f>
        <v>45884</v>
      </c>
    </row>
    <row r="1590" spans="1:14">
      <c r="A1590" s="9" t="str">
        <f>Tabla1[[#This Row],[DIA]]&amp;"-"&amp;Tabla1[[#This Row],[NUM]]</f>
        <v>45884-5003</v>
      </c>
      <c r="B1590" s="61">
        <v>45884</v>
      </c>
      <c r="C1590" t="s">
        <v>175</v>
      </c>
      <c r="D1590" t="s">
        <v>173</v>
      </c>
      <c r="E1590" t="s">
        <v>174</v>
      </c>
      <c r="F1590">
        <v>5003</v>
      </c>
      <c r="G1590">
        <v>0.83333333333333337</v>
      </c>
      <c r="H1590">
        <v>0.89583333333333337</v>
      </c>
      <c r="I1590">
        <v>10</v>
      </c>
      <c r="J1590">
        <v>0</v>
      </c>
      <c r="K1590">
        <v>10</v>
      </c>
      <c r="L1590">
        <v>0</v>
      </c>
      <c r="M1590" s="1" t="str">
        <f>IFERROR(VLOOKUP(Tabla1[[#This Row],[COD]],Circuitos[],2,0)," ")</f>
        <v xml:space="preserve"> </v>
      </c>
      <c r="N1590" s="9">
        <f>Tabla1[[#This Row],[DIA]]</f>
        <v>45884</v>
      </c>
    </row>
    <row r="1591" spans="1:14">
      <c r="A1591" s="9" t="str">
        <f>Tabla1[[#This Row],[DIA]]&amp;"-"&amp;Tabla1[[#This Row],[NUM]]</f>
        <v>45884-390</v>
      </c>
      <c r="B1591" s="61">
        <v>45884</v>
      </c>
      <c r="C1591" t="s">
        <v>111</v>
      </c>
      <c r="D1591" t="s">
        <v>410</v>
      </c>
      <c r="E1591" t="s">
        <v>265</v>
      </c>
      <c r="F1591">
        <v>390</v>
      </c>
      <c r="G1591">
        <v>0.38194444444444442</v>
      </c>
      <c r="H1591">
        <v>0.77430555555555558</v>
      </c>
      <c r="I1591">
        <v>27</v>
      </c>
      <c r="J1591">
        <v>8</v>
      </c>
      <c r="K1591">
        <v>19</v>
      </c>
      <c r="L1591">
        <v>29.62962962962963</v>
      </c>
      <c r="M1591" s="1" t="str">
        <f>IFERROR(VLOOKUP(Tabla1[[#This Row],[COD]],Circuitos[],2,0)," ")</f>
        <v>Lo Mejor de Tailandia y Playas de Phuket</v>
      </c>
      <c r="N1591" s="9">
        <f>Tabla1[[#This Row],[DIA]]</f>
        <v>45884</v>
      </c>
    </row>
    <row r="1592" spans="1:14">
      <c r="A1592" s="9" t="str">
        <f>Tabla1[[#This Row],[DIA]]&amp;"-"&amp;Tabla1[[#This Row],[NUM]]</f>
        <v>45884-390</v>
      </c>
      <c r="B1592" s="61">
        <v>45884</v>
      </c>
      <c r="C1592" t="s">
        <v>111</v>
      </c>
      <c r="D1592" t="s">
        <v>560</v>
      </c>
      <c r="E1592" t="s">
        <v>265</v>
      </c>
      <c r="F1592">
        <v>390</v>
      </c>
      <c r="G1592">
        <v>0.38541666666666669</v>
      </c>
      <c r="H1592">
        <v>0.64236111111111116</v>
      </c>
      <c r="I1592">
        <v>27</v>
      </c>
      <c r="J1592">
        <v>27</v>
      </c>
      <c r="K1592">
        <v>0</v>
      </c>
      <c r="L1592">
        <v>100</v>
      </c>
      <c r="M1592" s="1" t="str">
        <f>IFERROR(VLOOKUP(Tabla1[[#This Row],[COD]],Circuitos[],2,0)," ")</f>
        <v>Lo Mejor de Tailandia y Playas de Phuket</v>
      </c>
      <c r="N1592" s="9">
        <f>Tabla1[[#This Row],[DIA]]</f>
        <v>45884</v>
      </c>
    </row>
    <row r="1593" spans="1:14">
      <c r="A1593" s="9" t="str">
        <f>Tabla1[[#This Row],[DIA]]&amp;"-"&amp;Tabla1[[#This Row],[NUM]]</f>
        <v>45884-921</v>
      </c>
      <c r="B1593" s="61">
        <v>45884</v>
      </c>
      <c r="C1593" t="s">
        <v>13</v>
      </c>
      <c r="D1593" t="s">
        <v>185</v>
      </c>
      <c r="E1593" t="s">
        <v>186</v>
      </c>
      <c r="F1593">
        <v>921</v>
      </c>
      <c r="G1593">
        <v>0.81597222222222221</v>
      </c>
      <c r="H1593">
        <v>2.0833333333333332E-2</v>
      </c>
      <c r="I1593">
        <v>30</v>
      </c>
      <c r="J1593">
        <v>19</v>
      </c>
      <c r="K1593">
        <v>11</v>
      </c>
      <c r="L1593">
        <v>63.333333333333336</v>
      </c>
      <c r="M1593" s="1" t="str">
        <f>IFERROR(VLOOKUP(Tabla1[[#This Row],[COD]],Circuitos[],2,0)," ")</f>
        <v xml:space="preserve"> </v>
      </c>
      <c r="N1593" s="9">
        <f>Tabla1[[#This Row],[DIA]]</f>
        <v>45884</v>
      </c>
    </row>
    <row r="1594" spans="1:14">
      <c r="A1594" s="9" t="str">
        <f>Tabla1[[#This Row],[DIA]]&amp;"-"&amp;Tabla1[[#This Row],[NUM]]</f>
        <v>45885-6001</v>
      </c>
      <c r="B1594" s="61">
        <v>45885</v>
      </c>
      <c r="C1594" t="s">
        <v>173</v>
      </c>
      <c r="D1594" t="s">
        <v>13</v>
      </c>
      <c r="E1594" t="s">
        <v>174</v>
      </c>
      <c r="F1594">
        <v>6001</v>
      </c>
      <c r="G1594">
        <v>0.37847222222222221</v>
      </c>
      <c r="H1594">
        <v>0.55902777777777779</v>
      </c>
      <c r="I1594">
        <v>20</v>
      </c>
      <c r="J1594">
        <v>0</v>
      </c>
      <c r="K1594">
        <v>20</v>
      </c>
      <c r="L1594">
        <v>0</v>
      </c>
      <c r="M1594" s="1" t="str">
        <f>IFERROR(VLOOKUP(Tabla1[[#This Row],[COD]],Circuitos[],2,0)," ")</f>
        <v xml:space="preserve"> </v>
      </c>
      <c r="N1594" s="9">
        <f>Tabla1[[#This Row],[DIA]]</f>
        <v>45885</v>
      </c>
    </row>
    <row r="1595" spans="1:14">
      <c r="A1595" s="9" t="str">
        <f>Tabla1[[#This Row],[DIA]]&amp;"-"&amp;Tabla1[[#This Row],[NUM]]</f>
        <v>45885-726</v>
      </c>
      <c r="B1595" s="61">
        <v>45885</v>
      </c>
      <c r="C1595" t="s">
        <v>147</v>
      </c>
      <c r="D1595" t="s">
        <v>550</v>
      </c>
      <c r="E1595" t="s">
        <v>181</v>
      </c>
      <c r="F1595">
        <v>726</v>
      </c>
      <c r="G1595">
        <v>0.84722222222222221</v>
      </c>
      <c r="H1595">
        <v>0.25</v>
      </c>
      <c r="I1595">
        <v>15</v>
      </c>
      <c r="J1595">
        <v>15</v>
      </c>
      <c r="K1595">
        <v>0</v>
      </c>
      <c r="L1595">
        <v>100</v>
      </c>
      <c r="M1595" s="1" t="str">
        <f>IFERROR(VLOOKUP(Tabla1[[#This Row],[COD]],Circuitos[],2,0)," ")</f>
        <v>Lo Mejor de Nepal</v>
      </c>
      <c r="N1595" s="9">
        <f>Tabla1[[#This Row],[DIA]]</f>
        <v>45885</v>
      </c>
    </row>
    <row r="1596" spans="1:14">
      <c r="A1596" s="9" t="str">
        <f>Tabla1[[#This Row],[DIA]]&amp;"-"&amp;Tabla1[[#This Row],[NUM]]</f>
        <v>45885-1355</v>
      </c>
      <c r="B1596" s="61">
        <v>45885</v>
      </c>
      <c r="C1596" t="s">
        <v>13</v>
      </c>
      <c r="D1596" t="s">
        <v>392</v>
      </c>
      <c r="E1596" t="s">
        <v>250</v>
      </c>
      <c r="F1596">
        <v>1355</v>
      </c>
      <c r="G1596">
        <v>0.46527777777777779</v>
      </c>
      <c r="H1596">
        <v>0.50347222222222221</v>
      </c>
      <c r="I1596">
        <v>30</v>
      </c>
      <c r="J1596">
        <v>0</v>
      </c>
      <c r="K1596">
        <v>30</v>
      </c>
      <c r="L1596">
        <v>0</v>
      </c>
      <c r="M1596" s="1" t="str">
        <f>IFERROR(VLOOKUP(Tabla1[[#This Row],[COD]],Circuitos[],2,0)," ")</f>
        <v xml:space="preserve"> </v>
      </c>
      <c r="N1596" s="9">
        <f>Tabla1[[#This Row],[DIA]]</f>
        <v>45885</v>
      </c>
    </row>
    <row r="1597" spans="1:14">
      <c r="A1597" s="9" t="str">
        <f>Tabla1[[#This Row],[DIA]]&amp;"-"&amp;Tabla1[[#This Row],[NUM]]</f>
        <v>45885-1858</v>
      </c>
      <c r="B1597" s="61">
        <v>45885</v>
      </c>
      <c r="C1597" t="s">
        <v>13</v>
      </c>
      <c r="D1597" t="s">
        <v>147</v>
      </c>
      <c r="E1597" t="s">
        <v>181</v>
      </c>
      <c r="F1597">
        <v>1858</v>
      </c>
      <c r="G1597">
        <v>0.49652777777777779</v>
      </c>
      <c r="H1597">
        <v>0.71527777777777779</v>
      </c>
      <c r="I1597">
        <v>15</v>
      </c>
      <c r="J1597">
        <v>15</v>
      </c>
      <c r="K1597">
        <v>0</v>
      </c>
      <c r="L1597">
        <v>100</v>
      </c>
      <c r="M1597" s="1" t="str">
        <f>IFERROR(VLOOKUP(Tabla1[[#This Row],[COD]],Circuitos[],2,0)," ")</f>
        <v xml:space="preserve"> </v>
      </c>
      <c r="N1597" s="9">
        <f>Tabla1[[#This Row],[DIA]]</f>
        <v>45885</v>
      </c>
    </row>
    <row r="1598" spans="1:14">
      <c r="A1598" s="9" t="str">
        <f>Tabla1[[#This Row],[DIA]]&amp;"-"&amp;Tabla1[[#This Row],[NUM]]</f>
        <v>45885-6002</v>
      </c>
      <c r="B1598" s="61">
        <v>45885</v>
      </c>
      <c r="C1598" t="s">
        <v>13</v>
      </c>
      <c r="D1598" t="s">
        <v>183</v>
      </c>
      <c r="E1598" t="s">
        <v>174</v>
      </c>
      <c r="F1598">
        <v>6002</v>
      </c>
      <c r="G1598">
        <v>0.60069444444444442</v>
      </c>
      <c r="H1598">
        <v>0.85069444444444442</v>
      </c>
      <c r="I1598">
        <v>20</v>
      </c>
      <c r="J1598">
        <v>3</v>
      </c>
      <c r="K1598">
        <v>17</v>
      </c>
      <c r="L1598">
        <v>15</v>
      </c>
      <c r="M1598" s="1" t="str">
        <f>IFERROR(VLOOKUP(Tabla1[[#This Row],[COD]],Circuitos[],2,0)," ")</f>
        <v>Programas de Egipto</v>
      </c>
      <c r="N1598" s="9">
        <f>Tabla1[[#This Row],[DIA]]</f>
        <v>45885</v>
      </c>
    </row>
    <row r="1599" spans="1:14">
      <c r="A1599" s="9" t="str">
        <f>Tabla1[[#This Row],[DIA]]&amp;"-"&amp;Tabla1[[#This Row],[NUM]]</f>
        <v>45885-1852</v>
      </c>
      <c r="B1599" s="61">
        <v>45885</v>
      </c>
      <c r="C1599" t="s">
        <v>241</v>
      </c>
      <c r="D1599" t="s">
        <v>13</v>
      </c>
      <c r="E1599" t="s">
        <v>250</v>
      </c>
      <c r="F1599">
        <v>1852</v>
      </c>
      <c r="G1599">
        <v>0.54861111111111116</v>
      </c>
      <c r="H1599">
        <v>0.67361111111111116</v>
      </c>
      <c r="I1599">
        <v>30</v>
      </c>
      <c r="J1599">
        <v>0</v>
      </c>
      <c r="K1599">
        <v>30</v>
      </c>
      <c r="L1599">
        <v>0</v>
      </c>
      <c r="M1599" s="1" t="str">
        <f>IFERROR(VLOOKUP(Tabla1[[#This Row],[COD]],Circuitos[],2,0)," ")</f>
        <v xml:space="preserve"> </v>
      </c>
      <c r="N1599" s="9">
        <f>Tabla1[[#This Row],[DIA]]</f>
        <v>45885</v>
      </c>
    </row>
    <row r="1600" spans="1:14">
      <c r="A1600" s="9" t="str">
        <f>Tabla1[[#This Row],[DIA]]&amp;"-"&amp;Tabla1[[#This Row],[NUM]]</f>
        <v>45886-1304</v>
      </c>
      <c r="B1600" s="61">
        <v>45886</v>
      </c>
      <c r="C1600" t="s">
        <v>33</v>
      </c>
      <c r="D1600" t="s">
        <v>147</v>
      </c>
      <c r="E1600" t="s">
        <v>181</v>
      </c>
      <c r="F1600">
        <v>1304</v>
      </c>
      <c r="G1600">
        <v>0.5</v>
      </c>
      <c r="H1600">
        <v>0.72569444444444442</v>
      </c>
      <c r="I1600">
        <v>22</v>
      </c>
      <c r="J1600">
        <v>3</v>
      </c>
      <c r="K1600">
        <v>19</v>
      </c>
      <c r="L1600">
        <v>13.636363636363637</v>
      </c>
      <c r="M1600" s="1" t="str">
        <f>IFERROR(VLOOKUP(Tabla1[[#This Row],[COD]],Circuitos[],2,0)," ")</f>
        <v xml:space="preserve"> </v>
      </c>
      <c r="N1600" s="9">
        <f>Tabla1[[#This Row],[DIA]]</f>
        <v>45886</v>
      </c>
    </row>
    <row r="1601" spans="1:14">
      <c r="A1601" s="9" t="str">
        <f>Tabla1[[#This Row],[DIA]]&amp;"-"&amp;Tabla1[[#This Row],[NUM]]</f>
        <v>45886-787</v>
      </c>
      <c r="B1601" s="61">
        <v>45886</v>
      </c>
      <c r="C1601" t="s">
        <v>33</v>
      </c>
      <c r="D1601" t="s">
        <v>358</v>
      </c>
      <c r="E1601" t="s">
        <v>278</v>
      </c>
      <c r="F1601">
        <v>787</v>
      </c>
      <c r="G1601">
        <v>0.59375</v>
      </c>
      <c r="H1601">
        <v>0.80208333333333337</v>
      </c>
      <c r="I1601">
        <v>45</v>
      </c>
      <c r="J1601">
        <v>26</v>
      </c>
      <c r="K1601">
        <v>19</v>
      </c>
      <c r="L1601">
        <v>57.777777777777779</v>
      </c>
      <c r="M1601" s="1" t="str">
        <f>IFERROR(VLOOKUP(Tabla1[[#This Row],[COD]],Circuitos[],2,0)," ")</f>
        <v>Rumania, Transilvania, Cárpatos y Bucovina</v>
      </c>
      <c r="N1601" s="9">
        <f>Tabla1[[#This Row],[DIA]]</f>
        <v>45886</v>
      </c>
    </row>
    <row r="1602" spans="1:14">
      <c r="A1602" s="9" t="str">
        <f>Tabla1[[#This Row],[DIA]]&amp;"-"&amp;Tabla1[[#This Row],[NUM]]</f>
        <v>45886-75</v>
      </c>
      <c r="B1602" s="61">
        <v>45886</v>
      </c>
      <c r="C1602" t="s">
        <v>36</v>
      </c>
      <c r="D1602" t="s">
        <v>252</v>
      </c>
      <c r="E1602" t="s">
        <v>272</v>
      </c>
      <c r="F1602">
        <v>75</v>
      </c>
      <c r="G1602">
        <v>0.2638888888888889</v>
      </c>
      <c r="H1602">
        <v>0.33680555555555558</v>
      </c>
      <c r="I1602">
        <v>12</v>
      </c>
      <c r="J1602">
        <v>0</v>
      </c>
      <c r="K1602">
        <v>12</v>
      </c>
      <c r="L1602">
        <v>0</v>
      </c>
      <c r="M1602" s="1" t="str">
        <f>IFERROR(VLOOKUP(Tabla1[[#This Row],[COD]],Circuitos[],2,0)," ")</f>
        <v xml:space="preserve"> </v>
      </c>
      <c r="N1602" s="9">
        <f>Tabla1[[#This Row],[DIA]]</f>
        <v>45886</v>
      </c>
    </row>
    <row r="1603" spans="1:14">
      <c r="A1603" s="9" t="str">
        <f>Tabla1[[#This Row],[DIA]]&amp;"-"&amp;Tabla1[[#This Row],[NUM]]</f>
        <v>45886-1854</v>
      </c>
      <c r="B1603" s="61">
        <v>45886</v>
      </c>
      <c r="C1603" t="s">
        <v>36</v>
      </c>
      <c r="D1603" t="s">
        <v>147</v>
      </c>
      <c r="E1603" t="s">
        <v>181</v>
      </c>
      <c r="F1603">
        <v>1854</v>
      </c>
      <c r="G1603">
        <v>0.5</v>
      </c>
      <c r="H1603">
        <v>0.69097222222222221</v>
      </c>
      <c r="I1603">
        <v>26</v>
      </c>
      <c r="J1603">
        <v>6</v>
      </c>
      <c r="K1603">
        <v>20</v>
      </c>
      <c r="L1603">
        <v>23.076923076923077</v>
      </c>
      <c r="M1603" s="1" t="str">
        <f>IFERROR(VLOOKUP(Tabla1[[#This Row],[COD]],Circuitos[],2,0)," ")</f>
        <v xml:space="preserve"> </v>
      </c>
      <c r="N1603" s="9">
        <f>Tabla1[[#This Row],[DIA]]</f>
        <v>45886</v>
      </c>
    </row>
    <row r="1604" spans="1:14">
      <c r="A1604" s="9" t="str">
        <f>Tabla1[[#This Row],[DIA]]&amp;"-"&amp;Tabla1[[#This Row],[NUM]]</f>
        <v>45886-438</v>
      </c>
      <c r="B1604" s="61">
        <v>45886</v>
      </c>
      <c r="C1604" t="s">
        <v>36</v>
      </c>
      <c r="D1604" t="s">
        <v>394</v>
      </c>
      <c r="E1604" t="s">
        <v>395</v>
      </c>
      <c r="F1604">
        <v>438</v>
      </c>
      <c r="G1604">
        <v>0.55902777777777779</v>
      </c>
      <c r="H1604">
        <v>0.68402777777777779</v>
      </c>
      <c r="I1604">
        <v>12</v>
      </c>
      <c r="J1604">
        <v>4</v>
      </c>
      <c r="K1604">
        <v>8</v>
      </c>
      <c r="L1604">
        <v>33.333333333333336</v>
      </c>
      <c r="M1604" s="1" t="str">
        <f>IFERROR(VLOOKUP(Tabla1[[#This Row],[COD]],Circuitos[],2,0)," ")</f>
        <v xml:space="preserve"> </v>
      </c>
      <c r="N1604" s="9">
        <f>Tabla1[[#This Row],[DIA]]</f>
        <v>45886</v>
      </c>
    </row>
    <row r="1605" spans="1:14">
      <c r="A1605" s="9" t="str">
        <f>Tabla1[[#This Row],[DIA]]&amp;"-"&amp;Tabla1[[#This Row],[NUM]]</f>
        <v>45886-1318</v>
      </c>
      <c r="B1605" s="61">
        <v>45886</v>
      </c>
      <c r="C1605" t="s">
        <v>37</v>
      </c>
      <c r="D1605" t="s">
        <v>147</v>
      </c>
      <c r="E1605" t="s">
        <v>181</v>
      </c>
      <c r="F1605">
        <v>1318</v>
      </c>
      <c r="G1605">
        <v>0.76736111111111116</v>
      </c>
      <c r="H1605">
        <v>0.97916666666666663</v>
      </c>
      <c r="I1605">
        <v>26</v>
      </c>
      <c r="J1605">
        <v>0</v>
      </c>
      <c r="K1605">
        <v>26</v>
      </c>
      <c r="L1605">
        <v>0</v>
      </c>
      <c r="M1605" s="1" t="str">
        <f>IFERROR(VLOOKUP(Tabla1[[#This Row],[COD]],Circuitos[],2,0)," ")</f>
        <v xml:space="preserve"> </v>
      </c>
      <c r="N1605" s="9">
        <f>Tabla1[[#This Row],[DIA]]</f>
        <v>45886</v>
      </c>
    </row>
    <row r="1606" spans="1:14">
      <c r="A1606" s="9" t="str">
        <f>Tabla1[[#This Row],[DIA]]&amp;"-"&amp;Tabla1[[#This Row],[NUM]]</f>
        <v>45886-872</v>
      </c>
      <c r="B1606" s="61">
        <v>45886</v>
      </c>
      <c r="C1606" t="s">
        <v>223</v>
      </c>
      <c r="D1606" t="s">
        <v>13</v>
      </c>
      <c r="E1606" t="s">
        <v>250</v>
      </c>
      <c r="F1606">
        <v>872</v>
      </c>
      <c r="G1606">
        <v>0.64930555555555558</v>
      </c>
      <c r="H1606">
        <v>0.78819444444444442</v>
      </c>
      <c r="I1606">
        <v>45</v>
      </c>
      <c r="J1606">
        <v>45</v>
      </c>
      <c r="K1606">
        <v>0</v>
      </c>
      <c r="L1606">
        <v>100</v>
      </c>
      <c r="M1606" s="1" t="str">
        <f>IFERROR(VLOOKUP(Tabla1[[#This Row],[COD]],Circuitos[],2,0)," ")</f>
        <v xml:space="preserve"> </v>
      </c>
      <c r="N1606" s="9">
        <f>Tabla1[[#This Row],[DIA]]</f>
        <v>45886</v>
      </c>
    </row>
    <row r="1607" spans="1:14">
      <c r="A1607" s="9" t="str">
        <f>Tabla1[[#This Row],[DIA]]&amp;"-"&amp;Tabla1[[#This Row],[NUM]]</f>
        <v>45886-694</v>
      </c>
      <c r="B1607" s="61">
        <v>45886</v>
      </c>
      <c r="C1607" t="s">
        <v>232</v>
      </c>
      <c r="D1607" t="s">
        <v>13</v>
      </c>
      <c r="E1607" t="s">
        <v>250</v>
      </c>
      <c r="F1607">
        <v>694</v>
      </c>
      <c r="G1607">
        <v>0.5</v>
      </c>
      <c r="H1607">
        <v>0.63194444444444442</v>
      </c>
      <c r="I1607">
        <v>40</v>
      </c>
      <c r="J1607">
        <v>0</v>
      </c>
      <c r="K1607">
        <v>40</v>
      </c>
      <c r="L1607">
        <v>0</v>
      </c>
      <c r="M1607" s="1" t="str">
        <f>IFERROR(VLOOKUP(Tabla1[[#This Row],[COD]],Circuitos[],2,0)," ")</f>
        <v xml:space="preserve"> </v>
      </c>
      <c r="N1607" s="9">
        <f>Tabla1[[#This Row],[DIA]]</f>
        <v>45886</v>
      </c>
    </row>
    <row r="1608" spans="1:14">
      <c r="A1608" s="9" t="str">
        <f>Tabla1[[#This Row],[DIA]]&amp;"-"&amp;Tabla1[[#This Row],[NUM]]</f>
        <v>45886-76</v>
      </c>
      <c r="B1608" s="61">
        <v>45886</v>
      </c>
      <c r="C1608" t="s">
        <v>252</v>
      </c>
      <c r="D1608" t="s">
        <v>36</v>
      </c>
      <c r="E1608" t="s">
        <v>272</v>
      </c>
      <c r="F1608">
        <v>76</v>
      </c>
      <c r="G1608">
        <v>0.58680555555555558</v>
      </c>
      <c r="H1608">
        <v>0.66319444444444442</v>
      </c>
      <c r="I1608">
        <v>12</v>
      </c>
      <c r="J1608">
        <v>4</v>
      </c>
      <c r="K1608">
        <v>8</v>
      </c>
      <c r="L1608">
        <v>33.333333333333336</v>
      </c>
      <c r="M1608" s="1" t="str">
        <f>IFERROR(VLOOKUP(Tabla1[[#This Row],[COD]],Circuitos[],2,0)," ")</f>
        <v xml:space="preserve"> </v>
      </c>
      <c r="N1608" s="9">
        <f>Tabla1[[#This Row],[DIA]]</f>
        <v>45886</v>
      </c>
    </row>
    <row r="1609" spans="1:14">
      <c r="A1609" s="9" t="str">
        <f>Tabla1[[#This Row],[DIA]]&amp;"-"&amp;Tabla1[[#This Row],[NUM]]</f>
        <v>45886-60</v>
      </c>
      <c r="B1609" s="61">
        <v>45886</v>
      </c>
      <c r="C1609" t="s">
        <v>252</v>
      </c>
      <c r="D1609" t="s">
        <v>13</v>
      </c>
      <c r="E1609" t="s">
        <v>272</v>
      </c>
      <c r="F1609">
        <v>60</v>
      </c>
      <c r="G1609">
        <v>0.60763888888888884</v>
      </c>
      <c r="H1609">
        <v>0.71527777777777779</v>
      </c>
      <c r="I1609">
        <v>26</v>
      </c>
      <c r="J1609">
        <v>0</v>
      </c>
      <c r="K1609">
        <v>26</v>
      </c>
      <c r="L1609">
        <v>0</v>
      </c>
      <c r="M1609" s="1" t="str">
        <f>IFERROR(VLOOKUP(Tabla1[[#This Row],[COD]],Circuitos[],2,0)," ")</f>
        <v xml:space="preserve"> </v>
      </c>
      <c r="N1609" s="9">
        <f>Tabla1[[#This Row],[DIA]]</f>
        <v>45886</v>
      </c>
    </row>
    <row r="1610" spans="1:14">
      <c r="A1610" s="9" t="str">
        <f>Tabla1[[#This Row],[DIA]]&amp;"-"&amp;Tabla1[[#This Row],[NUM]]</f>
        <v>45886-582</v>
      </c>
      <c r="B1610" s="61">
        <v>45886</v>
      </c>
      <c r="C1610" t="s">
        <v>252</v>
      </c>
      <c r="D1610" t="s">
        <v>336</v>
      </c>
      <c r="E1610" t="s">
        <v>272</v>
      </c>
      <c r="F1610">
        <v>582</v>
      </c>
      <c r="G1610">
        <v>0.37847222222222221</v>
      </c>
      <c r="H1610">
        <v>0.4375</v>
      </c>
      <c r="I1610">
        <v>12</v>
      </c>
      <c r="J1610">
        <v>0</v>
      </c>
      <c r="K1610">
        <v>12</v>
      </c>
      <c r="L1610">
        <v>0</v>
      </c>
      <c r="M1610" s="1" t="str">
        <f>IFERROR(VLOOKUP(Tabla1[[#This Row],[COD]],Circuitos[],2,0)," ")</f>
        <v xml:space="preserve"> </v>
      </c>
      <c r="N1610" s="9">
        <f>Tabla1[[#This Row],[DIA]]</f>
        <v>45886</v>
      </c>
    </row>
    <row r="1611" spans="1:14">
      <c r="A1611" s="9" t="str">
        <f>Tabla1[[#This Row],[DIA]]&amp;"-"&amp;Tabla1[[#This Row],[NUM]]</f>
        <v>45886-582</v>
      </c>
      <c r="B1611" s="61">
        <v>45886</v>
      </c>
      <c r="C1611" t="s">
        <v>252</v>
      </c>
      <c r="D1611" t="s">
        <v>336</v>
      </c>
      <c r="E1611" t="s">
        <v>272</v>
      </c>
      <c r="F1611">
        <v>582</v>
      </c>
      <c r="G1611">
        <v>0.38541666666666669</v>
      </c>
      <c r="H1611">
        <v>0.44444444444444442</v>
      </c>
      <c r="I1611">
        <v>26</v>
      </c>
      <c r="J1611">
        <v>0</v>
      </c>
      <c r="K1611">
        <v>26</v>
      </c>
      <c r="L1611">
        <v>0</v>
      </c>
      <c r="M1611" s="1" t="str">
        <f>IFERROR(VLOOKUP(Tabla1[[#This Row],[COD]],Circuitos[],2,0)," ")</f>
        <v xml:space="preserve"> </v>
      </c>
      <c r="N1611" s="9">
        <f>Tabla1[[#This Row],[DIA]]</f>
        <v>45886</v>
      </c>
    </row>
    <row r="1612" spans="1:14">
      <c r="A1612" s="9" t="str">
        <f>Tabla1[[#This Row],[DIA]]&amp;"-"&amp;Tabla1[[#This Row],[NUM]]</f>
        <v>45886-1305</v>
      </c>
      <c r="B1612" s="61">
        <v>45886</v>
      </c>
      <c r="C1612" t="s">
        <v>147</v>
      </c>
      <c r="D1612" t="s">
        <v>33</v>
      </c>
      <c r="E1612" t="s">
        <v>181</v>
      </c>
      <c r="F1612">
        <v>1305</v>
      </c>
      <c r="G1612">
        <v>0.55208333333333337</v>
      </c>
      <c r="H1612">
        <v>0.70833333333333337</v>
      </c>
      <c r="I1612">
        <v>22</v>
      </c>
      <c r="J1612">
        <v>0</v>
      </c>
      <c r="K1612">
        <v>22</v>
      </c>
      <c r="L1612">
        <v>0</v>
      </c>
      <c r="M1612" s="1" t="str">
        <f>IFERROR(VLOOKUP(Tabla1[[#This Row],[COD]],Circuitos[],2,0)," ")</f>
        <v xml:space="preserve"> </v>
      </c>
      <c r="N1612" s="9">
        <f>Tabla1[[#This Row],[DIA]]</f>
        <v>45886</v>
      </c>
    </row>
    <row r="1613" spans="1:14">
      <c r="A1613" s="9" t="str">
        <f>Tabla1[[#This Row],[DIA]]&amp;"-"&amp;Tabla1[[#This Row],[NUM]]</f>
        <v>45886-2020</v>
      </c>
      <c r="B1613" s="61">
        <v>45886</v>
      </c>
      <c r="C1613" t="s">
        <v>147</v>
      </c>
      <c r="D1613" t="s">
        <v>180</v>
      </c>
      <c r="E1613" t="s">
        <v>181</v>
      </c>
      <c r="F1613">
        <v>2020</v>
      </c>
      <c r="G1613">
        <v>0.76736111111111116</v>
      </c>
      <c r="H1613">
        <v>0.82986111111111116</v>
      </c>
      <c r="I1613">
        <v>88</v>
      </c>
      <c r="J1613">
        <v>16</v>
      </c>
      <c r="K1613">
        <v>72</v>
      </c>
      <c r="L1613">
        <v>18.181818181818183</v>
      </c>
      <c r="M1613" s="1" t="str">
        <f>IFERROR(VLOOKUP(Tabla1[[#This Row],[COD]],Circuitos[],2,0)," ")</f>
        <v xml:space="preserve"> </v>
      </c>
      <c r="N1613" s="9">
        <f>Tabla1[[#This Row],[DIA]]</f>
        <v>45886</v>
      </c>
    </row>
    <row r="1614" spans="1:14">
      <c r="A1614" s="9" t="str">
        <f>Tabla1[[#This Row],[DIA]]&amp;"-"&amp;Tabla1[[#This Row],[NUM]]</f>
        <v>45886-2026</v>
      </c>
      <c r="B1614" s="61">
        <v>45886</v>
      </c>
      <c r="C1614" t="s">
        <v>147</v>
      </c>
      <c r="D1614" t="s">
        <v>180</v>
      </c>
      <c r="E1614" t="s">
        <v>181</v>
      </c>
      <c r="F1614">
        <v>2026</v>
      </c>
      <c r="G1614">
        <v>0.89236111111111116</v>
      </c>
      <c r="H1614">
        <v>0.95486111111111116</v>
      </c>
      <c r="I1614">
        <v>22</v>
      </c>
      <c r="J1614">
        <v>3</v>
      </c>
      <c r="K1614">
        <v>19</v>
      </c>
      <c r="L1614">
        <v>13.636363636363637</v>
      </c>
      <c r="M1614" s="1" t="str">
        <f>IFERROR(VLOOKUP(Tabla1[[#This Row],[COD]],Circuitos[],2,0)," ")</f>
        <v xml:space="preserve"> </v>
      </c>
      <c r="N1614" s="9">
        <f>Tabla1[[#This Row],[DIA]]</f>
        <v>45886</v>
      </c>
    </row>
    <row r="1615" spans="1:14">
      <c r="A1615" s="9" t="str">
        <f>Tabla1[[#This Row],[DIA]]&amp;"-"&amp;Tabla1[[#This Row],[NUM]]</f>
        <v>45886-1855</v>
      </c>
      <c r="B1615" s="61">
        <v>45886</v>
      </c>
      <c r="C1615" t="s">
        <v>147</v>
      </c>
      <c r="D1615" t="s">
        <v>36</v>
      </c>
      <c r="E1615" t="s">
        <v>181</v>
      </c>
      <c r="F1615">
        <v>1855</v>
      </c>
      <c r="G1615">
        <v>0.59722222222222221</v>
      </c>
      <c r="H1615">
        <v>0.71180555555555558</v>
      </c>
      <c r="I1615">
        <v>26</v>
      </c>
      <c r="J1615">
        <v>0</v>
      </c>
      <c r="K1615">
        <v>26</v>
      </c>
      <c r="L1615">
        <v>0</v>
      </c>
      <c r="M1615" s="1" t="str">
        <f>IFERROR(VLOOKUP(Tabla1[[#This Row],[COD]],Circuitos[],2,0)," ")</f>
        <v xml:space="preserve"> </v>
      </c>
      <c r="N1615" s="9">
        <f>Tabla1[[#This Row],[DIA]]</f>
        <v>45886</v>
      </c>
    </row>
    <row r="1616" spans="1:14">
      <c r="A1616" s="9" t="str">
        <f>Tabla1[[#This Row],[DIA]]&amp;"-"&amp;Tabla1[[#This Row],[NUM]]</f>
        <v>45886-1317</v>
      </c>
      <c r="B1616" s="61">
        <v>45886</v>
      </c>
      <c r="C1616" t="s">
        <v>147</v>
      </c>
      <c r="D1616" t="s">
        <v>37</v>
      </c>
      <c r="E1616" t="s">
        <v>181</v>
      </c>
      <c r="F1616">
        <v>1317</v>
      </c>
      <c r="G1616">
        <v>0.58680555555555558</v>
      </c>
      <c r="H1616">
        <v>0.72569444444444442</v>
      </c>
      <c r="I1616">
        <v>26</v>
      </c>
      <c r="J1616">
        <v>0</v>
      </c>
      <c r="K1616">
        <v>26</v>
      </c>
      <c r="L1616">
        <v>0</v>
      </c>
      <c r="M1616" s="1" t="str">
        <f>IFERROR(VLOOKUP(Tabla1[[#This Row],[COD]],Circuitos[],2,0)," ")</f>
        <v xml:space="preserve"> </v>
      </c>
      <c r="N1616" s="9">
        <f>Tabla1[[#This Row],[DIA]]</f>
        <v>45886</v>
      </c>
    </row>
    <row r="1617" spans="1:14">
      <c r="A1617" s="9" t="str">
        <f>Tabla1[[#This Row],[DIA]]&amp;"-"&amp;Tabla1[[#This Row],[NUM]]</f>
        <v>45886-1859</v>
      </c>
      <c r="B1617" s="61">
        <v>45886</v>
      </c>
      <c r="C1617" t="s">
        <v>147</v>
      </c>
      <c r="D1617" t="s">
        <v>13</v>
      </c>
      <c r="E1617" t="s">
        <v>181</v>
      </c>
      <c r="F1617">
        <v>1859</v>
      </c>
      <c r="G1617">
        <v>0.55208333333333337</v>
      </c>
      <c r="H1617">
        <v>0.70138888888888884</v>
      </c>
      <c r="I1617">
        <v>40</v>
      </c>
      <c r="J1617">
        <v>0</v>
      </c>
      <c r="K1617">
        <v>40</v>
      </c>
      <c r="L1617">
        <v>0</v>
      </c>
      <c r="M1617" s="1" t="str">
        <f>IFERROR(VLOOKUP(Tabla1[[#This Row],[COD]],Circuitos[],2,0)," ")</f>
        <v xml:space="preserve"> </v>
      </c>
      <c r="N1617" s="9">
        <f>Tabla1[[#This Row],[DIA]]</f>
        <v>45886</v>
      </c>
    </row>
    <row r="1618" spans="1:14">
      <c r="A1618" s="9" t="str">
        <f>Tabla1[[#This Row],[DIA]]&amp;"-"&amp;Tabla1[[#This Row],[NUM]]</f>
        <v>45886-1313</v>
      </c>
      <c r="B1618" s="61">
        <v>45886</v>
      </c>
      <c r="C1618" t="s">
        <v>147</v>
      </c>
      <c r="D1618" t="s">
        <v>22</v>
      </c>
      <c r="E1618" t="s">
        <v>181</v>
      </c>
      <c r="F1618">
        <v>1313</v>
      </c>
      <c r="G1618">
        <v>0.59375</v>
      </c>
      <c r="H1618">
        <v>0.72569444444444442</v>
      </c>
      <c r="I1618">
        <v>22</v>
      </c>
      <c r="J1618">
        <v>4</v>
      </c>
      <c r="K1618">
        <v>18</v>
      </c>
      <c r="L1618">
        <v>18.181818181818183</v>
      </c>
      <c r="M1618" s="1" t="str">
        <f>IFERROR(VLOOKUP(Tabla1[[#This Row],[COD]],Circuitos[],2,0)," ")</f>
        <v xml:space="preserve"> </v>
      </c>
      <c r="N1618" s="9">
        <f>Tabla1[[#This Row],[DIA]]</f>
        <v>45886</v>
      </c>
    </row>
    <row r="1619" spans="1:14">
      <c r="A1619" s="9" t="str">
        <f>Tabla1[[#This Row],[DIA]]&amp;"-"&amp;Tabla1[[#This Row],[NUM]]</f>
        <v>45886-3910</v>
      </c>
      <c r="B1619" s="61">
        <v>45886</v>
      </c>
      <c r="C1619" t="s">
        <v>555</v>
      </c>
      <c r="D1619" t="s">
        <v>394</v>
      </c>
      <c r="E1619" t="s">
        <v>395</v>
      </c>
      <c r="F1619">
        <v>3910</v>
      </c>
      <c r="G1619">
        <v>0.2361111111111111</v>
      </c>
      <c r="H1619">
        <v>0.27083333333333331</v>
      </c>
      <c r="I1619">
        <v>12</v>
      </c>
      <c r="J1619">
        <v>2</v>
      </c>
      <c r="K1619">
        <v>10</v>
      </c>
      <c r="L1619">
        <v>16.666666666666668</v>
      </c>
      <c r="M1619" s="1" t="str">
        <f>IFERROR(VLOOKUP(Tabla1[[#This Row],[COD]],Circuitos[],2,0)," ")</f>
        <v xml:space="preserve"> </v>
      </c>
      <c r="N1619" s="9">
        <f>Tabla1[[#This Row],[DIA]]</f>
        <v>45886</v>
      </c>
    </row>
    <row r="1620" spans="1:14">
      <c r="A1620" s="9" t="str">
        <f>Tabla1[[#This Row],[DIA]]&amp;"-"&amp;Tabla1[[#This Row],[NUM]]</f>
        <v>45886-3904</v>
      </c>
      <c r="B1620" s="61">
        <v>45886</v>
      </c>
      <c r="C1620" t="s">
        <v>555</v>
      </c>
      <c r="D1620" t="s">
        <v>394</v>
      </c>
      <c r="E1620" t="s">
        <v>395</v>
      </c>
      <c r="F1620">
        <v>3904</v>
      </c>
      <c r="G1620">
        <v>0.36805555555555558</v>
      </c>
      <c r="H1620">
        <v>0.40277777777777779</v>
      </c>
      <c r="I1620">
        <v>35</v>
      </c>
      <c r="J1620">
        <v>19</v>
      </c>
      <c r="K1620">
        <v>16</v>
      </c>
      <c r="L1620">
        <v>54.285714285714285</v>
      </c>
      <c r="M1620" s="1" t="str">
        <f>IFERROR(VLOOKUP(Tabla1[[#This Row],[COD]],Circuitos[],2,0)," ")</f>
        <v xml:space="preserve"> </v>
      </c>
      <c r="N1620" s="9">
        <f>Tabla1[[#This Row],[DIA]]</f>
        <v>45886</v>
      </c>
    </row>
    <row r="1621" spans="1:14">
      <c r="A1621" s="9" t="str">
        <f>Tabla1[[#This Row],[DIA]]&amp;"-"&amp;Tabla1[[#This Row],[NUM]]</f>
        <v>45886-871</v>
      </c>
      <c r="B1621" s="61">
        <v>45886</v>
      </c>
      <c r="C1621" t="s">
        <v>13</v>
      </c>
      <c r="D1621" t="s">
        <v>223</v>
      </c>
      <c r="E1621" t="s">
        <v>250</v>
      </c>
      <c r="F1621">
        <v>871</v>
      </c>
      <c r="G1621">
        <v>0.48958333333333331</v>
      </c>
      <c r="H1621">
        <v>0.62152777777777779</v>
      </c>
      <c r="I1621">
        <v>45</v>
      </c>
      <c r="J1621">
        <v>33</v>
      </c>
      <c r="K1621">
        <v>12</v>
      </c>
      <c r="L1621">
        <v>73.333333333333329</v>
      </c>
      <c r="M1621" s="1" t="str">
        <f>IFERROR(VLOOKUP(Tabla1[[#This Row],[COD]],Circuitos[],2,0)," ")</f>
        <v xml:space="preserve"> </v>
      </c>
      <c r="N1621" s="9">
        <f>Tabla1[[#This Row],[DIA]]</f>
        <v>45886</v>
      </c>
    </row>
    <row r="1622" spans="1:14">
      <c r="A1622" s="9" t="str">
        <f>Tabla1[[#This Row],[DIA]]&amp;"-"&amp;Tabla1[[#This Row],[NUM]]</f>
        <v>45886-59</v>
      </c>
      <c r="B1622" s="61">
        <v>45886</v>
      </c>
      <c r="C1622" t="s">
        <v>13</v>
      </c>
      <c r="D1622" t="s">
        <v>252</v>
      </c>
      <c r="E1622" t="s">
        <v>272</v>
      </c>
      <c r="F1622">
        <v>59</v>
      </c>
      <c r="G1622">
        <v>0.24305555555555555</v>
      </c>
      <c r="H1622">
        <v>0.34375</v>
      </c>
      <c r="I1622">
        <v>26</v>
      </c>
      <c r="J1622">
        <v>0</v>
      </c>
      <c r="K1622">
        <v>26</v>
      </c>
      <c r="L1622">
        <v>0</v>
      </c>
      <c r="M1622" s="1" t="str">
        <f>IFERROR(VLOOKUP(Tabla1[[#This Row],[COD]],Circuitos[],2,0)," ")</f>
        <v xml:space="preserve"> </v>
      </c>
      <c r="N1622" s="9">
        <f>Tabla1[[#This Row],[DIA]]</f>
        <v>45886</v>
      </c>
    </row>
    <row r="1623" spans="1:14">
      <c r="A1623" s="9" t="str">
        <f>Tabla1[[#This Row],[DIA]]&amp;"-"&amp;Tabla1[[#This Row],[NUM]]</f>
        <v>45886-1858</v>
      </c>
      <c r="B1623" s="61">
        <v>45886</v>
      </c>
      <c r="C1623" t="s">
        <v>13</v>
      </c>
      <c r="D1623" t="s">
        <v>147</v>
      </c>
      <c r="E1623" t="s">
        <v>181</v>
      </c>
      <c r="F1623">
        <v>1858</v>
      </c>
      <c r="G1623">
        <v>0.49652777777777779</v>
      </c>
      <c r="H1623">
        <v>0.71527777777777779</v>
      </c>
      <c r="I1623">
        <v>40</v>
      </c>
      <c r="J1623">
        <v>2</v>
      </c>
      <c r="K1623">
        <v>38</v>
      </c>
      <c r="L1623">
        <v>5</v>
      </c>
      <c r="M1623" s="1" t="str">
        <f>IFERROR(VLOOKUP(Tabla1[[#This Row],[COD]],Circuitos[],2,0)," ")</f>
        <v xml:space="preserve"> </v>
      </c>
      <c r="N1623" s="9">
        <f>Tabla1[[#This Row],[DIA]]</f>
        <v>45886</v>
      </c>
    </row>
    <row r="1624" spans="1:14">
      <c r="A1624" s="9" t="str">
        <f>Tabla1[[#This Row],[DIA]]&amp;"-"&amp;Tabla1[[#This Row],[NUM]]</f>
        <v>45886-5113</v>
      </c>
      <c r="B1624" s="61">
        <v>45886</v>
      </c>
      <c r="C1624" t="s">
        <v>13</v>
      </c>
      <c r="D1624" t="s">
        <v>424</v>
      </c>
      <c r="E1624" t="s">
        <v>549</v>
      </c>
      <c r="F1624">
        <v>5113</v>
      </c>
      <c r="G1624">
        <v>0.33333333333333331</v>
      </c>
      <c r="H1624">
        <v>0.40972222222222221</v>
      </c>
      <c r="I1624">
        <v>189</v>
      </c>
      <c r="J1624">
        <v>88</v>
      </c>
      <c r="K1624">
        <v>101</v>
      </c>
      <c r="L1624">
        <v>46.560846560846564</v>
      </c>
      <c r="M1624" s="1" t="str">
        <f>IFERROR(VLOOKUP(Tabla1[[#This Row],[COD]],Circuitos[],2,0)," ")</f>
        <v>Alsacia, Selva Negra y el Rin / Bellezas de Suiza</v>
      </c>
      <c r="N1624" s="9">
        <f>Tabla1[[#This Row],[DIA]]</f>
        <v>45886</v>
      </c>
    </row>
    <row r="1625" spans="1:14">
      <c r="A1625" s="9" t="str">
        <f>Tabla1[[#This Row],[DIA]]&amp;"-"&amp;Tabla1[[#This Row],[NUM]]</f>
        <v>45886-1801</v>
      </c>
      <c r="B1625" s="61">
        <v>45886</v>
      </c>
      <c r="C1625" t="s">
        <v>13</v>
      </c>
      <c r="D1625" t="s">
        <v>196</v>
      </c>
      <c r="E1625" t="s">
        <v>193</v>
      </c>
      <c r="F1625">
        <v>1801</v>
      </c>
      <c r="G1625">
        <v>0.4861111111111111</v>
      </c>
      <c r="H1625">
        <v>0.59027777777777779</v>
      </c>
      <c r="I1625">
        <v>20</v>
      </c>
      <c r="J1625">
        <v>0</v>
      </c>
      <c r="K1625">
        <v>20</v>
      </c>
      <c r="L1625">
        <v>0</v>
      </c>
      <c r="M1625" s="1" t="str">
        <f>IFERROR(VLOOKUP(Tabla1[[#This Row],[COD]],Circuitos[],2,0)," ")</f>
        <v xml:space="preserve"> </v>
      </c>
      <c r="N1625" s="9">
        <f>Tabla1[[#This Row],[DIA]]</f>
        <v>45886</v>
      </c>
    </row>
    <row r="1626" spans="1:14">
      <c r="A1626" s="9" t="str">
        <f>Tabla1[[#This Row],[DIA]]&amp;"-"&amp;Tabla1[[#This Row],[NUM]]</f>
        <v>45886-416</v>
      </c>
      <c r="B1626" s="61">
        <v>45886</v>
      </c>
      <c r="C1626" t="s">
        <v>13</v>
      </c>
      <c r="D1626" t="s">
        <v>358</v>
      </c>
      <c r="E1626" t="s">
        <v>528</v>
      </c>
      <c r="F1626">
        <v>416</v>
      </c>
      <c r="G1626">
        <v>0.51736111111111116</v>
      </c>
      <c r="H1626">
        <v>0.71875</v>
      </c>
      <c r="I1626">
        <v>36</v>
      </c>
      <c r="J1626">
        <v>5</v>
      </c>
      <c r="K1626">
        <v>31</v>
      </c>
      <c r="L1626">
        <v>13.888888888888889</v>
      </c>
      <c r="M1626" s="1" t="str">
        <f>IFERROR(VLOOKUP(Tabla1[[#This Row],[COD]],Circuitos[],2,0)," ")</f>
        <v xml:space="preserve"> </v>
      </c>
      <c r="N1626" s="9">
        <f>Tabla1[[#This Row],[DIA]]</f>
        <v>45886</v>
      </c>
    </row>
    <row r="1627" spans="1:14">
      <c r="A1627" s="9" t="str">
        <f>Tabla1[[#This Row],[DIA]]&amp;"-"&amp;Tabla1[[#This Row],[NUM]]</f>
        <v>45886-809</v>
      </c>
      <c r="B1627" s="61">
        <v>45886</v>
      </c>
      <c r="C1627" t="s">
        <v>13</v>
      </c>
      <c r="D1627" t="s">
        <v>236</v>
      </c>
      <c r="E1627" t="s">
        <v>250</v>
      </c>
      <c r="F1627">
        <v>809</v>
      </c>
      <c r="G1627">
        <v>0.49652777777777779</v>
      </c>
      <c r="H1627">
        <v>0.61805555555555558</v>
      </c>
      <c r="I1627">
        <v>45</v>
      </c>
      <c r="J1627">
        <v>6</v>
      </c>
      <c r="K1627">
        <v>39</v>
      </c>
      <c r="L1627">
        <v>13.333333333333334</v>
      </c>
      <c r="M1627" s="1" t="str">
        <f>IFERROR(VLOOKUP(Tabla1[[#This Row],[COD]],Circuitos[],2,0)," ")</f>
        <v xml:space="preserve"> </v>
      </c>
      <c r="N1627" s="9">
        <f>Tabla1[[#This Row],[DIA]]</f>
        <v>45886</v>
      </c>
    </row>
    <row r="1628" spans="1:14">
      <c r="A1628" s="9" t="str">
        <f>Tabla1[[#This Row],[DIA]]&amp;"-"&amp;Tabla1[[#This Row],[NUM]]</f>
        <v>45886-5117</v>
      </c>
      <c r="B1628" s="61">
        <v>45886</v>
      </c>
      <c r="C1628" t="s">
        <v>13</v>
      </c>
      <c r="D1628" t="s">
        <v>214</v>
      </c>
      <c r="E1628" t="s">
        <v>549</v>
      </c>
      <c r="F1628">
        <v>5117</v>
      </c>
      <c r="G1628">
        <v>0.54861111111111116</v>
      </c>
      <c r="H1628">
        <v>0.73611111111111116</v>
      </c>
      <c r="I1628">
        <v>189</v>
      </c>
      <c r="J1628">
        <v>78</v>
      </c>
      <c r="K1628">
        <v>111</v>
      </c>
      <c r="L1628">
        <v>41.269841269841272</v>
      </c>
      <c r="M1628" s="1" t="str">
        <f>IFERROR(VLOOKUP(Tabla1[[#This Row],[COD]],Circuitos[],2,0)," ")</f>
        <v>Joyas del Báltico I / Bellezas del Báltico I</v>
      </c>
      <c r="N1628" s="9">
        <f>Tabla1[[#This Row],[DIA]]</f>
        <v>45886</v>
      </c>
    </row>
    <row r="1629" spans="1:14">
      <c r="A1629" s="9" t="str">
        <f>Tabla1[[#This Row],[DIA]]&amp;"-"&amp;Tabla1[[#This Row],[NUM]]</f>
        <v>45886-434</v>
      </c>
      <c r="B1629" s="61">
        <v>45886</v>
      </c>
      <c r="C1629" t="s">
        <v>13</v>
      </c>
      <c r="D1629" t="s">
        <v>394</v>
      </c>
      <c r="E1629" t="s">
        <v>395</v>
      </c>
      <c r="F1629">
        <v>434</v>
      </c>
      <c r="G1629">
        <v>0.64583333333333337</v>
      </c>
      <c r="H1629">
        <v>0.79513888888888884</v>
      </c>
      <c r="I1629">
        <v>35</v>
      </c>
      <c r="J1629">
        <v>16</v>
      </c>
      <c r="K1629">
        <v>19</v>
      </c>
      <c r="L1629">
        <v>45.714285714285715</v>
      </c>
      <c r="M1629" s="1" t="str">
        <f>IFERROR(VLOOKUP(Tabla1[[#This Row],[COD]],Circuitos[],2,0)," ")</f>
        <v xml:space="preserve"> </v>
      </c>
      <c r="N1629" s="9">
        <f>Tabla1[[#This Row],[DIA]]</f>
        <v>45886</v>
      </c>
    </row>
    <row r="1630" spans="1:14">
      <c r="A1630" s="9" t="str">
        <f>Tabla1[[#This Row],[DIA]]&amp;"-"&amp;Tabla1[[#This Row],[NUM]]</f>
        <v>45886-5114</v>
      </c>
      <c r="B1630" s="61">
        <v>45886</v>
      </c>
      <c r="C1630" t="s">
        <v>424</v>
      </c>
      <c r="D1630" t="s">
        <v>13</v>
      </c>
      <c r="E1630" t="s">
        <v>549</v>
      </c>
      <c r="F1630">
        <v>5114</v>
      </c>
      <c r="G1630">
        <v>0.44444444444444442</v>
      </c>
      <c r="H1630">
        <v>0.51388888888888884</v>
      </c>
      <c r="I1630">
        <v>189</v>
      </c>
      <c r="J1630">
        <v>60</v>
      </c>
      <c r="K1630">
        <v>129</v>
      </c>
      <c r="L1630">
        <v>31.746031746031747</v>
      </c>
      <c r="M1630" s="1" t="str">
        <f>IFERROR(VLOOKUP(Tabla1[[#This Row],[COD]],Circuitos[],2,0)," ")</f>
        <v xml:space="preserve"> </v>
      </c>
      <c r="N1630" s="9">
        <f>Tabla1[[#This Row],[DIA]]</f>
        <v>45886</v>
      </c>
    </row>
    <row r="1631" spans="1:14">
      <c r="A1631" s="9" t="str">
        <f>Tabla1[[#This Row],[DIA]]&amp;"-"&amp;Tabla1[[#This Row],[NUM]]</f>
        <v>45886-1804</v>
      </c>
      <c r="B1631" s="61">
        <v>45886</v>
      </c>
      <c r="C1631" t="s">
        <v>196</v>
      </c>
      <c r="D1631" t="s">
        <v>13</v>
      </c>
      <c r="E1631" t="s">
        <v>193</v>
      </c>
      <c r="F1631">
        <v>1804</v>
      </c>
      <c r="G1631">
        <v>0.61805555555555558</v>
      </c>
      <c r="H1631">
        <v>0.73263888888888884</v>
      </c>
      <c r="I1631">
        <v>20</v>
      </c>
      <c r="J1631">
        <v>0</v>
      </c>
      <c r="K1631">
        <v>20</v>
      </c>
      <c r="L1631">
        <v>0</v>
      </c>
      <c r="M1631" s="1" t="str">
        <f>IFERROR(VLOOKUP(Tabla1[[#This Row],[COD]],Circuitos[],2,0)," ")</f>
        <v xml:space="preserve"> </v>
      </c>
      <c r="N1631" s="9">
        <f>Tabla1[[#This Row],[DIA]]</f>
        <v>45886</v>
      </c>
    </row>
    <row r="1632" spans="1:14">
      <c r="A1632" s="9" t="str">
        <f>Tabla1[[#This Row],[DIA]]&amp;"-"&amp;Tabla1[[#This Row],[NUM]]</f>
        <v>45886-572</v>
      </c>
      <c r="B1632" s="61">
        <v>45886</v>
      </c>
      <c r="C1632" t="s">
        <v>346</v>
      </c>
      <c r="D1632" t="s">
        <v>13</v>
      </c>
      <c r="E1632" t="s">
        <v>250</v>
      </c>
      <c r="F1632">
        <v>572</v>
      </c>
      <c r="G1632">
        <v>0.53125</v>
      </c>
      <c r="H1632">
        <v>0.61805555555555558</v>
      </c>
      <c r="I1632">
        <v>30</v>
      </c>
      <c r="J1632">
        <v>0</v>
      </c>
      <c r="K1632">
        <v>30</v>
      </c>
      <c r="L1632">
        <v>0</v>
      </c>
      <c r="M1632" s="1" t="str">
        <f>IFERROR(VLOOKUP(Tabla1[[#This Row],[COD]],Circuitos[],2,0)," ")</f>
        <v xml:space="preserve"> </v>
      </c>
      <c r="N1632" s="9">
        <f>Tabla1[[#This Row],[DIA]]</f>
        <v>45886</v>
      </c>
    </row>
    <row r="1633" spans="1:14">
      <c r="A1633" s="9" t="str">
        <f>Tabla1[[#This Row],[DIA]]&amp;"-"&amp;Tabla1[[#This Row],[NUM]]</f>
        <v>45886-415</v>
      </c>
      <c r="B1633" s="61">
        <v>45886</v>
      </c>
      <c r="C1633" t="s">
        <v>358</v>
      </c>
      <c r="D1633" t="s">
        <v>13</v>
      </c>
      <c r="E1633" t="s">
        <v>528</v>
      </c>
      <c r="F1633">
        <v>415</v>
      </c>
      <c r="G1633">
        <v>0.34722222222222221</v>
      </c>
      <c r="H1633">
        <v>0.47569444444444442</v>
      </c>
      <c r="I1633">
        <v>36</v>
      </c>
      <c r="J1633">
        <v>12</v>
      </c>
      <c r="K1633">
        <v>24</v>
      </c>
      <c r="L1633">
        <v>33.333333333333336</v>
      </c>
      <c r="M1633" s="1" t="str">
        <f>IFERROR(VLOOKUP(Tabla1[[#This Row],[COD]],Circuitos[],2,0)," ")</f>
        <v xml:space="preserve"> </v>
      </c>
      <c r="N1633" s="9">
        <f>Tabla1[[#This Row],[DIA]]</f>
        <v>45886</v>
      </c>
    </row>
    <row r="1634" spans="1:14">
      <c r="A1634" s="9" t="str">
        <f>Tabla1[[#This Row],[DIA]]&amp;"-"&amp;Tabla1[[#This Row],[NUM]]</f>
        <v>45886-788</v>
      </c>
      <c r="B1634" s="61">
        <v>45886</v>
      </c>
      <c r="C1634" t="s">
        <v>358</v>
      </c>
      <c r="D1634" t="s">
        <v>24</v>
      </c>
      <c r="E1634" t="s">
        <v>278</v>
      </c>
      <c r="F1634">
        <v>788</v>
      </c>
      <c r="G1634">
        <v>0.84375</v>
      </c>
      <c r="H1634">
        <v>0.95486111111111116</v>
      </c>
      <c r="I1634">
        <v>45</v>
      </c>
      <c r="J1634">
        <v>13</v>
      </c>
      <c r="K1634">
        <v>32</v>
      </c>
      <c r="L1634">
        <v>28.888888888888889</v>
      </c>
      <c r="M1634" s="1" t="str">
        <f>IFERROR(VLOOKUP(Tabla1[[#This Row],[COD]],Circuitos[],2,0)," ")</f>
        <v xml:space="preserve"> </v>
      </c>
      <c r="N1634" s="9">
        <f>Tabla1[[#This Row],[DIA]]</f>
        <v>45886</v>
      </c>
    </row>
    <row r="1635" spans="1:14">
      <c r="A1635" s="9" t="str">
        <f>Tabla1[[#This Row],[DIA]]&amp;"-"&amp;Tabla1[[#This Row],[NUM]]</f>
        <v>45886-808</v>
      </c>
      <c r="B1635" s="61">
        <v>45886</v>
      </c>
      <c r="C1635" t="s">
        <v>236</v>
      </c>
      <c r="D1635" t="s">
        <v>13</v>
      </c>
      <c r="E1635" t="s">
        <v>250</v>
      </c>
      <c r="F1635">
        <v>808</v>
      </c>
      <c r="G1635">
        <v>0.51736111111111116</v>
      </c>
      <c r="H1635">
        <v>0.64930555555555558</v>
      </c>
      <c r="I1635">
        <v>45</v>
      </c>
      <c r="J1635">
        <v>9</v>
      </c>
      <c r="K1635">
        <v>36</v>
      </c>
      <c r="L1635">
        <v>20</v>
      </c>
      <c r="M1635" s="1" t="str">
        <f>IFERROR(VLOOKUP(Tabla1[[#This Row],[COD]],Circuitos[],2,0)," ")</f>
        <v xml:space="preserve"> </v>
      </c>
      <c r="N1635" s="9">
        <f>Tabla1[[#This Row],[DIA]]</f>
        <v>45886</v>
      </c>
    </row>
    <row r="1636" spans="1:14">
      <c r="A1636" s="9" t="str">
        <f>Tabla1[[#This Row],[DIA]]&amp;"-"&amp;Tabla1[[#This Row],[NUM]]</f>
        <v>45886-867</v>
      </c>
      <c r="B1636" s="61">
        <v>45886</v>
      </c>
      <c r="C1636" t="s">
        <v>153</v>
      </c>
      <c r="D1636" t="s">
        <v>111</v>
      </c>
      <c r="E1636" t="s">
        <v>265</v>
      </c>
      <c r="F1636">
        <v>867</v>
      </c>
      <c r="G1636">
        <v>0.78819444444444442</v>
      </c>
      <c r="H1636">
        <v>2.0833333333333332E-2</v>
      </c>
      <c r="I1636">
        <v>27</v>
      </c>
      <c r="J1636">
        <v>26</v>
      </c>
      <c r="K1636">
        <v>1</v>
      </c>
      <c r="L1636">
        <v>96.296296296296291</v>
      </c>
      <c r="M1636" s="1" t="str">
        <f>IFERROR(VLOOKUP(Tabla1[[#This Row],[COD]],Circuitos[],2,0)," ")</f>
        <v xml:space="preserve"> </v>
      </c>
      <c r="N1636" s="9">
        <f>Tabla1[[#This Row],[DIA]]</f>
        <v>45886</v>
      </c>
    </row>
    <row r="1637" spans="1:14">
      <c r="A1637" s="9" t="str">
        <f>Tabla1[[#This Row],[DIA]]&amp;"-"&amp;Tabla1[[#This Row],[NUM]]</f>
        <v>45886-585</v>
      </c>
      <c r="B1637" s="61">
        <v>45886</v>
      </c>
      <c r="C1637" t="s">
        <v>336</v>
      </c>
      <c r="D1637" t="s">
        <v>252</v>
      </c>
      <c r="E1637" t="s">
        <v>272</v>
      </c>
      <c r="F1637">
        <v>585</v>
      </c>
      <c r="G1637">
        <v>0.47916666666666669</v>
      </c>
      <c r="H1637">
        <v>0.53819444444444442</v>
      </c>
      <c r="I1637">
        <v>38</v>
      </c>
      <c r="J1637">
        <v>4</v>
      </c>
      <c r="K1637">
        <v>34</v>
      </c>
      <c r="L1637">
        <v>10.526315789473685</v>
      </c>
      <c r="M1637" s="1" t="str">
        <f>IFERROR(VLOOKUP(Tabla1[[#This Row],[COD]],Circuitos[],2,0)," ")</f>
        <v xml:space="preserve"> </v>
      </c>
      <c r="N1637" s="9">
        <f>Tabla1[[#This Row],[DIA]]</f>
        <v>45886</v>
      </c>
    </row>
    <row r="1638" spans="1:14">
      <c r="A1638" s="9" t="str">
        <f>Tabla1[[#This Row],[DIA]]&amp;"-"&amp;Tabla1[[#This Row],[NUM]]</f>
        <v>45886-1302</v>
      </c>
      <c r="B1638" s="61">
        <v>45886</v>
      </c>
      <c r="C1638" t="s">
        <v>22</v>
      </c>
      <c r="D1638" t="s">
        <v>147</v>
      </c>
      <c r="E1638" t="s">
        <v>181</v>
      </c>
      <c r="F1638">
        <v>1302</v>
      </c>
      <c r="G1638">
        <v>0.4826388888888889</v>
      </c>
      <c r="H1638">
        <v>0.69097222222222221</v>
      </c>
      <c r="I1638">
        <v>22</v>
      </c>
      <c r="J1638">
        <v>8</v>
      </c>
      <c r="K1638">
        <v>14</v>
      </c>
      <c r="L1638">
        <v>36.363636363636367</v>
      </c>
      <c r="M1638" s="1" t="str">
        <f>IFERROR(VLOOKUP(Tabla1[[#This Row],[COD]],Circuitos[],2,0)," ")</f>
        <v xml:space="preserve"> </v>
      </c>
      <c r="N1638" s="9">
        <f>Tabla1[[#This Row],[DIA]]</f>
        <v>45886</v>
      </c>
    </row>
    <row r="1639" spans="1:14">
      <c r="A1639" s="9" t="str">
        <f>Tabla1[[#This Row],[DIA]]&amp;"-"&amp;Tabla1[[#This Row],[NUM]]</f>
        <v>45886-5118</v>
      </c>
      <c r="B1639" s="61">
        <v>45886</v>
      </c>
      <c r="C1639" t="s">
        <v>214</v>
      </c>
      <c r="D1639" t="s">
        <v>13</v>
      </c>
      <c r="E1639" t="s">
        <v>549</v>
      </c>
      <c r="F1639">
        <v>5118</v>
      </c>
      <c r="G1639">
        <v>0.77083333333333337</v>
      </c>
      <c r="H1639">
        <v>0.875</v>
      </c>
      <c r="I1639">
        <v>189</v>
      </c>
      <c r="J1639">
        <v>82</v>
      </c>
      <c r="K1639">
        <v>107</v>
      </c>
      <c r="L1639">
        <v>43.386243386243386</v>
      </c>
      <c r="M1639" s="1" t="str">
        <f>IFERROR(VLOOKUP(Tabla1[[#This Row],[COD]],Circuitos[],2,0)," ")</f>
        <v xml:space="preserve"> </v>
      </c>
      <c r="N1639" s="9">
        <f>Tabla1[[#This Row],[DIA]]</f>
        <v>45886</v>
      </c>
    </row>
    <row r="1640" spans="1:14">
      <c r="A1640" s="9" t="str">
        <f>Tabla1[[#This Row],[DIA]]&amp;"-"&amp;Tabla1[[#This Row],[NUM]]</f>
        <v>45886-437</v>
      </c>
      <c r="B1640" s="61">
        <v>45886</v>
      </c>
      <c r="C1640" t="s">
        <v>394</v>
      </c>
      <c r="D1640" t="s">
        <v>36</v>
      </c>
      <c r="E1640" t="s">
        <v>395</v>
      </c>
      <c r="F1640">
        <v>437</v>
      </c>
      <c r="G1640">
        <v>0.3888888888888889</v>
      </c>
      <c r="H1640">
        <v>0.52083333333333337</v>
      </c>
      <c r="I1640">
        <v>12</v>
      </c>
      <c r="J1640">
        <v>2</v>
      </c>
      <c r="K1640">
        <v>10</v>
      </c>
      <c r="L1640">
        <v>16.666666666666668</v>
      </c>
      <c r="M1640" s="1" t="str">
        <f>IFERROR(VLOOKUP(Tabla1[[#This Row],[COD]],Circuitos[],2,0)," ")</f>
        <v xml:space="preserve"> </v>
      </c>
      <c r="N1640" s="9">
        <f>Tabla1[[#This Row],[DIA]]</f>
        <v>45886</v>
      </c>
    </row>
    <row r="1641" spans="1:14">
      <c r="A1641" s="9" t="str">
        <f>Tabla1[[#This Row],[DIA]]&amp;"-"&amp;Tabla1[[#This Row],[NUM]]</f>
        <v>45886-3911</v>
      </c>
      <c r="B1641" s="61">
        <v>45886</v>
      </c>
      <c r="C1641" t="s">
        <v>394</v>
      </c>
      <c r="D1641" t="s">
        <v>555</v>
      </c>
      <c r="E1641" t="s">
        <v>395</v>
      </c>
      <c r="F1641">
        <v>3911</v>
      </c>
      <c r="G1641">
        <v>0.95486111111111116</v>
      </c>
      <c r="H1641">
        <v>0.99305555555555558</v>
      </c>
      <c r="I1641">
        <v>47</v>
      </c>
      <c r="J1641">
        <v>20</v>
      </c>
      <c r="K1641">
        <v>27</v>
      </c>
      <c r="L1641">
        <v>42.553191489361701</v>
      </c>
      <c r="M1641" s="1" t="str">
        <f>IFERROR(VLOOKUP(Tabla1[[#This Row],[COD]],Circuitos[],2,0)," ")</f>
        <v xml:space="preserve"> </v>
      </c>
      <c r="N1641" s="9">
        <f>Tabla1[[#This Row],[DIA]]</f>
        <v>45886</v>
      </c>
    </row>
    <row r="1642" spans="1:14">
      <c r="A1642" s="9" t="str">
        <f>Tabla1[[#This Row],[DIA]]&amp;"-"&amp;Tabla1[[#This Row],[NUM]]</f>
        <v>45886-433</v>
      </c>
      <c r="B1642" s="61">
        <v>45886</v>
      </c>
      <c r="C1642" t="s">
        <v>394</v>
      </c>
      <c r="D1642" t="s">
        <v>13</v>
      </c>
      <c r="E1642" t="s">
        <v>395</v>
      </c>
      <c r="F1642">
        <v>433</v>
      </c>
      <c r="G1642">
        <v>0.44444444444444442</v>
      </c>
      <c r="H1642">
        <v>0.60763888888888884</v>
      </c>
      <c r="I1642">
        <v>35</v>
      </c>
      <c r="J1642">
        <v>19</v>
      </c>
      <c r="K1642">
        <v>16</v>
      </c>
      <c r="L1642">
        <v>54.285714285714285</v>
      </c>
      <c r="M1642" s="1" t="str">
        <f>IFERROR(VLOOKUP(Tabla1[[#This Row],[COD]],Circuitos[],2,0)," ")</f>
        <v xml:space="preserve"> </v>
      </c>
      <c r="N1642" s="9">
        <f>Tabla1[[#This Row],[DIA]]</f>
        <v>45886</v>
      </c>
    </row>
    <row r="1643" spans="1:14">
      <c r="A1643" s="9" t="str">
        <f>Tabla1[[#This Row],[DIA]]&amp;"-"&amp;Tabla1[[#This Row],[NUM]]</f>
        <v>45887-920</v>
      </c>
      <c r="B1643" s="61">
        <v>45887</v>
      </c>
      <c r="C1643" t="s">
        <v>185</v>
      </c>
      <c r="D1643" t="s">
        <v>13</v>
      </c>
      <c r="E1643" t="s">
        <v>186</v>
      </c>
      <c r="F1643">
        <v>920</v>
      </c>
      <c r="G1643">
        <v>0.63888888888888884</v>
      </c>
      <c r="H1643">
        <v>0.78125</v>
      </c>
      <c r="I1643">
        <v>30</v>
      </c>
      <c r="J1643">
        <v>0</v>
      </c>
      <c r="K1643">
        <v>30</v>
      </c>
      <c r="L1643">
        <v>0</v>
      </c>
      <c r="M1643" s="1" t="str">
        <f>IFERROR(VLOOKUP(Tabla1[[#This Row],[COD]],Circuitos[],2,0)," ")</f>
        <v xml:space="preserve"> </v>
      </c>
      <c r="N1643" s="9">
        <f>Tabla1[[#This Row],[DIA]]</f>
        <v>45887</v>
      </c>
    </row>
    <row r="1644" spans="1:14">
      <c r="A1644" s="9" t="str">
        <f>Tabla1[[#This Row],[DIA]]&amp;"-"&amp;Tabla1[[#This Row],[NUM]]</f>
        <v>45887-101</v>
      </c>
      <c r="B1644" s="61">
        <v>45887</v>
      </c>
      <c r="C1644" t="s">
        <v>111</v>
      </c>
      <c r="D1644" t="s">
        <v>13</v>
      </c>
      <c r="E1644" t="s">
        <v>265</v>
      </c>
      <c r="F1644">
        <v>101</v>
      </c>
      <c r="G1644">
        <v>9.375E-2</v>
      </c>
      <c r="H1644">
        <v>0.33680555555555558</v>
      </c>
      <c r="I1644">
        <v>27</v>
      </c>
      <c r="J1644">
        <v>26</v>
      </c>
      <c r="K1644">
        <v>1</v>
      </c>
      <c r="L1644">
        <v>96.296296296296291</v>
      </c>
      <c r="M1644" s="1" t="str">
        <f>IFERROR(VLOOKUP(Tabla1[[#This Row],[COD]],Circuitos[],2,0)," ")</f>
        <v xml:space="preserve"> </v>
      </c>
      <c r="N1644" s="9">
        <f>Tabla1[[#This Row],[DIA]]</f>
        <v>45887</v>
      </c>
    </row>
    <row r="1645" spans="1:14">
      <c r="A1645" s="9" t="str">
        <f>Tabla1[[#This Row],[DIA]]&amp;"-"&amp;Tabla1[[#This Row],[NUM]]</f>
        <v>45887-1336</v>
      </c>
      <c r="B1645" s="61">
        <v>45887</v>
      </c>
      <c r="C1645" t="s">
        <v>36</v>
      </c>
      <c r="D1645" t="s">
        <v>183</v>
      </c>
      <c r="E1645" t="s">
        <v>174</v>
      </c>
      <c r="F1645">
        <v>1336</v>
      </c>
      <c r="G1645">
        <v>0.58680555555555558</v>
      </c>
      <c r="H1645">
        <v>0.82291666666666663</v>
      </c>
      <c r="I1645">
        <v>10</v>
      </c>
      <c r="J1645">
        <v>0</v>
      </c>
      <c r="K1645">
        <v>10</v>
      </c>
      <c r="L1645">
        <v>0</v>
      </c>
      <c r="M1645" s="1" t="str">
        <f>IFERROR(VLOOKUP(Tabla1[[#This Row],[COD]],Circuitos[],2,0)," ")</f>
        <v>Programas de Egipto</v>
      </c>
      <c r="N1645" s="9">
        <f>Tabla1[[#This Row],[DIA]]</f>
        <v>45887</v>
      </c>
    </row>
    <row r="1646" spans="1:14">
      <c r="A1646" s="9" t="str">
        <f>Tabla1[[#This Row],[DIA]]&amp;"-"&amp;Tabla1[[#This Row],[NUM]]</f>
        <v>45887-2722</v>
      </c>
      <c r="B1646" s="61">
        <v>45887</v>
      </c>
      <c r="C1646" t="s">
        <v>37</v>
      </c>
      <c r="D1646" t="s">
        <v>183</v>
      </c>
      <c r="E1646" t="s">
        <v>561</v>
      </c>
      <c r="F1646">
        <v>2722</v>
      </c>
      <c r="G1646">
        <v>0.67013888888888884</v>
      </c>
      <c r="H1646">
        <v>0.93055555555555558</v>
      </c>
      <c r="I1646">
        <v>10</v>
      </c>
      <c r="J1646">
        <v>0</v>
      </c>
      <c r="K1646">
        <v>10</v>
      </c>
      <c r="L1646">
        <v>0</v>
      </c>
      <c r="M1646" s="1" t="str">
        <f>IFERROR(VLOOKUP(Tabla1[[#This Row],[COD]],Circuitos[],2,0)," ")</f>
        <v>Programas de Egipto</v>
      </c>
      <c r="N1646" s="9">
        <f>Tabla1[[#This Row],[DIA]]</f>
        <v>45887</v>
      </c>
    </row>
    <row r="1647" spans="1:14">
      <c r="A1647" s="9" t="str">
        <f>Tabla1[[#This Row],[DIA]]&amp;"-"&amp;Tabla1[[#This Row],[NUM]]</f>
        <v>45887-1335</v>
      </c>
      <c r="B1647" s="61">
        <v>45887</v>
      </c>
      <c r="C1647" t="s">
        <v>173</v>
      </c>
      <c r="D1647" t="s">
        <v>36</v>
      </c>
      <c r="E1647" t="s">
        <v>174</v>
      </c>
      <c r="F1647">
        <v>1335</v>
      </c>
      <c r="G1647">
        <v>0.40277777777777779</v>
      </c>
      <c r="H1647">
        <v>0.54513888888888884</v>
      </c>
      <c r="I1647">
        <v>10</v>
      </c>
      <c r="J1647">
        <v>0</v>
      </c>
      <c r="K1647">
        <v>10</v>
      </c>
      <c r="L1647">
        <v>0</v>
      </c>
      <c r="M1647" s="1" t="str">
        <f>IFERROR(VLOOKUP(Tabla1[[#This Row],[COD]],Circuitos[],2,0)," ")</f>
        <v xml:space="preserve"> </v>
      </c>
      <c r="N1647" s="9">
        <f>Tabla1[[#This Row],[DIA]]</f>
        <v>45887</v>
      </c>
    </row>
    <row r="1648" spans="1:14">
      <c r="A1648" s="9" t="str">
        <f>Tabla1[[#This Row],[DIA]]&amp;"-"&amp;Tabla1[[#This Row],[NUM]]</f>
        <v>45887-2721</v>
      </c>
      <c r="B1648" s="61">
        <v>45887</v>
      </c>
      <c r="C1648" t="s">
        <v>173</v>
      </c>
      <c r="D1648" t="s">
        <v>37</v>
      </c>
      <c r="E1648" t="s">
        <v>561</v>
      </c>
      <c r="F1648">
        <v>2721</v>
      </c>
      <c r="G1648">
        <v>0.45833333333333331</v>
      </c>
      <c r="H1648">
        <v>0.62847222222222221</v>
      </c>
      <c r="I1648">
        <v>10</v>
      </c>
      <c r="J1648">
        <v>0</v>
      </c>
      <c r="K1648">
        <v>10</v>
      </c>
      <c r="L1648">
        <v>0</v>
      </c>
      <c r="M1648" s="1" t="str">
        <f>IFERROR(VLOOKUP(Tabla1[[#This Row],[COD]],Circuitos[],2,0)," ")</f>
        <v xml:space="preserve"> </v>
      </c>
      <c r="N1648" s="9">
        <f>Tabla1[[#This Row],[DIA]]</f>
        <v>45887</v>
      </c>
    </row>
    <row r="1649" spans="1:14">
      <c r="A1649" s="9" t="str">
        <f>Tabla1[[#This Row],[DIA]]&amp;"-"&amp;Tabla1[[#This Row],[NUM]]</f>
        <v>45887-1002</v>
      </c>
      <c r="B1649" s="61">
        <v>45887</v>
      </c>
      <c r="C1649" t="s">
        <v>173</v>
      </c>
      <c r="D1649" t="s">
        <v>13</v>
      </c>
      <c r="E1649" t="s">
        <v>174</v>
      </c>
      <c r="F1649">
        <v>1002</v>
      </c>
      <c r="G1649">
        <v>0.3125</v>
      </c>
      <c r="H1649">
        <v>0.4861111111111111</v>
      </c>
      <c r="I1649">
        <v>20</v>
      </c>
      <c r="J1649">
        <v>0</v>
      </c>
      <c r="K1649">
        <v>20</v>
      </c>
      <c r="L1649">
        <v>0</v>
      </c>
      <c r="M1649" s="1" t="str">
        <f>IFERROR(VLOOKUP(Tabla1[[#This Row],[COD]],Circuitos[],2,0)," ")</f>
        <v>Programas de Egipto</v>
      </c>
      <c r="N1649" s="9">
        <f>Tabla1[[#This Row],[DIA]]</f>
        <v>45887</v>
      </c>
    </row>
    <row r="1650" spans="1:14">
      <c r="A1650" s="9" t="str">
        <f>Tabla1[[#This Row],[DIA]]&amp;"-"&amp;Tabla1[[#This Row],[NUM]]</f>
        <v>45887-1916</v>
      </c>
      <c r="B1650" s="61">
        <v>45887</v>
      </c>
      <c r="C1650" t="s">
        <v>313</v>
      </c>
      <c r="D1650" t="s">
        <v>13</v>
      </c>
      <c r="E1650" t="s">
        <v>250</v>
      </c>
      <c r="F1650">
        <v>1916</v>
      </c>
      <c r="G1650">
        <v>0.4236111111111111</v>
      </c>
      <c r="H1650">
        <v>0.58680555555555558</v>
      </c>
      <c r="I1650">
        <v>30</v>
      </c>
      <c r="J1650">
        <v>0</v>
      </c>
      <c r="K1650">
        <v>30</v>
      </c>
      <c r="L1650">
        <v>0</v>
      </c>
      <c r="M1650" s="1" t="str">
        <f>IFERROR(VLOOKUP(Tabla1[[#This Row],[COD]],Circuitos[],2,0)," ")</f>
        <v xml:space="preserve"> </v>
      </c>
      <c r="N1650" s="9">
        <f>Tabla1[[#This Row],[DIA]]</f>
        <v>45887</v>
      </c>
    </row>
    <row r="1651" spans="1:14">
      <c r="A1651" s="9" t="str">
        <f>Tabla1[[#This Row],[DIA]]&amp;"-"&amp;Tabla1[[#This Row],[NUM]]</f>
        <v>45887-2232</v>
      </c>
      <c r="B1651" s="61">
        <v>45887</v>
      </c>
      <c r="C1651" t="s">
        <v>147</v>
      </c>
      <c r="D1651" t="s">
        <v>180</v>
      </c>
      <c r="E1651" t="s">
        <v>181</v>
      </c>
      <c r="F1651">
        <v>2232</v>
      </c>
      <c r="G1651">
        <v>5.5555555555555552E-2</v>
      </c>
      <c r="H1651">
        <v>0.11805555555555555</v>
      </c>
      <c r="I1651">
        <v>26</v>
      </c>
      <c r="J1651">
        <v>0</v>
      </c>
      <c r="K1651">
        <v>26</v>
      </c>
      <c r="L1651">
        <v>0</v>
      </c>
      <c r="M1651" s="1" t="str">
        <f>IFERROR(VLOOKUP(Tabla1[[#This Row],[COD]],Circuitos[],2,0)," ")</f>
        <v xml:space="preserve"> </v>
      </c>
      <c r="N1651" s="9">
        <f>Tabla1[[#This Row],[DIA]]</f>
        <v>45887</v>
      </c>
    </row>
    <row r="1652" spans="1:14">
      <c r="A1652" s="9" t="str">
        <f>Tabla1[[#This Row],[DIA]]&amp;"-"&amp;Tabla1[[#This Row],[NUM]]</f>
        <v>45887-616</v>
      </c>
      <c r="B1652" s="61">
        <v>45887</v>
      </c>
      <c r="C1652" t="s">
        <v>97</v>
      </c>
      <c r="D1652" t="s">
        <v>266</v>
      </c>
      <c r="E1652" t="s">
        <v>558</v>
      </c>
      <c r="F1652">
        <v>616</v>
      </c>
      <c r="G1652">
        <v>0.62847222222222221</v>
      </c>
      <c r="H1652">
        <v>0.74652777777777779</v>
      </c>
      <c r="I1652">
        <v>40</v>
      </c>
      <c r="J1652">
        <v>4</v>
      </c>
      <c r="K1652">
        <v>36</v>
      </c>
      <c r="L1652">
        <v>10</v>
      </c>
      <c r="M1652" s="1" t="str">
        <f>IFERROR(VLOOKUP(Tabla1[[#This Row],[COD]],Circuitos[],2,0)," ")</f>
        <v>Todo Eslovenia, Austria y Costa Italiana</v>
      </c>
      <c r="N1652" s="9">
        <f>Tabla1[[#This Row],[DIA]]</f>
        <v>45887</v>
      </c>
    </row>
    <row r="1653" spans="1:14">
      <c r="A1653" s="9" t="str">
        <f>Tabla1[[#This Row],[DIA]]&amp;"-"&amp;Tabla1[[#This Row],[NUM]]</f>
        <v>45887-615</v>
      </c>
      <c r="B1653" s="61">
        <v>45887</v>
      </c>
      <c r="C1653" t="s">
        <v>266</v>
      </c>
      <c r="D1653" t="s">
        <v>37</v>
      </c>
      <c r="E1653" t="s">
        <v>558</v>
      </c>
      <c r="F1653">
        <v>615</v>
      </c>
      <c r="G1653">
        <v>0.41666666666666669</v>
      </c>
      <c r="H1653">
        <v>0.52430555555555558</v>
      </c>
      <c r="I1653">
        <v>40</v>
      </c>
      <c r="J1653">
        <v>0</v>
      </c>
      <c r="K1653">
        <v>40</v>
      </c>
      <c r="L1653">
        <v>0</v>
      </c>
      <c r="M1653" s="1" t="str">
        <f>IFERROR(VLOOKUP(Tabla1[[#This Row],[COD]],Circuitos[],2,0)," ")</f>
        <v xml:space="preserve"> </v>
      </c>
      <c r="N1653" s="9">
        <f>Tabla1[[#This Row],[DIA]]</f>
        <v>45887</v>
      </c>
    </row>
    <row r="1654" spans="1:14">
      <c r="A1654" s="9" t="str">
        <f>Tabla1[[#This Row],[DIA]]&amp;"-"&amp;Tabla1[[#This Row],[NUM]]</f>
        <v>45887-921</v>
      </c>
      <c r="B1654" s="61">
        <v>45887</v>
      </c>
      <c r="C1654" t="s">
        <v>13</v>
      </c>
      <c r="D1654" t="s">
        <v>185</v>
      </c>
      <c r="E1654" t="s">
        <v>186</v>
      </c>
      <c r="F1654">
        <v>921</v>
      </c>
      <c r="G1654">
        <v>0.81597222222222221</v>
      </c>
      <c r="H1654">
        <v>2.0833333333333332E-2</v>
      </c>
      <c r="I1654">
        <v>30</v>
      </c>
      <c r="J1654">
        <v>2</v>
      </c>
      <c r="K1654">
        <v>28</v>
      </c>
      <c r="L1654">
        <v>6.666666666666667</v>
      </c>
      <c r="M1654" s="1" t="str">
        <f>IFERROR(VLOOKUP(Tabla1[[#This Row],[COD]],Circuitos[],2,0)," ")</f>
        <v xml:space="preserve"> </v>
      </c>
      <c r="N1654" s="9">
        <f>Tabla1[[#This Row],[DIA]]</f>
        <v>45887</v>
      </c>
    </row>
    <row r="1655" spans="1:14">
      <c r="A1655" s="9" t="str">
        <f>Tabla1[[#This Row],[DIA]]&amp;"-"&amp;Tabla1[[#This Row],[NUM]]</f>
        <v>45887-1002</v>
      </c>
      <c r="B1655" s="61">
        <v>45887</v>
      </c>
      <c r="C1655" t="s">
        <v>13</v>
      </c>
      <c r="D1655" t="s">
        <v>183</v>
      </c>
      <c r="E1655" t="s">
        <v>174</v>
      </c>
      <c r="F1655">
        <v>1002</v>
      </c>
      <c r="G1655">
        <v>0.52777777777777779</v>
      </c>
      <c r="H1655">
        <v>0.77777777777777779</v>
      </c>
      <c r="I1655">
        <v>20</v>
      </c>
      <c r="J1655">
        <v>0</v>
      </c>
      <c r="K1655">
        <v>20</v>
      </c>
      <c r="L1655">
        <v>0</v>
      </c>
      <c r="M1655" s="1" t="str">
        <f>IFERROR(VLOOKUP(Tabla1[[#This Row],[COD]],Circuitos[],2,0)," ")</f>
        <v>Programas de Egipto</v>
      </c>
      <c r="N1655" s="9">
        <f>Tabla1[[#This Row],[DIA]]</f>
        <v>45887</v>
      </c>
    </row>
    <row r="1656" spans="1:14">
      <c r="A1656" s="9" t="str">
        <f>Tabla1[[#This Row],[DIA]]&amp;"-"&amp;Tabla1[[#This Row],[NUM]]</f>
        <v>45887-587</v>
      </c>
      <c r="B1656" s="61">
        <v>45887</v>
      </c>
      <c r="C1656" t="s">
        <v>13</v>
      </c>
      <c r="D1656" t="s">
        <v>229</v>
      </c>
      <c r="E1656" t="s">
        <v>556</v>
      </c>
      <c r="F1656">
        <v>587</v>
      </c>
      <c r="G1656">
        <v>0.89583333333333337</v>
      </c>
      <c r="H1656">
        <v>1.0416666666666666E-2</v>
      </c>
      <c r="I1656">
        <v>35</v>
      </c>
      <c r="J1656">
        <v>2</v>
      </c>
      <c r="K1656">
        <v>33</v>
      </c>
      <c r="L1656">
        <v>5.7142857142857144</v>
      </c>
      <c r="M1656" s="1" t="str">
        <f>IFERROR(VLOOKUP(Tabla1[[#This Row],[COD]],Circuitos[],2,0)," ")</f>
        <v xml:space="preserve"> </v>
      </c>
      <c r="N1656" s="9">
        <f>Tabla1[[#This Row],[DIA]]</f>
        <v>45887</v>
      </c>
    </row>
    <row r="1657" spans="1:14">
      <c r="A1657" s="9" t="str">
        <f>Tabla1[[#This Row],[DIA]]&amp;"-"&amp;Tabla1[[#This Row],[NUM]]</f>
        <v>45887-747</v>
      </c>
      <c r="B1657" s="61">
        <v>45887</v>
      </c>
      <c r="C1657" t="s">
        <v>13</v>
      </c>
      <c r="D1657" t="s">
        <v>196</v>
      </c>
      <c r="E1657" t="s">
        <v>250</v>
      </c>
      <c r="F1657">
        <v>747</v>
      </c>
      <c r="G1657">
        <v>0.83680555555555558</v>
      </c>
      <c r="H1657">
        <v>0.94444444444444442</v>
      </c>
      <c r="I1657">
        <v>40</v>
      </c>
      <c r="J1657">
        <v>0</v>
      </c>
      <c r="K1657">
        <v>40</v>
      </c>
      <c r="L1657">
        <v>0</v>
      </c>
      <c r="M1657" s="1" t="str">
        <f>IFERROR(VLOOKUP(Tabla1[[#This Row],[COD]],Circuitos[],2,0)," ")</f>
        <v xml:space="preserve"> </v>
      </c>
      <c r="N1657" s="9">
        <f>Tabla1[[#This Row],[DIA]]</f>
        <v>45887</v>
      </c>
    </row>
    <row r="1658" spans="1:14">
      <c r="A1658" s="9" t="str">
        <f>Tabla1[[#This Row],[DIA]]&amp;"-"&amp;Tabla1[[#This Row],[NUM]]</f>
        <v>45887-1219</v>
      </c>
      <c r="B1658" s="61">
        <v>45887</v>
      </c>
      <c r="C1658" t="s">
        <v>13</v>
      </c>
      <c r="D1658" t="s">
        <v>557</v>
      </c>
      <c r="E1658" t="s">
        <v>250</v>
      </c>
      <c r="F1658">
        <v>1219</v>
      </c>
      <c r="G1658">
        <v>0.3125</v>
      </c>
      <c r="H1658">
        <v>0.38194444444444442</v>
      </c>
      <c r="I1658">
        <v>30</v>
      </c>
      <c r="J1658">
        <v>0</v>
      </c>
      <c r="K1658">
        <v>30</v>
      </c>
      <c r="L1658">
        <v>0</v>
      </c>
      <c r="M1658" s="1" t="str">
        <f>IFERROR(VLOOKUP(Tabla1[[#This Row],[COD]],Circuitos[],2,0)," ")</f>
        <v xml:space="preserve"> </v>
      </c>
      <c r="N1658" s="9">
        <f>Tabla1[[#This Row],[DIA]]</f>
        <v>45887</v>
      </c>
    </row>
    <row r="1659" spans="1:14">
      <c r="A1659" s="9" t="str">
        <f>Tabla1[[#This Row],[DIA]]&amp;"-"&amp;Tabla1[[#This Row],[NUM]]</f>
        <v>45887-5115</v>
      </c>
      <c r="B1659" s="61">
        <v>45887</v>
      </c>
      <c r="C1659" t="s">
        <v>13</v>
      </c>
      <c r="D1659" t="s">
        <v>348</v>
      </c>
      <c r="E1659" t="s">
        <v>549</v>
      </c>
      <c r="F1659">
        <v>5115</v>
      </c>
      <c r="G1659">
        <v>0.33333333333333331</v>
      </c>
      <c r="H1659">
        <v>0.46875</v>
      </c>
      <c r="I1659">
        <v>189</v>
      </c>
      <c r="J1659">
        <v>88</v>
      </c>
      <c r="K1659">
        <v>101</v>
      </c>
      <c r="L1659">
        <v>46.560846560846564</v>
      </c>
      <c r="M1659" s="1" t="str">
        <f>IFERROR(VLOOKUP(Tabla1[[#This Row],[COD]],Circuitos[],2,0)," ")</f>
        <v>Noruega Fascinante I / Esencias de Noruega I</v>
      </c>
      <c r="N1659" s="9">
        <f>Tabla1[[#This Row],[DIA]]</f>
        <v>45887</v>
      </c>
    </row>
    <row r="1660" spans="1:14">
      <c r="A1660" s="9" t="str">
        <f>Tabla1[[#This Row],[DIA]]&amp;"-"&amp;Tabla1[[#This Row],[NUM]]</f>
        <v>45887-742</v>
      </c>
      <c r="B1660" s="61">
        <v>45887</v>
      </c>
      <c r="C1660" t="s">
        <v>196</v>
      </c>
      <c r="D1660" t="s">
        <v>13</v>
      </c>
      <c r="E1660" t="s">
        <v>250</v>
      </c>
      <c r="F1660">
        <v>742</v>
      </c>
      <c r="G1660">
        <v>0.50694444444444442</v>
      </c>
      <c r="H1660">
        <v>0.625</v>
      </c>
      <c r="I1660">
        <v>40</v>
      </c>
      <c r="J1660">
        <v>9</v>
      </c>
      <c r="K1660">
        <v>31</v>
      </c>
      <c r="L1660">
        <v>22.5</v>
      </c>
      <c r="M1660" s="1" t="str">
        <f>IFERROR(VLOOKUP(Tabla1[[#This Row],[COD]],Circuitos[],2,0)," ")</f>
        <v xml:space="preserve"> </v>
      </c>
      <c r="N1660" s="9">
        <f>Tabla1[[#This Row],[DIA]]</f>
        <v>45887</v>
      </c>
    </row>
    <row r="1661" spans="1:14">
      <c r="A1661" s="9" t="str">
        <f>Tabla1[[#This Row],[DIA]]&amp;"-"&amp;Tabla1[[#This Row],[NUM]]</f>
        <v>45887-5116</v>
      </c>
      <c r="B1661" s="61">
        <v>45887</v>
      </c>
      <c r="C1661" t="s">
        <v>348</v>
      </c>
      <c r="D1661" t="s">
        <v>13</v>
      </c>
      <c r="E1661" t="s">
        <v>549</v>
      </c>
      <c r="F1661">
        <v>5116</v>
      </c>
      <c r="G1661">
        <v>0.50347222222222221</v>
      </c>
      <c r="H1661">
        <v>0.63888888888888884</v>
      </c>
      <c r="I1661">
        <v>189</v>
      </c>
      <c r="J1661">
        <v>26</v>
      </c>
      <c r="K1661">
        <v>163</v>
      </c>
      <c r="L1661">
        <v>13.756613756613756</v>
      </c>
      <c r="M1661" s="1" t="str">
        <f>IFERROR(VLOOKUP(Tabla1[[#This Row],[COD]],Circuitos[],2,0)," ")</f>
        <v xml:space="preserve"> </v>
      </c>
      <c r="N1661" s="9">
        <f>Tabla1[[#This Row],[DIA]]</f>
        <v>45887</v>
      </c>
    </row>
    <row r="1662" spans="1:14">
      <c r="A1662" s="9" t="str">
        <f>Tabla1[[#This Row],[DIA]]&amp;"-"&amp;Tabla1[[#This Row],[NUM]]</f>
        <v>45888-1304</v>
      </c>
      <c r="B1662" s="61">
        <v>45888</v>
      </c>
      <c r="C1662" t="s">
        <v>33</v>
      </c>
      <c r="D1662" t="s">
        <v>147</v>
      </c>
      <c r="E1662" t="s">
        <v>181</v>
      </c>
      <c r="F1662">
        <v>1304</v>
      </c>
      <c r="G1662">
        <v>0.50347222222222221</v>
      </c>
      <c r="H1662">
        <v>0.72569444444444442</v>
      </c>
      <c r="I1662">
        <v>22</v>
      </c>
      <c r="J1662">
        <v>0</v>
      </c>
      <c r="K1662">
        <v>22</v>
      </c>
      <c r="L1662">
        <v>0</v>
      </c>
      <c r="M1662" s="1" t="str">
        <f>IFERROR(VLOOKUP(Tabla1[[#This Row],[COD]],Circuitos[],2,0)," ")</f>
        <v xml:space="preserve"> </v>
      </c>
      <c r="N1662" s="9">
        <f>Tabla1[[#This Row],[DIA]]</f>
        <v>45888</v>
      </c>
    </row>
    <row r="1663" spans="1:14">
      <c r="A1663" s="9" t="str">
        <f>Tabla1[[#This Row],[DIA]]&amp;"-"&amp;Tabla1[[#This Row],[NUM]]</f>
        <v>45888-1854</v>
      </c>
      <c r="B1663" s="61">
        <v>45888</v>
      </c>
      <c r="C1663" t="s">
        <v>36</v>
      </c>
      <c r="D1663" t="s">
        <v>147</v>
      </c>
      <c r="E1663" t="s">
        <v>181</v>
      </c>
      <c r="F1663">
        <v>1854</v>
      </c>
      <c r="G1663">
        <v>0.5</v>
      </c>
      <c r="H1663">
        <v>0.69097222222222221</v>
      </c>
      <c r="I1663">
        <v>26</v>
      </c>
      <c r="J1663">
        <v>7</v>
      </c>
      <c r="K1663">
        <v>19</v>
      </c>
      <c r="L1663">
        <v>26.923076923076923</v>
      </c>
      <c r="M1663" s="1" t="str">
        <f>IFERROR(VLOOKUP(Tabla1[[#This Row],[COD]],Circuitos[],2,0)," ")</f>
        <v xml:space="preserve"> </v>
      </c>
      <c r="N1663" s="9">
        <f>Tabla1[[#This Row],[DIA]]</f>
        <v>45888</v>
      </c>
    </row>
    <row r="1664" spans="1:14">
      <c r="A1664" s="9" t="str">
        <f>Tabla1[[#This Row],[DIA]]&amp;"-"&amp;Tabla1[[#This Row],[NUM]]</f>
        <v>45888-1316</v>
      </c>
      <c r="B1664" s="61">
        <v>45888</v>
      </c>
      <c r="C1664" t="s">
        <v>37</v>
      </c>
      <c r="D1664" t="s">
        <v>147</v>
      </c>
      <c r="E1664" t="s">
        <v>181</v>
      </c>
      <c r="F1664">
        <v>1316</v>
      </c>
      <c r="G1664">
        <v>0.50347222222222221</v>
      </c>
      <c r="H1664">
        <v>0.71875</v>
      </c>
      <c r="I1664">
        <v>26</v>
      </c>
      <c r="J1664">
        <v>7</v>
      </c>
      <c r="K1664">
        <v>19</v>
      </c>
      <c r="L1664">
        <v>26.923076923076923</v>
      </c>
      <c r="M1664" s="1" t="str">
        <f>IFERROR(VLOOKUP(Tabla1[[#This Row],[COD]],Circuitos[],2,0)," ")</f>
        <v xml:space="preserve"> </v>
      </c>
      <c r="N1664" s="9">
        <f>Tabla1[[#This Row],[DIA]]</f>
        <v>45888</v>
      </c>
    </row>
    <row r="1665" spans="1:14">
      <c r="A1665" s="9" t="str">
        <f>Tabla1[[#This Row],[DIA]]&amp;"-"&amp;Tabla1[[#This Row],[NUM]]</f>
        <v>45888-872</v>
      </c>
      <c r="B1665" s="61">
        <v>45888</v>
      </c>
      <c r="C1665" t="s">
        <v>223</v>
      </c>
      <c r="D1665" t="s">
        <v>13</v>
      </c>
      <c r="E1665" t="s">
        <v>250</v>
      </c>
      <c r="F1665">
        <v>872</v>
      </c>
      <c r="G1665">
        <v>0.64930555555555558</v>
      </c>
      <c r="H1665">
        <v>0.78819444444444442</v>
      </c>
      <c r="I1665">
        <v>45</v>
      </c>
      <c r="J1665">
        <v>16</v>
      </c>
      <c r="K1665">
        <v>29</v>
      </c>
      <c r="L1665">
        <v>35.555555555555557</v>
      </c>
      <c r="M1665" s="1" t="str">
        <f>IFERROR(VLOOKUP(Tabla1[[#This Row],[COD]],Circuitos[],2,0)," ")</f>
        <v xml:space="preserve"> </v>
      </c>
      <c r="N1665" s="9">
        <f>Tabla1[[#This Row],[DIA]]</f>
        <v>45888</v>
      </c>
    </row>
    <row r="1666" spans="1:14">
      <c r="A1666" s="9" t="str">
        <f>Tabla1[[#This Row],[DIA]]&amp;"-"&amp;Tabla1[[#This Row],[NUM]]</f>
        <v>45888-936</v>
      </c>
      <c r="B1666" s="61">
        <v>45888</v>
      </c>
      <c r="C1666" t="s">
        <v>209</v>
      </c>
      <c r="D1666" t="s">
        <v>13</v>
      </c>
      <c r="E1666" t="s">
        <v>250</v>
      </c>
      <c r="F1666">
        <v>936</v>
      </c>
      <c r="G1666">
        <v>0.64930555555555558</v>
      </c>
      <c r="H1666">
        <v>0.77777777777777779</v>
      </c>
      <c r="I1666">
        <v>45</v>
      </c>
      <c r="J1666">
        <v>6</v>
      </c>
      <c r="K1666">
        <v>39</v>
      </c>
      <c r="L1666">
        <v>13.333333333333334</v>
      </c>
      <c r="M1666" s="1" t="str">
        <f>IFERROR(VLOOKUP(Tabla1[[#This Row],[COD]],Circuitos[],2,0)," ")</f>
        <v xml:space="preserve"> </v>
      </c>
      <c r="N1666" s="9">
        <f>Tabla1[[#This Row],[DIA]]</f>
        <v>45888</v>
      </c>
    </row>
    <row r="1667" spans="1:14">
      <c r="A1667" s="9" t="str">
        <f>Tabla1[[#This Row],[DIA]]&amp;"-"&amp;Tabla1[[#This Row],[NUM]]</f>
        <v>45888-1305</v>
      </c>
      <c r="B1667" s="61">
        <v>45888</v>
      </c>
      <c r="C1667" t="s">
        <v>147</v>
      </c>
      <c r="D1667" t="s">
        <v>33</v>
      </c>
      <c r="E1667" t="s">
        <v>181</v>
      </c>
      <c r="F1667">
        <v>1305</v>
      </c>
      <c r="G1667">
        <v>0.55208333333333337</v>
      </c>
      <c r="H1667">
        <v>0.70833333333333337</v>
      </c>
      <c r="I1667">
        <v>22</v>
      </c>
      <c r="J1667">
        <v>0</v>
      </c>
      <c r="K1667">
        <v>22</v>
      </c>
      <c r="L1667">
        <v>0</v>
      </c>
      <c r="M1667" s="1" t="str">
        <f>IFERROR(VLOOKUP(Tabla1[[#This Row],[COD]],Circuitos[],2,0)," ")</f>
        <v xml:space="preserve"> </v>
      </c>
      <c r="N1667" s="9">
        <f>Tabla1[[#This Row],[DIA]]</f>
        <v>45888</v>
      </c>
    </row>
    <row r="1668" spans="1:14">
      <c r="A1668" s="9" t="str">
        <f>Tabla1[[#This Row],[DIA]]&amp;"-"&amp;Tabla1[[#This Row],[NUM]]</f>
        <v>45888-2020</v>
      </c>
      <c r="B1668" s="61">
        <v>45888</v>
      </c>
      <c r="C1668" t="s">
        <v>147</v>
      </c>
      <c r="D1668" t="s">
        <v>180</v>
      </c>
      <c r="E1668" t="s">
        <v>181</v>
      </c>
      <c r="F1668">
        <v>2020</v>
      </c>
      <c r="G1668">
        <v>0.76736111111111116</v>
      </c>
      <c r="H1668">
        <v>0.82986111111111116</v>
      </c>
      <c r="I1668">
        <v>48</v>
      </c>
      <c r="J1668">
        <v>7</v>
      </c>
      <c r="K1668">
        <v>41</v>
      </c>
      <c r="L1668">
        <v>14.583333333333334</v>
      </c>
      <c r="M1668" s="1" t="str">
        <f>IFERROR(VLOOKUP(Tabla1[[#This Row],[COD]],Circuitos[],2,0)," ")</f>
        <v xml:space="preserve"> </v>
      </c>
      <c r="N1668" s="9">
        <f>Tabla1[[#This Row],[DIA]]</f>
        <v>45888</v>
      </c>
    </row>
    <row r="1669" spans="1:14">
      <c r="A1669" s="9" t="str">
        <f>Tabla1[[#This Row],[DIA]]&amp;"-"&amp;Tabla1[[#This Row],[NUM]]</f>
        <v>45888-2022</v>
      </c>
      <c r="B1669" s="61">
        <v>45888</v>
      </c>
      <c r="C1669" t="s">
        <v>147</v>
      </c>
      <c r="D1669" t="s">
        <v>180</v>
      </c>
      <c r="E1669" t="s">
        <v>181</v>
      </c>
      <c r="F1669">
        <v>2022</v>
      </c>
      <c r="G1669">
        <v>0.83680555555555558</v>
      </c>
      <c r="H1669">
        <v>0.89930555555555558</v>
      </c>
      <c r="I1669">
        <v>78</v>
      </c>
      <c r="J1669">
        <v>15</v>
      </c>
      <c r="K1669">
        <v>63</v>
      </c>
      <c r="L1669">
        <v>19.23076923076923</v>
      </c>
      <c r="M1669" s="1" t="str">
        <f>IFERROR(VLOOKUP(Tabla1[[#This Row],[COD]],Circuitos[],2,0)," ")</f>
        <v xml:space="preserve"> </v>
      </c>
      <c r="N1669" s="9">
        <f>Tabla1[[#This Row],[DIA]]</f>
        <v>45888</v>
      </c>
    </row>
    <row r="1670" spans="1:14">
      <c r="A1670" s="9" t="str">
        <f>Tabla1[[#This Row],[DIA]]&amp;"-"&amp;Tabla1[[#This Row],[NUM]]</f>
        <v>45888-1855</v>
      </c>
      <c r="B1670" s="61">
        <v>45888</v>
      </c>
      <c r="C1670" t="s">
        <v>147</v>
      </c>
      <c r="D1670" t="s">
        <v>36</v>
      </c>
      <c r="E1670" t="s">
        <v>181</v>
      </c>
      <c r="F1670">
        <v>1855</v>
      </c>
      <c r="G1670">
        <v>0.59722222222222221</v>
      </c>
      <c r="H1670">
        <v>0.71180555555555558</v>
      </c>
      <c r="I1670">
        <v>26</v>
      </c>
      <c r="J1670">
        <v>10</v>
      </c>
      <c r="K1670">
        <v>16</v>
      </c>
      <c r="L1670">
        <v>38.46153846153846</v>
      </c>
      <c r="M1670" s="1" t="str">
        <f>IFERROR(VLOOKUP(Tabla1[[#This Row],[COD]],Circuitos[],2,0)," ")</f>
        <v xml:space="preserve"> </v>
      </c>
      <c r="N1670" s="9">
        <f>Tabla1[[#This Row],[DIA]]</f>
        <v>45888</v>
      </c>
    </row>
    <row r="1671" spans="1:14">
      <c r="A1671" s="9" t="str">
        <f>Tabla1[[#This Row],[DIA]]&amp;"-"&amp;Tabla1[[#This Row],[NUM]]</f>
        <v>45888-1315</v>
      </c>
      <c r="B1671" s="61">
        <v>45888</v>
      </c>
      <c r="C1671" t="s">
        <v>147</v>
      </c>
      <c r="D1671" t="s">
        <v>37</v>
      </c>
      <c r="E1671" t="s">
        <v>181</v>
      </c>
      <c r="F1671">
        <v>1315</v>
      </c>
      <c r="G1671">
        <v>0.32291666666666669</v>
      </c>
      <c r="H1671">
        <v>0.46180555555555558</v>
      </c>
      <c r="I1671">
        <v>26</v>
      </c>
      <c r="J1671">
        <v>2</v>
      </c>
      <c r="K1671">
        <v>24</v>
      </c>
      <c r="L1671">
        <v>7.6923076923076925</v>
      </c>
      <c r="M1671" s="1" t="str">
        <f>IFERROR(VLOOKUP(Tabla1[[#This Row],[COD]],Circuitos[],2,0)," ")</f>
        <v xml:space="preserve"> </v>
      </c>
      <c r="N1671" s="9">
        <f>Tabla1[[#This Row],[DIA]]</f>
        <v>45888</v>
      </c>
    </row>
    <row r="1672" spans="1:14">
      <c r="A1672" s="9" t="str">
        <f>Tabla1[[#This Row],[DIA]]&amp;"-"&amp;Tabla1[[#This Row],[NUM]]</f>
        <v>45888-1859</v>
      </c>
      <c r="B1672" s="61">
        <v>45888</v>
      </c>
      <c r="C1672" t="s">
        <v>147</v>
      </c>
      <c r="D1672" t="s">
        <v>13</v>
      </c>
      <c r="E1672" t="s">
        <v>181</v>
      </c>
      <c r="F1672">
        <v>1859</v>
      </c>
      <c r="G1672">
        <v>0.55208333333333337</v>
      </c>
      <c r="H1672">
        <v>0.70138888888888884</v>
      </c>
      <c r="I1672">
        <v>30</v>
      </c>
      <c r="J1672">
        <v>2</v>
      </c>
      <c r="K1672">
        <v>28</v>
      </c>
      <c r="L1672">
        <v>6.666666666666667</v>
      </c>
      <c r="M1672" s="1" t="str">
        <f>IFERROR(VLOOKUP(Tabla1[[#This Row],[COD]],Circuitos[],2,0)," ")</f>
        <v xml:space="preserve"> </v>
      </c>
      <c r="N1672" s="9">
        <f>Tabla1[[#This Row],[DIA]]</f>
        <v>45888</v>
      </c>
    </row>
    <row r="1673" spans="1:14">
      <c r="A1673" s="9" t="str">
        <f>Tabla1[[#This Row],[DIA]]&amp;"-"&amp;Tabla1[[#This Row],[NUM]]</f>
        <v>45888-1313</v>
      </c>
      <c r="B1673" s="61">
        <v>45888</v>
      </c>
      <c r="C1673" t="s">
        <v>147</v>
      </c>
      <c r="D1673" t="s">
        <v>22</v>
      </c>
      <c r="E1673" t="s">
        <v>181</v>
      </c>
      <c r="F1673">
        <v>1313</v>
      </c>
      <c r="G1673">
        <v>0.59375</v>
      </c>
      <c r="H1673">
        <v>0.72569444444444442</v>
      </c>
      <c r="I1673">
        <v>22</v>
      </c>
      <c r="J1673">
        <v>4</v>
      </c>
      <c r="K1673">
        <v>18</v>
      </c>
      <c r="L1673">
        <v>18.181818181818183</v>
      </c>
      <c r="M1673" s="1" t="str">
        <f>IFERROR(VLOOKUP(Tabla1[[#This Row],[COD]],Circuitos[],2,0)," ")</f>
        <v xml:space="preserve"> </v>
      </c>
      <c r="N1673" s="9">
        <f>Tabla1[[#This Row],[DIA]]</f>
        <v>45888</v>
      </c>
    </row>
    <row r="1674" spans="1:14">
      <c r="A1674" s="9" t="str">
        <f>Tabla1[[#This Row],[DIA]]&amp;"-"&amp;Tabla1[[#This Row],[NUM]]</f>
        <v>45888-871</v>
      </c>
      <c r="B1674" s="61">
        <v>45888</v>
      </c>
      <c r="C1674" t="s">
        <v>13</v>
      </c>
      <c r="D1674" t="s">
        <v>223</v>
      </c>
      <c r="E1674" t="s">
        <v>250</v>
      </c>
      <c r="F1674">
        <v>871</v>
      </c>
      <c r="G1674">
        <v>0.48958333333333331</v>
      </c>
      <c r="H1674">
        <v>0.62152777777777779</v>
      </c>
      <c r="I1674">
        <v>45</v>
      </c>
      <c r="J1674">
        <v>45</v>
      </c>
      <c r="K1674">
        <v>0</v>
      </c>
      <c r="L1674">
        <v>100</v>
      </c>
      <c r="M1674" s="1" t="str">
        <f>IFERROR(VLOOKUP(Tabla1[[#This Row],[COD]],Circuitos[],2,0)," ")</f>
        <v xml:space="preserve"> </v>
      </c>
      <c r="N1674" s="9">
        <f>Tabla1[[#This Row],[DIA]]</f>
        <v>45888</v>
      </c>
    </row>
    <row r="1675" spans="1:14">
      <c r="A1675" s="9" t="str">
        <f>Tabla1[[#This Row],[DIA]]&amp;"-"&amp;Tabla1[[#This Row],[NUM]]</f>
        <v>45888-935</v>
      </c>
      <c r="B1675" s="61">
        <v>45888</v>
      </c>
      <c r="C1675" t="s">
        <v>13</v>
      </c>
      <c r="D1675" t="s">
        <v>209</v>
      </c>
      <c r="E1675" t="s">
        <v>250</v>
      </c>
      <c r="F1675">
        <v>935</v>
      </c>
      <c r="G1675">
        <v>0.5</v>
      </c>
      <c r="H1675">
        <v>0.61805555555555558</v>
      </c>
      <c r="I1675">
        <v>45</v>
      </c>
      <c r="J1675">
        <v>9</v>
      </c>
      <c r="K1675">
        <v>36</v>
      </c>
      <c r="L1675">
        <v>20</v>
      </c>
      <c r="M1675" s="1" t="str">
        <f>IFERROR(VLOOKUP(Tabla1[[#This Row],[COD]],Circuitos[],2,0)," ")</f>
        <v xml:space="preserve"> </v>
      </c>
      <c r="N1675" s="9">
        <f>Tabla1[[#This Row],[DIA]]</f>
        <v>45888</v>
      </c>
    </row>
    <row r="1676" spans="1:14">
      <c r="A1676" s="9" t="str">
        <f>Tabla1[[#This Row],[DIA]]&amp;"-"&amp;Tabla1[[#This Row],[NUM]]</f>
        <v>45888-1858</v>
      </c>
      <c r="B1676" s="61">
        <v>45888</v>
      </c>
      <c r="C1676" t="s">
        <v>13</v>
      </c>
      <c r="D1676" t="s">
        <v>147</v>
      </c>
      <c r="E1676" t="s">
        <v>181</v>
      </c>
      <c r="F1676">
        <v>1858</v>
      </c>
      <c r="G1676">
        <v>0.5</v>
      </c>
      <c r="H1676">
        <v>0.71527777777777779</v>
      </c>
      <c r="I1676">
        <v>30</v>
      </c>
      <c r="J1676">
        <v>8</v>
      </c>
      <c r="K1676">
        <v>22</v>
      </c>
      <c r="L1676">
        <v>26.666666666666668</v>
      </c>
      <c r="M1676" s="1" t="str">
        <f>IFERROR(VLOOKUP(Tabla1[[#This Row],[COD]],Circuitos[],2,0)," ")</f>
        <v xml:space="preserve"> </v>
      </c>
      <c r="N1676" s="9">
        <f>Tabla1[[#This Row],[DIA]]</f>
        <v>45888</v>
      </c>
    </row>
    <row r="1677" spans="1:14">
      <c r="A1677" s="9" t="str">
        <f>Tabla1[[#This Row],[DIA]]&amp;"-"&amp;Tabla1[[#This Row],[NUM]]</f>
        <v>45888-811</v>
      </c>
      <c r="B1677" s="61">
        <v>45888</v>
      </c>
      <c r="C1677" t="s">
        <v>13</v>
      </c>
      <c r="D1677" t="s">
        <v>236</v>
      </c>
      <c r="E1677" t="s">
        <v>250</v>
      </c>
      <c r="F1677">
        <v>811</v>
      </c>
      <c r="G1677">
        <v>0.66666666666666663</v>
      </c>
      <c r="H1677">
        <v>0.78819444444444442</v>
      </c>
      <c r="I1677">
        <v>45</v>
      </c>
      <c r="J1677">
        <v>24</v>
      </c>
      <c r="K1677">
        <v>21</v>
      </c>
      <c r="L1677">
        <v>53.333333333333336</v>
      </c>
      <c r="M1677" s="1" t="str">
        <f>IFERROR(VLOOKUP(Tabla1[[#This Row],[COD]],Circuitos[],2,0)," ")</f>
        <v xml:space="preserve"> </v>
      </c>
      <c r="N1677" s="9">
        <f>Tabla1[[#This Row],[DIA]]</f>
        <v>45888</v>
      </c>
    </row>
    <row r="1678" spans="1:14">
      <c r="A1678" s="9" t="str">
        <f>Tabla1[[#This Row],[DIA]]&amp;"-"&amp;Tabla1[[#This Row],[NUM]]</f>
        <v>45888-763</v>
      </c>
      <c r="B1678" s="61">
        <v>45888</v>
      </c>
      <c r="C1678" t="s">
        <v>13</v>
      </c>
      <c r="D1678" t="s">
        <v>236</v>
      </c>
      <c r="E1678" t="s">
        <v>278</v>
      </c>
      <c r="F1678">
        <v>763</v>
      </c>
      <c r="G1678">
        <v>0.67361111111111116</v>
      </c>
      <c r="H1678">
        <v>0.78819444444444442</v>
      </c>
      <c r="I1678">
        <v>45</v>
      </c>
      <c r="J1678">
        <v>8</v>
      </c>
      <c r="K1678">
        <v>37</v>
      </c>
      <c r="L1678">
        <v>17.777777777777779</v>
      </c>
      <c r="M1678" s="1" t="str">
        <f>IFERROR(VLOOKUP(Tabla1[[#This Row],[COD]],Circuitos[],2,0)," ")</f>
        <v>Gran Tour de Ciudades Imperiales I y II (PRG-&gt;BUD)</v>
      </c>
      <c r="N1678" s="9">
        <f>Tabla1[[#This Row],[DIA]]</f>
        <v>45888</v>
      </c>
    </row>
    <row r="1679" spans="1:14">
      <c r="A1679" s="9" t="str">
        <f>Tabla1[[#This Row],[DIA]]&amp;"-"&amp;Tabla1[[#This Row],[NUM]]</f>
        <v>45888-941</v>
      </c>
      <c r="B1679" s="61">
        <v>45888</v>
      </c>
      <c r="C1679" t="s">
        <v>13</v>
      </c>
      <c r="D1679" t="s">
        <v>254</v>
      </c>
      <c r="E1679" t="s">
        <v>250</v>
      </c>
      <c r="F1679">
        <v>941</v>
      </c>
      <c r="G1679">
        <v>0.66666666666666663</v>
      </c>
      <c r="H1679">
        <v>0.78125</v>
      </c>
      <c r="I1679">
        <v>45</v>
      </c>
      <c r="J1679">
        <v>8</v>
      </c>
      <c r="K1679">
        <v>37</v>
      </c>
      <c r="L1679">
        <v>17.777777777777779</v>
      </c>
      <c r="M1679" s="1" t="str">
        <f>IFERROR(VLOOKUP(Tabla1[[#This Row],[COD]],Circuitos[],2,0)," ")</f>
        <v xml:space="preserve"> </v>
      </c>
      <c r="N1679" s="9">
        <f>Tabla1[[#This Row],[DIA]]</f>
        <v>45888</v>
      </c>
    </row>
    <row r="1680" spans="1:14">
      <c r="A1680" s="9" t="str">
        <f>Tabla1[[#This Row],[DIA]]&amp;"-"&amp;Tabla1[[#This Row],[NUM]]</f>
        <v>45888-810</v>
      </c>
      <c r="B1680" s="61">
        <v>45888</v>
      </c>
      <c r="C1680" t="s">
        <v>236</v>
      </c>
      <c r="D1680" t="s">
        <v>13</v>
      </c>
      <c r="E1680" t="s">
        <v>250</v>
      </c>
      <c r="F1680">
        <v>810</v>
      </c>
      <c r="G1680">
        <v>0.64930555555555558</v>
      </c>
      <c r="H1680">
        <v>0.78125</v>
      </c>
      <c r="I1680">
        <v>45</v>
      </c>
      <c r="J1680">
        <v>25</v>
      </c>
      <c r="K1680">
        <v>20</v>
      </c>
      <c r="L1680">
        <v>55.555555555555557</v>
      </c>
      <c r="M1680" s="1" t="str">
        <f>IFERROR(VLOOKUP(Tabla1[[#This Row],[COD]],Circuitos[],2,0)," ")</f>
        <v xml:space="preserve"> </v>
      </c>
      <c r="N1680" s="9">
        <f>Tabla1[[#This Row],[DIA]]</f>
        <v>45888</v>
      </c>
    </row>
    <row r="1681" spans="1:14">
      <c r="A1681" s="9" t="str">
        <f>Tabla1[[#This Row],[DIA]]&amp;"-"&amp;Tabla1[[#This Row],[NUM]]</f>
        <v>45888-768</v>
      </c>
      <c r="B1681" s="61">
        <v>45888</v>
      </c>
      <c r="C1681" t="s">
        <v>236</v>
      </c>
      <c r="D1681" t="s">
        <v>22</v>
      </c>
      <c r="E1681" t="s">
        <v>278</v>
      </c>
      <c r="F1681">
        <v>768</v>
      </c>
      <c r="G1681">
        <v>0.82986111111111116</v>
      </c>
      <c r="H1681">
        <v>0.94444444444444442</v>
      </c>
      <c r="I1681">
        <v>45</v>
      </c>
      <c r="J1681">
        <v>2</v>
      </c>
      <c r="K1681">
        <v>43</v>
      </c>
      <c r="L1681">
        <v>4.4444444444444446</v>
      </c>
      <c r="M1681" s="1" t="str">
        <f>IFERROR(VLOOKUP(Tabla1[[#This Row],[COD]],Circuitos[],2,0)," ")</f>
        <v xml:space="preserve"> </v>
      </c>
      <c r="N1681" s="9">
        <f>Tabla1[[#This Row],[DIA]]</f>
        <v>45888</v>
      </c>
    </row>
    <row r="1682" spans="1:14">
      <c r="A1682" s="9" t="str">
        <f>Tabla1[[#This Row],[DIA]]&amp;"-"&amp;Tabla1[[#This Row],[NUM]]</f>
        <v>45888-1302</v>
      </c>
      <c r="B1682" s="61">
        <v>45888</v>
      </c>
      <c r="C1682" t="s">
        <v>22</v>
      </c>
      <c r="D1682" t="s">
        <v>147</v>
      </c>
      <c r="E1682" t="s">
        <v>181</v>
      </c>
      <c r="F1682">
        <v>1302</v>
      </c>
      <c r="G1682">
        <v>0.50347222222222221</v>
      </c>
      <c r="H1682">
        <v>0.70486111111111116</v>
      </c>
      <c r="I1682">
        <v>22</v>
      </c>
      <c r="J1682">
        <v>0</v>
      </c>
      <c r="K1682">
        <v>22</v>
      </c>
      <c r="L1682">
        <v>0</v>
      </c>
      <c r="M1682" s="1" t="str">
        <f>IFERROR(VLOOKUP(Tabla1[[#This Row],[COD]],Circuitos[],2,0)," ")</f>
        <v xml:space="preserve"> </v>
      </c>
      <c r="N1682" s="9">
        <f>Tabla1[[#This Row],[DIA]]</f>
        <v>45888</v>
      </c>
    </row>
    <row r="1683" spans="1:14">
      <c r="A1683" s="9" t="str">
        <f>Tabla1[[#This Row],[DIA]]&amp;"-"&amp;Tabla1[[#This Row],[NUM]]</f>
        <v>45888-942</v>
      </c>
      <c r="B1683" s="61">
        <v>45888</v>
      </c>
      <c r="C1683" t="s">
        <v>254</v>
      </c>
      <c r="D1683" t="s">
        <v>13</v>
      </c>
      <c r="E1683" t="s">
        <v>250</v>
      </c>
      <c r="F1683">
        <v>942</v>
      </c>
      <c r="G1683">
        <v>0.8125</v>
      </c>
      <c r="H1683">
        <v>0.93402777777777779</v>
      </c>
      <c r="I1683">
        <v>45</v>
      </c>
      <c r="J1683">
        <v>2</v>
      </c>
      <c r="K1683">
        <v>43</v>
      </c>
      <c r="L1683">
        <v>4.4444444444444446</v>
      </c>
      <c r="M1683" s="1" t="str">
        <f>IFERROR(VLOOKUP(Tabla1[[#This Row],[COD]],Circuitos[],2,0)," ")</f>
        <v xml:space="preserve"> </v>
      </c>
      <c r="N1683" s="9">
        <f>Tabla1[[#This Row],[DIA]]</f>
        <v>45888</v>
      </c>
    </row>
    <row r="1684" spans="1:14">
      <c r="A1684" s="9" t="str">
        <f>Tabla1[[#This Row],[DIA]]&amp;"-"&amp;Tabla1[[#This Row],[NUM]]</f>
        <v>45889-2333</v>
      </c>
      <c r="B1684" s="61">
        <v>45889</v>
      </c>
      <c r="C1684" t="s">
        <v>185</v>
      </c>
      <c r="D1684" t="s">
        <v>147</v>
      </c>
      <c r="E1684" t="s">
        <v>181</v>
      </c>
      <c r="F1684">
        <v>2333</v>
      </c>
      <c r="G1684">
        <v>0.79513888888888884</v>
      </c>
      <c r="H1684">
        <v>0.85763888888888884</v>
      </c>
      <c r="I1684">
        <v>40</v>
      </c>
      <c r="J1684">
        <v>6</v>
      </c>
      <c r="K1684">
        <v>34</v>
      </c>
      <c r="L1684">
        <v>15</v>
      </c>
      <c r="M1684" s="1" t="str">
        <f>IFERROR(VLOOKUP(Tabla1[[#This Row],[COD]],Circuitos[],2,0)," ")</f>
        <v xml:space="preserve"> </v>
      </c>
      <c r="N1684" s="9">
        <f>Tabla1[[#This Row],[DIA]]</f>
        <v>45889</v>
      </c>
    </row>
    <row r="1685" spans="1:14">
      <c r="A1685" s="9" t="str">
        <f>Tabla1[[#This Row],[DIA]]&amp;"-"&amp;Tabla1[[#This Row],[NUM]]</f>
        <v>45889-8055</v>
      </c>
      <c r="B1685" s="61">
        <v>45889</v>
      </c>
      <c r="C1685" t="s">
        <v>175</v>
      </c>
      <c r="D1685" t="s">
        <v>173</v>
      </c>
      <c r="E1685" t="s">
        <v>257</v>
      </c>
      <c r="F1685">
        <v>8055</v>
      </c>
      <c r="G1685">
        <v>0.5625</v>
      </c>
      <c r="H1685">
        <v>0.61458333333333337</v>
      </c>
      <c r="I1685">
        <v>20</v>
      </c>
      <c r="J1685">
        <v>3</v>
      </c>
      <c r="K1685">
        <v>17</v>
      </c>
      <c r="L1685">
        <v>15</v>
      </c>
      <c r="M1685" s="1" t="str">
        <f>IFERROR(VLOOKUP(Tabla1[[#This Row],[COD]],Circuitos[],2,0)," ")</f>
        <v xml:space="preserve"> </v>
      </c>
      <c r="N1685" s="9">
        <f>Tabla1[[#This Row],[DIA]]</f>
        <v>45889</v>
      </c>
    </row>
    <row r="1686" spans="1:14">
      <c r="A1686" s="9" t="str">
        <f>Tabla1[[#This Row],[DIA]]&amp;"-"&amp;Tabla1[[#This Row],[NUM]]</f>
        <v>45889-103</v>
      </c>
      <c r="B1686" s="61">
        <v>45889</v>
      </c>
      <c r="C1686" t="s">
        <v>111</v>
      </c>
      <c r="D1686" t="s">
        <v>13</v>
      </c>
      <c r="E1686" t="s">
        <v>265</v>
      </c>
      <c r="F1686">
        <v>103</v>
      </c>
      <c r="G1686">
        <v>0.58333333333333337</v>
      </c>
      <c r="H1686">
        <v>0.82638888888888884</v>
      </c>
      <c r="I1686">
        <v>27</v>
      </c>
      <c r="J1686">
        <v>18</v>
      </c>
      <c r="K1686">
        <v>9</v>
      </c>
      <c r="L1686">
        <v>66.666666666666671</v>
      </c>
      <c r="M1686" s="1" t="str">
        <f>IFERROR(VLOOKUP(Tabla1[[#This Row],[COD]],Circuitos[],2,0)," ")</f>
        <v xml:space="preserve"> </v>
      </c>
      <c r="N1686" s="9">
        <f>Tabla1[[#This Row],[DIA]]</f>
        <v>45889</v>
      </c>
    </row>
    <row r="1687" spans="1:14">
      <c r="A1687" s="9" t="str">
        <f>Tabla1[[#This Row],[DIA]]&amp;"-"&amp;Tabla1[[#This Row],[NUM]]</f>
        <v>45889-411</v>
      </c>
      <c r="B1687" s="61">
        <v>45889</v>
      </c>
      <c r="C1687" t="s">
        <v>520</v>
      </c>
      <c r="D1687" t="s">
        <v>111</v>
      </c>
      <c r="E1687" t="s">
        <v>265</v>
      </c>
      <c r="F1687">
        <v>411</v>
      </c>
      <c r="G1687">
        <v>0.38194444444444442</v>
      </c>
      <c r="H1687">
        <v>0.52777777777777779</v>
      </c>
      <c r="I1687">
        <v>27</v>
      </c>
      <c r="J1687">
        <v>18</v>
      </c>
      <c r="K1687">
        <v>9</v>
      </c>
      <c r="L1687">
        <v>66.666666666666671</v>
      </c>
      <c r="M1687" s="1" t="str">
        <f>IFERROR(VLOOKUP(Tabla1[[#This Row],[COD]],Circuitos[],2,0)," ")</f>
        <v xml:space="preserve"> </v>
      </c>
      <c r="N1687" s="9">
        <f>Tabla1[[#This Row],[DIA]]</f>
        <v>45889</v>
      </c>
    </row>
    <row r="1688" spans="1:14">
      <c r="A1688" s="9" t="str">
        <f>Tabla1[[#This Row],[DIA]]&amp;"-"&amp;Tabla1[[#This Row],[NUM]]</f>
        <v>45890-103</v>
      </c>
      <c r="B1688" s="61">
        <v>45890</v>
      </c>
      <c r="C1688" t="s">
        <v>111</v>
      </c>
      <c r="D1688" t="s">
        <v>13</v>
      </c>
      <c r="E1688" t="s">
        <v>265</v>
      </c>
      <c r="F1688">
        <v>103</v>
      </c>
      <c r="G1688">
        <v>0.58333333333333337</v>
      </c>
      <c r="H1688">
        <v>0.82638888888888884</v>
      </c>
      <c r="I1688">
        <v>27</v>
      </c>
      <c r="J1688">
        <v>27</v>
      </c>
      <c r="K1688">
        <v>0</v>
      </c>
      <c r="L1688">
        <v>100</v>
      </c>
      <c r="M1688" s="1" t="str">
        <f>IFERROR(VLOOKUP(Tabla1[[#This Row],[COD]],Circuitos[],2,0)," ")</f>
        <v xml:space="preserve"> </v>
      </c>
      <c r="N1688" s="9">
        <f>Tabla1[[#This Row],[DIA]]</f>
        <v>45890</v>
      </c>
    </row>
    <row r="1689" spans="1:14">
      <c r="A1689" s="9" t="str">
        <f>Tabla1[[#This Row],[DIA]]&amp;"-"&amp;Tabla1[[#This Row],[NUM]]</f>
        <v>45890-69</v>
      </c>
      <c r="B1689" s="61">
        <v>45890</v>
      </c>
      <c r="C1689" t="s">
        <v>410</v>
      </c>
      <c r="D1689" t="s">
        <v>147</v>
      </c>
      <c r="E1689" t="s">
        <v>181</v>
      </c>
      <c r="F1689">
        <v>69</v>
      </c>
      <c r="G1689">
        <v>0.94791666666666663</v>
      </c>
      <c r="H1689">
        <v>0.21875</v>
      </c>
      <c r="I1689">
        <v>27</v>
      </c>
      <c r="J1689">
        <v>2</v>
      </c>
      <c r="K1689">
        <v>25</v>
      </c>
      <c r="L1689">
        <v>7.4074074074074074</v>
      </c>
      <c r="M1689" s="1" t="str">
        <f>IFERROR(VLOOKUP(Tabla1[[#This Row],[COD]],Circuitos[],2,0)," ")</f>
        <v xml:space="preserve"> </v>
      </c>
      <c r="N1689" s="9">
        <f>Tabla1[[#This Row],[DIA]]</f>
        <v>45890</v>
      </c>
    </row>
    <row r="1690" spans="1:14">
      <c r="A1690" s="9" t="str">
        <f>Tabla1[[#This Row],[DIA]]&amp;"-"&amp;Tabla1[[#This Row],[NUM]]</f>
        <v>45890-393</v>
      </c>
      <c r="B1690" s="61">
        <v>45890</v>
      </c>
      <c r="C1690" t="s">
        <v>560</v>
      </c>
      <c r="D1690" t="s">
        <v>111</v>
      </c>
      <c r="E1690" t="s">
        <v>265</v>
      </c>
      <c r="F1690">
        <v>393</v>
      </c>
      <c r="G1690">
        <v>0.40972222222222221</v>
      </c>
      <c r="H1690">
        <v>0.54166666666666663</v>
      </c>
      <c r="I1690">
        <v>27</v>
      </c>
      <c r="J1690">
        <v>27</v>
      </c>
      <c r="K1690">
        <v>0</v>
      </c>
      <c r="L1690">
        <v>100</v>
      </c>
      <c r="M1690" s="1" t="str">
        <f>IFERROR(VLOOKUP(Tabla1[[#This Row],[COD]],Circuitos[],2,0)," ")</f>
        <v xml:space="preserve"> </v>
      </c>
      <c r="N1690" s="9">
        <f>Tabla1[[#This Row],[DIA]]</f>
        <v>45890</v>
      </c>
    </row>
    <row r="1691" spans="1:14">
      <c r="A1691" s="9" t="str">
        <f>Tabla1[[#This Row],[DIA]]&amp;"-"&amp;Tabla1[[#This Row],[NUM]]</f>
        <v>45891-2333</v>
      </c>
      <c r="B1691" s="61">
        <v>45891</v>
      </c>
      <c r="C1691" t="s">
        <v>185</v>
      </c>
      <c r="D1691" t="s">
        <v>147</v>
      </c>
      <c r="E1691" t="s">
        <v>181</v>
      </c>
      <c r="F1691">
        <v>2333</v>
      </c>
      <c r="G1691">
        <v>0.79513888888888884</v>
      </c>
      <c r="H1691">
        <v>0.85763888888888884</v>
      </c>
      <c r="I1691">
        <v>40</v>
      </c>
      <c r="J1691">
        <v>10</v>
      </c>
      <c r="K1691">
        <v>30</v>
      </c>
      <c r="L1691">
        <v>25</v>
      </c>
      <c r="M1691" s="1" t="str">
        <f>IFERROR(VLOOKUP(Tabla1[[#This Row],[COD]],Circuitos[],2,0)," ")</f>
        <v xml:space="preserve"> </v>
      </c>
      <c r="N1691" s="9">
        <f>Tabla1[[#This Row],[DIA]]</f>
        <v>45891</v>
      </c>
    </row>
    <row r="1692" spans="1:14">
      <c r="A1692" s="9" t="str">
        <f>Tabla1[[#This Row],[DIA]]&amp;"-"&amp;Tabla1[[#This Row],[NUM]]</f>
        <v>45891-920</v>
      </c>
      <c r="B1692" s="61">
        <v>45891</v>
      </c>
      <c r="C1692" t="s">
        <v>185</v>
      </c>
      <c r="D1692" t="s">
        <v>13</v>
      </c>
      <c r="E1692" t="s">
        <v>186</v>
      </c>
      <c r="F1692">
        <v>920</v>
      </c>
      <c r="G1692">
        <v>0.63888888888888884</v>
      </c>
      <c r="H1692">
        <v>0.78125</v>
      </c>
      <c r="I1692">
        <v>30</v>
      </c>
      <c r="J1692">
        <v>0</v>
      </c>
      <c r="K1692">
        <v>30</v>
      </c>
      <c r="L1692">
        <v>0</v>
      </c>
      <c r="M1692" s="1" t="str">
        <f>IFERROR(VLOOKUP(Tabla1[[#This Row],[COD]],Circuitos[],2,0)," ")</f>
        <v xml:space="preserve"> </v>
      </c>
      <c r="N1692" s="9">
        <f>Tabla1[[#This Row],[DIA]]</f>
        <v>45891</v>
      </c>
    </row>
    <row r="1693" spans="1:14">
      <c r="A1693" s="9" t="str">
        <f>Tabla1[[#This Row],[DIA]]&amp;"-"&amp;Tabla1[[#This Row],[NUM]]</f>
        <v>45891-8059</v>
      </c>
      <c r="B1693" s="61">
        <v>45891</v>
      </c>
      <c r="C1693" t="s">
        <v>175</v>
      </c>
      <c r="D1693" t="s">
        <v>173</v>
      </c>
      <c r="E1693" t="s">
        <v>257</v>
      </c>
      <c r="F1693">
        <v>8059</v>
      </c>
      <c r="G1693">
        <v>0.60416666666666663</v>
      </c>
      <c r="H1693">
        <v>0.65625</v>
      </c>
      <c r="I1693">
        <v>10</v>
      </c>
      <c r="J1693">
        <v>0</v>
      </c>
      <c r="K1693">
        <v>10</v>
      </c>
      <c r="L1693">
        <v>0</v>
      </c>
      <c r="M1693" s="1" t="str">
        <f>IFERROR(VLOOKUP(Tabla1[[#This Row],[COD]],Circuitos[],2,0)," ")</f>
        <v xml:space="preserve"> </v>
      </c>
      <c r="N1693" s="9">
        <f>Tabla1[[#This Row],[DIA]]</f>
        <v>45891</v>
      </c>
    </row>
    <row r="1694" spans="1:14">
      <c r="A1694" s="9" t="str">
        <f>Tabla1[[#This Row],[DIA]]&amp;"-"&amp;Tabla1[[#This Row],[NUM]]</f>
        <v>45891-5003</v>
      </c>
      <c r="B1694" s="61">
        <v>45891</v>
      </c>
      <c r="C1694" t="s">
        <v>175</v>
      </c>
      <c r="D1694" t="s">
        <v>173</v>
      </c>
      <c r="E1694" t="s">
        <v>174</v>
      </c>
      <c r="F1694">
        <v>5003</v>
      </c>
      <c r="G1694">
        <v>0.83333333333333337</v>
      </c>
      <c r="H1694">
        <v>0.89583333333333337</v>
      </c>
      <c r="I1694">
        <v>10</v>
      </c>
      <c r="J1694">
        <v>0</v>
      </c>
      <c r="K1694">
        <v>10</v>
      </c>
      <c r="L1694">
        <v>0</v>
      </c>
      <c r="M1694" s="1" t="str">
        <f>IFERROR(VLOOKUP(Tabla1[[#This Row],[COD]],Circuitos[],2,0)," ")</f>
        <v xml:space="preserve"> </v>
      </c>
      <c r="N1694" s="9">
        <f>Tabla1[[#This Row],[DIA]]</f>
        <v>45891</v>
      </c>
    </row>
    <row r="1695" spans="1:14">
      <c r="A1695" s="9" t="str">
        <f>Tabla1[[#This Row],[DIA]]&amp;"-"&amp;Tabla1[[#This Row],[NUM]]</f>
        <v>45891-5033</v>
      </c>
      <c r="B1695" s="61">
        <v>45891</v>
      </c>
      <c r="C1695" t="s">
        <v>175</v>
      </c>
      <c r="D1695" t="s">
        <v>173</v>
      </c>
      <c r="E1695" t="s">
        <v>174</v>
      </c>
      <c r="F1695">
        <v>5033</v>
      </c>
      <c r="G1695">
        <v>0.83333333333333337</v>
      </c>
      <c r="H1695">
        <v>0.89583333333333337</v>
      </c>
      <c r="I1695">
        <v>20</v>
      </c>
      <c r="J1695">
        <v>0</v>
      </c>
      <c r="K1695">
        <v>20</v>
      </c>
      <c r="L1695">
        <v>0</v>
      </c>
      <c r="M1695" s="1" t="str">
        <f>IFERROR(VLOOKUP(Tabla1[[#This Row],[COD]],Circuitos[],2,0)," ")</f>
        <v xml:space="preserve"> </v>
      </c>
      <c r="N1695" s="9">
        <f>Tabla1[[#This Row],[DIA]]</f>
        <v>45891</v>
      </c>
    </row>
    <row r="1696" spans="1:14">
      <c r="A1696" s="9" t="str">
        <f>Tabla1[[#This Row],[DIA]]&amp;"-"&amp;Tabla1[[#This Row],[NUM]]</f>
        <v>45891-1857</v>
      </c>
      <c r="B1696" s="61">
        <v>45891</v>
      </c>
      <c r="C1696" t="s">
        <v>147</v>
      </c>
      <c r="D1696" t="s">
        <v>13</v>
      </c>
      <c r="E1696" t="s">
        <v>181</v>
      </c>
      <c r="F1696">
        <v>1857</v>
      </c>
      <c r="G1696">
        <v>0.28819444444444442</v>
      </c>
      <c r="H1696">
        <v>0.43402777777777779</v>
      </c>
      <c r="I1696">
        <v>27</v>
      </c>
      <c r="J1696">
        <v>2</v>
      </c>
      <c r="K1696">
        <v>25</v>
      </c>
      <c r="L1696">
        <v>7.4074074074074074</v>
      </c>
      <c r="M1696" s="1" t="str">
        <f>IFERROR(VLOOKUP(Tabla1[[#This Row],[COD]],Circuitos[],2,0)," ")</f>
        <v xml:space="preserve"> </v>
      </c>
      <c r="N1696" s="9">
        <f>Tabla1[[#This Row],[DIA]]</f>
        <v>45891</v>
      </c>
    </row>
    <row r="1697" spans="1:14">
      <c r="A1697" s="9" t="str">
        <f>Tabla1[[#This Row],[DIA]]&amp;"-"&amp;Tabla1[[#This Row],[NUM]]</f>
        <v>45891-921</v>
      </c>
      <c r="B1697" s="61">
        <v>45891</v>
      </c>
      <c r="C1697" t="s">
        <v>13</v>
      </c>
      <c r="D1697" t="s">
        <v>185</v>
      </c>
      <c r="E1697" t="s">
        <v>186</v>
      </c>
      <c r="F1697">
        <v>921</v>
      </c>
      <c r="G1697">
        <v>0.81597222222222221</v>
      </c>
      <c r="H1697">
        <v>2.0833333333333332E-2</v>
      </c>
      <c r="I1697">
        <v>30</v>
      </c>
      <c r="J1697">
        <v>0</v>
      </c>
      <c r="K1697">
        <v>30</v>
      </c>
      <c r="L1697">
        <v>0</v>
      </c>
      <c r="M1697" s="1" t="str">
        <f>IFERROR(VLOOKUP(Tabla1[[#This Row],[COD]],Circuitos[],2,0)," ")</f>
        <v xml:space="preserve"> </v>
      </c>
      <c r="N1697" s="9">
        <f>Tabla1[[#This Row],[DIA]]</f>
        <v>45891</v>
      </c>
    </row>
    <row r="1698" spans="1:14">
      <c r="A1698" s="9" t="str">
        <f>Tabla1[[#This Row],[DIA]]&amp;"-"&amp;Tabla1[[#This Row],[NUM]]</f>
        <v>45892-6001</v>
      </c>
      <c r="B1698" s="61">
        <v>45892</v>
      </c>
      <c r="C1698" t="s">
        <v>173</v>
      </c>
      <c r="D1698" t="s">
        <v>13</v>
      </c>
      <c r="E1698" t="s">
        <v>174</v>
      </c>
      <c r="F1698">
        <v>6001</v>
      </c>
      <c r="G1698">
        <v>0.37847222222222221</v>
      </c>
      <c r="H1698">
        <v>0.55902777777777779</v>
      </c>
      <c r="I1698">
        <v>20</v>
      </c>
      <c r="J1698">
        <v>3</v>
      </c>
      <c r="K1698">
        <v>17</v>
      </c>
      <c r="L1698">
        <v>15</v>
      </c>
      <c r="M1698" s="1" t="str">
        <f>IFERROR(VLOOKUP(Tabla1[[#This Row],[COD]],Circuitos[],2,0)," ")</f>
        <v xml:space="preserve"> </v>
      </c>
      <c r="N1698" s="9">
        <f>Tabla1[[#This Row],[DIA]]</f>
        <v>45892</v>
      </c>
    </row>
    <row r="1699" spans="1:14">
      <c r="A1699" s="9" t="str">
        <f>Tabla1[[#This Row],[DIA]]&amp;"-"&amp;Tabla1[[#This Row],[NUM]]</f>
        <v>45892-1355</v>
      </c>
      <c r="B1699" s="61">
        <v>45892</v>
      </c>
      <c r="C1699" t="s">
        <v>13</v>
      </c>
      <c r="D1699" t="s">
        <v>392</v>
      </c>
      <c r="E1699" t="s">
        <v>250</v>
      </c>
      <c r="F1699">
        <v>1355</v>
      </c>
      <c r="G1699">
        <v>0.46527777777777779</v>
      </c>
      <c r="H1699">
        <v>0.50347222222222221</v>
      </c>
      <c r="I1699">
        <v>30</v>
      </c>
      <c r="J1699">
        <v>0</v>
      </c>
      <c r="K1699">
        <v>30</v>
      </c>
      <c r="L1699">
        <v>0</v>
      </c>
      <c r="M1699" s="1" t="str">
        <f>IFERROR(VLOOKUP(Tabla1[[#This Row],[COD]],Circuitos[],2,0)," ")</f>
        <v xml:space="preserve"> </v>
      </c>
      <c r="N1699" s="9">
        <f>Tabla1[[#This Row],[DIA]]</f>
        <v>45892</v>
      </c>
    </row>
    <row r="1700" spans="1:14">
      <c r="A1700" s="9" t="str">
        <f>Tabla1[[#This Row],[DIA]]&amp;"-"&amp;Tabla1[[#This Row],[NUM]]</f>
        <v>45892-6002</v>
      </c>
      <c r="B1700" s="61">
        <v>45892</v>
      </c>
      <c r="C1700" t="s">
        <v>13</v>
      </c>
      <c r="D1700" t="s">
        <v>183</v>
      </c>
      <c r="E1700" t="s">
        <v>174</v>
      </c>
      <c r="F1700">
        <v>6002</v>
      </c>
      <c r="G1700">
        <v>0.60069444444444442</v>
      </c>
      <c r="H1700">
        <v>0.85069444444444442</v>
      </c>
      <c r="I1700">
        <v>20</v>
      </c>
      <c r="J1700">
        <v>0</v>
      </c>
      <c r="K1700">
        <v>20</v>
      </c>
      <c r="L1700">
        <v>0</v>
      </c>
      <c r="M1700" s="1" t="str">
        <f>IFERROR(VLOOKUP(Tabla1[[#This Row],[COD]],Circuitos[],2,0)," ")</f>
        <v>Programas de Egipto</v>
      </c>
      <c r="N1700" s="9">
        <f>Tabla1[[#This Row],[DIA]]</f>
        <v>45892</v>
      </c>
    </row>
    <row r="1701" spans="1:14">
      <c r="A1701" s="9" t="str">
        <f>Tabla1[[#This Row],[DIA]]&amp;"-"&amp;Tabla1[[#This Row],[NUM]]</f>
        <v>45892-1852</v>
      </c>
      <c r="B1701" s="61">
        <v>45892</v>
      </c>
      <c r="C1701" t="s">
        <v>241</v>
      </c>
      <c r="D1701" t="s">
        <v>13</v>
      </c>
      <c r="E1701" t="s">
        <v>250</v>
      </c>
      <c r="F1701">
        <v>1852</v>
      </c>
      <c r="G1701">
        <v>0.54861111111111116</v>
      </c>
      <c r="H1701">
        <v>0.67361111111111116</v>
      </c>
      <c r="I1701">
        <v>30</v>
      </c>
      <c r="J1701">
        <v>0</v>
      </c>
      <c r="K1701">
        <v>30</v>
      </c>
      <c r="L1701">
        <v>0</v>
      </c>
      <c r="M1701" s="1" t="str">
        <f>IFERROR(VLOOKUP(Tabla1[[#This Row],[COD]],Circuitos[],2,0)," ")</f>
        <v xml:space="preserve"> </v>
      </c>
      <c r="N1701" s="9">
        <f>Tabla1[[#This Row],[DIA]]</f>
        <v>45892</v>
      </c>
    </row>
    <row r="1702" spans="1:14">
      <c r="A1702" s="9" t="str">
        <f>Tabla1[[#This Row],[DIA]]&amp;"-"&amp;Tabla1[[#This Row],[NUM]]</f>
        <v>45893-1304</v>
      </c>
      <c r="B1702" s="61">
        <v>45893</v>
      </c>
      <c r="C1702" t="s">
        <v>33</v>
      </c>
      <c r="D1702" t="s">
        <v>147</v>
      </c>
      <c r="E1702" t="s">
        <v>181</v>
      </c>
      <c r="F1702">
        <v>1304</v>
      </c>
      <c r="G1702">
        <v>0.5</v>
      </c>
      <c r="H1702">
        <v>0.72569444444444442</v>
      </c>
      <c r="I1702">
        <v>22</v>
      </c>
      <c r="J1702">
        <v>0</v>
      </c>
      <c r="K1702">
        <v>22</v>
      </c>
      <c r="L1702">
        <v>0</v>
      </c>
      <c r="M1702" s="1" t="str">
        <f>IFERROR(VLOOKUP(Tabla1[[#This Row],[COD]],Circuitos[],2,0)," ")</f>
        <v xml:space="preserve"> </v>
      </c>
      <c r="N1702" s="9">
        <f>Tabla1[[#This Row],[DIA]]</f>
        <v>45893</v>
      </c>
    </row>
    <row r="1703" spans="1:14">
      <c r="A1703" s="9" t="str">
        <f>Tabla1[[#This Row],[DIA]]&amp;"-"&amp;Tabla1[[#This Row],[NUM]]</f>
        <v>45893-75</v>
      </c>
      <c r="B1703" s="61">
        <v>45893</v>
      </c>
      <c r="C1703" t="s">
        <v>36</v>
      </c>
      <c r="D1703" t="s">
        <v>252</v>
      </c>
      <c r="E1703" t="s">
        <v>272</v>
      </c>
      <c r="F1703">
        <v>75</v>
      </c>
      <c r="G1703">
        <v>0.2638888888888889</v>
      </c>
      <c r="H1703">
        <v>0.33680555555555558</v>
      </c>
      <c r="I1703">
        <v>12</v>
      </c>
      <c r="J1703">
        <v>0</v>
      </c>
      <c r="K1703">
        <v>12</v>
      </c>
      <c r="L1703">
        <v>0</v>
      </c>
      <c r="M1703" s="1" t="str">
        <f>IFERROR(VLOOKUP(Tabla1[[#This Row],[COD]],Circuitos[],2,0)," ")</f>
        <v xml:space="preserve"> </v>
      </c>
      <c r="N1703" s="9">
        <f>Tabla1[[#This Row],[DIA]]</f>
        <v>45893</v>
      </c>
    </row>
    <row r="1704" spans="1:14">
      <c r="A1704" s="9" t="str">
        <f>Tabla1[[#This Row],[DIA]]&amp;"-"&amp;Tabla1[[#This Row],[NUM]]</f>
        <v>45893-1854</v>
      </c>
      <c r="B1704" s="61">
        <v>45893</v>
      </c>
      <c r="C1704" t="s">
        <v>36</v>
      </c>
      <c r="D1704" t="s">
        <v>147</v>
      </c>
      <c r="E1704" t="s">
        <v>181</v>
      </c>
      <c r="F1704">
        <v>1854</v>
      </c>
      <c r="G1704">
        <v>0.49652777777777779</v>
      </c>
      <c r="H1704">
        <v>0.6875</v>
      </c>
      <c r="I1704">
        <v>26</v>
      </c>
      <c r="J1704">
        <v>0</v>
      </c>
      <c r="K1704">
        <v>26</v>
      </c>
      <c r="L1704">
        <v>0</v>
      </c>
      <c r="M1704" s="1" t="str">
        <f>IFERROR(VLOOKUP(Tabla1[[#This Row],[COD]],Circuitos[],2,0)," ")</f>
        <v xml:space="preserve"> </v>
      </c>
      <c r="N1704" s="9">
        <f>Tabla1[[#This Row],[DIA]]</f>
        <v>45893</v>
      </c>
    </row>
    <row r="1705" spans="1:14">
      <c r="A1705" s="9" t="str">
        <f>Tabla1[[#This Row],[DIA]]&amp;"-"&amp;Tabla1[[#This Row],[NUM]]</f>
        <v>45893-1318</v>
      </c>
      <c r="B1705" s="61">
        <v>45893</v>
      </c>
      <c r="C1705" t="s">
        <v>37</v>
      </c>
      <c r="D1705" t="s">
        <v>147</v>
      </c>
      <c r="E1705" t="s">
        <v>181</v>
      </c>
      <c r="F1705">
        <v>1318</v>
      </c>
      <c r="G1705">
        <v>0.76736111111111116</v>
      </c>
      <c r="H1705">
        <v>0.97916666666666663</v>
      </c>
      <c r="I1705">
        <v>26</v>
      </c>
      <c r="J1705">
        <v>0</v>
      </c>
      <c r="K1705">
        <v>26</v>
      </c>
      <c r="L1705">
        <v>0</v>
      </c>
      <c r="M1705" s="1" t="str">
        <f>IFERROR(VLOOKUP(Tabla1[[#This Row],[COD]],Circuitos[],2,0)," ")</f>
        <v xml:space="preserve"> </v>
      </c>
      <c r="N1705" s="9">
        <f>Tabla1[[#This Row],[DIA]]</f>
        <v>45893</v>
      </c>
    </row>
    <row r="1706" spans="1:14">
      <c r="A1706" s="9" t="str">
        <f>Tabla1[[#This Row],[DIA]]&amp;"-"&amp;Tabla1[[#This Row],[NUM]]</f>
        <v>45893-872</v>
      </c>
      <c r="B1706" s="61">
        <v>45893</v>
      </c>
      <c r="C1706" t="s">
        <v>223</v>
      </c>
      <c r="D1706" t="s">
        <v>13</v>
      </c>
      <c r="E1706" t="s">
        <v>250</v>
      </c>
      <c r="F1706">
        <v>872</v>
      </c>
      <c r="G1706">
        <v>0.64930555555555558</v>
      </c>
      <c r="H1706">
        <v>0.78819444444444442</v>
      </c>
      <c r="I1706">
        <v>45</v>
      </c>
      <c r="J1706">
        <v>6</v>
      </c>
      <c r="K1706">
        <v>39</v>
      </c>
      <c r="L1706">
        <v>13.333333333333334</v>
      </c>
      <c r="M1706" s="1" t="str">
        <f>IFERROR(VLOOKUP(Tabla1[[#This Row],[COD]],Circuitos[],2,0)," ")</f>
        <v xml:space="preserve"> </v>
      </c>
      <c r="N1706" s="9">
        <f>Tabla1[[#This Row],[DIA]]</f>
        <v>45893</v>
      </c>
    </row>
    <row r="1707" spans="1:14">
      <c r="A1707" s="9" t="str">
        <f>Tabla1[[#This Row],[DIA]]&amp;"-"&amp;Tabla1[[#This Row],[NUM]]</f>
        <v>45893-76</v>
      </c>
      <c r="B1707" s="61">
        <v>45893</v>
      </c>
      <c r="C1707" t="s">
        <v>252</v>
      </c>
      <c r="D1707" t="s">
        <v>36</v>
      </c>
      <c r="E1707" t="s">
        <v>272</v>
      </c>
      <c r="F1707">
        <v>76</v>
      </c>
      <c r="G1707">
        <v>0.58680555555555558</v>
      </c>
      <c r="H1707">
        <v>0.66319444444444442</v>
      </c>
      <c r="I1707">
        <v>12</v>
      </c>
      <c r="J1707">
        <v>0</v>
      </c>
      <c r="K1707">
        <v>12</v>
      </c>
      <c r="L1707">
        <v>0</v>
      </c>
      <c r="M1707" s="1" t="str">
        <f>IFERROR(VLOOKUP(Tabla1[[#This Row],[COD]],Circuitos[],2,0)," ")</f>
        <v xml:space="preserve"> </v>
      </c>
      <c r="N1707" s="9">
        <f>Tabla1[[#This Row],[DIA]]</f>
        <v>45893</v>
      </c>
    </row>
    <row r="1708" spans="1:14">
      <c r="A1708" s="9" t="str">
        <f>Tabla1[[#This Row],[DIA]]&amp;"-"&amp;Tabla1[[#This Row],[NUM]]</f>
        <v>45893-60</v>
      </c>
      <c r="B1708" s="61">
        <v>45893</v>
      </c>
      <c r="C1708" t="s">
        <v>252</v>
      </c>
      <c r="D1708" t="s">
        <v>13</v>
      </c>
      <c r="E1708" t="s">
        <v>272</v>
      </c>
      <c r="F1708">
        <v>60</v>
      </c>
      <c r="G1708">
        <v>0.60763888888888884</v>
      </c>
      <c r="H1708">
        <v>0.71527777777777779</v>
      </c>
      <c r="I1708">
        <v>26</v>
      </c>
      <c r="J1708">
        <v>0</v>
      </c>
      <c r="K1708">
        <v>26</v>
      </c>
      <c r="L1708">
        <v>0</v>
      </c>
      <c r="M1708" s="1" t="str">
        <f>IFERROR(VLOOKUP(Tabla1[[#This Row],[COD]],Circuitos[],2,0)," ")</f>
        <v xml:space="preserve"> </v>
      </c>
      <c r="N1708" s="9">
        <f>Tabla1[[#This Row],[DIA]]</f>
        <v>45893</v>
      </c>
    </row>
    <row r="1709" spans="1:14">
      <c r="A1709" s="9" t="str">
        <f>Tabla1[[#This Row],[DIA]]&amp;"-"&amp;Tabla1[[#This Row],[NUM]]</f>
        <v>45893-582</v>
      </c>
      <c r="B1709" s="61">
        <v>45893</v>
      </c>
      <c r="C1709" t="s">
        <v>252</v>
      </c>
      <c r="D1709" t="s">
        <v>336</v>
      </c>
      <c r="E1709" t="s">
        <v>272</v>
      </c>
      <c r="F1709">
        <v>582</v>
      </c>
      <c r="G1709">
        <v>0.37847222222222221</v>
      </c>
      <c r="H1709">
        <v>0.4375</v>
      </c>
      <c r="I1709">
        <v>12</v>
      </c>
      <c r="J1709">
        <v>0</v>
      </c>
      <c r="K1709">
        <v>12</v>
      </c>
      <c r="L1709">
        <v>0</v>
      </c>
      <c r="M1709" s="1" t="str">
        <f>IFERROR(VLOOKUP(Tabla1[[#This Row],[COD]],Circuitos[],2,0)," ")</f>
        <v xml:space="preserve"> </v>
      </c>
      <c r="N1709" s="9">
        <f>Tabla1[[#This Row],[DIA]]</f>
        <v>45893</v>
      </c>
    </row>
    <row r="1710" spans="1:14">
      <c r="A1710" s="9" t="str">
        <f>Tabla1[[#This Row],[DIA]]&amp;"-"&amp;Tabla1[[#This Row],[NUM]]</f>
        <v>45893-582</v>
      </c>
      <c r="B1710" s="61">
        <v>45893</v>
      </c>
      <c r="C1710" t="s">
        <v>252</v>
      </c>
      <c r="D1710" t="s">
        <v>336</v>
      </c>
      <c r="E1710" t="s">
        <v>272</v>
      </c>
      <c r="F1710">
        <v>582</v>
      </c>
      <c r="G1710">
        <v>0.38541666666666669</v>
      </c>
      <c r="H1710">
        <v>0.44444444444444442</v>
      </c>
      <c r="I1710">
        <v>26</v>
      </c>
      <c r="J1710">
        <v>0</v>
      </c>
      <c r="K1710">
        <v>26</v>
      </c>
      <c r="L1710">
        <v>0</v>
      </c>
      <c r="M1710" s="1" t="str">
        <f>IFERROR(VLOOKUP(Tabla1[[#This Row],[COD]],Circuitos[],2,0)," ")</f>
        <v xml:space="preserve"> </v>
      </c>
      <c r="N1710" s="9">
        <f>Tabla1[[#This Row],[DIA]]</f>
        <v>45893</v>
      </c>
    </row>
    <row r="1711" spans="1:14">
      <c r="A1711" s="9" t="str">
        <f>Tabla1[[#This Row],[DIA]]&amp;"-"&amp;Tabla1[[#This Row],[NUM]]</f>
        <v>45893-1305</v>
      </c>
      <c r="B1711" s="61">
        <v>45893</v>
      </c>
      <c r="C1711" t="s">
        <v>147</v>
      </c>
      <c r="D1711" t="s">
        <v>33</v>
      </c>
      <c r="E1711" t="s">
        <v>181</v>
      </c>
      <c r="F1711">
        <v>1305</v>
      </c>
      <c r="G1711">
        <v>0.55208333333333337</v>
      </c>
      <c r="H1711">
        <v>0.70833333333333337</v>
      </c>
      <c r="I1711">
        <v>22</v>
      </c>
      <c r="J1711">
        <v>3</v>
      </c>
      <c r="K1711">
        <v>19</v>
      </c>
      <c r="L1711">
        <v>13.636363636363637</v>
      </c>
      <c r="M1711" s="1" t="str">
        <f>IFERROR(VLOOKUP(Tabla1[[#This Row],[COD]],Circuitos[],2,0)," ")</f>
        <v xml:space="preserve"> </v>
      </c>
      <c r="N1711" s="9">
        <f>Tabla1[[#This Row],[DIA]]</f>
        <v>45893</v>
      </c>
    </row>
    <row r="1712" spans="1:14">
      <c r="A1712" s="9" t="str">
        <f>Tabla1[[#This Row],[DIA]]&amp;"-"&amp;Tabla1[[#This Row],[NUM]]</f>
        <v>45893-2020</v>
      </c>
      <c r="B1712" s="61">
        <v>45893</v>
      </c>
      <c r="C1712" t="s">
        <v>147</v>
      </c>
      <c r="D1712" t="s">
        <v>180</v>
      </c>
      <c r="E1712" t="s">
        <v>181</v>
      </c>
      <c r="F1712">
        <v>2020</v>
      </c>
      <c r="G1712">
        <v>0.76736111111111116</v>
      </c>
      <c r="H1712">
        <v>0.82986111111111116</v>
      </c>
      <c r="I1712">
        <v>88</v>
      </c>
      <c r="J1712">
        <v>4</v>
      </c>
      <c r="K1712">
        <v>84</v>
      </c>
      <c r="L1712">
        <v>4.5454545454545459</v>
      </c>
      <c r="M1712" s="1" t="str">
        <f>IFERROR(VLOOKUP(Tabla1[[#This Row],[COD]],Circuitos[],2,0)," ")</f>
        <v xml:space="preserve"> </v>
      </c>
      <c r="N1712" s="9">
        <f>Tabla1[[#This Row],[DIA]]</f>
        <v>45893</v>
      </c>
    </row>
    <row r="1713" spans="1:14">
      <c r="A1713" s="9" t="str">
        <f>Tabla1[[#This Row],[DIA]]&amp;"-"&amp;Tabla1[[#This Row],[NUM]]</f>
        <v>45893-2026</v>
      </c>
      <c r="B1713" s="61">
        <v>45893</v>
      </c>
      <c r="C1713" t="s">
        <v>147</v>
      </c>
      <c r="D1713" t="s">
        <v>180</v>
      </c>
      <c r="E1713" t="s">
        <v>181</v>
      </c>
      <c r="F1713">
        <v>2026</v>
      </c>
      <c r="G1713">
        <v>0.89236111111111116</v>
      </c>
      <c r="H1713">
        <v>0.95486111111111116</v>
      </c>
      <c r="I1713">
        <v>22</v>
      </c>
      <c r="J1713">
        <v>0</v>
      </c>
      <c r="K1713">
        <v>22</v>
      </c>
      <c r="L1713">
        <v>0</v>
      </c>
      <c r="M1713" s="1" t="str">
        <f>IFERROR(VLOOKUP(Tabla1[[#This Row],[COD]],Circuitos[],2,0)," ")</f>
        <v xml:space="preserve"> </v>
      </c>
      <c r="N1713" s="9">
        <f>Tabla1[[#This Row],[DIA]]</f>
        <v>45893</v>
      </c>
    </row>
    <row r="1714" spans="1:14">
      <c r="A1714" s="9" t="str">
        <f>Tabla1[[#This Row],[DIA]]&amp;"-"&amp;Tabla1[[#This Row],[NUM]]</f>
        <v>45893-1855</v>
      </c>
      <c r="B1714" s="61">
        <v>45893</v>
      </c>
      <c r="C1714" t="s">
        <v>147</v>
      </c>
      <c r="D1714" t="s">
        <v>36</v>
      </c>
      <c r="E1714" t="s">
        <v>181</v>
      </c>
      <c r="F1714">
        <v>1855</v>
      </c>
      <c r="G1714">
        <v>0.59722222222222221</v>
      </c>
      <c r="H1714">
        <v>0.71180555555555558</v>
      </c>
      <c r="I1714">
        <v>26</v>
      </c>
      <c r="J1714">
        <v>6</v>
      </c>
      <c r="K1714">
        <v>20</v>
      </c>
      <c r="L1714">
        <v>23.076923076923077</v>
      </c>
      <c r="M1714" s="1" t="str">
        <f>IFERROR(VLOOKUP(Tabla1[[#This Row],[COD]],Circuitos[],2,0)," ")</f>
        <v xml:space="preserve"> </v>
      </c>
      <c r="N1714" s="9">
        <f>Tabla1[[#This Row],[DIA]]</f>
        <v>45893</v>
      </c>
    </row>
    <row r="1715" spans="1:14">
      <c r="A1715" s="9" t="str">
        <f>Tabla1[[#This Row],[DIA]]&amp;"-"&amp;Tabla1[[#This Row],[NUM]]</f>
        <v>45893-1317</v>
      </c>
      <c r="B1715" s="61">
        <v>45893</v>
      </c>
      <c r="C1715" t="s">
        <v>147</v>
      </c>
      <c r="D1715" t="s">
        <v>37</v>
      </c>
      <c r="E1715" t="s">
        <v>181</v>
      </c>
      <c r="F1715">
        <v>1317</v>
      </c>
      <c r="G1715">
        <v>0.58680555555555558</v>
      </c>
      <c r="H1715">
        <v>0.72569444444444442</v>
      </c>
      <c r="I1715">
        <v>26</v>
      </c>
      <c r="J1715">
        <v>0</v>
      </c>
      <c r="K1715">
        <v>26</v>
      </c>
      <c r="L1715">
        <v>0</v>
      </c>
      <c r="M1715" s="1" t="str">
        <f>IFERROR(VLOOKUP(Tabla1[[#This Row],[COD]],Circuitos[],2,0)," ")</f>
        <v xml:space="preserve"> </v>
      </c>
      <c r="N1715" s="9">
        <f>Tabla1[[#This Row],[DIA]]</f>
        <v>45893</v>
      </c>
    </row>
    <row r="1716" spans="1:14">
      <c r="A1716" s="9" t="str">
        <f>Tabla1[[#This Row],[DIA]]&amp;"-"&amp;Tabla1[[#This Row],[NUM]]</f>
        <v>45893-1859</v>
      </c>
      <c r="B1716" s="61">
        <v>45893</v>
      </c>
      <c r="C1716" t="s">
        <v>147</v>
      </c>
      <c r="D1716" t="s">
        <v>13</v>
      </c>
      <c r="E1716" t="s">
        <v>181</v>
      </c>
      <c r="F1716">
        <v>1859</v>
      </c>
      <c r="G1716">
        <v>0.55208333333333337</v>
      </c>
      <c r="H1716">
        <v>0.70138888888888884</v>
      </c>
      <c r="I1716">
        <v>40</v>
      </c>
      <c r="J1716">
        <v>2</v>
      </c>
      <c r="K1716">
        <v>38</v>
      </c>
      <c r="L1716">
        <v>5</v>
      </c>
      <c r="M1716" s="1" t="str">
        <f>IFERROR(VLOOKUP(Tabla1[[#This Row],[COD]],Circuitos[],2,0)," ")</f>
        <v xml:space="preserve"> </v>
      </c>
      <c r="N1716" s="9">
        <f>Tabla1[[#This Row],[DIA]]</f>
        <v>45893</v>
      </c>
    </row>
    <row r="1717" spans="1:14">
      <c r="A1717" s="9" t="str">
        <f>Tabla1[[#This Row],[DIA]]&amp;"-"&amp;Tabla1[[#This Row],[NUM]]</f>
        <v>45893-1313</v>
      </c>
      <c r="B1717" s="61">
        <v>45893</v>
      </c>
      <c r="C1717" t="s">
        <v>147</v>
      </c>
      <c r="D1717" t="s">
        <v>22</v>
      </c>
      <c r="E1717" t="s">
        <v>181</v>
      </c>
      <c r="F1717">
        <v>1313</v>
      </c>
      <c r="G1717">
        <v>0.59375</v>
      </c>
      <c r="H1717">
        <v>0.72569444444444442</v>
      </c>
      <c r="I1717">
        <v>22</v>
      </c>
      <c r="J1717">
        <v>8</v>
      </c>
      <c r="K1717">
        <v>14</v>
      </c>
      <c r="L1717">
        <v>36.363636363636367</v>
      </c>
      <c r="M1717" s="1" t="str">
        <f>IFERROR(VLOOKUP(Tabla1[[#This Row],[COD]],Circuitos[],2,0)," ")</f>
        <v xml:space="preserve"> </v>
      </c>
      <c r="N1717" s="9">
        <f>Tabla1[[#This Row],[DIA]]</f>
        <v>45893</v>
      </c>
    </row>
    <row r="1718" spans="1:14">
      <c r="A1718" s="9" t="str">
        <f>Tabla1[[#This Row],[DIA]]&amp;"-"&amp;Tabla1[[#This Row],[NUM]]</f>
        <v>45893-871</v>
      </c>
      <c r="B1718" s="61">
        <v>45893</v>
      </c>
      <c r="C1718" t="s">
        <v>13</v>
      </c>
      <c r="D1718" t="s">
        <v>223</v>
      </c>
      <c r="E1718" t="s">
        <v>250</v>
      </c>
      <c r="F1718">
        <v>871</v>
      </c>
      <c r="G1718">
        <v>0.48958333333333331</v>
      </c>
      <c r="H1718">
        <v>0.62152777777777779</v>
      </c>
      <c r="I1718">
        <v>45</v>
      </c>
      <c r="J1718">
        <v>29</v>
      </c>
      <c r="K1718">
        <v>16</v>
      </c>
      <c r="L1718">
        <v>64.444444444444443</v>
      </c>
      <c r="M1718" s="1" t="str">
        <f>IFERROR(VLOOKUP(Tabla1[[#This Row],[COD]],Circuitos[],2,0)," ")</f>
        <v xml:space="preserve"> </v>
      </c>
      <c r="N1718" s="9">
        <f>Tabla1[[#This Row],[DIA]]</f>
        <v>45893</v>
      </c>
    </row>
    <row r="1719" spans="1:14">
      <c r="A1719" s="9" t="str">
        <f>Tabla1[[#This Row],[DIA]]&amp;"-"&amp;Tabla1[[#This Row],[NUM]]</f>
        <v>45893-695</v>
      </c>
      <c r="B1719" s="61">
        <v>45893</v>
      </c>
      <c r="C1719" t="s">
        <v>13</v>
      </c>
      <c r="D1719" t="s">
        <v>232</v>
      </c>
      <c r="E1719" t="s">
        <v>250</v>
      </c>
      <c r="F1719">
        <v>695</v>
      </c>
      <c r="G1719">
        <v>0.60763888888888884</v>
      </c>
      <c r="H1719">
        <v>0.71875</v>
      </c>
      <c r="I1719">
        <v>40</v>
      </c>
      <c r="J1719">
        <v>0</v>
      </c>
      <c r="K1719">
        <v>40</v>
      </c>
      <c r="L1719">
        <v>0</v>
      </c>
      <c r="M1719" s="1" t="str">
        <f>IFERROR(VLOOKUP(Tabla1[[#This Row],[COD]],Circuitos[],2,0)," ")</f>
        <v xml:space="preserve"> </v>
      </c>
      <c r="N1719" s="9">
        <f>Tabla1[[#This Row],[DIA]]</f>
        <v>45893</v>
      </c>
    </row>
    <row r="1720" spans="1:14">
      <c r="A1720" s="9" t="str">
        <f>Tabla1[[#This Row],[DIA]]&amp;"-"&amp;Tabla1[[#This Row],[NUM]]</f>
        <v>45893-59</v>
      </c>
      <c r="B1720" s="61">
        <v>45893</v>
      </c>
      <c r="C1720" t="s">
        <v>13</v>
      </c>
      <c r="D1720" t="s">
        <v>252</v>
      </c>
      <c r="E1720" t="s">
        <v>272</v>
      </c>
      <c r="F1720">
        <v>59</v>
      </c>
      <c r="G1720">
        <v>0.24305555555555555</v>
      </c>
      <c r="H1720">
        <v>0.34375</v>
      </c>
      <c r="I1720">
        <v>26</v>
      </c>
      <c r="J1720">
        <v>0</v>
      </c>
      <c r="K1720">
        <v>26</v>
      </c>
      <c r="L1720">
        <v>0</v>
      </c>
      <c r="M1720" s="1" t="str">
        <f>IFERROR(VLOOKUP(Tabla1[[#This Row],[COD]],Circuitos[],2,0)," ")</f>
        <v xml:space="preserve"> </v>
      </c>
      <c r="N1720" s="9">
        <f>Tabla1[[#This Row],[DIA]]</f>
        <v>45893</v>
      </c>
    </row>
    <row r="1721" spans="1:14">
      <c r="A1721" s="9" t="str">
        <f>Tabla1[[#This Row],[DIA]]&amp;"-"&amp;Tabla1[[#This Row],[NUM]]</f>
        <v>45893-1858</v>
      </c>
      <c r="B1721" s="61">
        <v>45893</v>
      </c>
      <c r="C1721" t="s">
        <v>13</v>
      </c>
      <c r="D1721" t="s">
        <v>147</v>
      </c>
      <c r="E1721" t="s">
        <v>181</v>
      </c>
      <c r="F1721">
        <v>1858</v>
      </c>
      <c r="G1721">
        <v>0.49652777777777779</v>
      </c>
      <c r="H1721">
        <v>0.71527777777777779</v>
      </c>
      <c r="I1721">
        <v>40</v>
      </c>
      <c r="J1721">
        <v>4</v>
      </c>
      <c r="K1721">
        <v>36</v>
      </c>
      <c r="L1721">
        <v>10</v>
      </c>
      <c r="M1721" s="1" t="str">
        <f>IFERROR(VLOOKUP(Tabla1[[#This Row],[COD]],Circuitos[],2,0)," ")</f>
        <v xml:space="preserve"> </v>
      </c>
      <c r="N1721" s="9">
        <f>Tabla1[[#This Row],[DIA]]</f>
        <v>45893</v>
      </c>
    </row>
    <row r="1722" spans="1:14">
      <c r="A1722" s="9" t="str">
        <f>Tabla1[[#This Row],[DIA]]&amp;"-"&amp;Tabla1[[#This Row],[NUM]]</f>
        <v>45893-5113</v>
      </c>
      <c r="B1722" s="61">
        <v>45893</v>
      </c>
      <c r="C1722" t="s">
        <v>13</v>
      </c>
      <c r="D1722" t="s">
        <v>424</v>
      </c>
      <c r="E1722" t="s">
        <v>549</v>
      </c>
      <c r="F1722">
        <v>5113</v>
      </c>
      <c r="G1722">
        <v>0.33333333333333331</v>
      </c>
      <c r="H1722">
        <v>0.40972222222222221</v>
      </c>
      <c r="I1722">
        <v>189</v>
      </c>
      <c r="J1722">
        <v>32</v>
      </c>
      <c r="K1722">
        <v>157</v>
      </c>
      <c r="L1722">
        <v>16.93121693121693</v>
      </c>
      <c r="M1722" s="1" t="str">
        <f>IFERROR(VLOOKUP(Tabla1[[#This Row],[COD]],Circuitos[],2,0)," ")</f>
        <v>Alsacia, Selva Negra y el Rin / Bellezas de Suiza</v>
      </c>
      <c r="N1722" s="9">
        <f>Tabla1[[#This Row],[DIA]]</f>
        <v>45893</v>
      </c>
    </row>
    <row r="1723" spans="1:14">
      <c r="A1723" s="9" t="str">
        <f>Tabla1[[#This Row],[DIA]]&amp;"-"&amp;Tabla1[[#This Row],[NUM]]</f>
        <v>45893-1801</v>
      </c>
      <c r="B1723" s="61">
        <v>45893</v>
      </c>
      <c r="C1723" t="s">
        <v>13</v>
      </c>
      <c r="D1723" t="s">
        <v>196</v>
      </c>
      <c r="E1723" t="s">
        <v>193</v>
      </c>
      <c r="F1723">
        <v>1801</v>
      </c>
      <c r="G1723">
        <v>0.4861111111111111</v>
      </c>
      <c r="H1723">
        <v>0.59027777777777779</v>
      </c>
      <c r="I1723">
        <v>20</v>
      </c>
      <c r="J1723">
        <v>0</v>
      </c>
      <c r="K1723">
        <v>20</v>
      </c>
      <c r="L1723">
        <v>0</v>
      </c>
      <c r="M1723" s="1" t="str">
        <f>IFERROR(VLOOKUP(Tabla1[[#This Row],[COD]],Circuitos[],2,0)," ")</f>
        <v xml:space="preserve"> </v>
      </c>
      <c r="N1723" s="9">
        <f>Tabla1[[#This Row],[DIA]]</f>
        <v>45893</v>
      </c>
    </row>
    <row r="1724" spans="1:14">
      <c r="A1724" s="9" t="str">
        <f>Tabla1[[#This Row],[DIA]]&amp;"-"&amp;Tabla1[[#This Row],[NUM]]</f>
        <v>45893-416</v>
      </c>
      <c r="B1724" s="61">
        <v>45893</v>
      </c>
      <c r="C1724" t="s">
        <v>13</v>
      </c>
      <c r="D1724" t="s">
        <v>358</v>
      </c>
      <c r="E1724" t="s">
        <v>528</v>
      </c>
      <c r="F1724">
        <v>416</v>
      </c>
      <c r="G1724">
        <v>0.51736111111111116</v>
      </c>
      <c r="H1724">
        <v>0.71875</v>
      </c>
      <c r="I1724">
        <v>36</v>
      </c>
      <c r="J1724">
        <v>2</v>
      </c>
      <c r="K1724">
        <v>34</v>
      </c>
      <c r="L1724">
        <v>5.5555555555555554</v>
      </c>
      <c r="M1724" s="1" t="str">
        <f>IFERROR(VLOOKUP(Tabla1[[#This Row],[COD]],Circuitos[],2,0)," ")</f>
        <v xml:space="preserve"> </v>
      </c>
      <c r="N1724" s="9">
        <f>Tabla1[[#This Row],[DIA]]</f>
        <v>45893</v>
      </c>
    </row>
    <row r="1725" spans="1:14">
      <c r="A1725" s="9" t="str">
        <f>Tabla1[[#This Row],[DIA]]&amp;"-"&amp;Tabla1[[#This Row],[NUM]]</f>
        <v>45893-809</v>
      </c>
      <c r="B1725" s="61">
        <v>45893</v>
      </c>
      <c r="C1725" t="s">
        <v>13</v>
      </c>
      <c r="D1725" t="s">
        <v>236</v>
      </c>
      <c r="E1725" t="s">
        <v>250</v>
      </c>
      <c r="F1725">
        <v>809</v>
      </c>
      <c r="G1725">
        <v>0.49652777777777779</v>
      </c>
      <c r="H1725">
        <v>0.61805555555555558</v>
      </c>
      <c r="I1725">
        <v>45</v>
      </c>
      <c r="J1725">
        <v>2</v>
      </c>
      <c r="K1725">
        <v>43</v>
      </c>
      <c r="L1725">
        <v>4.4444444444444446</v>
      </c>
      <c r="M1725" s="1" t="str">
        <f>IFERROR(VLOOKUP(Tabla1[[#This Row],[COD]],Circuitos[],2,0)," ")</f>
        <v xml:space="preserve"> </v>
      </c>
      <c r="N1725" s="9">
        <f>Tabla1[[#This Row],[DIA]]</f>
        <v>45893</v>
      </c>
    </row>
    <row r="1726" spans="1:14">
      <c r="A1726" s="9" t="str">
        <f>Tabla1[[#This Row],[DIA]]&amp;"-"&amp;Tabla1[[#This Row],[NUM]]</f>
        <v>45893-5117</v>
      </c>
      <c r="B1726" s="61">
        <v>45893</v>
      </c>
      <c r="C1726" t="s">
        <v>13</v>
      </c>
      <c r="D1726" t="s">
        <v>301</v>
      </c>
      <c r="E1726" t="s">
        <v>549</v>
      </c>
      <c r="F1726">
        <v>5117</v>
      </c>
      <c r="G1726">
        <v>0.54861111111111116</v>
      </c>
      <c r="H1726">
        <v>0.75</v>
      </c>
      <c r="I1726">
        <v>189</v>
      </c>
      <c r="J1726">
        <v>88</v>
      </c>
      <c r="K1726">
        <v>101</v>
      </c>
      <c r="L1726">
        <v>46.560846560846564</v>
      </c>
      <c r="M1726" s="1" t="str">
        <f>IFERROR(VLOOKUP(Tabla1[[#This Row],[COD]],Circuitos[],2,0)," ")</f>
        <v>Joyas del Báltico II / Bellezas del Báltico II</v>
      </c>
      <c r="N1726" s="9">
        <f>Tabla1[[#This Row],[DIA]]</f>
        <v>45893</v>
      </c>
    </row>
    <row r="1727" spans="1:14">
      <c r="A1727" s="9" t="str">
        <f>Tabla1[[#This Row],[DIA]]&amp;"-"&amp;Tabla1[[#This Row],[NUM]]</f>
        <v>45893-434</v>
      </c>
      <c r="B1727" s="61">
        <v>45893</v>
      </c>
      <c r="C1727" t="s">
        <v>13</v>
      </c>
      <c r="D1727" t="s">
        <v>394</v>
      </c>
      <c r="E1727" t="s">
        <v>395</v>
      </c>
      <c r="F1727">
        <v>434</v>
      </c>
      <c r="G1727">
        <v>0.64583333333333337</v>
      </c>
      <c r="H1727">
        <v>0.79513888888888884</v>
      </c>
      <c r="I1727">
        <v>47</v>
      </c>
      <c r="J1727">
        <v>47</v>
      </c>
      <c r="K1727">
        <v>0</v>
      </c>
      <c r="L1727">
        <v>100</v>
      </c>
      <c r="M1727" s="1" t="str">
        <f>IFERROR(VLOOKUP(Tabla1[[#This Row],[COD]],Circuitos[],2,0)," ")</f>
        <v xml:space="preserve"> </v>
      </c>
      <c r="N1727" s="9">
        <f>Tabla1[[#This Row],[DIA]]</f>
        <v>45893</v>
      </c>
    </row>
    <row r="1728" spans="1:14">
      <c r="A1728" s="9" t="str">
        <f>Tabla1[[#This Row],[DIA]]&amp;"-"&amp;Tabla1[[#This Row],[NUM]]</f>
        <v>45893-5114</v>
      </c>
      <c r="B1728" s="61">
        <v>45893</v>
      </c>
      <c r="C1728" t="s">
        <v>424</v>
      </c>
      <c r="D1728" t="s">
        <v>13</v>
      </c>
      <c r="E1728" t="s">
        <v>549</v>
      </c>
      <c r="F1728">
        <v>5114</v>
      </c>
      <c r="G1728">
        <v>0.44444444444444442</v>
      </c>
      <c r="H1728">
        <v>0.51388888888888884</v>
      </c>
      <c r="I1728">
        <v>189</v>
      </c>
      <c r="J1728">
        <v>88</v>
      </c>
      <c r="K1728">
        <v>101</v>
      </c>
      <c r="L1728">
        <v>46.560846560846564</v>
      </c>
      <c r="M1728" s="1" t="str">
        <f>IFERROR(VLOOKUP(Tabla1[[#This Row],[COD]],Circuitos[],2,0)," ")</f>
        <v xml:space="preserve"> </v>
      </c>
      <c r="N1728" s="9">
        <f>Tabla1[[#This Row],[DIA]]</f>
        <v>45893</v>
      </c>
    </row>
    <row r="1729" spans="1:14">
      <c r="A1729" s="9" t="str">
        <f>Tabla1[[#This Row],[DIA]]&amp;"-"&amp;Tabla1[[#This Row],[NUM]]</f>
        <v>45893-1804</v>
      </c>
      <c r="B1729" s="61">
        <v>45893</v>
      </c>
      <c r="C1729" t="s">
        <v>196</v>
      </c>
      <c r="D1729" t="s">
        <v>13</v>
      </c>
      <c r="E1729" t="s">
        <v>193</v>
      </c>
      <c r="F1729">
        <v>1804</v>
      </c>
      <c r="G1729">
        <v>0.62152777777777779</v>
      </c>
      <c r="H1729">
        <v>0.73263888888888884</v>
      </c>
      <c r="I1729">
        <v>20</v>
      </c>
      <c r="J1729">
        <v>0</v>
      </c>
      <c r="K1729">
        <v>20</v>
      </c>
      <c r="L1729">
        <v>0</v>
      </c>
      <c r="M1729" s="1" t="str">
        <f>IFERROR(VLOOKUP(Tabla1[[#This Row],[COD]],Circuitos[],2,0)," ")</f>
        <v xml:space="preserve"> </v>
      </c>
      <c r="N1729" s="9">
        <f>Tabla1[[#This Row],[DIA]]</f>
        <v>45893</v>
      </c>
    </row>
    <row r="1730" spans="1:14">
      <c r="A1730" s="9" t="str">
        <f>Tabla1[[#This Row],[DIA]]&amp;"-"&amp;Tabla1[[#This Row],[NUM]]</f>
        <v>45893-572</v>
      </c>
      <c r="B1730" s="61">
        <v>45893</v>
      </c>
      <c r="C1730" t="s">
        <v>346</v>
      </c>
      <c r="D1730" t="s">
        <v>13</v>
      </c>
      <c r="E1730" t="s">
        <v>250</v>
      </c>
      <c r="F1730">
        <v>572</v>
      </c>
      <c r="G1730">
        <v>0.53125</v>
      </c>
      <c r="H1730">
        <v>0.61805555555555558</v>
      </c>
      <c r="I1730">
        <v>30</v>
      </c>
      <c r="J1730">
        <v>0</v>
      </c>
      <c r="K1730">
        <v>30</v>
      </c>
      <c r="L1730">
        <v>0</v>
      </c>
      <c r="M1730" s="1" t="str">
        <f>IFERROR(VLOOKUP(Tabla1[[#This Row],[COD]],Circuitos[],2,0)," ")</f>
        <v xml:space="preserve"> </v>
      </c>
      <c r="N1730" s="9">
        <f>Tabla1[[#This Row],[DIA]]</f>
        <v>45893</v>
      </c>
    </row>
    <row r="1731" spans="1:14">
      <c r="A1731" s="9" t="str">
        <f>Tabla1[[#This Row],[DIA]]&amp;"-"&amp;Tabla1[[#This Row],[NUM]]</f>
        <v>45893-788</v>
      </c>
      <c r="B1731" s="61">
        <v>45893</v>
      </c>
      <c r="C1731" t="s">
        <v>358</v>
      </c>
      <c r="D1731" t="s">
        <v>33</v>
      </c>
      <c r="E1731" t="s">
        <v>278</v>
      </c>
      <c r="F1731">
        <v>788</v>
      </c>
      <c r="G1731">
        <v>0.86805555555555558</v>
      </c>
      <c r="H1731">
        <v>0</v>
      </c>
      <c r="I1731">
        <v>45</v>
      </c>
      <c r="J1731">
        <v>26</v>
      </c>
      <c r="K1731">
        <v>19</v>
      </c>
      <c r="L1731">
        <v>57.777777777777779</v>
      </c>
      <c r="M1731" s="1" t="str">
        <f>IFERROR(VLOOKUP(Tabla1[[#This Row],[COD]],Circuitos[],2,0)," ")</f>
        <v xml:space="preserve"> </v>
      </c>
      <c r="N1731" s="9">
        <f>Tabla1[[#This Row],[DIA]]</f>
        <v>45893</v>
      </c>
    </row>
    <row r="1732" spans="1:14">
      <c r="A1732" s="9" t="str">
        <f>Tabla1[[#This Row],[DIA]]&amp;"-"&amp;Tabla1[[#This Row],[NUM]]</f>
        <v>45893-415</v>
      </c>
      <c r="B1732" s="61">
        <v>45893</v>
      </c>
      <c r="C1732" t="s">
        <v>358</v>
      </c>
      <c r="D1732" t="s">
        <v>13</v>
      </c>
      <c r="E1732" t="s">
        <v>528</v>
      </c>
      <c r="F1732">
        <v>415</v>
      </c>
      <c r="G1732">
        <v>0.34722222222222221</v>
      </c>
      <c r="H1732">
        <v>0.47569444444444442</v>
      </c>
      <c r="I1732">
        <v>36</v>
      </c>
      <c r="J1732">
        <v>5</v>
      </c>
      <c r="K1732">
        <v>31</v>
      </c>
      <c r="L1732">
        <v>13.888888888888889</v>
      </c>
      <c r="M1732" s="1" t="str">
        <f>IFERROR(VLOOKUP(Tabla1[[#This Row],[COD]],Circuitos[],2,0)," ")</f>
        <v xml:space="preserve"> </v>
      </c>
      <c r="N1732" s="9">
        <f>Tabla1[[#This Row],[DIA]]</f>
        <v>45893</v>
      </c>
    </row>
    <row r="1733" spans="1:14">
      <c r="A1733" s="9" t="str">
        <f>Tabla1[[#This Row],[DIA]]&amp;"-"&amp;Tabla1[[#This Row],[NUM]]</f>
        <v>45893-808</v>
      </c>
      <c r="B1733" s="61">
        <v>45893</v>
      </c>
      <c r="C1733" t="s">
        <v>236</v>
      </c>
      <c r="D1733" t="s">
        <v>13</v>
      </c>
      <c r="E1733" t="s">
        <v>250</v>
      </c>
      <c r="F1733">
        <v>808</v>
      </c>
      <c r="G1733">
        <v>0.51736111111111116</v>
      </c>
      <c r="H1733">
        <v>0.64930555555555558</v>
      </c>
      <c r="I1733">
        <v>45</v>
      </c>
      <c r="J1733">
        <v>33</v>
      </c>
      <c r="K1733">
        <v>12</v>
      </c>
      <c r="L1733">
        <v>73.333333333333329</v>
      </c>
      <c r="M1733" s="1" t="str">
        <f>IFERROR(VLOOKUP(Tabla1[[#This Row],[COD]],Circuitos[],2,0)," ")</f>
        <v xml:space="preserve"> </v>
      </c>
      <c r="N1733" s="9">
        <f>Tabla1[[#This Row],[DIA]]</f>
        <v>45893</v>
      </c>
    </row>
    <row r="1734" spans="1:14">
      <c r="A1734" s="9" t="str">
        <f>Tabla1[[#This Row],[DIA]]&amp;"-"&amp;Tabla1[[#This Row],[NUM]]</f>
        <v>45893-585</v>
      </c>
      <c r="B1734" s="61">
        <v>45893</v>
      </c>
      <c r="C1734" t="s">
        <v>336</v>
      </c>
      <c r="D1734" t="s">
        <v>252</v>
      </c>
      <c r="E1734" t="s">
        <v>272</v>
      </c>
      <c r="F1734">
        <v>585</v>
      </c>
      <c r="G1734">
        <v>0.47916666666666669</v>
      </c>
      <c r="H1734">
        <v>0.53819444444444442</v>
      </c>
      <c r="I1734">
        <v>38</v>
      </c>
      <c r="J1734">
        <v>0</v>
      </c>
      <c r="K1734">
        <v>38</v>
      </c>
      <c r="L1734">
        <v>0</v>
      </c>
      <c r="M1734" s="1" t="str">
        <f>IFERROR(VLOOKUP(Tabla1[[#This Row],[COD]],Circuitos[],2,0)," ")</f>
        <v xml:space="preserve"> </v>
      </c>
      <c r="N1734" s="9">
        <f>Tabla1[[#This Row],[DIA]]</f>
        <v>45893</v>
      </c>
    </row>
    <row r="1735" spans="1:14">
      <c r="A1735" s="9" t="str">
        <f>Tabla1[[#This Row],[DIA]]&amp;"-"&amp;Tabla1[[#This Row],[NUM]]</f>
        <v>45893-5118</v>
      </c>
      <c r="B1735" s="61">
        <v>45893</v>
      </c>
      <c r="C1735" t="s">
        <v>301</v>
      </c>
      <c r="D1735" t="s">
        <v>13</v>
      </c>
      <c r="E1735" t="s">
        <v>549</v>
      </c>
      <c r="F1735">
        <v>5118</v>
      </c>
      <c r="G1735">
        <v>0.78472222222222221</v>
      </c>
      <c r="H1735">
        <v>0.90277777777777779</v>
      </c>
      <c r="I1735">
        <v>189</v>
      </c>
      <c r="J1735">
        <v>78</v>
      </c>
      <c r="K1735">
        <v>111</v>
      </c>
      <c r="L1735">
        <v>41.269841269841272</v>
      </c>
      <c r="M1735" s="1" t="str">
        <f>IFERROR(VLOOKUP(Tabla1[[#This Row],[COD]],Circuitos[],2,0)," ")</f>
        <v xml:space="preserve"> </v>
      </c>
      <c r="N1735" s="9">
        <f>Tabla1[[#This Row],[DIA]]</f>
        <v>45893</v>
      </c>
    </row>
    <row r="1736" spans="1:14">
      <c r="A1736" s="9" t="str">
        <f>Tabla1[[#This Row],[DIA]]&amp;"-"&amp;Tabla1[[#This Row],[NUM]]</f>
        <v>45893-1302</v>
      </c>
      <c r="B1736" s="61">
        <v>45893</v>
      </c>
      <c r="C1736" t="s">
        <v>22</v>
      </c>
      <c r="D1736" t="s">
        <v>147</v>
      </c>
      <c r="E1736" t="s">
        <v>181</v>
      </c>
      <c r="F1736">
        <v>1302</v>
      </c>
      <c r="G1736">
        <v>0.4826388888888889</v>
      </c>
      <c r="H1736">
        <v>0.69097222222222221</v>
      </c>
      <c r="I1736">
        <v>22</v>
      </c>
      <c r="J1736">
        <v>0</v>
      </c>
      <c r="K1736">
        <v>22</v>
      </c>
      <c r="L1736">
        <v>0</v>
      </c>
      <c r="M1736" s="1" t="str">
        <f>IFERROR(VLOOKUP(Tabla1[[#This Row],[COD]],Circuitos[],2,0)," ")</f>
        <v xml:space="preserve"> </v>
      </c>
      <c r="N1736" s="9">
        <f>Tabla1[[#This Row],[DIA]]</f>
        <v>45893</v>
      </c>
    </row>
    <row r="1737" spans="1:14">
      <c r="A1737" s="9" t="str">
        <f>Tabla1[[#This Row],[DIA]]&amp;"-"&amp;Tabla1[[#This Row],[NUM]]</f>
        <v>45893-787</v>
      </c>
      <c r="B1737" s="61">
        <v>45893</v>
      </c>
      <c r="C1737" t="s">
        <v>22</v>
      </c>
      <c r="D1737" t="s">
        <v>358</v>
      </c>
      <c r="E1737" t="s">
        <v>278</v>
      </c>
      <c r="F1737">
        <v>787</v>
      </c>
      <c r="G1737">
        <v>0.63888888888888884</v>
      </c>
      <c r="H1737">
        <v>0.82638888888888884</v>
      </c>
      <c r="I1737">
        <v>45</v>
      </c>
      <c r="J1737">
        <v>0</v>
      </c>
      <c r="K1737">
        <v>45</v>
      </c>
      <c r="L1737">
        <v>0</v>
      </c>
      <c r="M1737" s="1" t="str">
        <f>IFERROR(VLOOKUP(Tabla1[[#This Row],[COD]],Circuitos[],2,0)," ")</f>
        <v>Rumania, Transilvania, Cárpatos y Bucovina</v>
      </c>
      <c r="N1737" s="9">
        <f>Tabla1[[#This Row],[DIA]]</f>
        <v>45893</v>
      </c>
    </row>
    <row r="1738" spans="1:14">
      <c r="A1738" s="9" t="str">
        <f>Tabla1[[#This Row],[DIA]]&amp;"-"&amp;Tabla1[[#This Row],[NUM]]</f>
        <v>45893-437</v>
      </c>
      <c r="B1738" s="61">
        <v>45893</v>
      </c>
      <c r="C1738" t="s">
        <v>394</v>
      </c>
      <c r="D1738" t="s">
        <v>36</v>
      </c>
      <c r="E1738" t="s">
        <v>395</v>
      </c>
      <c r="F1738">
        <v>437</v>
      </c>
      <c r="G1738">
        <v>0.3888888888888889</v>
      </c>
      <c r="H1738">
        <v>0.52083333333333337</v>
      </c>
      <c r="I1738">
        <v>12</v>
      </c>
      <c r="J1738">
        <v>4</v>
      </c>
      <c r="K1738">
        <v>8</v>
      </c>
      <c r="L1738">
        <v>33.333333333333336</v>
      </c>
      <c r="M1738" s="1" t="str">
        <f>IFERROR(VLOOKUP(Tabla1[[#This Row],[COD]],Circuitos[],2,0)," ")</f>
        <v xml:space="preserve"> </v>
      </c>
      <c r="N1738" s="9">
        <f>Tabla1[[#This Row],[DIA]]</f>
        <v>45893</v>
      </c>
    </row>
    <row r="1739" spans="1:14">
      <c r="A1739" s="9" t="str">
        <f>Tabla1[[#This Row],[DIA]]&amp;"-"&amp;Tabla1[[#This Row],[NUM]]</f>
        <v>45893-433</v>
      </c>
      <c r="B1739" s="61">
        <v>45893</v>
      </c>
      <c r="C1739" t="s">
        <v>394</v>
      </c>
      <c r="D1739" t="s">
        <v>13</v>
      </c>
      <c r="E1739" t="s">
        <v>395</v>
      </c>
      <c r="F1739">
        <v>433</v>
      </c>
      <c r="G1739">
        <v>0.44444444444444442</v>
      </c>
      <c r="H1739">
        <v>0.60763888888888884</v>
      </c>
      <c r="I1739">
        <v>35</v>
      </c>
      <c r="J1739">
        <v>16</v>
      </c>
      <c r="K1739">
        <v>19</v>
      </c>
      <c r="L1739">
        <v>45.714285714285715</v>
      </c>
      <c r="M1739" s="1" t="str">
        <f>IFERROR(VLOOKUP(Tabla1[[#This Row],[COD]],Circuitos[],2,0)," ")</f>
        <v xml:space="preserve"> </v>
      </c>
      <c r="N1739" s="9">
        <f>Tabla1[[#This Row],[DIA]]</f>
        <v>45893</v>
      </c>
    </row>
    <row r="1740" spans="1:14">
      <c r="A1740" s="9" t="str">
        <f>Tabla1[[#This Row],[DIA]]&amp;"-"&amp;Tabla1[[#This Row],[NUM]]</f>
        <v>45894-920</v>
      </c>
      <c r="B1740" s="61">
        <v>45894</v>
      </c>
      <c r="C1740" t="s">
        <v>185</v>
      </c>
      <c r="D1740" t="s">
        <v>13</v>
      </c>
      <c r="E1740" t="s">
        <v>186</v>
      </c>
      <c r="F1740">
        <v>920</v>
      </c>
      <c r="G1740">
        <v>0.63888888888888884</v>
      </c>
      <c r="H1740">
        <v>0.78125</v>
      </c>
      <c r="I1740">
        <v>30</v>
      </c>
      <c r="J1740">
        <v>19</v>
      </c>
      <c r="K1740">
        <v>11</v>
      </c>
      <c r="L1740">
        <v>63.333333333333336</v>
      </c>
      <c r="M1740" s="1" t="str">
        <f>IFERROR(VLOOKUP(Tabla1[[#This Row],[COD]],Circuitos[],2,0)," ")</f>
        <v xml:space="preserve"> </v>
      </c>
      <c r="N1740" s="9">
        <f>Tabla1[[#This Row],[DIA]]</f>
        <v>45894</v>
      </c>
    </row>
    <row r="1741" spans="1:14">
      <c r="A1741" s="9" t="str">
        <f>Tabla1[[#This Row],[DIA]]&amp;"-"&amp;Tabla1[[#This Row],[NUM]]</f>
        <v>45894-103</v>
      </c>
      <c r="B1741" s="61">
        <v>45894</v>
      </c>
      <c r="C1741" t="s">
        <v>111</v>
      </c>
      <c r="D1741" t="s">
        <v>13</v>
      </c>
      <c r="E1741" t="s">
        <v>265</v>
      </c>
      <c r="F1741">
        <v>103</v>
      </c>
      <c r="G1741">
        <v>0.58333333333333337</v>
      </c>
      <c r="H1741">
        <v>0.82638888888888884</v>
      </c>
      <c r="I1741">
        <v>27</v>
      </c>
      <c r="J1741">
        <v>8</v>
      </c>
      <c r="K1741">
        <v>19</v>
      </c>
      <c r="L1741">
        <v>29.62962962962963</v>
      </c>
      <c r="M1741" s="1" t="str">
        <f>IFERROR(VLOOKUP(Tabla1[[#This Row],[COD]],Circuitos[],2,0)," ")</f>
        <v xml:space="preserve"> </v>
      </c>
      <c r="N1741" s="9">
        <f>Tabla1[[#This Row],[DIA]]</f>
        <v>45894</v>
      </c>
    </row>
    <row r="1742" spans="1:14">
      <c r="A1742" s="9" t="str">
        <f>Tabla1[[#This Row],[DIA]]&amp;"-"&amp;Tabla1[[#This Row],[NUM]]</f>
        <v>45894-1336</v>
      </c>
      <c r="B1742" s="61">
        <v>45894</v>
      </c>
      <c r="C1742" t="s">
        <v>36</v>
      </c>
      <c r="D1742" t="s">
        <v>183</v>
      </c>
      <c r="E1742" t="s">
        <v>174</v>
      </c>
      <c r="F1742">
        <v>1336</v>
      </c>
      <c r="G1742">
        <v>0.58680555555555558</v>
      </c>
      <c r="H1742">
        <v>0.82291666666666663</v>
      </c>
      <c r="I1742">
        <v>10</v>
      </c>
      <c r="J1742">
        <v>0</v>
      </c>
      <c r="K1742">
        <v>10</v>
      </c>
      <c r="L1742">
        <v>0</v>
      </c>
      <c r="M1742" s="1" t="str">
        <f>IFERROR(VLOOKUP(Tabla1[[#This Row],[COD]],Circuitos[],2,0)," ")</f>
        <v>Programas de Egipto</v>
      </c>
      <c r="N1742" s="9">
        <f>Tabla1[[#This Row],[DIA]]</f>
        <v>45894</v>
      </c>
    </row>
    <row r="1743" spans="1:14">
      <c r="A1743" s="9" t="str">
        <f>Tabla1[[#This Row],[DIA]]&amp;"-"&amp;Tabla1[[#This Row],[NUM]]</f>
        <v>45894-1806</v>
      </c>
      <c r="B1743" s="61">
        <v>45894</v>
      </c>
      <c r="C1743" t="s">
        <v>188</v>
      </c>
      <c r="D1743" t="s">
        <v>13</v>
      </c>
      <c r="E1743" t="s">
        <v>250</v>
      </c>
      <c r="F1743">
        <v>1806</v>
      </c>
      <c r="G1743">
        <v>0.82638888888888884</v>
      </c>
      <c r="H1743">
        <v>0.95833333333333337</v>
      </c>
      <c r="I1743">
        <v>40</v>
      </c>
      <c r="J1743">
        <v>0</v>
      </c>
      <c r="K1743">
        <v>40</v>
      </c>
      <c r="L1743">
        <v>0</v>
      </c>
      <c r="M1743" s="1" t="str">
        <f>IFERROR(VLOOKUP(Tabla1[[#This Row],[COD]],Circuitos[],2,0)," ")</f>
        <v xml:space="preserve"> </v>
      </c>
      <c r="N1743" s="9">
        <f>Tabla1[[#This Row],[DIA]]</f>
        <v>45894</v>
      </c>
    </row>
    <row r="1744" spans="1:14">
      <c r="A1744" s="9" t="str">
        <f>Tabla1[[#This Row],[DIA]]&amp;"-"&amp;Tabla1[[#This Row],[NUM]]</f>
        <v>45894-5116</v>
      </c>
      <c r="B1744" s="61">
        <v>45894</v>
      </c>
      <c r="C1744" t="s">
        <v>199</v>
      </c>
      <c r="D1744" t="s">
        <v>13</v>
      </c>
      <c r="E1744" t="s">
        <v>549</v>
      </c>
      <c r="F1744">
        <v>5116</v>
      </c>
      <c r="G1744">
        <v>0.49305555555555558</v>
      </c>
      <c r="H1744">
        <v>0.62152777777777779</v>
      </c>
      <c r="I1744">
        <v>189</v>
      </c>
      <c r="J1744">
        <v>88</v>
      </c>
      <c r="K1744">
        <v>101</v>
      </c>
      <c r="L1744">
        <v>46.560846560846564</v>
      </c>
      <c r="M1744" s="1" t="str">
        <f>IFERROR(VLOOKUP(Tabla1[[#This Row],[COD]],Circuitos[],2,0)," ")</f>
        <v xml:space="preserve"> </v>
      </c>
      <c r="N1744" s="9">
        <f>Tabla1[[#This Row],[DIA]]</f>
        <v>45894</v>
      </c>
    </row>
    <row r="1745" spans="1:14">
      <c r="A1745" s="9" t="str">
        <f>Tabla1[[#This Row],[DIA]]&amp;"-"&amp;Tabla1[[#This Row],[NUM]]</f>
        <v>45894-2722</v>
      </c>
      <c r="B1745" s="61">
        <v>45894</v>
      </c>
      <c r="C1745" t="s">
        <v>37</v>
      </c>
      <c r="D1745" t="s">
        <v>183</v>
      </c>
      <c r="E1745" t="s">
        <v>561</v>
      </c>
      <c r="F1745">
        <v>2722</v>
      </c>
      <c r="G1745">
        <v>0.67013888888888884</v>
      </c>
      <c r="H1745">
        <v>0.93055555555555558</v>
      </c>
      <c r="I1745">
        <v>10</v>
      </c>
      <c r="J1745">
        <v>0</v>
      </c>
      <c r="K1745">
        <v>10</v>
      </c>
      <c r="L1745">
        <v>0</v>
      </c>
      <c r="M1745" s="1" t="str">
        <f>IFERROR(VLOOKUP(Tabla1[[#This Row],[COD]],Circuitos[],2,0)," ")</f>
        <v>Programas de Egipto</v>
      </c>
      <c r="N1745" s="9">
        <f>Tabla1[[#This Row],[DIA]]</f>
        <v>45894</v>
      </c>
    </row>
    <row r="1746" spans="1:14">
      <c r="A1746" s="9" t="str">
        <f>Tabla1[[#This Row],[DIA]]&amp;"-"&amp;Tabla1[[#This Row],[NUM]]</f>
        <v>45894-1335</v>
      </c>
      <c r="B1746" s="61">
        <v>45894</v>
      </c>
      <c r="C1746" t="s">
        <v>173</v>
      </c>
      <c r="D1746" t="s">
        <v>36</v>
      </c>
      <c r="E1746" t="s">
        <v>174</v>
      </c>
      <c r="F1746">
        <v>1335</v>
      </c>
      <c r="G1746">
        <v>0.40277777777777779</v>
      </c>
      <c r="H1746">
        <v>0.54513888888888884</v>
      </c>
      <c r="I1746">
        <v>10</v>
      </c>
      <c r="J1746">
        <v>0</v>
      </c>
      <c r="K1746">
        <v>10</v>
      </c>
      <c r="L1746">
        <v>0</v>
      </c>
      <c r="M1746" s="1" t="str">
        <f>IFERROR(VLOOKUP(Tabla1[[#This Row],[COD]],Circuitos[],2,0)," ")</f>
        <v xml:space="preserve"> </v>
      </c>
      <c r="N1746" s="9">
        <f>Tabla1[[#This Row],[DIA]]</f>
        <v>45894</v>
      </c>
    </row>
    <row r="1747" spans="1:14">
      <c r="A1747" s="9" t="str">
        <f>Tabla1[[#This Row],[DIA]]&amp;"-"&amp;Tabla1[[#This Row],[NUM]]</f>
        <v>45894-2721</v>
      </c>
      <c r="B1747" s="61">
        <v>45894</v>
      </c>
      <c r="C1747" t="s">
        <v>173</v>
      </c>
      <c r="D1747" t="s">
        <v>37</v>
      </c>
      <c r="E1747" t="s">
        <v>561</v>
      </c>
      <c r="F1747">
        <v>2721</v>
      </c>
      <c r="G1747">
        <v>0.45833333333333331</v>
      </c>
      <c r="H1747">
        <v>0.62847222222222221</v>
      </c>
      <c r="I1747">
        <v>10</v>
      </c>
      <c r="J1747">
        <v>0</v>
      </c>
      <c r="K1747">
        <v>10</v>
      </c>
      <c r="L1747">
        <v>0</v>
      </c>
      <c r="M1747" s="1" t="str">
        <f>IFERROR(VLOOKUP(Tabla1[[#This Row],[COD]],Circuitos[],2,0)," ")</f>
        <v xml:space="preserve"> </v>
      </c>
      <c r="N1747" s="9">
        <f>Tabla1[[#This Row],[DIA]]</f>
        <v>45894</v>
      </c>
    </row>
    <row r="1748" spans="1:14">
      <c r="A1748" s="9" t="str">
        <f>Tabla1[[#This Row],[DIA]]&amp;"-"&amp;Tabla1[[#This Row],[NUM]]</f>
        <v>45894-1002</v>
      </c>
      <c r="B1748" s="61">
        <v>45894</v>
      </c>
      <c r="C1748" t="s">
        <v>173</v>
      </c>
      <c r="D1748" t="s">
        <v>13</v>
      </c>
      <c r="E1748" t="s">
        <v>174</v>
      </c>
      <c r="F1748">
        <v>1002</v>
      </c>
      <c r="G1748">
        <v>0.3125</v>
      </c>
      <c r="H1748">
        <v>0.4861111111111111</v>
      </c>
      <c r="I1748">
        <v>20</v>
      </c>
      <c r="J1748">
        <v>0</v>
      </c>
      <c r="K1748">
        <v>20</v>
      </c>
      <c r="L1748">
        <v>0</v>
      </c>
      <c r="M1748" s="1" t="str">
        <f>IFERROR(VLOOKUP(Tabla1[[#This Row],[COD]],Circuitos[],2,0)," ")</f>
        <v>Programas de Egipto</v>
      </c>
      <c r="N1748" s="9">
        <f>Tabla1[[#This Row],[DIA]]</f>
        <v>45894</v>
      </c>
    </row>
    <row r="1749" spans="1:14">
      <c r="A1749" s="9" t="str">
        <f>Tabla1[[#This Row],[DIA]]&amp;"-"&amp;Tabla1[[#This Row],[NUM]]</f>
        <v>45894-411</v>
      </c>
      <c r="B1749" s="61">
        <v>45894</v>
      </c>
      <c r="C1749" t="s">
        <v>520</v>
      </c>
      <c r="D1749" t="s">
        <v>111</v>
      </c>
      <c r="E1749" t="s">
        <v>265</v>
      </c>
      <c r="F1749">
        <v>411</v>
      </c>
      <c r="G1749">
        <v>0.38194444444444442</v>
      </c>
      <c r="H1749">
        <v>0.52777777777777779</v>
      </c>
      <c r="I1749">
        <v>27</v>
      </c>
      <c r="J1749">
        <v>8</v>
      </c>
      <c r="K1749">
        <v>19</v>
      </c>
      <c r="L1749">
        <v>29.62962962962963</v>
      </c>
      <c r="M1749" s="1" t="str">
        <f>IFERROR(VLOOKUP(Tabla1[[#This Row],[COD]],Circuitos[],2,0)," ")</f>
        <v xml:space="preserve"> </v>
      </c>
      <c r="N1749" s="9">
        <f>Tabla1[[#This Row],[DIA]]</f>
        <v>45894</v>
      </c>
    </row>
    <row r="1750" spans="1:14">
      <c r="A1750" s="9" t="str">
        <f>Tabla1[[#This Row],[DIA]]&amp;"-"&amp;Tabla1[[#This Row],[NUM]]</f>
        <v>45894-2232</v>
      </c>
      <c r="B1750" s="61">
        <v>45894</v>
      </c>
      <c r="C1750" t="s">
        <v>147</v>
      </c>
      <c r="D1750" t="s">
        <v>180</v>
      </c>
      <c r="E1750" t="s">
        <v>181</v>
      </c>
      <c r="F1750">
        <v>2232</v>
      </c>
      <c r="G1750">
        <v>5.5555555555555552E-2</v>
      </c>
      <c r="H1750">
        <v>0.11805555555555555</v>
      </c>
      <c r="I1750">
        <v>26</v>
      </c>
      <c r="J1750">
        <v>0</v>
      </c>
      <c r="K1750">
        <v>26</v>
      </c>
      <c r="L1750">
        <v>0</v>
      </c>
      <c r="M1750" s="1" t="str">
        <f>IFERROR(VLOOKUP(Tabla1[[#This Row],[COD]],Circuitos[],2,0)," ")</f>
        <v xml:space="preserve"> </v>
      </c>
      <c r="N1750" s="9">
        <f>Tabla1[[#This Row],[DIA]]</f>
        <v>45894</v>
      </c>
    </row>
    <row r="1751" spans="1:14">
      <c r="A1751" s="9" t="str">
        <f>Tabla1[[#This Row],[DIA]]&amp;"-"&amp;Tabla1[[#This Row],[NUM]]</f>
        <v>45894-1359</v>
      </c>
      <c r="B1751" s="61">
        <v>45894</v>
      </c>
      <c r="C1751" t="s">
        <v>147</v>
      </c>
      <c r="D1751" t="s">
        <v>13</v>
      </c>
      <c r="E1751" t="s">
        <v>181</v>
      </c>
      <c r="F1751">
        <v>1359</v>
      </c>
      <c r="G1751">
        <v>0.78819444444444442</v>
      </c>
      <c r="H1751">
        <v>0.9375</v>
      </c>
      <c r="I1751">
        <v>15</v>
      </c>
      <c r="J1751">
        <v>15</v>
      </c>
      <c r="K1751">
        <v>0</v>
      </c>
      <c r="L1751">
        <v>100</v>
      </c>
      <c r="M1751" s="1" t="str">
        <f>IFERROR(VLOOKUP(Tabla1[[#This Row],[COD]],Circuitos[],2,0)," ")</f>
        <v xml:space="preserve"> </v>
      </c>
      <c r="N1751" s="9">
        <f>Tabla1[[#This Row],[DIA]]</f>
        <v>45894</v>
      </c>
    </row>
    <row r="1752" spans="1:14">
      <c r="A1752" s="9" t="str">
        <f>Tabla1[[#This Row],[DIA]]&amp;"-"&amp;Tabla1[[#This Row],[NUM]]</f>
        <v>45894-727</v>
      </c>
      <c r="B1752" s="61">
        <v>45894</v>
      </c>
      <c r="C1752" t="s">
        <v>550</v>
      </c>
      <c r="D1752" t="s">
        <v>147</v>
      </c>
      <c r="E1752" t="s">
        <v>181</v>
      </c>
      <c r="F1752">
        <v>727</v>
      </c>
      <c r="G1752">
        <v>0.30902777777777779</v>
      </c>
      <c r="H1752">
        <v>0.53125</v>
      </c>
      <c r="I1752">
        <v>15</v>
      </c>
      <c r="J1752">
        <v>15</v>
      </c>
      <c r="K1752">
        <v>0</v>
      </c>
      <c r="L1752">
        <v>100</v>
      </c>
      <c r="M1752" s="1" t="str">
        <f>IFERROR(VLOOKUP(Tabla1[[#This Row],[COD]],Circuitos[],2,0)," ")</f>
        <v xml:space="preserve"> </v>
      </c>
      <c r="N1752" s="9">
        <f>Tabla1[[#This Row],[DIA]]</f>
        <v>45894</v>
      </c>
    </row>
    <row r="1753" spans="1:14">
      <c r="A1753" s="9" t="str">
        <f>Tabla1[[#This Row],[DIA]]&amp;"-"&amp;Tabla1[[#This Row],[NUM]]</f>
        <v>45894-618</v>
      </c>
      <c r="B1753" s="61">
        <v>45894</v>
      </c>
      <c r="C1753" t="s">
        <v>30</v>
      </c>
      <c r="D1753" t="s">
        <v>266</v>
      </c>
      <c r="E1753" t="s">
        <v>558</v>
      </c>
      <c r="F1753">
        <v>618</v>
      </c>
      <c r="G1753">
        <v>0.63888888888888884</v>
      </c>
      <c r="H1753">
        <v>0.73958333333333337</v>
      </c>
      <c r="I1753">
        <v>40</v>
      </c>
      <c r="J1753">
        <v>0</v>
      </c>
      <c r="K1753">
        <v>40</v>
      </c>
      <c r="L1753">
        <v>0</v>
      </c>
      <c r="M1753" s="1" t="str">
        <f>IFERROR(VLOOKUP(Tabla1[[#This Row],[COD]],Circuitos[],2,0)," ")</f>
        <v>Todo Eslovenia, Austria y Costa Italiana</v>
      </c>
      <c r="N1753" s="9">
        <f>Tabla1[[#This Row],[DIA]]</f>
        <v>45894</v>
      </c>
    </row>
    <row r="1754" spans="1:14">
      <c r="A1754" s="9" t="str">
        <f>Tabla1[[#This Row],[DIA]]&amp;"-"&amp;Tabla1[[#This Row],[NUM]]</f>
        <v>45894-617</v>
      </c>
      <c r="B1754" s="61">
        <v>45894</v>
      </c>
      <c r="C1754" t="s">
        <v>266</v>
      </c>
      <c r="D1754" t="s">
        <v>97</v>
      </c>
      <c r="E1754" t="s">
        <v>558</v>
      </c>
      <c r="F1754">
        <v>617</v>
      </c>
      <c r="G1754">
        <v>0.41666666666666669</v>
      </c>
      <c r="H1754">
        <v>0.54861111111111116</v>
      </c>
      <c r="I1754">
        <v>40</v>
      </c>
      <c r="J1754">
        <v>4</v>
      </c>
      <c r="K1754">
        <v>36</v>
      </c>
      <c r="L1754">
        <v>10</v>
      </c>
      <c r="M1754" s="1" t="str">
        <f>IFERROR(VLOOKUP(Tabla1[[#This Row],[COD]],Circuitos[],2,0)," ")</f>
        <v xml:space="preserve"> </v>
      </c>
      <c r="N1754" s="9">
        <f>Tabla1[[#This Row],[DIA]]</f>
        <v>45894</v>
      </c>
    </row>
    <row r="1755" spans="1:14">
      <c r="A1755" s="9" t="str">
        <f>Tabla1[[#This Row],[DIA]]&amp;"-"&amp;Tabla1[[#This Row],[NUM]]</f>
        <v>45894-921</v>
      </c>
      <c r="B1755" s="61">
        <v>45894</v>
      </c>
      <c r="C1755" t="s">
        <v>13</v>
      </c>
      <c r="D1755" t="s">
        <v>185</v>
      </c>
      <c r="E1755" t="s">
        <v>186</v>
      </c>
      <c r="F1755">
        <v>921</v>
      </c>
      <c r="G1755">
        <v>0.81597222222222221</v>
      </c>
      <c r="H1755">
        <v>2.0833333333333332E-2</v>
      </c>
      <c r="I1755">
        <v>30</v>
      </c>
      <c r="J1755">
        <v>0</v>
      </c>
      <c r="K1755">
        <v>30</v>
      </c>
      <c r="L1755">
        <v>0</v>
      </c>
      <c r="M1755" s="1" t="str">
        <f>IFERROR(VLOOKUP(Tabla1[[#This Row],[COD]],Circuitos[],2,0)," ")</f>
        <v xml:space="preserve"> </v>
      </c>
      <c r="N1755" s="9">
        <f>Tabla1[[#This Row],[DIA]]</f>
        <v>45894</v>
      </c>
    </row>
    <row r="1756" spans="1:14">
      <c r="A1756" s="9" t="str">
        <f>Tabla1[[#This Row],[DIA]]&amp;"-"&amp;Tabla1[[#This Row],[NUM]]</f>
        <v>45894-1809</v>
      </c>
      <c r="B1756" s="61">
        <v>45894</v>
      </c>
      <c r="C1756" t="s">
        <v>13</v>
      </c>
      <c r="D1756" t="s">
        <v>188</v>
      </c>
      <c r="E1756" t="s">
        <v>250</v>
      </c>
      <c r="F1756">
        <v>1809</v>
      </c>
      <c r="G1756">
        <v>0.84027777777777779</v>
      </c>
      <c r="H1756">
        <v>0.96527777777777779</v>
      </c>
      <c r="I1756">
        <v>40</v>
      </c>
      <c r="J1756">
        <v>0</v>
      </c>
      <c r="K1756">
        <v>40</v>
      </c>
      <c r="L1756">
        <v>0</v>
      </c>
      <c r="M1756" s="1" t="str">
        <f>IFERROR(VLOOKUP(Tabla1[[#This Row],[COD]],Circuitos[],2,0)," ")</f>
        <v xml:space="preserve"> </v>
      </c>
      <c r="N1756" s="9">
        <f>Tabla1[[#This Row],[DIA]]</f>
        <v>45894</v>
      </c>
    </row>
    <row r="1757" spans="1:14">
      <c r="A1757" s="9" t="str">
        <f>Tabla1[[#This Row],[DIA]]&amp;"-"&amp;Tabla1[[#This Row],[NUM]]</f>
        <v>45894-5115</v>
      </c>
      <c r="B1757" s="61">
        <v>45894</v>
      </c>
      <c r="C1757" t="s">
        <v>13</v>
      </c>
      <c r="D1757" t="s">
        <v>199</v>
      </c>
      <c r="E1757" t="s">
        <v>549</v>
      </c>
      <c r="F1757">
        <v>5115</v>
      </c>
      <c r="G1757">
        <v>0.33333333333333331</v>
      </c>
      <c r="H1757">
        <v>0.45833333333333331</v>
      </c>
      <c r="I1757">
        <v>189</v>
      </c>
      <c r="J1757">
        <v>16</v>
      </c>
      <c r="K1757">
        <v>173</v>
      </c>
      <c r="L1757">
        <v>8.4656084656084651</v>
      </c>
      <c r="M1757" s="1" t="str">
        <f>IFERROR(VLOOKUP(Tabla1[[#This Row],[COD]],Circuitos[],2,0)," ")</f>
        <v>Noruega Fascinante II / Esencias de Noruega II</v>
      </c>
      <c r="N1757" s="9">
        <f>Tabla1[[#This Row],[DIA]]</f>
        <v>45894</v>
      </c>
    </row>
    <row r="1758" spans="1:14">
      <c r="A1758" s="9" t="str">
        <f>Tabla1[[#This Row],[DIA]]&amp;"-"&amp;Tabla1[[#This Row],[NUM]]</f>
        <v>45894-1915</v>
      </c>
      <c r="B1758" s="61">
        <v>45894</v>
      </c>
      <c r="C1758" t="s">
        <v>13</v>
      </c>
      <c r="D1758" t="s">
        <v>313</v>
      </c>
      <c r="E1758" t="s">
        <v>250</v>
      </c>
      <c r="F1758">
        <v>1915</v>
      </c>
      <c r="G1758">
        <v>0.31944444444444442</v>
      </c>
      <c r="H1758">
        <v>0.39583333333333331</v>
      </c>
      <c r="I1758">
        <v>30</v>
      </c>
      <c r="J1758">
        <v>0</v>
      </c>
      <c r="K1758">
        <v>30</v>
      </c>
      <c r="L1758">
        <v>0</v>
      </c>
      <c r="M1758" s="1" t="str">
        <f>IFERROR(VLOOKUP(Tabla1[[#This Row],[COD]],Circuitos[],2,0)," ")</f>
        <v xml:space="preserve"> </v>
      </c>
      <c r="N1758" s="9">
        <f>Tabla1[[#This Row],[DIA]]</f>
        <v>45894</v>
      </c>
    </row>
    <row r="1759" spans="1:14">
      <c r="A1759" s="9" t="str">
        <f>Tabla1[[#This Row],[DIA]]&amp;"-"&amp;Tabla1[[#This Row],[NUM]]</f>
        <v>45894-1002</v>
      </c>
      <c r="B1759" s="61">
        <v>45894</v>
      </c>
      <c r="C1759" t="s">
        <v>13</v>
      </c>
      <c r="D1759" t="s">
        <v>183</v>
      </c>
      <c r="E1759" t="s">
        <v>174</v>
      </c>
      <c r="F1759">
        <v>1002</v>
      </c>
      <c r="G1759">
        <v>0.52777777777777779</v>
      </c>
      <c r="H1759">
        <v>0.77777777777777779</v>
      </c>
      <c r="I1759">
        <v>20</v>
      </c>
      <c r="J1759">
        <v>0</v>
      </c>
      <c r="K1759">
        <v>20</v>
      </c>
      <c r="L1759">
        <v>0</v>
      </c>
      <c r="M1759" s="1" t="str">
        <f>IFERROR(VLOOKUP(Tabla1[[#This Row],[COD]],Circuitos[],2,0)," ")</f>
        <v>Programas de Egipto</v>
      </c>
      <c r="N1759" s="9">
        <f>Tabla1[[#This Row],[DIA]]</f>
        <v>45894</v>
      </c>
    </row>
    <row r="1760" spans="1:14">
      <c r="A1760" s="9" t="str">
        <f>Tabla1[[#This Row],[DIA]]&amp;"-"&amp;Tabla1[[#This Row],[NUM]]</f>
        <v>45894-1219</v>
      </c>
      <c r="B1760" s="61">
        <v>45894</v>
      </c>
      <c r="C1760" t="s">
        <v>13</v>
      </c>
      <c r="D1760" t="s">
        <v>557</v>
      </c>
      <c r="E1760" t="s">
        <v>250</v>
      </c>
      <c r="F1760">
        <v>1219</v>
      </c>
      <c r="G1760">
        <v>0.3125</v>
      </c>
      <c r="H1760">
        <v>0.38194444444444442</v>
      </c>
      <c r="I1760">
        <v>30</v>
      </c>
      <c r="J1760">
        <v>2</v>
      </c>
      <c r="K1760">
        <v>28</v>
      </c>
      <c r="L1760">
        <v>6.666666666666667</v>
      </c>
      <c r="M1760" s="1" t="str">
        <f>IFERROR(VLOOKUP(Tabla1[[#This Row],[COD]],Circuitos[],2,0)," ")</f>
        <v xml:space="preserve"> </v>
      </c>
      <c r="N1760" s="9">
        <f>Tabla1[[#This Row],[DIA]]</f>
        <v>45894</v>
      </c>
    </row>
    <row r="1761" spans="1:14">
      <c r="A1761" s="9" t="str">
        <f>Tabla1[[#This Row],[DIA]]&amp;"-"&amp;Tabla1[[#This Row],[NUM]]</f>
        <v>45894-586</v>
      </c>
      <c r="B1761" s="61">
        <v>45894</v>
      </c>
      <c r="C1761" t="s">
        <v>229</v>
      </c>
      <c r="D1761" t="s">
        <v>13</v>
      </c>
      <c r="E1761" t="s">
        <v>556</v>
      </c>
      <c r="F1761">
        <v>586</v>
      </c>
      <c r="G1761">
        <v>0.73611111111111116</v>
      </c>
      <c r="H1761">
        <v>0.86111111111111116</v>
      </c>
      <c r="I1761">
        <v>35</v>
      </c>
      <c r="J1761">
        <v>2</v>
      </c>
      <c r="K1761">
        <v>33</v>
      </c>
      <c r="L1761">
        <v>5.7142857142857144</v>
      </c>
      <c r="M1761" s="1" t="str">
        <f>IFERROR(VLOOKUP(Tabla1[[#This Row],[COD]],Circuitos[],2,0)," ")</f>
        <v xml:space="preserve"> </v>
      </c>
      <c r="N1761" s="9">
        <f>Tabla1[[#This Row],[DIA]]</f>
        <v>45894</v>
      </c>
    </row>
    <row r="1762" spans="1:14">
      <c r="A1762" s="9" t="str">
        <f>Tabla1[[#This Row],[DIA]]&amp;"-"&amp;Tabla1[[#This Row],[NUM]]</f>
        <v>45895-1304</v>
      </c>
      <c r="B1762" s="61">
        <v>45895</v>
      </c>
      <c r="C1762" t="s">
        <v>33</v>
      </c>
      <c r="D1762" t="s">
        <v>147</v>
      </c>
      <c r="E1762" t="s">
        <v>181</v>
      </c>
      <c r="F1762">
        <v>1304</v>
      </c>
      <c r="G1762">
        <v>0.50347222222222221</v>
      </c>
      <c r="H1762">
        <v>0.72569444444444442</v>
      </c>
      <c r="I1762">
        <v>22</v>
      </c>
      <c r="J1762">
        <v>0</v>
      </c>
      <c r="K1762">
        <v>22</v>
      </c>
      <c r="L1762">
        <v>0</v>
      </c>
      <c r="M1762" s="1" t="str">
        <f>IFERROR(VLOOKUP(Tabla1[[#This Row],[COD]],Circuitos[],2,0)," ")</f>
        <v xml:space="preserve"> </v>
      </c>
      <c r="N1762" s="9">
        <f>Tabla1[[#This Row],[DIA]]</f>
        <v>45895</v>
      </c>
    </row>
    <row r="1763" spans="1:14">
      <c r="A1763" s="9" t="str">
        <f>Tabla1[[#This Row],[DIA]]&amp;"-"&amp;Tabla1[[#This Row],[NUM]]</f>
        <v>45895-1854</v>
      </c>
      <c r="B1763" s="61">
        <v>45895</v>
      </c>
      <c r="C1763" t="s">
        <v>36</v>
      </c>
      <c r="D1763" t="s">
        <v>147</v>
      </c>
      <c r="E1763" t="s">
        <v>181</v>
      </c>
      <c r="F1763">
        <v>1854</v>
      </c>
      <c r="G1763">
        <v>0.5</v>
      </c>
      <c r="H1763">
        <v>0.69097222222222221</v>
      </c>
      <c r="I1763">
        <v>26</v>
      </c>
      <c r="J1763">
        <v>5</v>
      </c>
      <c r="K1763">
        <v>21</v>
      </c>
      <c r="L1763">
        <v>19.23076923076923</v>
      </c>
      <c r="M1763" s="1" t="str">
        <f>IFERROR(VLOOKUP(Tabla1[[#This Row],[COD]],Circuitos[],2,0)," ")</f>
        <v xml:space="preserve"> </v>
      </c>
      <c r="N1763" s="9">
        <f>Tabla1[[#This Row],[DIA]]</f>
        <v>45895</v>
      </c>
    </row>
    <row r="1764" spans="1:14">
      <c r="A1764" s="9" t="str">
        <f>Tabla1[[#This Row],[DIA]]&amp;"-"&amp;Tabla1[[#This Row],[NUM]]</f>
        <v>45895-1316</v>
      </c>
      <c r="B1764" s="61">
        <v>45895</v>
      </c>
      <c r="C1764" t="s">
        <v>37</v>
      </c>
      <c r="D1764" t="s">
        <v>147</v>
      </c>
      <c r="E1764" t="s">
        <v>181</v>
      </c>
      <c r="F1764">
        <v>1316</v>
      </c>
      <c r="G1764">
        <v>0.50347222222222221</v>
      </c>
      <c r="H1764">
        <v>0.71875</v>
      </c>
      <c r="I1764">
        <v>26</v>
      </c>
      <c r="J1764">
        <v>8</v>
      </c>
      <c r="K1764">
        <v>18</v>
      </c>
      <c r="L1764">
        <v>30.76923076923077</v>
      </c>
      <c r="M1764" s="1" t="str">
        <f>IFERROR(VLOOKUP(Tabla1[[#This Row],[COD]],Circuitos[],2,0)," ")</f>
        <v xml:space="preserve"> </v>
      </c>
      <c r="N1764" s="9">
        <f>Tabla1[[#This Row],[DIA]]</f>
        <v>45895</v>
      </c>
    </row>
    <row r="1765" spans="1:14">
      <c r="A1765" s="9" t="str">
        <f>Tabla1[[#This Row],[DIA]]&amp;"-"&amp;Tabla1[[#This Row],[NUM]]</f>
        <v>45895-872</v>
      </c>
      <c r="B1765" s="61">
        <v>45895</v>
      </c>
      <c r="C1765" t="s">
        <v>223</v>
      </c>
      <c r="D1765" t="s">
        <v>13</v>
      </c>
      <c r="E1765" t="s">
        <v>250</v>
      </c>
      <c r="F1765">
        <v>872</v>
      </c>
      <c r="G1765">
        <v>0.64930555555555558</v>
      </c>
      <c r="H1765">
        <v>0.78819444444444442</v>
      </c>
      <c r="I1765">
        <v>45</v>
      </c>
      <c r="J1765">
        <v>24</v>
      </c>
      <c r="K1765">
        <v>21</v>
      </c>
      <c r="L1765">
        <v>53.333333333333336</v>
      </c>
      <c r="M1765" s="1" t="str">
        <f>IFERROR(VLOOKUP(Tabla1[[#This Row],[COD]],Circuitos[],2,0)," ")</f>
        <v xml:space="preserve"> </v>
      </c>
      <c r="N1765" s="9">
        <f>Tabla1[[#This Row],[DIA]]</f>
        <v>45895</v>
      </c>
    </row>
    <row r="1766" spans="1:14">
      <c r="A1766" s="9" t="str">
        <f>Tabla1[[#This Row],[DIA]]&amp;"-"&amp;Tabla1[[#This Row],[NUM]]</f>
        <v>45895-764</v>
      </c>
      <c r="B1766" s="61">
        <v>45895</v>
      </c>
      <c r="C1766" t="s">
        <v>223</v>
      </c>
      <c r="D1766" t="s">
        <v>13</v>
      </c>
      <c r="E1766" t="s">
        <v>278</v>
      </c>
      <c r="F1766">
        <v>764</v>
      </c>
      <c r="G1766">
        <v>0.84722222222222221</v>
      </c>
      <c r="H1766">
        <v>0.97916666666666663</v>
      </c>
      <c r="I1766">
        <v>45</v>
      </c>
      <c r="J1766">
        <v>8</v>
      </c>
      <c r="K1766">
        <v>37</v>
      </c>
      <c r="L1766">
        <v>17.777777777777779</v>
      </c>
      <c r="M1766" s="1" t="str">
        <f>IFERROR(VLOOKUP(Tabla1[[#This Row],[COD]],Circuitos[],2,0)," ")</f>
        <v xml:space="preserve"> </v>
      </c>
      <c r="N1766" s="9">
        <f>Tabla1[[#This Row],[DIA]]</f>
        <v>45895</v>
      </c>
    </row>
    <row r="1767" spans="1:14">
      <c r="A1767" s="9" t="str">
        <f>Tabla1[[#This Row],[DIA]]&amp;"-"&amp;Tabla1[[#This Row],[NUM]]</f>
        <v>45895-934</v>
      </c>
      <c r="B1767" s="61">
        <v>45895</v>
      </c>
      <c r="C1767" t="s">
        <v>209</v>
      </c>
      <c r="D1767" t="s">
        <v>13</v>
      </c>
      <c r="E1767" t="s">
        <v>250</v>
      </c>
      <c r="F1767">
        <v>934</v>
      </c>
      <c r="G1767">
        <v>0.52430555555555558</v>
      </c>
      <c r="H1767">
        <v>0.65277777777777779</v>
      </c>
      <c r="I1767">
        <v>45</v>
      </c>
      <c r="J1767">
        <v>8</v>
      </c>
      <c r="K1767">
        <v>37</v>
      </c>
      <c r="L1767">
        <v>17.777777777777779</v>
      </c>
      <c r="M1767" s="1" t="str">
        <f>IFERROR(VLOOKUP(Tabla1[[#This Row],[COD]],Circuitos[],2,0)," ")</f>
        <v xml:space="preserve"> </v>
      </c>
      <c r="N1767" s="9">
        <f>Tabla1[[#This Row],[DIA]]</f>
        <v>45895</v>
      </c>
    </row>
    <row r="1768" spans="1:14">
      <c r="A1768" s="9" t="str">
        <f>Tabla1[[#This Row],[DIA]]&amp;"-"&amp;Tabla1[[#This Row],[NUM]]</f>
        <v>45895-1305</v>
      </c>
      <c r="B1768" s="61">
        <v>45895</v>
      </c>
      <c r="C1768" t="s">
        <v>147</v>
      </c>
      <c r="D1768" t="s">
        <v>33</v>
      </c>
      <c r="E1768" t="s">
        <v>181</v>
      </c>
      <c r="F1768">
        <v>1305</v>
      </c>
      <c r="G1768">
        <v>0.55208333333333337</v>
      </c>
      <c r="H1768">
        <v>0.70833333333333337</v>
      </c>
      <c r="I1768">
        <v>22</v>
      </c>
      <c r="J1768">
        <v>0</v>
      </c>
      <c r="K1768">
        <v>22</v>
      </c>
      <c r="L1768">
        <v>0</v>
      </c>
      <c r="M1768" s="1" t="str">
        <f>IFERROR(VLOOKUP(Tabla1[[#This Row],[COD]],Circuitos[],2,0)," ")</f>
        <v xml:space="preserve"> </v>
      </c>
      <c r="N1768" s="9">
        <f>Tabla1[[#This Row],[DIA]]</f>
        <v>45895</v>
      </c>
    </row>
    <row r="1769" spans="1:14">
      <c r="A1769" s="9" t="str">
        <f>Tabla1[[#This Row],[DIA]]&amp;"-"&amp;Tabla1[[#This Row],[NUM]]</f>
        <v>45895-2020</v>
      </c>
      <c r="B1769" s="61">
        <v>45895</v>
      </c>
      <c r="C1769" t="s">
        <v>147</v>
      </c>
      <c r="D1769" t="s">
        <v>180</v>
      </c>
      <c r="E1769" t="s">
        <v>181</v>
      </c>
      <c r="F1769">
        <v>2020</v>
      </c>
      <c r="G1769">
        <v>0.76736111111111116</v>
      </c>
      <c r="H1769">
        <v>0.82986111111111116</v>
      </c>
      <c r="I1769">
        <v>78</v>
      </c>
      <c r="J1769">
        <v>12</v>
      </c>
      <c r="K1769">
        <v>66</v>
      </c>
      <c r="L1769">
        <v>15.384615384615385</v>
      </c>
      <c r="M1769" s="1" t="str">
        <f>IFERROR(VLOOKUP(Tabla1[[#This Row],[COD]],Circuitos[],2,0)," ")</f>
        <v xml:space="preserve"> </v>
      </c>
      <c r="N1769" s="9">
        <f>Tabla1[[#This Row],[DIA]]</f>
        <v>45895</v>
      </c>
    </row>
    <row r="1770" spans="1:14">
      <c r="A1770" s="9" t="str">
        <f>Tabla1[[#This Row],[DIA]]&amp;"-"&amp;Tabla1[[#This Row],[NUM]]</f>
        <v>45895-2022</v>
      </c>
      <c r="B1770" s="61">
        <v>45895</v>
      </c>
      <c r="C1770" t="s">
        <v>147</v>
      </c>
      <c r="D1770" t="s">
        <v>180</v>
      </c>
      <c r="E1770" t="s">
        <v>181</v>
      </c>
      <c r="F1770">
        <v>2022</v>
      </c>
      <c r="G1770">
        <v>0.83680555555555558</v>
      </c>
      <c r="H1770">
        <v>0.90277777777777779</v>
      </c>
      <c r="I1770">
        <v>48</v>
      </c>
      <c r="J1770">
        <v>8</v>
      </c>
      <c r="K1770">
        <v>40</v>
      </c>
      <c r="L1770">
        <v>16.666666666666668</v>
      </c>
      <c r="M1770" s="1" t="str">
        <f>IFERROR(VLOOKUP(Tabla1[[#This Row],[COD]],Circuitos[],2,0)," ")</f>
        <v xml:space="preserve"> </v>
      </c>
      <c r="N1770" s="9">
        <f>Tabla1[[#This Row],[DIA]]</f>
        <v>45895</v>
      </c>
    </row>
    <row r="1771" spans="1:14">
      <c r="A1771" s="9" t="str">
        <f>Tabla1[[#This Row],[DIA]]&amp;"-"&amp;Tabla1[[#This Row],[NUM]]</f>
        <v>45895-1855</v>
      </c>
      <c r="B1771" s="61">
        <v>45895</v>
      </c>
      <c r="C1771" t="s">
        <v>147</v>
      </c>
      <c r="D1771" t="s">
        <v>36</v>
      </c>
      <c r="E1771" t="s">
        <v>181</v>
      </c>
      <c r="F1771">
        <v>1855</v>
      </c>
      <c r="G1771">
        <v>0.59722222222222221</v>
      </c>
      <c r="H1771">
        <v>0.71180555555555558</v>
      </c>
      <c r="I1771">
        <v>26</v>
      </c>
      <c r="J1771">
        <v>7</v>
      </c>
      <c r="K1771">
        <v>19</v>
      </c>
      <c r="L1771">
        <v>26.923076923076923</v>
      </c>
      <c r="M1771" s="1" t="str">
        <f>IFERROR(VLOOKUP(Tabla1[[#This Row],[COD]],Circuitos[],2,0)," ")</f>
        <v xml:space="preserve"> </v>
      </c>
      <c r="N1771" s="9">
        <f>Tabla1[[#This Row],[DIA]]</f>
        <v>45895</v>
      </c>
    </row>
    <row r="1772" spans="1:14">
      <c r="A1772" s="9" t="str">
        <f>Tabla1[[#This Row],[DIA]]&amp;"-"&amp;Tabla1[[#This Row],[NUM]]</f>
        <v>45895-1315</v>
      </c>
      <c r="B1772" s="61">
        <v>45895</v>
      </c>
      <c r="C1772" t="s">
        <v>147</v>
      </c>
      <c r="D1772" t="s">
        <v>37</v>
      </c>
      <c r="E1772" t="s">
        <v>181</v>
      </c>
      <c r="F1772">
        <v>1315</v>
      </c>
      <c r="G1772">
        <v>0.32291666666666669</v>
      </c>
      <c r="H1772">
        <v>0.46180555555555558</v>
      </c>
      <c r="I1772">
        <v>26</v>
      </c>
      <c r="J1772">
        <v>7</v>
      </c>
      <c r="K1772">
        <v>19</v>
      </c>
      <c r="L1772">
        <v>26.923076923076923</v>
      </c>
      <c r="M1772" s="1" t="str">
        <f>IFERROR(VLOOKUP(Tabla1[[#This Row],[COD]],Circuitos[],2,0)," ")</f>
        <v xml:space="preserve"> </v>
      </c>
      <c r="N1772" s="9">
        <f>Tabla1[[#This Row],[DIA]]</f>
        <v>45895</v>
      </c>
    </row>
    <row r="1773" spans="1:14">
      <c r="A1773" s="9" t="str">
        <f>Tabla1[[#This Row],[DIA]]&amp;"-"&amp;Tabla1[[#This Row],[NUM]]</f>
        <v>45895-1859</v>
      </c>
      <c r="B1773" s="61">
        <v>45895</v>
      </c>
      <c r="C1773" t="s">
        <v>147</v>
      </c>
      <c r="D1773" t="s">
        <v>13</v>
      </c>
      <c r="E1773" t="s">
        <v>181</v>
      </c>
      <c r="F1773">
        <v>1859</v>
      </c>
      <c r="G1773">
        <v>0.55208333333333337</v>
      </c>
      <c r="H1773">
        <v>0.70138888888888884</v>
      </c>
      <c r="I1773">
        <v>30</v>
      </c>
      <c r="J1773">
        <v>8</v>
      </c>
      <c r="K1773">
        <v>22</v>
      </c>
      <c r="L1773">
        <v>26.666666666666668</v>
      </c>
      <c r="M1773" s="1" t="str">
        <f>IFERROR(VLOOKUP(Tabla1[[#This Row],[COD]],Circuitos[],2,0)," ")</f>
        <v xml:space="preserve"> </v>
      </c>
      <c r="N1773" s="9">
        <f>Tabla1[[#This Row],[DIA]]</f>
        <v>45895</v>
      </c>
    </row>
    <row r="1774" spans="1:14">
      <c r="A1774" s="9" t="str">
        <f>Tabla1[[#This Row],[DIA]]&amp;"-"&amp;Tabla1[[#This Row],[NUM]]</f>
        <v>45895-1313</v>
      </c>
      <c r="B1774" s="61">
        <v>45895</v>
      </c>
      <c r="C1774" t="s">
        <v>147</v>
      </c>
      <c r="D1774" t="s">
        <v>22</v>
      </c>
      <c r="E1774" t="s">
        <v>181</v>
      </c>
      <c r="F1774">
        <v>1313</v>
      </c>
      <c r="G1774">
        <v>0.59375</v>
      </c>
      <c r="H1774">
        <v>0.72569444444444442</v>
      </c>
      <c r="I1774">
        <v>22</v>
      </c>
      <c r="J1774">
        <v>0</v>
      </c>
      <c r="K1774">
        <v>22</v>
      </c>
      <c r="L1774">
        <v>0</v>
      </c>
      <c r="M1774" s="1" t="str">
        <f>IFERROR(VLOOKUP(Tabla1[[#This Row],[COD]],Circuitos[],2,0)," ")</f>
        <v xml:space="preserve"> </v>
      </c>
      <c r="N1774" s="9">
        <f>Tabla1[[#This Row],[DIA]]</f>
        <v>45895</v>
      </c>
    </row>
    <row r="1775" spans="1:14">
      <c r="A1775" s="9" t="str">
        <f>Tabla1[[#This Row],[DIA]]&amp;"-"&amp;Tabla1[[#This Row],[NUM]]</f>
        <v>45895-873</v>
      </c>
      <c r="B1775" s="61">
        <v>45895</v>
      </c>
      <c r="C1775" t="s">
        <v>13</v>
      </c>
      <c r="D1775" t="s">
        <v>223</v>
      </c>
      <c r="E1775" t="s">
        <v>250</v>
      </c>
      <c r="F1775">
        <v>873</v>
      </c>
      <c r="G1775">
        <v>0.65972222222222221</v>
      </c>
      <c r="H1775">
        <v>0.79166666666666663</v>
      </c>
      <c r="I1775">
        <v>30</v>
      </c>
      <c r="J1775">
        <v>0</v>
      </c>
      <c r="K1775">
        <v>30</v>
      </c>
      <c r="L1775">
        <v>0</v>
      </c>
      <c r="M1775" s="1" t="str">
        <f>IFERROR(VLOOKUP(Tabla1[[#This Row],[COD]],Circuitos[],2,0)," ")</f>
        <v xml:space="preserve"> </v>
      </c>
      <c r="N1775" s="9">
        <f>Tabla1[[#This Row],[DIA]]</f>
        <v>45895</v>
      </c>
    </row>
    <row r="1776" spans="1:14">
      <c r="A1776" s="9" t="str">
        <f>Tabla1[[#This Row],[DIA]]&amp;"-"&amp;Tabla1[[#This Row],[NUM]]</f>
        <v>45895-763</v>
      </c>
      <c r="B1776" s="61">
        <v>45895</v>
      </c>
      <c r="C1776" t="s">
        <v>13</v>
      </c>
      <c r="D1776" t="s">
        <v>223</v>
      </c>
      <c r="E1776" t="s">
        <v>278</v>
      </c>
      <c r="F1776">
        <v>763</v>
      </c>
      <c r="G1776">
        <v>0.67361111111111116</v>
      </c>
      <c r="H1776">
        <v>0.80555555555555558</v>
      </c>
      <c r="I1776">
        <v>45</v>
      </c>
      <c r="J1776">
        <v>0</v>
      </c>
      <c r="K1776">
        <v>45</v>
      </c>
      <c r="L1776">
        <v>0</v>
      </c>
      <c r="M1776" s="1" t="str">
        <f>IFERROR(VLOOKUP(Tabla1[[#This Row],[COD]],Circuitos[],2,0)," ")</f>
        <v>Gran Tour de Ciudades Imperiales I y II (BUD-&gt;PRG)</v>
      </c>
      <c r="N1776" s="9">
        <f>Tabla1[[#This Row],[DIA]]</f>
        <v>45895</v>
      </c>
    </row>
    <row r="1777" spans="1:14">
      <c r="A1777" s="9" t="str">
        <f>Tabla1[[#This Row],[DIA]]&amp;"-"&amp;Tabla1[[#This Row],[NUM]]</f>
        <v>45895-937</v>
      </c>
      <c r="B1777" s="61">
        <v>45895</v>
      </c>
      <c r="C1777" t="s">
        <v>13</v>
      </c>
      <c r="D1777" t="s">
        <v>209</v>
      </c>
      <c r="E1777" t="s">
        <v>250</v>
      </c>
      <c r="F1777">
        <v>937</v>
      </c>
      <c r="G1777">
        <v>0.66666666666666663</v>
      </c>
      <c r="H1777">
        <v>0.79166666666666663</v>
      </c>
      <c r="I1777">
        <v>45</v>
      </c>
      <c r="J1777">
        <v>0</v>
      </c>
      <c r="K1777">
        <v>45</v>
      </c>
      <c r="L1777">
        <v>0</v>
      </c>
      <c r="M1777" s="1" t="str">
        <f>IFERROR(VLOOKUP(Tabla1[[#This Row],[COD]],Circuitos[],2,0)," ")</f>
        <v xml:space="preserve"> </v>
      </c>
      <c r="N1777" s="9">
        <f>Tabla1[[#This Row],[DIA]]</f>
        <v>45895</v>
      </c>
    </row>
    <row r="1778" spans="1:14">
      <c r="A1778" s="9" t="str">
        <f>Tabla1[[#This Row],[DIA]]&amp;"-"&amp;Tabla1[[#This Row],[NUM]]</f>
        <v>45895-1858</v>
      </c>
      <c r="B1778" s="61">
        <v>45895</v>
      </c>
      <c r="C1778" t="s">
        <v>13</v>
      </c>
      <c r="D1778" t="s">
        <v>147</v>
      </c>
      <c r="E1778" t="s">
        <v>181</v>
      </c>
      <c r="F1778">
        <v>1858</v>
      </c>
      <c r="G1778">
        <v>0.5</v>
      </c>
      <c r="H1778">
        <v>0.71527777777777779</v>
      </c>
      <c r="I1778">
        <v>30</v>
      </c>
      <c r="J1778">
        <v>3</v>
      </c>
      <c r="K1778">
        <v>27</v>
      </c>
      <c r="L1778">
        <v>10</v>
      </c>
      <c r="M1778" s="1" t="str">
        <f>IFERROR(VLOOKUP(Tabla1[[#This Row],[COD]],Circuitos[],2,0)," ")</f>
        <v xml:space="preserve"> </v>
      </c>
      <c r="N1778" s="9">
        <f>Tabla1[[#This Row],[DIA]]</f>
        <v>45895</v>
      </c>
    </row>
    <row r="1779" spans="1:14">
      <c r="A1779" s="9" t="str">
        <f>Tabla1[[#This Row],[DIA]]&amp;"-"&amp;Tabla1[[#This Row],[NUM]]</f>
        <v>45895-416</v>
      </c>
      <c r="B1779" s="61">
        <v>45895</v>
      </c>
      <c r="C1779" t="s">
        <v>13</v>
      </c>
      <c r="D1779" t="s">
        <v>358</v>
      </c>
      <c r="E1779" t="s">
        <v>528</v>
      </c>
      <c r="F1779">
        <v>416</v>
      </c>
      <c r="G1779">
        <v>0.52083333333333337</v>
      </c>
      <c r="H1779">
        <v>0.72222222222222221</v>
      </c>
      <c r="I1779">
        <v>35</v>
      </c>
      <c r="J1779">
        <v>20</v>
      </c>
      <c r="K1779">
        <v>15</v>
      </c>
      <c r="L1779">
        <v>57.142857142857146</v>
      </c>
      <c r="M1779" s="1" t="str">
        <f>IFERROR(VLOOKUP(Tabla1[[#This Row],[COD]],Circuitos[],2,0)," ")</f>
        <v xml:space="preserve"> </v>
      </c>
      <c r="N1779" s="9">
        <f>Tabla1[[#This Row],[DIA]]</f>
        <v>45895</v>
      </c>
    </row>
    <row r="1780" spans="1:14">
      <c r="A1780" s="9" t="str">
        <f>Tabla1[[#This Row],[DIA]]&amp;"-"&amp;Tabla1[[#This Row],[NUM]]</f>
        <v>45895-810</v>
      </c>
      <c r="B1780" s="61">
        <v>45895</v>
      </c>
      <c r="C1780" t="s">
        <v>236</v>
      </c>
      <c r="D1780" t="s">
        <v>13</v>
      </c>
      <c r="E1780" t="s">
        <v>250</v>
      </c>
      <c r="F1780">
        <v>810</v>
      </c>
      <c r="G1780">
        <v>0.64930555555555558</v>
      </c>
      <c r="H1780">
        <v>0.78125</v>
      </c>
      <c r="I1780">
        <v>45</v>
      </c>
      <c r="J1780">
        <v>45</v>
      </c>
      <c r="K1780">
        <v>0</v>
      </c>
      <c r="L1780">
        <v>100</v>
      </c>
      <c r="M1780" s="1" t="str">
        <f>IFERROR(VLOOKUP(Tabla1[[#This Row],[COD]],Circuitos[],2,0)," ")</f>
        <v xml:space="preserve"> </v>
      </c>
      <c r="N1780" s="9">
        <f>Tabla1[[#This Row],[DIA]]</f>
        <v>45895</v>
      </c>
    </row>
    <row r="1781" spans="1:14">
      <c r="A1781" s="9" t="str">
        <f>Tabla1[[#This Row],[DIA]]&amp;"-"&amp;Tabla1[[#This Row],[NUM]]</f>
        <v>45895-1302</v>
      </c>
      <c r="B1781" s="61">
        <v>45895</v>
      </c>
      <c r="C1781" t="s">
        <v>22</v>
      </c>
      <c r="D1781" t="s">
        <v>147</v>
      </c>
      <c r="E1781" t="s">
        <v>181</v>
      </c>
      <c r="F1781">
        <v>1302</v>
      </c>
      <c r="G1781">
        <v>0.50347222222222221</v>
      </c>
      <c r="H1781">
        <v>0.70486111111111116</v>
      </c>
      <c r="I1781">
        <v>22</v>
      </c>
      <c r="J1781">
        <v>4</v>
      </c>
      <c r="K1781">
        <v>18</v>
      </c>
      <c r="L1781">
        <v>18.181818181818183</v>
      </c>
      <c r="M1781" s="1" t="str">
        <f>IFERROR(VLOOKUP(Tabla1[[#This Row],[COD]],Circuitos[],2,0)," ")</f>
        <v xml:space="preserve"> </v>
      </c>
      <c r="N1781" s="9">
        <f>Tabla1[[#This Row],[DIA]]</f>
        <v>45895</v>
      </c>
    </row>
    <row r="1782" spans="1:14">
      <c r="A1782" s="9" t="str">
        <f>Tabla1[[#This Row],[DIA]]&amp;"-"&amp;Tabla1[[#This Row],[NUM]]</f>
        <v>45895-940</v>
      </c>
      <c r="B1782" s="61">
        <v>45895</v>
      </c>
      <c r="C1782" t="s">
        <v>254</v>
      </c>
      <c r="D1782" t="s">
        <v>13</v>
      </c>
      <c r="E1782" t="s">
        <v>250</v>
      </c>
      <c r="F1782">
        <v>940</v>
      </c>
      <c r="G1782">
        <v>0.45833333333333331</v>
      </c>
      <c r="H1782">
        <v>0.57986111111111116</v>
      </c>
      <c r="I1782">
        <v>45</v>
      </c>
      <c r="J1782">
        <v>9</v>
      </c>
      <c r="K1782">
        <v>36</v>
      </c>
      <c r="L1782">
        <v>20</v>
      </c>
      <c r="M1782" s="1" t="str">
        <f>IFERROR(VLOOKUP(Tabla1[[#This Row],[COD]],Circuitos[],2,0)," ")</f>
        <v xml:space="preserve"> </v>
      </c>
      <c r="N1782" s="9">
        <f>Tabla1[[#This Row],[DIA]]</f>
        <v>45895</v>
      </c>
    </row>
    <row r="1783" spans="1:14">
      <c r="A1783" s="9" t="str">
        <f>Tabla1[[#This Row],[DIA]]&amp;"-"&amp;Tabla1[[#This Row],[NUM]]</f>
        <v>45896-2333</v>
      </c>
      <c r="B1783" s="61">
        <v>45896</v>
      </c>
      <c r="C1783" t="s">
        <v>185</v>
      </c>
      <c r="D1783" t="s">
        <v>147</v>
      </c>
      <c r="E1783" t="s">
        <v>181</v>
      </c>
      <c r="F1783">
        <v>2333</v>
      </c>
      <c r="G1783">
        <v>0.79513888888888884</v>
      </c>
      <c r="H1783">
        <v>0.85763888888888884</v>
      </c>
      <c r="I1783">
        <v>40</v>
      </c>
      <c r="J1783">
        <v>4</v>
      </c>
      <c r="K1783">
        <v>36</v>
      </c>
      <c r="L1783">
        <v>10</v>
      </c>
      <c r="M1783" s="1" t="str">
        <f>IFERROR(VLOOKUP(Tabla1[[#This Row],[COD]],Circuitos[],2,0)," ")</f>
        <v xml:space="preserve"> </v>
      </c>
      <c r="N1783" s="9">
        <f>Tabla1[[#This Row],[DIA]]</f>
        <v>45896</v>
      </c>
    </row>
    <row r="1784" spans="1:14">
      <c r="A1784" s="9" t="str">
        <f>Tabla1[[#This Row],[DIA]]&amp;"-"&amp;Tabla1[[#This Row],[NUM]]</f>
        <v>45896-8055</v>
      </c>
      <c r="B1784" s="61">
        <v>45896</v>
      </c>
      <c r="C1784" t="s">
        <v>175</v>
      </c>
      <c r="D1784" t="s">
        <v>173</v>
      </c>
      <c r="E1784" t="s">
        <v>257</v>
      </c>
      <c r="F1784">
        <v>8055</v>
      </c>
      <c r="G1784">
        <v>0.5625</v>
      </c>
      <c r="H1784">
        <v>0.61458333333333337</v>
      </c>
      <c r="I1784">
        <v>20</v>
      </c>
      <c r="J1784">
        <v>0</v>
      </c>
      <c r="K1784">
        <v>20</v>
      </c>
      <c r="L1784">
        <v>0</v>
      </c>
      <c r="M1784" s="1" t="str">
        <f>IFERROR(VLOOKUP(Tabla1[[#This Row],[COD]],Circuitos[],2,0)," ")</f>
        <v xml:space="preserve"> </v>
      </c>
      <c r="N1784" s="9">
        <f>Tabla1[[#This Row],[DIA]]</f>
        <v>45896</v>
      </c>
    </row>
    <row r="1785" spans="1:14">
      <c r="A1785" s="9" t="str">
        <f>Tabla1[[#This Row],[DIA]]&amp;"-"&amp;Tabla1[[#This Row],[NUM]]</f>
        <v>45898-2333</v>
      </c>
      <c r="B1785" s="61">
        <v>45898</v>
      </c>
      <c r="C1785" t="s">
        <v>185</v>
      </c>
      <c r="D1785" t="s">
        <v>147</v>
      </c>
      <c r="E1785" t="s">
        <v>181</v>
      </c>
      <c r="F1785">
        <v>2333</v>
      </c>
      <c r="G1785">
        <v>0.79513888888888884</v>
      </c>
      <c r="H1785">
        <v>0.85763888888888884</v>
      </c>
      <c r="I1785">
        <v>40</v>
      </c>
      <c r="J1785">
        <v>12</v>
      </c>
      <c r="K1785">
        <v>28</v>
      </c>
      <c r="L1785">
        <v>30</v>
      </c>
      <c r="M1785" s="1" t="str">
        <f>IFERROR(VLOOKUP(Tabla1[[#This Row],[COD]],Circuitos[],2,0)," ")</f>
        <v xml:space="preserve"> </v>
      </c>
      <c r="N1785" s="9">
        <f>Tabla1[[#This Row],[DIA]]</f>
        <v>45898</v>
      </c>
    </row>
    <row r="1786" spans="1:14">
      <c r="A1786" s="9" t="str">
        <f>Tabla1[[#This Row],[DIA]]&amp;"-"&amp;Tabla1[[#This Row],[NUM]]</f>
        <v>45898-920</v>
      </c>
      <c r="B1786" s="61">
        <v>45898</v>
      </c>
      <c r="C1786" t="s">
        <v>185</v>
      </c>
      <c r="D1786" t="s">
        <v>13</v>
      </c>
      <c r="E1786" t="s">
        <v>186</v>
      </c>
      <c r="F1786">
        <v>920</v>
      </c>
      <c r="G1786">
        <v>0.63888888888888884</v>
      </c>
      <c r="H1786">
        <v>0.78125</v>
      </c>
      <c r="I1786">
        <v>30</v>
      </c>
      <c r="J1786">
        <v>2</v>
      </c>
      <c r="K1786">
        <v>28</v>
      </c>
      <c r="L1786">
        <v>6.666666666666667</v>
      </c>
      <c r="M1786" s="1" t="str">
        <f>IFERROR(VLOOKUP(Tabla1[[#This Row],[COD]],Circuitos[],2,0)," ")</f>
        <v xml:space="preserve"> </v>
      </c>
      <c r="N1786" s="9">
        <f>Tabla1[[#This Row],[DIA]]</f>
        <v>45898</v>
      </c>
    </row>
    <row r="1787" spans="1:14">
      <c r="A1787" s="9" t="str">
        <f>Tabla1[[#This Row],[DIA]]&amp;"-"&amp;Tabla1[[#This Row],[NUM]]</f>
        <v>45898-8059</v>
      </c>
      <c r="B1787" s="61">
        <v>45898</v>
      </c>
      <c r="C1787" t="s">
        <v>175</v>
      </c>
      <c r="D1787" t="s">
        <v>173</v>
      </c>
      <c r="E1787" t="s">
        <v>257</v>
      </c>
      <c r="F1787">
        <v>8059</v>
      </c>
      <c r="G1787">
        <v>0.60416666666666663</v>
      </c>
      <c r="H1787">
        <v>0.65625</v>
      </c>
      <c r="I1787">
        <v>10</v>
      </c>
      <c r="J1787">
        <v>0</v>
      </c>
      <c r="K1787">
        <v>10</v>
      </c>
      <c r="L1787">
        <v>0</v>
      </c>
      <c r="M1787" s="1" t="str">
        <f>IFERROR(VLOOKUP(Tabla1[[#This Row],[COD]],Circuitos[],2,0)," ")</f>
        <v xml:space="preserve"> </v>
      </c>
      <c r="N1787" s="9">
        <f>Tabla1[[#This Row],[DIA]]</f>
        <v>45898</v>
      </c>
    </row>
    <row r="1788" spans="1:14">
      <c r="A1788" s="9" t="str">
        <f>Tabla1[[#This Row],[DIA]]&amp;"-"&amp;Tabla1[[#This Row],[NUM]]</f>
        <v>45898-5033</v>
      </c>
      <c r="B1788" s="61">
        <v>45898</v>
      </c>
      <c r="C1788" t="s">
        <v>175</v>
      </c>
      <c r="D1788" t="s">
        <v>173</v>
      </c>
      <c r="E1788" t="s">
        <v>174</v>
      </c>
      <c r="F1788">
        <v>5033</v>
      </c>
      <c r="G1788">
        <v>0.83333333333333337</v>
      </c>
      <c r="H1788">
        <v>0.89583333333333337</v>
      </c>
      <c r="I1788">
        <v>20</v>
      </c>
      <c r="J1788">
        <v>0</v>
      </c>
      <c r="K1788">
        <v>20</v>
      </c>
      <c r="L1788">
        <v>0</v>
      </c>
      <c r="M1788" s="1" t="str">
        <f>IFERROR(VLOOKUP(Tabla1[[#This Row],[COD]],Circuitos[],2,0)," ")</f>
        <v xml:space="preserve"> </v>
      </c>
      <c r="N1788" s="9">
        <f>Tabla1[[#This Row],[DIA]]</f>
        <v>45898</v>
      </c>
    </row>
    <row r="1789" spans="1:14">
      <c r="A1789" s="9" t="str">
        <f>Tabla1[[#This Row],[DIA]]&amp;"-"&amp;Tabla1[[#This Row],[NUM]]</f>
        <v>45898-5003</v>
      </c>
      <c r="B1789" s="61">
        <v>45898</v>
      </c>
      <c r="C1789" t="s">
        <v>175</v>
      </c>
      <c r="D1789" t="s">
        <v>173</v>
      </c>
      <c r="E1789" t="s">
        <v>174</v>
      </c>
      <c r="F1789">
        <v>5003</v>
      </c>
      <c r="G1789">
        <v>0.83333333333333337</v>
      </c>
      <c r="H1789">
        <v>0.89583333333333337</v>
      </c>
      <c r="I1789">
        <v>10</v>
      </c>
      <c r="J1789">
        <v>0</v>
      </c>
      <c r="K1789">
        <v>10</v>
      </c>
      <c r="L1789">
        <v>0</v>
      </c>
      <c r="M1789" s="1" t="str">
        <f>IFERROR(VLOOKUP(Tabla1[[#This Row],[COD]],Circuitos[],2,0)," ")</f>
        <v xml:space="preserve"> </v>
      </c>
      <c r="N1789" s="9">
        <f>Tabla1[[#This Row],[DIA]]</f>
        <v>45898</v>
      </c>
    </row>
    <row r="1790" spans="1:14">
      <c r="A1790" s="9" t="str">
        <f>Tabla1[[#This Row],[DIA]]&amp;"-"&amp;Tabla1[[#This Row],[NUM]]</f>
        <v>45898-921</v>
      </c>
      <c r="B1790" s="61">
        <v>45898</v>
      </c>
      <c r="C1790" t="s">
        <v>13</v>
      </c>
      <c r="D1790" t="s">
        <v>185</v>
      </c>
      <c r="E1790" t="s">
        <v>186</v>
      </c>
      <c r="F1790">
        <v>921</v>
      </c>
      <c r="G1790">
        <v>0.81597222222222221</v>
      </c>
      <c r="H1790">
        <v>2.0833333333333332E-2</v>
      </c>
      <c r="I1790">
        <v>30</v>
      </c>
      <c r="J1790">
        <v>9</v>
      </c>
      <c r="K1790">
        <v>21</v>
      </c>
      <c r="L1790">
        <v>30</v>
      </c>
      <c r="M1790" s="1" t="str">
        <f>IFERROR(VLOOKUP(Tabla1[[#This Row],[COD]],Circuitos[],2,0)," ")</f>
        <v xml:space="preserve"> </v>
      </c>
      <c r="N1790" s="9">
        <f>Tabla1[[#This Row],[DIA]]</f>
        <v>45898</v>
      </c>
    </row>
    <row r="1791" spans="1:14">
      <c r="A1791" s="9" t="str">
        <f>Tabla1[[#This Row],[DIA]]&amp;"-"&amp;Tabla1[[#This Row],[NUM]]</f>
        <v>45899-75</v>
      </c>
      <c r="B1791" s="61">
        <v>45899</v>
      </c>
      <c r="C1791" t="s">
        <v>36</v>
      </c>
      <c r="D1791" t="s">
        <v>252</v>
      </c>
      <c r="E1791" t="s">
        <v>272</v>
      </c>
      <c r="F1791">
        <v>75</v>
      </c>
      <c r="G1791">
        <v>0.2638888888888889</v>
      </c>
      <c r="H1791">
        <v>0.33680555555555558</v>
      </c>
      <c r="I1791">
        <v>15</v>
      </c>
      <c r="J1791">
        <v>0</v>
      </c>
      <c r="K1791">
        <v>15</v>
      </c>
      <c r="L1791">
        <v>0</v>
      </c>
      <c r="M1791" s="1" t="str">
        <f>IFERROR(VLOOKUP(Tabla1[[#This Row],[COD]],Circuitos[],2,0)," ")</f>
        <v xml:space="preserve"> </v>
      </c>
      <c r="N1791" s="9">
        <f>Tabla1[[#This Row],[DIA]]</f>
        <v>45899</v>
      </c>
    </row>
    <row r="1792" spans="1:14">
      <c r="A1792" s="9" t="str">
        <f>Tabla1[[#This Row],[DIA]]&amp;"-"&amp;Tabla1[[#This Row],[NUM]]</f>
        <v>45899-6001</v>
      </c>
      <c r="B1792" s="61">
        <v>45899</v>
      </c>
      <c r="C1792" t="s">
        <v>173</v>
      </c>
      <c r="D1792" t="s">
        <v>13</v>
      </c>
      <c r="E1792" t="s">
        <v>174</v>
      </c>
      <c r="F1792">
        <v>6001</v>
      </c>
      <c r="G1792">
        <v>0.37847222222222221</v>
      </c>
      <c r="H1792">
        <v>0.55902777777777779</v>
      </c>
      <c r="I1792">
        <v>20</v>
      </c>
      <c r="J1792">
        <v>0</v>
      </c>
      <c r="K1792">
        <v>20</v>
      </c>
      <c r="L1792">
        <v>0</v>
      </c>
      <c r="M1792" s="1" t="str">
        <f>IFERROR(VLOOKUP(Tabla1[[#This Row],[COD]],Circuitos[],2,0)," ")</f>
        <v xml:space="preserve"> </v>
      </c>
      <c r="N1792" s="9">
        <f>Tabla1[[#This Row],[DIA]]</f>
        <v>45899</v>
      </c>
    </row>
    <row r="1793" spans="1:14">
      <c r="A1793" s="9" t="str">
        <f>Tabla1[[#This Row],[DIA]]&amp;"-"&amp;Tabla1[[#This Row],[NUM]]</f>
        <v>45899-1731</v>
      </c>
      <c r="B1793" s="61">
        <v>45899</v>
      </c>
      <c r="C1793" t="s">
        <v>252</v>
      </c>
      <c r="D1793" t="s">
        <v>232</v>
      </c>
      <c r="E1793" t="s">
        <v>272</v>
      </c>
      <c r="F1793">
        <v>1731</v>
      </c>
      <c r="G1793">
        <v>0.40277777777777779</v>
      </c>
      <c r="H1793">
        <v>0.4548611111111111</v>
      </c>
      <c r="I1793">
        <v>15</v>
      </c>
      <c r="J1793">
        <v>0</v>
      </c>
      <c r="K1793">
        <v>15</v>
      </c>
      <c r="L1793">
        <v>0</v>
      </c>
      <c r="M1793" s="1" t="str">
        <f>IFERROR(VLOOKUP(Tabla1[[#This Row],[COD]],Circuitos[],2,0)," ")</f>
        <v xml:space="preserve"> </v>
      </c>
      <c r="N1793" s="9">
        <f>Tabla1[[#This Row],[DIA]]</f>
        <v>45899</v>
      </c>
    </row>
    <row r="1794" spans="1:14">
      <c r="A1794" s="9" t="str">
        <f>Tabla1[[#This Row],[DIA]]&amp;"-"&amp;Tabla1[[#This Row],[NUM]]</f>
        <v>45899-1733</v>
      </c>
      <c r="B1794" s="61">
        <v>45899</v>
      </c>
      <c r="C1794" t="s">
        <v>252</v>
      </c>
      <c r="D1794" t="s">
        <v>232</v>
      </c>
      <c r="E1794" t="s">
        <v>272</v>
      </c>
      <c r="F1794">
        <v>1733</v>
      </c>
      <c r="G1794">
        <v>0.71875</v>
      </c>
      <c r="H1794">
        <v>0.77083333333333337</v>
      </c>
      <c r="I1794">
        <v>15</v>
      </c>
      <c r="J1794">
        <v>0</v>
      </c>
      <c r="K1794">
        <v>15</v>
      </c>
      <c r="L1794">
        <v>0</v>
      </c>
      <c r="M1794" s="1" t="str">
        <f>IFERROR(VLOOKUP(Tabla1[[#This Row],[COD]],Circuitos[],2,0)," ")</f>
        <v xml:space="preserve"> </v>
      </c>
      <c r="N1794" s="9">
        <f>Tabla1[[#This Row],[DIA]]</f>
        <v>45899</v>
      </c>
    </row>
    <row r="1795" spans="1:14">
      <c r="A1795" s="9" t="str">
        <f>Tabla1[[#This Row],[DIA]]&amp;"-"&amp;Tabla1[[#This Row],[NUM]]</f>
        <v>45899-1355</v>
      </c>
      <c r="B1795" s="61">
        <v>45899</v>
      </c>
      <c r="C1795" t="s">
        <v>13</v>
      </c>
      <c r="D1795" t="s">
        <v>392</v>
      </c>
      <c r="E1795" t="s">
        <v>250</v>
      </c>
      <c r="F1795">
        <v>1355</v>
      </c>
      <c r="G1795">
        <v>0.46527777777777779</v>
      </c>
      <c r="H1795">
        <v>0.50347222222222221</v>
      </c>
      <c r="I1795">
        <v>30</v>
      </c>
      <c r="J1795">
        <v>3</v>
      </c>
      <c r="K1795">
        <v>27</v>
      </c>
      <c r="L1795">
        <v>10</v>
      </c>
      <c r="M1795" s="1" t="str">
        <f>IFERROR(VLOOKUP(Tabla1[[#This Row],[COD]],Circuitos[],2,0)," ")</f>
        <v xml:space="preserve"> </v>
      </c>
      <c r="N1795" s="9">
        <f>Tabla1[[#This Row],[DIA]]</f>
        <v>45899</v>
      </c>
    </row>
    <row r="1796" spans="1:14">
      <c r="A1796" s="9" t="str">
        <f>Tabla1[[#This Row],[DIA]]&amp;"-"&amp;Tabla1[[#This Row],[NUM]]</f>
        <v>45899-61</v>
      </c>
      <c r="B1796" s="61">
        <v>45899</v>
      </c>
      <c r="C1796" t="s">
        <v>13</v>
      </c>
      <c r="D1796" t="s">
        <v>252</v>
      </c>
      <c r="E1796" t="s">
        <v>272</v>
      </c>
      <c r="F1796">
        <v>61</v>
      </c>
      <c r="G1796">
        <v>0.4826388888888889</v>
      </c>
      <c r="H1796">
        <v>0.58680555555555558</v>
      </c>
      <c r="I1796">
        <v>15</v>
      </c>
      <c r="J1796">
        <v>0</v>
      </c>
      <c r="K1796">
        <v>15</v>
      </c>
      <c r="L1796">
        <v>0</v>
      </c>
      <c r="M1796" s="1" t="str">
        <f>IFERROR(VLOOKUP(Tabla1[[#This Row],[COD]],Circuitos[],2,0)," ")</f>
        <v xml:space="preserve"> </v>
      </c>
      <c r="N1796" s="9">
        <f>Tabla1[[#This Row],[DIA]]</f>
        <v>45899</v>
      </c>
    </row>
    <row r="1797" spans="1:14">
      <c r="A1797" s="9" t="str">
        <f>Tabla1[[#This Row],[DIA]]&amp;"-"&amp;Tabla1[[#This Row],[NUM]]</f>
        <v>45899-6002</v>
      </c>
      <c r="B1797" s="61">
        <v>45899</v>
      </c>
      <c r="C1797" t="s">
        <v>13</v>
      </c>
      <c r="D1797" t="s">
        <v>183</v>
      </c>
      <c r="E1797" t="s">
        <v>174</v>
      </c>
      <c r="F1797">
        <v>6002</v>
      </c>
      <c r="G1797">
        <v>0.60069444444444442</v>
      </c>
      <c r="H1797">
        <v>0.85069444444444442</v>
      </c>
      <c r="I1797">
        <v>20</v>
      </c>
      <c r="J1797">
        <v>0</v>
      </c>
      <c r="K1797">
        <v>20</v>
      </c>
      <c r="L1797">
        <v>0</v>
      </c>
      <c r="M1797" s="1" t="str">
        <f>IFERROR(VLOOKUP(Tabla1[[#This Row],[COD]],Circuitos[],2,0)," ")</f>
        <v>Programas de Egipto</v>
      </c>
      <c r="N1797" s="9">
        <f>Tabla1[[#This Row],[DIA]]</f>
        <v>45899</v>
      </c>
    </row>
    <row r="1798" spans="1:14">
      <c r="A1798" s="9" t="str">
        <f>Tabla1[[#This Row],[DIA]]&amp;"-"&amp;Tabla1[[#This Row],[NUM]]</f>
        <v>45899-1852</v>
      </c>
      <c r="B1798" s="61">
        <v>45899</v>
      </c>
      <c r="C1798" t="s">
        <v>241</v>
      </c>
      <c r="D1798" t="s">
        <v>13</v>
      </c>
      <c r="E1798" t="s">
        <v>250</v>
      </c>
      <c r="F1798">
        <v>1852</v>
      </c>
      <c r="G1798">
        <v>0.54861111111111116</v>
      </c>
      <c r="H1798">
        <v>0.67361111111111116</v>
      </c>
      <c r="I1798">
        <v>30</v>
      </c>
      <c r="J1798">
        <v>0</v>
      </c>
      <c r="K1798">
        <v>30</v>
      </c>
      <c r="L1798">
        <v>0</v>
      </c>
      <c r="M1798" s="1" t="str">
        <f>IFERROR(VLOOKUP(Tabla1[[#This Row],[COD]],Circuitos[],2,0)," ")</f>
        <v xml:space="preserve"> </v>
      </c>
      <c r="N1798" s="9">
        <f>Tabla1[[#This Row],[DIA]]</f>
        <v>45899</v>
      </c>
    </row>
    <row r="1799" spans="1:14">
      <c r="A1799" s="9" t="str">
        <f>Tabla1[[#This Row],[DIA]]&amp;"-"&amp;Tabla1[[#This Row],[NUM]]</f>
        <v>45900-1304</v>
      </c>
      <c r="B1799" s="61">
        <v>45900</v>
      </c>
      <c r="C1799" t="s">
        <v>33</v>
      </c>
      <c r="D1799" t="s">
        <v>147</v>
      </c>
      <c r="E1799" t="s">
        <v>181</v>
      </c>
      <c r="F1799">
        <v>1304</v>
      </c>
      <c r="G1799">
        <v>0.5</v>
      </c>
      <c r="H1799">
        <v>0.72569444444444442</v>
      </c>
      <c r="I1799">
        <v>22</v>
      </c>
      <c r="J1799">
        <v>0</v>
      </c>
      <c r="K1799">
        <v>22</v>
      </c>
      <c r="L1799">
        <v>0</v>
      </c>
      <c r="M1799" s="1" t="str">
        <f>IFERROR(VLOOKUP(Tabla1[[#This Row],[COD]],Circuitos[],2,0)," ")</f>
        <v xml:space="preserve"> </v>
      </c>
      <c r="N1799" s="9">
        <f>Tabla1[[#This Row],[DIA]]</f>
        <v>45900</v>
      </c>
    </row>
    <row r="1800" spans="1:14">
      <c r="A1800" s="9" t="str">
        <f>Tabla1[[#This Row],[DIA]]&amp;"-"&amp;Tabla1[[#This Row],[NUM]]</f>
        <v>45900-75</v>
      </c>
      <c r="B1800" s="61">
        <v>45900</v>
      </c>
      <c r="C1800" t="s">
        <v>36</v>
      </c>
      <c r="D1800" t="s">
        <v>252</v>
      </c>
      <c r="E1800" t="s">
        <v>272</v>
      </c>
      <c r="F1800">
        <v>75</v>
      </c>
      <c r="G1800">
        <v>0.2638888888888889</v>
      </c>
      <c r="H1800">
        <v>0.33680555555555558</v>
      </c>
      <c r="I1800">
        <v>12</v>
      </c>
      <c r="J1800">
        <v>0</v>
      </c>
      <c r="K1800">
        <v>12</v>
      </c>
      <c r="L1800">
        <v>0</v>
      </c>
      <c r="M1800" s="1" t="str">
        <f>IFERROR(VLOOKUP(Tabla1[[#This Row],[COD]],Circuitos[],2,0)," ")</f>
        <v xml:space="preserve"> </v>
      </c>
      <c r="N1800" s="9">
        <f>Tabla1[[#This Row],[DIA]]</f>
        <v>45900</v>
      </c>
    </row>
    <row r="1801" spans="1:14">
      <c r="A1801" s="9" t="str">
        <f>Tabla1[[#This Row],[DIA]]&amp;"-"&amp;Tabla1[[#This Row],[NUM]]</f>
        <v>45900-1854</v>
      </c>
      <c r="B1801" s="61">
        <v>45900</v>
      </c>
      <c r="C1801" t="s">
        <v>36</v>
      </c>
      <c r="D1801" t="s">
        <v>147</v>
      </c>
      <c r="E1801" t="s">
        <v>181</v>
      </c>
      <c r="F1801">
        <v>1854</v>
      </c>
      <c r="G1801">
        <v>0.49652777777777779</v>
      </c>
      <c r="H1801">
        <v>0.6875</v>
      </c>
      <c r="I1801">
        <v>26</v>
      </c>
      <c r="J1801">
        <v>2</v>
      </c>
      <c r="K1801">
        <v>24</v>
      </c>
      <c r="L1801">
        <v>7.6923076923076925</v>
      </c>
      <c r="M1801" s="1" t="str">
        <f>IFERROR(VLOOKUP(Tabla1[[#This Row],[COD]],Circuitos[],2,0)," ")</f>
        <v xml:space="preserve"> </v>
      </c>
      <c r="N1801" s="9">
        <f>Tabla1[[#This Row],[DIA]]</f>
        <v>45900</v>
      </c>
    </row>
    <row r="1802" spans="1:14">
      <c r="A1802" s="9" t="str">
        <f>Tabla1[[#This Row],[DIA]]&amp;"-"&amp;Tabla1[[#This Row],[NUM]]</f>
        <v>45900-438</v>
      </c>
      <c r="B1802" s="61">
        <v>45900</v>
      </c>
      <c r="C1802" t="s">
        <v>36</v>
      </c>
      <c r="D1802" t="s">
        <v>394</v>
      </c>
      <c r="E1802" t="s">
        <v>395</v>
      </c>
      <c r="F1802">
        <v>438</v>
      </c>
      <c r="G1802">
        <v>0.55902777777777779</v>
      </c>
      <c r="H1802">
        <v>0.68402777777777779</v>
      </c>
      <c r="I1802">
        <v>12</v>
      </c>
      <c r="J1802">
        <v>0</v>
      </c>
      <c r="K1802">
        <v>12</v>
      </c>
      <c r="L1802">
        <v>0</v>
      </c>
      <c r="M1802" s="1" t="str">
        <f>IFERROR(VLOOKUP(Tabla1[[#This Row],[COD]],Circuitos[],2,0)," ")</f>
        <v xml:space="preserve"> </v>
      </c>
      <c r="N1802" s="9">
        <f>Tabla1[[#This Row],[DIA]]</f>
        <v>45900</v>
      </c>
    </row>
    <row r="1803" spans="1:14">
      <c r="A1803" s="9" t="str">
        <f>Tabla1[[#This Row],[DIA]]&amp;"-"&amp;Tabla1[[#This Row],[NUM]]</f>
        <v>45900-3712</v>
      </c>
      <c r="B1803" s="61">
        <v>45900</v>
      </c>
      <c r="C1803" t="s">
        <v>37</v>
      </c>
      <c r="D1803" t="s">
        <v>201</v>
      </c>
      <c r="E1803" t="s">
        <v>202</v>
      </c>
      <c r="F1803">
        <v>3712</v>
      </c>
      <c r="G1803">
        <v>0.51388888888888884</v>
      </c>
      <c r="H1803">
        <v>0.59027777777777779</v>
      </c>
      <c r="I1803">
        <v>12</v>
      </c>
      <c r="J1803">
        <v>0</v>
      </c>
      <c r="K1803">
        <v>12</v>
      </c>
      <c r="L1803">
        <v>0</v>
      </c>
      <c r="M1803" s="1" t="str">
        <f>IFERROR(VLOOKUP(Tabla1[[#This Row],[COD]],Circuitos[],2,0)," ")</f>
        <v xml:space="preserve"> </v>
      </c>
      <c r="N1803" s="9">
        <f>Tabla1[[#This Row],[DIA]]</f>
        <v>45900</v>
      </c>
    </row>
    <row r="1804" spans="1:14">
      <c r="A1804" s="9" t="str">
        <f>Tabla1[[#This Row],[DIA]]&amp;"-"&amp;Tabla1[[#This Row],[NUM]]</f>
        <v>45900-1318</v>
      </c>
      <c r="B1804" s="61">
        <v>45900</v>
      </c>
      <c r="C1804" t="s">
        <v>37</v>
      </c>
      <c r="D1804" t="s">
        <v>147</v>
      </c>
      <c r="E1804" t="s">
        <v>181</v>
      </c>
      <c r="F1804">
        <v>1318</v>
      </c>
      <c r="G1804">
        <v>0.76736111111111116</v>
      </c>
      <c r="H1804">
        <v>0.97916666666666663</v>
      </c>
      <c r="I1804">
        <v>26</v>
      </c>
      <c r="J1804">
        <v>0</v>
      </c>
      <c r="K1804">
        <v>26</v>
      </c>
      <c r="L1804">
        <v>0</v>
      </c>
      <c r="M1804" s="1" t="str">
        <f>IFERROR(VLOOKUP(Tabla1[[#This Row],[COD]],Circuitos[],2,0)," ")</f>
        <v xml:space="preserve"> </v>
      </c>
      <c r="N1804" s="9">
        <f>Tabla1[[#This Row],[DIA]]</f>
        <v>45900</v>
      </c>
    </row>
    <row r="1805" spans="1:14">
      <c r="A1805" s="9" t="str">
        <f>Tabla1[[#This Row],[DIA]]&amp;"-"&amp;Tabla1[[#This Row],[NUM]]</f>
        <v>45900-872</v>
      </c>
      <c r="B1805" s="61">
        <v>45900</v>
      </c>
      <c r="C1805" t="s">
        <v>223</v>
      </c>
      <c r="D1805" t="s">
        <v>13</v>
      </c>
      <c r="E1805" t="s">
        <v>250</v>
      </c>
      <c r="F1805">
        <v>872</v>
      </c>
      <c r="G1805">
        <v>0.64930555555555558</v>
      </c>
      <c r="H1805">
        <v>0.78819444444444442</v>
      </c>
      <c r="I1805">
        <v>45</v>
      </c>
      <c r="J1805">
        <v>2</v>
      </c>
      <c r="K1805">
        <v>43</v>
      </c>
      <c r="L1805">
        <v>4.4444444444444446</v>
      </c>
      <c r="M1805" s="1" t="str">
        <f>IFERROR(VLOOKUP(Tabla1[[#This Row],[COD]],Circuitos[],2,0)," ")</f>
        <v xml:space="preserve"> </v>
      </c>
      <c r="N1805" s="9">
        <f>Tabla1[[#This Row],[DIA]]</f>
        <v>45900</v>
      </c>
    </row>
    <row r="1806" spans="1:14">
      <c r="A1806" s="9" t="str">
        <f>Tabla1[[#This Row],[DIA]]&amp;"-"&amp;Tabla1[[#This Row],[NUM]]</f>
        <v>45900-694</v>
      </c>
      <c r="B1806" s="61">
        <v>45900</v>
      </c>
      <c r="C1806" t="s">
        <v>232</v>
      </c>
      <c r="D1806" t="s">
        <v>13</v>
      </c>
      <c r="E1806" t="s">
        <v>250</v>
      </c>
      <c r="F1806">
        <v>694</v>
      </c>
      <c r="G1806">
        <v>0.5</v>
      </c>
      <c r="H1806">
        <v>0.63194444444444442</v>
      </c>
      <c r="I1806">
        <v>40</v>
      </c>
      <c r="J1806">
        <v>0</v>
      </c>
      <c r="K1806">
        <v>40</v>
      </c>
      <c r="L1806">
        <v>0</v>
      </c>
      <c r="M1806" s="1" t="str">
        <f>IFERROR(VLOOKUP(Tabla1[[#This Row],[COD]],Circuitos[],2,0)," ")</f>
        <v xml:space="preserve"> </v>
      </c>
      <c r="N1806" s="9">
        <f>Tabla1[[#This Row],[DIA]]</f>
        <v>45900</v>
      </c>
    </row>
    <row r="1807" spans="1:14">
      <c r="A1807" s="9" t="str">
        <f>Tabla1[[#This Row],[DIA]]&amp;"-"&amp;Tabla1[[#This Row],[NUM]]</f>
        <v>45900-76</v>
      </c>
      <c r="B1807" s="61">
        <v>45900</v>
      </c>
      <c r="C1807" t="s">
        <v>252</v>
      </c>
      <c r="D1807" t="s">
        <v>36</v>
      </c>
      <c r="E1807" t="s">
        <v>272</v>
      </c>
      <c r="F1807">
        <v>76</v>
      </c>
      <c r="G1807">
        <v>0.58680555555555558</v>
      </c>
      <c r="H1807">
        <v>0.66319444444444442</v>
      </c>
      <c r="I1807">
        <v>12</v>
      </c>
      <c r="J1807">
        <v>0</v>
      </c>
      <c r="K1807">
        <v>12</v>
      </c>
      <c r="L1807">
        <v>0</v>
      </c>
      <c r="M1807" s="1" t="str">
        <f>IFERROR(VLOOKUP(Tabla1[[#This Row],[COD]],Circuitos[],2,0)," ")</f>
        <v xml:space="preserve"> </v>
      </c>
      <c r="N1807" s="9">
        <f>Tabla1[[#This Row],[DIA]]</f>
        <v>45900</v>
      </c>
    </row>
    <row r="1808" spans="1:14">
      <c r="A1808" s="9" t="str">
        <f>Tabla1[[#This Row],[DIA]]&amp;"-"&amp;Tabla1[[#This Row],[NUM]]</f>
        <v>45900-60</v>
      </c>
      <c r="B1808" s="61">
        <v>45900</v>
      </c>
      <c r="C1808" s="7" t="s">
        <v>252</v>
      </c>
      <c r="D1808" s="7" t="s">
        <v>13</v>
      </c>
      <c r="E1808" s="7" t="s">
        <v>272</v>
      </c>
      <c r="F1808" s="7">
        <v>60</v>
      </c>
      <c r="G1808" s="8">
        <v>0.60763888888888884</v>
      </c>
      <c r="H1808" s="8">
        <v>0.71527777777777779</v>
      </c>
      <c r="I1808" s="7">
        <v>26</v>
      </c>
      <c r="J1808" s="7">
        <v>0</v>
      </c>
      <c r="K1808" s="7">
        <v>26</v>
      </c>
      <c r="L1808" s="7">
        <v>0</v>
      </c>
      <c r="M1808" s="1" t="str">
        <f>IFERROR(VLOOKUP(Tabla1[[#This Row],[COD]],Circuitos[],2,0)," ")</f>
        <v xml:space="preserve"> </v>
      </c>
      <c r="N1808" s="9">
        <f>Tabla1[[#This Row],[DIA]]</f>
        <v>45900</v>
      </c>
    </row>
    <row r="1809" spans="1:14">
      <c r="A1809" s="9" t="str">
        <f>Tabla1[[#This Row],[DIA]]&amp;"-"&amp;Tabla1[[#This Row],[NUM]]</f>
        <v>45900-582</v>
      </c>
      <c r="B1809" s="61">
        <v>45900</v>
      </c>
      <c r="C1809" t="s">
        <v>252</v>
      </c>
      <c r="D1809" t="s">
        <v>336</v>
      </c>
      <c r="E1809" t="s">
        <v>272</v>
      </c>
      <c r="F1809">
        <v>582</v>
      </c>
      <c r="G1809">
        <v>0.37847222222222221</v>
      </c>
      <c r="H1809">
        <v>0.4375</v>
      </c>
      <c r="I1809">
        <v>12</v>
      </c>
      <c r="J1809">
        <v>0</v>
      </c>
      <c r="K1809">
        <v>12</v>
      </c>
      <c r="L1809">
        <v>0</v>
      </c>
      <c r="M1809" s="1" t="str">
        <f>IFERROR(VLOOKUP(Tabla1[[#This Row],[COD]],Circuitos[],2,0)," ")</f>
        <v xml:space="preserve"> </v>
      </c>
      <c r="N1809" s="9">
        <f>Tabla1[[#This Row],[DIA]]</f>
        <v>45900</v>
      </c>
    </row>
    <row r="1810" spans="1:14">
      <c r="A1810" s="9" t="str">
        <f>Tabla1[[#This Row],[DIA]]&amp;"-"&amp;Tabla1[[#This Row],[NUM]]</f>
        <v>45900-582</v>
      </c>
      <c r="B1810" s="61">
        <v>45900</v>
      </c>
      <c r="C1810" t="s">
        <v>252</v>
      </c>
      <c r="D1810" t="s">
        <v>336</v>
      </c>
      <c r="E1810" t="s">
        <v>272</v>
      </c>
      <c r="F1810">
        <v>582</v>
      </c>
      <c r="G1810">
        <v>0.38541666666666669</v>
      </c>
      <c r="H1810">
        <v>0.44444444444444442</v>
      </c>
      <c r="I1810">
        <v>26</v>
      </c>
      <c r="J1810">
        <v>0</v>
      </c>
      <c r="K1810">
        <v>26</v>
      </c>
      <c r="L1810">
        <v>0</v>
      </c>
      <c r="M1810" s="1" t="str">
        <f>IFERROR(VLOOKUP(Tabla1[[#This Row],[COD]],Circuitos[],2,0)," ")</f>
        <v xml:space="preserve"> </v>
      </c>
      <c r="N1810" s="9">
        <f>Tabla1[[#This Row],[DIA]]</f>
        <v>45900</v>
      </c>
    </row>
    <row r="1811" spans="1:14">
      <c r="A1811" s="9" t="str">
        <f>Tabla1[[#This Row],[DIA]]&amp;"-"&amp;Tabla1[[#This Row],[NUM]]</f>
        <v>45900-1305</v>
      </c>
      <c r="B1811" s="61">
        <v>45900</v>
      </c>
      <c r="C1811" t="s">
        <v>147</v>
      </c>
      <c r="D1811" t="s">
        <v>33</v>
      </c>
      <c r="E1811" t="s">
        <v>181</v>
      </c>
      <c r="F1811">
        <v>1305</v>
      </c>
      <c r="G1811">
        <v>0.55208333333333337</v>
      </c>
      <c r="H1811">
        <v>0.70833333333333337</v>
      </c>
      <c r="I1811">
        <v>22</v>
      </c>
      <c r="J1811">
        <v>0</v>
      </c>
      <c r="K1811">
        <v>22</v>
      </c>
      <c r="L1811">
        <v>0</v>
      </c>
      <c r="M1811" s="1" t="str">
        <f>IFERROR(VLOOKUP(Tabla1[[#This Row],[COD]],Circuitos[],2,0)," ")</f>
        <v xml:space="preserve"> </v>
      </c>
      <c r="N1811" s="9">
        <f>Tabla1[[#This Row],[DIA]]</f>
        <v>45900</v>
      </c>
    </row>
    <row r="1812" spans="1:14">
      <c r="A1812" s="9" t="str">
        <f>Tabla1[[#This Row],[DIA]]&amp;"-"&amp;Tabla1[[#This Row],[NUM]]</f>
        <v>45900-2020</v>
      </c>
      <c r="B1812" s="61">
        <v>45900</v>
      </c>
      <c r="C1812" t="s">
        <v>147</v>
      </c>
      <c r="D1812" t="s">
        <v>180</v>
      </c>
      <c r="E1812" t="s">
        <v>181</v>
      </c>
      <c r="F1812">
        <v>2020</v>
      </c>
      <c r="G1812">
        <v>0.76736111111111116</v>
      </c>
      <c r="H1812">
        <v>0.82986111111111116</v>
      </c>
      <c r="I1812">
        <v>88</v>
      </c>
      <c r="J1812">
        <v>6</v>
      </c>
      <c r="K1812">
        <v>82</v>
      </c>
      <c r="L1812">
        <v>6.8181818181818183</v>
      </c>
      <c r="M1812" s="1" t="str">
        <f>IFERROR(VLOOKUP(Tabla1[[#This Row],[COD]],Circuitos[],2,0)," ")</f>
        <v xml:space="preserve"> </v>
      </c>
      <c r="N1812" s="9">
        <f>Tabla1[[#This Row],[DIA]]</f>
        <v>45900</v>
      </c>
    </row>
    <row r="1813" spans="1:14">
      <c r="A1813" s="9" t="str">
        <f>Tabla1[[#This Row],[DIA]]&amp;"-"&amp;Tabla1[[#This Row],[NUM]]</f>
        <v>45900-2026</v>
      </c>
      <c r="B1813" s="61">
        <v>45900</v>
      </c>
      <c r="C1813" t="s">
        <v>147</v>
      </c>
      <c r="D1813" t="s">
        <v>180</v>
      </c>
      <c r="E1813" t="s">
        <v>181</v>
      </c>
      <c r="F1813">
        <v>2026</v>
      </c>
      <c r="G1813">
        <v>0.89236111111111116</v>
      </c>
      <c r="H1813">
        <v>0.95486111111111116</v>
      </c>
      <c r="I1813">
        <v>22</v>
      </c>
      <c r="J1813">
        <v>0</v>
      </c>
      <c r="K1813">
        <v>22</v>
      </c>
      <c r="L1813">
        <v>0</v>
      </c>
      <c r="M1813" s="1" t="str">
        <f>IFERROR(VLOOKUP(Tabla1[[#This Row],[COD]],Circuitos[],2,0)," ")</f>
        <v xml:space="preserve"> </v>
      </c>
      <c r="N1813" s="9">
        <f>Tabla1[[#This Row],[DIA]]</f>
        <v>45900</v>
      </c>
    </row>
    <row r="1814" spans="1:14">
      <c r="A1814" s="9" t="str">
        <f>Tabla1[[#This Row],[DIA]]&amp;"-"&amp;Tabla1[[#This Row],[NUM]]</f>
        <v>45900-1855</v>
      </c>
      <c r="B1814" s="61">
        <v>45900</v>
      </c>
      <c r="C1814" t="s">
        <v>147</v>
      </c>
      <c r="D1814" t="s">
        <v>36</v>
      </c>
      <c r="E1814" t="s">
        <v>181</v>
      </c>
      <c r="F1814">
        <v>1855</v>
      </c>
      <c r="G1814">
        <v>0.59722222222222221</v>
      </c>
      <c r="H1814">
        <v>0.71180555555555558</v>
      </c>
      <c r="I1814">
        <v>26</v>
      </c>
      <c r="J1814">
        <v>0</v>
      </c>
      <c r="K1814">
        <v>26</v>
      </c>
      <c r="L1814">
        <v>0</v>
      </c>
      <c r="M1814" s="1" t="str">
        <f>IFERROR(VLOOKUP(Tabla1[[#This Row],[COD]],Circuitos[],2,0)," ")</f>
        <v xml:space="preserve"> </v>
      </c>
      <c r="N1814" s="9">
        <f>Tabla1[[#This Row],[DIA]]</f>
        <v>45900</v>
      </c>
    </row>
    <row r="1815" spans="1:14">
      <c r="A1815" s="9" t="str">
        <f>Tabla1[[#This Row],[DIA]]&amp;"-"&amp;Tabla1[[#This Row],[NUM]]</f>
        <v>45900-1317</v>
      </c>
      <c r="B1815" s="61">
        <v>45900</v>
      </c>
      <c r="C1815" t="s">
        <v>147</v>
      </c>
      <c r="D1815" t="s">
        <v>37</v>
      </c>
      <c r="E1815" t="s">
        <v>181</v>
      </c>
      <c r="F1815">
        <v>1317</v>
      </c>
      <c r="G1815">
        <v>0.58680555555555558</v>
      </c>
      <c r="H1815">
        <v>0.72569444444444442</v>
      </c>
      <c r="I1815">
        <v>26</v>
      </c>
      <c r="J1815">
        <v>0</v>
      </c>
      <c r="K1815">
        <v>26</v>
      </c>
      <c r="L1815">
        <v>0</v>
      </c>
      <c r="M1815" s="1" t="str">
        <f>IFERROR(VLOOKUP(Tabla1[[#This Row],[COD]],Circuitos[],2,0)," ")</f>
        <v xml:space="preserve"> </v>
      </c>
      <c r="N1815" s="9">
        <f>Tabla1[[#This Row],[DIA]]</f>
        <v>45900</v>
      </c>
    </row>
    <row r="1816" spans="1:14">
      <c r="A1816" s="9" t="str">
        <f>Tabla1[[#This Row],[DIA]]&amp;"-"&amp;Tabla1[[#This Row],[NUM]]</f>
        <v>45900-1859</v>
      </c>
      <c r="B1816" s="61">
        <v>45900</v>
      </c>
      <c r="C1816" t="s">
        <v>147</v>
      </c>
      <c r="D1816" t="s">
        <v>13</v>
      </c>
      <c r="E1816" t="s">
        <v>181</v>
      </c>
      <c r="F1816">
        <v>1859</v>
      </c>
      <c r="G1816">
        <v>0.55208333333333337</v>
      </c>
      <c r="H1816">
        <v>0.70138888888888884</v>
      </c>
      <c r="I1816">
        <v>40</v>
      </c>
      <c r="J1816">
        <v>4</v>
      </c>
      <c r="K1816">
        <v>36</v>
      </c>
      <c r="L1816">
        <v>10</v>
      </c>
      <c r="M1816" s="1" t="str">
        <f>IFERROR(VLOOKUP(Tabla1[[#This Row],[COD]],Circuitos[],2,0)," ")</f>
        <v xml:space="preserve"> </v>
      </c>
      <c r="N1816" s="9">
        <f>Tabla1[[#This Row],[DIA]]</f>
        <v>45900</v>
      </c>
    </row>
    <row r="1817" spans="1:14">
      <c r="A1817" s="9" t="str">
        <f>Tabla1[[#This Row],[DIA]]&amp;"-"&amp;Tabla1[[#This Row],[NUM]]</f>
        <v>45900-1313</v>
      </c>
      <c r="B1817" s="61">
        <v>45900</v>
      </c>
      <c r="C1817" t="s">
        <v>147</v>
      </c>
      <c r="D1817" t="s">
        <v>22</v>
      </c>
      <c r="E1817" t="s">
        <v>181</v>
      </c>
      <c r="F1817">
        <v>1313</v>
      </c>
      <c r="G1817">
        <v>0.59375</v>
      </c>
      <c r="H1817">
        <v>0.72569444444444442</v>
      </c>
      <c r="I1817">
        <v>22</v>
      </c>
      <c r="J1817">
        <v>0</v>
      </c>
      <c r="K1817">
        <v>22</v>
      </c>
      <c r="L1817">
        <v>0</v>
      </c>
      <c r="M1817" s="1" t="str">
        <f>IFERROR(VLOOKUP(Tabla1[[#This Row],[COD]],Circuitos[],2,0)," ")</f>
        <v xml:space="preserve"> </v>
      </c>
      <c r="N1817" s="9">
        <f>Tabla1[[#This Row],[DIA]]</f>
        <v>45900</v>
      </c>
    </row>
    <row r="1818" spans="1:14">
      <c r="A1818" s="9" t="str">
        <f>Tabla1[[#This Row],[DIA]]&amp;"-"&amp;Tabla1[[#This Row],[NUM]]</f>
        <v>45900-3904</v>
      </c>
      <c r="B1818" s="61">
        <v>45900</v>
      </c>
      <c r="C1818" t="s">
        <v>555</v>
      </c>
      <c r="D1818" t="s">
        <v>394</v>
      </c>
      <c r="E1818" t="s">
        <v>395</v>
      </c>
      <c r="F1818">
        <v>3904</v>
      </c>
      <c r="G1818">
        <v>0.36805555555555558</v>
      </c>
      <c r="H1818">
        <v>0.40277777777777779</v>
      </c>
      <c r="I1818">
        <v>47</v>
      </c>
      <c r="J1818">
        <v>47</v>
      </c>
      <c r="K1818">
        <v>0</v>
      </c>
      <c r="L1818">
        <v>100</v>
      </c>
      <c r="M1818" s="1" t="str">
        <f>IFERROR(VLOOKUP(Tabla1[[#This Row],[COD]],Circuitos[],2,0)," ")</f>
        <v xml:space="preserve"> </v>
      </c>
      <c r="N1818" s="9">
        <f>Tabla1[[#This Row],[DIA]]</f>
        <v>45900</v>
      </c>
    </row>
    <row r="1819" spans="1:14">
      <c r="A1819" s="9" t="str">
        <f>Tabla1[[#This Row],[DIA]]&amp;"-"&amp;Tabla1[[#This Row],[NUM]]</f>
        <v>45900-601</v>
      </c>
      <c r="B1819" s="61">
        <v>45900</v>
      </c>
      <c r="C1819" t="s">
        <v>13</v>
      </c>
      <c r="D1819" t="s">
        <v>201</v>
      </c>
      <c r="E1819" t="s">
        <v>250</v>
      </c>
      <c r="F1819">
        <v>601</v>
      </c>
      <c r="G1819">
        <v>0.69097222222222221</v>
      </c>
      <c r="H1819">
        <v>0.78819444444444442</v>
      </c>
      <c r="I1819">
        <v>50</v>
      </c>
      <c r="J1819">
        <v>0</v>
      </c>
      <c r="K1819">
        <v>50</v>
      </c>
      <c r="L1819">
        <v>0</v>
      </c>
      <c r="M1819" s="1" t="str">
        <f>IFERROR(VLOOKUP(Tabla1[[#This Row],[COD]],Circuitos[],2,0)," ")</f>
        <v xml:space="preserve"> </v>
      </c>
      <c r="N1819" s="9">
        <f>Tabla1[[#This Row],[DIA]]</f>
        <v>45900</v>
      </c>
    </row>
    <row r="1820" spans="1:14">
      <c r="A1820" s="9" t="str">
        <f>Tabla1[[#This Row],[DIA]]&amp;"-"&amp;Tabla1[[#This Row],[NUM]]</f>
        <v>45900-871</v>
      </c>
      <c r="B1820" s="61">
        <v>45900</v>
      </c>
      <c r="C1820" t="s">
        <v>13</v>
      </c>
      <c r="D1820" t="s">
        <v>223</v>
      </c>
      <c r="E1820" t="s">
        <v>250</v>
      </c>
      <c r="F1820">
        <v>871</v>
      </c>
      <c r="G1820">
        <v>0.48958333333333331</v>
      </c>
      <c r="H1820">
        <v>0.62152777777777779</v>
      </c>
      <c r="I1820">
        <v>45</v>
      </c>
      <c r="J1820">
        <v>0</v>
      </c>
      <c r="K1820">
        <v>45</v>
      </c>
      <c r="L1820">
        <v>0</v>
      </c>
      <c r="M1820" s="1" t="str">
        <f>IFERROR(VLOOKUP(Tabla1[[#This Row],[COD]],Circuitos[],2,0)," ")</f>
        <v xml:space="preserve"> </v>
      </c>
      <c r="N1820" s="9">
        <f>Tabla1[[#This Row],[DIA]]</f>
        <v>45900</v>
      </c>
    </row>
    <row r="1821" spans="1:14">
      <c r="A1821" s="9" t="str">
        <f>Tabla1[[#This Row],[DIA]]&amp;"-"&amp;Tabla1[[#This Row],[NUM]]</f>
        <v>45900-695</v>
      </c>
      <c r="B1821" s="61">
        <v>45900</v>
      </c>
      <c r="C1821" t="s">
        <v>13</v>
      </c>
      <c r="D1821" t="s">
        <v>232</v>
      </c>
      <c r="E1821" t="s">
        <v>250</v>
      </c>
      <c r="F1821">
        <v>695</v>
      </c>
      <c r="G1821">
        <v>0.60763888888888884</v>
      </c>
      <c r="H1821">
        <v>0.71875</v>
      </c>
      <c r="I1821">
        <v>40</v>
      </c>
      <c r="J1821">
        <v>2</v>
      </c>
      <c r="K1821">
        <v>38</v>
      </c>
      <c r="L1821">
        <v>5</v>
      </c>
      <c r="M1821" s="1" t="str">
        <f>IFERROR(VLOOKUP(Tabla1[[#This Row],[COD]],Circuitos[],2,0)," ")</f>
        <v xml:space="preserve"> </v>
      </c>
      <c r="N1821" s="9">
        <f>Tabla1[[#This Row],[DIA]]</f>
        <v>45900</v>
      </c>
    </row>
    <row r="1822" spans="1:14">
      <c r="A1822" s="9" t="str">
        <f>Tabla1[[#This Row],[DIA]]&amp;"-"&amp;Tabla1[[#This Row],[NUM]]</f>
        <v>45900-59</v>
      </c>
      <c r="B1822" s="61">
        <v>45900</v>
      </c>
      <c r="C1822" t="s">
        <v>13</v>
      </c>
      <c r="D1822" t="s">
        <v>252</v>
      </c>
      <c r="E1822" t="s">
        <v>272</v>
      </c>
      <c r="F1822">
        <v>59</v>
      </c>
      <c r="G1822">
        <v>0.24305555555555555</v>
      </c>
      <c r="H1822">
        <v>0.34375</v>
      </c>
      <c r="I1822">
        <v>26</v>
      </c>
      <c r="J1822">
        <v>0</v>
      </c>
      <c r="K1822">
        <v>26</v>
      </c>
      <c r="L1822">
        <v>0</v>
      </c>
      <c r="M1822" s="1" t="str">
        <f>IFERROR(VLOOKUP(Tabla1[[#This Row],[COD]],Circuitos[],2,0)," ")</f>
        <v xml:space="preserve"> </v>
      </c>
      <c r="N1822" s="9">
        <f>Tabla1[[#This Row],[DIA]]</f>
        <v>45900</v>
      </c>
    </row>
    <row r="1823" spans="1:14">
      <c r="A1823" s="9" t="str">
        <f>Tabla1[[#This Row],[DIA]]&amp;"-"&amp;Tabla1[[#This Row],[NUM]]</f>
        <v>45900-1858</v>
      </c>
      <c r="B1823" s="61">
        <v>45900</v>
      </c>
      <c r="C1823" t="s">
        <v>13</v>
      </c>
      <c r="D1823" t="s">
        <v>147</v>
      </c>
      <c r="E1823" t="s">
        <v>181</v>
      </c>
      <c r="F1823">
        <v>1858</v>
      </c>
      <c r="G1823">
        <v>0.49652777777777779</v>
      </c>
      <c r="H1823">
        <v>0.71527777777777779</v>
      </c>
      <c r="I1823">
        <v>40</v>
      </c>
      <c r="J1823">
        <v>4</v>
      </c>
      <c r="K1823">
        <v>36</v>
      </c>
      <c r="L1823">
        <v>10</v>
      </c>
      <c r="M1823" s="1" t="str">
        <f>IFERROR(VLOOKUP(Tabla1[[#This Row],[COD]],Circuitos[],2,0)," ")</f>
        <v xml:space="preserve"> </v>
      </c>
      <c r="N1823" s="9">
        <f>Tabla1[[#This Row],[DIA]]</f>
        <v>45900</v>
      </c>
    </row>
    <row r="1824" spans="1:14">
      <c r="A1824" s="9" t="str">
        <f>Tabla1[[#This Row],[DIA]]&amp;"-"&amp;Tabla1[[#This Row],[NUM]]</f>
        <v>45900-5113</v>
      </c>
      <c r="B1824" s="61">
        <v>45900</v>
      </c>
      <c r="C1824" t="s">
        <v>13</v>
      </c>
      <c r="D1824" t="s">
        <v>424</v>
      </c>
      <c r="E1824" t="s">
        <v>549</v>
      </c>
      <c r="F1824">
        <v>5113</v>
      </c>
      <c r="G1824">
        <v>0.33333333333333331</v>
      </c>
      <c r="H1824">
        <v>0.40972222222222221</v>
      </c>
      <c r="I1824">
        <v>189</v>
      </c>
      <c r="J1824">
        <v>75</v>
      </c>
      <c r="K1824">
        <v>114</v>
      </c>
      <c r="L1824">
        <v>39.682539682539684</v>
      </c>
      <c r="M1824" s="1" t="str">
        <f>IFERROR(VLOOKUP(Tabla1[[#This Row],[COD]],Circuitos[],2,0)," ")</f>
        <v>Alsacia, Selva Negra y el Rin / Bellezas de Suiza</v>
      </c>
      <c r="N1824" s="9">
        <f>Tabla1[[#This Row],[DIA]]</f>
        <v>45900</v>
      </c>
    </row>
    <row r="1825" spans="1:14">
      <c r="A1825" s="9" t="str">
        <f>Tabla1[[#This Row],[DIA]]&amp;"-"&amp;Tabla1[[#This Row],[NUM]]</f>
        <v>45900-1801</v>
      </c>
      <c r="B1825" s="61">
        <v>45900</v>
      </c>
      <c r="C1825" t="s">
        <v>13</v>
      </c>
      <c r="D1825" t="s">
        <v>196</v>
      </c>
      <c r="E1825" t="s">
        <v>193</v>
      </c>
      <c r="F1825">
        <v>1801</v>
      </c>
      <c r="G1825">
        <v>0.4861111111111111</v>
      </c>
      <c r="H1825">
        <v>0.59027777777777779</v>
      </c>
      <c r="I1825">
        <v>20</v>
      </c>
      <c r="J1825">
        <v>0</v>
      </c>
      <c r="K1825">
        <v>20</v>
      </c>
      <c r="L1825">
        <v>0</v>
      </c>
      <c r="M1825" s="1" t="str">
        <f>IFERROR(VLOOKUP(Tabla1[[#This Row],[COD]],Circuitos[],2,0)," ")</f>
        <v xml:space="preserve"> </v>
      </c>
      <c r="N1825" s="9">
        <f>Tabla1[[#This Row],[DIA]]</f>
        <v>45900</v>
      </c>
    </row>
    <row r="1826" spans="1:14">
      <c r="A1826" s="9" t="str">
        <f>Tabla1[[#This Row],[DIA]]&amp;"-"&amp;Tabla1[[#This Row],[NUM]]</f>
        <v>45900-573</v>
      </c>
      <c r="B1826" s="61">
        <v>45900</v>
      </c>
      <c r="C1826" t="s">
        <v>13</v>
      </c>
      <c r="D1826" t="s">
        <v>346</v>
      </c>
      <c r="E1826" t="s">
        <v>250</v>
      </c>
      <c r="F1826">
        <v>573</v>
      </c>
      <c r="G1826">
        <v>0.4826388888888889</v>
      </c>
      <c r="H1826">
        <v>0.56597222222222221</v>
      </c>
      <c r="I1826">
        <v>45</v>
      </c>
      <c r="J1826">
        <v>0</v>
      </c>
      <c r="K1826">
        <v>45</v>
      </c>
      <c r="L1826">
        <v>0</v>
      </c>
      <c r="M1826" s="1" t="str">
        <f>IFERROR(VLOOKUP(Tabla1[[#This Row],[COD]],Circuitos[],2,0)," ")</f>
        <v xml:space="preserve"> </v>
      </c>
      <c r="N1826" s="9">
        <f>Tabla1[[#This Row],[DIA]]</f>
        <v>45900</v>
      </c>
    </row>
    <row r="1827" spans="1:14">
      <c r="A1827" s="9" t="str">
        <f>Tabla1[[#This Row],[DIA]]&amp;"-"&amp;Tabla1[[#This Row],[NUM]]</f>
        <v>45900-416</v>
      </c>
      <c r="B1827" s="61">
        <v>45900</v>
      </c>
      <c r="C1827" t="s">
        <v>13</v>
      </c>
      <c r="D1827" t="s">
        <v>358</v>
      </c>
      <c r="E1827" t="s">
        <v>528</v>
      </c>
      <c r="F1827">
        <v>416</v>
      </c>
      <c r="G1827">
        <v>0.51736111111111116</v>
      </c>
      <c r="H1827">
        <v>0.71875</v>
      </c>
      <c r="I1827">
        <v>36</v>
      </c>
      <c r="J1827">
        <v>2</v>
      </c>
      <c r="K1827">
        <v>34</v>
      </c>
      <c r="L1827">
        <v>5.5555555555555554</v>
      </c>
      <c r="M1827" s="1" t="str">
        <f>IFERROR(VLOOKUP(Tabla1[[#This Row],[COD]],Circuitos[],2,0)," ")</f>
        <v xml:space="preserve"> </v>
      </c>
      <c r="N1827" s="9">
        <f>Tabla1[[#This Row],[DIA]]</f>
        <v>45900</v>
      </c>
    </row>
    <row r="1828" spans="1:14">
      <c r="A1828" s="9" t="str">
        <f>Tabla1[[#This Row],[DIA]]&amp;"-"&amp;Tabla1[[#This Row],[NUM]]</f>
        <v>45900-787</v>
      </c>
      <c r="B1828" s="61">
        <v>45900</v>
      </c>
      <c r="C1828" t="s">
        <v>13</v>
      </c>
      <c r="D1828" t="s">
        <v>358</v>
      </c>
      <c r="E1828" t="s">
        <v>278</v>
      </c>
      <c r="F1828">
        <v>787</v>
      </c>
      <c r="G1828">
        <v>0.64583333333333337</v>
      </c>
      <c r="H1828">
        <v>0.85069444444444442</v>
      </c>
      <c r="I1828">
        <v>45</v>
      </c>
      <c r="J1828">
        <v>0</v>
      </c>
      <c r="K1828">
        <v>45</v>
      </c>
      <c r="L1828">
        <v>0</v>
      </c>
      <c r="M1828" s="1" t="str">
        <f>IFERROR(VLOOKUP(Tabla1[[#This Row],[COD]],Circuitos[],2,0)," ")</f>
        <v>Rumania, Transilvania, Cárpatos y Bucovina</v>
      </c>
      <c r="N1828" s="9">
        <f>Tabla1[[#This Row],[DIA]]</f>
        <v>45900</v>
      </c>
    </row>
    <row r="1829" spans="1:14">
      <c r="A1829" s="9" t="str">
        <f>Tabla1[[#This Row],[DIA]]&amp;"-"&amp;Tabla1[[#This Row],[NUM]]</f>
        <v>45900-809</v>
      </c>
      <c r="B1829" s="61">
        <v>45900</v>
      </c>
      <c r="C1829" t="s">
        <v>13</v>
      </c>
      <c r="D1829" t="s">
        <v>236</v>
      </c>
      <c r="E1829" t="s">
        <v>250</v>
      </c>
      <c r="F1829">
        <v>809</v>
      </c>
      <c r="G1829">
        <v>0.49652777777777779</v>
      </c>
      <c r="H1829">
        <v>0.61805555555555558</v>
      </c>
      <c r="I1829">
        <v>45</v>
      </c>
      <c r="J1829">
        <v>32</v>
      </c>
      <c r="K1829">
        <v>13</v>
      </c>
      <c r="L1829">
        <v>71.111111111111114</v>
      </c>
      <c r="M1829" s="1" t="str">
        <f>IFERROR(VLOOKUP(Tabla1[[#This Row],[COD]],Circuitos[],2,0)," ")</f>
        <v xml:space="preserve"> </v>
      </c>
      <c r="N1829" s="9">
        <f>Tabla1[[#This Row],[DIA]]</f>
        <v>45900</v>
      </c>
    </row>
    <row r="1830" spans="1:14">
      <c r="A1830" s="9" t="str">
        <f>Tabla1[[#This Row],[DIA]]&amp;"-"&amp;Tabla1[[#This Row],[NUM]]</f>
        <v>45900-434</v>
      </c>
      <c r="B1830" s="61">
        <v>45900</v>
      </c>
      <c r="C1830" t="s">
        <v>13</v>
      </c>
      <c r="D1830" t="s">
        <v>394</v>
      </c>
      <c r="E1830" t="s">
        <v>395</v>
      </c>
      <c r="F1830">
        <v>434</v>
      </c>
      <c r="G1830">
        <v>0.64583333333333337</v>
      </c>
      <c r="H1830">
        <v>0.79513888888888884</v>
      </c>
      <c r="I1830">
        <v>35</v>
      </c>
      <c r="J1830">
        <v>4</v>
      </c>
      <c r="K1830">
        <v>31</v>
      </c>
      <c r="L1830">
        <v>11.428571428571429</v>
      </c>
      <c r="M1830" s="1" t="str">
        <f>IFERROR(VLOOKUP(Tabla1[[#This Row],[COD]],Circuitos[],2,0)," ")</f>
        <v xml:space="preserve"> </v>
      </c>
      <c r="N1830" s="9">
        <f>Tabla1[[#This Row],[DIA]]</f>
        <v>45900</v>
      </c>
    </row>
    <row r="1831" spans="1:14">
      <c r="A1831" s="9" t="str">
        <f>Tabla1[[#This Row],[DIA]]&amp;"-"&amp;Tabla1[[#This Row],[NUM]]</f>
        <v>45900-5114</v>
      </c>
      <c r="B1831" s="61">
        <v>45900</v>
      </c>
      <c r="C1831" t="s">
        <v>424</v>
      </c>
      <c r="D1831" t="s">
        <v>13</v>
      </c>
      <c r="E1831" t="s">
        <v>549</v>
      </c>
      <c r="F1831">
        <v>5114</v>
      </c>
      <c r="G1831">
        <v>0.44444444444444442</v>
      </c>
      <c r="H1831">
        <v>0.51388888888888884</v>
      </c>
      <c r="I1831">
        <v>189</v>
      </c>
      <c r="J1831">
        <v>32</v>
      </c>
      <c r="K1831">
        <v>157</v>
      </c>
      <c r="L1831">
        <v>16.93121693121693</v>
      </c>
      <c r="M1831" s="1" t="str">
        <f>IFERROR(VLOOKUP(Tabla1[[#This Row],[COD]],Circuitos[],2,0)," ")</f>
        <v xml:space="preserve"> </v>
      </c>
      <c r="N1831" s="9">
        <f>Tabla1[[#This Row],[DIA]]</f>
        <v>45900</v>
      </c>
    </row>
    <row r="1832" spans="1:14">
      <c r="A1832" s="9" t="str">
        <f>Tabla1[[#This Row],[DIA]]&amp;"-"&amp;Tabla1[[#This Row],[NUM]]</f>
        <v>45900-1804</v>
      </c>
      <c r="B1832" s="61">
        <v>45900</v>
      </c>
      <c r="C1832" t="s">
        <v>196</v>
      </c>
      <c r="D1832" t="s">
        <v>13</v>
      </c>
      <c r="E1832" t="s">
        <v>193</v>
      </c>
      <c r="F1832">
        <v>1804</v>
      </c>
      <c r="G1832">
        <v>0.62152777777777779</v>
      </c>
      <c r="H1832">
        <v>0.73263888888888884</v>
      </c>
      <c r="I1832">
        <v>20</v>
      </c>
      <c r="J1832">
        <v>0</v>
      </c>
      <c r="K1832">
        <v>20</v>
      </c>
      <c r="L1832">
        <v>0</v>
      </c>
      <c r="M1832" s="1" t="str">
        <f>IFERROR(VLOOKUP(Tabla1[[#This Row],[COD]],Circuitos[],2,0)," ")</f>
        <v xml:space="preserve"> </v>
      </c>
      <c r="N1832" s="9">
        <f>Tabla1[[#This Row],[DIA]]</f>
        <v>45900</v>
      </c>
    </row>
    <row r="1833" spans="1:14">
      <c r="A1833" s="9" t="str">
        <f>Tabla1[[#This Row],[DIA]]&amp;"-"&amp;Tabla1[[#This Row],[NUM]]</f>
        <v>45900-572</v>
      </c>
      <c r="B1833" s="61">
        <v>45900</v>
      </c>
      <c r="C1833" t="s">
        <v>346</v>
      </c>
      <c r="D1833" t="s">
        <v>13</v>
      </c>
      <c r="E1833" t="s">
        <v>250</v>
      </c>
      <c r="F1833">
        <v>572</v>
      </c>
      <c r="G1833">
        <v>0.53125</v>
      </c>
      <c r="H1833">
        <v>0.61805555555555558</v>
      </c>
      <c r="I1833">
        <v>30</v>
      </c>
      <c r="J1833">
        <v>2</v>
      </c>
      <c r="K1833">
        <v>28</v>
      </c>
      <c r="L1833">
        <v>6.666666666666667</v>
      </c>
      <c r="M1833" s="1" t="str">
        <f>IFERROR(VLOOKUP(Tabla1[[#This Row],[COD]],Circuitos[],2,0)," ")</f>
        <v xml:space="preserve"> </v>
      </c>
      <c r="N1833" s="9">
        <f>Tabla1[[#This Row],[DIA]]</f>
        <v>45900</v>
      </c>
    </row>
    <row r="1834" spans="1:14">
      <c r="A1834" s="9" t="str">
        <f>Tabla1[[#This Row],[DIA]]&amp;"-"&amp;Tabla1[[#This Row],[NUM]]</f>
        <v>45900-415</v>
      </c>
      <c r="B1834" s="61">
        <v>45900</v>
      </c>
      <c r="C1834" t="s">
        <v>358</v>
      </c>
      <c r="D1834" t="s">
        <v>13</v>
      </c>
      <c r="E1834" t="s">
        <v>528</v>
      </c>
      <c r="F1834">
        <v>415</v>
      </c>
      <c r="G1834">
        <v>0.34722222222222221</v>
      </c>
      <c r="H1834">
        <v>0.47569444444444442</v>
      </c>
      <c r="I1834">
        <v>36</v>
      </c>
      <c r="J1834">
        <v>2</v>
      </c>
      <c r="K1834">
        <v>34</v>
      </c>
      <c r="L1834">
        <v>5.5555555555555554</v>
      </c>
      <c r="M1834" s="1" t="str">
        <f>IFERROR(VLOOKUP(Tabla1[[#This Row],[COD]],Circuitos[],2,0)," ")</f>
        <v xml:space="preserve"> </v>
      </c>
      <c r="N1834" s="9">
        <f>Tabla1[[#This Row],[DIA]]</f>
        <v>45900</v>
      </c>
    </row>
    <row r="1835" spans="1:14">
      <c r="A1835" s="9" t="str">
        <f>Tabla1[[#This Row],[DIA]]&amp;"-"&amp;Tabla1[[#This Row],[NUM]]</f>
        <v>45900-788</v>
      </c>
      <c r="B1835" s="61">
        <v>45900</v>
      </c>
      <c r="C1835" t="s">
        <v>358</v>
      </c>
      <c r="D1835" t="s">
        <v>22</v>
      </c>
      <c r="E1835" t="s">
        <v>278</v>
      </c>
      <c r="F1835">
        <v>788</v>
      </c>
      <c r="G1835">
        <v>0.89236111111111116</v>
      </c>
      <c r="H1835">
        <v>0</v>
      </c>
      <c r="I1835">
        <v>45</v>
      </c>
      <c r="J1835">
        <v>0</v>
      </c>
      <c r="K1835">
        <v>45</v>
      </c>
      <c r="L1835">
        <v>0</v>
      </c>
      <c r="M1835" s="1" t="str">
        <f>IFERROR(VLOOKUP(Tabla1[[#This Row],[COD]],Circuitos[],2,0)," ")</f>
        <v xml:space="preserve"> </v>
      </c>
      <c r="N1835" s="9">
        <f>Tabla1[[#This Row],[DIA]]</f>
        <v>45900</v>
      </c>
    </row>
    <row r="1836" spans="1:14">
      <c r="A1836" s="9" t="str">
        <f>Tabla1[[#This Row],[DIA]]&amp;"-"&amp;Tabla1[[#This Row],[NUM]]</f>
        <v>45900-808</v>
      </c>
      <c r="B1836" s="61">
        <v>45900</v>
      </c>
      <c r="C1836" t="s">
        <v>236</v>
      </c>
      <c r="D1836" t="s">
        <v>13</v>
      </c>
      <c r="E1836" t="s">
        <v>250</v>
      </c>
      <c r="F1836">
        <v>808</v>
      </c>
      <c r="G1836">
        <v>0.51736111111111116</v>
      </c>
      <c r="H1836">
        <v>0.64930555555555558</v>
      </c>
      <c r="I1836">
        <v>45</v>
      </c>
      <c r="J1836">
        <v>29</v>
      </c>
      <c r="K1836">
        <v>16</v>
      </c>
      <c r="L1836">
        <v>64.444444444444443</v>
      </c>
      <c r="M1836" s="1" t="str">
        <f>IFERROR(VLOOKUP(Tabla1[[#This Row],[COD]],Circuitos[],2,0)," ")</f>
        <v xml:space="preserve"> </v>
      </c>
      <c r="N1836" s="9">
        <f>Tabla1[[#This Row],[DIA]]</f>
        <v>45900</v>
      </c>
    </row>
    <row r="1837" spans="1:14">
      <c r="A1837" s="9" t="str">
        <f>Tabla1[[#This Row],[DIA]]&amp;"-"&amp;Tabla1[[#This Row],[NUM]]</f>
        <v>45900-585</v>
      </c>
      <c r="B1837" s="61">
        <v>45900</v>
      </c>
      <c r="C1837" t="s">
        <v>336</v>
      </c>
      <c r="D1837" t="s">
        <v>252</v>
      </c>
      <c r="E1837" t="s">
        <v>272</v>
      </c>
      <c r="F1837">
        <v>585</v>
      </c>
      <c r="G1837">
        <v>0.47916666666666669</v>
      </c>
      <c r="H1837">
        <v>0.53819444444444442</v>
      </c>
      <c r="I1837">
        <v>38</v>
      </c>
      <c r="J1837">
        <v>0</v>
      </c>
      <c r="K1837">
        <v>38</v>
      </c>
      <c r="L1837">
        <v>0</v>
      </c>
      <c r="M1837" s="1" t="str">
        <f>IFERROR(VLOOKUP(Tabla1[[#This Row],[COD]],Circuitos[],2,0)," ")</f>
        <v xml:space="preserve"> </v>
      </c>
      <c r="N1837" s="9">
        <f>Tabla1[[#This Row],[DIA]]</f>
        <v>45900</v>
      </c>
    </row>
    <row r="1838" spans="1:14">
      <c r="A1838" s="9" t="str">
        <f>Tabla1[[#This Row],[DIA]]&amp;"-"&amp;Tabla1[[#This Row],[NUM]]</f>
        <v>45900-1302</v>
      </c>
      <c r="B1838" s="61">
        <v>45900</v>
      </c>
      <c r="C1838" t="s">
        <v>22</v>
      </c>
      <c r="D1838" t="s">
        <v>147</v>
      </c>
      <c r="E1838" t="s">
        <v>181</v>
      </c>
      <c r="F1838">
        <v>1302</v>
      </c>
      <c r="G1838">
        <v>0.4826388888888889</v>
      </c>
      <c r="H1838">
        <v>0.69097222222222221</v>
      </c>
      <c r="I1838">
        <v>22</v>
      </c>
      <c r="J1838">
        <v>0</v>
      </c>
      <c r="K1838">
        <v>22</v>
      </c>
      <c r="L1838">
        <v>0</v>
      </c>
      <c r="M1838" s="1" t="str">
        <f>IFERROR(VLOOKUP(Tabla1[[#This Row],[COD]],Circuitos[],2,0)," ")</f>
        <v xml:space="preserve"> </v>
      </c>
      <c r="N1838" s="9">
        <f>Tabla1[[#This Row],[DIA]]</f>
        <v>45900</v>
      </c>
    </row>
    <row r="1839" spans="1:14">
      <c r="A1839" s="9" t="str">
        <f>Tabla1[[#This Row],[DIA]]&amp;"-"&amp;Tabla1[[#This Row],[NUM]]</f>
        <v>45900-5118</v>
      </c>
      <c r="B1839" s="61">
        <v>45900</v>
      </c>
      <c r="C1839" t="s">
        <v>214</v>
      </c>
      <c r="D1839" t="s">
        <v>13</v>
      </c>
      <c r="E1839" t="s">
        <v>549</v>
      </c>
      <c r="F1839">
        <v>5118</v>
      </c>
      <c r="G1839">
        <v>0.92361111111111116</v>
      </c>
      <c r="H1839">
        <v>2.7777777777777776E-2</v>
      </c>
      <c r="I1839">
        <v>189</v>
      </c>
      <c r="J1839">
        <v>88</v>
      </c>
      <c r="K1839">
        <v>101</v>
      </c>
      <c r="L1839">
        <v>46.560846560846564</v>
      </c>
      <c r="M1839" s="1" t="str">
        <f>IFERROR(VLOOKUP(Tabla1[[#This Row],[COD]],Circuitos[],2,0)," ")</f>
        <v xml:space="preserve"> </v>
      </c>
      <c r="N1839" s="9">
        <f>Tabla1[[#This Row],[DIA]]</f>
        <v>45900</v>
      </c>
    </row>
    <row r="1840" spans="1:14">
      <c r="A1840" s="9" t="str">
        <f>Tabla1[[#This Row],[DIA]]&amp;"-"&amp;Tabla1[[#This Row],[NUM]]</f>
        <v>45900-3911</v>
      </c>
      <c r="B1840" s="61">
        <v>45900</v>
      </c>
      <c r="C1840" t="s">
        <v>394</v>
      </c>
      <c r="D1840" t="s">
        <v>555</v>
      </c>
      <c r="E1840" t="s">
        <v>395</v>
      </c>
      <c r="F1840">
        <v>3911</v>
      </c>
      <c r="G1840">
        <v>0.95486111111111116</v>
      </c>
      <c r="H1840">
        <v>0.99305555555555558</v>
      </c>
      <c r="I1840">
        <v>47</v>
      </c>
      <c r="J1840">
        <v>4</v>
      </c>
      <c r="K1840">
        <v>43</v>
      </c>
      <c r="L1840">
        <v>8.5106382978723403</v>
      </c>
      <c r="M1840" s="1" t="str">
        <f>IFERROR(VLOOKUP(Tabla1[[#This Row],[COD]],Circuitos[],2,0)," ")</f>
        <v xml:space="preserve"> </v>
      </c>
      <c r="N1840" s="9">
        <f>Tabla1[[#This Row],[DIA]]</f>
        <v>45900</v>
      </c>
    </row>
    <row r="1841" spans="1:14">
      <c r="A1841" s="9" t="str">
        <f>Tabla1[[#This Row],[DIA]]&amp;"-"&amp;Tabla1[[#This Row],[NUM]]</f>
        <v>45900-433</v>
      </c>
      <c r="B1841" s="61">
        <v>45900</v>
      </c>
      <c r="C1841" t="s">
        <v>394</v>
      </c>
      <c r="D1841" t="s">
        <v>13</v>
      </c>
      <c r="E1841" t="s">
        <v>395</v>
      </c>
      <c r="F1841">
        <v>433</v>
      </c>
      <c r="G1841">
        <v>0.44444444444444442</v>
      </c>
      <c r="H1841">
        <v>0.60763888888888884</v>
      </c>
      <c r="I1841">
        <v>47</v>
      </c>
      <c r="J1841">
        <v>47</v>
      </c>
      <c r="K1841">
        <v>0</v>
      </c>
      <c r="L1841">
        <v>100</v>
      </c>
      <c r="M1841" s="1" t="str">
        <f>IFERROR(VLOOKUP(Tabla1[[#This Row],[COD]],Circuitos[],2,0)," ")</f>
        <v xml:space="preserve"> </v>
      </c>
      <c r="N1841" s="9">
        <f>Tabla1[[#This Row],[DIA]]</f>
        <v>45900</v>
      </c>
    </row>
    <row r="1842" spans="1:14">
      <c r="A1842" s="9" t="str">
        <f>Tabla1[[#This Row],[DIA]]&amp;"-"&amp;Tabla1[[#This Row],[NUM]]</f>
        <v>45900-5119</v>
      </c>
      <c r="B1842" s="61">
        <v>45900</v>
      </c>
      <c r="C1842" t="s">
        <v>24</v>
      </c>
      <c r="D1842" t="s">
        <v>198</v>
      </c>
      <c r="E1842" t="s">
        <v>549</v>
      </c>
      <c r="F1842">
        <v>5119</v>
      </c>
      <c r="G1842">
        <v>0.61805555555555558</v>
      </c>
      <c r="H1842">
        <v>0.70833333333333337</v>
      </c>
      <c r="I1842">
        <v>189</v>
      </c>
      <c r="J1842">
        <v>28</v>
      </c>
      <c r="K1842">
        <v>161</v>
      </c>
      <c r="L1842">
        <v>14.814814814814815</v>
      </c>
      <c r="M1842" s="1" t="str">
        <f>IFERROR(VLOOKUP(Tabla1[[#This Row],[COD]],Circuitos[],2,0)," ")</f>
        <v>Puglia y Costa Amalfitana II</v>
      </c>
      <c r="N1842" s="9">
        <f>Tabla1[[#This Row],[DIA]]</f>
        <v>45900</v>
      </c>
    </row>
    <row r="1843" spans="1:14">
      <c r="A1843" s="9" t="str">
        <f>Tabla1[[#This Row],[DIA]]&amp;"-"&amp;Tabla1[[#This Row],[NUM]]</f>
        <v>45901-920</v>
      </c>
      <c r="B1843" s="61">
        <v>45901</v>
      </c>
      <c r="C1843" t="s">
        <v>185</v>
      </c>
      <c r="D1843" t="s">
        <v>13</v>
      </c>
      <c r="E1843" t="s">
        <v>186</v>
      </c>
      <c r="F1843">
        <v>920</v>
      </c>
      <c r="G1843">
        <v>0.63888888888888884</v>
      </c>
      <c r="H1843">
        <v>0.78125</v>
      </c>
      <c r="I1843">
        <v>30</v>
      </c>
      <c r="J1843">
        <v>0</v>
      </c>
      <c r="K1843">
        <v>30</v>
      </c>
      <c r="L1843">
        <v>0</v>
      </c>
      <c r="M1843" s="1" t="str">
        <f>IFERROR(VLOOKUP(Tabla1[[#This Row],[COD]],Circuitos[],2,0)," ")</f>
        <v xml:space="preserve"> </v>
      </c>
      <c r="N1843" s="9">
        <f>Tabla1[[#This Row],[DIA]]</f>
        <v>45901</v>
      </c>
    </row>
    <row r="1844" spans="1:14">
      <c r="A1844" s="9" t="str">
        <f>Tabla1[[#This Row],[DIA]]&amp;"-"&amp;Tabla1[[#This Row],[NUM]]</f>
        <v>45901-1010</v>
      </c>
      <c r="B1844" s="61">
        <v>45901</v>
      </c>
      <c r="C1844" t="s">
        <v>33</v>
      </c>
      <c r="D1844" t="s">
        <v>183</v>
      </c>
      <c r="E1844" t="s">
        <v>174</v>
      </c>
      <c r="F1844">
        <v>1010</v>
      </c>
      <c r="G1844">
        <v>0.64583333333333337</v>
      </c>
      <c r="H1844">
        <v>0.91666666666666663</v>
      </c>
      <c r="I1844">
        <v>88</v>
      </c>
      <c r="J1844">
        <v>28</v>
      </c>
      <c r="K1844">
        <v>60</v>
      </c>
      <c r="L1844">
        <v>31.818181818181817</v>
      </c>
      <c r="M1844" s="1" t="str">
        <f>IFERROR(VLOOKUP(Tabla1[[#This Row],[COD]],Circuitos[],2,0)," ")</f>
        <v>Nefertari y Abu Simbel / Maravillas del Nilo y Abu Simbel</v>
      </c>
      <c r="N1844" s="9">
        <f>Tabla1[[#This Row],[DIA]]</f>
        <v>45901</v>
      </c>
    </row>
    <row r="1845" spans="1:14">
      <c r="A1845" s="9" t="str">
        <f>Tabla1[[#This Row],[DIA]]&amp;"-"&amp;Tabla1[[#This Row],[NUM]]</f>
        <v>45901-1336</v>
      </c>
      <c r="B1845" s="61">
        <v>45901</v>
      </c>
      <c r="C1845" t="s">
        <v>36</v>
      </c>
      <c r="D1845" t="s">
        <v>183</v>
      </c>
      <c r="E1845" t="s">
        <v>174</v>
      </c>
      <c r="F1845">
        <v>1336</v>
      </c>
      <c r="G1845">
        <v>0.58680555555555558</v>
      </c>
      <c r="H1845">
        <v>0.82291666666666663</v>
      </c>
      <c r="I1845">
        <v>10</v>
      </c>
      <c r="J1845">
        <v>0</v>
      </c>
      <c r="K1845">
        <v>10</v>
      </c>
      <c r="L1845">
        <v>0</v>
      </c>
      <c r="M1845" s="1" t="str">
        <f>IFERROR(VLOOKUP(Tabla1[[#This Row],[COD]],Circuitos[],2,0)," ")</f>
        <v>Programas de Egipto</v>
      </c>
      <c r="N1845" s="9">
        <f>Tabla1[[#This Row],[DIA]]</f>
        <v>45901</v>
      </c>
    </row>
    <row r="1846" spans="1:14">
      <c r="A1846" s="9" t="str">
        <f>Tabla1[[#This Row],[DIA]]&amp;"-"&amp;Tabla1[[#This Row],[NUM]]</f>
        <v>45901-2722</v>
      </c>
      <c r="B1846" s="61">
        <v>45901</v>
      </c>
      <c r="C1846" t="s">
        <v>37</v>
      </c>
      <c r="D1846" t="s">
        <v>183</v>
      </c>
      <c r="E1846" t="s">
        <v>561</v>
      </c>
      <c r="F1846">
        <v>2722</v>
      </c>
      <c r="G1846">
        <v>0.67013888888888884</v>
      </c>
      <c r="H1846">
        <v>0.93055555555555558</v>
      </c>
      <c r="I1846">
        <v>10</v>
      </c>
      <c r="J1846">
        <v>0</v>
      </c>
      <c r="K1846">
        <v>10</v>
      </c>
      <c r="L1846">
        <v>0</v>
      </c>
      <c r="M1846" s="1" t="str">
        <f>IFERROR(VLOOKUP(Tabla1[[#This Row],[COD]],Circuitos[],2,0)," ")</f>
        <v>Programas de Egipto</v>
      </c>
      <c r="N1846" s="9">
        <f>Tabla1[[#This Row],[DIA]]</f>
        <v>45901</v>
      </c>
    </row>
    <row r="1847" spans="1:14">
      <c r="A1847" s="9" t="str">
        <f>Tabla1[[#This Row],[DIA]]&amp;"-"&amp;Tabla1[[#This Row],[NUM]]</f>
        <v>45901-1335</v>
      </c>
      <c r="B1847" s="61">
        <v>45901</v>
      </c>
      <c r="C1847" t="s">
        <v>173</v>
      </c>
      <c r="D1847" t="s">
        <v>36</v>
      </c>
      <c r="E1847" t="s">
        <v>174</v>
      </c>
      <c r="F1847">
        <v>1335</v>
      </c>
      <c r="G1847">
        <v>0.40277777777777779</v>
      </c>
      <c r="H1847">
        <v>0.54513888888888884</v>
      </c>
      <c r="I1847">
        <v>10</v>
      </c>
      <c r="J1847">
        <v>0</v>
      </c>
      <c r="K1847">
        <v>10</v>
      </c>
      <c r="L1847">
        <v>0</v>
      </c>
      <c r="M1847" s="1" t="str">
        <f>IFERROR(VLOOKUP(Tabla1[[#This Row],[COD]],Circuitos[],2,0)," ")</f>
        <v xml:space="preserve"> </v>
      </c>
      <c r="N1847" s="9">
        <f>Tabla1[[#This Row],[DIA]]</f>
        <v>45901</v>
      </c>
    </row>
    <row r="1848" spans="1:14">
      <c r="A1848" s="9" t="str">
        <f>Tabla1[[#This Row],[DIA]]&amp;"-"&amp;Tabla1[[#This Row],[NUM]]</f>
        <v>45901-2721</v>
      </c>
      <c r="B1848" s="61">
        <v>45901</v>
      </c>
      <c r="C1848" t="s">
        <v>173</v>
      </c>
      <c r="D1848" t="s">
        <v>37</v>
      </c>
      <c r="E1848" t="s">
        <v>561</v>
      </c>
      <c r="F1848">
        <v>2721</v>
      </c>
      <c r="G1848">
        <v>0.45833333333333331</v>
      </c>
      <c r="H1848">
        <v>0.62847222222222221</v>
      </c>
      <c r="I1848">
        <v>10</v>
      </c>
      <c r="J1848">
        <v>0</v>
      </c>
      <c r="K1848">
        <v>10</v>
      </c>
      <c r="L1848">
        <v>0</v>
      </c>
      <c r="M1848" s="1" t="str">
        <f>IFERROR(VLOOKUP(Tabla1[[#This Row],[COD]],Circuitos[],2,0)," ")</f>
        <v xml:space="preserve"> </v>
      </c>
      <c r="N1848" s="9">
        <f>Tabla1[[#This Row],[DIA]]</f>
        <v>45901</v>
      </c>
    </row>
    <row r="1849" spans="1:14">
      <c r="A1849" s="9" t="str">
        <f>Tabla1[[#This Row],[DIA]]&amp;"-"&amp;Tabla1[[#This Row],[NUM]]</f>
        <v>45901-1002</v>
      </c>
      <c r="B1849" s="61">
        <v>45901</v>
      </c>
      <c r="C1849" t="s">
        <v>173</v>
      </c>
      <c r="D1849" t="s">
        <v>13</v>
      </c>
      <c r="E1849" t="s">
        <v>174</v>
      </c>
      <c r="F1849">
        <v>1002</v>
      </c>
      <c r="G1849">
        <v>0.3125</v>
      </c>
      <c r="H1849">
        <v>0.4861111111111111</v>
      </c>
      <c r="I1849">
        <v>20</v>
      </c>
      <c r="J1849">
        <v>0</v>
      </c>
      <c r="K1849">
        <v>20</v>
      </c>
      <c r="L1849">
        <v>0</v>
      </c>
      <c r="M1849" s="1" t="str">
        <f>IFERROR(VLOOKUP(Tabla1[[#This Row],[COD]],Circuitos[],2,0)," ")</f>
        <v>Programas de Egipto</v>
      </c>
      <c r="N1849" s="9">
        <f>Tabla1[[#This Row],[DIA]]</f>
        <v>45901</v>
      </c>
    </row>
    <row r="1850" spans="1:14">
      <c r="A1850" s="9" t="str">
        <f>Tabla1[[#This Row],[DIA]]&amp;"-"&amp;Tabla1[[#This Row],[NUM]]</f>
        <v>45901-1916</v>
      </c>
      <c r="B1850" s="61">
        <v>45901</v>
      </c>
      <c r="C1850" t="s">
        <v>313</v>
      </c>
      <c r="D1850" t="s">
        <v>13</v>
      </c>
      <c r="E1850" t="s">
        <v>250</v>
      </c>
      <c r="F1850">
        <v>1916</v>
      </c>
      <c r="G1850">
        <v>0.4236111111111111</v>
      </c>
      <c r="H1850">
        <v>0.58680555555555558</v>
      </c>
      <c r="I1850">
        <v>30</v>
      </c>
      <c r="J1850">
        <v>0</v>
      </c>
      <c r="K1850">
        <v>30</v>
      </c>
      <c r="L1850">
        <v>0</v>
      </c>
      <c r="M1850" s="1" t="str">
        <f>IFERROR(VLOOKUP(Tabla1[[#This Row],[COD]],Circuitos[],2,0)," ")</f>
        <v xml:space="preserve"> </v>
      </c>
      <c r="N1850" s="9">
        <f>Tabla1[[#This Row],[DIA]]</f>
        <v>45901</v>
      </c>
    </row>
    <row r="1851" spans="1:14">
      <c r="A1851" s="9" t="str">
        <f>Tabla1[[#This Row],[DIA]]&amp;"-"&amp;Tabla1[[#This Row],[NUM]]</f>
        <v>45901-2232</v>
      </c>
      <c r="B1851" s="61">
        <v>45901</v>
      </c>
      <c r="C1851" t="s">
        <v>147</v>
      </c>
      <c r="D1851" t="s">
        <v>180</v>
      </c>
      <c r="E1851" t="s">
        <v>181</v>
      </c>
      <c r="F1851">
        <v>2232</v>
      </c>
      <c r="G1851">
        <v>5.5555555555555552E-2</v>
      </c>
      <c r="H1851">
        <v>0.11805555555555555</v>
      </c>
      <c r="I1851">
        <v>26</v>
      </c>
      <c r="J1851">
        <v>0</v>
      </c>
      <c r="K1851">
        <v>26</v>
      </c>
      <c r="L1851">
        <v>0</v>
      </c>
      <c r="M1851" s="1" t="str">
        <f>IFERROR(VLOOKUP(Tabla1[[#This Row],[COD]],Circuitos[],2,0)," ")</f>
        <v xml:space="preserve"> </v>
      </c>
      <c r="N1851" s="9">
        <f>Tabla1[[#This Row],[DIA]]</f>
        <v>45901</v>
      </c>
    </row>
    <row r="1852" spans="1:14">
      <c r="A1852" s="9" t="str">
        <f>Tabla1[[#This Row],[DIA]]&amp;"-"&amp;Tabla1[[#This Row],[NUM]]</f>
        <v>45901-619</v>
      </c>
      <c r="B1852" s="61">
        <v>45901</v>
      </c>
      <c r="C1852" t="s">
        <v>266</v>
      </c>
      <c r="D1852" t="s">
        <v>30</v>
      </c>
      <c r="E1852" t="s">
        <v>558</v>
      </c>
      <c r="F1852">
        <v>619</v>
      </c>
      <c r="G1852">
        <v>0.41666666666666669</v>
      </c>
      <c r="H1852">
        <v>0.52430555555555558</v>
      </c>
      <c r="I1852">
        <v>40</v>
      </c>
      <c r="J1852">
        <v>0</v>
      </c>
      <c r="K1852">
        <v>40</v>
      </c>
      <c r="L1852">
        <v>0</v>
      </c>
      <c r="M1852" s="1" t="str">
        <f>IFERROR(VLOOKUP(Tabla1[[#This Row],[COD]],Circuitos[],2,0)," ")</f>
        <v xml:space="preserve"> </v>
      </c>
      <c r="N1852" s="9">
        <f>Tabla1[[#This Row],[DIA]]</f>
        <v>45901</v>
      </c>
    </row>
    <row r="1853" spans="1:14">
      <c r="A1853" s="9" t="str">
        <f>Tabla1[[#This Row],[DIA]]&amp;"-"&amp;Tabla1[[#This Row],[NUM]]</f>
        <v>45901-921</v>
      </c>
      <c r="B1853" s="61">
        <v>45901</v>
      </c>
      <c r="C1853" t="s">
        <v>13</v>
      </c>
      <c r="D1853" t="s">
        <v>185</v>
      </c>
      <c r="E1853" t="s">
        <v>186</v>
      </c>
      <c r="F1853">
        <v>921</v>
      </c>
      <c r="G1853">
        <v>0.81597222222222221</v>
      </c>
      <c r="H1853">
        <v>2.0833333333333332E-2</v>
      </c>
      <c r="I1853">
        <v>4</v>
      </c>
      <c r="J1853">
        <v>2</v>
      </c>
      <c r="K1853">
        <v>2</v>
      </c>
      <c r="L1853">
        <v>50</v>
      </c>
      <c r="M1853" s="1" t="str">
        <f>IFERROR(VLOOKUP(Tabla1[[#This Row],[COD]],Circuitos[],2,0)," ")</f>
        <v xml:space="preserve"> </v>
      </c>
      <c r="N1853" s="9">
        <f>Tabla1[[#This Row],[DIA]]</f>
        <v>45901</v>
      </c>
    </row>
    <row r="1854" spans="1:14">
      <c r="A1854" s="9" t="str">
        <f>Tabla1[[#This Row],[DIA]]&amp;"-"&amp;Tabla1[[#This Row],[NUM]]</f>
        <v>45901-921</v>
      </c>
      <c r="B1854" s="61">
        <v>45901</v>
      </c>
      <c r="C1854" t="s">
        <v>13</v>
      </c>
      <c r="D1854" t="s">
        <v>185</v>
      </c>
      <c r="E1854" t="s">
        <v>186</v>
      </c>
      <c r="F1854">
        <v>921</v>
      </c>
      <c r="G1854">
        <v>0.81597222222222221</v>
      </c>
      <c r="H1854">
        <v>0.99930555555555556</v>
      </c>
      <c r="I1854">
        <v>26</v>
      </c>
      <c r="J1854">
        <v>0</v>
      </c>
      <c r="K1854">
        <v>26</v>
      </c>
      <c r="L1854">
        <v>0</v>
      </c>
      <c r="M1854" s="1" t="str">
        <f>IFERROR(VLOOKUP(Tabla1[[#This Row],[COD]],Circuitos[],2,0)," ")</f>
        <v xml:space="preserve"> </v>
      </c>
      <c r="N1854" s="9">
        <f>Tabla1[[#This Row],[DIA]]</f>
        <v>45901</v>
      </c>
    </row>
    <row r="1855" spans="1:14">
      <c r="A1855" s="9" t="str">
        <f>Tabla1[[#This Row],[DIA]]&amp;"-"&amp;Tabla1[[#This Row],[NUM]]</f>
        <v>45901-1002</v>
      </c>
      <c r="B1855" s="61">
        <v>45901</v>
      </c>
      <c r="C1855" t="s">
        <v>13</v>
      </c>
      <c r="D1855" t="s">
        <v>183</v>
      </c>
      <c r="E1855" t="s">
        <v>174</v>
      </c>
      <c r="F1855">
        <v>1002</v>
      </c>
      <c r="G1855">
        <v>0.52777777777777779</v>
      </c>
      <c r="H1855">
        <v>0.77777777777777779</v>
      </c>
      <c r="I1855">
        <v>21</v>
      </c>
      <c r="J1855">
        <v>21</v>
      </c>
      <c r="K1855">
        <v>0</v>
      </c>
      <c r="L1855">
        <v>100</v>
      </c>
      <c r="M1855" s="1" t="str">
        <f>IFERROR(VLOOKUP(Tabla1[[#This Row],[COD]],Circuitos[],2,0)," ")</f>
        <v>Programas de Egipto</v>
      </c>
      <c r="N1855" s="9">
        <f>Tabla1[[#This Row],[DIA]]</f>
        <v>45901</v>
      </c>
    </row>
    <row r="1856" spans="1:14">
      <c r="A1856" s="9" t="str">
        <f>Tabla1[[#This Row],[DIA]]&amp;"-"&amp;Tabla1[[#This Row],[NUM]]</f>
        <v>45901-587</v>
      </c>
      <c r="B1856" s="61">
        <v>45901</v>
      </c>
      <c r="C1856" t="s">
        <v>13</v>
      </c>
      <c r="D1856" t="s">
        <v>229</v>
      </c>
      <c r="E1856" t="s">
        <v>556</v>
      </c>
      <c r="F1856">
        <v>587</v>
      </c>
      <c r="G1856">
        <v>0.89583333333333337</v>
      </c>
      <c r="H1856">
        <v>1.0416666666666666E-2</v>
      </c>
      <c r="I1856">
        <v>35</v>
      </c>
      <c r="J1856">
        <v>0</v>
      </c>
      <c r="K1856">
        <v>35</v>
      </c>
      <c r="L1856">
        <v>0</v>
      </c>
      <c r="M1856" s="1" t="str">
        <f>IFERROR(VLOOKUP(Tabla1[[#This Row],[COD]],Circuitos[],2,0)," ")</f>
        <v xml:space="preserve"> </v>
      </c>
      <c r="N1856" s="9">
        <f>Tabla1[[#This Row],[DIA]]</f>
        <v>45901</v>
      </c>
    </row>
    <row r="1857" spans="1:14">
      <c r="A1857" s="9" t="str">
        <f>Tabla1[[#This Row],[DIA]]&amp;"-"&amp;Tabla1[[#This Row],[NUM]]</f>
        <v>45901-747</v>
      </c>
      <c r="B1857" s="61">
        <v>45901</v>
      </c>
      <c r="C1857" t="s">
        <v>13</v>
      </c>
      <c r="D1857" t="s">
        <v>196</v>
      </c>
      <c r="E1857" t="s">
        <v>250</v>
      </c>
      <c r="F1857">
        <v>747</v>
      </c>
      <c r="G1857">
        <v>0.83680555555555558</v>
      </c>
      <c r="H1857">
        <v>0.94444444444444442</v>
      </c>
      <c r="I1857">
        <v>40</v>
      </c>
      <c r="J1857">
        <v>0</v>
      </c>
      <c r="K1857">
        <v>40</v>
      </c>
      <c r="L1857">
        <v>0</v>
      </c>
      <c r="M1857" s="1" t="str">
        <f>IFERROR(VLOOKUP(Tabla1[[#This Row],[COD]],Circuitos[],2,0)," ")</f>
        <v xml:space="preserve"> </v>
      </c>
      <c r="N1857" s="9">
        <f>Tabla1[[#This Row],[DIA]]</f>
        <v>45901</v>
      </c>
    </row>
    <row r="1858" spans="1:14">
      <c r="A1858" s="9" t="str">
        <f>Tabla1[[#This Row],[DIA]]&amp;"-"&amp;Tabla1[[#This Row],[NUM]]</f>
        <v>45901-1219</v>
      </c>
      <c r="B1858" s="61">
        <v>45901</v>
      </c>
      <c r="C1858" t="s">
        <v>13</v>
      </c>
      <c r="D1858" t="s">
        <v>557</v>
      </c>
      <c r="E1858" t="s">
        <v>250</v>
      </c>
      <c r="F1858">
        <v>1219</v>
      </c>
      <c r="G1858">
        <v>0.3125</v>
      </c>
      <c r="H1858">
        <v>0.38194444444444442</v>
      </c>
      <c r="I1858">
        <v>30</v>
      </c>
      <c r="J1858">
        <v>0</v>
      </c>
      <c r="K1858">
        <v>30</v>
      </c>
      <c r="L1858">
        <v>0</v>
      </c>
      <c r="M1858" s="1" t="str">
        <f>IFERROR(VLOOKUP(Tabla1[[#This Row],[COD]],Circuitos[],2,0)," ")</f>
        <v xml:space="preserve"> </v>
      </c>
      <c r="N1858" s="9">
        <f>Tabla1[[#This Row],[DIA]]</f>
        <v>45901</v>
      </c>
    </row>
    <row r="1859" spans="1:14">
      <c r="A1859" s="9" t="str">
        <f>Tabla1[[#This Row],[DIA]]&amp;"-"&amp;Tabla1[[#This Row],[NUM]]</f>
        <v>45901-748</v>
      </c>
      <c r="B1859" s="61">
        <v>45901</v>
      </c>
      <c r="C1859" t="s">
        <v>196</v>
      </c>
      <c r="D1859" t="s">
        <v>13</v>
      </c>
      <c r="E1859" t="s">
        <v>250</v>
      </c>
      <c r="F1859">
        <v>748</v>
      </c>
      <c r="G1859">
        <v>0.3125</v>
      </c>
      <c r="H1859">
        <v>0.43055555555555558</v>
      </c>
      <c r="I1859">
        <v>40</v>
      </c>
      <c r="J1859">
        <v>0</v>
      </c>
      <c r="K1859">
        <v>40</v>
      </c>
      <c r="L1859">
        <v>0</v>
      </c>
      <c r="M1859" s="1" t="str">
        <f>IFERROR(VLOOKUP(Tabla1[[#This Row],[COD]],Circuitos[],2,0)," ")</f>
        <v xml:space="preserve"> </v>
      </c>
      <c r="N1859" s="9">
        <f>Tabla1[[#This Row],[DIA]]</f>
        <v>45901</v>
      </c>
    </row>
    <row r="1860" spans="1:14">
      <c r="A1860" s="9" t="str">
        <f>Tabla1[[#This Row],[DIA]]&amp;"-"&amp;Tabla1[[#This Row],[NUM]]</f>
        <v>45901-5116</v>
      </c>
      <c r="B1860" s="61">
        <v>45901</v>
      </c>
      <c r="C1860" t="s">
        <v>348</v>
      </c>
      <c r="D1860" t="s">
        <v>13</v>
      </c>
      <c r="E1860" t="s">
        <v>549</v>
      </c>
      <c r="F1860">
        <v>5116</v>
      </c>
      <c r="G1860">
        <v>0.50347222222222221</v>
      </c>
      <c r="H1860">
        <v>0.63888888888888884</v>
      </c>
      <c r="I1860">
        <v>234</v>
      </c>
      <c r="J1860">
        <v>16</v>
      </c>
      <c r="K1860">
        <v>218</v>
      </c>
      <c r="L1860">
        <v>6.8376068376068373</v>
      </c>
      <c r="M1860" s="1" t="str">
        <f>IFERROR(VLOOKUP(Tabla1[[#This Row],[COD]],Circuitos[],2,0)," ")</f>
        <v xml:space="preserve"> </v>
      </c>
      <c r="N1860" s="9">
        <f>Tabla1[[#This Row],[DIA]]</f>
        <v>45901</v>
      </c>
    </row>
    <row r="1861" spans="1:14">
      <c r="A1861" s="9" t="str">
        <f>Tabla1[[#This Row],[DIA]]&amp;"-"&amp;Tabla1[[#This Row],[NUM]]</f>
        <v>45902-1304</v>
      </c>
      <c r="B1861" s="61">
        <v>45902</v>
      </c>
      <c r="C1861" t="s">
        <v>33</v>
      </c>
      <c r="D1861" t="s">
        <v>147</v>
      </c>
      <c r="E1861" t="s">
        <v>181</v>
      </c>
      <c r="F1861">
        <v>1304</v>
      </c>
      <c r="G1861">
        <v>0.50347222222222221</v>
      </c>
      <c r="H1861">
        <v>0.72569444444444442</v>
      </c>
      <c r="I1861">
        <v>12</v>
      </c>
      <c r="J1861">
        <v>2</v>
      </c>
      <c r="K1861">
        <v>10</v>
      </c>
      <c r="L1861">
        <v>16.666666666666668</v>
      </c>
      <c r="M1861" s="1" t="str">
        <f>IFERROR(VLOOKUP(Tabla1[[#This Row],[COD]],Circuitos[],2,0)," ")</f>
        <v xml:space="preserve"> </v>
      </c>
      <c r="N1861" s="9">
        <f>Tabla1[[#This Row],[DIA]]</f>
        <v>45902</v>
      </c>
    </row>
    <row r="1862" spans="1:14">
      <c r="A1862" s="9" t="str">
        <f>Tabla1[[#This Row],[DIA]]&amp;"-"&amp;Tabla1[[#This Row],[NUM]]</f>
        <v>45902-1854</v>
      </c>
      <c r="B1862" s="61">
        <v>45902</v>
      </c>
      <c r="C1862" t="s">
        <v>36</v>
      </c>
      <c r="D1862" t="s">
        <v>147</v>
      </c>
      <c r="E1862" t="s">
        <v>181</v>
      </c>
      <c r="F1862">
        <v>1854</v>
      </c>
      <c r="G1862">
        <v>0.5</v>
      </c>
      <c r="H1862">
        <v>0.69097222222222221</v>
      </c>
      <c r="I1862">
        <v>16</v>
      </c>
      <c r="J1862">
        <v>16</v>
      </c>
      <c r="K1862">
        <v>0</v>
      </c>
      <c r="L1862">
        <v>100</v>
      </c>
      <c r="M1862" s="1" t="str">
        <f>IFERROR(VLOOKUP(Tabla1[[#This Row],[COD]],Circuitos[],2,0)," ")</f>
        <v xml:space="preserve"> </v>
      </c>
      <c r="N1862" s="9">
        <f>Tabla1[[#This Row],[DIA]]</f>
        <v>45902</v>
      </c>
    </row>
    <row r="1863" spans="1:14">
      <c r="A1863" s="9" t="str">
        <f>Tabla1[[#This Row],[DIA]]&amp;"-"&amp;Tabla1[[#This Row],[NUM]]</f>
        <v>45902-1316</v>
      </c>
      <c r="B1863" s="61">
        <v>45902</v>
      </c>
      <c r="C1863" t="s">
        <v>37</v>
      </c>
      <c r="D1863" t="s">
        <v>147</v>
      </c>
      <c r="E1863" t="s">
        <v>181</v>
      </c>
      <c r="F1863">
        <v>1316</v>
      </c>
      <c r="G1863">
        <v>0.50347222222222221</v>
      </c>
      <c r="H1863">
        <v>0.71875</v>
      </c>
      <c r="I1863">
        <v>16</v>
      </c>
      <c r="J1863">
        <v>3</v>
      </c>
      <c r="K1863">
        <v>13</v>
      </c>
      <c r="L1863">
        <v>18.75</v>
      </c>
      <c r="M1863" s="1" t="str">
        <f>IFERROR(VLOOKUP(Tabla1[[#This Row],[COD]],Circuitos[],2,0)," ")</f>
        <v xml:space="preserve"> </v>
      </c>
      <c r="N1863" s="9">
        <f>Tabla1[[#This Row],[DIA]]</f>
        <v>45902</v>
      </c>
    </row>
    <row r="1864" spans="1:14">
      <c r="A1864" s="9" t="str">
        <f>Tabla1[[#This Row],[DIA]]&amp;"-"&amp;Tabla1[[#This Row],[NUM]]</f>
        <v>45902-1305</v>
      </c>
      <c r="B1864" s="61">
        <v>45902</v>
      </c>
      <c r="C1864" t="s">
        <v>147</v>
      </c>
      <c r="D1864" t="s">
        <v>33</v>
      </c>
      <c r="E1864" t="s">
        <v>181</v>
      </c>
      <c r="F1864">
        <v>1305</v>
      </c>
      <c r="G1864">
        <v>0.55208333333333337</v>
      </c>
      <c r="H1864">
        <v>0.70833333333333337</v>
      </c>
      <c r="I1864">
        <v>22</v>
      </c>
      <c r="J1864">
        <v>0</v>
      </c>
      <c r="K1864">
        <v>22</v>
      </c>
      <c r="L1864">
        <v>0</v>
      </c>
      <c r="M1864" s="1" t="str">
        <f>IFERROR(VLOOKUP(Tabla1[[#This Row],[COD]],Circuitos[],2,0)," ")</f>
        <v xml:space="preserve"> </v>
      </c>
      <c r="N1864" s="9">
        <f>Tabla1[[#This Row],[DIA]]</f>
        <v>45902</v>
      </c>
    </row>
    <row r="1865" spans="1:14">
      <c r="A1865" s="9" t="str">
        <f>Tabla1[[#This Row],[DIA]]&amp;"-"&amp;Tabla1[[#This Row],[NUM]]</f>
        <v>45902-2020</v>
      </c>
      <c r="B1865" s="61">
        <v>45902</v>
      </c>
      <c r="C1865" t="s">
        <v>147</v>
      </c>
      <c r="D1865" t="s">
        <v>180</v>
      </c>
      <c r="E1865" t="s">
        <v>181</v>
      </c>
      <c r="F1865">
        <v>2020</v>
      </c>
      <c r="G1865">
        <v>0.76736111111111116</v>
      </c>
      <c r="H1865">
        <v>0.82986111111111116</v>
      </c>
      <c r="I1865">
        <v>28</v>
      </c>
      <c r="J1865">
        <v>21</v>
      </c>
      <c r="K1865">
        <v>7</v>
      </c>
      <c r="L1865">
        <v>75</v>
      </c>
      <c r="M1865" s="1" t="str">
        <f>IFERROR(VLOOKUP(Tabla1[[#This Row],[COD]],Circuitos[],2,0)," ")</f>
        <v xml:space="preserve"> </v>
      </c>
      <c r="N1865" s="9">
        <f>Tabla1[[#This Row],[DIA]]</f>
        <v>45902</v>
      </c>
    </row>
    <row r="1866" spans="1:14">
      <c r="A1866" s="9" t="str">
        <f>Tabla1[[#This Row],[DIA]]&amp;"-"&amp;Tabla1[[#This Row],[NUM]]</f>
        <v>45902-2022</v>
      </c>
      <c r="B1866" s="61">
        <v>45902</v>
      </c>
      <c r="C1866" t="s">
        <v>147</v>
      </c>
      <c r="D1866" t="s">
        <v>180</v>
      </c>
      <c r="E1866" t="s">
        <v>181</v>
      </c>
      <c r="F1866">
        <v>2022</v>
      </c>
      <c r="G1866">
        <v>0.83680555555555558</v>
      </c>
      <c r="H1866">
        <v>0.89930555555555558</v>
      </c>
      <c r="I1866">
        <v>28</v>
      </c>
      <c r="J1866">
        <v>5</v>
      </c>
      <c r="K1866">
        <v>23</v>
      </c>
      <c r="L1866">
        <v>17.857142857142858</v>
      </c>
      <c r="M1866" s="1" t="str">
        <f>IFERROR(VLOOKUP(Tabla1[[#This Row],[COD]],Circuitos[],2,0)," ")</f>
        <v xml:space="preserve"> </v>
      </c>
      <c r="N1866" s="9">
        <f>Tabla1[[#This Row],[DIA]]</f>
        <v>45902</v>
      </c>
    </row>
    <row r="1867" spans="1:14">
      <c r="A1867" s="9" t="str">
        <f>Tabla1[[#This Row],[DIA]]&amp;"-"&amp;Tabla1[[#This Row],[NUM]]</f>
        <v>45902-2026</v>
      </c>
      <c r="B1867" s="61">
        <v>45902</v>
      </c>
      <c r="C1867" t="s">
        <v>147</v>
      </c>
      <c r="D1867" t="s">
        <v>180</v>
      </c>
      <c r="E1867" t="s">
        <v>181</v>
      </c>
      <c r="F1867">
        <v>2026</v>
      </c>
      <c r="G1867">
        <v>0.89236111111111116</v>
      </c>
      <c r="H1867">
        <v>0.95486111111111116</v>
      </c>
      <c r="I1867">
        <v>30</v>
      </c>
      <c r="J1867">
        <v>4</v>
      </c>
      <c r="K1867">
        <v>26</v>
      </c>
      <c r="L1867">
        <v>13.333333333333334</v>
      </c>
      <c r="M1867" s="1" t="str">
        <f>IFERROR(VLOOKUP(Tabla1[[#This Row],[COD]],Circuitos[],2,0)," ")</f>
        <v xml:space="preserve"> </v>
      </c>
      <c r="N1867" s="9">
        <f>Tabla1[[#This Row],[DIA]]</f>
        <v>45902</v>
      </c>
    </row>
    <row r="1868" spans="1:14">
      <c r="A1868" s="9" t="str">
        <f>Tabla1[[#This Row],[DIA]]&amp;"-"&amp;Tabla1[[#This Row],[NUM]]</f>
        <v>45902-1855</v>
      </c>
      <c r="B1868" s="61">
        <v>45902</v>
      </c>
      <c r="C1868" t="s">
        <v>147</v>
      </c>
      <c r="D1868" t="s">
        <v>36</v>
      </c>
      <c r="E1868" t="s">
        <v>181</v>
      </c>
      <c r="F1868">
        <v>1855</v>
      </c>
      <c r="G1868">
        <v>0.59722222222222221</v>
      </c>
      <c r="H1868">
        <v>0.71180555555555558</v>
      </c>
      <c r="I1868">
        <v>26</v>
      </c>
      <c r="J1868">
        <v>5</v>
      </c>
      <c r="K1868">
        <v>21</v>
      </c>
      <c r="L1868">
        <v>19.23076923076923</v>
      </c>
      <c r="M1868" s="1" t="str">
        <f>IFERROR(VLOOKUP(Tabla1[[#This Row],[COD]],Circuitos[],2,0)," ")</f>
        <v xml:space="preserve"> </v>
      </c>
      <c r="N1868" s="9">
        <f>Tabla1[[#This Row],[DIA]]</f>
        <v>45902</v>
      </c>
    </row>
    <row r="1869" spans="1:14">
      <c r="A1869" s="9" t="str">
        <f>Tabla1[[#This Row],[DIA]]&amp;"-"&amp;Tabla1[[#This Row],[NUM]]</f>
        <v>45902-1315</v>
      </c>
      <c r="B1869" s="61">
        <v>45902</v>
      </c>
      <c r="C1869" t="s">
        <v>147</v>
      </c>
      <c r="D1869" t="s">
        <v>37</v>
      </c>
      <c r="E1869" t="s">
        <v>181</v>
      </c>
      <c r="F1869">
        <v>1315</v>
      </c>
      <c r="G1869">
        <v>0.32291666666666669</v>
      </c>
      <c r="H1869">
        <v>0.46180555555555558</v>
      </c>
      <c r="I1869">
        <v>26</v>
      </c>
      <c r="J1869">
        <v>8</v>
      </c>
      <c r="K1869">
        <v>18</v>
      </c>
      <c r="L1869">
        <v>30.76923076923077</v>
      </c>
      <c r="M1869" s="1" t="str">
        <f>IFERROR(VLOOKUP(Tabla1[[#This Row],[COD]],Circuitos[],2,0)," ")</f>
        <v xml:space="preserve"> </v>
      </c>
      <c r="N1869" s="9">
        <f>Tabla1[[#This Row],[DIA]]</f>
        <v>45902</v>
      </c>
    </row>
    <row r="1870" spans="1:14">
      <c r="A1870" s="9" t="str">
        <f>Tabla1[[#This Row],[DIA]]&amp;"-"&amp;Tabla1[[#This Row],[NUM]]</f>
        <v>45902-1859</v>
      </c>
      <c r="B1870" s="61">
        <v>45902</v>
      </c>
      <c r="C1870" t="s">
        <v>147</v>
      </c>
      <c r="D1870" t="s">
        <v>13</v>
      </c>
      <c r="E1870" t="s">
        <v>181</v>
      </c>
      <c r="F1870">
        <v>1859</v>
      </c>
      <c r="G1870">
        <v>0.55208333333333337</v>
      </c>
      <c r="H1870">
        <v>0.70138888888888884</v>
      </c>
      <c r="I1870">
        <v>30</v>
      </c>
      <c r="J1870">
        <v>3</v>
      </c>
      <c r="K1870">
        <v>27</v>
      </c>
      <c r="L1870">
        <v>10</v>
      </c>
      <c r="M1870" s="1" t="str">
        <f>IFERROR(VLOOKUP(Tabla1[[#This Row],[COD]],Circuitos[],2,0)," ")</f>
        <v xml:space="preserve"> </v>
      </c>
      <c r="N1870" s="9">
        <f>Tabla1[[#This Row],[DIA]]</f>
        <v>45902</v>
      </c>
    </row>
    <row r="1871" spans="1:14">
      <c r="A1871" s="9" t="str">
        <f>Tabla1[[#This Row],[DIA]]&amp;"-"&amp;Tabla1[[#This Row],[NUM]]</f>
        <v>45902-1313</v>
      </c>
      <c r="B1871" s="61">
        <v>45902</v>
      </c>
      <c r="C1871" t="s">
        <v>147</v>
      </c>
      <c r="D1871" t="s">
        <v>22</v>
      </c>
      <c r="E1871" t="s">
        <v>181</v>
      </c>
      <c r="F1871">
        <v>1313</v>
      </c>
      <c r="G1871">
        <v>0.59375</v>
      </c>
      <c r="H1871">
        <v>0.72569444444444442</v>
      </c>
      <c r="I1871">
        <v>22</v>
      </c>
      <c r="J1871">
        <v>4</v>
      </c>
      <c r="K1871">
        <v>18</v>
      </c>
      <c r="L1871">
        <v>18.181818181818183</v>
      </c>
      <c r="M1871" s="1" t="str">
        <f>IFERROR(VLOOKUP(Tabla1[[#This Row],[COD]],Circuitos[],2,0)," ")</f>
        <v xml:space="preserve"> </v>
      </c>
      <c r="N1871" s="9">
        <f>Tabla1[[#This Row],[DIA]]</f>
        <v>45902</v>
      </c>
    </row>
    <row r="1872" spans="1:14">
      <c r="A1872" s="9" t="str">
        <f>Tabla1[[#This Row],[DIA]]&amp;"-"&amp;Tabla1[[#This Row],[NUM]]</f>
        <v>45902-935</v>
      </c>
      <c r="B1872" s="61">
        <v>45902</v>
      </c>
      <c r="C1872" t="s">
        <v>13</v>
      </c>
      <c r="D1872" t="s">
        <v>209</v>
      </c>
      <c r="E1872" t="s">
        <v>250</v>
      </c>
      <c r="F1872">
        <v>935</v>
      </c>
      <c r="G1872">
        <v>0.5</v>
      </c>
      <c r="H1872">
        <v>0.61805555555555558</v>
      </c>
      <c r="I1872">
        <v>45</v>
      </c>
      <c r="J1872">
        <v>1</v>
      </c>
      <c r="K1872">
        <v>44</v>
      </c>
      <c r="L1872">
        <v>2.2222222222222223</v>
      </c>
      <c r="M1872" s="1" t="str">
        <f>IFERROR(VLOOKUP(Tabla1[[#This Row],[COD]],Circuitos[],2,0)," ")</f>
        <v xml:space="preserve"> </v>
      </c>
      <c r="N1872" s="9">
        <f>Tabla1[[#This Row],[DIA]]</f>
        <v>45902</v>
      </c>
    </row>
    <row r="1873" spans="1:14">
      <c r="A1873" s="9" t="str">
        <f>Tabla1[[#This Row],[DIA]]&amp;"-"&amp;Tabla1[[#This Row],[NUM]]</f>
        <v>45902-1858</v>
      </c>
      <c r="B1873" s="61">
        <v>45902</v>
      </c>
      <c r="C1873" t="s">
        <v>13</v>
      </c>
      <c r="D1873" t="s">
        <v>147</v>
      </c>
      <c r="E1873" t="s">
        <v>181</v>
      </c>
      <c r="F1873">
        <v>1858</v>
      </c>
      <c r="G1873">
        <v>0.5</v>
      </c>
      <c r="H1873">
        <v>0.71527777777777779</v>
      </c>
      <c r="I1873">
        <v>30</v>
      </c>
      <c r="J1873">
        <v>4</v>
      </c>
      <c r="K1873">
        <v>26</v>
      </c>
      <c r="L1873">
        <v>13.333333333333334</v>
      </c>
      <c r="M1873" s="1" t="str">
        <f>IFERROR(VLOOKUP(Tabla1[[#This Row],[COD]],Circuitos[],2,0)," ")</f>
        <v xml:space="preserve"> </v>
      </c>
      <c r="N1873" s="9">
        <f>Tabla1[[#This Row],[DIA]]</f>
        <v>45902</v>
      </c>
    </row>
    <row r="1874" spans="1:14">
      <c r="A1874" s="9" t="str">
        <f>Tabla1[[#This Row],[DIA]]&amp;"-"&amp;Tabla1[[#This Row],[NUM]]</f>
        <v>45902-416</v>
      </c>
      <c r="B1874" s="61">
        <v>45902</v>
      </c>
      <c r="C1874" t="s">
        <v>13</v>
      </c>
      <c r="D1874" t="s">
        <v>358</v>
      </c>
      <c r="E1874" t="s">
        <v>528</v>
      </c>
      <c r="F1874">
        <v>416</v>
      </c>
      <c r="G1874">
        <v>0.51736111111111116</v>
      </c>
      <c r="H1874">
        <v>0.71875</v>
      </c>
      <c r="I1874">
        <v>35</v>
      </c>
      <c r="J1874">
        <v>25</v>
      </c>
      <c r="K1874">
        <v>10</v>
      </c>
      <c r="L1874">
        <v>71.428571428571431</v>
      </c>
      <c r="M1874" s="1" t="str">
        <f>IFERROR(VLOOKUP(Tabla1[[#This Row],[COD]],Circuitos[],2,0)," ")</f>
        <v xml:space="preserve"> </v>
      </c>
      <c r="N1874" s="9">
        <f>Tabla1[[#This Row],[DIA]]</f>
        <v>45902</v>
      </c>
    </row>
    <row r="1875" spans="1:14">
      <c r="A1875" s="9" t="str">
        <f>Tabla1[[#This Row],[DIA]]&amp;"-"&amp;Tabla1[[#This Row],[NUM]]</f>
        <v>45902-686</v>
      </c>
      <c r="B1875" s="61">
        <v>45902</v>
      </c>
      <c r="C1875" t="s">
        <v>13</v>
      </c>
      <c r="D1875" t="s">
        <v>291</v>
      </c>
      <c r="E1875" t="s">
        <v>292</v>
      </c>
      <c r="F1875">
        <v>686</v>
      </c>
      <c r="G1875">
        <v>0.4513888888888889</v>
      </c>
      <c r="H1875">
        <v>0.65625</v>
      </c>
      <c r="I1875">
        <v>46</v>
      </c>
      <c r="J1875">
        <v>8</v>
      </c>
      <c r="K1875">
        <v>38</v>
      </c>
      <c r="L1875">
        <v>17.391304347826086</v>
      </c>
      <c r="M1875" s="1" t="str">
        <f>IFERROR(VLOOKUP(Tabla1[[#This Row],[COD]],Circuitos[],2,0)," ")</f>
        <v xml:space="preserve"> </v>
      </c>
      <c r="N1875" s="9">
        <f>Tabla1[[#This Row],[DIA]]</f>
        <v>45902</v>
      </c>
    </row>
    <row r="1876" spans="1:14">
      <c r="A1876" s="9" t="str">
        <f>Tabla1[[#This Row],[DIA]]&amp;"-"&amp;Tabla1[[#This Row],[NUM]]</f>
        <v>45902-941</v>
      </c>
      <c r="B1876" s="61">
        <v>45902</v>
      </c>
      <c r="C1876" t="s">
        <v>13</v>
      </c>
      <c r="D1876" t="s">
        <v>254</v>
      </c>
      <c r="E1876" t="s">
        <v>250</v>
      </c>
      <c r="F1876">
        <v>941</v>
      </c>
      <c r="G1876">
        <v>0.66666666666666663</v>
      </c>
      <c r="H1876">
        <v>0.78125</v>
      </c>
      <c r="I1876">
        <v>45</v>
      </c>
      <c r="J1876">
        <v>4</v>
      </c>
      <c r="K1876">
        <v>41</v>
      </c>
      <c r="L1876">
        <v>8.8888888888888893</v>
      </c>
      <c r="M1876" s="1" t="str">
        <f>IFERROR(VLOOKUP(Tabla1[[#This Row],[COD]],Circuitos[],2,0)," ")</f>
        <v xml:space="preserve"> </v>
      </c>
      <c r="N1876" s="9">
        <f>Tabla1[[#This Row],[DIA]]</f>
        <v>45902</v>
      </c>
    </row>
    <row r="1877" spans="1:14">
      <c r="A1877" s="9" t="str">
        <f>Tabla1[[#This Row],[DIA]]&amp;"-"&amp;Tabla1[[#This Row],[NUM]]</f>
        <v>45902-415</v>
      </c>
      <c r="B1877" s="61">
        <v>45902</v>
      </c>
      <c r="C1877" t="s">
        <v>358</v>
      </c>
      <c r="D1877" t="s">
        <v>13</v>
      </c>
      <c r="E1877" t="s">
        <v>528</v>
      </c>
      <c r="F1877">
        <v>415</v>
      </c>
      <c r="G1877">
        <v>0.34722222222222221</v>
      </c>
      <c r="H1877">
        <v>0.47569444444444442</v>
      </c>
      <c r="I1877">
        <v>35</v>
      </c>
      <c r="J1877">
        <v>20</v>
      </c>
      <c r="K1877">
        <v>15</v>
      </c>
      <c r="L1877">
        <v>57.142857142857146</v>
      </c>
      <c r="M1877" s="1" t="str">
        <f>IFERROR(VLOOKUP(Tabla1[[#This Row],[COD]],Circuitos[],2,0)," ")</f>
        <v xml:space="preserve"> </v>
      </c>
      <c r="N1877" s="9">
        <f>Tabla1[[#This Row],[DIA]]</f>
        <v>45902</v>
      </c>
    </row>
    <row r="1878" spans="1:14">
      <c r="A1878" s="9" t="str">
        <f>Tabla1[[#This Row],[DIA]]&amp;"-"&amp;Tabla1[[#This Row],[NUM]]</f>
        <v>45902-812</v>
      </c>
      <c r="B1878" s="61">
        <v>45902</v>
      </c>
      <c r="C1878" t="s">
        <v>236</v>
      </c>
      <c r="D1878" t="s">
        <v>13</v>
      </c>
      <c r="E1878" t="s">
        <v>250</v>
      </c>
      <c r="F1878">
        <v>812</v>
      </c>
      <c r="G1878">
        <v>0.81944444444444442</v>
      </c>
      <c r="H1878">
        <v>0.95138888888888884</v>
      </c>
      <c r="I1878">
        <v>30</v>
      </c>
      <c r="J1878">
        <v>0</v>
      </c>
      <c r="K1878">
        <v>30</v>
      </c>
      <c r="L1878">
        <v>0</v>
      </c>
      <c r="M1878" s="1" t="str">
        <f>IFERROR(VLOOKUP(Tabla1[[#This Row],[COD]],Circuitos[],2,0)," ")</f>
        <v xml:space="preserve"> </v>
      </c>
      <c r="N1878" s="9">
        <f>Tabla1[[#This Row],[DIA]]</f>
        <v>45902</v>
      </c>
    </row>
    <row r="1879" spans="1:14">
      <c r="A1879" s="9" t="str">
        <f>Tabla1[[#This Row],[DIA]]&amp;"-"&amp;Tabla1[[#This Row],[NUM]]</f>
        <v>45902-768</v>
      </c>
      <c r="B1879" s="61">
        <v>45902</v>
      </c>
      <c r="C1879" t="s">
        <v>236</v>
      </c>
      <c r="D1879" t="s">
        <v>13</v>
      </c>
      <c r="E1879" t="s">
        <v>278</v>
      </c>
      <c r="F1879">
        <v>768</v>
      </c>
      <c r="G1879">
        <v>0.94791666666666663</v>
      </c>
      <c r="H1879">
        <v>7.2916666666666671E-2</v>
      </c>
      <c r="I1879">
        <v>45</v>
      </c>
      <c r="J1879">
        <v>0</v>
      </c>
      <c r="K1879">
        <v>45</v>
      </c>
      <c r="L1879">
        <v>0</v>
      </c>
      <c r="M1879" s="1" t="str">
        <f>IFERROR(VLOOKUP(Tabla1[[#This Row],[COD]],Circuitos[],2,0)," ")</f>
        <v xml:space="preserve"> </v>
      </c>
      <c r="N1879" s="9">
        <f>Tabla1[[#This Row],[DIA]]</f>
        <v>45902</v>
      </c>
    </row>
    <row r="1880" spans="1:14">
      <c r="A1880" s="9" t="str">
        <f>Tabla1[[#This Row],[DIA]]&amp;"-"&amp;Tabla1[[#This Row],[NUM]]</f>
        <v>45902-1302</v>
      </c>
      <c r="B1880" s="61">
        <v>45902</v>
      </c>
      <c r="C1880" t="s">
        <v>22</v>
      </c>
      <c r="D1880" t="s">
        <v>147</v>
      </c>
      <c r="E1880" t="s">
        <v>181</v>
      </c>
      <c r="F1880">
        <v>1302</v>
      </c>
      <c r="G1880">
        <v>0.50347222222222221</v>
      </c>
      <c r="H1880">
        <v>0.70486111111111116</v>
      </c>
      <c r="I1880">
        <v>12</v>
      </c>
      <c r="J1880">
        <v>5</v>
      </c>
      <c r="K1880">
        <v>7</v>
      </c>
      <c r="L1880">
        <v>41.666666666666664</v>
      </c>
      <c r="M1880" s="1" t="str">
        <f>IFERROR(VLOOKUP(Tabla1[[#This Row],[COD]],Circuitos[],2,0)," ")</f>
        <v xml:space="preserve"> </v>
      </c>
      <c r="N1880" s="9">
        <f>Tabla1[[#This Row],[DIA]]</f>
        <v>45902</v>
      </c>
    </row>
    <row r="1881" spans="1:14">
      <c r="A1881" s="9" t="str">
        <f>Tabla1[[#This Row],[DIA]]&amp;"-"&amp;Tabla1[[#This Row],[NUM]]</f>
        <v>45902-940</v>
      </c>
      <c r="B1881" s="61">
        <v>45902</v>
      </c>
      <c r="C1881" t="s">
        <v>254</v>
      </c>
      <c r="D1881" t="s">
        <v>13</v>
      </c>
      <c r="E1881" t="s">
        <v>250</v>
      </c>
      <c r="F1881">
        <v>940</v>
      </c>
      <c r="G1881">
        <v>0.45833333333333331</v>
      </c>
      <c r="H1881">
        <v>0.57986111111111116</v>
      </c>
      <c r="I1881">
        <v>45</v>
      </c>
      <c r="J1881">
        <v>0</v>
      </c>
      <c r="K1881">
        <v>45</v>
      </c>
      <c r="L1881">
        <v>0</v>
      </c>
      <c r="M1881" s="1" t="str">
        <f>IFERROR(VLOOKUP(Tabla1[[#This Row],[COD]],Circuitos[],2,0)," ")</f>
        <v xml:space="preserve"> </v>
      </c>
      <c r="N1881" s="9">
        <f>Tabla1[[#This Row],[DIA]]</f>
        <v>45902</v>
      </c>
    </row>
    <row r="1882" spans="1:14">
      <c r="A1882" s="9" t="str">
        <f>Tabla1[[#This Row],[DIA]]&amp;"-"&amp;Tabla1[[#This Row],[NUM]]</f>
        <v>45902-766</v>
      </c>
      <c r="B1882" s="61">
        <v>45902</v>
      </c>
      <c r="C1882" t="s">
        <v>24</v>
      </c>
      <c r="D1882" t="s">
        <v>232</v>
      </c>
      <c r="E1882" t="s">
        <v>278</v>
      </c>
      <c r="F1882">
        <v>766</v>
      </c>
      <c r="G1882">
        <v>0.63888888888888884</v>
      </c>
      <c r="H1882">
        <v>0.75347222222222221</v>
      </c>
      <c r="I1882">
        <v>45</v>
      </c>
      <c r="J1882">
        <v>36</v>
      </c>
      <c r="K1882">
        <v>9</v>
      </c>
      <c r="L1882">
        <v>80</v>
      </c>
      <c r="M1882" s="1" t="str">
        <f>IFERROR(VLOOKUP(Tabla1[[#This Row],[COD]],Circuitos[],2,0)," ")</f>
        <v>Sicilia Mágica "II"</v>
      </c>
      <c r="N1882" s="9">
        <f>Tabla1[[#This Row],[DIA]]</f>
        <v>45902</v>
      </c>
    </row>
    <row r="1883" spans="1:14">
      <c r="A1883" s="9" t="str">
        <f>Tabla1[[#This Row],[DIA]]&amp;"-"&amp;Tabla1[[#This Row],[NUM]]</f>
        <v>45903-2333</v>
      </c>
      <c r="B1883" s="61">
        <v>45903</v>
      </c>
      <c r="C1883" t="s">
        <v>185</v>
      </c>
      <c r="D1883" t="s">
        <v>147</v>
      </c>
      <c r="E1883" t="s">
        <v>181</v>
      </c>
      <c r="F1883">
        <v>2333</v>
      </c>
      <c r="G1883">
        <v>0.79513888888888884</v>
      </c>
      <c r="H1883">
        <v>0.85763888888888884</v>
      </c>
      <c r="I1883">
        <v>40</v>
      </c>
      <c r="J1883">
        <v>0</v>
      </c>
      <c r="K1883">
        <v>40</v>
      </c>
      <c r="L1883">
        <v>0</v>
      </c>
      <c r="M1883" s="1" t="str">
        <f>IFERROR(VLOOKUP(Tabla1[[#This Row],[COD]],Circuitos[],2,0)," ")</f>
        <v xml:space="preserve"> </v>
      </c>
      <c r="N1883" s="9">
        <f>Tabla1[[#This Row],[DIA]]</f>
        <v>45903</v>
      </c>
    </row>
    <row r="1884" spans="1:14">
      <c r="A1884" s="9" t="str">
        <f>Tabla1[[#This Row],[DIA]]&amp;"-"&amp;Tabla1[[#This Row],[NUM]]</f>
        <v>45903-8055</v>
      </c>
      <c r="B1884" s="61">
        <v>45903</v>
      </c>
      <c r="C1884" t="s">
        <v>175</v>
      </c>
      <c r="D1884" t="s">
        <v>173</v>
      </c>
      <c r="E1884" t="s">
        <v>257</v>
      </c>
      <c r="F1884">
        <v>8055</v>
      </c>
      <c r="G1884">
        <v>0.5625</v>
      </c>
      <c r="H1884">
        <v>0.61458333333333337</v>
      </c>
      <c r="I1884">
        <v>20</v>
      </c>
      <c r="J1884">
        <v>0</v>
      </c>
      <c r="K1884">
        <v>20</v>
      </c>
      <c r="L1884">
        <v>0</v>
      </c>
      <c r="M1884" s="1" t="str">
        <f>IFERROR(VLOOKUP(Tabla1[[#This Row],[COD]],Circuitos[],2,0)," ")</f>
        <v xml:space="preserve"> </v>
      </c>
      <c r="N1884" s="9">
        <f>Tabla1[[#This Row],[DIA]]</f>
        <v>45903</v>
      </c>
    </row>
    <row r="1885" spans="1:14">
      <c r="A1885" s="9" t="str">
        <f>Tabla1[[#This Row],[DIA]]&amp;"-"&amp;Tabla1[[#This Row],[NUM]]</f>
        <v>45903-710</v>
      </c>
      <c r="B1885" s="61">
        <v>45903</v>
      </c>
      <c r="C1885" t="s">
        <v>13</v>
      </c>
      <c r="D1885" t="s">
        <v>153</v>
      </c>
      <c r="E1885" t="s">
        <v>498</v>
      </c>
      <c r="F1885">
        <v>710</v>
      </c>
      <c r="G1885">
        <v>0.46180555555555558</v>
      </c>
      <c r="H1885">
        <v>0.24652777777777779</v>
      </c>
      <c r="I1885">
        <v>27</v>
      </c>
      <c r="J1885">
        <v>27</v>
      </c>
      <c r="K1885">
        <v>0</v>
      </c>
      <c r="L1885">
        <v>100</v>
      </c>
      <c r="M1885" s="1" t="str">
        <f>IFERROR(VLOOKUP(Tabla1[[#This Row],[COD]],Circuitos[],2,0)," ")</f>
        <v xml:space="preserve"> </v>
      </c>
      <c r="N1885" s="9">
        <f>Tabla1[[#This Row],[DIA]]</f>
        <v>45903</v>
      </c>
    </row>
    <row r="1886" spans="1:14">
      <c r="A1886" s="9" t="str">
        <f>Tabla1[[#This Row],[DIA]]&amp;"-"&amp;Tabla1[[#This Row],[NUM]]</f>
        <v>45904-1831</v>
      </c>
      <c r="B1886" s="61">
        <v>45904</v>
      </c>
      <c r="C1886" t="s">
        <v>37</v>
      </c>
      <c r="D1886" t="s">
        <v>196</v>
      </c>
      <c r="E1886" t="s">
        <v>193</v>
      </c>
      <c r="F1886">
        <v>1831</v>
      </c>
      <c r="G1886">
        <v>0.30208333333333331</v>
      </c>
      <c r="H1886">
        <v>0.3923611111111111</v>
      </c>
      <c r="I1886">
        <v>12</v>
      </c>
      <c r="J1886">
        <v>0</v>
      </c>
      <c r="K1886">
        <v>12</v>
      </c>
      <c r="L1886">
        <v>0</v>
      </c>
      <c r="M1886" s="1" t="str">
        <f>IFERROR(VLOOKUP(Tabla1[[#This Row],[COD]],Circuitos[],2,0)," ")</f>
        <v xml:space="preserve"> </v>
      </c>
      <c r="N1886" s="9">
        <f>Tabla1[[#This Row],[DIA]]</f>
        <v>45904</v>
      </c>
    </row>
    <row r="1887" spans="1:14">
      <c r="A1887" s="9" t="str">
        <f>Tabla1[[#This Row],[DIA]]&amp;"-"&amp;Tabla1[[#This Row],[NUM]]</f>
        <v>45904-104</v>
      </c>
      <c r="B1887" s="61">
        <v>45904</v>
      </c>
      <c r="C1887" t="s">
        <v>13</v>
      </c>
      <c r="D1887" t="s">
        <v>111</v>
      </c>
      <c r="E1887" t="s">
        <v>265</v>
      </c>
      <c r="F1887">
        <v>104</v>
      </c>
      <c r="G1887">
        <v>0.90625</v>
      </c>
      <c r="H1887">
        <v>0.27430555555555558</v>
      </c>
      <c r="I1887">
        <v>27</v>
      </c>
      <c r="J1887">
        <v>6</v>
      </c>
      <c r="K1887">
        <v>21</v>
      </c>
      <c r="L1887">
        <v>22.222222222222221</v>
      </c>
      <c r="M1887" s="1" t="str">
        <f>IFERROR(VLOOKUP(Tabla1[[#This Row],[COD]],Circuitos[],2,0)," ")</f>
        <v xml:space="preserve"> </v>
      </c>
      <c r="N1887" s="9">
        <f>Tabla1[[#This Row],[DIA]]</f>
        <v>45904</v>
      </c>
    </row>
    <row r="1888" spans="1:14">
      <c r="A1888" s="9" t="str">
        <f>Tabla1[[#This Row],[DIA]]&amp;"-"&amp;Tabla1[[#This Row],[NUM]]</f>
        <v>45904-1241</v>
      </c>
      <c r="B1888" s="61">
        <v>45904</v>
      </c>
      <c r="C1888" t="s">
        <v>13</v>
      </c>
      <c r="D1888" t="s">
        <v>544</v>
      </c>
      <c r="E1888" t="s">
        <v>250</v>
      </c>
      <c r="F1888">
        <v>1241</v>
      </c>
      <c r="G1888">
        <v>0.66666666666666663</v>
      </c>
      <c r="H1888">
        <v>0.76388888888888884</v>
      </c>
      <c r="I1888">
        <v>50</v>
      </c>
      <c r="J1888">
        <v>13</v>
      </c>
      <c r="K1888">
        <v>37</v>
      </c>
      <c r="L1888">
        <v>26</v>
      </c>
      <c r="M1888" s="1" t="str">
        <f>IFERROR(VLOOKUP(Tabla1[[#This Row],[COD]],Circuitos[],2,0)," ")</f>
        <v xml:space="preserve"> </v>
      </c>
      <c r="N1888" s="9">
        <f>Tabla1[[#This Row],[DIA]]</f>
        <v>45904</v>
      </c>
    </row>
    <row r="1889" spans="1:14">
      <c r="A1889" s="9" t="str">
        <f>Tabla1[[#This Row],[DIA]]&amp;"-"&amp;Tabla1[[#This Row],[NUM]]</f>
        <v>45904-689</v>
      </c>
      <c r="B1889" s="61">
        <v>45904</v>
      </c>
      <c r="C1889" t="s">
        <v>13</v>
      </c>
      <c r="D1889" t="s">
        <v>545</v>
      </c>
      <c r="E1889" t="s">
        <v>250</v>
      </c>
      <c r="F1889">
        <v>689</v>
      </c>
      <c r="G1889">
        <v>0.71527777777777779</v>
      </c>
      <c r="H1889">
        <v>0.81597222222222221</v>
      </c>
      <c r="I1889">
        <v>45</v>
      </c>
      <c r="J1889">
        <v>2</v>
      </c>
      <c r="K1889">
        <v>43</v>
      </c>
      <c r="L1889">
        <v>4.4444444444444446</v>
      </c>
      <c r="M1889" s="1" t="str">
        <f>IFERROR(VLOOKUP(Tabla1[[#This Row],[COD]],Circuitos[],2,0)," ")</f>
        <v xml:space="preserve"> </v>
      </c>
      <c r="N1889" s="9">
        <f>Tabla1[[#This Row],[DIA]]</f>
        <v>45904</v>
      </c>
    </row>
    <row r="1890" spans="1:14">
      <c r="A1890" s="9" t="str">
        <f>Tabla1[[#This Row],[DIA]]&amp;"-"&amp;Tabla1[[#This Row],[NUM]]</f>
        <v>45904-1517</v>
      </c>
      <c r="B1890" s="61">
        <v>45904</v>
      </c>
      <c r="C1890" t="s">
        <v>13</v>
      </c>
      <c r="D1890" t="s">
        <v>196</v>
      </c>
      <c r="E1890" t="s">
        <v>475</v>
      </c>
      <c r="F1890">
        <v>1517</v>
      </c>
      <c r="G1890">
        <v>0.625</v>
      </c>
      <c r="H1890">
        <v>0.73263888888888884</v>
      </c>
      <c r="I1890">
        <v>40</v>
      </c>
      <c r="J1890">
        <v>4</v>
      </c>
      <c r="K1890">
        <v>36</v>
      </c>
      <c r="L1890">
        <v>10</v>
      </c>
      <c r="M1890" s="1" t="str">
        <f>IFERROR(VLOOKUP(Tabla1[[#This Row],[COD]],Circuitos[],2,0)," ")</f>
        <v xml:space="preserve"> </v>
      </c>
      <c r="N1890" s="9">
        <f>Tabla1[[#This Row],[DIA]]</f>
        <v>45904</v>
      </c>
    </row>
    <row r="1891" spans="1:14">
      <c r="A1891" s="9" t="str">
        <f>Tabla1[[#This Row],[DIA]]&amp;"-"&amp;Tabla1[[#This Row],[NUM]]</f>
        <v>45904-5129</v>
      </c>
      <c r="B1891" s="61">
        <v>45904</v>
      </c>
      <c r="C1891" t="s">
        <v>153</v>
      </c>
      <c r="D1891" t="s">
        <v>503</v>
      </c>
      <c r="E1891" t="s">
        <v>498</v>
      </c>
      <c r="F1891">
        <v>5129</v>
      </c>
      <c r="G1891">
        <v>0.37847222222222221</v>
      </c>
      <c r="H1891">
        <v>0.47222222222222221</v>
      </c>
      <c r="I1891">
        <v>27</v>
      </c>
      <c r="J1891">
        <v>27</v>
      </c>
      <c r="K1891">
        <v>0</v>
      </c>
      <c r="L1891">
        <v>100</v>
      </c>
      <c r="M1891" s="1" t="str">
        <f>IFERROR(VLOOKUP(Tabla1[[#This Row],[COD]],Circuitos[],2,0)," ")</f>
        <v>Lo Mejor de China</v>
      </c>
      <c r="N1891" s="9">
        <f>Tabla1[[#This Row],[DIA]]</f>
        <v>45904</v>
      </c>
    </row>
    <row r="1892" spans="1:14">
      <c r="A1892" s="9" t="str">
        <f>Tabla1[[#This Row],[DIA]]&amp;"-"&amp;Tabla1[[#This Row],[NUM]]</f>
        <v>45905-1012</v>
      </c>
      <c r="B1892" s="61">
        <v>45905</v>
      </c>
      <c r="C1892" t="s">
        <v>562</v>
      </c>
      <c r="D1892" t="s">
        <v>173</v>
      </c>
      <c r="E1892" t="s">
        <v>174</v>
      </c>
      <c r="F1892">
        <v>1012</v>
      </c>
      <c r="G1892">
        <v>0.46875</v>
      </c>
      <c r="H1892">
        <v>0.54166666666666663</v>
      </c>
      <c r="I1892">
        <v>88</v>
      </c>
      <c r="J1892">
        <v>28</v>
      </c>
      <c r="K1892">
        <v>60</v>
      </c>
      <c r="L1892">
        <v>31.818181818181817</v>
      </c>
      <c r="M1892" s="1" t="str">
        <f>IFERROR(VLOOKUP(Tabla1[[#This Row],[COD]],Circuitos[],2,0)," ")</f>
        <v xml:space="preserve"> </v>
      </c>
      <c r="N1892" s="9">
        <f>Tabla1[[#This Row],[DIA]]</f>
        <v>45905</v>
      </c>
    </row>
    <row r="1893" spans="1:14">
      <c r="A1893" s="9" t="str">
        <f>Tabla1[[#This Row],[DIA]]&amp;"-"&amp;Tabla1[[#This Row],[NUM]]</f>
        <v>45905-2333</v>
      </c>
      <c r="B1893" s="61">
        <v>45905</v>
      </c>
      <c r="C1893" t="s">
        <v>185</v>
      </c>
      <c r="D1893" t="s">
        <v>147</v>
      </c>
      <c r="E1893" t="s">
        <v>181</v>
      </c>
      <c r="F1893">
        <v>2333</v>
      </c>
      <c r="G1893">
        <v>0.79513888888888884</v>
      </c>
      <c r="H1893">
        <v>0.85763888888888884</v>
      </c>
      <c r="I1893">
        <v>40</v>
      </c>
      <c r="J1893">
        <v>14</v>
      </c>
      <c r="K1893">
        <v>26</v>
      </c>
      <c r="L1893">
        <v>35</v>
      </c>
      <c r="M1893" s="1" t="str">
        <f>IFERROR(VLOOKUP(Tabla1[[#This Row],[COD]],Circuitos[],2,0)," ")</f>
        <v xml:space="preserve"> </v>
      </c>
      <c r="N1893" s="9">
        <f>Tabla1[[#This Row],[DIA]]</f>
        <v>45905</v>
      </c>
    </row>
    <row r="1894" spans="1:14">
      <c r="A1894" s="9" t="str">
        <f>Tabla1[[#This Row],[DIA]]&amp;"-"&amp;Tabla1[[#This Row],[NUM]]</f>
        <v>45905-920</v>
      </c>
      <c r="B1894" s="61">
        <v>45905</v>
      </c>
      <c r="C1894" t="s">
        <v>185</v>
      </c>
      <c r="D1894" t="s">
        <v>13</v>
      </c>
      <c r="E1894" t="s">
        <v>186</v>
      </c>
      <c r="F1894">
        <v>920</v>
      </c>
      <c r="G1894">
        <v>0.63888888888888884</v>
      </c>
      <c r="H1894">
        <v>0.78125</v>
      </c>
      <c r="I1894">
        <v>30</v>
      </c>
      <c r="J1894">
        <v>0</v>
      </c>
      <c r="K1894">
        <v>30</v>
      </c>
      <c r="L1894">
        <v>0</v>
      </c>
      <c r="M1894" s="1" t="str">
        <f>IFERROR(VLOOKUP(Tabla1[[#This Row],[COD]],Circuitos[],2,0)," ")</f>
        <v xml:space="preserve"> </v>
      </c>
      <c r="N1894" s="9">
        <f>Tabla1[[#This Row],[DIA]]</f>
        <v>45905</v>
      </c>
    </row>
    <row r="1895" spans="1:14">
      <c r="A1895" s="9" t="str">
        <f>Tabla1[[#This Row],[DIA]]&amp;"-"&amp;Tabla1[[#This Row],[NUM]]</f>
        <v>45905-1011</v>
      </c>
      <c r="B1895" s="61">
        <v>45905</v>
      </c>
      <c r="C1895" t="s">
        <v>175</v>
      </c>
      <c r="D1895" t="s">
        <v>562</v>
      </c>
      <c r="E1895" t="s">
        <v>174</v>
      </c>
      <c r="F1895">
        <v>1011</v>
      </c>
      <c r="G1895">
        <v>0.33333333333333331</v>
      </c>
      <c r="H1895">
        <v>0.36458333333333331</v>
      </c>
      <c r="I1895">
        <v>88</v>
      </c>
      <c r="J1895">
        <v>28</v>
      </c>
      <c r="K1895">
        <v>60</v>
      </c>
      <c r="L1895">
        <v>31.818181818181817</v>
      </c>
      <c r="M1895" s="1" t="str">
        <f>IFERROR(VLOOKUP(Tabla1[[#This Row],[COD]],Circuitos[],2,0)," ")</f>
        <v xml:space="preserve"> </v>
      </c>
      <c r="N1895" s="9">
        <f>Tabla1[[#This Row],[DIA]]</f>
        <v>45905</v>
      </c>
    </row>
    <row r="1896" spans="1:14">
      <c r="A1896" s="9" t="str">
        <f>Tabla1[[#This Row],[DIA]]&amp;"-"&amp;Tabla1[[#This Row],[NUM]]</f>
        <v>45905-8059</v>
      </c>
      <c r="B1896" s="61">
        <v>45905</v>
      </c>
      <c r="C1896" t="s">
        <v>175</v>
      </c>
      <c r="D1896" t="s">
        <v>173</v>
      </c>
      <c r="E1896" t="s">
        <v>257</v>
      </c>
      <c r="F1896">
        <v>8059</v>
      </c>
      <c r="G1896">
        <v>0.60416666666666663</v>
      </c>
      <c r="H1896">
        <v>0.65625</v>
      </c>
      <c r="I1896">
        <v>10</v>
      </c>
      <c r="J1896">
        <v>0</v>
      </c>
      <c r="K1896">
        <v>10</v>
      </c>
      <c r="L1896">
        <v>0</v>
      </c>
      <c r="M1896" s="1" t="str">
        <f>IFERROR(VLOOKUP(Tabla1[[#This Row],[COD]],Circuitos[],2,0)," ")</f>
        <v xml:space="preserve"> </v>
      </c>
      <c r="N1896" s="9">
        <f>Tabla1[[#This Row],[DIA]]</f>
        <v>45905</v>
      </c>
    </row>
    <row r="1897" spans="1:14">
      <c r="A1897" s="9" t="str">
        <f>Tabla1[[#This Row],[DIA]]&amp;"-"&amp;Tabla1[[#This Row],[NUM]]</f>
        <v>45905-5003</v>
      </c>
      <c r="B1897" s="61">
        <v>45905</v>
      </c>
      <c r="C1897" t="s">
        <v>175</v>
      </c>
      <c r="D1897" t="s">
        <v>173</v>
      </c>
      <c r="E1897" t="s">
        <v>174</v>
      </c>
      <c r="F1897">
        <v>5003</v>
      </c>
      <c r="G1897">
        <v>0.83333333333333337</v>
      </c>
      <c r="H1897">
        <v>0.89583333333333337</v>
      </c>
      <c r="I1897">
        <v>10</v>
      </c>
      <c r="J1897">
        <v>0</v>
      </c>
      <c r="K1897">
        <v>10</v>
      </c>
      <c r="L1897">
        <v>0</v>
      </c>
      <c r="M1897" s="1" t="str">
        <f>IFERROR(VLOOKUP(Tabla1[[#This Row],[COD]],Circuitos[],2,0)," ")</f>
        <v xml:space="preserve"> </v>
      </c>
      <c r="N1897" s="9">
        <f>Tabla1[[#This Row],[DIA]]</f>
        <v>45905</v>
      </c>
    </row>
    <row r="1898" spans="1:14">
      <c r="A1898" s="9" t="str">
        <f>Tabla1[[#This Row],[DIA]]&amp;"-"&amp;Tabla1[[#This Row],[NUM]]</f>
        <v>45905-5033</v>
      </c>
      <c r="B1898" s="61">
        <v>45905</v>
      </c>
      <c r="C1898" t="s">
        <v>175</v>
      </c>
      <c r="D1898" t="s">
        <v>173</v>
      </c>
      <c r="E1898" t="s">
        <v>174</v>
      </c>
      <c r="F1898">
        <v>5033</v>
      </c>
      <c r="G1898">
        <v>0.83333333333333337</v>
      </c>
      <c r="H1898">
        <v>0.89583333333333337</v>
      </c>
      <c r="I1898">
        <v>21</v>
      </c>
      <c r="J1898">
        <v>21</v>
      </c>
      <c r="K1898">
        <v>0</v>
      </c>
      <c r="L1898">
        <v>100</v>
      </c>
      <c r="M1898" s="1" t="str">
        <f>IFERROR(VLOOKUP(Tabla1[[#This Row],[COD]],Circuitos[],2,0)," ")</f>
        <v xml:space="preserve"> </v>
      </c>
      <c r="N1898" s="9">
        <f>Tabla1[[#This Row],[DIA]]</f>
        <v>45905</v>
      </c>
    </row>
    <row r="1899" spans="1:14">
      <c r="A1899" s="9" t="str">
        <f>Tabla1[[#This Row],[DIA]]&amp;"-"&amp;Tabla1[[#This Row],[NUM]]</f>
        <v>45905-390</v>
      </c>
      <c r="B1899" s="61">
        <v>45905</v>
      </c>
      <c r="C1899" t="s">
        <v>111</v>
      </c>
      <c r="D1899" t="s">
        <v>560</v>
      </c>
      <c r="E1899" t="s">
        <v>265</v>
      </c>
      <c r="F1899">
        <v>390</v>
      </c>
      <c r="G1899">
        <v>0.38541666666666669</v>
      </c>
      <c r="H1899">
        <v>0.64236111111111116</v>
      </c>
      <c r="I1899">
        <v>27</v>
      </c>
      <c r="J1899">
        <v>6</v>
      </c>
      <c r="K1899">
        <v>21</v>
      </c>
      <c r="L1899">
        <v>22.222222222222221</v>
      </c>
      <c r="M1899" s="1" t="str">
        <f>IFERROR(VLOOKUP(Tabla1[[#This Row],[COD]],Circuitos[],2,0)," ")</f>
        <v>Lo Mejor de Sri Lanka</v>
      </c>
      <c r="N1899" s="9">
        <f>Tabla1[[#This Row],[DIA]]</f>
        <v>45905</v>
      </c>
    </row>
    <row r="1900" spans="1:14">
      <c r="A1900" s="9" t="str">
        <f>Tabla1[[#This Row],[DIA]]&amp;"-"&amp;Tabla1[[#This Row],[NUM]]</f>
        <v>45905-328</v>
      </c>
      <c r="B1900" s="61">
        <v>45905</v>
      </c>
      <c r="C1900" t="s">
        <v>111</v>
      </c>
      <c r="D1900" t="s">
        <v>264</v>
      </c>
      <c r="E1900" t="s">
        <v>265</v>
      </c>
      <c r="F1900">
        <v>328</v>
      </c>
      <c r="G1900">
        <v>0.87847222222222221</v>
      </c>
      <c r="H1900">
        <v>9.0277777777777776E-2</v>
      </c>
      <c r="I1900">
        <v>27</v>
      </c>
      <c r="J1900">
        <v>0</v>
      </c>
      <c r="K1900">
        <v>27</v>
      </c>
      <c r="L1900">
        <v>0</v>
      </c>
      <c r="M1900" s="1" t="str">
        <f>IFERROR(VLOOKUP(Tabla1[[#This Row],[COD]],Circuitos[],2,0)," ")</f>
        <v>Lo Mejor de la India del Norte y Benarés</v>
      </c>
      <c r="N1900" s="9">
        <f>Tabla1[[#This Row],[DIA]]</f>
        <v>45905</v>
      </c>
    </row>
    <row r="1901" spans="1:14">
      <c r="A1901" s="9" t="str">
        <f>Tabla1[[#This Row],[DIA]]&amp;"-"&amp;Tabla1[[#This Row],[NUM]]</f>
        <v>45905-921</v>
      </c>
      <c r="B1901" s="61">
        <v>45905</v>
      </c>
      <c r="C1901" t="s">
        <v>13</v>
      </c>
      <c r="D1901" t="s">
        <v>185</v>
      </c>
      <c r="E1901" t="s">
        <v>186</v>
      </c>
      <c r="F1901">
        <v>921</v>
      </c>
      <c r="G1901">
        <v>0.81597222222222221</v>
      </c>
      <c r="H1901">
        <v>2.0833333333333332E-2</v>
      </c>
      <c r="I1901">
        <v>60</v>
      </c>
      <c r="J1901">
        <v>30</v>
      </c>
      <c r="K1901">
        <v>30</v>
      </c>
      <c r="L1901">
        <v>50</v>
      </c>
      <c r="M1901" s="1" t="str">
        <f>IFERROR(VLOOKUP(Tabla1[[#This Row],[COD]],Circuitos[],2,0)," ")</f>
        <v xml:space="preserve"> </v>
      </c>
      <c r="N1901" s="9">
        <f>Tabla1[[#This Row],[DIA]]</f>
        <v>45905</v>
      </c>
    </row>
    <row r="1902" spans="1:14">
      <c r="A1902" s="9" t="str">
        <f>Tabla1[[#This Row],[DIA]]&amp;"-"&amp;Tabla1[[#This Row],[NUM]]</f>
        <v>45905-102</v>
      </c>
      <c r="B1902" s="61">
        <v>45905</v>
      </c>
      <c r="C1902" t="s">
        <v>13</v>
      </c>
      <c r="D1902" t="s">
        <v>111</v>
      </c>
      <c r="E1902" t="s">
        <v>265</v>
      </c>
      <c r="F1902">
        <v>102</v>
      </c>
      <c r="G1902">
        <v>0.44097222222222221</v>
      </c>
      <c r="H1902">
        <v>0.80902777777777779</v>
      </c>
      <c r="I1902">
        <v>27</v>
      </c>
      <c r="J1902">
        <v>0</v>
      </c>
      <c r="K1902">
        <v>27</v>
      </c>
      <c r="L1902">
        <v>0</v>
      </c>
      <c r="M1902" s="1" t="str">
        <f>IFERROR(VLOOKUP(Tabla1[[#This Row],[COD]],Circuitos[],2,0)," ")</f>
        <v xml:space="preserve"> </v>
      </c>
      <c r="N1902" s="9">
        <f>Tabla1[[#This Row],[DIA]]</f>
        <v>45905</v>
      </c>
    </row>
    <row r="1903" spans="1:14">
      <c r="A1903" s="9" t="str">
        <f>Tabla1[[#This Row],[DIA]]&amp;"-"&amp;Tabla1[[#This Row],[NUM]]</f>
        <v>45905-1113</v>
      </c>
      <c r="B1903" s="61">
        <v>45905</v>
      </c>
      <c r="C1903" t="s">
        <v>13</v>
      </c>
      <c r="D1903" t="s">
        <v>192</v>
      </c>
      <c r="E1903" t="s">
        <v>193</v>
      </c>
      <c r="F1903">
        <v>1113</v>
      </c>
      <c r="G1903">
        <v>0.54513888888888884</v>
      </c>
      <c r="H1903">
        <v>0.65277777777777779</v>
      </c>
      <c r="I1903">
        <v>40</v>
      </c>
      <c r="J1903">
        <v>0</v>
      </c>
      <c r="K1903">
        <v>40</v>
      </c>
      <c r="L1903">
        <v>0</v>
      </c>
      <c r="M1903" s="1" t="str">
        <f>IFERROR(VLOOKUP(Tabla1[[#This Row],[COD]],Circuitos[],2,0)," ")</f>
        <v xml:space="preserve"> </v>
      </c>
      <c r="N1903" s="9">
        <f>Tabla1[[#This Row],[DIA]]</f>
        <v>45905</v>
      </c>
    </row>
    <row r="1904" spans="1:14">
      <c r="A1904" s="9" t="str">
        <f>Tabla1[[#This Row],[DIA]]&amp;"-"&amp;Tabla1[[#This Row],[NUM]]</f>
        <v>45906-79</v>
      </c>
      <c r="B1904" s="61">
        <v>45906</v>
      </c>
      <c r="C1904" t="s">
        <v>36</v>
      </c>
      <c r="D1904" t="s">
        <v>252</v>
      </c>
      <c r="E1904" t="s">
        <v>272</v>
      </c>
      <c r="F1904">
        <v>79</v>
      </c>
      <c r="G1904">
        <v>0.70138888888888884</v>
      </c>
      <c r="H1904">
        <v>0.77430555555555558</v>
      </c>
      <c r="I1904">
        <v>15</v>
      </c>
      <c r="J1904">
        <v>0</v>
      </c>
      <c r="K1904">
        <v>15</v>
      </c>
      <c r="L1904">
        <v>0</v>
      </c>
      <c r="M1904" s="1" t="str">
        <f>IFERROR(VLOOKUP(Tabla1[[#This Row],[COD]],Circuitos[],2,0)," ")</f>
        <v xml:space="preserve"> </v>
      </c>
      <c r="N1904" s="9">
        <f>Tabla1[[#This Row],[DIA]]</f>
        <v>45906</v>
      </c>
    </row>
    <row r="1905" spans="1:14">
      <c r="A1905" s="9" t="str">
        <f>Tabla1[[#This Row],[DIA]]&amp;"-"&amp;Tabla1[[#This Row],[NUM]]</f>
        <v>45906-6001</v>
      </c>
      <c r="B1905" s="61">
        <v>45906</v>
      </c>
      <c r="C1905" t="s">
        <v>173</v>
      </c>
      <c r="D1905" t="s">
        <v>13</v>
      </c>
      <c r="E1905" t="s">
        <v>174</v>
      </c>
      <c r="F1905">
        <v>6001</v>
      </c>
      <c r="G1905">
        <v>0.37847222222222221</v>
      </c>
      <c r="H1905">
        <v>0.55902777777777779</v>
      </c>
      <c r="I1905">
        <v>20</v>
      </c>
      <c r="J1905">
        <v>0</v>
      </c>
      <c r="K1905">
        <v>20</v>
      </c>
      <c r="L1905">
        <v>0</v>
      </c>
      <c r="M1905" s="1" t="str">
        <f>IFERROR(VLOOKUP(Tabla1[[#This Row],[COD]],Circuitos[],2,0)," ")</f>
        <v xml:space="preserve"> </v>
      </c>
      <c r="N1905" s="9">
        <f>Tabla1[[#This Row],[DIA]]</f>
        <v>45906</v>
      </c>
    </row>
    <row r="1906" spans="1:14">
      <c r="A1906" s="9" t="str">
        <f>Tabla1[[#This Row],[DIA]]&amp;"-"&amp;Tabla1[[#This Row],[NUM]]</f>
        <v>45906-78</v>
      </c>
      <c r="B1906" s="61">
        <v>45906</v>
      </c>
      <c r="C1906" t="s">
        <v>252</v>
      </c>
      <c r="D1906" t="s">
        <v>36</v>
      </c>
      <c r="E1906" t="s">
        <v>272</v>
      </c>
      <c r="F1906">
        <v>78</v>
      </c>
      <c r="G1906">
        <v>0.89236111111111116</v>
      </c>
      <c r="H1906">
        <v>0.96875</v>
      </c>
      <c r="I1906">
        <v>15</v>
      </c>
      <c r="J1906">
        <v>0</v>
      </c>
      <c r="K1906">
        <v>15</v>
      </c>
      <c r="L1906">
        <v>0</v>
      </c>
      <c r="M1906" s="1" t="str">
        <f>IFERROR(VLOOKUP(Tabla1[[#This Row],[COD]],Circuitos[],2,0)," ")</f>
        <v xml:space="preserve"> </v>
      </c>
      <c r="N1906" s="9">
        <f>Tabla1[[#This Row],[DIA]]</f>
        <v>45906</v>
      </c>
    </row>
    <row r="1907" spans="1:14">
      <c r="A1907" s="9" t="str">
        <f>Tabla1[[#This Row],[DIA]]&amp;"-"&amp;Tabla1[[#This Row],[NUM]]</f>
        <v>45906-1733</v>
      </c>
      <c r="B1907" s="61">
        <v>45906</v>
      </c>
      <c r="C1907" t="s">
        <v>252</v>
      </c>
      <c r="D1907" t="s">
        <v>232</v>
      </c>
      <c r="E1907" t="s">
        <v>272</v>
      </c>
      <c r="F1907">
        <v>1733</v>
      </c>
      <c r="G1907">
        <v>0.71875</v>
      </c>
      <c r="H1907">
        <v>0.77083333333333337</v>
      </c>
      <c r="I1907">
        <v>15</v>
      </c>
      <c r="J1907">
        <v>0</v>
      </c>
      <c r="K1907">
        <v>15</v>
      </c>
      <c r="L1907">
        <v>0</v>
      </c>
      <c r="M1907" s="1" t="str">
        <f>IFERROR(VLOOKUP(Tabla1[[#This Row],[COD]],Circuitos[],2,0)," ")</f>
        <v xml:space="preserve"> </v>
      </c>
      <c r="N1907" s="9">
        <f>Tabla1[[#This Row],[DIA]]</f>
        <v>45906</v>
      </c>
    </row>
    <row r="1908" spans="1:14">
      <c r="A1908" s="9" t="str">
        <f>Tabla1[[#This Row],[DIA]]&amp;"-"&amp;Tabla1[[#This Row],[NUM]]</f>
        <v>45906-1759</v>
      </c>
      <c r="B1908" s="61">
        <v>45906</v>
      </c>
      <c r="C1908" t="s">
        <v>252</v>
      </c>
      <c r="D1908" t="s">
        <v>232</v>
      </c>
      <c r="E1908" t="s">
        <v>272</v>
      </c>
      <c r="F1908">
        <v>1759</v>
      </c>
      <c r="G1908">
        <v>0.85763888888888884</v>
      </c>
      <c r="H1908">
        <v>0.90972222222222221</v>
      </c>
      <c r="I1908">
        <v>15</v>
      </c>
      <c r="J1908">
        <v>0</v>
      </c>
      <c r="K1908">
        <v>15</v>
      </c>
      <c r="L1908">
        <v>0</v>
      </c>
      <c r="M1908" s="1" t="str">
        <f>IFERROR(VLOOKUP(Tabla1[[#This Row],[COD]],Circuitos[],2,0)," ")</f>
        <v xml:space="preserve"> </v>
      </c>
      <c r="N1908" s="9">
        <f>Tabla1[[#This Row],[DIA]]</f>
        <v>45906</v>
      </c>
    </row>
    <row r="1909" spans="1:14">
      <c r="A1909" s="9" t="str">
        <f>Tabla1[[#This Row],[DIA]]&amp;"-"&amp;Tabla1[[#This Row],[NUM]]</f>
        <v>45906-60</v>
      </c>
      <c r="B1909" s="61">
        <v>45906</v>
      </c>
      <c r="C1909" t="s">
        <v>252</v>
      </c>
      <c r="D1909" t="s">
        <v>13</v>
      </c>
      <c r="E1909" t="s">
        <v>272</v>
      </c>
      <c r="F1909">
        <v>60</v>
      </c>
      <c r="G1909">
        <v>0.60763888888888884</v>
      </c>
      <c r="H1909">
        <v>0.71527777777777779</v>
      </c>
      <c r="I1909">
        <v>15</v>
      </c>
      <c r="J1909">
        <v>0</v>
      </c>
      <c r="K1909">
        <v>15</v>
      </c>
      <c r="L1909">
        <v>0</v>
      </c>
      <c r="M1909" s="1" t="str">
        <f>IFERROR(VLOOKUP(Tabla1[[#This Row],[COD]],Circuitos[],2,0)," ")</f>
        <v xml:space="preserve"> </v>
      </c>
      <c r="N1909" s="9">
        <f>Tabla1[[#This Row],[DIA]]</f>
        <v>45906</v>
      </c>
    </row>
    <row r="1910" spans="1:14">
      <c r="A1910" s="9" t="str">
        <f>Tabla1[[#This Row],[DIA]]&amp;"-"&amp;Tabla1[[#This Row],[NUM]]</f>
        <v>45906-726</v>
      </c>
      <c r="B1910" s="61">
        <v>45906</v>
      </c>
      <c r="C1910" t="s">
        <v>147</v>
      </c>
      <c r="D1910" t="s">
        <v>550</v>
      </c>
      <c r="E1910" t="s">
        <v>181</v>
      </c>
      <c r="F1910">
        <v>726</v>
      </c>
      <c r="G1910">
        <v>0.84722222222222221</v>
      </c>
      <c r="H1910">
        <v>0.25</v>
      </c>
      <c r="I1910">
        <v>15</v>
      </c>
      <c r="J1910">
        <v>0</v>
      </c>
      <c r="K1910">
        <v>15</v>
      </c>
      <c r="L1910">
        <v>0</v>
      </c>
      <c r="M1910" s="1" t="str">
        <f>IFERROR(VLOOKUP(Tabla1[[#This Row],[COD]],Circuitos[],2,0)," ")</f>
        <v>Lo Mejor de Nepal</v>
      </c>
      <c r="N1910" s="9">
        <f>Tabla1[[#This Row],[DIA]]</f>
        <v>45906</v>
      </c>
    </row>
    <row r="1911" spans="1:14">
      <c r="A1911" s="9" t="str">
        <f>Tabla1[[#This Row],[DIA]]&amp;"-"&amp;Tabla1[[#This Row],[NUM]]</f>
        <v>45906-1355</v>
      </c>
      <c r="B1911" s="61">
        <v>45906</v>
      </c>
      <c r="C1911" t="s">
        <v>13</v>
      </c>
      <c r="D1911" t="s">
        <v>392</v>
      </c>
      <c r="E1911" t="s">
        <v>250</v>
      </c>
      <c r="F1911">
        <v>1355</v>
      </c>
      <c r="G1911">
        <v>0.46875</v>
      </c>
      <c r="H1911">
        <v>0.50694444444444442</v>
      </c>
      <c r="I1911">
        <v>67</v>
      </c>
      <c r="J1911">
        <v>4</v>
      </c>
      <c r="K1911">
        <v>63</v>
      </c>
      <c r="L1911">
        <v>5.9701492537313436</v>
      </c>
      <c r="M1911" s="1" t="str">
        <f>IFERROR(VLOOKUP(Tabla1[[#This Row],[COD]],Circuitos[],2,0)," ")</f>
        <v xml:space="preserve"> </v>
      </c>
      <c r="N1911" s="9">
        <f>Tabla1[[#This Row],[DIA]]</f>
        <v>45906</v>
      </c>
    </row>
    <row r="1912" spans="1:14">
      <c r="A1912" s="9" t="str">
        <f>Tabla1[[#This Row],[DIA]]&amp;"-"&amp;Tabla1[[#This Row],[NUM]]</f>
        <v>45906-61</v>
      </c>
      <c r="B1912" s="61">
        <v>45906</v>
      </c>
      <c r="C1912" t="s">
        <v>13</v>
      </c>
      <c r="D1912" t="s">
        <v>252</v>
      </c>
      <c r="E1912" t="s">
        <v>272</v>
      </c>
      <c r="F1912">
        <v>61</v>
      </c>
      <c r="G1912">
        <v>0.4826388888888889</v>
      </c>
      <c r="H1912">
        <v>0.58680555555555558</v>
      </c>
      <c r="I1912">
        <v>15</v>
      </c>
      <c r="J1912">
        <v>0</v>
      </c>
      <c r="K1912">
        <v>15</v>
      </c>
      <c r="L1912">
        <v>0</v>
      </c>
      <c r="M1912" s="1" t="str">
        <f>IFERROR(VLOOKUP(Tabla1[[#This Row],[COD]],Circuitos[],2,0)," ")</f>
        <v xml:space="preserve"> </v>
      </c>
      <c r="N1912" s="9">
        <f>Tabla1[[#This Row],[DIA]]</f>
        <v>45906</v>
      </c>
    </row>
    <row r="1913" spans="1:14">
      <c r="A1913" s="9" t="str">
        <f>Tabla1[[#This Row],[DIA]]&amp;"-"&amp;Tabla1[[#This Row],[NUM]]</f>
        <v>45906-1858</v>
      </c>
      <c r="B1913" s="61">
        <v>45906</v>
      </c>
      <c r="C1913" t="s">
        <v>13</v>
      </c>
      <c r="D1913" t="s">
        <v>147</v>
      </c>
      <c r="E1913" t="s">
        <v>181</v>
      </c>
      <c r="F1913">
        <v>1858</v>
      </c>
      <c r="G1913">
        <v>0.49652777777777779</v>
      </c>
      <c r="H1913">
        <v>0.71527777777777779</v>
      </c>
      <c r="I1913">
        <v>15</v>
      </c>
      <c r="J1913">
        <v>0</v>
      </c>
      <c r="K1913">
        <v>15</v>
      </c>
      <c r="L1913">
        <v>0</v>
      </c>
      <c r="M1913" s="1" t="str">
        <f>IFERROR(VLOOKUP(Tabla1[[#This Row],[COD]],Circuitos[],2,0)," ")</f>
        <v xml:space="preserve"> </v>
      </c>
      <c r="N1913" s="9">
        <f>Tabla1[[#This Row],[DIA]]</f>
        <v>45906</v>
      </c>
    </row>
    <row r="1914" spans="1:14">
      <c r="A1914" s="9" t="str">
        <f>Tabla1[[#This Row],[DIA]]&amp;"-"&amp;Tabla1[[#This Row],[NUM]]</f>
        <v>45906-6002</v>
      </c>
      <c r="B1914" s="61">
        <v>45906</v>
      </c>
      <c r="C1914" t="s">
        <v>13</v>
      </c>
      <c r="D1914" t="s">
        <v>183</v>
      </c>
      <c r="E1914" t="s">
        <v>174</v>
      </c>
      <c r="F1914">
        <v>6002</v>
      </c>
      <c r="G1914">
        <v>0.60069444444444442</v>
      </c>
      <c r="H1914">
        <v>0.85069444444444442</v>
      </c>
      <c r="I1914">
        <v>20</v>
      </c>
      <c r="J1914">
        <v>0</v>
      </c>
      <c r="K1914">
        <v>20</v>
      </c>
      <c r="L1914">
        <v>0</v>
      </c>
      <c r="M1914" s="1" t="str">
        <f>IFERROR(VLOOKUP(Tabla1[[#This Row],[COD]],Circuitos[],2,0)," ")</f>
        <v>Programas de Egipto</v>
      </c>
      <c r="N1914" s="9">
        <f>Tabla1[[#This Row],[DIA]]</f>
        <v>45906</v>
      </c>
    </row>
    <row r="1915" spans="1:14">
      <c r="A1915" s="9" t="str">
        <f>Tabla1[[#This Row],[DIA]]&amp;"-"&amp;Tabla1[[#This Row],[NUM]]</f>
        <v>45906-1784</v>
      </c>
      <c r="B1915" s="61">
        <v>45906</v>
      </c>
      <c r="C1915" t="s">
        <v>261</v>
      </c>
      <c r="D1915" t="s">
        <v>252</v>
      </c>
      <c r="E1915" t="s">
        <v>272</v>
      </c>
      <c r="F1915">
        <v>1784</v>
      </c>
      <c r="G1915">
        <v>0.51041666666666663</v>
      </c>
      <c r="H1915">
        <v>0.55902777777777779</v>
      </c>
      <c r="I1915">
        <v>15</v>
      </c>
      <c r="J1915">
        <v>0</v>
      </c>
      <c r="K1915">
        <v>15</v>
      </c>
      <c r="L1915">
        <v>0</v>
      </c>
      <c r="M1915" s="1" t="str">
        <f>IFERROR(VLOOKUP(Tabla1[[#This Row],[COD]],Circuitos[],2,0)," ")</f>
        <v xml:space="preserve"> </v>
      </c>
      <c r="N1915" s="9">
        <f>Tabla1[[#This Row],[DIA]]</f>
        <v>45906</v>
      </c>
    </row>
    <row r="1916" spans="1:14">
      <c r="A1916" s="9" t="str">
        <f>Tabla1[[#This Row],[DIA]]&amp;"-"&amp;Tabla1[[#This Row],[NUM]]</f>
        <v>45906-1794</v>
      </c>
      <c r="B1916" s="61">
        <v>45906</v>
      </c>
      <c r="C1916" t="s">
        <v>261</v>
      </c>
      <c r="D1916" t="s">
        <v>252</v>
      </c>
      <c r="E1916" t="s">
        <v>272</v>
      </c>
      <c r="F1916">
        <v>1794</v>
      </c>
      <c r="G1916">
        <v>0.79513888888888884</v>
      </c>
      <c r="H1916">
        <v>0.84722222222222221</v>
      </c>
      <c r="I1916">
        <v>15</v>
      </c>
      <c r="J1916">
        <v>0</v>
      </c>
      <c r="K1916">
        <v>15</v>
      </c>
      <c r="L1916">
        <v>0</v>
      </c>
      <c r="M1916" s="1" t="str">
        <f>IFERROR(VLOOKUP(Tabla1[[#This Row],[COD]],Circuitos[],2,0)," ")</f>
        <v xml:space="preserve"> </v>
      </c>
      <c r="N1916" s="9">
        <f>Tabla1[[#This Row],[DIA]]</f>
        <v>45906</v>
      </c>
    </row>
    <row r="1917" spans="1:14">
      <c r="A1917" s="9" t="str">
        <f>Tabla1[[#This Row],[DIA]]&amp;"-"&amp;Tabla1[[#This Row],[NUM]]</f>
        <v>45906-1852</v>
      </c>
      <c r="B1917" s="61">
        <v>45906</v>
      </c>
      <c r="C1917" t="s">
        <v>241</v>
      </c>
      <c r="D1917" t="s">
        <v>13</v>
      </c>
      <c r="E1917" t="s">
        <v>250</v>
      </c>
      <c r="F1917">
        <v>1852</v>
      </c>
      <c r="G1917">
        <v>0.54861111111111116</v>
      </c>
      <c r="H1917">
        <v>0.67361111111111116</v>
      </c>
      <c r="I1917">
        <v>30</v>
      </c>
      <c r="J1917">
        <v>3</v>
      </c>
      <c r="K1917">
        <v>27</v>
      </c>
      <c r="L1917">
        <v>10</v>
      </c>
      <c r="M1917" s="1" t="str">
        <f>IFERROR(VLOOKUP(Tabla1[[#This Row],[COD]],Circuitos[],2,0)," ")</f>
        <v xml:space="preserve"> </v>
      </c>
      <c r="N1917" s="9">
        <f>Tabla1[[#This Row],[DIA]]</f>
        <v>45906</v>
      </c>
    </row>
    <row r="1918" spans="1:14">
      <c r="A1918" s="9" t="str">
        <f>Tabla1[[#This Row],[DIA]]&amp;"-"&amp;Tabla1[[#This Row],[NUM]]</f>
        <v>45907-1304</v>
      </c>
      <c r="B1918" s="61">
        <v>45907</v>
      </c>
      <c r="C1918" t="s">
        <v>33</v>
      </c>
      <c r="D1918" t="s">
        <v>147</v>
      </c>
      <c r="E1918" t="s">
        <v>181</v>
      </c>
      <c r="F1918">
        <v>1304</v>
      </c>
      <c r="G1918">
        <v>0.5</v>
      </c>
      <c r="H1918">
        <v>0.72569444444444442</v>
      </c>
      <c r="I1918">
        <v>12</v>
      </c>
      <c r="J1918">
        <v>10</v>
      </c>
      <c r="K1918">
        <v>2</v>
      </c>
      <c r="L1918">
        <v>83.333333333333329</v>
      </c>
      <c r="M1918" s="1" t="str">
        <f>IFERROR(VLOOKUP(Tabla1[[#This Row],[COD]],Circuitos[],2,0)," ")</f>
        <v xml:space="preserve"> </v>
      </c>
      <c r="N1918" s="9">
        <f>Tabla1[[#This Row],[DIA]]</f>
        <v>45907</v>
      </c>
    </row>
    <row r="1919" spans="1:14">
      <c r="A1919" s="9" t="str">
        <f>Tabla1[[#This Row],[DIA]]&amp;"-"&amp;Tabla1[[#This Row],[NUM]]</f>
        <v>45907-908</v>
      </c>
      <c r="B1919" s="61">
        <v>45907</v>
      </c>
      <c r="C1919" t="s">
        <v>484</v>
      </c>
      <c r="D1919" t="s">
        <v>563</v>
      </c>
      <c r="E1919" t="s">
        <v>548</v>
      </c>
      <c r="F1919">
        <v>908</v>
      </c>
      <c r="G1919">
        <v>0.77083333333333337</v>
      </c>
      <c r="H1919">
        <v>0.83680555555555558</v>
      </c>
      <c r="I1919">
        <v>20</v>
      </c>
      <c r="J1919">
        <v>2</v>
      </c>
      <c r="K1919">
        <v>18</v>
      </c>
      <c r="L1919">
        <v>10</v>
      </c>
      <c r="M1919" s="1" t="str">
        <f>IFERROR(VLOOKUP(Tabla1[[#This Row],[COD]],Circuitos[],2,0)," ")</f>
        <v xml:space="preserve"> </v>
      </c>
      <c r="N1919" s="9">
        <f>Tabla1[[#This Row],[DIA]]</f>
        <v>45907</v>
      </c>
    </row>
    <row r="1920" spans="1:14">
      <c r="A1920" s="9" t="str">
        <f>Tabla1[[#This Row],[DIA]]&amp;"-"&amp;Tabla1[[#This Row],[NUM]]</f>
        <v>45907-108</v>
      </c>
      <c r="B1920" s="61">
        <v>45907</v>
      </c>
      <c r="C1920" t="s">
        <v>36</v>
      </c>
      <c r="D1920" t="s">
        <v>354</v>
      </c>
      <c r="E1920" t="s">
        <v>355</v>
      </c>
      <c r="F1920">
        <v>108</v>
      </c>
      <c r="G1920">
        <v>0.69097222222222221</v>
      </c>
      <c r="H1920">
        <v>0.91666666666666663</v>
      </c>
      <c r="I1920">
        <v>12</v>
      </c>
      <c r="J1920">
        <v>0</v>
      </c>
      <c r="K1920">
        <v>12</v>
      </c>
      <c r="L1920">
        <v>0</v>
      </c>
      <c r="M1920" s="1" t="str">
        <f>IFERROR(VLOOKUP(Tabla1[[#This Row],[COD]],Circuitos[],2,0)," ")</f>
        <v xml:space="preserve"> </v>
      </c>
      <c r="N1920" s="9">
        <f>Tabla1[[#This Row],[DIA]]</f>
        <v>45907</v>
      </c>
    </row>
    <row r="1921" spans="1:14">
      <c r="A1921" s="9" t="str">
        <f>Tabla1[[#This Row],[DIA]]&amp;"-"&amp;Tabla1[[#This Row],[NUM]]</f>
        <v>45907-3704</v>
      </c>
      <c r="B1921" s="61">
        <v>45907</v>
      </c>
      <c r="C1921" t="s">
        <v>36</v>
      </c>
      <c r="D1921" t="s">
        <v>201</v>
      </c>
      <c r="E1921" t="s">
        <v>202</v>
      </c>
      <c r="F1921">
        <v>3704</v>
      </c>
      <c r="G1921">
        <v>0.63194444444444442</v>
      </c>
      <c r="H1921">
        <v>0.71875</v>
      </c>
      <c r="I1921">
        <v>12</v>
      </c>
      <c r="J1921">
        <v>0</v>
      </c>
      <c r="K1921">
        <v>12</v>
      </c>
      <c r="L1921">
        <v>0</v>
      </c>
      <c r="M1921" s="1" t="str">
        <f>IFERROR(VLOOKUP(Tabla1[[#This Row],[COD]],Circuitos[],2,0)," ")</f>
        <v xml:space="preserve"> </v>
      </c>
      <c r="N1921" s="9">
        <f>Tabla1[[#This Row],[DIA]]</f>
        <v>45907</v>
      </c>
    </row>
    <row r="1922" spans="1:14">
      <c r="A1922" s="9" t="str">
        <f>Tabla1[[#This Row],[DIA]]&amp;"-"&amp;Tabla1[[#This Row],[NUM]]</f>
        <v>45907-75</v>
      </c>
      <c r="B1922" s="61">
        <v>45907</v>
      </c>
      <c r="C1922" t="s">
        <v>36</v>
      </c>
      <c r="D1922" t="s">
        <v>252</v>
      </c>
      <c r="E1922" t="s">
        <v>272</v>
      </c>
      <c r="F1922">
        <v>75</v>
      </c>
      <c r="G1922">
        <v>0.2638888888888889</v>
      </c>
      <c r="H1922">
        <v>0.33680555555555558</v>
      </c>
      <c r="I1922">
        <v>12</v>
      </c>
      <c r="J1922">
        <v>0</v>
      </c>
      <c r="K1922">
        <v>12</v>
      </c>
      <c r="L1922">
        <v>0</v>
      </c>
      <c r="M1922" s="1" t="str">
        <f>IFERROR(VLOOKUP(Tabla1[[#This Row],[COD]],Circuitos[],2,0)," ")</f>
        <v xml:space="preserve"> </v>
      </c>
      <c r="N1922" s="9">
        <f>Tabla1[[#This Row],[DIA]]</f>
        <v>45907</v>
      </c>
    </row>
    <row r="1923" spans="1:14">
      <c r="A1923" s="9" t="str">
        <f>Tabla1[[#This Row],[DIA]]&amp;"-"&amp;Tabla1[[#This Row],[NUM]]</f>
        <v>45907-1854</v>
      </c>
      <c r="B1923" s="61">
        <v>45907</v>
      </c>
      <c r="C1923" t="s">
        <v>36</v>
      </c>
      <c r="D1923" t="s">
        <v>147</v>
      </c>
      <c r="E1923" t="s">
        <v>181</v>
      </c>
      <c r="F1923">
        <v>1854</v>
      </c>
      <c r="G1923">
        <v>0.5</v>
      </c>
      <c r="H1923">
        <v>0.69097222222222221</v>
      </c>
      <c r="I1923">
        <v>16</v>
      </c>
      <c r="J1923">
        <v>9</v>
      </c>
      <c r="K1923">
        <v>7</v>
      </c>
      <c r="L1923">
        <v>56.25</v>
      </c>
      <c r="M1923" s="1" t="str">
        <f>IFERROR(VLOOKUP(Tabla1[[#This Row],[COD]],Circuitos[],2,0)," ")</f>
        <v xml:space="preserve"> </v>
      </c>
      <c r="N1923" s="9">
        <f>Tabla1[[#This Row],[DIA]]</f>
        <v>45907</v>
      </c>
    </row>
    <row r="1924" spans="1:14">
      <c r="A1924" s="9" t="str">
        <f>Tabla1[[#This Row],[DIA]]&amp;"-"&amp;Tabla1[[#This Row],[NUM]]</f>
        <v>45907-438</v>
      </c>
      <c r="B1924" s="61">
        <v>45907</v>
      </c>
      <c r="C1924" t="s">
        <v>36</v>
      </c>
      <c r="D1924" t="s">
        <v>394</v>
      </c>
      <c r="E1924" t="s">
        <v>395</v>
      </c>
      <c r="F1924">
        <v>438</v>
      </c>
      <c r="G1924">
        <v>0.55902777777777779</v>
      </c>
      <c r="H1924">
        <v>0.68402777777777779</v>
      </c>
      <c r="I1924">
        <v>12</v>
      </c>
      <c r="J1924">
        <v>0</v>
      </c>
      <c r="K1924">
        <v>12</v>
      </c>
      <c r="L1924">
        <v>0</v>
      </c>
      <c r="M1924" s="1" t="str">
        <f>IFERROR(VLOOKUP(Tabla1[[#This Row],[COD]],Circuitos[],2,0)," ")</f>
        <v xml:space="preserve"> </v>
      </c>
      <c r="N1924" s="9">
        <f>Tabla1[[#This Row],[DIA]]</f>
        <v>45907</v>
      </c>
    </row>
    <row r="1925" spans="1:14">
      <c r="A1925" s="9" t="str">
        <f>Tabla1[[#This Row],[DIA]]&amp;"-"&amp;Tabla1[[#This Row],[NUM]]</f>
        <v>45907-1318</v>
      </c>
      <c r="B1925" s="61">
        <v>45907</v>
      </c>
      <c r="C1925" t="s">
        <v>37</v>
      </c>
      <c r="D1925" t="s">
        <v>147</v>
      </c>
      <c r="E1925" t="s">
        <v>181</v>
      </c>
      <c r="F1925">
        <v>1318</v>
      </c>
      <c r="G1925">
        <v>0.76736111111111116</v>
      </c>
      <c r="H1925">
        <v>0.97916666666666663</v>
      </c>
      <c r="I1925">
        <v>16</v>
      </c>
      <c r="J1925">
        <v>12</v>
      </c>
      <c r="K1925">
        <v>4</v>
      </c>
      <c r="L1925">
        <v>75</v>
      </c>
      <c r="M1925" s="1" t="str">
        <f>IFERROR(VLOOKUP(Tabla1[[#This Row],[COD]],Circuitos[],2,0)," ")</f>
        <v xml:space="preserve"> </v>
      </c>
      <c r="N1925" s="9">
        <f>Tabla1[[#This Row],[DIA]]</f>
        <v>45907</v>
      </c>
    </row>
    <row r="1926" spans="1:14">
      <c r="A1926" s="9" t="str">
        <f>Tabla1[[#This Row],[DIA]]&amp;"-"&amp;Tabla1[[#This Row],[NUM]]</f>
        <v>45907-872</v>
      </c>
      <c r="B1926" s="61">
        <v>45907</v>
      </c>
      <c r="C1926" t="s">
        <v>223</v>
      </c>
      <c r="D1926" t="s">
        <v>13</v>
      </c>
      <c r="E1926" t="s">
        <v>250</v>
      </c>
      <c r="F1926">
        <v>872</v>
      </c>
      <c r="G1926">
        <v>0.64930555555555558</v>
      </c>
      <c r="H1926">
        <v>0.78819444444444442</v>
      </c>
      <c r="I1926">
        <v>45</v>
      </c>
      <c r="J1926">
        <v>32</v>
      </c>
      <c r="K1926">
        <v>13</v>
      </c>
      <c r="L1926">
        <v>71.111111111111114</v>
      </c>
      <c r="M1926" s="1" t="str">
        <f>IFERROR(VLOOKUP(Tabla1[[#This Row],[COD]],Circuitos[],2,0)," ")</f>
        <v xml:space="preserve"> </v>
      </c>
      <c r="N1926" s="9">
        <f>Tabla1[[#This Row],[DIA]]</f>
        <v>45907</v>
      </c>
    </row>
    <row r="1927" spans="1:14">
      <c r="A1927" s="9" t="str">
        <f>Tabla1[[#This Row],[DIA]]&amp;"-"&amp;Tabla1[[#This Row],[NUM]]</f>
        <v>45907-694</v>
      </c>
      <c r="B1927" s="61">
        <v>45907</v>
      </c>
      <c r="C1927" t="s">
        <v>232</v>
      </c>
      <c r="D1927" t="s">
        <v>13</v>
      </c>
      <c r="E1927" t="s">
        <v>250</v>
      </c>
      <c r="F1927">
        <v>694</v>
      </c>
      <c r="G1927">
        <v>0.5</v>
      </c>
      <c r="H1927">
        <v>0.63194444444444442</v>
      </c>
      <c r="I1927">
        <v>40</v>
      </c>
      <c r="J1927">
        <v>2</v>
      </c>
      <c r="K1927">
        <v>38</v>
      </c>
      <c r="L1927">
        <v>5</v>
      </c>
      <c r="M1927" s="1" t="str">
        <f>IFERROR(VLOOKUP(Tabla1[[#This Row],[COD]],Circuitos[],2,0)," ")</f>
        <v xml:space="preserve"> </v>
      </c>
      <c r="N1927" s="9">
        <f>Tabla1[[#This Row],[DIA]]</f>
        <v>45907</v>
      </c>
    </row>
    <row r="1928" spans="1:14">
      <c r="A1928" s="9" t="str">
        <f>Tabla1[[#This Row],[DIA]]&amp;"-"&amp;Tabla1[[#This Row],[NUM]]</f>
        <v>45907-76</v>
      </c>
      <c r="B1928" s="61">
        <v>45907</v>
      </c>
      <c r="C1928" t="s">
        <v>252</v>
      </c>
      <c r="D1928" t="s">
        <v>36</v>
      </c>
      <c r="E1928" t="s">
        <v>272</v>
      </c>
      <c r="F1928">
        <v>76</v>
      </c>
      <c r="G1928">
        <v>0.58680555555555558</v>
      </c>
      <c r="H1928">
        <v>0.66319444444444442</v>
      </c>
      <c r="I1928">
        <v>12</v>
      </c>
      <c r="J1928">
        <v>0</v>
      </c>
      <c r="K1928">
        <v>12</v>
      </c>
      <c r="L1928">
        <v>0</v>
      </c>
      <c r="M1928" s="1" t="str">
        <f>IFERROR(VLOOKUP(Tabla1[[#This Row],[COD]],Circuitos[],2,0)," ")</f>
        <v xml:space="preserve"> </v>
      </c>
      <c r="N1928" s="9">
        <f>Tabla1[[#This Row],[DIA]]</f>
        <v>45907</v>
      </c>
    </row>
    <row r="1929" spans="1:14">
      <c r="A1929" s="9" t="str">
        <f>Tabla1[[#This Row],[DIA]]&amp;"-"&amp;Tabla1[[#This Row],[NUM]]</f>
        <v>45907-60</v>
      </c>
      <c r="B1929" s="61">
        <v>45907</v>
      </c>
      <c r="C1929" t="s">
        <v>252</v>
      </c>
      <c r="D1929" t="s">
        <v>13</v>
      </c>
      <c r="E1929" t="s">
        <v>272</v>
      </c>
      <c r="F1929">
        <v>60</v>
      </c>
      <c r="G1929">
        <v>0.60763888888888884</v>
      </c>
      <c r="H1929">
        <v>0.71527777777777779</v>
      </c>
      <c r="I1929">
        <v>26</v>
      </c>
      <c r="J1929">
        <v>0</v>
      </c>
      <c r="K1929">
        <v>26</v>
      </c>
      <c r="L1929">
        <v>0</v>
      </c>
      <c r="M1929" s="1" t="str">
        <f>IFERROR(VLOOKUP(Tabla1[[#This Row],[COD]],Circuitos[],2,0)," ")</f>
        <v xml:space="preserve"> </v>
      </c>
      <c r="N1929" s="9">
        <f>Tabla1[[#This Row],[DIA]]</f>
        <v>45907</v>
      </c>
    </row>
    <row r="1930" spans="1:14">
      <c r="A1930" s="9" t="str">
        <f>Tabla1[[#This Row],[DIA]]&amp;"-"&amp;Tabla1[[#This Row],[NUM]]</f>
        <v>45907-582</v>
      </c>
      <c r="B1930" s="61">
        <v>45907</v>
      </c>
      <c r="C1930" t="s">
        <v>252</v>
      </c>
      <c r="D1930" t="s">
        <v>336</v>
      </c>
      <c r="E1930" t="s">
        <v>272</v>
      </c>
      <c r="F1930">
        <v>582</v>
      </c>
      <c r="G1930">
        <v>0.37847222222222221</v>
      </c>
      <c r="H1930">
        <v>0.4375</v>
      </c>
      <c r="I1930">
        <v>12</v>
      </c>
      <c r="J1930">
        <v>0</v>
      </c>
      <c r="K1930">
        <v>12</v>
      </c>
      <c r="L1930">
        <v>0</v>
      </c>
      <c r="M1930" s="1" t="str">
        <f>IFERROR(VLOOKUP(Tabla1[[#This Row],[COD]],Circuitos[],2,0)," ")</f>
        <v xml:space="preserve"> </v>
      </c>
      <c r="N1930" s="9">
        <f>Tabla1[[#This Row],[DIA]]</f>
        <v>45907</v>
      </c>
    </row>
    <row r="1931" spans="1:14">
      <c r="A1931" s="9" t="str">
        <f>Tabla1[[#This Row],[DIA]]&amp;"-"&amp;Tabla1[[#This Row],[NUM]]</f>
        <v>45907-582</v>
      </c>
      <c r="B1931" s="61">
        <v>45907</v>
      </c>
      <c r="C1931" t="s">
        <v>252</v>
      </c>
      <c r="D1931" t="s">
        <v>336</v>
      </c>
      <c r="E1931" t="s">
        <v>272</v>
      </c>
      <c r="F1931">
        <v>582</v>
      </c>
      <c r="G1931">
        <v>0.38541666666666669</v>
      </c>
      <c r="H1931">
        <v>0.44444444444444442</v>
      </c>
      <c r="I1931">
        <v>26</v>
      </c>
      <c r="J1931">
        <v>5</v>
      </c>
      <c r="K1931">
        <v>21</v>
      </c>
      <c r="L1931">
        <v>19.23076923076923</v>
      </c>
      <c r="M1931" s="1" t="str">
        <f>IFERROR(VLOOKUP(Tabla1[[#This Row],[COD]],Circuitos[],2,0)," ")</f>
        <v xml:space="preserve"> </v>
      </c>
      <c r="N1931" s="9">
        <f>Tabla1[[#This Row],[DIA]]</f>
        <v>45907</v>
      </c>
    </row>
    <row r="1932" spans="1:14">
      <c r="A1932" s="9" t="str">
        <f>Tabla1[[#This Row],[DIA]]&amp;"-"&amp;Tabla1[[#This Row],[NUM]]</f>
        <v>45907-1146</v>
      </c>
      <c r="B1932" s="61">
        <v>45907</v>
      </c>
      <c r="C1932" t="s">
        <v>192</v>
      </c>
      <c r="D1932" t="s">
        <v>37</v>
      </c>
      <c r="E1932" t="s">
        <v>193</v>
      </c>
      <c r="F1932">
        <v>1146</v>
      </c>
      <c r="G1932">
        <v>0.86111111111111116</v>
      </c>
      <c r="H1932">
        <v>0.95138888888888884</v>
      </c>
      <c r="I1932">
        <v>12</v>
      </c>
      <c r="J1932">
        <v>0</v>
      </c>
      <c r="K1932">
        <v>12</v>
      </c>
      <c r="L1932">
        <v>0</v>
      </c>
      <c r="M1932" s="1" t="str">
        <f>IFERROR(VLOOKUP(Tabla1[[#This Row],[COD]],Circuitos[],2,0)," ")</f>
        <v xml:space="preserve"> </v>
      </c>
      <c r="N1932" s="9">
        <f>Tabla1[[#This Row],[DIA]]</f>
        <v>45907</v>
      </c>
    </row>
    <row r="1933" spans="1:14">
      <c r="A1933" s="9" t="str">
        <f>Tabla1[[#This Row],[DIA]]&amp;"-"&amp;Tabla1[[#This Row],[NUM]]</f>
        <v>45907-1332</v>
      </c>
      <c r="B1933" s="61">
        <v>45907</v>
      </c>
      <c r="C1933" t="s">
        <v>192</v>
      </c>
      <c r="D1933" t="s">
        <v>13</v>
      </c>
      <c r="E1933" t="s">
        <v>250</v>
      </c>
      <c r="F1933">
        <v>1332</v>
      </c>
      <c r="G1933">
        <v>0.27083333333333331</v>
      </c>
      <c r="H1933">
        <v>0.3888888888888889</v>
      </c>
      <c r="I1933">
        <v>50</v>
      </c>
      <c r="J1933">
        <v>0</v>
      </c>
      <c r="K1933">
        <v>50</v>
      </c>
      <c r="L1933">
        <v>0</v>
      </c>
      <c r="M1933" s="1" t="str">
        <f>IFERROR(VLOOKUP(Tabla1[[#This Row],[COD]],Circuitos[],2,0)," ")</f>
        <v xml:space="preserve"> </v>
      </c>
      <c r="N1933" s="9">
        <f>Tabla1[[#This Row],[DIA]]</f>
        <v>45907</v>
      </c>
    </row>
    <row r="1934" spans="1:14">
      <c r="A1934" s="9" t="str">
        <f>Tabla1[[#This Row],[DIA]]&amp;"-"&amp;Tabla1[[#This Row],[NUM]]</f>
        <v>45907-1305</v>
      </c>
      <c r="B1934" s="61">
        <v>45907</v>
      </c>
      <c r="C1934" t="s">
        <v>147</v>
      </c>
      <c r="D1934" t="s">
        <v>33</v>
      </c>
      <c r="E1934" t="s">
        <v>181</v>
      </c>
      <c r="F1934">
        <v>1305</v>
      </c>
      <c r="G1934">
        <v>0.55208333333333337</v>
      </c>
      <c r="H1934">
        <v>0.70833333333333337</v>
      </c>
      <c r="I1934">
        <v>22</v>
      </c>
      <c r="J1934">
        <v>0</v>
      </c>
      <c r="K1934">
        <v>22</v>
      </c>
      <c r="L1934">
        <v>0</v>
      </c>
      <c r="M1934" s="1" t="str">
        <f>IFERROR(VLOOKUP(Tabla1[[#This Row],[COD]],Circuitos[],2,0)," ")</f>
        <v xml:space="preserve"> </v>
      </c>
      <c r="N1934" s="9">
        <f>Tabla1[[#This Row],[DIA]]</f>
        <v>45907</v>
      </c>
    </row>
    <row r="1935" spans="1:14">
      <c r="A1935" s="9" t="str">
        <f>Tabla1[[#This Row],[DIA]]&amp;"-"&amp;Tabla1[[#This Row],[NUM]]</f>
        <v>45907-2020</v>
      </c>
      <c r="B1935" s="61">
        <v>45907</v>
      </c>
      <c r="C1935" t="s">
        <v>147</v>
      </c>
      <c r="D1935" t="s">
        <v>180</v>
      </c>
      <c r="E1935" t="s">
        <v>181</v>
      </c>
      <c r="F1935">
        <v>2020</v>
      </c>
      <c r="G1935">
        <v>0.76736111111111116</v>
      </c>
      <c r="H1935">
        <v>0.82986111111111116</v>
      </c>
      <c r="I1935">
        <v>68</v>
      </c>
      <c r="J1935">
        <v>36</v>
      </c>
      <c r="K1935">
        <v>32</v>
      </c>
      <c r="L1935">
        <v>52.941176470588232</v>
      </c>
      <c r="M1935" s="1" t="str">
        <f>IFERROR(VLOOKUP(Tabla1[[#This Row],[COD]],Circuitos[],2,0)," ")</f>
        <v xml:space="preserve"> </v>
      </c>
      <c r="N1935" s="9">
        <f>Tabla1[[#This Row],[DIA]]</f>
        <v>45907</v>
      </c>
    </row>
    <row r="1936" spans="1:14">
      <c r="A1936" s="9" t="str">
        <f>Tabla1[[#This Row],[DIA]]&amp;"-"&amp;Tabla1[[#This Row],[NUM]]</f>
        <v>45907-2022</v>
      </c>
      <c r="B1936" s="61">
        <v>45907</v>
      </c>
      <c r="C1936" t="s">
        <v>147</v>
      </c>
      <c r="D1936" t="s">
        <v>180</v>
      </c>
      <c r="E1936" t="s">
        <v>181</v>
      </c>
      <c r="F1936">
        <v>2022</v>
      </c>
      <c r="G1936">
        <v>0.83680555555555558</v>
      </c>
      <c r="H1936">
        <v>0.90277777777777779</v>
      </c>
      <c r="I1936">
        <v>12</v>
      </c>
      <c r="J1936">
        <v>10</v>
      </c>
      <c r="K1936">
        <v>2</v>
      </c>
      <c r="L1936">
        <v>83.333333333333329</v>
      </c>
      <c r="M1936" s="1" t="str">
        <f>IFERROR(VLOOKUP(Tabla1[[#This Row],[COD]],Circuitos[],2,0)," ")</f>
        <v xml:space="preserve"> </v>
      </c>
      <c r="N1936" s="9">
        <f>Tabla1[[#This Row],[DIA]]</f>
        <v>45907</v>
      </c>
    </row>
    <row r="1937" spans="1:14">
      <c r="A1937" s="9" t="str">
        <f>Tabla1[[#This Row],[DIA]]&amp;"-"&amp;Tabla1[[#This Row],[NUM]]</f>
        <v>45907-1855</v>
      </c>
      <c r="B1937" s="61">
        <v>45907</v>
      </c>
      <c r="C1937" t="s">
        <v>147</v>
      </c>
      <c r="D1937" t="s">
        <v>36</v>
      </c>
      <c r="E1937" t="s">
        <v>181</v>
      </c>
      <c r="F1937">
        <v>1855</v>
      </c>
      <c r="G1937">
        <v>0.59722222222222221</v>
      </c>
      <c r="H1937">
        <v>0.71180555555555558</v>
      </c>
      <c r="I1937">
        <v>26</v>
      </c>
      <c r="J1937">
        <v>2</v>
      </c>
      <c r="K1937">
        <v>24</v>
      </c>
      <c r="L1937">
        <v>7.6923076923076925</v>
      </c>
      <c r="M1937" s="1" t="str">
        <f>IFERROR(VLOOKUP(Tabla1[[#This Row],[COD]],Circuitos[],2,0)," ")</f>
        <v xml:space="preserve"> </v>
      </c>
      <c r="N1937" s="9">
        <f>Tabla1[[#This Row],[DIA]]</f>
        <v>45907</v>
      </c>
    </row>
    <row r="1938" spans="1:14">
      <c r="A1938" s="9" t="str">
        <f>Tabla1[[#This Row],[DIA]]&amp;"-"&amp;Tabla1[[#This Row],[NUM]]</f>
        <v>45907-1317</v>
      </c>
      <c r="B1938" s="61">
        <v>45907</v>
      </c>
      <c r="C1938" t="s">
        <v>147</v>
      </c>
      <c r="D1938" t="s">
        <v>37</v>
      </c>
      <c r="E1938" t="s">
        <v>181</v>
      </c>
      <c r="F1938">
        <v>1317</v>
      </c>
      <c r="G1938">
        <v>0.58680555555555558</v>
      </c>
      <c r="H1938">
        <v>0.72569444444444442</v>
      </c>
      <c r="I1938">
        <v>26</v>
      </c>
      <c r="J1938">
        <v>0</v>
      </c>
      <c r="K1938">
        <v>26</v>
      </c>
      <c r="L1938">
        <v>0</v>
      </c>
      <c r="M1938" s="1" t="str">
        <f>IFERROR(VLOOKUP(Tabla1[[#This Row],[COD]],Circuitos[],2,0)," ")</f>
        <v xml:space="preserve"> </v>
      </c>
      <c r="N1938" s="9">
        <f>Tabla1[[#This Row],[DIA]]</f>
        <v>45907</v>
      </c>
    </row>
    <row r="1939" spans="1:14">
      <c r="A1939" s="9" t="str">
        <f>Tabla1[[#This Row],[DIA]]&amp;"-"&amp;Tabla1[[#This Row],[NUM]]</f>
        <v>45907-1859</v>
      </c>
      <c r="B1939" s="61">
        <v>45907</v>
      </c>
      <c r="C1939" t="s">
        <v>147</v>
      </c>
      <c r="D1939" t="s">
        <v>13</v>
      </c>
      <c r="E1939" t="s">
        <v>181</v>
      </c>
      <c r="F1939">
        <v>1859</v>
      </c>
      <c r="G1939">
        <v>0.55208333333333337</v>
      </c>
      <c r="H1939">
        <v>0.70138888888888884</v>
      </c>
      <c r="I1939">
        <v>40</v>
      </c>
      <c r="J1939">
        <v>4</v>
      </c>
      <c r="K1939">
        <v>36</v>
      </c>
      <c r="L1939">
        <v>10</v>
      </c>
      <c r="M1939" s="1" t="str">
        <f>IFERROR(VLOOKUP(Tabla1[[#This Row],[COD]],Circuitos[],2,0)," ")</f>
        <v xml:space="preserve"> </v>
      </c>
      <c r="N1939" s="9">
        <f>Tabla1[[#This Row],[DIA]]</f>
        <v>45907</v>
      </c>
    </row>
    <row r="1940" spans="1:14">
      <c r="A1940" s="9" t="str">
        <f>Tabla1[[#This Row],[DIA]]&amp;"-"&amp;Tabla1[[#This Row],[NUM]]</f>
        <v>45907-1313</v>
      </c>
      <c r="B1940" s="61">
        <v>45907</v>
      </c>
      <c r="C1940" t="s">
        <v>147</v>
      </c>
      <c r="D1940" t="s">
        <v>22</v>
      </c>
      <c r="E1940" t="s">
        <v>181</v>
      </c>
      <c r="F1940">
        <v>1313</v>
      </c>
      <c r="G1940">
        <v>0.59375</v>
      </c>
      <c r="H1940">
        <v>0.72569444444444442</v>
      </c>
      <c r="I1940">
        <v>22</v>
      </c>
      <c r="J1940">
        <v>0</v>
      </c>
      <c r="K1940">
        <v>22</v>
      </c>
      <c r="L1940">
        <v>0</v>
      </c>
      <c r="M1940" s="1" t="str">
        <f>IFERROR(VLOOKUP(Tabla1[[#This Row],[COD]],Circuitos[],2,0)," ")</f>
        <v xml:space="preserve"> </v>
      </c>
      <c r="N1940" s="9">
        <f>Tabla1[[#This Row],[DIA]]</f>
        <v>45907</v>
      </c>
    </row>
    <row r="1941" spans="1:14">
      <c r="A1941" s="9" t="str">
        <f>Tabla1[[#This Row],[DIA]]&amp;"-"&amp;Tabla1[[#This Row],[NUM]]</f>
        <v>45907-110</v>
      </c>
      <c r="B1941" s="61">
        <v>45907</v>
      </c>
      <c r="C1941" t="s">
        <v>13</v>
      </c>
      <c r="D1941" t="s">
        <v>354</v>
      </c>
      <c r="E1941" t="s">
        <v>355</v>
      </c>
      <c r="F1941">
        <v>110</v>
      </c>
      <c r="G1941">
        <v>0.69097222222222221</v>
      </c>
      <c r="H1941">
        <v>0.94097222222222221</v>
      </c>
      <c r="I1941">
        <v>30</v>
      </c>
      <c r="J1941">
        <v>2</v>
      </c>
      <c r="K1941">
        <v>28</v>
      </c>
      <c r="L1941">
        <v>6.666666666666667</v>
      </c>
      <c r="M1941" s="1" t="str">
        <f>IFERROR(VLOOKUP(Tabla1[[#This Row],[COD]],Circuitos[],2,0)," ")</f>
        <v xml:space="preserve"> </v>
      </c>
      <c r="N1941" s="9">
        <f>Tabla1[[#This Row],[DIA]]</f>
        <v>45907</v>
      </c>
    </row>
    <row r="1942" spans="1:14">
      <c r="A1942" s="9" t="str">
        <f>Tabla1[[#This Row],[DIA]]&amp;"-"&amp;Tabla1[[#This Row],[NUM]]</f>
        <v>45907-701</v>
      </c>
      <c r="B1942" s="61">
        <v>45907</v>
      </c>
      <c r="C1942" t="s">
        <v>13</v>
      </c>
      <c r="D1942" t="s">
        <v>484</v>
      </c>
      <c r="E1942" t="s">
        <v>548</v>
      </c>
      <c r="F1942">
        <v>701</v>
      </c>
      <c r="G1942">
        <v>0.53125</v>
      </c>
      <c r="H1942">
        <v>0.71527777777777779</v>
      </c>
      <c r="I1942">
        <v>20</v>
      </c>
      <c r="J1942">
        <v>2</v>
      </c>
      <c r="K1942">
        <v>18</v>
      </c>
      <c r="L1942">
        <v>10</v>
      </c>
      <c r="M1942" s="1" t="str">
        <f>IFERROR(VLOOKUP(Tabla1[[#This Row],[COD]],Circuitos[],2,0)," ")</f>
        <v xml:space="preserve"> </v>
      </c>
      <c r="N1942" s="9">
        <f>Tabla1[[#This Row],[DIA]]</f>
        <v>45907</v>
      </c>
    </row>
    <row r="1943" spans="1:14">
      <c r="A1943" s="9" t="str">
        <f>Tabla1[[#This Row],[DIA]]&amp;"-"&amp;Tabla1[[#This Row],[NUM]]</f>
        <v>45907-601</v>
      </c>
      <c r="B1943" s="61">
        <v>45907</v>
      </c>
      <c r="C1943" t="s">
        <v>13</v>
      </c>
      <c r="D1943" t="s">
        <v>201</v>
      </c>
      <c r="E1943" t="s">
        <v>250</v>
      </c>
      <c r="F1943">
        <v>601</v>
      </c>
      <c r="G1943">
        <v>0.69097222222222221</v>
      </c>
      <c r="H1943">
        <v>0.78819444444444442</v>
      </c>
      <c r="I1943">
        <v>50</v>
      </c>
      <c r="J1943">
        <v>0</v>
      </c>
      <c r="K1943">
        <v>50</v>
      </c>
      <c r="L1943">
        <v>0</v>
      </c>
      <c r="M1943" s="1" t="str">
        <f>IFERROR(VLOOKUP(Tabla1[[#This Row],[COD]],Circuitos[],2,0)," ")</f>
        <v xml:space="preserve"> </v>
      </c>
      <c r="N1943" s="9">
        <f>Tabla1[[#This Row],[DIA]]</f>
        <v>45907</v>
      </c>
    </row>
    <row r="1944" spans="1:14">
      <c r="A1944" s="9" t="str">
        <f>Tabla1[[#This Row],[DIA]]&amp;"-"&amp;Tabla1[[#This Row],[NUM]]</f>
        <v>45907-871</v>
      </c>
      <c r="B1944" s="61">
        <v>45907</v>
      </c>
      <c r="C1944" t="s">
        <v>13</v>
      </c>
      <c r="D1944" t="s">
        <v>223</v>
      </c>
      <c r="E1944" t="s">
        <v>250</v>
      </c>
      <c r="F1944">
        <v>871</v>
      </c>
      <c r="G1944">
        <v>0.48958333333333331</v>
      </c>
      <c r="H1944">
        <v>0.62152777777777779</v>
      </c>
      <c r="I1944">
        <v>45</v>
      </c>
      <c r="J1944">
        <v>37</v>
      </c>
      <c r="K1944">
        <v>8</v>
      </c>
      <c r="L1944">
        <v>82.222222222222229</v>
      </c>
      <c r="M1944" s="1" t="str">
        <f>IFERROR(VLOOKUP(Tabla1[[#This Row],[COD]],Circuitos[],2,0)," ")</f>
        <v xml:space="preserve"> </v>
      </c>
      <c r="N1944" s="9">
        <f>Tabla1[[#This Row],[DIA]]</f>
        <v>45907</v>
      </c>
    </row>
    <row r="1945" spans="1:14">
      <c r="A1945" s="9" t="str">
        <f>Tabla1[[#This Row],[DIA]]&amp;"-"&amp;Tabla1[[#This Row],[NUM]]</f>
        <v>45907-695</v>
      </c>
      <c r="B1945" s="61">
        <v>45907</v>
      </c>
      <c r="C1945" t="s">
        <v>13</v>
      </c>
      <c r="D1945" t="s">
        <v>232</v>
      </c>
      <c r="E1945" t="s">
        <v>250</v>
      </c>
      <c r="F1945">
        <v>695</v>
      </c>
      <c r="G1945">
        <v>0.60763888888888884</v>
      </c>
      <c r="H1945">
        <v>0.71875</v>
      </c>
      <c r="I1945">
        <v>40</v>
      </c>
      <c r="J1945">
        <v>0</v>
      </c>
      <c r="K1945">
        <v>40</v>
      </c>
      <c r="L1945">
        <v>0</v>
      </c>
      <c r="M1945" s="1" t="str">
        <f>IFERROR(VLOOKUP(Tabla1[[#This Row],[COD]],Circuitos[],2,0)," ")</f>
        <v xml:space="preserve"> </v>
      </c>
      <c r="N1945" s="9">
        <f>Tabla1[[#This Row],[DIA]]</f>
        <v>45907</v>
      </c>
    </row>
    <row r="1946" spans="1:14">
      <c r="A1946" s="9" t="str">
        <f>Tabla1[[#This Row],[DIA]]&amp;"-"&amp;Tabla1[[#This Row],[NUM]]</f>
        <v>45907-59</v>
      </c>
      <c r="B1946" s="61">
        <v>45907</v>
      </c>
      <c r="C1946" t="s">
        <v>13</v>
      </c>
      <c r="D1946" t="s">
        <v>252</v>
      </c>
      <c r="E1946" t="s">
        <v>272</v>
      </c>
      <c r="F1946">
        <v>59</v>
      </c>
      <c r="G1946">
        <v>0.24305555555555555</v>
      </c>
      <c r="H1946">
        <v>0.34375</v>
      </c>
      <c r="I1946">
        <v>26</v>
      </c>
      <c r="J1946">
        <v>5</v>
      </c>
      <c r="K1946">
        <v>21</v>
      </c>
      <c r="L1946">
        <v>19.23076923076923</v>
      </c>
      <c r="M1946" s="1" t="str">
        <f>IFERROR(VLOOKUP(Tabla1[[#This Row],[COD]],Circuitos[],2,0)," ")</f>
        <v xml:space="preserve"> </v>
      </c>
      <c r="N1946" s="9">
        <f>Tabla1[[#This Row],[DIA]]</f>
        <v>45907</v>
      </c>
    </row>
    <row r="1947" spans="1:14">
      <c r="A1947" s="9" t="str">
        <f>Tabla1[[#This Row],[DIA]]&amp;"-"&amp;Tabla1[[#This Row],[NUM]]</f>
        <v>45907-1858</v>
      </c>
      <c r="B1947" s="61">
        <v>45907</v>
      </c>
      <c r="C1947" t="s">
        <v>13</v>
      </c>
      <c r="D1947" t="s">
        <v>147</v>
      </c>
      <c r="E1947" t="s">
        <v>181</v>
      </c>
      <c r="F1947">
        <v>1858</v>
      </c>
      <c r="G1947">
        <v>0.49652777777777779</v>
      </c>
      <c r="H1947">
        <v>0.71527777777777779</v>
      </c>
      <c r="I1947">
        <v>40</v>
      </c>
      <c r="J1947">
        <v>20</v>
      </c>
      <c r="K1947">
        <v>20</v>
      </c>
      <c r="L1947">
        <v>50</v>
      </c>
      <c r="M1947" s="1" t="str">
        <f>IFERROR(VLOOKUP(Tabla1[[#This Row],[COD]],Circuitos[],2,0)," ")</f>
        <v xml:space="preserve"> </v>
      </c>
      <c r="N1947" s="9">
        <f>Tabla1[[#This Row],[DIA]]</f>
        <v>45907</v>
      </c>
    </row>
    <row r="1948" spans="1:14">
      <c r="A1948" s="9" t="str">
        <f>Tabla1[[#This Row],[DIA]]&amp;"-"&amp;Tabla1[[#This Row],[NUM]]</f>
        <v>45907-5113</v>
      </c>
      <c r="B1948" s="61">
        <v>45907</v>
      </c>
      <c r="C1948" t="s">
        <v>13</v>
      </c>
      <c r="D1948" t="s">
        <v>424</v>
      </c>
      <c r="E1948" t="s">
        <v>549</v>
      </c>
      <c r="F1948">
        <v>5113</v>
      </c>
      <c r="G1948">
        <v>0.33333333333333331</v>
      </c>
      <c r="H1948">
        <v>0.40972222222222221</v>
      </c>
      <c r="I1948">
        <v>189</v>
      </c>
      <c r="J1948">
        <v>24</v>
      </c>
      <c r="K1948">
        <v>165</v>
      </c>
      <c r="L1948">
        <v>12.698412698412698</v>
      </c>
      <c r="M1948" s="1" t="str">
        <f>IFERROR(VLOOKUP(Tabla1[[#This Row],[COD]],Circuitos[],2,0)," ")</f>
        <v>Alsacia, Selva Negra y el Rin / Bellezas de Suiza</v>
      </c>
      <c r="N1948" s="9">
        <f>Tabla1[[#This Row],[DIA]]</f>
        <v>45907</v>
      </c>
    </row>
    <row r="1949" spans="1:14">
      <c r="A1949" s="9" t="str">
        <f>Tabla1[[#This Row],[DIA]]&amp;"-"&amp;Tabla1[[#This Row],[NUM]]</f>
        <v>45907-1801</v>
      </c>
      <c r="B1949" s="61">
        <v>45907</v>
      </c>
      <c r="C1949" t="s">
        <v>13</v>
      </c>
      <c r="D1949" t="s">
        <v>196</v>
      </c>
      <c r="E1949" t="s">
        <v>193</v>
      </c>
      <c r="F1949">
        <v>1801</v>
      </c>
      <c r="G1949">
        <v>0.4861111111111111</v>
      </c>
      <c r="H1949">
        <v>0.59027777777777779</v>
      </c>
      <c r="I1949">
        <v>20</v>
      </c>
      <c r="J1949">
        <v>0</v>
      </c>
      <c r="K1949">
        <v>20</v>
      </c>
      <c r="L1949">
        <v>0</v>
      </c>
      <c r="M1949" s="1" t="str">
        <f>IFERROR(VLOOKUP(Tabla1[[#This Row],[COD]],Circuitos[],2,0)," ")</f>
        <v xml:space="preserve"> </v>
      </c>
      <c r="N1949" s="9">
        <f>Tabla1[[#This Row],[DIA]]</f>
        <v>45907</v>
      </c>
    </row>
    <row r="1950" spans="1:14">
      <c r="A1950" s="9" t="str">
        <f>Tabla1[[#This Row],[DIA]]&amp;"-"&amp;Tabla1[[#This Row],[NUM]]</f>
        <v>45907-416</v>
      </c>
      <c r="B1950" s="61">
        <v>45907</v>
      </c>
      <c r="C1950" t="s">
        <v>13</v>
      </c>
      <c r="D1950" t="s">
        <v>358</v>
      </c>
      <c r="E1950" t="s">
        <v>528</v>
      </c>
      <c r="F1950">
        <v>416</v>
      </c>
      <c r="G1950">
        <v>0.51736111111111116</v>
      </c>
      <c r="H1950">
        <v>0.71875</v>
      </c>
      <c r="I1950">
        <v>36</v>
      </c>
      <c r="J1950">
        <v>0</v>
      </c>
      <c r="K1950">
        <v>36</v>
      </c>
      <c r="L1950">
        <v>0</v>
      </c>
      <c r="M1950" s="1" t="str">
        <f>IFERROR(VLOOKUP(Tabla1[[#This Row],[COD]],Circuitos[],2,0)," ")</f>
        <v xml:space="preserve"> </v>
      </c>
      <c r="N1950" s="9">
        <f>Tabla1[[#This Row],[DIA]]</f>
        <v>45907</v>
      </c>
    </row>
    <row r="1951" spans="1:14">
      <c r="A1951" s="9" t="str">
        <f>Tabla1[[#This Row],[DIA]]&amp;"-"&amp;Tabla1[[#This Row],[NUM]]</f>
        <v>45907-787</v>
      </c>
      <c r="B1951" s="61">
        <v>45907</v>
      </c>
      <c r="C1951" t="s">
        <v>13</v>
      </c>
      <c r="D1951" t="s">
        <v>358</v>
      </c>
      <c r="E1951" t="s">
        <v>278</v>
      </c>
      <c r="F1951">
        <v>787</v>
      </c>
      <c r="G1951">
        <v>0.72222222222222221</v>
      </c>
      <c r="H1951">
        <v>0.92708333333333337</v>
      </c>
      <c r="I1951">
        <v>45</v>
      </c>
      <c r="J1951">
        <v>4</v>
      </c>
      <c r="K1951">
        <v>41</v>
      </c>
      <c r="L1951">
        <v>8.8888888888888893</v>
      </c>
      <c r="M1951" s="1" t="str">
        <f>IFERROR(VLOOKUP(Tabla1[[#This Row],[COD]],Circuitos[],2,0)," ")</f>
        <v>Rumania, Transilvania, Cárpatos y Bucovina</v>
      </c>
      <c r="N1951" s="9">
        <f>Tabla1[[#This Row],[DIA]]</f>
        <v>45907</v>
      </c>
    </row>
    <row r="1952" spans="1:14">
      <c r="A1952" s="9" t="str">
        <f>Tabla1[[#This Row],[DIA]]&amp;"-"&amp;Tabla1[[#This Row],[NUM]]</f>
        <v>45907-809</v>
      </c>
      <c r="B1952" s="61">
        <v>45907</v>
      </c>
      <c r="C1952" t="s">
        <v>13</v>
      </c>
      <c r="D1952" t="s">
        <v>236</v>
      </c>
      <c r="E1952" t="s">
        <v>250</v>
      </c>
      <c r="F1952">
        <v>809</v>
      </c>
      <c r="G1952">
        <v>0.49652777777777779</v>
      </c>
      <c r="H1952">
        <v>0.61805555555555558</v>
      </c>
      <c r="I1952">
        <v>45</v>
      </c>
      <c r="J1952">
        <v>2</v>
      </c>
      <c r="K1952">
        <v>43</v>
      </c>
      <c r="L1952">
        <v>4.4444444444444446</v>
      </c>
      <c r="M1952" s="1" t="str">
        <f>IFERROR(VLOOKUP(Tabla1[[#This Row],[COD]],Circuitos[],2,0)," ")</f>
        <v xml:space="preserve"> </v>
      </c>
      <c r="N1952" s="9">
        <f>Tabla1[[#This Row],[DIA]]</f>
        <v>45907</v>
      </c>
    </row>
    <row r="1953" spans="1:14">
      <c r="A1953" s="9" t="str">
        <f>Tabla1[[#This Row],[DIA]]&amp;"-"&amp;Tabla1[[#This Row],[NUM]]</f>
        <v>45907-897</v>
      </c>
      <c r="B1953" s="61">
        <v>45907</v>
      </c>
      <c r="C1953" t="s">
        <v>13</v>
      </c>
      <c r="D1953" t="s">
        <v>350</v>
      </c>
      <c r="E1953" t="s">
        <v>278</v>
      </c>
      <c r="F1953">
        <v>897</v>
      </c>
      <c r="G1953">
        <v>0.84375</v>
      </c>
      <c r="H1953">
        <v>0.24652777777777779</v>
      </c>
      <c r="I1953">
        <v>80</v>
      </c>
      <c r="J1953">
        <v>46</v>
      </c>
      <c r="K1953">
        <v>34</v>
      </c>
      <c r="L1953">
        <v>57.5</v>
      </c>
      <c r="M1953" s="1" t="str">
        <f>IFERROR(VLOOKUP(Tabla1[[#This Row],[COD]],Circuitos[],2,0)," ")</f>
        <v>Uzbekistan, Ruta de la Seda II</v>
      </c>
      <c r="N1953" s="9">
        <f>Tabla1[[#This Row],[DIA]]</f>
        <v>45907</v>
      </c>
    </row>
    <row r="1954" spans="1:14">
      <c r="A1954" s="9" t="str">
        <f>Tabla1[[#This Row],[DIA]]&amp;"-"&amp;Tabla1[[#This Row],[NUM]]</f>
        <v>45907-434</v>
      </c>
      <c r="B1954" s="61">
        <v>45907</v>
      </c>
      <c r="C1954" t="s">
        <v>13</v>
      </c>
      <c r="D1954" t="s">
        <v>394</v>
      </c>
      <c r="E1954" t="s">
        <v>395</v>
      </c>
      <c r="F1954">
        <v>434</v>
      </c>
      <c r="G1954">
        <v>0.64583333333333337</v>
      </c>
      <c r="H1954">
        <v>0.79513888888888884</v>
      </c>
      <c r="I1954">
        <v>35</v>
      </c>
      <c r="J1954">
        <v>2</v>
      </c>
      <c r="K1954">
        <v>33</v>
      </c>
      <c r="L1954">
        <v>5.7142857142857144</v>
      </c>
      <c r="M1954" s="1" t="str">
        <f>IFERROR(VLOOKUP(Tabla1[[#This Row],[COD]],Circuitos[],2,0)," ")</f>
        <v xml:space="preserve"> </v>
      </c>
      <c r="N1954" s="9">
        <f>Tabla1[[#This Row],[DIA]]</f>
        <v>45907</v>
      </c>
    </row>
    <row r="1955" spans="1:14">
      <c r="A1955" s="9" t="str">
        <f>Tabla1[[#This Row],[DIA]]&amp;"-"&amp;Tabla1[[#This Row],[NUM]]</f>
        <v>45907-5114</v>
      </c>
      <c r="B1955" s="61">
        <v>45907</v>
      </c>
      <c r="C1955" t="s">
        <v>424</v>
      </c>
      <c r="D1955" t="s">
        <v>13</v>
      </c>
      <c r="E1955" t="s">
        <v>549</v>
      </c>
      <c r="F1955">
        <v>5114</v>
      </c>
      <c r="G1955">
        <v>0.44444444444444442</v>
      </c>
      <c r="H1955">
        <v>0.51388888888888884</v>
      </c>
      <c r="I1955">
        <v>189</v>
      </c>
      <c r="J1955">
        <v>75</v>
      </c>
      <c r="K1955">
        <v>114</v>
      </c>
      <c r="L1955">
        <v>39.682539682539684</v>
      </c>
      <c r="M1955" s="1" t="str">
        <f>IFERROR(VLOOKUP(Tabla1[[#This Row],[COD]],Circuitos[],2,0)," ")</f>
        <v xml:space="preserve"> </v>
      </c>
      <c r="N1955" s="9">
        <f>Tabla1[[#This Row],[DIA]]</f>
        <v>45907</v>
      </c>
    </row>
    <row r="1956" spans="1:14">
      <c r="A1956" s="9" t="str">
        <f>Tabla1[[#This Row],[DIA]]&amp;"-"&amp;Tabla1[[#This Row],[NUM]]</f>
        <v>45907-1804</v>
      </c>
      <c r="B1956" s="61">
        <v>45907</v>
      </c>
      <c r="C1956" t="s">
        <v>196</v>
      </c>
      <c r="D1956" t="s">
        <v>13</v>
      </c>
      <c r="E1956" t="s">
        <v>193</v>
      </c>
      <c r="F1956">
        <v>1804</v>
      </c>
      <c r="G1956">
        <v>0.61805555555555558</v>
      </c>
      <c r="H1956">
        <v>0.73263888888888884</v>
      </c>
      <c r="I1956">
        <v>20</v>
      </c>
      <c r="J1956">
        <v>0</v>
      </c>
      <c r="K1956">
        <v>20</v>
      </c>
      <c r="L1956">
        <v>0</v>
      </c>
      <c r="M1956" s="1" t="str">
        <f>IFERROR(VLOOKUP(Tabla1[[#This Row],[COD]],Circuitos[],2,0)," ")</f>
        <v xml:space="preserve"> </v>
      </c>
      <c r="N1956" s="9">
        <f>Tabla1[[#This Row],[DIA]]</f>
        <v>45907</v>
      </c>
    </row>
    <row r="1957" spans="1:14">
      <c r="A1957" s="9" t="str">
        <f>Tabla1[[#This Row],[DIA]]&amp;"-"&amp;Tabla1[[#This Row],[NUM]]</f>
        <v>45907-5118</v>
      </c>
      <c r="B1957" s="61">
        <v>45907</v>
      </c>
      <c r="C1957" t="s">
        <v>234</v>
      </c>
      <c r="D1957" t="s">
        <v>24</v>
      </c>
      <c r="E1957" t="s">
        <v>549</v>
      </c>
      <c r="F1957">
        <v>5118</v>
      </c>
      <c r="G1957">
        <v>0.77430555555555558</v>
      </c>
      <c r="H1957">
        <v>0.85763888888888884</v>
      </c>
      <c r="I1957">
        <v>189</v>
      </c>
      <c r="J1957">
        <v>28</v>
      </c>
      <c r="K1957">
        <v>161</v>
      </c>
      <c r="L1957">
        <v>14.814814814814815</v>
      </c>
      <c r="M1957" s="1" t="str">
        <f>IFERROR(VLOOKUP(Tabla1[[#This Row],[COD]],Circuitos[],2,0)," ")</f>
        <v xml:space="preserve"> </v>
      </c>
      <c r="N1957" s="9">
        <f>Tabla1[[#This Row],[DIA]]</f>
        <v>45907</v>
      </c>
    </row>
    <row r="1958" spans="1:14">
      <c r="A1958" s="9" t="str">
        <f>Tabla1[[#This Row],[DIA]]&amp;"-"&amp;Tabla1[[#This Row],[NUM]]</f>
        <v>45907-572</v>
      </c>
      <c r="B1958" s="61">
        <v>45907</v>
      </c>
      <c r="C1958" t="s">
        <v>346</v>
      </c>
      <c r="D1958" t="s">
        <v>13</v>
      </c>
      <c r="E1958" t="s">
        <v>250</v>
      </c>
      <c r="F1958">
        <v>572</v>
      </c>
      <c r="G1958">
        <v>0.53125</v>
      </c>
      <c r="H1958">
        <v>0.61805555555555558</v>
      </c>
      <c r="I1958">
        <v>30</v>
      </c>
      <c r="J1958">
        <v>0</v>
      </c>
      <c r="K1958">
        <v>30</v>
      </c>
      <c r="L1958">
        <v>0</v>
      </c>
      <c r="M1958" s="1" t="str">
        <f>IFERROR(VLOOKUP(Tabla1[[#This Row],[COD]],Circuitos[],2,0)," ")</f>
        <v xml:space="preserve"> </v>
      </c>
      <c r="N1958" s="9">
        <f>Tabla1[[#This Row],[DIA]]</f>
        <v>45907</v>
      </c>
    </row>
    <row r="1959" spans="1:14">
      <c r="A1959" s="9" t="str">
        <f>Tabla1[[#This Row],[DIA]]&amp;"-"&amp;Tabla1[[#This Row],[NUM]]</f>
        <v>45907-574</v>
      </c>
      <c r="B1959" s="61">
        <v>45907</v>
      </c>
      <c r="C1959" t="s">
        <v>346</v>
      </c>
      <c r="D1959" t="s">
        <v>13</v>
      </c>
      <c r="E1959" t="s">
        <v>250</v>
      </c>
      <c r="F1959">
        <v>574</v>
      </c>
      <c r="G1959">
        <v>0.59722222222222221</v>
      </c>
      <c r="H1959">
        <v>0.68402777777777779</v>
      </c>
      <c r="I1959">
        <v>45</v>
      </c>
      <c r="J1959">
        <v>0</v>
      </c>
      <c r="K1959">
        <v>45</v>
      </c>
      <c r="L1959">
        <v>0</v>
      </c>
      <c r="M1959" s="1" t="str">
        <f>IFERROR(VLOOKUP(Tabla1[[#This Row],[COD]],Circuitos[],2,0)," ")</f>
        <v xml:space="preserve"> </v>
      </c>
      <c r="N1959" s="9">
        <f>Tabla1[[#This Row],[DIA]]</f>
        <v>45907</v>
      </c>
    </row>
    <row r="1960" spans="1:14">
      <c r="A1960" s="9" t="str">
        <f>Tabla1[[#This Row],[DIA]]&amp;"-"&amp;Tabla1[[#This Row],[NUM]]</f>
        <v>45907-415</v>
      </c>
      <c r="B1960" s="61">
        <v>45907</v>
      </c>
      <c r="C1960" t="s">
        <v>358</v>
      </c>
      <c r="D1960" t="s">
        <v>13</v>
      </c>
      <c r="E1960" t="s">
        <v>528</v>
      </c>
      <c r="F1960">
        <v>415</v>
      </c>
      <c r="G1960">
        <v>0.34722222222222221</v>
      </c>
      <c r="H1960">
        <v>0.47569444444444442</v>
      </c>
      <c r="I1960">
        <v>36</v>
      </c>
      <c r="J1960">
        <v>2</v>
      </c>
      <c r="K1960">
        <v>34</v>
      </c>
      <c r="L1960">
        <v>5.5555555555555554</v>
      </c>
      <c r="M1960" s="1" t="str">
        <f>IFERROR(VLOOKUP(Tabla1[[#This Row],[COD]],Circuitos[],2,0)," ")</f>
        <v xml:space="preserve"> </v>
      </c>
      <c r="N1960" s="9">
        <f>Tabla1[[#This Row],[DIA]]</f>
        <v>45907</v>
      </c>
    </row>
    <row r="1961" spans="1:14">
      <c r="A1961" s="9" t="str">
        <f>Tabla1[[#This Row],[DIA]]&amp;"-"&amp;Tabla1[[#This Row],[NUM]]</f>
        <v>45907-788</v>
      </c>
      <c r="B1961" s="61">
        <v>45907</v>
      </c>
      <c r="C1961" t="s">
        <v>358</v>
      </c>
      <c r="D1961" t="s">
        <v>13</v>
      </c>
      <c r="E1961" t="s">
        <v>278</v>
      </c>
      <c r="F1961">
        <v>788</v>
      </c>
      <c r="G1961">
        <v>0.96875</v>
      </c>
      <c r="H1961">
        <v>9.375E-2</v>
      </c>
      <c r="I1961">
        <v>45</v>
      </c>
      <c r="J1961">
        <v>0</v>
      </c>
      <c r="K1961">
        <v>45</v>
      </c>
      <c r="L1961">
        <v>0</v>
      </c>
      <c r="M1961" s="1" t="str">
        <f>IFERROR(VLOOKUP(Tabla1[[#This Row],[COD]],Circuitos[],2,0)," ")</f>
        <v xml:space="preserve"> </v>
      </c>
      <c r="N1961" s="9">
        <f>Tabla1[[#This Row],[DIA]]</f>
        <v>45907</v>
      </c>
    </row>
    <row r="1962" spans="1:14">
      <c r="A1962" s="9" t="str">
        <f>Tabla1[[#This Row],[DIA]]&amp;"-"&amp;Tabla1[[#This Row],[NUM]]</f>
        <v>45907-808</v>
      </c>
      <c r="B1962" s="61">
        <v>45907</v>
      </c>
      <c r="C1962" t="s">
        <v>236</v>
      </c>
      <c r="D1962" t="s">
        <v>13</v>
      </c>
      <c r="E1962" t="s">
        <v>250</v>
      </c>
      <c r="F1962">
        <v>808</v>
      </c>
      <c r="G1962">
        <v>0.51736111111111116</v>
      </c>
      <c r="H1962">
        <v>0.64930555555555558</v>
      </c>
      <c r="I1962">
        <v>45</v>
      </c>
      <c r="J1962">
        <v>0</v>
      </c>
      <c r="K1962">
        <v>45</v>
      </c>
      <c r="L1962">
        <v>0</v>
      </c>
      <c r="M1962" s="1" t="str">
        <f>IFERROR(VLOOKUP(Tabla1[[#This Row],[COD]],Circuitos[],2,0)," ")</f>
        <v xml:space="preserve"> </v>
      </c>
      <c r="N1962" s="9">
        <f>Tabla1[[#This Row],[DIA]]</f>
        <v>45907</v>
      </c>
    </row>
    <row r="1963" spans="1:14">
      <c r="A1963" s="9" t="str">
        <f>Tabla1[[#This Row],[DIA]]&amp;"-"&amp;Tabla1[[#This Row],[NUM]]</f>
        <v>45907-5117</v>
      </c>
      <c r="B1963" s="61">
        <v>45907</v>
      </c>
      <c r="C1963" t="s">
        <v>44</v>
      </c>
      <c r="D1963" t="s">
        <v>234</v>
      </c>
      <c r="E1963" t="s">
        <v>549</v>
      </c>
      <c r="F1963">
        <v>5117</v>
      </c>
      <c r="G1963">
        <v>0.625</v>
      </c>
      <c r="H1963">
        <v>0.73958333333333337</v>
      </c>
      <c r="I1963">
        <v>189</v>
      </c>
      <c r="J1963">
        <v>189</v>
      </c>
      <c r="K1963">
        <v>0</v>
      </c>
      <c r="L1963">
        <v>100</v>
      </c>
      <c r="M1963" s="1" t="str">
        <f>IFERROR(VLOOKUP(Tabla1[[#This Row],[COD]],Circuitos[],2,0)," ")</f>
        <v>Puglia y Costa Amalfitana I</v>
      </c>
      <c r="N1963" s="9">
        <f>Tabla1[[#This Row],[DIA]]</f>
        <v>45907</v>
      </c>
    </row>
    <row r="1964" spans="1:14">
      <c r="A1964" s="9" t="str">
        <f>Tabla1[[#This Row],[DIA]]&amp;"-"&amp;Tabla1[[#This Row],[NUM]]</f>
        <v>45907-585</v>
      </c>
      <c r="B1964" s="61">
        <v>45907</v>
      </c>
      <c r="C1964" t="s">
        <v>336</v>
      </c>
      <c r="D1964" t="s">
        <v>252</v>
      </c>
      <c r="E1964" t="s">
        <v>272</v>
      </c>
      <c r="F1964">
        <v>585</v>
      </c>
      <c r="G1964">
        <v>0.47916666666666669</v>
      </c>
      <c r="H1964">
        <v>0.53819444444444442</v>
      </c>
      <c r="I1964">
        <v>38</v>
      </c>
      <c r="J1964">
        <v>0</v>
      </c>
      <c r="K1964">
        <v>38</v>
      </c>
      <c r="L1964">
        <v>0</v>
      </c>
      <c r="M1964" s="1" t="str">
        <f>IFERROR(VLOOKUP(Tabla1[[#This Row],[COD]],Circuitos[],2,0)," ")</f>
        <v xml:space="preserve"> </v>
      </c>
      <c r="N1964" s="9">
        <f>Tabla1[[#This Row],[DIA]]</f>
        <v>45907</v>
      </c>
    </row>
    <row r="1965" spans="1:14">
      <c r="A1965" s="9" t="str">
        <f>Tabla1[[#This Row],[DIA]]&amp;"-"&amp;Tabla1[[#This Row],[NUM]]</f>
        <v>45907-1302</v>
      </c>
      <c r="B1965" s="61">
        <v>45907</v>
      </c>
      <c r="C1965" t="s">
        <v>22</v>
      </c>
      <c r="D1965" t="s">
        <v>147</v>
      </c>
      <c r="E1965" t="s">
        <v>181</v>
      </c>
      <c r="F1965">
        <v>1302</v>
      </c>
      <c r="G1965">
        <v>0.4826388888888889</v>
      </c>
      <c r="H1965">
        <v>0.69097222222222221</v>
      </c>
      <c r="I1965">
        <v>12</v>
      </c>
      <c r="J1965">
        <v>7</v>
      </c>
      <c r="K1965">
        <v>5</v>
      </c>
      <c r="L1965">
        <v>58.333333333333336</v>
      </c>
      <c r="M1965" s="1" t="str">
        <f>IFERROR(VLOOKUP(Tabla1[[#This Row],[COD]],Circuitos[],2,0)," ")</f>
        <v xml:space="preserve"> </v>
      </c>
      <c r="N1965" s="9">
        <f>Tabla1[[#This Row],[DIA]]</f>
        <v>45907</v>
      </c>
    </row>
    <row r="1966" spans="1:14">
      <c r="A1966" s="9" t="str">
        <f>Tabla1[[#This Row],[DIA]]&amp;"-"&amp;Tabla1[[#This Row],[NUM]]</f>
        <v>45907-437</v>
      </c>
      <c r="B1966" s="61">
        <v>45907</v>
      </c>
      <c r="C1966" t="s">
        <v>394</v>
      </c>
      <c r="D1966" t="s">
        <v>36</v>
      </c>
      <c r="E1966" t="s">
        <v>395</v>
      </c>
      <c r="F1966">
        <v>437</v>
      </c>
      <c r="G1966">
        <v>0.3888888888888889</v>
      </c>
      <c r="H1966">
        <v>0.52083333333333337</v>
      </c>
      <c r="I1966">
        <v>12</v>
      </c>
      <c r="J1966">
        <v>0</v>
      </c>
      <c r="K1966">
        <v>12</v>
      </c>
      <c r="L1966">
        <v>0</v>
      </c>
      <c r="M1966" s="1" t="str">
        <f>IFERROR(VLOOKUP(Tabla1[[#This Row],[COD]],Circuitos[],2,0)," ")</f>
        <v xml:space="preserve"> </v>
      </c>
      <c r="N1966" s="9">
        <f>Tabla1[[#This Row],[DIA]]</f>
        <v>45907</v>
      </c>
    </row>
    <row r="1967" spans="1:14">
      <c r="A1967" s="9" t="str">
        <f>Tabla1[[#This Row],[DIA]]&amp;"-"&amp;Tabla1[[#This Row],[NUM]]</f>
        <v>45907-433</v>
      </c>
      <c r="B1967" s="61">
        <v>45907</v>
      </c>
      <c r="C1967" t="s">
        <v>394</v>
      </c>
      <c r="D1967" t="s">
        <v>13</v>
      </c>
      <c r="E1967" t="s">
        <v>395</v>
      </c>
      <c r="F1967">
        <v>433</v>
      </c>
      <c r="G1967">
        <v>0.44444444444444442</v>
      </c>
      <c r="H1967">
        <v>0.60763888888888884</v>
      </c>
      <c r="I1967">
        <v>35</v>
      </c>
      <c r="J1967">
        <v>4</v>
      </c>
      <c r="K1967">
        <v>31</v>
      </c>
      <c r="L1967">
        <v>11.428571428571429</v>
      </c>
      <c r="M1967" s="1" t="str">
        <f>IFERROR(VLOOKUP(Tabla1[[#This Row],[COD]],Circuitos[],2,0)," ")</f>
        <v xml:space="preserve"> </v>
      </c>
      <c r="N1967" s="9">
        <f>Tabla1[[#This Row],[DIA]]</f>
        <v>45907</v>
      </c>
    </row>
    <row r="1968" spans="1:14">
      <c r="A1968" s="9" t="str">
        <f>Tabla1[[#This Row],[DIA]]&amp;"-"&amp;Tabla1[[#This Row],[NUM]]</f>
        <v>45908-920</v>
      </c>
      <c r="B1968" s="61">
        <v>45908</v>
      </c>
      <c r="C1968" t="s">
        <v>185</v>
      </c>
      <c r="D1968" t="s">
        <v>13</v>
      </c>
      <c r="E1968" t="s">
        <v>186</v>
      </c>
      <c r="F1968">
        <v>920</v>
      </c>
      <c r="G1968">
        <v>0.63888888888888884</v>
      </c>
      <c r="H1968">
        <v>0.78125</v>
      </c>
      <c r="I1968">
        <v>30</v>
      </c>
      <c r="J1968">
        <v>9</v>
      </c>
      <c r="K1968">
        <v>21</v>
      </c>
      <c r="L1968">
        <v>30</v>
      </c>
      <c r="M1968" s="1" t="str">
        <f>IFERROR(VLOOKUP(Tabla1[[#This Row],[COD]],Circuitos[],2,0)," ")</f>
        <v xml:space="preserve"> </v>
      </c>
      <c r="N1968" s="9">
        <f>Tabla1[[#This Row],[DIA]]</f>
        <v>45908</v>
      </c>
    </row>
    <row r="1969" spans="1:14">
      <c r="A1969" s="9" t="str">
        <f>Tabla1[[#This Row],[DIA]]&amp;"-"&amp;Tabla1[[#This Row],[NUM]]</f>
        <v>45908-1336</v>
      </c>
      <c r="B1969" s="61">
        <v>45908</v>
      </c>
      <c r="C1969" t="s">
        <v>36</v>
      </c>
      <c r="D1969" t="s">
        <v>183</v>
      </c>
      <c r="E1969" t="s">
        <v>174</v>
      </c>
      <c r="F1969">
        <v>1336</v>
      </c>
      <c r="G1969">
        <v>0.58680555555555558</v>
      </c>
      <c r="H1969">
        <v>0.82291666666666663</v>
      </c>
      <c r="I1969">
        <v>10</v>
      </c>
      <c r="J1969">
        <v>0</v>
      </c>
      <c r="K1969">
        <v>10</v>
      </c>
      <c r="L1969">
        <v>0</v>
      </c>
      <c r="M1969" s="1" t="str">
        <f>IFERROR(VLOOKUP(Tabla1[[#This Row],[COD]],Circuitos[],2,0)," ")</f>
        <v>Programas de Egipto</v>
      </c>
      <c r="N1969" s="9">
        <f>Tabla1[[#This Row],[DIA]]</f>
        <v>45908</v>
      </c>
    </row>
    <row r="1970" spans="1:14">
      <c r="A1970" s="9" t="str">
        <f>Tabla1[[#This Row],[DIA]]&amp;"-"&amp;Tabla1[[#This Row],[NUM]]</f>
        <v>45908-1806</v>
      </c>
      <c r="B1970" s="61">
        <v>45908</v>
      </c>
      <c r="C1970" t="s">
        <v>188</v>
      </c>
      <c r="D1970" t="s">
        <v>13</v>
      </c>
      <c r="E1970" t="s">
        <v>250</v>
      </c>
      <c r="F1970">
        <v>1806</v>
      </c>
      <c r="G1970">
        <v>0.82638888888888884</v>
      </c>
      <c r="H1970">
        <v>0.95833333333333337</v>
      </c>
      <c r="I1970">
        <v>40</v>
      </c>
      <c r="J1970">
        <v>0</v>
      </c>
      <c r="K1970">
        <v>40</v>
      </c>
      <c r="L1970">
        <v>0</v>
      </c>
      <c r="M1970" s="1" t="str">
        <f>IFERROR(VLOOKUP(Tabla1[[#This Row],[COD]],Circuitos[],2,0)," ")</f>
        <v xml:space="preserve"> </v>
      </c>
      <c r="N1970" s="9">
        <f>Tabla1[[#This Row],[DIA]]</f>
        <v>45908</v>
      </c>
    </row>
    <row r="1971" spans="1:14">
      <c r="A1971" s="9" t="str">
        <f>Tabla1[[#This Row],[DIA]]&amp;"-"&amp;Tabla1[[#This Row],[NUM]]</f>
        <v>45908-2722</v>
      </c>
      <c r="B1971" s="61">
        <v>45908</v>
      </c>
      <c r="C1971" t="s">
        <v>37</v>
      </c>
      <c r="D1971" t="s">
        <v>183</v>
      </c>
      <c r="E1971" t="s">
        <v>561</v>
      </c>
      <c r="F1971">
        <v>2722</v>
      </c>
      <c r="G1971">
        <v>0.67013888888888884</v>
      </c>
      <c r="H1971">
        <v>0.93055555555555558</v>
      </c>
      <c r="I1971">
        <v>10</v>
      </c>
      <c r="J1971">
        <v>0</v>
      </c>
      <c r="K1971">
        <v>10</v>
      </c>
      <c r="L1971">
        <v>0</v>
      </c>
      <c r="M1971" s="1" t="str">
        <f>IFERROR(VLOOKUP(Tabla1[[#This Row],[COD]],Circuitos[],2,0)," ")</f>
        <v>Programas de Egipto</v>
      </c>
      <c r="N1971" s="9">
        <f>Tabla1[[#This Row],[DIA]]</f>
        <v>45908</v>
      </c>
    </row>
    <row r="1972" spans="1:14">
      <c r="A1972" s="9" t="str">
        <f>Tabla1[[#This Row],[DIA]]&amp;"-"&amp;Tabla1[[#This Row],[NUM]]</f>
        <v>45908-1014</v>
      </c>
      <c r="B1972" s="61">
        <v>45908</v>
      </c>
      <c r="C1972" t="s">
        <v>173</v>
      </c>
      <c r="D1972" t="s">
        <v>33</v>
      </c>
      <c r="E1972" t="s">
        <v>174</v>
      </c>
      <c r="F1972">
        <v>1014</v>
      </c>
      <c r="G1972">
        <v>0.39583333333333331</v>
      </c>
      <c r="H1972">
        <v>0.5625</v>
      </c>
      <c r="I1972">
        <v>88</v>
      </c>
      <c r="J1972">
        <v>28</v>
      </c>
      <c r="K1972">
        <v>60</v>
      </c>
      <c r="L1972">
        <v>31.818181818181817</v>
      </c>
      <c r="M1972" s="1" t="str">
        <f>IFERROR(VLOOKUP(Tabla1[[#This Row],[COD]],Circuitos[],2,0)," ")</f>
        <v xml:space="preserve"> </v>
      </c>
      <c r="N1972" s="9">
        <f>Tabla1[[#This Row],[DIA]]</f>
        <v>45908</v>
      </c>
    </row>
    <row r="1973" spans="1:14">
      <c r="A1973" s="9" t="str">
        <f>Tabla1[[#This Row],[DIA]]&amp;"-"&amp;Tabla1[[#This Row],[NUM]]</f>
        <v>45908-1335</v>
      </c>
      <c r="B1973" s="61">
        <v>45908</v>
      </c>
      <c r="C1973" t="s">
        <v>173</v>
      </c>
      <c r="D1973" t="s">
        <v>36</v>
      </c>
      <c r="E1973" t="s">
        <v>174</v>
      </c>
      <c r="F1973">
        <v>1335</v>
      </c>
      <c r="G1973">
        <v>0.40277777777777779</v>
      </c>
      <c r="H1973">
        <v>0.54513888888888884</v>
      </c>
      <c r="I1973">
        <v>10</v>
      </c>
      <c r="J1973">
        <v>0</v>
      </c>
      <c r="K1973">
        <v>10</v>
      </c>
      <c r="L1973">
        <v>0</v>
      </c>
      <c r="M1973" s="1" t="str">
        <f>IFERROR(VLOOKUP(Tabla1[[#This Row],[COD]],Circuitos[],2,0)," ")</f>
        <v xml:space="preserve"> </v>
      </c>
      <c r="N1973" s="9">
        <f>Tabla1[[#This Row],[DIA]]</f>
        <v>45908</v>
      </c>
    </row>
    <row r="1974" spans="1:14">
      <c r="A1974" s="9" t="str">
        <f>Tabla1[[#This Row],[DIA]]&amp;"-"&amp;Tabla1[[#This Row],[NUM]]</f>
        <v>45908-2721</v>
      </c>
      <c r="B1974" s="61">
        <v>45908</v>
      </c>
      <c r="C1974" t="s">
        <v>173</v>
      </c>
      <c r="D1974" t="s">
        <v>37</v>
      </c>
      <c r="E1974" t="s">
        <v>561</v>
      </c>
      <c r="F1974">
        <v>2721</v>
      </c>
      <c r="G1974">
        <v>0.45833333333333331</v>
      </c>
      <c r="H1974">
        <v>0.62847222222222221</v>
      </c>
      <c r="I1974">
        <v>10</v>
      </c>
      <c r="J1974">
        <v>0</v>
      </c>
      <c r="K1974">
        <v>10</v>
      </c>
      <c r="L1974">
        <v>0</v>
      </c>
      <c r="M1974" s="1" t="str">
        <f>IFERROR(VLOOKUP(Tabla1[[#This Row],[COD]],Circuitos[],2,0)," ")</f>
        <v xml:space="preserve"> </v>
      </c>
      <c r="N1974" s="9">
        <f>Tabla1[[#This Row],[DIA]]</f>
        <v>45908</v>
      </c>
    </row>
    <row r="1975" spans="1:14">
      <c r="A1975" s="9" t="str">
        <f>Tabla1[[#This Row],[DIA]]&amp;"-"&amp;Tabla1[[#This Row],[NUM]]</f>
        <v>45908-1002</v>
      </c>
      <c r="B1975" s="61">
        <v>45908</v>
      </c>
      <c r="C1975" t="s">
        <v>173</v>
      </c>
      <c r="D1975" t="s">
        <v>13</v>
      </c>
      <c r="E1975" t="s">
        <v>174</v>
      </c>
      <c r="F1975">
        <v>1002</v>
      </c>
      <c r="G1975">
        <v>0.3125</v>
      </c>
      <c r="H1975">
        <v>0.4861111111111111</v>
      </c>
      <c r="I1975">
        <v>21</v>
      </c>
      <c r="J1975">
        <v>21</v>
      </c>
      <c r="K1975">
        <v>0</v>
      </c>
      <c r="L1975">
        <v>100</v>
      </c>
      <c r="M1975" s="1" t="str">
        <f>IFERROR(VLOOKUP(Tabla1[[#This Row],[COD]],Circuitos[],2,0)," ")</f>
        <v>Programas de Egipto</v>
      </c>
      <c r="N1975" s="9">
        <f>Tabla1[[#This Row],[DIA]]</f>
        <v>45908</v>
      </c>
    </row>
    <row r="1976" spans="1:14">
      <c r="A1976" s="9" t="str">
        <f>Tabla1[[#This Row],[DIA]]&amp;"-"&amp;Tabla1[[#This Row],[NUM]]</f>
        <v>45908-2232</v>
      </c>
      <c r="B1976" s="61">
        <v>45908</v>
      </c>
      <c r="C1976" t="s">
        <v>147</v>
      </c>
      <c r="D1976" t="s">
        <v>180</v>
      </c>
      <c r="E1976" t="s">
        <v>181</v>
      </c>
      <c r="F1976">
        <v>2232</v>
      </c>
      <c r="G1976">
        <v>5.5555555555555552E-2</v>
      </c>
      <c r="H1976">
        <v>0.11805555555555555</v>
      </c>
      <c r="I1976">
        <v>16</v>
      </c>
      <c r="J1976">
        <v>12</v>
      </c>
      <c r="K1976">
        <v>4</v>
      </c>
      <c r="L1976">
        <v>75</v>
      </c>
      <c r="M1976" s="1" t="str">
        <f>IFERROR(VLOOKUP(Tabla1[[#This Row],[COD]],Circuitos[],2,0)," ")</f>
        <v xml:space="preserve"> </v>
      </c>
      <c r="N1976" s="9">
        <f>Tabla1[[#This Row],[DIA]]</f>
        <v>45908</v>
      </c>
    </row>
    <row r="1977" spans="1:14">
      <c r="A1977" s="9" t="str">
        <f>Tabla1[[#This Row],[DIA]]&amp;"-"&amp;Tabla1[[#This Row],[NUM]]</f>
        <v>45908-921</v>
      </c>
      <c r="B1977" s="61">
        <v>45908</v>
      </c>
      <c r="C1977" t="s">
        <v>13</v>
      </c>
      <c r="D1977" t="s">
        <v>185</v>
      </c>
      <c r="E1977" t="s">
        <v>186</v>
      </c>
      <c r="F1977">
        <v>921</v>
      </c>
      <c r="G1977">
        <v>0.81597222222222221</v>
      </c>
      <c r="H1977">
        <v>2.0833333333333332E-2</v>
      </c>
      <c r="I1977">
        <v>10</v>
      </c>
      <c r="J1977">
        <v>0</v>
      </c>
      <c r="K1977">
        <v>10</v>
      </c>
      <c r="L1977">
        <v>0</v>
      </c>
      <c r="M1977" s="1" t="str">
        <f>IFERROR(VLOOKUP(Tabla1[[#This Row],[COD]],Circuitos[],2,0)," ")</f>
        <v xml:space="preserve"> </v>
      </c>
      <c r="N1977" s="9">
        <f>Tabla1[[#This Row],[DIA]]</f>
        <v>45908</v>
      </c>
    </row>
    <row r="1978" spans="1:14">
      <c r="A1978" s="9" t="str">
        <f>Tabla1[[#This Row],[DIA]]&amp;"-"&amp;Tabla1[[#This Row],[NUM]]</f>
        <v>45908-921</v>
      </c>
      <c r="B1978" s="61">
        <v>45908</v>
      </c>
      <c r="C1978" t="s">
        <v>13</v>
      </c>
      <c r="D1978" t="s">
        <v>185</v>
      </c>
      <c r="E1978" t="s">
        <v>186</v>
      </c>
      <c r="F1978">
        <v>921</v>
      </c>
      <c r="G1978">
        <v>0.81597222222222221</v>
      </c>
      <c r="H1978">
        <v>0.99930555555555556</v>
      </c>
      <c r="I1978">
        <v>20</v>
      </c>
      <c r="J1978">
        <v>0</v>
      </c>
      <c r="K1978">
        <v>20</v>
      </c>
      <c r="L1978">
        <v>0</v>
      </c>
      <c r="M1978" s="1" t="str">
        <f>IFERROR(VLOOKUP(Tabla1[[#This Row],[COD]],Circuitos[],2,0)," ")</f>
        <v xml:space="preserve"> </v>
      </c>
      <c r="N1978" s="9">
        <f>Tabla1[[#This Row],[DIA]]</f>
        <v>45908</v>
      </c>
    </row>
    <row r="1979" spans="1:14">
      <c r="A1979" s="9" t="str">
        <f>Tabla1[[#This Row],[DIA]]&amp;"-"&amp;Tabla1[[#This Row],[NUM]]</f>
        <v>45908-1801</v>
      </c>
      <c r="B1979" s="61">
        <v>45908</v>
      </c>
      <c r="C1979" t="s">
        <v>13</v>
      </c>
      <c r="D1979" t="s">
        <v>188</v>
      </c>
      <c r="E1979" t="s">
        <v>250</v>
      </c>
      <c r="F1979">
        <v>1801</v>
      </c>
      <c r="G1979">
        <v>0.31944444444444442</v>
      </c>
      <c r="H1979">
        <v>0.44791666666666669</v>
      </c>
      <c r="I1979">
        <v>40</v>
      </c>
      <c r="J1979">
        <v>0</v>
      </c>
      <c r="K1979">
        <v>40</v>
      </c>
      <c r="L1979">
        <v>0</v>
      </c>
      <c r="M1979" s="1" t="str">
        <f>IFERROR(VLOOKUP(Tabla1[[#This Row],[COD]],Circuitos[],2,0)," ")</f>
        <v xml:space="preserve"> </v>
      </c>
      <c r="N1979" s="9">
        <f>Tabla1[[#This Row],[DIA]]</f>
        <v>45908</v>
      </c>
    </row>
    <row r="1980" spans="1:14">
      <c r="A1980" s="9" t="str">
        <f>Tabla1[[#This Row],[DIA]]&amp;"-"&amp;Tabla1[[#This Row],[NUM]]</f>
        <v>45908-1683</v>
      </c>
      <c r="B1980" s="61">
        <v>45908</v>
      </c>
      <c r="C1980" t="s">
        <v>13</v>
      </c>
      <c r="D1980" t="s">
        <v>147</v>
      </c>
      <c r="E1980" t="s">
        <v>475</v>
      </c>
      <c r="F1980">
        <v>1683</v>
      </c>
      <c r="G1980">
        <v>0.38194444444444442</v>
      </c>
      <c r="H1980">
        <v>0.57986111111111116</v>
      </c>
      <c r="I1980">
        <v>30</v>
      </c>
      <c r="J1980">
        <v>6</v>
      </c>
      <c r="K1980">
        <v>24</v>
      </c>
      <c r="L1980">
        <v>20</v>
      </c>
      <c r="M1980" s="1" t="str">
        <f>IFERROR(VLOOKUP(Tabla1[[#This Row],[COD]],Circuitos[],2,0)," ")</f>
        <v xml:space="preserve"> </v>
      </c>
      <c r="N1980" s="9">
        <f>Tabla1[[#This Row],[DIA]]</f>
        <v>45908</v>
      </c>
    </row>
    <row r="1981" spans="1:14">
      <c r="A1981" s="9" t="str">
        <f>Tabla1[[#This Row],[DIA]]&amp;"-"&amp;Tabla1[[#This Row],[NUM]]</f>
        <v>45908-1358</v>
      </c>
      <c r="B1981" s="61">
        <v>45908</v>
      </c>
      <c r="C1981" t="s">
        <v>13</v>
      </c>
      <c r="D1981" t="s">
        <v>147</v>
      </c>
      <c r="E1981" t="s">
        <v>181</v>
      </c>
      <c r="F1981">
        <v>1358</v>
      </c>
      <c r="G1981">
        <v>0.61458333333333337</v>
      </c>
      <c r="H1981">
        <v>0.83333333333333337</v>
      </c>
      <c r="I1981">
        <v>27</v>
      </c>
      <c r="J1981">
        <v>0</v>
      </c>
      <c r="K1981">
        <v>27</v>
      </c>
      <c r="L1981">
        <v>0</v>
      </c>
      <c r="M1981" s="1" t="str">
        <f>IFERROR(VLOOKUP(Tabla1[[#This Row],[COD]],Circuitos[],2,0)," ")</f>
        <v xml:space="preserve"> </v>
      </c>
      <c r="N1981" s="9">
        <f>Tabla1[[#This Row],[DIA]]</f>
        <v>45908</v>
      </c>
    </row>
    <row r="1982" spans="1:14">
      <c r="A1982" s="9" t="str">
        <f>Tabla1[[#This Row],[DIA]]&amp;"-"&amp;Tabla1[[#This Row],[NUM]]</f>
        <v>45908-1002</v>
      </c>
      <c r="B1982" s="61">
        <v>45908</v>
      </c>
      <c r="C1982" t="s">
        <v>13</v>
      </c>
      <c r="D1982" t="s">
        <v>183</v>
      </c>
      <c r="E1982" t="s">
        <v>174</v>
      </c>
      <c r="F1982">
        <v>1002</v>
      </c>
      <c r="G1982">
        <v>0.52777777777777779</v>
      </c>
      <c r="H1982">
        <v>0.77777777777777779</v>
      </c>
      <c r="I1982">
        <v>20</v>
      </c>
      <c r="J1982">
        <v>0</v>
      </c>
      <c r="K1982">
        <v>20</v>
      </c>
      <c r="L1982">
        <v>0</v>
      </c>
      <c r="M1982" s="1" t="str">
        <f>IFERROR(VLOOKUP(Tabla1[[#This Row],[COD]],Circuitos[],2,0)," ")</f>
        <v>Programas de Egipto</v>
      </c>
      <c r="N1982" s="9">
        <f>Tabla1[[#This Row],[DIA]]</f>
        <v>45908</v>
      </c>
    </row>
    <row r="1983" spans="1:14">
      <c r="A1983" s="9" t="str">
        <f>Tabla1[[#This Row],[DIA]]&amp;"-"&amp;Tabla1[[#This Row],[NUM]]</f>
        <v>45908-1221</v>
      </c>
      <c r="B1983" s="61">
        <v>45908</v>
      </c>
      <c r="C1983" t="s">
        <v>13</v>
      </c>
      <c r="D1983" t="s">
        <v>557</v>
      </c>
      <c r="E1983" t="s">
        <v>250</v>
      </c>
      <c r="F1983">
        <v>1221</v>
      </c>
      <c r="G1983">
        <v>0.67361111111111116</v>
      </c>
      <c r="H1983">
        <v>0.74305555555555558</v>
      </c>
      <c r="I1983">
        <v>30</v>
      </c>
      <c r="J1983">
        <v>0</v>
      </c>
      <c r="K1983">
        <v>30</v>
      </c>
      <c r="L1983">
        <v>0</v>
      </c>
      <c r="M1983" s="1" t="str">
        <f>IFERROR(VLOOKUP(Tabla1[[#This Row],[COD]],Circuitos[],2,0)," ")</f>
        <v xml:space="preserve"> </v>
      </c>
      <c r="N1983" s="9">
        <f>Tabla1[[#This Row],[DIA]]</f>
        <v>45908</v>
      </c>
    </row>
    <row r="1984" spans="1:14">
      <c r="A1984" s="9" t="str">
        <f>Tabla1[[#This Row],[DIA]]&amp;"-"&amp;Tabla1[[#This Row],[NUM]]</f>
        <v>45908-586</v>
      </c>
      <c r="B1984" s="61">
        <v>45908</v>
      </c>
      <c r="C1984" t="s">
        <v>229</v>
      </c>
      <c r="D1984" t="s">
        <v>13</v>
      </c>
      <c r="E1984" t="s">
        <v>556</v>
      </c>
      <c r="F1984">
        <v>586</v>
      </c>
      <c r="G1984">
        <v>0.73611111111111116</v>
      </c>
      <c r="H1984">
        <v>0.86111111111111116</v>
      </c>
      <c r="I1984">
        <v>35</v>
      </c>
      <c r="J1984">
        <v>0</v>
      </c>
      <c r="K1984">
        <v>35</v>
      </c>
      <c r="L1984">
        <v>0</v>
      </c>
      <c r="M1984" s="1" t="str">
        <f>IFERROR(VLOOKUP(Tabla1[[#This Row],[COD]],Circuitos[],2,0)," ")</f>
        <v xml:space="preserve"> </v>
      </c>
      <c r="N1984" s="9">
        <f>Tabla1[[#This Row],[DIA]]</f>
        <v>45908</v>
      </c>
    </row>
    <row r="1985" spans="1:14">
      <c r="A1985" s="9" t="str">
        <f>Tabla1[[#This Row],[DIA]]&amp;"-"&amp;Tabla1[[#This Row],[NUM]]</f>
        <v>45908-622</v>
      </c>
      <c r="B1985" s="61">
        <v>45908</v>
      </c>
      <c r="C1985" t="s">
        <v>54</v>
      </c>
      <c r="D1985" t="s">
        <v>266</v>
      </c>
      <c r="E1985" t="s">
        <v>558</v>
      </c>
      <c r="F1985">
        <v>622</v>
      </c>
      <c r="G1985">
        <v>0.65277777777777779</v>
      </c>
      <c r="H1985">
        <v>0.76041666666666663</v>
      </c>
      <c r="I1985">
        <v>40</v>
      </c>
      <c r="J1985">
        <v>4</v>
      </c>
      <c r="K1985">
        <v>36</v>
      </c>
      <c r="L1985">
        <v>10</v>
      </c>
      <c r="M1985" s="1" t="str">
        <f>IFERROR(VLOOKUP(Tabla1[[#This Row],[COD]],Circuitos[],2,0)," ")</f>
        <v>Todo Eslovenia, Austria y Costa Italiana</v>
      </c>
      <c r="N1985" s="9">
        <f>Tabla1[[#This Row],[DIA]]</f>
        <v>45908</v>
      </c>
    </row>
    <row r="1986" spans="1:14">
      <c r="A1986" s="9" t="str">
        <f>Tabla1[[#This Row],[DIA]]&amp;"-"&amp;Tabla1[[#This Row],[NUM]]</f>
        <v>45908-1010</v>
      </c>
      <c r="B1986" s="61">
        <v>45908</v>
      </c>
      <c r="C1986" t="s">
        <v>29</v>
      </c>
      <c r="D1986" t="s">
        <v>183</v>
      </c>
      <c r="E1986" t="s">
        <v>174</v>
      </c>
      <c r="F1986">
        <v>1010</v>
      </c>
      <c r="G1986">
        <v>0.70833333333333337</v>
      </c>
      <c r="H1986">
        <v>0.97916666666666663</v>
      </c>
      <c r="I1986">
        <v>88</v>
      </c>
      <c r="J1986">
        <v>28</v>
      </c>
      <c r="K1986">
        <v>60</v>
      </c>
      <c r="L1986">
        <v>31.818181818181817</v>
      </c>
      <c r="M1986" s="1" t="str">
        <f>IFERROR(VLOOKUP(Tabla1[[#This Row],[COD]],Circuitos[],2,0)," ")</f>
        <v>Nefertari y Abu Simbel / Maravillas del Nilo y Abu Simbel</v>
      </c>
      <c r="N1986" s="9">
        <f>Tabla1[[#This Row],[DIA]]</f>
        <v>45908</v>
      </c>
    </row>
    <row r="1987" spans="1:14">
      <c r="A1987" s="9" t="str">
        <f>Tabla1[[#This Row],[DIA]]&amp;"-"&amp;Tabla1[[#This Row],[NUM]]</f>
        <v>45908-5115</v>
      </c>
      <c r="B1987" s="61">
        <v>45908</v>
      </c>
      <c r="C1987" t="s">
        <v>24</v>
      </c>
      <c r="D1987" t="s">
        <v>147</v>
      </c>
      <c r="E1987" t="s">
        <v>549</v>
      </c>
      <c r="F1987">
        <v>5115</v>
      </c>
      <c r="G1987">
        <v>0.33333333333333331</v>
      </c>
      <c r="H1987">
        <v>0.51388888888888884</v>
      </c>
      <c r="I1987">
        <v>189</v>
      </c>
      <c r="J1987">
        <v>155</v>
      </c>
      <c r="K1987">
        <v>34</v>
      </c>
      <c r="L1987">
        <v>82.010582010582013</v>
      </c>
      <c r="M1987" s="1" t="str">
        <f>IFERROR(VLOOKUP(Tabla1[[#This Row],[COD]],Circuitos[],2,0)," ")</f>
        <v>Turquía Eterna I y II</v>
      </c>
      <c r="N1987" s="9">
        <f>Tabla1[[#This Row],[DIA]]</f>
        <v>45908</v>
      </c>
    </row>
    <row r="1988" spans="1:14">
      <c r="A1988" s="9" t="str">
        <f>Tabla1[[#This Row],[DIA]]&amp;"-"&amp;Tabla1[[#This Row],[NUM]]</f>
        <v>45909-1304</v>
      </c>
      <c r="B1988" s="61">
        <v>45909</v>
      </c>
      <c r="C1988" t="s">
        <v>33</v>
      </c>
      <c r="D1988" t="s">
        <v>147</v>
      </c>
      <c r="E1988" t="s">
        <v>181</v>
      </c>
      <c r="F1988">
        <v>1304</v>
      </c>
      <c r="G1988">
        <v>0.5</v>
      </c>
      <c r="H1988">
        <v>0.72569444444444442</v>
      </c>
      <c r="I1988">
        <v>12</v>
      </c>
      <c r="J1988">
        <v>0</v>
      </c>
      <c r="K1988">
        <v>12</v>
      </c>
      <c r="L1988">
        <v>0</v>
      </c>
      <c r="M1988" s="1" t="str">
        <f>IFERROR(VLOOKUP(Tabla1[[#This Row],[COD]],Circuitos[],2,0)," ")</f>
        <v xml:space="preserve"> </v>
      </c>
      <c r="N1988" s="9">
        <f>Tabla1[[#This Row],[DIA]]</f>
        <v>45909</v>
      </c>
    </row>
    <row r="1989" spans="1:14">
      <c r="A1989" s="9" t="str">
        <f>Tabla1[[#This Row],[DIA]]&amp;"-"&amp;Tabla1[[#This Row],[NUM]]</f>
        <v>45909-761</v>
      </c>
      <c r="B1989" s="61">
        <v>45909</v>
      </c>
      <c r="C1989" t="s">
        <v>33</v>
      </c>
      <c r="D1989" t="s">
        <v>261</v>
      </c>
      <c r="E1989" t="s">
        <v>278</v>
      </c>
      <c r="F1989">
        <v>761</v>
      </c>
      <c r="G1989">
        <v>0.69444444444444442</v>
      </c>
      <c r="H1989">
        <v>0.80555555555555558</v>
      </c>
      <c r="I1989">
        <v>45</v>
      </c>
      <c r="J1989">
        <v>1</v>
      </c>
      <c r="K1989">
        <v>44</v>
      </c>
      <c r="L1989">
        <v>2.2222222222222223</v>
      </c>
      <c r="M1989" s="1" t="str">
        <f>IFERROR(VLOOKUP(Tabla1[[#This Row],[COD]],Circuitos[],2,0)," ")</f>
        <v>Sicilia Mágica "I"</v>
      </c>
      <c r="N1989" s="9">
        <f>Tabla1[[#This Row],[DIA]]</f>
        <v>45909</v>
      </c>
    </row>
    <row r="1990" spans="1:14">
      <c r="A1990" s="9" t="str">
        <f>Tabla1[[#This Row],[DIA]]&amp;"-"&amp;Tabla1[[#This Row],[NUM]]</f>
        <v>45909-1854</v>
      </c>
      <c r="B1990" s="61">
        <v>45909</v>
      </c>
      <c r="C1990" t="s">
        <v>36</v>
      </c>
      <c r="D1990" t="s">
        <v>147</v>
      </c>
      <c r="E1990" t="s">
        <v>181</v>
      </c>
      <c r="F1990">
        <v>1854</v>
      </c>
      <c r="G1990">
        <v>0.5</v>
      </c>
      <c r="H1990">
        <v>0.69097222222222221</v>
      </c>
      <c r="I1990">
        <v>16</v>
      </c>
      <c r="J1990">
        <v>0</v>
      </c>
      <c r="K1990">
        <v>16</v>
      </c>
      <c r="L1990">
        <v>0</v>
      </c>
      <c r="M1990" s="1" t="str">
        <f>IFERROR(VLOOKUP(Tabla1[[#This Row],[COD]],Circuitos[],2,0)," ")</f>
        <v xml:space="preserve"> </v>
      </c>
      <c r="N1990" s="9">
        <f>Tabla1[[#This Row],[DIA]]</f>
        <v>45909</v>
      </c>
    </row>
    <row r="1991" spans="1:14">
      <c r="A1991" s="9" t="str">
        <f>Tabla1[[#This Row],[DIA]]&amp;"-"&amp;Tabla1[[#This Row],[NUM]]</f>
        <v>45909-1316</v>
      </c>
      <c r="B1991" s="61">
        <v>45909</v>
      </c>
      <c r="C1991" t="s">
        <v>37</v>
      </c>
      <c r="D1991" t="s">
        <v>147</v>
      </c>
      <c r="E1991" t="s">
        <v>181</v>
      </c>
      <c r="F1991">
        <v>1316</v>
      </c>
      <c r="G1991">
        <v>0.50347222222222221</v>
      </c>
      <c r="H1991">
        <v>0.71875</v>
      </c>
      <c r="I1991">
        <v>16</v>
      </c>
      <c r="J1991">
        <v>2</v>
      </c>
      <c r="K1991">
        <v>14</v>
      </c>
      <c r="L1991">
        <v>12.5</v>
      </c>
      <c r="M1991" s="1" t="str">
        <f>IFERROR(VLOOKUP(Tabla1[[#This Row],[COD]],Circuitos[],2,0)," ")</f>
        <v xml:space="preserve"> </v>
      </c>
      <c r="N1991" s="9">
        <f>Tabla1[[#This Row],[DIA]]</f>
        <v>45909</v>
      </c>
    </row>
    <row r="1992" spans="1:14">
      <c r="A1992" s="9" t="str">
        <f>Tabla1[[#This Row],[DIA]]&amp;"-"&amp;Tabla1[[#This Row],[NUM]]</f>
        <v>45909-934</v>
      </c>
      <c r="B1992" s="61">
        <v>45909</v>
      </c>
      <c r="C1992" t="s">
        <v>209</v>
      </c>
      <c r="D1992" t="s">
        <v>13</v>
      </c>
      <c r="E1992" t="s">
        <v>250</v>
      </c>
      <c r="F1992">
        <v>934</v>
      </c>
      <c r="G1992">
        <v>0.52430555555555558</v>
      </c>
      <c r="H1992">
        <v>0.65277777777777779</v>
      </c>
      <c r="I1992">
        <v>45</v>
      </c>
      <c r="J1992">
        <v>4</v>
      </c>
      <c r="K1992">
        <v>41</v>
      </c>
      <c r="L1992">
        <v>8.8888888888888893</v>
      </c>
      <c r="M1992" s="1" t="str">
        <f>IFERROR(VLOOKUP(Tabla1[[#This Row],[COD]],Circuitos[],2,0)," ")</f>
        <v xml:space="preserve"> </v>
      </c>
      <c r="N1992" s="9">
        <f>Tabla1[[#This Row],[DIA]]</f>
        <v>45909</v>
      </c>
    </row>
    <row r="1993" spans="1:14">
      <c r="A1993" s="9" t="str">
        <f>Tabla1[[#This Row],[DIA]]&amp;"-"&amp;Tabla1[[#This Row],[NUM]]</f>
        <v>45909-1305</v>
      </c>
      <c r="B1993" s="61">
        <v>45909</v>
      </c>
      <c r="C1993" t="s">
        <v>147</v>
      </c>
      <c r="D1993" t="s">
        <v>33</v>
      </c>
      <c r="E1993" t="s">
        <v>181</v>
      </c>
      <c r="F1993">
        <v>1305</v>
      </c>
      <c r="G1993">
        <v>0.55208333333333337</v>
      </c>
      <c r="H1993">
        <v>0.70833333333333337</v>
      </c>
      <c r="I1993">
        <v>12</v>
      </c>
      <c r="J1993">
        <v>2</v>
      </c>
      <c r="K1993">
        <v>10</v>
      </c>
      <c r="L1993">
        <v>16.666666666666668</v>
      </c>
      <c r="M1993" s="1" t="str">
        <f>IFERROR(VLOOKUP(Tabla1[[#This Row],[COD]],Circuitos[],2,0)," ")</f>
        <v xml:space="preserve"> </v>
      </c>
      <c r="N1993" s="9">
        <f>Tabla1[[#This Row],[DIA]]</f>
        <v>45909</v>
      </c>
    </row>
    <row r="1994" spans="1:14">
      <c r="A1994" s="9" t="str">
        <f>Tabla1[[#This Row],[DIA]]&amp;"-"&amp;Tabla1[[#This Row],[NUM]]</f>
        <v>45909-2020</v>
      </c>
      <c r="B1994" s="61">
        <v>45909</v>
      </c>
      <c r="C1994" t="s">
        <v>147</v>
      </c>
      <c r="D1994" t="s">
        <v>180</v>
      </c>
      <c r="E1994" t="s">
        <v>181</v>
      </c>
      <c r="F1994">
        <v>2020</v>
      </c>
      <c r="G1994">
        <v>0.76736111111111116</v>
      </c>
      <c r="H1994">
        <v>0.82986111111111116</v>
      </c>
      <c r="I1994">
        <v>58</v>
      </c>
      <c r="J1994">
        <v>0</v>
      </c>
      <c r="K1994">
        <v>58</v>
      </c>
      <c r="L1994">
        <v>0</v>
      </c>
      <c r="M1994" s="1" t="str">
        <f>IFERROR(VLOOKUP(Tabla1[[#This Row],[COD]],Circuitos[],2,0)," ")</f>
        <v xml:space="preserve"> </v>
      </c>
      <c r="N1994" s="9">
        <f>Tabla1[[#This Row],[DIA]]</f>
        <v>45909</v>
      </c>
    </row>
    <row r="1995" spans="1:14">
      <c r="A1995" s="9" t="str">
        <f>Tabla1[[#This Row],[DIA]]&amp;"-"&amp;Tabla1[[#This Row],[NUM]]</f>
        <v>45909-2022</v>
      </c>
      <c r="B1995" s="61">
        <v>45909</v>
      </c>
      <c r="C1995" t="s">
        <v>147</v>
      </c>
      <c r="D1995" t="s">
        <v>180</v>
      </c>
      <c r="E1995" t="s">
        <v>181</v>
      </c>
      <c r="F1995">
        <v>2022</v>
      </c>
      <c r="G1995">
        <v>0.83680555555555558</v>
      </c>
      <c r="H1995">
        <v>0.90277777777777779</v>
      </c>
      <c r="I1995">
        <v>28</v>
      </c>
      <c r="J1995">
        <v>2</v>
      </c>
      <c r="K1995">
        <v>26</v>
      </c>
      <c r="L1995">
        <v>7.1428571428571432</v>
      </c>
      <c r="M1995" s="1" t="str">
        <f>IFERROR(VLOOKUP(Tabla1[[#This Row],[COD]],Circuitos[],2,0)," ")</f>
        <v xml:space="preserve"> </v>
      </c>
      <c r="N1995" s="9">
        <f>Tabla1[[#This Row],[DIA]]</f>
        <v>45909</v>
      </c>
    </row>
    <row r="1996" spans="1:14">
      <c r="A1996" s="9" t="str">
        <f>Tabla1[[#This Row],[DIA]]&amp;"-"&amp;Tabla1[[#This Row],[NUM]]</f>
        <v>45909-1855</v>
      </c>
      <c r="B1996" s="61">
        <v>45909</v>
      </c>
      <c r="C1996" t="s">
        <v>147</v>
      </c>
      <c r="D1996" t="s">
        <v>36</v>
      </c>
      <c r="E1996" t="s">
        <v>181</v>
      </c>
      <c r="F1996">
        <v>1855</v>
      </c>
      <c r="G1996">
        <v>0.59722222222222221</v>
      </c>
      <c r="H1996">
        <v>0.71180555555555558</v>
      </c>
      <c r="I1996">
        <v>16</v>
      </c>
      <c r="J1996">
        <v>16</v>
      </c>
      <c r="K1996">
        <v>0</v>
      </c>
      <c r="L1996">
        <v>100</v>
      </c>
      <c r="M1996" s="1" t="str">
        <f>IFERROR(VLOOKUP(Tabla1[[#This Row],[COD]],Circuitos[],2,0)," ")</f>
        <v xml:space="preserve"> </v>
      </c>
      <c r="N1996" s="9">
        <f>Tabla1[[#This Row],[DIA]]</f>
        <v>45909</v>
      </c>
    </row>
    <row r="1997" spans="1:14">
      <c r="A1997" s="9" t="str">
        <f>Tabla1[[#This Row],[DIA]]&amp;"-"&amp;Tabla1[[#This Row],[NUM]]</f>
        <v>45909-1315</v>
      </c>
      <c r="B1997" s="61">
        <v>45909</v>
      </c>
      <c r="C1997" t="s">
        <v>147</v>
      </c>
      <c r="D1997" t="s">
        <v>37</v>
      </c>
      <c r="E1997" t="s">
        <v>181</v>
      </c>
      <c r="F1997">
        <v>1315</v>
      </c>
      <c r="G1997">
        <v>0.32291666666666669</v>
      </c>
      <c r="H1997">
        <v>0.46180555555555558</v>
      </c>
      <c r="I1997">
        <v>16</v>
      </c>
      <c r="J1997">
        <v>3</v>
      </c>
      <c r="K1997">
        <v>13</v>
      </c>
      <c r="L1997">
        <v>18.75</v>
      </c>
      <c r="M1997" s="1" t="str">
        <f>IFERROR(VLOOKUP(Tabla1[[#This Row],[COD]],Circuitos[],2,0)," ")</f>
        <v xml:space="preserve"> </v>
      </c>
      <c r="N1997" s="9">
        <f>Tabla1[[#This Row],[DIA]]</f>
        <v>45909</v>
      </c>
    </row>
    <row r="1998" spans="1:14">
      <c r="A1998" s="9" t="str">
        <f>Tabla1[[#This Row],[DIA]]&amp;"-"&amp;Tabla1[[#This Row],[NUM]]</f>
        <v>45909-762</v>
      </c>
      <c r="B1998" s="61">
        <v>45909</v>
      </c>
      <c r="C1998" t="s">
        <v>147</v>
      </c>
      <c r="D1998" t="s">
        <v>552</v>
      </c>
      <c r="E1998" t="s">
        <v>181</v>
      </c>
      <c r="F1998">
        <v>762</v>
      </c>
      <c r="G1998">
        <v>2.7777777777777776E-2</v>
      </c>
      <c r="H1998">
        <v>0.26041666666666669</v>
      </c>
      <c r="I1998">
        <v>27</v>
      </c>
      <c r="J1998">
        <v>0</v>
      </c>
      <c r="K1998">
        <v>27</v>
      </c>
      <c r="L1998">
        <v>0</v>
      </c>
      <c r="M1998" s="1" t="str">
        <f>IFERROR(VLOOKUP(Tabla1[[#This Row],[COD]],Circuitos[],2,0)," ")</f>
        <v xml:space="preserve"> </v>
      </c>
      <c r="N1998" s="9">
        <f>Tabla1[[#This Row],[DIA]]</f>
        <v>45909</v>
      </c>
    </row>
    <row r="1999" spans="1:14">
      <c r="A1999" s="9" t="str">
        <f>Tabla1[[#This Row],[DIA]]&amp;"-"&amp;Tabla1[[#This Row],[NUM]]</f>
        <v>45909-1859</v>
      </c>
      <c r="B1999" s="61">
        <v>45909</v>
      </c>
      <c r="C1999" t="s">
        <v>147</v>
      </c>
      <c r="D1999" t="s">
        <v>13</v>
      </c>
      <c r="E1999" t="s">
        <v>181</v>
      </c>
      <c r="F1999">
        <v>1859</v>
      </c>
      <c r="G1999">
        <v>0.55208333333333337</v>
      </c>
      <c r="H1999">
        <v>0.70138888888888884</v>
      </c>
      <c r="I1999">
        <v>30</v>
      </c>
      <c r="J1999">
        <v>4</v>
      </c>
      <c r="K1999">
        <v>26</v>
      </c>
      <c r="L1999">
        <v>13.333333333333334</v>
      </c>
      <c r="M1999" s="1" t="str">
        <f>IFERROR(VLOOKUP(Tabla1[[#This Row],[COD]],Circuitos[],2,0)," ")</f>
        <v xml:space="preserve"> </v>
      </c>
      <c r="N1999" s="9">
        <f>Tabla1[[#This Row],[DIA]]</f>
        <v>45909</v>
      </c>
    </row>
    <row r="2000" spans="1:14">
      <c r="A2000" s="9" t="str">
        <f>Tabla1[[#This Row],[DIA]]&amp;"-"&amp;Tabla1[[#This Row],[NUM]]</f>
        <v>45909-1313</v>
      </c>
      <c r="B2000" s="61">
        <v>45909</v>
      </c>
      <c r="C2000" t="s">
        <v>147</v>
      </c>
      <c r="D2000" t="s">
        <v>22</v>
      </c>
      <c r="E2000" t="s">
        <v>181</v>
      </c>
      <c r="F2000">
        <v>1313</v>
      </c>
      <c r="G2000">
        <v>0.59375</v>
      </c>
      <c r="H2000">
        <v>0.72569444444444442</v>
      </c>
      <c r="I2000">
        <v>12</v>
      </c>
      <c r="J2000">
        <v>5</v>
      </c>
      <c r="K2000">
        <v>7</v>
      </c>
      <c r="L2000">
        <v>41.666666666666664</v>
      </c>
      <c r="M2000" s="1" t="str">
        <f>IFERROR(VLOOKUP(Tabla1[[#This Row],[COD]],Circuitos[],2,0)," ")</f>
        <v xml:space="preserve"> </v>
      </c>
      <c r="N2000" s="9">
        <f>Tabla1[[#This Row],[DIA]]</f>
        <v>45909</v>
      </c>
    </row>
    <row r="2001" spans="1:14">
      <c r="A2001" s="9" t="str">
        <f>Tabla1[[#This Row],[DIA]]&amp;"-"&amp;Tabla1[[#This Row],[NUM]]</f>
        <v>45909-933</v>
      </c>
      <c r="B2001" s="61">
        <v>45909</v>
      </c>
      <c r="C2001" t="s">
        <v>13</v>
      </c>
      <c r="D2001" t="s">
        <v>209</v>
      </c>
      <c r="E2001" t="s">
        <v>250</v>
      </c>
      <c r="F2001">
        <v>933</v>
      </c>
      <c r="G2001">
        <v>0.375</v>
      </c>
      <c r="H2001">
        <v>0.49305555555555558</v>
      </c>
      <c r="I2001">
        <v>45</v>
      </c>
      <c r="J2001">
        <v>2</v>
      </c>
      <c r="K2001">
        <v>43</v>
      </c>
      <c r="L2001">
        <v>4.4444444444444446</v>
      </c>
      <c r="M2001" s="1" t="str">
        <f>IFERROR(VLOOKUP(Tabla1[[#This Row],[COD]],Circuitos[],2,0)," ")</f>
        <v xml:space="preserve"> </v>
      </c>
      <c r="N2001" s="9">
        <f>Tabla1[[#This Row],[DIA]]</f>
        <v>45909</v>
      </c>
    </row>
    <row r="2002" spans="1:14">
      <c r="A2002" s="9" t="str">
        <f>Tabla1[[#This Row],[DIA]]&amp;"-"&amp;Tabla1[[#This Row],[NUM]]</f>
        <v>45909-150</v>
      </c>
      <c r="B2002" s="61">
        <v>45909</v>
      </c>
      <c r="C2002" t="s">
        <v>13</v>
      </c>
      <c r="D2002" t="s">
        <v>139</v>
      </c>
      <c r="E2002" t="s">
        <v>400</v>
      </c>
      <c r="F2002">
        <v>150</v>
      </c>
      <c r="G2002">
        <v>0.67361111111111116</v>
      </c>
      <c r="H2002">
        <v>0.99652777777777779</v>
      </c>
      <c r="I2002">
        <v>27</v>
      </c>
      <c r="J2002">
        <v>0</v>
      </c>
      <c r="K2002">
        <v>27</v>
      </c>
      <c r="L2002">
        <v>0</v>
      </c>
      <c r="M2002" s="1" t="str">
        <f>IFERROR(VLOOKUP(Tabla1[[#This Row],[COD]],Circuitos[],2,0)," ")</f>
        <v xml:space="preserve"> </v>
      </c>
      <c r="N2002" s="9">
        <f>Tabla1[[#This Row],[DIA]]</f>
        <v>45909</v>
      </c>
    </row>
    <row r="2003" spans="1:14">
      <c r="A2003" s="9" t="str">
        <f>Tabla1[[#This Row],[DIA]]&amp;"-"&amp;Tabla1[[#This Row],[NUM]]</f>
        <v>45909-1858</v>
      </c>
      <c r="B2003" s="61">
        <v>45909</v>
      </c>
      <c r="C2003" t="s">
        <v>13</v>
      </c>
      <c r="D2003" t="s">
        <v>147</v>
      </c>
      <c r="E2003" t="s">
        <v>181</v>
      </c>
      <c r="F2003">
        <v>1858</v>
      </c>
      <c r="G2003">
        <v>0.5</v>
      </c>
      <c r="H2003">
        <v>0.71527777777777779</v>
      </c>
      <c r="I2003">
        <v>30</v>
      </c>
      <c r="J2003">
        <v>0</v>
      </c>
      <c r="K2003">
        <v>30</v>
      </c>
      <c r="L2003">
        <v>0</v>
      </c>
      <c r="M2003" s="1" t="str">
        <f>IFERROR(VLOOKUP(Tabla1[[#This Row],[COD]],Circuitos[],2,0)," ")</f>
        <v xml:space="preserve"> </v>
      </c>
      <c r="N2003" s="9">
        <f>Tabla1[[#This Row],[DIA]]</f>
        <v>45909</v>
      </c>
    </row>
    <row r="2004" spans="1:14">
      <c r="A2004" s="9" t="str">
        <f>Tabla1[[#This Row],[DIA]]&amp;"-"&amp;Tabla1[[#This Row],[NUM]]</f>
        <v>45909-416</v>
      </c>
      <c r="B2004" s="61">
        <v>45909</v>
      </c>
      <c r="C2004" t="s">
        <v>13</v>
      </c>
      <c r="D2004" t="s">
        <v>358</v>
      </c>
      <c r="E2004" t="s">
        <v>528</v>
      </c>
      <c r="F2004">
        <v>416</v>
      </c>
      <c r="G2004">
        <v>0.51736111111111116</v>
      </c>
      <c r="H2004">
        <v>0.71875</v>
      </c>
      <c r="I2004">
        <v>35</v>
      </c>
      <c r="J2004">
        <v>21</v>
      </c>
      <c r="K2004">
        <v>14</v>
      </c>
      <c r="L2004">
        <v>60</v>
      </c>
      <c r="M2004" s="1" t="str">
        <f>IFERROR(VLOOKUP(Tabla1[[#This Row],[COD]],Circuitos[],2,0)," ")</f>
        <v xml:space="preserve"> </v>
      </c>
      <c r="N2004" s="9">
        <f>Tabla1[[#This Row],[DIA]]</f>
        <v>45909</v>
      </c>
    </row>
    <row r="2005" spans="1:14">
      <c r="A2005" s="9" t="str">
        <f>Tabla1[[#This Row],[DIA]]&amp;"-"&amp;Tabla1[[#This Row],[NUM]]</f>
        <v>45909-686</v>
      </c>
      <c r="B2005" s="61">
        <v>45909</v>
      </c>
      <c r="C2005" t="s">
        <v>13</v>
      </c>
      <c r="D2005" t="s">
        <v>291</v>
      </c>
      <c r="E2005" t="s">
        <v>292</v>
      </c>
      <c r="F2005">
        <v>686</v>
      </c>
      <c r="G2005">
        <v>0.4513888888888889</v>
      </c>
      <c r="H2005">
        <v>0.65625</v>
      </c>
      <c r="I2005">
        <v>46</v>
      </c>
      <c r="J2005">
        <v>18</v>
      </c>
      <c r="K2005">
        <v>28</v>
      </c>
      <c r="L2005">
        <v>39.130434782608695</v>
      </c>
      <c r="M2005" s="1" t="str">
        <f>IFERROR(VLOOKUP(Tabla1[[#This Row],[COD]],Circuitos[],2,0)," ")</f>
        <v xml:space="preserve"> </v>
      </c>
      <c r="N2005" s="9">
        <f>Tabla1[[#This Row],[DIA]]</f>
        <v>45909</v>
      </c>
    </row>
    <row r="2006" spans="1:14">
      <c r="A2006" s="9" t="str">
        <f>Tabla1[[#This Row],[DIA]]&amp;"-"&amp;Tabla1[[#This Row],[NUM]]</f>
        <v>45909-941</v>
      </c>
      <c r="B2006" s="61">
        <v>45909</v>
      </c>
      <c r="C2006" t="s">
        <v>13</v>
      </c>
      <c r="D2006" t="s">
        <v>254</v>
      </c>
      <c r="E2006" t="s">
        <v>250</v>
      </c>
      <c r="F2006">
        <v>941</v>
      </c>
      <c r="G2006">
        <v>0.66666666666666663</v>
      </c>
      <c r="H2006">
        <v>0.78125</v>
      </c>
      <c r="I2006">
        <v>35</v>
      </c>
      <c r="J2006">
        <v>2</v>
      </c>
      <c r="K2006">
        <v>33</v>
      </c>
      <c r="L2006">
        <v>5.7142857142857144</v>
      </c>
      <c r="M2006" s="1" t="str">
        <f>IFERROR(VLOOKUP(Tabla1[[#This Row],[COD]],Circuitos[],2,0)," ")</f>
        <v xml:space="preserve"> </v>
      </c>
      <c r="N2006" s="9">
        <f>Tabla1[[#This Row],[DIA]]</f>
        <v>45909</v>
      </c>
    </row>
    <row r="2007" spans="1:14">
      <c r="A2007" s="9" t="str">
        <f>Tabla1[[#This Row],[DIA]]&amp;"-"&amp;Tabla1[[#This Row],[NUM]]</f>
        <v>45909-415</v>
      </c>
      <c r="B2007" s="61">
        <v>45909</v>
      </c>
      <c r="C2007" t="s">
        <v>358</v>
      </c>
      <c r="D2007" t="s">
        <v>13</v>
      </c>
      <c r="E2007" t="s">
        <v>528</v>
      </c>
      <c r="F2007">
        <v>415</v>
      </c>
      <c r="G2007">
        <v>0.34722222222222221</v>
      </c>
      <c r="H2007">
        <v>0.47569444444444442</v>
      </c>
      <c r="I2007">
        <v>35</v>
      </c>
      <c r="J2007">
        <v>25</v>
      </c>
      <c r="K2007">
        <v>10</v>
      </c>
      <c r="L2007">
        <v>71.428571428571431</v>
      </c>
      <c r="M2007" s="1" t="str">
        <f>IFERROR(VLOOKUP(Tabla1[[#This Row],[COD]],Circuitos[],2,0)," ")</f>
        <v xml:space="preserve"> </v>
      </c>
      <c r="N2007" s="9">
        <f>Tabla1[[#This Row],[DIA]]</f>
        <v>45909</v>
      </c>
    </row>
    <row r="2008" spans="1:14">
      <c r="A2008" s="9" t="str">
        <f>Tabla1[[#This Row],[DIA]]&amp;"-"&amp;Tabla1[[#This Row],[NUM]]</f>
        <v>45909-762</v>
      </c>
      <c r="B2008" s="61">
        <v>45909</v>
      </c>
      <c r="C2008" t="s">
        <v>261</v>
      </c>
      <c r="D2008" t="s">
        <v>24</v>
      </c>
      <c r="E2008" t="s">
        <v>278</v>
      </c>
      <c r="F2008">
        <v>762</v>
      </c>
      <c r="G2008">
        <v>0.84722222222222221</v>
      </c>
      <c r="H2008">
        <v>0.94444444444444442</v>
      </c>
      <c r="I2008">
        <v>45</v>
      </c>
      <c r="J2008">
        <v>36</v>
      </c>
      <c r="K2008">
        <v>9</v>
      </c>
      <c r="L2008">
        <v>80</v>
      </c>
      <c r="M2008" s="1" t="str">
        <f>IFERROR(VLOOKUP(Tabla1[[#This Row],[COD]],Circuitos[],2,0)," ")</f>
        <v xml:space="preserve"> </v>
      </c>
      <c r="N2008" s="9">
        <f>Tabla1[[#This Row],[DIA]]</f>
        <v>45909</v>
      </c>
    </row>
    <row r="2009" spans="1:14">
      <c r="A2009" s="9" t="str">
        <f>Tabla1[[#This Row],[DIA]]&amp;"-"&amp;Tabla1[[#This Row],[NUM]]</f>
        <v>45909-685</v>
      </c>
      <c r="B2009" s="61">
        <v>45909</v>
      </c>
      <c r="C2009" t="s">
        <v>291</v>
      </c>
      <c r="D2009" t="s">
        <v>13</v>
      </c>
      <c r="E2009" t="s">
        <v>292</v>
      </c>
      <c r="F2009">
        <v>685</v>
      </c>
      <c r="G2009">
        <v>0.29166666666666669</v>
      </c>
      <c r="H2009">
        <v>0.41666666666666669</v>
      </c>
      <c r="I2009">
        <v>46</v>
      </c>
      <c r="J2009">
        <v>8</v>
      </c>
      <c r="K2009">
        <v>38</v>
      </c>
      <c r="L2009">
        <v>17.391304347826086</v>
      </c>
      <c r="M2009" s="1" t="str">
        <f>IFERROR(VLOOKUP(Tabla1[[#This Row],[COD]],Circuitos[],2,0)," ")</f>
        <v xml:space="preserve"> </v>
      </c>
      <c r="N2009" s="9">
        <f>Tabla1[[#This Row],[DIA]]</f>
        <v>45909</v>
      </c>
    </row>
    <row r="2010" spans="1:14">
      <c r="A2010" s="9" t="str">
        <f>Tabla1[[#This Row],[DIA]]&amp;"-"&amp;Tabla1[[#This Row],[NUM]]</f>
        <v>45909-1302</v>
      </c>
      <c r="B2010" s="61">
        <v>45909</v>
      </c>
      <c r="C2010" t="s">
        <v>22</v>
      </c>
      <c r="D2010" t="s">
        <v>147</v>
      </c>
      <c r="E2010" t="s">
        <v>181</v>
      </c>
      <c r="F2010">
        <v>1302</v>
      </c>
      <c r="G2010">
        <v>0.4826388888888889</v>
      </c>
      <c r="H2010">
        <v>0.6875</v>
      </c>
      <c r="I2010">
        <v>12</v>
      </c>
      <c r="J2010">
        <v>0</v>
      </c>
      <c r="K2010">
        <v>12</v>
      </c>
      <c r="L2010">
        <v>0</v>
      </c>
      <c r="M2010" s="1" t="str">
        <f>IFERROR(VLOOKUP(Tabla1[[#This Row],[COD]],Circuitos[],2,0)," ")</f>
        <v xml:space="preserve"> </v>
      </c>
      <c r="N2010" s="9">
        <f>Tabla1[[#This Row],[DIA]]</f>
        <v>45909</v>
      </c>
    </row>
    <row r="2011" spans="1:14">
      <c r="A2011" s="9" t="str">
        <f>Tabla1[[#This Row],[DIA]]&amp;"-"&amp;Tabla1[[#This Row],[NUM]]</f>
        <v>45909-942</v>
      </c>
      <c r="B2011" s="61">
        <v>45909</v>
      </c>
      <c r="C2011" t="s">
        <v>254</v>
      </c>
      <c r="D2011" t="s">
        <v>13</v>
      </c>
      <c r="E2011" t="s">
        <v>250</v>
      </c>
      <c r="F2011">
        <v>942</v>
      </c>
      <c r="G2011">
        <v>0.8125</v>
      </c>
      <c r="H2011">
        <v>0.93402777777777779</v>
      </c>
      <c r="I2011">
        <v>45</v>
      </c>
      <c r="J2011">
        <v>1</v>
      </c>
      <c r="K2011">
        <v>44</v>
      </c>
      <c r="L2011">
        <v>2.2222222222222223</v>
      </c>
      <c r="M2011" s="1" t="str">
        <f>IFERROR(VLOOKUP(Tabla1[[#This Row],[COD]],Circuitos[],2,0)," ")</f>
        <v xml:space="preserve"> </v>
      </c>
      <c r="N2011" s="9">
        <f>Tabla1[[#This Row],[DIA]]</f>
        <v>45909</v>
      </c>
    </row>
    <row r="2012" spans="1:14">
      <c r="A2012" s="9" t="str">
        <f>Tabla1[[#This Row],[DIA]]&amp;"-"&amp;Tabla1[[#This Row],[NUM]]</f>
        <v>45910-2333</v>
      </c>
      <c r="B2012" s="61">
        <v>45910</v>
      </c>
      <c r="C2012" t="s">
        <v>185</v>
      </c>
      <c r="D2012" t="s">
        <v>147</v>
      </c>
      <c r="E2012" t="s">
        <v>181</v>
      </c>
      <c r="F2012">
        <v>2333</v>
      </c>
      <c r="G2012">
        <v>0.79513888888888884</v>
      </c>
      <c r="H2012">
        <v>0.85763888888888884</v>
      </c>
      <c r="I2012">
        <v>40</v>
      </c>
      <c r="J2012">
        <v>7</v>
      </c>
      <c r="K2012">
        <v>33</v>
      </c>
      <c r="L2012">
        <v>17.5</v>
      </c>
      <c r="M2012" s="1" t="str">
        <f>IFERROR(VLOOKUP(Tabla1[[#This Row],[COD]],Circuitos[],2,0)," ")</f>
        <v xml:space="preserve"> </v>
      </c>
      <c r="N2012" s="9">
        <f>Tabla1[[#This Row],[DIA]]</f>
        <v>45910</v>
      </c>
    </row>
    <row r="2013" spans="1:14">
      <c r="A2013" s="9" t="str">
        <f>Tabla1[[#This Row],[DIA]]&amp;"-"&amp;Tabla1[[#This Row],[NUM]]</f>
        <v>45910-8055</v>
      </c>
      <c r="B2013" s="61">
        <v>45910</v>
      </c>
      <c r="C2013" t="s">
        <v>175</v>
      </c>
      <c r="D2013" t="s">
        <v>173</v>
      </c>
      <c r="E2013" t="s">
        <v>257</v>
      </c>
      <c r="F2013">
        <v>8055</v>
      </c>
      <c r="G2013">
        <v>0.5625</v>
      </c>
      <c r="H2013">
        <v>0.61458333333333337</v>
      </c>
      <c r="I2013">
        <v>20</v>
      </c>
      <c r="J2013">
        <v>0</v>
      </c>
      <c r="K2013">
        <v>20</v>
      </c>
      <c r="L2013">
        <v>0</v>
      </c>
      <c r="M2013" s="1" t="str">
        <f>IFERROR(VLOOKUP(Tabla1[[#This Row],[COD]],Circuitos[],2,0)," ")</f>
        <v xml:space="preserve"> </v>
      </c>
      <c r="N2013" s="9">
        <f>Tabla1[[#This Row],[DIA]]</f>
        <v>45910</v>
      </c>
    </row>
    <row r="2014" spans="1:14">
      <c r="A2014" s="9" t="str">
        <f>Tabla1[[#This Row],[DIA]]&amp;"-"&amp;Tabla1[[#This Row],[NUM]]</f>
        <v>45910-970</v>
      </c>
      <c r="B2014" s="61">
        <v>45910</v>
      </c>
      <c r="C2014" t="s">
        <v>139</v>
      </c>
      <c r="D2014" t="s">
        <v>559</v>
      </c>
      <c r="E2014" t="s">
        <v>400</v>
      </c>
      <c r="F2014">
        <v>970</v>
      </c>
      <c r="G2014">
        <v>9.0277777777777776E-2</v>
      </c>
      <c r="H2014">
        <v>0.58680555555555558</v>
      </c>
      <c r="I2014">
        <v>27</v>
      </c>
      <c r="J2014">
        <v>0</v>
      </c>
      <c r="K2014">
        <v>27</v>
      </c>
      <c r="L2014">
        <v>0</v>
      </c>
      <c r="M2014" s="1" t="str">
        <f>IFERROR(VLOOKUP(Tabla1[[#This Row],[COD]],Circuitos[],2,0)," ")</f>
        <v xml:space="preserve"> </v>
      </c>
      <c r="N2014" s="9">
        <f>Tabla1[[#This Row],[DIA]]</f>
        <v>45910</v>
      </c>
    </row>
    <row r="2015" spans="1:14">
      <c r="A2015" s="9" t="str">
        <f>Tabla1[[#This Row],[DIA]]&amp;"-"&amp;Tabla1[[#This Row],[NUM]]</f>
        <v>45910-710</v>
      </c>
      <c r="B2015" s="61">
        <v>45910</v>
      </c>
      <c r="C2015" t="s">
        <v>13</v>
      </c>
      <c r="D2015" t="s">
        <v>153</v>
      </c>
      <c r="E2015" t="s">
        <v>498</v>
      </c>
      <c r="F2015">
        <v>710</v>
      </c>
      <c r="G2015">
        <v>0.46180555555555558</v>
      </c>
      <c r="H2015">
        <v>0.24305555555555555</v>
      </c>
      <c r="I2015">
        <v>27</v>
      </c>
      <c r="J2015">
        <v>26</v>
      </c>
      <c r="K2015">
        <v>1</v>
      </c>
      <c r="L2015">
        <v>96.296296296296291</v>
      </c>
      <c r="M2015" s="1" t="str">
        <f>IFERROR(VLOOKUP(Tabla1[[#This Row],[COD]],Circuitos[],2,0)," ")</f>
        <v xml:space="preserve"> </v>
      </c>
      <c r="N2015" s="9">
        <f>Tabla1[[#This Row],[DIA]]</f>
        <v>45910</v>
      </c>
    </row>
    <row r="2016" spans="1:14">
      <c r="A2016" s="9" t="str">
        <f>Tabla1[[#This Row],[DIA]]&amp;"-"&amp;Tabla1[[#This Row],[NUM]]</f>
        <v>45911-406</v>
      </c>
      <c r="B2016" s="61">
        <v>45911</v>
      </c>
      <c r="C2016" t="s">
        <v>111</v>
      </c>
      <c r="D2016" t="s">
        <v>410</v>
      </c>
      <c r="E2016" t="s">
        <v>265</v>
      </c>
      <c r="F2016">
        <v>406</v>
      </c>
      <c r="G2016">
        <v>0.90625</v>
      </c>
      <c r="H2016">
        <v>0.2986111111111111</v>
      </c>
      <c r="I2016">
        <v>27</v>
      </c>
      <c r="J2016">
        <v>5</v>
      </c>
      <c r="K2016">
        <v>22</v>
      </c>
      <c r="L2016">
        <v>18.518518518518519</v>
      </c>
      <c r="M2016" s="1" t="str">
        <f>IFERROR(VLOOKUP(Tabla1[[#This Row],[COD]],Circuitos[],2,0)," ")</f>
        <v>Lo Mejor de Tailandia y Playas de Phuket</v>
      </c>
      <c r="N2016" s="9">
        <f>Tabla1[[#This Row],[DIA]]</f>
        <v>45911</v>
      </c>
    </row>
    <row r="2017" spans="1:14">
      <c r="A2017" s="9" t="str">
        <f>Tabla1[[#This Row],[DIA]]&amp;"-"&amp;Tabla1[[#This Row],[NUM]]</f>
        <v>45911-393</v>
      </c>
      <c r="B2017" s="61">
        <v>45911</v>
      </c>
      <c r="C2017" t="s">
        <v>560</v>
      </c>
      <c r="D2017" t="s">
        <v>111</v>
      </c>
      <c r="E2017" t="s">
        <v>265</v>
      </c>
      <c r="F2017">
        <v>393</v>
      </c>
      <c r="G2017">
        <v>0.90625</v>
      </c>
      <c r="H2017">
        <v>3.8194444444444448E-2</v>
      </c>
      <c r="I2017">
        <v>27</v>
      </c>
      <c r="J2017">
        <v>6</v>
      </c>
      <c r="K2017">
        <v>21</v>
      </c>
      <c r="L2017">
        <v>22.222222222222221</v>
      </c>
      <c r="M2017" s="1" t="str">
        <f>IFERROR(VLOOKUP(Tabla1[[#This Row],[COD]],Circuitos[],2,0)," ")</f>
        <v xml:space="preserve"> </v>
      </c>
      <c r="N2017" s="9">
        <f>Tabla1[[#This Row],[DIA]]</f>
        <v>45911</v>
      </c>
    </row>
    <row r="2018" spans="1:14">
      <c r="A2018" s="9" t="str">
        <f>Tabla1[[#This Row],[DIA]]&amp;"-"&amp;Tabla1[[#This Row],[NUM]]</f>
        <v>45911-650</v>
      </c>
      <c r="B2018" s="61">
        <v>45911</v>
      </c>
      <c r="C2018" t="s">
        <v>252</v>
      </c>
      <c r="D2018" t="s">
        <v>13</v>
      </c>
      <c r="E2018" t="s">
        <v>250</v>
      </c>
      <c r="F2018">
        <v>650</v>
      </c>
      <c r="G2018">
        <v>0.61458333333333337</v>
      </c>
      <c r="H2018">
        <v>0.72222222222222221</v>
      </c>
      <c r="I2018">
        <v>50</v>
      </c>
      <c r="J2018">
        <v>13</v>
      </c>
      <c r="K2018">
        <v>37</v>
      </c>
      <c r="L2018">
        <v>26</v>
      </c>
      <c r="M2018" s="1" t="str">
        <f>IFERROR(VLOOKUP(Tabla1[[#This Row],[COD]],Circuitos[],2,0)," ")</f>
        <v xml:space="preserve"> </v>
      </c>
      <c r="N2018" s="9">
        <f>Tabla1[[#This Row],[DIA]]</f>
        <v>45911</v>
      </c>
    </row>
    <row r="2019" spans="1:14">
      <c r="A2019" s="9" t="str">
        <f>Tabla1[[#This Row],[DIA]]&amp;"-"&amp;Tabla1[[#This Row],[NUM]]</f>
        <v>45911-690</v>
      </c>
      <c r="B2019" s="61">
        <v>45911</v>
      </c>
      <c r="C2019" t="s">
        <v>545</v>
      </c>
      <c r="D2019" t="s">
        <v>13</v>
      </c>
      <c r="E2019" t="s">
        <v>250</v>
      </c>
      <c r="F2019">
        <v>690</v>
      </c>
      <c r="G2019">
        <v>0.84722222222222221</v>
      </c>
      <c r="H2019">
        <v>0.95138888888888884</v>
      </c>
      <c r="I2019">
        <v>45</v>
      </c>
      <c r="J2019">
        <v>2</v>
      </c>
      <c r="K2019">
        <v>43</v>
      </c>
      <c r="L2019">
        <v>4.4444444444444446</v>
      </c>
      <c r="M2019" s="1" t="str">
        <f>IFERROR(VLOOKUP(Tabla1[[#This Row],[COD]],Circuitos[],2,0)," ")</f>
        <v xml:space="preserve"> </v>
      </c>
      <c r="N2019" s="9">
        <f>Tabla1[[#This Row],[DIA]]</f>
        <v>45911</v>
      </c>
    </row>
    <row r="2020" spans="1:14">
      <c r="A2020" s="9" t="str">
        <f>Tabla1[[#This Row],[DIA]]&amp;"-"&amp;Tabla1[[#This Row],[NUM]]</f>
        <v>45911-104</v>
      </c>
      <c r="B2020" s="61">
        <v>45911</v>
      </c>
      <c r="C2020" t="s">
        <v>13</v>
      </c>
      <c r="D2020" t="s">
        <v>111</v>
      </c>
      <c r="E2020" t="s">
        <v>265</v>
      </c>
      <c r="F2020">
        <v>104</v>
      </c>
      <c r="G2020">
        <v>0.44097222222222221</v>
      </c>
      <c r="H2020">
        <v>0.80902777777777779</v>
      </c>
      <c r="I2020">
        <v>27</v>
      </c>
      <c r="J2020">
        <v>5</v>
      </c>
      <c r="K2020">
        <v>22</v>
      </c>
      <c r="L2020">
        <v>18.518518518518519</v>
      </c>
      <c r="M2020" s="1" t="str">
        <f>IFERROR(VLOOKUP(Tabla1[[#This Row],[COD]],Circuitos[],2,0)," ")</f>
        <v xml:space="preserve"> </v>
      </c>
      <c r="N2020" s="9">
        <f>Tabla1[[#This Row],[DIA]]</f>
        <v>45911</v>
      </c>
    </row>
    <row r="2021" spans="1:14">
      <c r="A2021" s="9" t="str">
        <f>Tabla1[[#This Row],[DIA]]&amp;"-"&amp;Tabla1[[#This Row],[NUM]]</f>
        <v>45911-1828</v>
      </c>
      <c r="B2021" s="61">
        <v>45911</v>
      </c>
      <c r="C2021" t="s">
        <v>196</v>
      </c>
      <c r="D2021" t="s">
        <v>37</v>
      </c>
      <c r="E2021" t="s">
        <v>193</v>
      </c>
      <c r="F2021">
        <v>1828</v>
      </c>
      <c r="G2021">
        <v>0.64583333333333337</v>
      </c>
      <c r="H2021">
        <v>0.74305555555555558</v>
      </c>
      <c r="I2021">
        <v>12</v>
      </c>
      <c r="J2021">
        <v>0</v>
      </c>
      <c r="K2021">
        <v>12</v>
      </c>
      <c r="L2021">
        <v>0</v>
      </c>
      <c r="M2021" s="1" t="str">
        <f>IFERROR(VLOOKUP(Tabla1[[#This Row],[COD]],Circuitos[],2,0)," ")</f>
        <v xml:space="preserve"> </v>
      </c>
      <c r="N2021" s="9">
        <f>Tabla1[[#This Row],[DIA]]</f>
        <v>45911</v>
      </c>
    </row>
    <row r="2022" spans="1:14">
      <c r="A2022" s="9" t="str">
        <f>Tabla1[[#This Row],[DIA]]&amp;"-"&amp;Tabla1[[#This Row],[NUM]]</f>
        <v>45911-1518</v>
      </c>
      <c r="B2022" s="61">
        <v>45911</v>
      </c>
      <c r="C2022" t="s">
        <v>196</v>
      </c>
      <c r="D2022" t="s">
        <v>13</v>
      </c>
      <c r="E2022" t="s">
        <v>475</v>
      </c>
      <c r="F2022">
        <v>1518</v>
      </c>
      <c r="G2022">
        <v>0.79166666666666663</v>
      </c>
      <c r="H2022">
        <v>0.90972222222222221</v>
      </c>
      <c r="I2022">
        <v>40</v>
      </c>
      <c r="J2022">
        <v>4</v>
      </c>
      <c r="K2022">
        <v>36</v>
      </c>
      <c r="L2022">
        <v>10</v>
      </c>
      <c r="M2022" s="1" t="str">
        <f>IFERROR(VLOOKUP(Tabla1[[#This Row],[COD]],Circuitos[],2,0)," ")</f>
        <v xml:space="preserve"> </v>
      </c>
      <c r="N2022" s="9">
        <f>Tabla1[[#This Row],[DIA]]</f>
        <v>45911</v>
      </c>
    </row>
    <row r="2023" spans="1:14">
      <c r="A2023" s="9" t="str">
        <f>Tabla1[[#This Row],[DIA]]&amp;"-"&amp;Tabla1[[#This Row],[NUM]]</f>
        <v>45911-5129</v>
      </c>
      <c r="B2023" s="61">
        <v>45911</v>
      </c>
      <c r="C2023" t="s">
        <v>153</v>
      </c>
      <c r="D2023" t="s">
        <v>503</v>
      </c>
      <c r="E2023" t="s">
        <v>498</v>
      </c>
      <c r="F2023">
        <v>5129</v>
      </c>
      <c r="G2023">
        <v>0.37847222222222221</v>
      </c>
      <c r="H2023">
        <v>0.47222222222222221</v>
      </c>
      <c r="I2023">
        <v>27</v>
      </c>
      <c r="J2023">
        <v>26</v>
      </c>
      <c r="K2023">
        <v>1</v>
      </c>
      <c r="L2023">
        <v>96.296296296296291</v>
      </c>
      <c r="M2023" s="1" t="str">
        <f>IFERROR(VLOOKUP(Tabla1[[#This Row],[COD]],Circuitos[],2,0)," ")</f>
        <v>Lo Mejor de China</v>
      </c>
      <c r="N2023" s="9">
        <f>Tabla1[[#This Row],[DIA]]</f>
        <v>45911</v>
      </c>
    </row>
    <row r="2024" spans="1:14">
      <c r="A2024" s="9" t="str">
        <f>Tabla1[[#This Row],[DIA]]&amp;"-"&amp;Tabla1[[#This Row],[NUM]]</f>
        <v>45912-1012</v>
      </c>
      <c r="B2024" s="61">
        <v>45912</v>
      </c>
      <c r="C2024" t="s">
        <v>562</v>
      </c>
      <c r="D2024" t="s">
        <v>173</v>
      </c>
      <c r="E2024" t="s">
        <v>174</v>
      </c>
      <c r="F2024">
        <v>1012</v>
      </c>
      <c r="G2024">
        <v>0.46875</v>
      </c>
      <c r="H2024">
        <v>0.54166666666666663</v>
      </c>
      <c r="I2024">
        <v>88</v>
      </c>
      <c r="J2024">
        <v>28</v>
      </c>
      <c r="K2024">
        <v>60</v>
      </c>
      <c r="L2024">
        <v>31.818181818181817</v>
      </c>
      <c r="M2024" s="1" t="str">
        <f>IFERROR(VLOOKUP(Tabla1[[#This Row],[COD]],Circuitos[],2,0)," ")</f>
        <v xml:space="preserve"> </v>
      </c>
      <c r="N2024" s="9">
        <f>Tabla1[[#This Row],[DIA]]</f>
        <v>45912</v>
      </c>
    </row>
    <row r="2025" spans="1:14">
      <c r="A2025" s="9" t="str">
        <f>Tabla1[[#This Row],[DIA]]&amp;"-"&amp;Tabla1[[#This Row],[NUM]]</f>
        <v>45912-2333</v>
      </c>
      <c r="B2025" s="61">
        <v>45912</v>
      </c>
      <c r="C2025" t="s">
        <v>185</v>
      </c>
      <c r="D2025" t="s">
        <v>147</v>
      </c>
      <c r="E2025" t="s">
        <v>181</v>
      </c>
      <c r="F2025">
        <v>2333</v>
      </c>
      <c r="G2025">
        <v>0.79513888888888884</v>
      </c>
      <c r="H2025">
        <v>0.85763888888888884</v>
      </c>
      <c r="I2025">
        <v>40</v>
      </c>
      <c r="J2025">
        <v>2</v>
      </c>
      <c r="K2025">
        <v>38</v>
      </c>
      <c r="L2025">
        <v>5</v>
      </c>
      <c r="M2025" s="1" t="str">
        <f>IFERROR(VLOOKUP(Tabla1[[#This Row],[COD]],Circuitos[],2,0)," ")</f>
        <v xml:space="preserve"> </v>
      </c>
      <c r="N2025" s="9">
        <f>Tabla1[[#This Row],[DIA]]</f>
        <v>45912</v>
      </c>
    </row>
    <row r="2026" spans="1:14">
      <c r="A2026" s="9" t="str">
        <f>Tabla1[[#This Row],[DIA]]&amp;"-"&amp;Tabla1[[#This Row],[NUM]]</f>
        <v>45912-920</v>
      </c>
      <c r="B2026" s="61">
        <v>45912</v>
      </c>
      <c r="C2026" t="s">
        <v>185</v>
      </c>
      <c r="D2026" t="s">
        <v>13</v>
      </c>
      <c r="E2026" t="s">
        <v>186</v>
      </c>
      <c r="F2026">
        <v>920</v>
      </c>
      <c r="G2026">
        <v>0.63888888888888884</v>
      </c>
      <c r="H2026">
        <v>0.78125</v>
      </c>
      <c r="I2026">
        <v>60</v>
      </c>
      <c r="J2026">
        <v>32</v>
      </c>
      <c r="K2026">
        <v>28</v>
      </c>
      <c r="L2026">
        <v>53.333333333333336</v>
      </c>
      <c r="M2026" s="1" t="str">
        <f>IFERROR(VLOOKUP(Tabla1[[#This Row],[COD]],Circuitos[],2,0)," ")</f>
        <v xml:space="preserve"> </v>
      </c>
      <c r="N2026" s="9">
        <f>Tabla1[[#This Row],[DIA]]</f>
        <v>45912</v>
      </c>
    </row>
    <row r="2027" spans="1:14">
      <c r="A2027" s="9" t="str">
        <f>Tabla1[[#This Row],[DIA]]&amp;"-"&amp;Tabla1[[#This Row],[NUM]]</f>
        <v>45912-1011</v>
      </c>
      <c r="B2027" s="61">
        <v>45912</v>
      </c>
      <c r="C2027" t="s">
        <v>175</v>
      </c>
      <c r="D2027" t="s">
        <v>562</v>
      </c>
      <c r="E2027" t="s">
        <v>174</v>
      </c>
      <c r="F2027">
        <v>1011</v>
      </c>
      <c r="G2027">
        <v>0.33333333333333331</v>
      </c>
      <c r="H2027">
        <v>0.36458333333333331</v>
      </c>
      <c r="I2027">
        <v>88</v>
      </c>
      <c r="J2027">
        <v>28</v>
      </c>
      <c r="K2027">
        <v>60</v>
      </c>
      <c r="L2027">
        <v>31.818181818181817</v>
      </c>
      <c r="M2027" s="1" t="str">
        <f>IFERROR(VLOOKUP(Tabla1[[#This Row],[COD]],Circuitos[],2,0)," ")</f>
        <v xml:space="preserve"> </v>
      </c>
      <c r="N2027" s="9">
        <f>Tabla1[[#This Row],[DIA]]</f>
        <v>45912</v>
      </c>
    </row>
    <row r="2028" spans="1:14">
      <c r="A2028" s="9" t="str">
        <f>Tabla1[[#This Row],[DIA]]&amp;"-"&amp;Tabla1[[#This Row],[NUM]]</f>
        <v>45912-8059</v>
      </c>
      <c r="B2028" s="61">
        <v>45912</v>
      </c>
      <c r="C2028" t="s">
        <v>175</v>
      </c>
      <c r="D2028" t="s">
        <v>173</v>
      </c>
      <c r="E2028" t="s">
        <v>257</v>
      </c>
      <c r="F2028">
        <v>8059</v>
      </c>
      <c r="G2028">
        <v>0.60416666666666663</v>
      </c>
      <c r="H2028">
        <v>0.65625</v>
      </c>
      <c r="I2028">
        <v>10</v>
      </c>
      <c r="J2028">
        <v>0</v>
      </c>
      <c r="K2028">
        <v>10</v>
      </c>
      <c r="L2028">
        <v>0</v>
      </c>
      <c r="M2028" s="1" t="str">
        <f>IFERROR(VLOOKUP(Tabla1[[#This Row],[COD]],Circuitos[],2,0)," ")</f>
        <v xml:space="preserve"> </v>
      </c>
      <c r="N2028" s="9">
        <f>Tabla1[[#This Row],[DIA]]</f>
        <v>45912</v>
      </c>
    </row>
    <row r="2029" spans="1:14">
      <c r="A2029" s="9" t="str">
        <f>Tabla1[[#This Row],[DIA]]&amp;"-"&amp;Tabla1[[#This Row],[NUM]]</f>
        <v>45912-5003</v>
      </c>
      <c r="B2029" s="61">
        <v>45912</v>
      </c>
      <c r="C2029" t="s">
        <v>175</v>
      </c>
      <c r="D2029" t="s">
        <v>173</v>
      </c>
      <c r="E2029" t="s">
        <v>174</v>
      </c>
      <c r="F2029">
        <v>5003</v>
      </c>
      <c r="G2029">
        <v>0.83333333333333337</v>
      </c>
      <c r="H2029">
        <v>0.89583333333333337</v>
      </c>
      <c r="I2029">
        <v>10</v>
      </c>
      <c r="J2029">
        <v>0</v>
      </c>
      <c r="K2029">
        <v>10</v>
      </c>
      <c r="L2029">
        <v>0</v>
      </c>
      <c r="M2029" s="1" t="str">
        <f>IFERROR(VLOOKUP(Tabla1[[#This Row],[COD]],Circuitos[],2,0)," ")</f>
        <v xml:space="preserve"> </v>
      </c>
      <c r="N2029" s="9">
        <f>Tabla1[[#This Row],[DIA]]</f>
        <v>45912</v>
      </c>
    </row>
    <row r="2030" spans="1:14">
      <c r="A2030" s="9" t="str">
        <f>Tabla1[[#This Row],[DIA]]&amp;"-"&amp;Tabla1[[#This Row],[NUM]]</f>
        <v>45912-5033</v>
      </c>
      <c r="B2030" s="61">
        <v>45912</v>
      </c>
      <c r="C2030" t="s">
        <v>175</v>
      </c>
      <c r="D2030" t="s">
        <v>173</v>
      </c>
      <c r="E2030" t="s">
        <v>174</v>
      </c>
      <c r="F2030">
        <v>5033</v>
      </c>
      <c r="G2030">
        <v>0.83333333333333337</v>
      </c>
      <c r="H2030">
        <v>0.89583333333333337</v>
      </c>
      <c r="I2030">
        <v>20</v>
      </c>
      <c r="J2030">
        <v>0</v>
      </c>
      <c r="K2030">
        <v>20</v>
      </c>
      <c r="L2030">
        <v>0</v>
      </c>
      <c r="M2030" s="1" t="str">
        <f>IFERROR(VLOOKUP(Tabla1[[#This Row],[COD]],Circuitos[],2,0)," ")</f>
        <v xml:space="preserve"> </v>
      </c>
      <c r="N2030" s="9">
        <f>Tabla1[[#This Row],[DIA]]</f>
        <v>45912</v>
      </c>
    </row>
    <row r="2031" spans="1:14">
      <c r="A2031" s="9" t="str">
        <f>Tabla1[[#This Row],[DIA]]&amp;"-"&amp;Tabla1[[#This Row],[NUM]]</f>
        <v>45912-103</v>
      </c>
      <c r="B2031" s="61">
        <v>45912</v>
      </c>
      <c r="C2031" t="s">
        <v>111</v>
      </c>
      <c r="D2031" t="s">
        <v>13</v>
      </c>
      <c r="E2031" t="s">
        <v>265</v>
      </c>
      <c r="F2031">
        <v>103</v>
      </c>
      <c r="G2031">
        <v>9.375E-2</v>
      </c>
      <c r="H2031">
        <v>0.33680555555555558</v>
      </c>
      <c r="I2031">
        <v>27</v>
      </c>
      <c r="J2031">
        <v>6</v>
      </c>
      <c r="K2031">
        <v>21</v>
      </c>
      <c r="L2031">
        <v>22.222222222222221</v>
      </c>
      <c r="M2031" s="1" t="str">
        <f>IFERROR(VLOOKUP(Tabla1[[#This Row],[COD]],Circuitos[],2,0)," ")</f>
        <v xml:space="preserve"> </v>
      </c>
      <c r="N2031" s="9">
        <f>Tabla1[[#This Row],[DIA]]</f>
        <v>45912</v>
      </c>
    </row>
    <row r="2032" spans="1:14">
      <c r="A2032" s="9" t="str">
        <f>Tabla1[[#This Row],[DIA]]&amp;"-"&amp;Tabla1[[#This Row],[NUM]]</f>
        <v>45912-1122</v>
      </c>
      <c r="B2032" s="61">
        <v>45912</v>
      </c>
      <c r="C2032" t="s">
        <v>192</v>
      </c>
      <c r="D2032" t="s">
        <v>13</v>
      </c>
      <c r="E2032" t="s">
        <v>193</v>
      </c>
      <c r="F2032">
        <v>1122</v>
      </c>
      <c r="G2032">
        <v>0.86805555555555558</v>
      </c>
      <c r="H2032">
        <v>0.97569444444444442</v>
      </c>
      <c r="I2032">
        <v>40</v>
      </c>
      <c r="J2032">
        <v>0</v>
      </c>
      <c r="K2032">
        <v>40</v>
      </c>
      <c r="L2032">
        <v>0</v>
      </c>
      <c r="M2032" s="1" t="str">
        <f>IFERROR(VLOOKUP(Tabla1[[#This Row],[COD]],Circuitos[],2,0)," ")</f>
        <v xml:space="preserve"> </v>
      </c>
      <c r="N2032" s="9">
        <f>Tabla1[[#This Row],[DIA]]</f>
        <v>45912</v>
      </c>
    </row>
    <row r="2033" spans="1:14">
      <c r="A2033" s="9" t="str">
        <f>Tabla1[[#This Row],[DIA]]&amp;"-"&amp;Tabla1[[#This Row],[NUM]]</f>
        <v>45912-1684</v>
      </c>
      <c r="B2033" s="61">
        <v>45912</v>
      </c>
      <c r="C2033" t="s">
        <v>147</v>
      </c>
      <c r="D2033" t="s">
        <v>13</v>
      </c>
      <c r="E2033" t="s">
        <v>475</v>
      </c>
      <c r="F2033">
        <v>1684</v>
      </c>
      <c r="G2033">
        <v>0.65625</v>
      </c>
      <c r="H2033">
        <v>0.79166666666666663</v>
      </c>
      <c r="I2033">
        <v>30</v>
      </c>
      <c r="J2033">
        <v>6</v>
      </c>
      <c r="K2033">
        <v>24</v>
      </c>
      <c r="L2033">
        <v>20</v>
      </c>
      <c r="M2033" s="1" t="str">
        <f>IFERROR(VLOOKUP(Tabla1[[#This Row],[COD]],Circuitos[],2,0)," ")</f>
        <v xml:space="preserve"> </v>
      </c>
      <c r="N2033" s="9">
        <f>Tabla1[[#This Row],[DIA]]</f>
        <v>45912</v>
      </c>
    </row>
    <row r="2034" spans="1:14">
      <c r="A2034" s="9" t="str">
        <f>Tabla1[[#This Row],[DIA]]&amp;"-"&amp;Tabla1[[#This Row],[NUM]]</f>
        <v>45912-921</v>
      </c>
      <c r="B2034" s="61">
        <v>45912</v>
      </c>
      <c r="C2034" t="s">
        <v>13</v>
      </c>
      <c r="D2034" t="s">
        <v>185</v>
      </c>
      <c r="E2034" t="s">
        <v>186</v>
      </c>
      <c r="F2034">
        <v>921</v>
      </c>
      <c r="G2034">
        <v>0.81597222222222221</v>
      </c>
      <c r="H2034">
        <v>2.0833333333333332E-2</v>
      </c>
      <c r="I2034">
        <v>30</v>
      </c>
      <c r="J2034">
        <v>4</v>
      </c>
      <c r="K2034">
        <v>26</v>
      </c>
      <c r="L2034">
        <v>13.333333333333334</v>
      </c>
      <c r="M2034" s="1" t="str">
        <f>IFERROR(VLOOKUP(Tabla1[[#This Row],[COD]],Circuitos[],2,0)," ")</f>
        <v xml:space="preserve"> </v>
      </c>
      <c r="N2034" s="9">
        <f>Tabla1[[#This Row],[DIA]]</f>
        <v>45912</v>
      </c>
    </row>
    <row r="2035" spans="1:14">
      <c r="A2035" s="9" t="str">
        <f>Tabla1[[#This Row],[DIA]]&amp;"-"&amp;Tabla1[[#This Row],[NUM]]</f>
        <v>45912-1327</v>
      </c>
      <c r="B2035" s="61">
        <v>45912</v>
      </c>
      <c r="C2035" t="s">
        <v>13</v>
      </c>
      <c r="D2035" t="s">
        <v>192</v>
      </c>
      <c r="E2035" t="s">
        <v>250</v>
      </c>
      <c r="F2035">
        <v>1327</v>
      </c>
      <c r="G2035">
        <v>0.3611111111111111</v>
      </c>
      <c r="H2035">
        <v>0.47569444444444442</v>
      </c>
      <c r="I2035">
        <v>50</v>
      </c>
      <c r="J2035">
        <v>0</v>
      </c>
      <c r="K2035">
        <v>50</v>
      </c>
      <c r="L2035">
        <v>0</v>
      </c>
      <c r="M2035" s="1" t="str">
        <f>IFERROR(VLOOKUP(Tabla1[[#This Row],[COD]],Circuitos[],2,0)," ")</f>
        <v xml:space="preserve"> </v>
      </c>
      <c r="N2035" s="9">
        <f>Tabla1[[#This Row],[DIA]]</f>
        <v>45912</v>
      </c>
    </row>
    <row r="2036" spans="1:14">
      <c r="A2036" s="9" t="str">
        <f>Tabla1[[#This Row],[DIA]]&amp;"-"&amp;Tabla1[[#This Row],[NUM]]</f>
        <v>45912-9197</v>
      </c>
      <c r="B2036" s="61">
        <v>45912</v>
      </c>
      <c r="C2036" t="s">
        <v>415</v>
      </c>
      <c r="D2036" t="s">
        <v>185</v>
      </c>
      <c r="E2036" t="s">
        <v>186</v>
      </c>
      <c r="F2036">
        <v>9197</v>
      </c>
      <c r="G2036">
        <v>0.34375</v>
      </c>
      <c r="H2036">
        <v>0.43402777777777779</v>
      </c>
      <c r="I2036">
        <v>30</v>
      </c>
      <c r="J2036">
        <v>2</v>
      </c>
      <c r="K2036">
        <v>28</v>
      </c>
      <c r="L2036">
        <v>6.666666666666667</v>
      </c>
      <c r="M2036" s="1" t="str">
        <f>IFERROR(VLOOKUP(Tabla1[[#This Row],[COD]],Circuitos[],2,0)," ")</f>
        <v xml:space="preserve"> </v>
      </c>
      <c r="N2036" s="9">
        <f>Tabla1[[#This Row],[DIA]]</f>
        <v>45912</v>
      </c>
    </row>
    <row r="2037" spans="1:14">
      <c r="A2037" s="9" t="str">
        <f>Tabla1[[#This Row],[DIA]]&amp;"-"&amp;Tabla1[[#This Row],[NUM]]</f>
        <v>45913-103</v>
      </c>
      <c r="B2037" s="61">
        <v>45913</v>
      </c>
      <c r="C2037" t="s">
        <v>111</v>
      </c>
      <c r="D2037" t="s">
        <v>13</v>
      </c>
      <c r="E2037" t="s">
        <v>265</v>
      </c>
      <c r="F2037">
        <v>103</v>
      </c>
      <c r="G2037">
        <v>0.58333333333333337</v>
      </c>
      <c r="H2037">
        <v>0.82638888888888884</v>
      </c>
      <c r="I2037">
        <v>27</v>
      </c>
      <c r="J2037">
        <v>0</v>
      </c>
      <c r="K2037">
        <v>27</v>
      </c>
      <c r="L2037">
        <v>0</v>
      </c>
      <c r="M2037" s="1" t="str">
        <f>IFERROR(VLOOKUP(Tabla1[[#This Row],[COD]],Circuitos[],2,0)," ")</f>
        <v xml:space="preserve"> </v>
      </c>
      <c r="N2037" s="9">
        <f>Tabla1[[#This Row],[DIA]]</f>
        <v>45913</v>
      </c>
    </row>
    <row r="2038" spans="1:14">
      <c r="A2038" s="9" t="str">
        <f>Tabla1[[#This Row],[DIA]]&amp;"-"&amp;Tabla1[[#This Row],[NUM]]</f>
        <v>45913-77</v>
      </c>
      <c r="B2038" s="61">
        <v>45913</v>
      </c>
      <c r="C2038" t="s">
        <v>36</v>
      </c>
      <c r="D2038" t="s">
        <v>252</v>
      </c>
      <c r="E2038" t="s">
        <v>272</v>
      </c>
      <c r="F2038">
        <v>77</v>
      </c>
      <c r="G2038">
        <v>0.4861111111111111</v>
      </c>
      <c r="H2038">
        <v>0.55902777777777779</v>
      </c>
      <c r="I2038">
        <v>15</v>
      </c>
      <c r="J2038">
        <v>0</v>
      </c>
      <c r="K2038">
        <v>15</v>
      </c>
      <c r="L2038">
        <v>0</v>
      </c>
      <c r="M2038" s="1" t="str">
        <f>IFERROR(VLOOKUP(Tabla1[[#This Row],[COD]],Circuitos[],2,0)," ")</f>
        <v xml:space="preserve"> </v>
      </c>
      <c r="N2038" s="9">
        <f>Tabla1[[#This Row],[DIA]]</f>
        <v>45913</v>
      </c>
    </row>
    <row r="2039" spans="1:14">
      <c r="A2039" s="9" t="str">
        <f>Tabla1[[#This Row],[DIA]]&amp;"-"&amp;Tabla1[[#This Row],[NUM]]</f>
        <v>45913-6001</v>
      </c>
      <c r="B2039" s="61">
        <v>45913</v>
      </c>
      <c r="C2039" t="s">
        <v>173</v>
      </c>
      <c r="D2039" t="s">
        <v>13</v>
      </c>
      <c r="E2039" t="s">
        <v>174</v>
      </c>
      <c r="F2039">
        <v>6001</v>
      </c>
      <c r="G2039">
        <v>0.37847222222222221</v>
      </c>
      <c r="H2039">
        <v>0.55902777777777779</v>
      </c>
      <c r="I2039">
        <v>20</v>
      </c>
      <c r="J2039">
        <v>0</v>
      </c>
      <c r="K2039">
        <v>20</v>
      </c>
      <c r="L2039">
        <v>0</v>
      </c>
      <c r="M2039" s="1" t="str">
        <f>IFERROR(VLOOKUP(Tabla1[[#This Row],[COD]],Circuitos[],2,0)," ")</f>
        <v xml:space="preserve"> </v>
      </c>
      <c r="N2039" s="9">
        <f>Tabla1[[#This Row],[DIA]]</f>
        <v>45913</v>
      </c>
    </row>
    <row r="2040" spans="1:14">
      <c r="A2040" s="9" t="str">
        <f>Tabla1[[#This Row],[DIA]]&amp;"-"&amp;Tabla1[[#This Row],[NUM]]</f>
        <v>45913-213</v>
      </c>
      <c r="B2040" s="61">
        <v>45913</v>
      </c>
      <c r="C2040" t="s">
        <v>332</v>
      </c>
      <c r="D2040" t="s">
        <v>111</v>
      </c>
      <c r="E2040" t="s">
        <v>265</v>
      </c>
      <c r="F2040">
        <v>213</v>
      </c>
      <c r="G2040">
        <v>0.38194444444444442</v>
      </c>
      <c r="H2040">
        <v>0.47916666666666669</v>
      </c>
      <c r="I2040">
        <v>27</v>
      </c>
      <c r="J2040">
        <v>0</v>
      </c>
      <c r="K2040">
        <v>27</v>
      </c>
      <c r="L2040">
        <v>0</v>
      </c>
      <c r="M2040" s="1" t="str">
        <f>IFERROR(VLOOKUP(Tabla1[[#This Row],[COD]],Circuitos[],2,0)," ")</f>
        <v xml:space="preserve"> </v>
      </c>
      <c r="N2040" s="9">
        <f>Tabla1[[#This Row],[DIA]]</f>
        <v>45913</v>
      </c>
    </row>
    <row r="2041" spans="1:14">
      <c r="A2041" s="9" t="str">
        <f>Tabla1[[#This Row],[DIA]]&amp;"-"&amp;Tabla1[[#This Row],[NUM]]</f>
        <v>45913-78</v>
      </c>
      <c r="B2041" s="61">
        <v>45913</v>
      </c>
      <c r="C2041" t="s">
        <v>252</v>
      </c>
      <c r="D2041" t="s">
        <v>36</v>
      </c>
      <c r="E2041" t="s">
        <v>272</v>
      </c>
      <c r="F2041">
        <v>78</v>
      </c>
      <c r="G2041">
        <v>0.89236111111111116</v>
      </c>
      <c r="H2041">
        <v>0.96875</v>
      </c>
      <c r="I2041">
        <v>15</v>
      </c>
      <c r="J2041">
        <v>0</v>
      </c>
      <c r="K2041">
        <v>15</v>
      </c>
      <c r="L2041">
        <v>0</v>
      </c>
      <c r="M2041" s="1" t="str">
        <f>IFERROR(VLOOKUP(Tabla1[[#This Row],[COD]],Circuitos[],2,0)," ")</f>
        <v xml:space="preserve"> </v>
      </c>
      <c r="N2041" s="9">
        <f>Tabla1[[#This Row],[DIA]]</f>
        <v>45913</v>
      </c>
    </row>
    <row r="2042" spans="1:14">
      <c r="A2042" s="9" t="str">
        <f>Tabla1[[#This Row],[DIA]]&amp;"-"&amp;Tabla1[[#This Row],[NUM]]</f>
        <v>45913-1731</v>
      </c>
      <c r="B2042" s="61">
        <v>45913</v>
      </c>
      <c r="C2042" t="s">
        <v>252</v>
      </c>
      <c r="D2042" t="s">
        <v>232</v>
      </c>
      <c r="E2042" t="s">
        <v>272</v>
      </c>
      <c r="F2042">
        <v>1731</v>
      </c>
      <c r="G2042">
        <v>0.40277777777777779</v>
      </c>
      <c r="H2042">
        <v>0.4548611111111111</v>
      </c>
      <c r="I2042">
        <v>18</v>
      </c>
      <c r="J2042">
        <v>0</v>
      </c>
      <c r="K2042">
        <v>18</v>
      </c>
      <c r="L2042">
        <v>0</v>
      </c>
      <c r="M2042" s="1" t="str">
        <f>IFERROR(VLOOKUP(Tabla1[[#This Row],[COD]],Circuitos[],2,0)," ")</f>
        <v xml:space="preserve"> </v>
      </c>
      <c r="N2042" s="9">
        <f>Tabla1[[#This Row],[DIA]]</f>
        <v>45913</v>
      </c>
    </row>
    <row r="2043" spans="1:14">
      <c r="A2043" s="9" t="str">
        <f>Tabla1[[#This Row],[DIA]]&amp;"-"&amp;Tabla1[[#This Row],[NUM]]</f>
        <v>45913-1751</v>
      </c>
      <c r="B2043" s="61">
        <v>45913</v>
      </c>
      <c r="C2043" t="s">
        <v>252</v>
      </c>
      <c r="D2043" t="s">
        <v>232</v>
      </c>
      <c r="E2043" t="s">
        <v>272</v>
      </c>
      <c r="F2043">
        <v>1751</v>
      </c>
      <c r="G2043">
        <v>0.60416666666666663</v>
      </c>
      <c r="H2043">
        <v>0.65625</v>
      </c>
      <c r="I2043">
        <v>15</v>
      </c>
      <c r="J2043">
        <v>0</v>
      </c>
      <c r="K2043">
        <v>15</v>
      </c>
      <c r="L2043">
        <v>0</v>
      </c>
      <c r="M2043" s="1" t="str">
        <f>IFERROR(VLOOKUP(Tabla1[[#This Row],[COD]],Circuitos[],2,0)," ")</f>
        <v xml:space="preserve"> </v>
      </c>
      <c r="N2043" s="9">
        <f>Tabla1[[#This Row],[DIA]]</f>
        <v>45913</v>
      </c>
    </row>
    <row r="2044" spans="1:14">
      <c r="A2044" s="9" t="str">
        <f>Tabla1[[#This Row],[DIA]]&amp;"-"&amp;Tabla1[[#This Row],[NUM]]</f>
        <v>45913-60</v>
      </c>
      <c r="B2044" s="61">
        <v>45913</v>
      </c>
      <c r="C2044" t="s">
        <v>252</v>
      </c>
      <c r="D2044" t="s">
        <v>13</v>
      </c>
      <c r="E2044" t="s">
        <v>272</v>
      </c>
      <c r="F2044">
        <v>60</v>
      </c>
      <c r="G2044">
        <v>0.60763888888888884</v>
      </c>
      <c r="H2044">
        <v>0.71527777777777779</v>
      </c>
      <c r="I2044">
        <v>15</v>
      </c>
      <c r="J2044">
        <v>0</v>
      </c>
      <c r="K2044">
        <v>15</v>
      </c>
      <c r="L2044">
        <v>0</v>
      </c>
      <c r="M2044" s="1" t="str">
        <f>IFERROR(VLOOKUP(Tabla1[[#This Row],[COD]],Circuitos[],2,0)," ")</f>
        <v xml:space="preserve"> </v>
      </c>
      <c r="N2044" s="9">
        <f>Tabla1[[#This Row],[DIA]]</f>
        <v>45913</v>
      </c>
    </row>
    <row r="2045" spans="1:14">
      <c r="A2045" s="9" t="str">
        <f>Tabla1[[#This Row],[DIA]]&amp;"-"&amp;Tabla1[[#This Row],[NUM]]</f>
        <v>45913-1355</v>
      </c>
      <c r="B2045" s="61">
        <v>45913</v>
      </c>
      <c r="C2045" t="s">
        <v>13</v>
      </c>
      <c r="D2045" t="s">
        <v>392</v>
      </c>
      <c r="E2045" t="s">
        <v>250</v>
      </c>
      <c r="F2045">
        <v>1355</v>
      </c>
      <c r="G2045">
        <v>0.46527777777777779</v>
      </c>
      <c r="H2045">
        <v>0.50347222222222221</v>
      </c>
      <c r="I2045">
        <v>30</v>
      </c>
      <c r="J2045">
        <v>18</v>
      </c>
      <c r="K2045">
        <v>12</v>
      </c>
      <c r="L2045">
        <v>60</v>
      </c>
      <c r="M2045" s="1" t="str">
        <f>IFERROR(VLOOKUP(Tabla1[[#This Row],[COD]],Circuitos[],2,0)," ")</f>
        <v xml:space="preserve"> </v>
      </c>
      <c r="N2045" s="9">
        <f>Tabla1[[#This Row],[DIA]]</f>
        <v>45913</v>
      </c>
    </row>
    <row r="2046" spans="1:14">
      <c r="A2046" s="9" t="str">
        <f>Tabla1[[#This Row],[DIA]]&amp;"-"&amp;Tabla1[[#This Row],[NUM]]</f>
        <v>45913-59</v>
      </c>
      <c r="B2046" s="61">
        <v>45913</v>
      </c>
      <c r="C2046" t="s">
        <v>13</v>
      </c>
      <c r="D2046" t="s">
        <v>252</v>
      </c>
      <c r="E2046" t="s">
        <v>272</v>
      </c>
      <c r="F2046">
        <v>59</v>
      </c>
      <c r="G2046">
        <v>0.24305555555555555</v>
      </c>
      <c r="H2046">
        <v>0.34375</v>
      </c>
      <c r="I2046">
        <v>18</v>
      </c>
      <c r="J2046">
        <v>0</v>
      </c>
      <c r="K2046">
        <v>18</v>
      </c>
      <c r="L2046">
        <v>0</v>
      </c>
      <c r="M2046" s="1" t="str">
        <f>IFERROR(VLOOKUP(Tabla1[[#This Row],[COD]],Circuitos[],2,0)," ")</f>
        <v xml:space="preserve"> </v>
      </c>
      <c r="N2046" s="9">
        <f>Tabla1[[#This Row],[DIA]]</f>
        <v>45913</v>
      </c>
    </row>
    <row r="2047" spans="1:14">
      <c r="A2047" s="9" t="str">
        <f>Tabla1[[#This Row],[DIA]]&amp;"-"&amp;Tabla1[[#This Row],[NUM]]</f>
        <v>45913-6002</v>
      </c>
      <c r="B2047" s="61">
        <v>45913</v>
      </c>
      <c r="C2047" t="s">
        <v>13</v>
      </c>
      <c r="D2047" t="s">
        <v>183</v>
      </c>
      <c r="E2047" t="s">
        <v>174</v>
      </c>
      <c r="F2047">
        <v>6002</v>
      </c>
      <c r="G2047">
        <v>0.60069444444444442</v>
      </c>
      <c r="H2047">
        <v>0.85069444444444442</v>
      </c>
      <c r="I2047">
        <v>20</v>
      </c>
      <c r="J2047">
        <v>0</v>
      </c>
      <c r="K2047">
        <v>20</v>
      </c>
      <c r="L2047">
        <v>0</v>
      </c>
      <c r="M2047" s="1" t="str">
        <f>IFERROR(VLOOKUP(Tabla1[[#This Row],[COD]],Circuitos[],2,0)," ")</f>
        <v>Programas de Egipto</v>
      </c>
      <c r="N2047" s="9">
        <f>Tabla1[[#This Row],[DIA]]</f>
        <v>45913</v>
      </c>
    </row>
    <row r="2048" spans="1:14">
      <c r="A2048" s="9" t="str">
        <f>Tabla1[[#This Row],[DIA]]&amp;"-"&amp;Tabla1[[#This Row],[NUM]]</f>
        <v>45913-1784</v>
      </c>
      <c r="B2048" s="61">
        <v>45913</v>
      </c>
      <c r="C2048" t="s">
        <v>261</v>
      </c>
      <c r="D2048" t="s">
        <v>252</v>
      </c>
      <c r="E2048" t="s">
        <v>272</v>
      </c>
      <c r="F2048">
        <v>1784</v>
      </c>
      <c r="G2048">
        <v>0.51041666666666663</v>
      </c>
      <c r="H2048">
        <v>0.55902777777777779</v>
      </c>
      <c r="I2048">
        <v>15</v>
      </c>
      <c r="J2048">
        <v>0</v>
      </c>
      <c r="K2048">
        <v>15</v>
      </c>
      <c r="L2048">
        <v>0</v>
      </c>
      <c r="M2048" s="1" t="str">
        <f>IFERROR(VLOOKUP(Tabla1[[#This Row],[COD]],Circuitos[],2,0)," ")</f>
        <v xml:space="preserve"> </v>
      </c>
      <c r="N2048" s="9">
        <f>Tabla1[[#This Row],[DIA]]</f>
        <v>45913</v>
      </c>
    </row>
    <row r="2049" spans="1:14">
      <c r="A2049" s="9" t="str">
        <f>Tabla1[[#This Row],[DIA]]&amp;"-"&amp;Tabla1[[#This Row],[NUM]]</f>
        <v>45913-1794</v>
      </c>
      <c r="B2049" s="61">
        <v>45913</v>
      </c>
      <c r="C2049" t="s">
        <v>261</v>
      </c>
      <c r="D2049" t="s">
        <v>252</v>
      </c>
      <c r="E2049" t="s">
        <v>272</v>
      </c>
      <c r="F2049">
        <v>1794</v>
      </c>
      <c r="G2049">
        <v>0.79513888888888884</v>
      </c>
      <c r="H2049">
        <v>0.84722222222222221</v>
      </c>
      <c r="I2049">
        <v>15</v>
      </c>
      <c r="J2049">
        <v>0</v>
      </c>
      <c r="K2049">
        <v>15</v>
      </c>
      <c r="L2049">
        <v>0</v>
      </c>
      <c r="M2049" s="1" t="str">
        <f>IFERROR(VLOOKUP(Tabla1[[#This Row],[COD]],Circuitos[],2,0)," ")</f>
        <v xml:space="preserve"> </v>
      </c>
      <c r="N2049" s="9">
        <f>Tabla1[[#This Row],[DIA]]</f>
        <v>45913</v>
      </c>
    </row>
    <row r="2050" spans="1:14">
      <c r="A2050" s="9" t="str">
        <f>Tabla1[[#This Row],[DIA]]&amp;"-"&amp;Tabla1[[#This Row],[NUM]]</f>
        <v>45913-709</v>
      </c>
      <c r="B2050" s="61">
        <v>45913</v>
      </c>
      <c r="C2050" t="s">
        <v>153</v>
      </c>
      <c r="D2050" t="s">
        <v>13</v>
      </c>
      <c r="E2050" t="s">
        <v>498</v>
      </c>
      <c r="F2050">
        <v>709</v>
      </c>
      <c r="G2050">
        <v>0.99930555555555556</v>
      </c>
      <c r="H2050">
        <v>0.3611111111111111</v>
      </c>
      <c r="I2050">
        <v>27</v>
      </c>
      <c r="J2050">
        <v>27</v>
      </c>
      <c r="K2050">
        <v>0</v>
      </c>
      <c r="L2050">
        <v>100</v>
      </c>
      <c r="M2050" s="1" t="str">
        <f>IFERROR(VLOOKUP(Tabla1[[#This Row],[COD]],Circuitos[],2,0)," ")</f>
        <v xml:space="preserve"> </v>
      </c>
      <c r="N2050" s="9">
        <f>Tabla1[[#This Row],[DIA]]</f>
        <v>45913</v>
      </c>
    </row>
    <row r="2051" spans="1:14">
      <c r="A2051" s="9" t="str">
        <f>Tabla1[[#This Row],[DIA]]&amp;"-"&amp;Tabla1[[#This Row],[NUM]]</f>
        <v>45913-1852</v>
      </c>
      <c r="B2051" s="61">
        <v>45913</v>
      </c>
      <c r="C2051" t="s">
        <v>241</v>
      </c>
      <c r="D2051" t="s">
        <v>13</v>
      </c>
      <c r="E2051" t="s">
        <v>250</v>
      </c>
      <c r="F2051">
        <v>1852</v>
      </c>
      <c r="G2051">
        <v>0.54861111111111116</v>
      </c>
      <c r="H2051">
        <v>0.67361111111111116</v>
      </c>
      <c r="I2051">
        <v>22</v>
      </c>
      <c r="J2051">
        <v>0</v>
      </c>
      <c r="K2051">
        <v>22</v>
      </c>
      <c r="L2051">
        <v>0</v>
      </c>
      <c r="M2051" s="1" t="str">
        <f>IFERROR(VLOOKUP(Tabla1[[#This Row],[COD]],Circuitos[],2,0)," ")</f>
        <v xml:space="preserve"> </v>
      </c>
      <c r="N2051" s="9">
        <f>Tabla1[[#This Row],[DIA]]</f>
        <v>45913</v>
      </c>
    </row>
    <row r="2052" spans="1:14">
      <c r="A2052" s="9" t="str">
        <f>Tabla1[[#This Row],[DIA]]&amp;"-"&amp;Tabla1[[#This Row],[NUM]]</f>
        <v>45913-1852</v>
      </c>
      <c r="B2052" s="61">
        <v>45913</v>
      </c>
      <c r="C2052" t="s">
        <v>241</v>
      </c>
      <c r="D2052" t="s">
        <v>13</v>
      </c>
      <c r="E2052" t="s">
        <v>250</v>
      </c>
      <c r="F2052">
        <v>1852</v>
      </c>
      <c r="G2052">
        <v>0.55902777777777779</v>
      </c>
      <c r="H2052">
        <v>0.68402777777777779</v>
      </c>
      <c r="I2052">
        <v>45</v>
      </c>
      <c r="J2052">
        <v>4</v>
      </c>
      <c r="K2052">
        <v>41</v>
      </c>
      <c r="L2052">
        <v>8.8888888888888893</v>
      </c>
      <c r="M2052" s="1" t="str">
        <f>IFERROR(VLOOKUP(Tabla1[[#This Row],[COD]],Circuitos[],2,0)," ")</f>
        <v xml:space="preserve"> </v>
      </c>
      <c r="N2052" s="9">
        <f>Tabla1[[#This Row],[DIA]]</f>
        <v>45913</v>
      </c>
    </row>
    <row r="2053" spans="1:14">
      <c r="A2053" s="9" t="str">
        <f>Tabla1[[#This Row],[DIA]]&amp;"-"&amp;Tabla1[[#This Row],[NUM]]</f>
        <v>45914-1304</v>
      </c>
      <c r="B2053" s="61">
        <v>45914</v>
      </c>
      <c r="C2053" t="s">
        <v>33</v>
      </c>
      <c r="D2053" t="s">
        <v>147</v>
      </c>
      <c r="E2053" t="s">
        <v>181</v>
      </c>
      <c r="F2053">
        <v>1304</v>
      </c>
      <c r="G2053">
        <v>0.5</v>
      </c>
      <c r="H2053">
        <v>0.72569444444444442</v>
      </c>
      <c r="I2053">
        <v>12</v>
      </c>
      <c r="J2053">
        <v>9</v>
      </c>
      <c r="K2053">
        <v>3</v>
      </c>
      <c r="L2053">
        <v>75</v>
      </c>
      <c r="M2053" s="1" t="str">
        <f>IFERROR(VLOOKUP(Tabla1[[#This Row],[COD]],Circuitos[],2,0)," ")</f>
        <v xml:space="preserve"> </v>
      </c>
      <c r="N2053" s="9">
        <f>Tabla1[[#This Row],[DIA]]</f>
        <v>45914</v>
      </c>
    </row>
    <row r="2054" spans="1:14">
      <c r="A2054" s="9" t="str">
        <f>Tabla1[[#This Row],[DIA]]&amp;"-"&amp;Tabla1[[#This Row],[NUM]]</f>
        <v>45914-107</v>
      </c>
      <c r="B2054" s="61">
        <v>45914</v>
      </c>
      <c r="C2054" t="s">
        <v>354</v>
      </c>
      <c r="D2054" t="s">
        <v>36</v>
      </c>
      <c r="E2054" t="s">
        <v>355</v>
      </c>
      <c r="F2054">
        <v>107</v>
      </c>
      <c r="G2054">
        <v>0.48958333333333331</v>
      </c>
      <c r="H2054">
        <v>0.64930555555555558</v>
      </c>
      <c r="I2054">
        <v>12</v>
      </c>
      <c r="J2054">
        <v>0</v>
      </c>
      <c r="K2054">
        <v>12</v>
      </c>
      <c r="L2054">
        <v>0</v>
      </c>
      <c r="M2054" s="1" t="str">
        <f>IFERROR(VLOOKUP(Tabla1[[#This Row],[COD]],Circuitos[],2,0)," ")</f>
        <v xml:space="preserve"> </v>
      </c>
      <c r="N2054" s="9">
        <f>Tabla1[[#This Row],[DIA]]</f>
        <v>45914</v>
      </c>
    </row>
    <row r="2055" spans="1:14">
      <c r="A2055" s="9" t="str">
        <f>Tabla1[[#This Row],[DIA]]&amp;"-"&amp;Tabla1[[#This Row],[NUM]]</f>
        <v>45914-109</v>
      </c>
      <c r="B2055" s="61">
        <v>45914</v>
      </c>
      <c r="C2055" t="s">
        <v>354</v>
      </c>
      <c r="D2055" t="s">
        <v>13</v>
      </c>
      <c r="E2055" t="s">
        <v>355</v>
      </c>
      <c r="F2055">
        <v>109</v>
      </c>
      <c r="G2055">
        <v>0.44791666666666669</v>
      </c>
      <c r="H2055">
        <v>0.64236111111111116</v>
      </c>
      <c r="I2055">
        <v>30</v>
      </c>
      <c r="J2055">
        <v>2</v>
      </c>
      <c r="K2055">
        <v>28</v>
      </c>
      <c r="L2055">
        <v>6.666666666666667</v>
      </c>
      <c r="M2055" s="1" t="str">
        <f>IFERROR(VLOOKUP(Tabla1[[#This Row],[COD]],Circuitos[],2,0)," ")</f>
        <v xml:space="preserve"> </v>
      </c>
      <c r="N2055" s="9">
        <f>Tabla1[[#This Row],[DIA]]</f>
        <v>45914</v>
      </c>
    </row>
    <row r="2056" spans="1:14">
      <c r="A2056" s="9" t="str">
        <f>Tabla1[[#This Row],[DIA]]&amp;"-"&amp;Tabla1[[#This Row],[NUM]]</f>
        <v>45914-702</v>
      </c>
      <c r="B2056" s="61">
        <v>45914</v>
      </c>
      <c r="C2056" t="s">
        <v>484</v>
      </c>
      <c r="D2056" t="s">
        <v>13</v>
      </c>
      <c r="E2056" t="s">
        <v>548</v>
      </c>
      <c r="F2056">
        <v>702</v>
      </c>
      <c r="G2056">
        <v>0.89930555555555558</v>
      </c>
      <c r="H2056">
        <v>1.7361111111111112E-2</v>
      </c>
      <c r="I2056">
        <v>20</v>
      </c>
      <c r="J2056">
        <v>2</v>
      </c>
      <c r="K2056">
        <v>18</v>
      </c>
      <c r="L2056">
        <v>10</v>
      </c>
      <c r="M2056" s="1" t="str">
        <f>IFERROR(VLOOKUP(Tabla1[[#This Row],[COD]],Circuitos[],2,0)," ")</f>
        <v xml:space="preserve"> </v>
      </c>
      <c r="N2056" s="9">
        <f>Tabla1[[#This Row],[DIA]]</f>
        <v>45914</v>
      </c>
    </row>
    <row r="2057" spans="1:14">
      <c r="A2057" s="9" t="str">
        <f>Tabla1[[#This Row],[DIA]]&amp;"-"&amp;Tabla1[[#This Row],[NUM]]</f>
        <v>45914-108</v>
      </c>
      <c r="B2057" s="61">
        <v>45914</v>
      </c>
      <c r="C2057" t="s">
        <v>36</v>
      </c>
      <c r="D2057" t="s">
        <v>354</v>
      </c>
      <c r="E2057" t="s">
        <v>355</v>
      </c>
      <c r="F2057">
        <v>108</v>
      </c>
      <c r="G2057">
        <v>0.69097222222222221</v>
      </c>
      <c r="H2057">
        <v>0.91666666666666663</v>
      </c>
      <c r="I2057">
        <v>12</v>
      </c>
      <c r="J2057">
        <v>0</v>
      </c>
      <c r="K2057">
        <v>12</v>
      </c>
      <c r="L2057">
        <v>0</v>
      </c>
      <c r="M2057" s="1" t="str">
        <f>IFERROR(VLOOKUP(Tabla1[[#This Row],[COD]],Circuitos[],2,0)," ")</f>
        <v xml:space="preserve"> </v>
      </c>
      <c r="N2057" s="9">
        <f>Tabla1[[#This Row],[DIA]]</f>
        <v>45914</v>
      </c>
    </row>
    <row r="2058" spans="1:14">
      <c r="A2058" s="9" t="str">
        <f>Tabla1[[#This Row],[DIA]]&amp;"-"&amp;Tabla1[[#This Row],[NUM]]</f>
        <v>45914-75</v>
      </c>
      <c r="B2058" s="61">
        <v>45914</v>
      </c>
      <c r="C2058" t="s">
        <v>36</v>
      </c>
      <c r="D2058" t="s">
        <v>252</v>
      </c>
      <c r="E2058" t="s">
        <v>272</v>
      </c>
      <c r="F2058">
        <v>75</v>
      </c>
      <c r="G2058">
        <v>0.2638888888888889</v>
      </c>
      <c r="H2058">
        <v>0.33680555555555558</v>
      </c>
      <c r="I2058">
        <v>12</v>
      </c>
      <c r="J2058">
        <v>0</v>
      </c>
      <c r="K2058">
        <v>12</v>
      </c>
      <c r="L2058">
        <v>0</v>
      </c>
      <c r="M2058" s="1" t="str">
        <f>IFERROR(VLOOKUP(Tabla1[[#This Row],[COD]],Circuitos[],2,0)," ")</f>
        <v xml:space="preserve"> </v>
      </c>
      <c r="N2058" s="9">
        <f>Tabla1[[#This Row],[DIA]]</f>
        <v>45914</v>
      </c>
    </row>
    <row r="2059" spans="1:14">
      <c r="A2059" s="9" t="str">
        <f>Tabla1[[#This Row],[DIA]]&amp;"-"&amp;Tabla1[[#This Row],[NUM]]</f>
        <v>45914-1854</v>
      </c>
      <c r="B2059" s="61">
        <v>45914</v>
      </c>
      <c r="C2059" t="s">
        <v>36</v>
      </c>
      <c r="D2059" t="s">
        <v>147</v>
      </c>
      <c r="E2059" t="s">
        <v>181</v>
      </c>
      <c r="F2059">
        <v>1854</v>
      </c>
      <c r="G2059">
        <v>0.5</v>
      </c>
      <c r="H2059">
        <v>0.69097222222222221</v>
      </c>
      <c r="I2059">
        <v>16</v>
      </c>
      <c r="J2059">
        <v>5</v>
      </c>
      <c r="K2059">
        <v>11</v>
      </c>
      <c r="L2059">
        <v>31.25</v>
      </c>
      <c r="M2059" s="1" t="str">
        <f>IFERROR(VLOOKUP(Tabla1[[#This Row],[COD]],Circuitos[],2,0)," ")</f>
        <v xml:space="preserve"> </v>
      </c>
      <c r="N2059" s="9">
        <f>Tabla1[[#This Row],[DIA]]</f>
        <v>45914</v>
      </c>
    </row>
    <row r="2060" spans="1:14">
      <c r="A2060" s="9" t="str">
        <f>Tabla1[[#This Row],[DIA]]&amp;"-"&amp;Tabla1[[#This Row],[NUM]]</f>
        <v>45914-438</v>
      </c>
      <c r="B2060" s="61">
        <v>45914</v>
      </c>
      <c r="C2060" t="s">
        <v>36</v>
      </c>
      <c r="D2060" t="s">
        <v>394</v>
      </c>
      <c r="E2060" t="s">
        <v>395</v>
      </c>
      <c r="F2060">
        <v>438</v>
      </c>
      <c r="G2060">
        <v>0.55902777777777779</v>
      </c>
      <c r="H2060">
        <v>0.68402777777777779</v>
      </c>
      <c r="I2060">
        <v>12</v>
      </c>
      <c r="J2060">
        <v>0</v>
      </c>
      <c r="K2060">
        <v>12</v>
      </c>
      <c r="L2060">
        <v>0</v>
      </c>
      <c r="M2060" s="1" t="str">
        <f>IFERROR(VLOOKUP(Tabla1[[#This Row],[COD]],Circuitos[],2,0)," ")</f>
        <v xml:space="preserve"> </v>
      </c>
      <c r="N2060" s="9">
        <f>Tabla1[[#This Row],[DIA]]</f>
        <v>45914</v>
      </c>
    </row>
    <row r="2061" spans="1:14">
      <c r="A2061" s="9" t="str">
        <f>Tabla1[[#This Row],[DIA]]&amp;"-"&amp;Tabla1[[#This Row],[NUM]]</f>
        <v>45914-1318</v>
      </c>
      <c r="B2061" s="61">
        <v>45914</v>
      </c>
      <c r="C2061" t="s">
        <v>37</v>
      </c>
      <c r="D2061" t="s">
        <v>147</v>
      </c>
      <c r="E2061" t="s">
        <v>181</v>
      </c>
      <c r="F2061">
        <v>1318</v>
      </c>
      <c r="G2061">
        <v>0.76736111111111116</v>
      </c>
      <c r="H2061">
        <v>0.97916666666666663</v>
      </c>
      <c r="I2061">
        <v>16</v>
      </c>
      <c r="J2061">
        <v>4</v>
      </c>
      <c r="K2061">
        <v>12</v>
      </c>
      <c r="L2061">
        <v>25</v>
      </c>
      <c r="M2061" s="1" t="str">
        <f>IFERROR(VLOOKUP(Tabla1[[#This Row],[COD]],Circuitos[],2,0)," ")</f>
        <v xml:space="preserve"> </v>
      </c>
      <c r="N2061" s="9">
        <f>Tabla1[[#This Row],[DIA]]</f>
        <v>45914</v>
      </c>
    </row>
    <row r="2062" spans="1:14">
      <c r="A2062" s="9" t="str">
        <f>Tabla1[[#This Row],[DIA]]&amp;"-"&amp;Tabla1[[#This Row],[NUM]]</f>
        <v>45914-5118</v>
      </c>
      <c r="B2062" s="61">
        <v>45914</v>
      </c>
      <c r="C2062" t="s">
        <v>198</v>
      </c>
      <c r="D2062" t="s">
        <v>44</v>
      </c>
      <c r="E2062" t="s">
        <v>549</v>
      </c>
      <c r="F2062">
        <v>5118</v>
      </c>
      <c r="G2062">
        <v>0.74652777777777779</v>
      </c>
      <c r="H2062">
        <v>0.875</v>
      </c>
      <c r="I2062">
        <v>189</v>
      </c>
      <c r="J2062">
        <v>189</v>
      </c>
      <c r="K2062">
        <v>0</v>
      </c>
      <c r="L2062">
        <v>100</v>
      </c>
      <c r="M2062" s="1" t="str">
        <f>IFERROR(VLOOKUP(Tabla1[[#This Row],[COD]],Circuitos[],2,0)," ")</f>
        <v xml:space="preserve"> </v>
      </c>
      <c r="N2062" s="9">
        <f>Tabla1[[#This Row],[DIA]]</f>
        <v>45914</v>
      </c>
    </row>
    <row r="2063" spans="1:14">
      <c r="A2063" s="9" t="str">
        <f>Tabla1[[#This Row],[DIA]]&amp;"-"&amp;Tabla1[[#This Row],[NUM]]</f>
        <v>45914-872</v>
      </c>
      <c r="B2063" s="61">
        <v>45914</v>
      </c>
      <c r="C2063" t="s">
        <v>223</v>
      </c>
      <c r="D2063" t="s">
        <v>13</v>
      </c>
      <c r="E2063" t="s">
        <v>250</v>
      </c>
      <c r="F2063">
        <v>872</v>
      </c>
      <c r="G2063">
        <v>0.64930555555555558</v>
      </c>
      <c r="H2063">
        <v>0.78819444444444442</v>
      </c>
      <c r="I2063">
        <v>45</v>
      </c>
      <c r="J2063">
        <v>2</v>
      </c>
      <c r="K2063">
        <v>43</v>
      </c>
      <c r="L2063">
        <v>4.4444444444444446</v>
      </c>
      <c r="M2063" s="1" t="str">
        <f>IFERROR(VLOOKUP(Tabla1[[#This Row],[COD]],Circuitos[],2,0)," ")</f>
        <v xml:space="preserve"> </v>
      </c>
      <c r="N2063" s="9">
        <f>Tabla1[[#This Row],[DIA]]</f>
        <v>45914</v>
      </c>
    </row>
    <row r="2064" spans="1:14">
      <c r="A2064" s="9" t="str">
        <f>Tabla1[[#This Row],[DIA]]&amp;"-"&amp;Tabla1[[#This Row],[NUM]]</f>
        <v>45914-696</v>
      </c>
      <c r="B2064" s="61">
        <v>45914</v>
      </c>
      <c r="C2064" t="s">
        <v>232</v>
      </c>
      <c r="D2064" t="s">
        <v>13</v>
      </c>
      <c r="E2064" t="s">
        <v>250</v>
      </c>
      <c r="F2064">
        <v>696</v>
      </c>
      <c r="G2064">
        <v>0.74652777777777779</v>
      </c>
      <c r="H2064">
        <v>0.87847222222222221</v>
      </c>
      <c r="I2064">
        <v>40</v>
      </c>
      <c r="J2064">
        <v>0</v>
      </c>
      <c r="K2064">
        <v>40</v>
      </c>
      <c r="L2064">
        <v>0</v>
      </c>
      <c r="M2064" s="1" t="str">
        <f>IFERROR(VLOOKUP(Tabla1[[#This Row],[COD]],Circuitos[],2,0)," ")</f>
        <v xml:space="preserve"> </v>
      </c>
      <c r="N2064" s="9">
        <f>Tabla1[[#This Row],[DIA]]</f>
        <v>45914</v>
      </c>
    </row>
    <row r="2065" spans="1:14">
      <c r="A2065" s="9" t="str">
        <f>Tabla1[[#This Row],[DIA]]&amp;"-"&amp;Tabla1[[#This Row],[NUM]]</f>
        <v>45914-76</v>
      </c>
      <c r="B2065" s="61">
        <v>45914</v>
      </c>
      <c r="C2065" t="s">
        <v>252</v>
      </c>
      <c r="D2065" t="s">
        <v>36</v>
      </c>
      <c r="E2065" t="s">
        <v>272</v>
      </c>
      <c r="F2065">
        <v>76</v>
      </c>
      <c r="G2065">
        <v>0.58680555555555558</v>
      </c>
      <c r="H2065">
        <v>0.66319444444444442</v>
      </c>
      <c r="I2065">
        <v>12</v>
      </c>
      <c r="J2065">
        <v>0</v>
      </c>
      <c r="K2065">
        <v>12</v>
      </c>
      <c r="L2065">
        <v>0</v>
      </c>
      <c r="M2065" s="1" t="str">
        <f>IFERROR(VLOOKUP(Tabla1[[#This Row],[COD]],Circuitos[],2,0)," ")</f>
        <v xml:space="preserve"> </v>
      </c>
      <c r="N2065" s="9">
        <f>Tabla1[[#This Row],[DIA]]</f>
        <v>45914</v>
      </c>
    </row>
    <row r="2066" spans="1:14">
      <c r="A2066" s="9" t="str">
        <f>Tabla1[[#This Row],[DIA]]&amp;"-"&amp;Tabla1[[#This Row],[NUM]]</f>
        <v>45914-60</v>
      </c>
      <c r="B2066" s="61">
        <v>45914</v>
      </c>
      <c r="C2066" t="s">
        <v>252</v>
      </c>
      <c r="D2066" t="s">
        <v>13</v>
      </c>
      <c r="E2066" t="s">
        <v>272</v>
      </c>
      <c r="F2066">
        <v>60</v>
      </c>
      <c r="G2066">
        <v>0.60763888888888884</v>
      </c>
      <c r="H2066">
        <v>0.71527777777777779</v>
      </c>
      <c r="I2066">
        <v>26</v>
      </c>
      <c r="J2066">
        <v>5</v>
      </c>
      <c r="K2066">
        <v>21</v>
      </c>
      <c r="L2066">
        <v>19.23076923076923</v>
      </c>
      <c r="M2066" s="1" t="str">
        <f>IFERROR(VLOOKUP(Tabla1[[#This Row],[COD]],Circuitos[],2,0)," ")</f>
        <v xml:space="preserve"> </v>
      </c>
      <c r="N2066" s="9">
        <f>Tabla1[[#This Row],[DIA]]</f>
        <v>45914</v>
      </c>
    </row>
    <row r="2067" spans="1:14">
      <c r="A2067" s="9" t="str">
        <f>Tabla1[[#This Row],[DIA]]&amp;"-"&amp;Tabla1[[#This Row],[NUM]]</f>
        <v>45914-582</v>
      </c>
      <c r="B2067" s="61">
        <v>45914</v>
      </c>
      <c r="C2067" t="s">
        <v>252</v>
      </c>
      <c r="D2067" t="s">
        <v>336</v>
      </c>
      <c r="E2067" t="s">
        <v>272</v>
      </c>
      <c r="F2067">
        <v>582</v>
      </c>
      <c r="G2067">
        <v>0.38541666666666669</v>
      </c>
      <c r="H2067">
        <v>0.44444444444444442</v>
      </c>
      <c r="I2067">
        <v>38</v>
      </c>
      <c r="J2067">
        <v>0</v>
      </c>
      <c r="K2067">
        <v>38</v>
      </c>
      <c r="L2067">
        <v>0</v>
      </c>
      <c r="M2067" s="1" t="str">
        <f>IFERROR(VLOOKUP(Tabla1[[#This Row],[COD]],Circuitos[],2,0)," ")</f>
        <v xml:space="preserve"> </v>
      </c>
      <c r="N2067" s="9">
        <f>Tabla1[[#This Row],[DIA]]</f>
        <v>45914</v>
      </c>
    </row>
    <row r="2068" spans="1:14">
      <c r="A2068" s="9" t="str">
        <f>Tabla1[[#This Row],[DIA]]&amp;"-"&amp;Tabla1[[#This Row],[NUM]]</f>
        <v>45914-1132</v>
      </c>
      <c r="B2068" s="61">
        <v>45914</v>
      </c>
      <c r="C2068" t="s">
        <v>192</v>
      </c>
      <c r="D2068" t="s">
        <v>36</v>
      </c>
      <c r="E2068" t="s">
        <v>193</v>
      </c>
      <c r="F2068">
        <v>1132</v>
      </c>
      <c r="G2068">
        <v>0.59027777777777779</v>
      </c>
      <c r="H2068">
        <v>0.67708333333333337</v>
      </c>
      <c r="I2068">
        <v>12</v>
      </c>
      <c r="J2068">
        <v>0</v>
      </c>
      <c r="K2068">
        <v>12</v>
      </c>
      <c r="L2068">
        <v>0</v>
      </c>
      <c r="M2068" s="1" t="str">
        <f>IFERROR(VLOOKUP(Tabla1[[#This Row],[COD]],Circuitos[],2,0)," ")</f>
        <v xml:space="preserve"> </v>
      </c>
      <c r="N2068" s="9">
        <f>Tabla1[[#This Row],[DIA]]</f>
        <v>45914</v>
      </c>
    </row>
    <row r="2069" spans="1:14">
      <c r="A2069" s="9" t="str">
        <f>Tabla1[[#This Row],[DIA]]&amp;"-"&amp;Tabla1[[#This Row],[NUM]]</f>
        <v>45914-1332</v>
      </c>
      <c r="B2069" s="61">
        <v>45914</v>
      </c>
      <c r="C2069" t="s">
        <v>192</v>
      </c>
      <c r="D2069" t="s">
        <v>13</v>
      </c>
      <c r="E2069" t="s">
        <v>250</v>
      </c>
      <c r="F2069">
        <v>1332</v>
      </c>
      <c r="G2069">
        <v>0.27083333333333331</v>
      </c>
      <c r="H2069">
        <v>0.3888888888888889</v>
      </c>
      <c r="I2069">
        <v>50</v>
      </c>
      <c r="J2069">
        <v>0</v>
      </c>
      <c r="K2069">
        <v>50</v>
      </c>
      <c r="L2069">
        <v>0</v>
      </c>
      <c r="M2069" s="1" t="str">
        <f>IFERROR(VLOOKUP(Tabla1[[#This Row],[COD]],Circuitos[],2,0)," ")</f>
        <v xml:space="preserve"> </v>
      </c>
      <c r="N2069" s="9">
        <f>Tabla1[[#This Row],[DIA]]</f>
        <v>45914</v>
      </c>
    </row>
    <row r="2070" spans="1:14">
      <c r="A2070" s="9" t="str">
        <f>Tabla1[[#This Row],[DIA]]&amp;"-"&amp;Tabla1[[#This Row],[NUM]]</f>
        <v>45914-1305</v>
      </c>
      <c r="B2070" s="61">
        <v>45914</v>
      </c>
      <c r="C2070" t="s">
        <v>147</v>
      </c>
      <c r="D2070" t="s">
        <v>33</v>
      </c>
      <c r="E2070" t="s">
        <v>181</v>
      </c>
      <c r="F2070">
        <v>1305</v>
      </c>
      <c r="G2070">
        <v>0.55208333333333337</v>
      </c>
      <c r="H2070">
        <v>0.70833333333333337</v>
      </c>
      <c r="I2070">
        <v>12</v>
      </c>
      <c r="J2070">
        <v>10</v>
      </c>
      <c r="K2070">
        <v>2</v>
      </c>
      <c r="L2070">
        <v>83.333333333333329</v>
      </c>
      <c r="M2070" s="1" t="str">
        <f>IFERROR(VLOOKUP(Tabla1[[#This Row],[COD]],Circuitos[],2,0)," ")</f>
        <v xml:space="preserve"> </v>
      </c>
      <c r="N2070" s="9">
        <f>Tabla1[[#This Row],[DIA]]</f>
        <v>45914</v>
      </c>
    </row>
    <row r="2071" spans="1:14">
      <c r="A2071" s="9" t="str">
        <f>Tabla1[[#This Row],[DIA]]&amp;"-"&amp;Tabla1[[#This Row],[NUM]]</f>
        <v>45914-2020</v>
      </c>
      <c r="B2071" s="61">
        <v>45914</v>
      </c>
      <c r="C2071" t="s">
        <v>147</v>
      </c>
      <c r="D2071" t="s">
        <v>180</v>
      </c>
      <c r="E2071" t="s">
        <v>181</v>
      </c>
      <c r="F2071">
        <v>2020</v>
      </c>
      <c r="G2071">
        <v>0.76736111111111116</v>
      </c>
      <c r="H2071">
        <v>0.82986111111111116</v>
      </c>
      <c r="I2071">
        <v>68</v>
      </c>
      <c r="J2071">
        <v>35</v>
      </c>
      <c r="K2071">
        <v>33</v>
      </c>
      <c r="L2071">
        <v>51.470588235294116</v>
      </c>
      <c r="M2071" s="1" t="str">
        <f>IFERROR(VLOOKUP(Tabla1[[#This Row],[COD]],Circuitos[],2,0)," ")</f>
        <v xml:space="preserve"> </v>
      </c>
      <c r="N2071" s="9">
        <f>Tabla1[[#This Row],[DIA]]</f>
        <v>45914</v>
      </c>
    </row>
    <row r="2072" spans="1:14">
      <c r="A2072" s="9" t="str">
        <f>Tabla1[[#This Row],[DIA]]&amp;"-"&amp;Tabla1[[#This Row],[NUM]]</f>
        <v>45914-2022</v>
      </c>
      <c r="B2072" s="61">
        <v>45914</v>
      </c>
      <c r="C2072" t="s">
        <v>147</v>
      </c>
      <c r="D2072" t="s">
        <v>180</v>
      </c>
      <c r="E2072" t="s">
        <v>181</v>
      </c>
      <c r="F2072">
        <v>2022</v>
      </c>
      <c r="G2072">
        <v>0.83680555555555558</v>
      </c>
      <c r="H2072">
        <v>0.90277777777777779</v>
      </c>
      <c r="I2072">
        <v>12</v>
      </c>
      <c r="J2072">
        <v>9</v>
      </c>
      <c r="K2072">
        <v>3</v>
      </c>
      <c r="L2072">
        <v>75</v>
      </c>
      <c r="M2072" s="1" t="str">
        <f>IFERROR(VLOOKUP(Tabla1[[#This Row],[COD]],Circuitos[],2,0)," ")</f>
        <v xml:space="preserve"> </v>
      </c>
      <c r="N2072" s="9">
        <f>Tabla1[[#This Row],[DIA]]</f>
        <v>45914</v>
      </c>
    </row>
    <row r="2073" spans="1:14">
      <c r="A2073" s="9" t="str">
        <f>Tabla1[[#This Row],[DIA]]&amp;"-"&amp;Tabla1[[#This Row],[NUM]]</f>
        <v>45914-1855</v>
      </c>
      <c r="B2073" s="61">
        <v>45914</v>
      </c>
      <c r="C2073" t="s">
        <v>147</v>
      </c>
      <c r="D2073" t="s">
        <v>36</v>
      </c>
      <c r="E2073" t="s">
        <v>181</v>
      </c>
      <c r="F2073">
        <v>1855</v>
      </c>
      <c r="G2073">
        <v>0.59722222222222221</v>
      </c>
      <c r="H2073">
        <v>0.71180555555555558</v>
      </c>
      <c r="I2073">
        <v>16</v>
      </c>
      <c r="J2073">
        <v>9</v>
      </c>
      <c r="K2073">
        <v>7</v>
      </c>
      <c r="L2073">
        <v>56.25</v>
      </c>
      <c r="M2073" s="1" t="str">
        <f>IFERROR(VLOOKUP(Tabla1[[#This Row],[COD]],Circuitos[],2,0)," ")</f>
        <v xml:space="preserve"> </v>
      </c>
      <c r="N2073" s="9">
        <f>Tabla1[[#This Row],[DIA]]</f>
        <v>45914</v>
      </c>
    </row>
    <row r="2074" spans="1:14">
      <c r="A2074" s="9" t="str">
        <f>Tabla1[[#This Row],[DIA]]&amp;"-"&amp;Tabla1[[#This Row],[NUM]]</f>
        <v>45914-1317</v>
      </c>
      <c r="B2074" s="61">
        <v>45914</v>
      </c>
      <c r="C2074" t="s">
        <v>147</v>
      </c>
      <c r="D2074" t="s">
        <v>37</v>
      </c>
      <c r="E2074" t="s">
        <v>181</v>
      </c>
      <c r="F2074">
        <v>1317</v>
      </c>
      <c r="G2074">
        <v>0.58680555555555558</v>
      </c>
      <c r="H2074">
        <v>0.72569444444444442</v>
      </c>
      <c r="I2074">
        <v>16</v>
      </c>
      <c r="J2074">
        <v>12</v>
      </c>
      <c r="K2074">
        <v>4</v>
      </c>
      <c r="L2074">
        <v>75</v>
      </c>
      <c r="M2074" s="1" t="str">
        <f>IFERROR(VLOOKUP(Tabla1[[#This Row],[COD]],Circuitos[],2,0)," ")</f>
        <v xml:space="preserve"> </v>
      </c>
      <c r="N2074" s="9">
        <f>Tabla1[[#This Row],[DIA]]</f>
        <v>45914</v>
      </c>
    </row>
    <row r="2075" spans="1:14">
      <c r="A2075" s="9" t="str">
        <f>Tabla1[[#This Row],[DIA]]&amp;"-"&amp;Tabla1[[#This Row],[NUM]]</f>
        <v>45914-1859</v>
      </c>
      <c r="B2075" s="61">
        <v>45914</v>
      </c>
      <c r="C2075" t="s">
        <v>147</v>
      </c>
      <c r="D2075" t="s">
        <v>13</v>
      </c>
      <c r="E2075" t="s">
        <v>181</v>
      </c>
      <c r="F2075">
        <v>1859</v>
      </c>
      <c r="G2075">
        <v>0.55208333333333337</v>
      </c>
      <c r="H2075">
        <v>0.70138888888888884</v>
      </c>
      <c r="I2075">
        <v>40</v>
      </c>
      <c r="J2075">
        <v>20</v>
      </c>
      <c r="K2075">
        <v>20</v>
      </c>
      <c r="L2075">
        <v>50</v>
      </c>
      <c r="M2075" s="1" t="str">
        <f>IFERROR(VLOOKUP(Tabla1[[#This Row],[COD]],Circuitos[],2,0)," ")</f>
        <v xml:space="preserve"> </v>
      </c>
      <c r="N2075" s="9">
        <f>Tabla1[[#This Row],[DIA]]</f>
        <v>45914</v>
      </c>
    </row>
    <row r="2076" spans="1:14">
      <c r="A2076" s="9" t="str">
        <f>Tabla1[[#This Row],[DIA]]&amp;"-"&amp;Tabla1[[#This Row],[NUM]]</f>
        <v>45914-1313</v>
      </c>
      <c r="B2076" s="61">
        <v>45914</v>
      </c>
      <c r="C2076" t="s">
        <v>147</v>
      </c>
      <c r="D2076" t="s">
        <v>22</v>
      </c>
      <c r="E2076" t="s">
        <v>181</v>
      </c>
      <c r="F2076">
        <v>1313</v>
      </c>
      <c r="G2076">
        <v>0.59375</v>
      </c>
      <c r="H2076">
        <v>0.72569444444444442</v>
      </c>
      <c r="I2076">
        <v>12</v>
      </c>
      <c r="J2076">
        <v>7</v>
      </c>
      <c r="K2076">
        <v>5</v>
      </c>
      <c r="L2076">
        <v>58.333333333333336</v>
      </c>
      <c r="M2076" s="1" t="str">
        <f>IFERROR(VLOOKUP(Tabla1[[#This Row],[COD]],Circuitos[],2,0)," ")</f>
        <v xml:space="preserve"> </v>
      </c>
      <c r="N2076" s="9">
        <f>Tabla1[[#This Row],[DIA]]</f>
        <v>45914</v>
      </c>
    </row>
    <row r="2077" spans="1:14">
      <c r="A2077" s="9" t="str">
        <f>Tabla1[[#This Row],[DIA]]&amp;"-"&amp;Tabla1[[#This Row],[NUM]]</f>
        <v>45914-3910</v>
      </c>
      <c r="B2077" s="61">
        <v>45914</v>
      </c>
      <c r="C2077" t="s">
        <v>555</v>
      </c>
      <c r="D2077" t="s">
        <v>394</v>
      </c>
      <c r="E2077" t="s">
        <v>395</v>
      </c>
      <c r="F2077">
        <v>3910</v>
      </c>
      <c r="G2077">
        <v>0.2361111111111111</v>
      </c>
      <c r="H2077">
        <v>0.27083333333333331</v>
      </c>
      <c r="I2077">
        <v>12</v>
      </c>
      <c r="J2077">
        <v>0</v>
      </c>
      <c r="K2077">
        <v>12</v>
      </c>
      <c r="L2077">
        <v>0</v>
      </c>
      <c r="M2077" s="1" t="str">
        <f>IFERROR(VLOOKUP(Tabla1[[#This Row],[COD]],Circuitos[],2,0)," ")</f>
        <v xml:space="preserve"> </v>
      </c>
      <c r="N2077" s="9">
        <f>Tabla1[[#This Row],[DIA]]</f>
        <v>45914</v>
      </c>
    </row>
    <row r="2078" spans="1:14">
      <c r="A2078" s="9" t="str">
        <f>Tabla1[[#This Row],[DIA]]&amp;"-"&amp;Tabla1[[#This Row],[NUM]]</f>
        <v>45914-3904</v>
      </c>
      <c r="B2078" s="61">
        <v>45914</v>
      </c>
      <c r="C2078" t="s">
        <v>555</v>
      </c>
      <c r="D2078" t="s">
        <v>394</v>
      </c>
      <c r="E2078" t="s">
        <v>395</v>
      </c>
      <c r="F2078">
        <v>3904</v>
      </c>
      <c r="G2078">
        <v>0.36805555555555558</v>
      </c>
      <c r="H2078">
        <v>0.40277777777777779</v>
      </c>
      <c r="I2078">
        <v>35</v>
      </c>
      <c r="J2078">
        <v>2</v>
      </c>
      <c r="K2078">
        <v>33</v>
      </c>
      <c r="L2078">
        <v>5.7142857142857144</v>
      </c>
      <c r="M2078" s="1" t="str">
        <f>IFERROR(VLOOKUP(Tabla1[[#This Row],[COD]],Circuitos[],2,0)," ")</f>
        <v xml:space="preserve"> </v>
      </c>
      <c r="N2078" s="9">
        <f>Tabla1[[#This Row],[DIA]]</f>
        <v>45914</v>
      </c>
    </row>
    <row r="2079" spans="1:14">
      <c r="A2079" s="9" t="str">
        <f>Tabla1[[#This Row],[DIA]]&amp;"-"&amp;Tabla1[[#This Row],[NUM]]</f>
        <v>45914-913</v>
      </c>
      <c r="B2079" s="61">
        <v>45914</v>
      </c>
      <c r="C2079" t="s">
        <v>563</v>
      </c>
      <c r="D2079" t="s">
        <v>484</v>
      </c>
      <c r="E2079" t="s">
        <v>548</v>
      </c>
      <c r="F2079">
        <v>913</v>
      </c>
      <c r="G2079">
        <v>0.76736111111111116</v>
      </c>
      <c r="H2079">
        <v>0.84027777777777779</v>
      </c>
      <c r="I2079">
        <v>20</v>
      </c>
      <c r="J2079">
        <v>2</v>
      </c>
      <c r="K2079">
        <v>18</v>
      </c>
      <c r="L2079">
        <v>10</v>
      </c>
      <c r="M2079" s="1" t="str">
        <f>IFERROR(VLOOKUP(Tabla1[[#This Row],[COD]],Circuitos[],2,0)," ")</f>
        <v xml:space="preserve"> </v>
      </c>
      <c r="N2079" s="9">
        <f>Tabla1[[#This Row],[DIA]]</f>
        <v>45914</v>
      </c>
    </row>
    <row r="2080" spans="1:14">
      <c r="A2080" s="9" t="str">
        <f>Tabla1[[#This Row],[DIA]]&amp;"-"&amp;Tabla1[[#This Row],[NUM]]</f>
        <v>45914-110</v>
      </c>
      <c r="B2080" s="61">
        <v>45914</v>
      </c>
      <c r="C2080" t="s">
        <v>13</v>
      </c>
      <c r="D2080" t="s">
        <v>354</v>
      </c>
      <c r="E2080" t="s">
        <v>355</v>
      </c>
      <c r="F2080">
        <v>110</v>
      </c>
      <c r="G2080">
        <v>0.69097222222222221</v>
      </c>
      <c r="H2080">
        <v>0.94791666666666663</v>
      </c>
      <c r="I2080">
        <v>30</v>
      </c>
      <c r="J2080">
        <v>6</v>
      </c>
      <c r="K2080">
        <v>24</v>
      </c>
      <c r="L2080">
        <v>20</v>
      </c>
      <c r="M2080" s="1" t="str">
        <f>IFERROR(VLOOKUP(Tabla1[[#This Row],[COD]],Circuitos[],2,0)," ")</f>
        <v xml:space="preserve"> </v>
      </c>
      <c r="N2080" s="9">
        <f>Tabla1[[#This Row],[DIA]]</f>
        <v>45914</v>
      </c>
    </row>
    <row r="2081" spans="1:14">
      <c r="A2081" s="9" t="str">
        <f>Tabla1[[#This Row],[DIA]]&amp;"-"&amp;Tabla1[[#This Row],[NUM]]</f>
        <v>45914-601</v>
      </c>
      <c r="B2081" s="61">
        <v>45914</v>
      </c>
      <c r="C2081" t="s">
        <v>13</v>
      </c>
      <c r="D2081" t="s">
        <v>201</v>
      </c>
      <c r="E2081" t="s">
        <v>250</v>
      </c>
      <c r="F2081">
        <v>601</v>
      </c>
      <c r="G2081">
        <v>0.69097222222222221</v>
      </c>
      <c r="H2081">
        <v>0.78819444444444442</v>
      </c>
      <c r="I2081">
        <v>50</v>
      </c>
      <c r="J2081">
        <v>0</v>
      </c>
      <c r="K2081">
        <v>50</v>
      </c>
      <c r="L2081">
        <v>0</v>
      </c>
      <c r="M2081" s="1" t="str">
        <f>IFERROR(VLOOKUP(Tabla1[[#This Row],[COD]],Circuitos[],2,0)," ")</f>
        <v xml:space="preserve"> </v>
      </c>
      <c r="N2081" s="9">
        <f>Tabla1[[#This Row],[DIA]]</f>
        <v>45914</v>
      </c>
    </row>
    <row r="2082" spans="1:14">
      <c r="A2082" s="9" t="str">
        <f>Tabla1[[#This Row],[DIA]]&amp;"-"&amp;Tabla1[[#This Row],[NUM]]</f>
        <v>45914-871</v>
      </c>
      <c r="B2082" s="61">
        <v>45914</v>
      </c>
      <c r="C2082" t="s">
        <v>13</v>
      </c>
      <c r="D2082" t="s">
        <v>223</v>
      </c>
      <c r="E2082" t="s">
        <v>250</v>
      </c>
      <c r="F2082">
        <v>871</v>
      </c>
      <c r="G2082">
        <v>0.48958333333333331</v>
      </c>
      <c r="H2082">
        <v>0.62152777777777779</v>
      </c>
      <c r="I2082">
        <v>45</v>
      </c>
      <c r="J2082">
        <v>0</v>
      </c>
      <c r="K2082">
        <v>45</v>
      </c>
      <c r="L2082">
        <v>0</v>
      </c>
      <c r="M2082" s="1" t="str">
        <f>IFERROR(VLOOKUP(Tabla1[[#This Row],[COD]],Circuitos[],2,0)," ")</f>
        <v xml:space="preserve"> </v>
      </c>
      <c r="N2082" s="9">
        <f>Tabla1[[#This Row],[DIA]]</f>
        <v>45914</v>
      </c>
    </row>
    <row r="2083" spans="1:14">
      <c r="A2083" s="9" t="str">
        <f>Tabla1[[#This Row],[DIA]]&amp;"-"&amp;Tabla1[[#This Row],[NUM]]</f>
        <v>45914-695</v>
      </c>
      <c r="B2083" s="61">
        <v>45914</v>
      </c>
      <c r="C2083" t="s">
        <v>13</v>
      </c>
      <c r="D2083" t="s">
        <v>232</v>
      </c>
      <c r="E2083" t="s">
        <v>250</v>
      </c>
      <c r="F2083">
        <v>695</v>
      </c>
      <c r="G2083">
        <v>0.60763888888888884</v>
      </c>
      <c r="H2083">
        <v>0.71875</v>
      </c>
      <c r="I2083">
        <v>40</v>
      </c>
      <c r="J2083">
        <v>0</v>
      </c>
      <c r="K2083">
        <v>40</v>
      </c>
      <c r="L2083">
        <v>0</v>
      </c>
      <c r="M2083" s="1" t="str">
        <f>IFERROR(VLOOKUP(Tabla1[[#This Row],[COD]],Circuitos[],2,0)," ")</f>
        <v xml:space="preserve"> </v>
      </c>
      <c r="N2083" s="9">
        <f>Tabla1[[#This Row],[DIA]]</f>
        <v>45914</v>
      </c>
    </row>
    <row r="2084" spans="1:14">
      <c r="A2084" s="9" t="str">
        <f>Tabla1[[#This Row],[DIA]]&amp;"-"&amp;Tabla1[[#This Row],[NUM]]</f>
        <v>45914-775</v>
      </c>
      <c r="B2084" s="61">
        <v>45914</v>
      </c>
      <c r="C2084" t="s">
        <v>13</v>
      </c>
      <c r="D2084" t="s">
        <v>209</v>
      </c>
      <c r="E2084" t="s">
        <v>278</v>
      </c>
      <c r="F2084">
        <v>775</v>
      </c>
      <c r="G2084">
        <v>0.33333333333333331</v>
      </c>
      <c r="H2084">
        <v>0.44791666666666669</v>
      </c>
      <c r="I2084">
        <v>45</v>
      </c>
      <c r="J2084">
        <v>0</v>
      </c>
      <c r="K2084">
        <v>45</v>
      </c>
      <c r="L2084">
        <v>0</v>
      </c>
      <c r="M2084" s="1" t="str">
        <f>IFERROR(VLOOKUP(Tabla1[[#This Row],[COD]],Circuitos[],2,0)," ")</f>
        <v>Croacia Fascinante "B"</v>
      </c>
      <c r="N2084" s="9">
        <f>Tabla1[[#This Row],[DIA]]</f>
        <v>45914</v>
      </c>
    </row>
    <row r="2085" spans="1:14">
      <c r="A2085" s="9" t="str">
        <f>Tabla1[[#This Row],[DIA]]&amp;"-"&amp;Tabla1[[#This Row],[NUM]]</f>
        <v>45914-59</v>
      </c>
      <c r="B2085" s="61">
        <v>45914</v>
      </c>
      <c r="C2085" t="s">
        <v>13</v>
      </c>
      <c r="D2085" t="s">
        <v>252</v>
      </c>
      <c r="E2085" t="s">
        <v>272</v>
      </c>
      <c r="F2085">
        <v>59</v>
      </c>
      <c r="G2085">
        <v>0.24305555555555555</v>
      </c>
      <c r="H2085">
        <v>0.34375</v>
      </c>
      <c r="I2085">
        <v>26</v>
      </c>
      <c r="J2085">
        <v>0</v>
      </c>
      <c r="K2085">
        <v>26</v>
      </c>
      <c r="L2085">
        <v>0</v>
      </c>
      <c r="M2085" s="1" t="str">
        <f>IFERROR(VLOOKUP(Tabla1[[#This Row],[COD]],Circuitos[],2,0)," ")</f>
        <v xml:space="preserve"> </v>
      </c>
      <c r="N2085" s="9">
        <f>Tabla1[[#This Row],[DIA]]</f>
        <v>45914</v>
      </c>
    </row>
    <row r="2086" spans="1:14">
      <c r="A2086" s="9" t="str">
        <f>Tabla1[[#This Row],[DIA]]&amp;"-"&amp;Tabla1[[#This Row],[NUM]]</f>
        <v>45914-1858</v>
      </c>
      <c r="B2086" s="61">
        <v>45914</v>
      </c>
      <c r="C2086" t="s">
        <v>13</v>
      </c>
      <c r="D2086" t="s">
        <v>147</v>
      </c>
      <c r="E2086" t="s">
        <v>181</v>
      </c>
      <c r="F2086">
        <v>1858</v>
      </c>
      <c r="G2086">
        <v>0.49652777777777779</v>
      </c>
      <c r="H2086">
        <v>0.71527777777777779</v>
      </c>
      <c r="I2086">
        <v>40</v>
      </c>
      <c r="J2086">
        <v>20</v>
      </c>
      <c r="K2086">
        <v>20</v>
      </c>
      <c r="L2086">
        <v>50</v>
      </c>
      <c r="M2086" s="1" t="str">
        <f>IFERROR(VLOOKUP(Tabla1[[#This Row],[COD]],Circuitos[],2,0)," ")</f>
        <v xml:space="preserve"> </v>
      </c>
      <c r="N2086" s="9">
        <f>Tabla1[[#This Row],[DIA]]</f>
        <v>45914</v>
      </c>
    </row>
    <row r="2087" spans="1:14">
      <c r="A2087" s="9" t="str">
        <f>Tabla1[[#This Row],[DIA]]&amp;"-"&amp;Tabla1[[#This Row],[NUM]]</f>
        <v>45914-5113</v>
      </c>
      <c r="B2087" s="61">
        <v>45914</v>
      </c>
      <c r="C2087" t="s">
        <v>13</v>
      </c>
      <c r="D2087" t="s">
        <v>424</v>
      </c>
      <c r="E2087" t="s">
        <v>549</v>
      </c>
      <c r="F2087">
        <v>5113</v>
      </c>
      <c r="G2087">
        <v>0.33333333333333331</v>
      </c>
      <c r="H2087">
        <v>0.40972222222222221</v>
      </c>
      <c r="I2087">
        <v>189</v>
      </c>
      <c r="J2087">
        <v>26</v>
      </c>
      <c r="K2087">
        <v>163</v>
      </c>
      <c r="L2087">
        <v>13.756613756613756</v>
      </c>
      <c r="M2087" s="1" t="str">
        <f>IFERROR(VLOOKUP(Tabla1[[#This Row],[COD]],Circuitos[],2,0)," ")</f>
        <v>Alsacia, Selva Negra y el Rin / Bellezas de Suiza</v>
      </c>
      <c r="N2087" s="9">
        <f>Tabla1[[#This Row],[DIA]]</f>
        <v>45914</v>
      </c>
    </row>
    <row r="2088" spans="1:14">
      <c r="A2088" s="9" t="str">
        <f>Tabla1[[#This Row],[DIA]]&amp;"-"&amp;Tabla1[[#This Row],[NUM]]</f>
        <v>45914-1801</v>
      </c>
      <c r="B2088" s="61">
        <v>45914</v>
      </c>
      <c r="C2088" t="s">
        <v>13</v>
      </c>
      <c r="D2088" t="s">
        <v>196</v>
      </c>
      <c r="E2088" t="s">
        <v>193</v>
      </c>
      <c r="F2088">
        <v>1801</v>
      </c>
      <c r="G2088">
        <v>0.4861111111111111</v>
      </c>
      <c r="H2088">
        <v>0.59027777777777779</v>
      </c>
      <c r="I2088">
        <v>20</v>
      </c>
      <c r="J2088">
        <v>0</v>
      </c>
      <c r="K2088">
        <v>20</v>
      </c>
      <c r="L2088">
        <v>0</v>
      </c>
      <c r="M2088" s="1" t="str">
        <f>IFERROR(VLOOKUP(Tabla1[[#This Row],[COD]],Circuitos[],2,0)," ")</f>
        <v xml:space="preserve"> </v>
      </c>
      <c r="N2088" s="9">
        <f>Tabla1[[#This Row],[DIA]]</f>
        <v>45914</v>
      </c>
    </row>
    <row r="2089" spans="1:14">
      <c r="A2089" s="9" t="str">
        <f>Tabla1[[#This Row],[DIA]]&amp;"-"&amp;Tabla1[[#This Row],[NUM]]</f>
        <v>45914-1831</v>
      </c>
      <c r="B2089" s="61">
        <v>45914</v>
      </c>
      <c r="C2089" t="s">
        <v>13</v>
      </c>
      <c r="D2089" t="s">
        <v>234</v>
      </c>
      <c r="E2089" t="s">
        <v>250</v>
      </c>
      <c r="F2089">
        <v>1831</v>
      </c>
      <c r="G2089">
        <v>0.47569444444444442</v>
      </c>
      <c r="H2089">
        <v>0.58333333333333337</v>
      </c>
      <c r="I2089">
        <v>40</v>
      </c>
      <c r="J2089">
        <v>0</v>
      </c>
      <c r="K2089">
        <v>40</v>
      </c>
      <c r="L2089">
        <v>0</v>
      </c>
      <c r="M2089" s="1" t="str">
        <f>IFERROR(VLOOKUP(Tabla1[[#This Row],[COD]],Circuitos[],2,0)," ")</f>
        <v xml:space="preserve"> </v>
      </c>
      <c r="N2089" s="9">
        <f>Tabla1[[#This Row],[DIA]]</f>
        <v>45914</v>
      </c>
    </row>
    <row r="2090" spans="1:14">
      <c r="A2090" s="9" t="str">
        <f>Tabla1[[#This Row],[DIA]]&amp;"-"&amp;Tabla1[[#This Row],[NUM]]</f>
        <v>45914-416</v>
      </c>
      <c r="B2090" s="61">
        <v>45914</v>
      </c>
      <c r="C2090" t="s">
        <v>13</v>
      </c>
      <c r="D2090" t="s">
        <v>358</v>
      </c>
      <c r="E2090" t="s">
        <v>528</v>
      </c>
      <c r="F2090">
        <v>416</v>
      </c>
      <c r="G2090">
        <v>0.51736111111111116</v>
      </c>
      <c r="H2090">
        <v>0.71875</v>
      </c>
      <c r="I2090">
        <v>36</v>
      </c>
      <c r="J2090">
        <v>0</v>
      </c>
      <c r="K2090">
        <v>36</v>
      </c>
      <c r="L2090">
        <v>0</v>
      </c>
      <c r="M2090" s="1" t="str">
        <f>IFERROR(VLOOKUP(Tabla1[[#This Row],[COD]],Circuitos[],2,0)," ")</f>
        <v xml:space="preserve"> </v>
      </c>
      <c r="N2090" s="9">
        <f>Tabla1[[#This Row],[DIA]]</f>
        <v>45914</v>
      </c>
    </row>
    <row r="2091" spans="1:14">
      <c r="A2091" s="9" t="str">
        <f>Tabla1[[#This Row],[DIA]]&amp;"-"&amp;Tabla1[[#This Row],[NUM]]</f>
        <v>45914-809</v>
      </c>
      <c r="B2091" s="61">
        <v>45914</v>
      </c>
      <c r="C2091" t="s">
        <v>13</v>
      </c>
      <c r="D2091" t="s">
        <v>236</v>
      </c>
      <c r="E2091" t="s">
        <v>250</v>
      </c>
      <c r="F2091">
        <v>809</v>
      </c>
      <c r="G2091">
        <v>0.49652777777777779</v>
      </c>
      <c r="H2091">
        <v>0.61805555555555558</v>
      </c>
      <c r="I2091">
        <v>45</v>
      </c>
      <c r="J2091">
        <v>29</v>
      </c>
      <c r="K2091">
        <v>16</v>
      </c>
      <c r="L2091">
        <v>64.444444444444443</v>
      </c>
      <c r="M2091" s="1" t="str">
        <f>IFERROR(VLOOKUP(Tabla1[[#This Row],[COD]],Circuitos[],2,0)," ")</f>
        <v xml:space="preserve"> </v>
      </c>
      <c r="N2091" s="9">
        <f>Tabla1[[#This Row],[DIA]]</f>
        <v>45914</v>
      </c>
    </row>
    <row r="2092" spans="1:14">
      <c r="A2092" s="9" t="str">
        <f>Tabla1[[#This Row],[DIA]]&amp;"-"&amp;Tabla1[[#This Row],[NUM]]</f>
        <v>45914-897</v>
      </c>
      <c r="B2092" s="61">
        <v>45914</v>
      </c>
      <c r="C2092" t="s">
        <v>13</v>
      </c>
      <c r="D2092" t="s">
        <v>277</v>
      </c>
      <c r="E2092" t="s">
        <v>278</v>
      </c>
      <c r="F2092">
        <v>897</v>
      </c>
      <c r="G2092">
        <v>0.78472222222222221</v>
      </c>
      <c r="H2092">
        <v>0.21180555555555555</v>
      </c>
      <c r="I2092">
        <v>82</v>
      </c>
      <c r="J2092">
        <v>42</v>
      </c>
      <c r="K2092">
        <v>40</v>
      </c>
      <c r="L2092">
        <v>51.219512195121951</v>
      </c>
      <c r="M2092" s="1" t="str">
        <f>IFERROR(VLOOKUP(Tabla1[[#This Row],[COD]],Circuitos[],2,0)," ")</f>
        <v>Uzbekistan, Ruta de la Seda I</v>
      </c>
      <c r="N2092" s="9">
        <f>Tabla1[[#This Row],[DIA]]</f>
        <v>45914</v>
      </c>
    </row>
    <row r="2093" spans="1:14">
      <c r="A2093" s="9" t="str">
        <f>Tabla1[[#This Row],[DIA]]&amp;"-"&amp;Tabla1[[#This Row],[NUM]]</f>
        <v>45914-434</v>
      </c>
      <c r="B2093" s="61">
        <v>45914</v>
      </c>
      <c r="C2093" t="s">
        <v>13</v>
      </c>
      <c r="D2093" t="s">
        <v>394</v>
      </c>
      <c r="E2093" t="s">
        <v>395</v>
      </c>
      <c r="F2093">
        <v>434</v>
      </c>
      <c r="G2093">
        <v>0.64583333333333337</v>
      </c>
      <c r="H2093">
        <v>0.79166666666666663</v>
      </c>
      <c r="I2093">
        <v>35</v>
      </c>
      <c r="J2093">
        <v>2</v>
      </c>
      <c r="K2093">
        <v>33</v>
      </c>
      <c r="L2093">
        <v>5.7142857142857144</v>
      </c>
      <c r="M2093" s="1" t="str">
        <f>IFERROR(VLOOKUP(Tabla1[[#This Row],[COD]],Circuitos[],2,0)," ")</f>
        <v xml:space="preserve"> </v>
      </c>
      <c r="N2093" s="9">
        <f>Tabla1[[#This Row],[DIA]]</f>
        <v>45914</v>
      </c>
    </row>
    <row r="2094" spans="1:14">
      <c r="A2094" s="9" t="str">
        <f>Tabla1[[#This Row],[DIA]]&amp;"-"&amp;Tabla1[[#This Row],[NUM]]</f>
        <v>45914-5114</v>
      </c>
      <c r="B2094" s="61">
        <v>45914</v>
      </c>
      <c r="C2094" t="s">
        <v>424</v>
      </c>
      <c r="D2094" t="s">
        <v>13</v>
      </c>
      <c r="E2094" t="s">
        <v>549</v>
      </c>
      <c r="F2094">
        <v>5114</v>
      </c>
      <c r="G2094">
        <v>0.44444444444444442</v>
      </c>
      <c r="H2094">
        <v>0.51388888888888884</v>
      </c>
      <c r="I2094">
        <v>189</v>
      </c>
      <c r="J2094">
        <v>24</v>
      </c>
      <c r="K2094">
        <v>165</v>
      </c>
      <c r="L2094">
        <v>12.698412698412698</v>
      </c>
      <c r="M2094" s="1" t="str">
        <f>IFERROR(VLOOKUP(Tabla1[[#This Row],[COD]],Circuitos[],2,0)," ")</f>
        <v xml:space="preserve"> </v>
      </c>
      <c r="N2094" s="9">
        <f>Tabla1[[#This Row],[DIA]]</f>
        <v>45914</v>
      </c>
    </row>
    <row r="2095" spans="1:14">
      <c r="A2095" s="9" t="str">
        <f>Tabla1[[#This Row],[DIA]]&amp;"-"&amp;Tabla1[[#This Row],[NUM]]</f>
        <v>45914-1804</v>
      </c>
      <c r="B2095" s="61">
        <v>45914</v>
      </c>
      <c r="C2095" t="s">
        <v>196</v>
      </c>
      <c r="D2095" t="s">
        <v>13</v>
      </c>
      <c r="E2095" t="s">
        <v>193</v>
      </c>
      <c r="F2095">
        <v>1804</v>
      </c>
      <c r="G2095">
        <v>0.62152777777777779</v>
      </c>
      <c r="H2095">
        <v>0.73263888888888884</v>
      </c>
      <c r="I2095">
        <v>20</v>
      </c>
      <c r="J2095">
        <v>0</v>
      </c>
      <c r="K2095">
        <v>20</v>
      </c>
      <c r="L2095">
        <v>0</v>
      </c>
      <c r="M2095" s="1" t="str">
        <f>IFERROR(VLOOKUP(Tabla1[[#This Row],[COD]],Circuitos[],2,0)," ")</f>
        <v xml:space="preserve"> </v>
      </c>
      <c r="N2095" s="9">
        <f>Tabla1[[#This Row],[DIA]]</f>
        <v>45914</v>
      </c>
    </row>
    <row r="2096" spans="1:14">
      <c r="A2096" s="9" t="str">
        <f>Tabla1[[#This Row],[DIA]]&amp;"-"&amp;Tabla1[[#This Row],[NUM]]</f>
        <v>45914-572</v>
      </c>
      <c r="B2096" s="61">
        <v>45914</v>
      </c>
      <c r="C2096" t="s">
        <v>346</v>
      </c>
      <c r="D2096" t="s">
        <v>13</v>
      </c>
      <c r="E2096" t="s">
        <v>250</v>
      </c>
      <c r="F2096">
        <v>572</v>
      </c>
      <c r="G2096">
        <v>0.53125</v>
      </c>
      <c r="H2096">
        <v>0.61805555555555558</v>
      </c>
      <c r="I2096">
        <v>30</v>
      </c>
      <c r="J2096">
        <v>0</v>
      </c>
      <c r="K2096">
        <v>30</v>
      </c>
      <c r="L2096">
        <v>0</v>
      </c>
      <c r="M2096" s="1" t="str">
        <f>IFERROR(VLOOKUP(Tabla1[[#This Row],[COD]],Circuitos[],2,0)," ")</f>
        <v xml:space="preserve"> </v>
      </c>
      <c r="N2096" s="9">
        <f>Tabla1[[#This Row],[DIA]]</f>
        <v>45914</v>
      </c>
    </row>
    <row r="2097" spans="1:14">
      <c r="A2097" s="9" t="str">
        <f>Tabla1[[#This Row],[DIA]]&amp;"-"&amp;Tabla1[[#This Row],[NUM]]</f>
        <v>45914-415</v>
      </c>
      <c r="B2097" s="61">
        <v>45914</v>
      </c>
      <c r="C2097" t="s">
        <v>358</v>
      </c>
      <c r="D2097" t="s">
        <v>13</v>
      </c>
      <c r="E2097" t="s">
        <v>528</v>
      </c>
      <c r="F2097">
        <v>415</v>
      </c>
      <c r="G2097">
        <v>0.34722222222222221</v>
      </c>
      <c r="H2097">
        <v>0.47569444444444442</v>
      </c>
      <c r="I2097">
        <v>36</v>
      </c>
      <c r="J2097">
        <v>0</v>
      </c>
      <c r="K2097">
        <v>36</v>
      </c>
      <c r="L2097">
        <v>0</v>
      </c>
      <c r="M2097" s="1" t="str">
        <f>IFERROR(VLOOKUP(Tabla1[[#This Row],[COD]],Circuitos[],2,0)," ")</f>
        <v xml:space="preserve"> </v>
      </c>
      <c r="N2097" s="9">
        <f>Tabla1[[#This Row],[DIA]]</f>
        <v>45914</v>
      </c>
    </row>
    <row r="2098" spans="1:14">
      <c r="A2098" s="9" t="str">
        <f>Tabla1[[#This Row],[DIA]]&amp;"-"&amp;Tabla1[[#This Row],[NUM]]</f>
        <v>45914-788</v>
      </c>
      <c r="B2098" s="61">
        <v>45914</v>
      </c>
      <c r="C2098" t="s">
        <v>358</v>
      </c>
      <c r="D2098" t="s">
        <v>13</v>
      </c>
      <c r="E2098" t="s">
        <v>278</v>
      </c>
      <c r="F2098">
        <v>788</v>
      </c>
      <c r="G2098">
        <v>0.98958333333333337</v>
      </c>
      <c r="H2098">
        <v>0.11458333333333333</v>
      </c>
      <c r="I2098">
        <v>45</v>
      </c>
      <c r="J2098">
        <v>4</v>
      </c>
      <c r="K2098">
        <v>41</v>
      </c>
      <c r="L2098">
        <v>8.8888888888888893</v>
      </c>
      <c r="M2098" s="1" t="str">
        <f>IFERROR(VLOOKUP(Tabla1[[#This Row],[COD]],Circuitos[],2,0)," ")</f>
        <v xml:space="preserve"> </v>
      </c>
      <c r="N2098" s="9">
        <f>Tabla1[[#This Row],[DIA]]</f>
        <v>45914</v>
      </c>
    </row>
    <row r="2099" spans="1:14">
      <c r="A2099" s="9" t="str">
        <f>Tabla1[[#This Row],[DIA]]&amp;"-"&amp;Tabla1[[#This Row],[NUM]]</f>
        <v>45914-810</v>
      </c>
      <c r="B2099" s="61">
        <v>45914</v>
      </c>
      <c r="C2099" t="s">
        <v>236</v>
      </c>
      <c r="D2099" t="s">
        <v>13</v>
      </c>
      <c r="E2099" t="s">
        <v>250</v>
      </c>
      <c r="F2099">
        <v>810</v>
      </c>
      <c r="G2099">
        <v>0.64930555555555558</v>
      </c>
      <c r="H2099">
        <v>0.78125</v>
      </c>
      <c r="I2099">
        <v>45</v>
      </c>
      <c r="J2099">
        <v>37</v>
      </c>
      <c r="K2099">
        <v>8</v>
      </c>
      <c r="L2099">
        <v>82.222222222222229</v>
      </c>
      <c r="M2099" s="1" t="str">
        <f>IFERROR(VLOOKUP(Tabla1[[#This Row],[COD]],Circuitos[],2,0)," ")</f>
        <v xml:space="preserve"> </v>
      </c>
      <c r="N2099" s="9">
        <f>Tabla1[[#This Row],[DIA]]</f>
        <v>45914</v>
      </c>
    </row>
    <row r="2100" spans="1:14">
      <c r="A2100" s="9" t="str">
        <f>Tabla1[[#This Row],[DIA]]&amp;"-"&amp;Tabla1[[#This Row],[NUM]]</f>
        <v>45914-585</v>
      </c>
      <c r="B2100" s="61">
        <v>45914</v>
      </c>
      <c r="C2100" t="s">
        <v>336</v>
      </c>
      <c r="D2100" t="s">
        <v>252</v>
      </c>
      <c r="E2100" t="s">
        <v>272</v>
      </c>
      <c r="F2100">
        <v>585</v>
      </c>
      <c r="G2100">
        <v>0.47916666666666669</v>
      </c>
      <c r="H2100">
        <v>0.53819444444444442</v>
      </c>
      <c r="I2100">
        <v>38</v>
      </c>
      <c r="J2100">
        <v>5</v>
      </c>
      <c r="K2100">
        <v>33</v>
      </c>
      <c r="L2100">
        <v>13.157894736842104</v>
      </c>
      <c r="M2100" s="1" t="str">
        <f>IFERROR(VLOOKUP(Tabla1[[#This Row],[COD]],Circuitos[],2,0)," ")</f>
        <v xml:space="preserve"> </v>
      </c>
      <c r="N2100" s="9">
        <f>Tabla1[[#This Row],[DIA]]</f>
        <v>45914</v>
      </c>
    </row>
    <row r="2101" spans="1:14">
      <c r="A2101" s="9" t="str">
        <f>Tabla1[[#This Row],[DIA]]&amp;"-"&amp;Tabla1[[#This Row],[NUM]]</f>
        <v>45914-5117</v>
      </c>
      <c r="B2101" s="61">
        <v>45914</v>
      </c>
      <c r="C2101" t="s">
        <v>57</v>
      </c>
      <c r="D2101" t="s">
        <v>198</v>
      </c>
      <c r="E2101" t="s">
        <v>549</v>
      </c>
      <c r="F2101">
        <v>5117</v>
      </c>
      <c r="G2101">
        <v>0.61111111111111116</v>
      </c>
      <c r="H2101">
        <v>0.71180555555555558</v>
      </c>
      <c r="I2101">
        <v>189</v>
      </c>
      <c r="J2101">
        <v>119</v>
      </c>
      <c r="K2101">
        <v>70</v>
      </c>
      <c r="L2101">
        <v>62.962962962962962</v>
      </c>
      <c r="M2101" s="1" t="str">
        <f>IFERROR(VLOOKUP(Tabla1[[#This Row],[COD]],Circuitos[],2,0)," ")</f>
        <v>Puglia y Costa Amalfitana II</v>
      </c>
      <c r="N2101" s="9">
        <f>Tabla1[[#This Row],[DIA]]</f>
        <v>45914</v>
      </c>
    </row>
    <row r="2102" spans="1:14">
      <c r="A2102" s="9" t="str">
        <f>Tabla1[[#This Row],[DIA]]&amp;"-"&amp;Tabla1[[#This Row],[NUM]]</f>
        <v>45914-1302</v>
      </c>
      <c r="B2102" s="61">
        <v>45914</v>
      </c>
      <c r="C2102" t="s">
        <v>22</v>
      </c>
      <c r="D2102" t="s">
        <v>147</v>
      </c>
      <c r="E2102" t="s">
        <v>181</v>
      </c>
      <c r="F2102">
        <v>1302</v>
      </c>
      <c r="G2102">
        <v>0.4826388888888889</v>
      </c>
      <c r="H2102">
        <v>0.69097222222222221</v>
      </c>
      <c r="I2102">
        <v>12</v>
      </c>
      <c r="J2102">
        <v>10</v>
      </c>
      <c r="K2102">
        <v>2</v>
      </c>
      <c r="L2102">
        <v>83.333333333333329</v>
      </c>
      <c r="M2102" s="1" t="str">
        <f>IFERROR(VLOOKUP(Tabla1[[#This Row],[COD]],Circuitos[],2,0)," ")</f>
        <v xml:space="preserve"> </v>
      </c>
      <c r="N2102" s="9">
        <f>Tabla1[[#This Row],[DIA]]</f>
        <v>45914</v>
      </c>
    </row>
    <row r="2103" spans="1:14">
      <c r="A2103" s="9" t="str">
        <f>Tabla1[[#This Row],[DIA]]&amp;"-"&amp;Tabla1[[#This Row],[NUM]]</f>
        <v>45914-437</v>
      </c>
      <c r="B2103" s="61">
        <v>45914</v>
      </c>
      <c r="C2103" t="s">
        <v>394</v>
      </c>
      <c r="D2103" t="s">
        <v>36</v>
      </c>
      <c r="E2103" t="s">
        <v>395</v>
      </c>
      <c r="F2103">
        <v>437</v>
      </c>
      <c r="G2103">
        <v>0.3888888888888889</v>
      </c>
      <c r="H2103">
        <v>0.52083333333333337</v>
      </c>
      <c r="I2103">
        <v>12</v>
      </c>
      <c r="J2103">
        <v>0</v>
      </c>
      <c r="K2103">
        <v>12</v>
      </c>
      <c r="L2103">
        <v>0</v>
      </c>
      <c r="M2103" s="1" t="str">
        <f>IFERROR(VLOOKUP(Tabla1[[#This Row],[COD]],Circuitos[],2,0)," ")</f>
        <v xml:space="preserve"> </v>
      </c>
      <c r="N2103" s="9">
        <f>Tabla1[[#This Row],[DIA]]</f>
        <v>45914</v>
      </c>
    </row>
    <row r="2104" spans="1:14">
      <c r="A2104" s="9" t="str">
        <f>Tabla1[[#This Row],[DIA]]&amp;"-"&amp;Tabla1[[#This Row],[NUM]]</f>
        <v>45914-3921</v>
      </c>
      <c r="B2104" s="61">
        <v>45914</v>
      </c>
      <c r="C2104" t="s">
        <v>394</v>
      </c>
      <c r="D2104" t="s">
        <v>555</v>
      </c>
      <c r="E2104" t="s">
        <v>395</v>
      </c>
      <c r="F2104">
        <v>3921</v>
      </c>
      <c r="G2104">
        <v>0.82986111111111116</v>
      </c>
      <c r="H2104">
        <v>0.86458333333333337</v>
      </c>
      <c r="I2104">
        <v>35</v>
      </c>
      <c r="J2104">
        <v>2</v>
      </c>
      <c r="K2104">
        <v>33</v>
      </c>
      <c r="L2104">
        <v>5.7142857142857144</v>
      </c>
      <c r="M2104" s="1" t="str">
        <f>IFERROR(VLOOKUP(Tabla1[[#This Row],[COD]],Circuitos[],2,0)," ")</f>
        <v xml:space="preserve"> </v>
      </c>
      <c r="N2104" s="9">
        <f>Tabla1[[#This Row],[DIA]]</f>
        <v>45914</v>
      </c>
    </row>
    <row r="2105" spans="1:14">
      <c r="A2105" s="9" t="str">
        <f>Tabla1[[#This Row],[DIA]]&amp;"-"&amp;Tabla1[[#This Row],[NUM]]</f>
        <v>45914-3911</v>
      </c>
      <c r="B2105" s="61">
        <v>45914</v>
      </c>
      <c r="C2105" t="s">
        <v>394</v>
      </c>
      <c r="D2105" t="s">
        <v>555</v>
      </c>
      <c r="E2105" t="s">
        <v>395</v>
      </c>
      <c r="F2105">
        <v>3911</v>
      </c>
      <c r="G2105">
        <v>0.95486111111111116</v>
      </c>
      <c r="H2105">
        <v>0.99305555555555558</v>
      </c>
      <c r="I2105">
        <v>12</v>
      </c>
      <c r="J2105">
        <v>0</v>
      </c>
      <c r="K2105">
        <v>12</v>
      </c>
      <c r="L2105">
        <v>0</v>
      </c>
      <c r="M2105" s="1" t="str">
        <f>IFERROR(VLOOKUP(Tabla1[[#This Row],[COD]],Circuitos[],2,0)," ")</f>
        <v xml:space="preserve"> </v>
      </c>
      <c r="N2105" s="9">
        <f>Tabla1[[#This Row],[DIA]]</f>
        <v>45914</v>
      </c>
    </row>
    <row r="2106" spans="1:14">
      <c r="A2106" s="9" t="str">
        <f>Tabla1[[#This Row],[DIA]]&amp;"-"&amp;Tabla1[[#This Row],[NUM]]</f>
        <v>45914-433</v>
      </c>
      <c r="B2106" s="61">
        <v>45914</v>
      </c>
      <c r="C2106" t="s">
        <v>394</v>
      </c>
      <c r="D2106" t="s">
        <v>13</v>
      </c>
      <c r="E2106" t="s">
        <v>395</v>
      </c>
      <c r="F2106">
        <v>433</v>
      </c>
      <c r="G2106">
        <v>0.44444444444444442</v>
      </c>
      <c r="H2106">
        <v>0.60763888888888884</v>
      </c>
      <c r="I2106">
        <v>35</v>
      </c>
      <c r="J2106">
        <v>2</v>
      </c>
      <c r="K2106">
        <v>33</v>
      </c>
      <c r="L2106">
        <v>5.7142857142857144</v>
      </c>
      <c r="M2106" s="1" t="str">
        <f>IFERROR(VLOOKUP(Tabla1[[#This Row],[COD]],Circuitos[],2,0)," ")</f>
        <v xml:space="preserve"> </v>
      </c>
      <c r="N2106" s="9">
        <f>Tabla1[[#This Row],[DIA]]</f>
        <v>45914</v>
      </c>
    </row>
    <row r="2107" spans="1:14">
      <c r="A2107" s="9" t="str">
        <f>Tabla1[[#This Row],[DIA]]&amp;"-"&amp;Tabla1[[#This Row],[NUM]]</f>
        <v>45914-787</v>
      </c>
      <c r="B2107" s="61">
        <v>45914</v>
      </c>
      <c r="C2107" t="s">
        <v>24</v>
      </c>
      <c r="D2107" t="s">
        <v>358</v>
      </c>
      <c r="E2107" t="s">
        <v>278</v>
      </c>
      <c r="F2107">
        <v>787</v>
      </c>
      <c r="G2107">
        <v>0.76041666666666663</v>
      </c>
      <c r="H2107">
        <v>0.94791666666666663</v>
      </c>
      <c r="I2107">
        <v>45</v>
      </c>
      <c r="J2107">
        <v>26</v>
      </c>
      <c r="K2107">
        <v>19</v>
      </c>
      <c r="L2107">
        <v>57.777777777777779</v>
      </c>
      <c r="M2107" s="1" t="str">
        <f>IFERROR(VLOOKUP(Tabla1[[#This Row],[COD]],Circuitos[],2,0)," ")</f>
        <v>Rumania, Transilvania, Cárpatos y Bucovina</v>
      </c>
      <c r="N2107" s="9">
        <f>Tabla1[[#This Row],[DIA]]</f>
        <v>45914</v>
      </c>
    </row>
    <row r="2108" spans="1:14">
      <c r="A2108" s="9" t="str">
        <f>Tabla1[[#This Row],[DIA]]&amp;"-"&amp;Tabla1[[#This Row],[NUM]]</f>
        <v>45915-920</v>
      </c>
      <c r="B2108" s="61">
        <v>45915</v>
      </c>
      <c r="C2108" t="s">
        <v>185</v>
      </c>
      <c r="D2108" t="s">
        <v>13</v>
      </c>
      <c r="E2108" t="s">
        <v>186</v>
      </c>
      <c r="F2108">
        <v>920</v>
      </c>
      <c r="G2108">
        <v>0.63888888888888884</v>
      </c>
      <c r="H2108">
        <v>0.78125</v>
      </c>
      <c r="I2108">
        <v>30</v>
      </c>
      <c r="J2108">
        <v>0</v>
      </c>
      <c r="K2108">
        <v>30</v>
      </c>
      <c r="L2108">
        <v>0</v>
      </c>
      <c r="M2108" s="1" t="str">
        <f>IFERROR(VLOOKUP(Tabla1[[#This Row],[COD]],Circuitos[],2,0)," ")</f>
        <v xml:space="preserve"> </v>
      </c>
      <c r="N2108" s="9">
        <f>Tabla1[[#This Row],[DIA]]</f>
        <v>45915</v>
      </c>
    </row>
    <row r="2109" spans="1:14">
      <c r="A2109" s="9" t="str">
        <f>Tabla1[[#This Row],[DIA]]&amp;"-"&amp;Tabla1[[#This Row],[NUM]]</f>
        <v>45915-1336</v>
      </c>
      <c r="B2109" s="61">
        <v>45915</v>
      </c>
      <c r="C2109" t="s">
        <v>36</v>
      </c>
      <c r="D2109" t="s">
        <v>183</v>
      </c>
      <c r="E2109" t="s">
        <v>174</v>
      </c>
      <c r="F2109">
        <v>1336</v>
      </c>
      <c r="G2109">
        <v>0.58680555555555558</v>
      </c>
      <c r="H2109">
        <v>0.82291666666666663</v>
      </c>
      <c r="I2109">
        <v>10</v>
      </c>
      <c r="J2109">
        <v>2</v>
      </c>
      <c r="K2109">
        <v>8</v>
      </c>
      <c r="L2109">
        <v>20</v>
      </c>
      <c r="M2109" s="1" t="str">
        <f>IFERROR(VLOOKUP(Tabla1[[#This Row],[COD]],Circuitos[],2,0)," ")</f>
        <v>Programas de Egipto</v>
      </c>
      <c r="N2109" s="9">
        <f>Tabla1[[#This Row],[DIA]]</f>
        <v>45915</v>
      </c>
    </row>
    <row r="2110" spans="1:14">
      <c r="A2110" s="9" t="str">
        <f>Tabla1[[#This Row],[DIA]]&amp;"-"&amp;Tabla1[[#This Row],[NUM]]</f>
        <v>45915-2722</v>
      </c>
      <c r="B2110" s="61">
        <v>45915</v>
      </c>
      <c r="C2110" t="s">
        <v>37</v>
      </c>
      <c r="D2110" t="s">
        <v>183</v>
      </c>
      <c r="E2110" t="s">
        <v>561</v>
      </c>
      <c r="F2110">
        <v>2722</v>
      </c>
      <c r="G2110">
        <v>0.67013888888888884</v>
      </c>
      <c r="H2110">
        <v>0.93055555555555558</v>
      </c>
      <c r="I2110">
        <v>10</v>
      </c>
      <c r="J2110">
        <v>0</v>
      </c>
      <c r="K2110">
        <v>10</v>
      </c>
      <c r="L2110">
        <v>0</v>
      </c>
      <c r="M2110" s="1" t="str">
        <f>IFERROR(VLOOKUP(Tabla1[[#This Row],[COD]],Circuitos[],2,0)," ")</f>
        <v>Programas de Egipto</v>
      </c>
      <c r="N2110" s="9">
        <f>Tabla1[[#This Row],[DIA]]</f>
        <v>45915</v>
      </c>
    </row>
    <row r="2111" spans="1:14">
      <c r="A2111" s="9" t="str">
        <f>Tabla1[[#This Row],[DIA]]&amp;"-"&amp;Tabla1[[#This Row],[NUM]]</f>
        <v>45915-1010</v>
      </c>
      <c r="B2111" s="61">
        <v>45915</v>
      </c>
      <c r="C2111" t="s">
        <v>51</v>
      </c>
      <c r="D2111" t="s">
        <v>183</v>
      </c>
      <c r="E2111" t="s">
        <v>174</v>
      </c>
      <c r="F2111">
        <v>1010</v>
      </c>
      <c r="G2111">
        <v>0.71875</v>
      </c>
      <c r="H2111">
        <v>0.98958333333333337</v>
      </c>
      <c r="I2111">
        <v>88</v>
      </c>
      <c r="J2111">
        <v>58</v>
      </c>
      <c r="K2111">
        <v>30</v>
      </c>
      <c r="L2111">
        <v>65.909090909090907</v>
      </c>
      <c r="M2111" s="1" t="str">
        <f>IFERROR(VLOOKUP(Tabla1[[#This Row],[COD]],Circuitos[],2,0)," ")</f>
        <v>Nefertari y Abu Simbel / Maravillas del Nilo y Abu Simbel</v>
      </c>
      <c r="N2111" s="9">
        <f>Tabla1[[#This Row],[DIA]]</f>
        <v>45915</v>
      </c>
    </row>
    <row r="2112" spans="1:14">
      <c r="A2112" s="9" t="str">
        <f>Tabla1[[#This Row],[DIA]]&amp;"-"&amp;Tabla1[[#This Row],[NUM]]</f>
        <v>45915-1335</v>
      </c>
      <c r="B2112" s="61">
        <v>45915</v>
      </c>
      <c r="C2112" t="s">
        <v>173</v>
      </c>
      <c r="D2112" t="s">
        <v>36</v>
      </c>
      <c r="E2112" t="s">
        <v>174</v>
      </c>
      <c r="F2112">
        <v>1335</v>
      </c>
      <c r="G2112">
        <v>0.40277777777777779</v>
      </c>
      <c r="H2112">
        <v>0.54513888888888884</v>
      </c>
      <c r="I2112">
        <v>10</v>
      </c>
      <c r="J2112">
        <v>0</v>
      </c>
      <c r="K2112">
        <v>10</v>
      </c>
      <c r="L2112">
        <v>0</v>
      </c>
      <c r="M2112" s="1" t="str">
        <f>IFERROR(VLOOKUP(Tabla1[[#This Row],[COD]],Circuitos[],2,0)," ")</f>
        <v xml:space="preserve"> </v>
      </c>
      <c r="N2112" s="9">
        <f>Tabla1[[#This Row],[DIA]]</f>
        <v>45915</v>
      </c>
    </row>
    <row r="2113" spans="1:14">
      <c r="A2113" s="9" t="str">
        <f>Tabla1[[#This Row],[DIA]]&amp;"-"&amp;Tabla1[[#This Row],[NUM]]</f>
        <v>45915-2721</v>
      </c>
      <c r="B2113" s="61">
        <v>45915</v>
      </c>
      <c r="C2113" t="s">
        <v>173</v>
      </c>
      <c r="D2113" t="s">
        <v>37</v>
      </c>
      <c r="E2113" t="s">
        <v>561</v>
      </c>
      <c r="F2113">
        <v>2721</v>
      </c>
      <c r="G2113">
        <v>0.45833333333333331</v>
      </c>
      <c r="H2113">
        <v>0.62847222222222221</v>
      </c>
      <c r="I2113">
        <v>10</v>
      </c>
      <c r="J2113">
        <v>0</v>
      </c>
      <c r="K2113">
        <v>10</v>
      </c>
      <c r="L2113">
        <v>0</v>
      </c>
      <c r="M2113" s="1" t="str">
        <f>IFERROR(VLOOKUP(Tabla1[[#This Row],[COD]],Circuitos[],2,0)," ")</f>
        <v xml:space="preserve"> </v>
      </c>
      <c r="N2113" s="9">
        <f>Tabla1[[#This Row],[DIA]]</f>
        <v>45915</v>
      </c>
    </row>
    <row r="2114" spans="1:14">
      <c r="A2114" s="9" t="str">
        <f>Tabla1[[#This Row],[DIA]]&amp;"-"&amp;Tabla1[[#This Row],[NUM]]</f>
        <v>45915-1002</v>
      </c>
      <c r="B2114" s="61">
        <v>45915</v>
      </c>
      <c r="C2114" t="s">
        <v>173</v>
      </c>
      <c r="D2114" t="s">
        <v>13</v>
      </c>
      <c r="E2114" t="s">
        <v>174</v>
      </c>
      <c r="F2114">
        <v>1002</v>
      </c>
      <c r="G2114">
        <v>0.3125</v>
      </c>
      <c r="H2114">
        <v>0.4861111111111111</v>
      </c>
      <c r="I2114">
        <v>20</v>
      </c>
      <c r="J2114">
        <v>0</v>
      </c>
      <c r="K2114">
        <v>20</v>
      </c>
      <c r="L2114">
        <v>0</v>
      </c>
      <c r="M2114" s="1" t="str">
        <f>IFERROR(VLOOKUP(Tabla1[[#This Row],[COD]],Circuitos[],2,0)," ")</f>
        <v>Programas de Egipto</v>
      </c>
      <c r="N2114" s="9">
        <f>Tabla1[[#This Row],[DIA]]</f>
        <v>45915</v>
      </c>
    </row>
    <row r="2115" spans="1:14">
      <c r="A2115" s="9" t="str">
        <f>Tabla1[[#This Row],[DIA]]&amp;"-"&amp;Tabla1[[#This Row],[NUM]]</f>
        <v>45915-1014</v>
      </c>
      <c r="B2115" s="61">
        <v>45915</v>
      </c>
      <c r="C2115" t="s">
        <v>173</v>
      </c>
      <c r="D2115" t="s">
        <v>29</v>
      </c>
      <c r="E2115" t="s">
        <v>174</v>
      </c>
      <c r="F2115">
        <v>1014</v>
      </c>
      <c r="G2115">
        <v>0.39583333333333331</v>
      </c>
      <c r="H2115">
        <v>0.58333333333333337</v>
      </c>
      <c r="I2115">
        <v>88</v>
      </c>
      <c r="J2115">
        <v>28</v>
      </c>
      <c r="K2115">
        <v>60</v>
      </c>
      <c r="L2115">
        <v>31.818181818181817</v>
      </c>
      <c r="M2115" s="1" t="str">
        <f>IFERROR(VLOOKUP(Tabla1[[#This Row],[COD]],Circuitos[],2,0)," ")</f>
        <v xml:space="preserve"> </v>
      </c>
      <c r="N2115" s="9">
        <f>Tabla1[[#This Row],[DIA]]</f>
        <v>45915</v>
      </c>
    </row>
    <row r="2116" spans="1:14">
      <c r="A2116" s="9" t="str">
        <f>Tabla1[[#This Row],[DIA]]&amp;"-"&amp;Tabla1[[#This Row],[NUM]]</f>
        <v>45915-586</v>
      </c>
      <c r="B2116" s="61">
        <v>45915</v>
      </c>
      <c r="C2116" t="s">
        <v>206</v>
      </c>
      <c r="D2116" t="s">
        <v>13</v>
      </c>
      <c r="E2116" t="s">
        <v>250</v>
      </c>
      <c r="F2116">
        <v>586</v>
      </c>
      <c r="G2116">
        <v>0.53125</v>
      </c>
      <c r="H2116">
        <v>0.62152777777777779</v>
      </c>
      <c r="I2116">
        <v>12</v>
      </c>
      <c r="J2116">
        <v>0</v>
      </c>
      <c r="K2116">
        <v>12</v>
      </c>
      <c r="L2116">
        <v>0</v>
      </c>
      <c r="M2116" s="1" t="str">
        <f>IFERROR(VLOOKUP(Tabla1[[#This Row],[COD]],Circuitos[],2,0)," ")</f>
        <v xml:space="preserve"> </v>
      </c>
      <c r="N2116" s="9">
        <f>Tabla1[[#This Row],[DIA]]</f>
        <v>45915</v>
      </c>
    </row>
    <row r="2117" spans="1:14">
      <c r="A2117" s="9" t="str">
        <f>Tabla1[[#This Row],[DIA]]&amp;"-"&amp;Tabla1[[#This Row],[NUM]]</f>
        <v>45915-761</v>
      </c>
      <c r="B2117" s="61">
        <v>45915</v>
      </c>
      <c r="C2117" t="s">
        <v>552</v>
      </c>
      <c r="D2117" t="s">
        <v>147</v>
      </c>
      <c r="E2117" t="s">
        <v>181</v>
      </c>
      <c r="F2117">
        <v>761</v>
      </c>
      <c r="G2117">
        <v>8.3333333333333329E-2</v>
      </c>
      <c r="H2117">
        <v>0.23958333333333334</v>
      </c>
      <c r="I2117">
        <v>27</v>
      </c>
      <c r="J2117">
        <v>0</v>
      </c>
      <c r="K2117">
        <v>27</v>
      </c>
      <c r="L2117">
        <v>0</v>
      </c>
      <c r="M2117" s="1" t="str">
        <f>IFERROR(VLOOKUP(Tabla1[[#This Row],[COD]],Circuitos[],2,0)," ")</f>
        <v xml:space="preserve"> </v>
      </c>
      <c r="N2117" s="9">
        <f>Tabla1[[#This Row],[DIA]]</f>
        <v>45915</v>
      </c>
    </row>
    <row r="2118" spans="1:14">
      <c r="A2118" s="9" t="str">
        <f>Tabla1[[#This Row],[DIA]]&amp;"-"&amp;Tabla1[[#This Row],[NUM]]</f>
        <v>45915-2232</v>
      </c>
      <c r="B2118" s="61">
        <v>45915</v>
      </c>
      <c r="C2118" t="s">
        <v>147</v>
      </c>
      <c r="D2118" t="s">
        <v>180</v>
      </c>
      <c r="E2118" t="s">
        <v>181</v>
      </c>
      <c r="F2118">
        <v>2232</v>
      </c>
      <c r="G2118">
        <v>5.5555555555555552E-2</v>
      </c>
      <c r="H2118">
        <v>0.11805555555555555</v>
      </c>
      <c r="I2118">
        <v>16</v>
      </c>
      <c r="J2118">
        <v>4</v>
      </c>
      <c r="K2118">
        <v>12</v>
      </c>
      <c r="L2118">
        <v>25</v>
      </c>
      <c r="M2118" s="1" t="str">
        <f>IFERROR(VLOOKUP(Tabla1[[#This Row],[COD]],Circuitos[],2,0)," ")</f>
        <v xml:space="preserve"> </v>
      </c>
      <c r="N2118" s="9">
        <f>Tabla1[[#This Row],[DIA]]</f>
        <v>45915</v>
      </c>
    </row>
    <row r="2119" spans="1:14">
      <c r="A2119" s="9" t="str">
        <f>Tabla1[[#This Row],[DIA]]&amp;"-"&amp;Tabla1[[#This Row],[NUM]]</f>
        <v>45915-1357</v>
      </c>
      <c r="B2119" s="61">
        <v>45915</v>
      </c>
      <c r="C2119" t="s">
        <v>147</v>
      </c>
      <c r="D2119" t="s">
        <v>13</v>
      </c>
      <c r="E2119" t="s">
        <v>181</v>
      </c>
      <c r="F2119">
        <v>1357</v>
      </c>
      <c r="G2119">
        <v>0.41666666666666669</v>
      </c>
      <c r="H2119">
        <v>0.56944444444444442</v>
      </c>
      <c r="I2119">
        <v>27</v>
      </c>
      <c r="J2119">
        <v>0</v>
      </c>
      <c r="K2119">
        <v>27</v>
      </c>
      <c r="L2119">
        <v>0</v>
      </c>
      <c r="M2119" s="1" t="str">
        <f>IFERROR(VLOOKUP(Tabla1[[#This Row],[COD]],Circuitos[],2,0)," ")</f>
        <v xml:space="preserve"> </v>
      </c>
      <c r="N2119" s="9">
        <f>Tabla1[[#This Row],[DIA]]</f>
        <v>45915</v>
      </c>
    </row>
    <row r="2120" spans="1:14">
      <c r="A2120" s="9" t="str">
        <f>Tabla1[[#This Row],[DIA]]&amp;"-"&amp;Tabla1[[#This Row],[NUM]]</f>
        <v>45915-1359</v>
      </c>
      <c r="B2120" s="61">
        <v>45915</v>
      </c>
      <c r="C2120" t="s">
        <v>147</v>
      </c>
      <c r="D2120" t="s">
        <v>13</v>
      </c>
      <c r="E2120" t="s">
        <v>181</v>
      </c>
      <c r="F2120">
        <v>1359</v>
      </c>
      <c r="G2120">
        <v>0.78819444444444442</v>
      </c>
      <c r="H2120">
        <v>0.9375</v>
      </c>
      <c r="I2120">
        <v>15</v>
      </c>
      <c r="J2120">
        <v>0</v>
      </c>
      <c r="K2120">
        <v>15</v>
      </c>
      <c r="L2120">
        <v>0</v>
      </c>
      <c r="M2120" s="1" t="str">
        <f>IFERROR(VLOOKUP(Tabla1[[#This Row],[COD]],Circuitos[],2,0)," ")</f>
        <v xml:space="preserve"> </v>
      </c>
      <c r="N2120" s="9">
        <f>Tabla1[[#This Row],[DIA]]</f>
        <v>45915</v>
      </c>
    </row>
    <row r="2121" spans="1:14">
      <c r="A2121" s="9" t="str">
        <f>Tabla1[[#This Row],[DIA]]&amp;"-"&amp;Tabla1[[#This Row],[NUM]]</f>
        <v>45915-727</v>
      </c>
      <c r="B2121" s="61">
        <v>45915</v>
      </c>
      <c r="C2121" t="s">
        <v>550</v>
      </c>
      <c r="D2121" t="s">
        <v>147</v>
      </c>
      <c r="E2121" t="s">
        <v>181</v>
      </c>
      <c r="F2121">
        <v>727</v>
      </c>
      <c r="G2121">
        <v>0.30902777777777779</v>
      </c>
      <c r="H2121">
        <v>0.53125</v>
      </c>
      <c r="I2121">
        <v>15</v>
      </c>
      <c r="J2121">
        <v>0</v>
      </c>
      <c r="K2121">
        <v>15</v>
      </c>
      <c r="L2121">
        <v>0</v>
      </c>
      <c r="M2121" s="1" t="str">
        <f>IFERROR(VLOOKUP(Tabla1[[#This Row],[COD]],Circuitos[],2,0)," ")</f>
        <v xml:space="preserve"> </v>
      </c>
      <c r="N2121" s="9">
        <f>Tabla1[[#This Row],[DIA]]</f>
        <v>45915</v>
      </c>
    </row>
    <row r="2122" spans="1:14">
      <c r="A2122" s="9" t="str">
        <f>Tabla1[[#This Row],[DIA]]&amp;"-"&amp;Tabla1[[#This Row],[NUM]]</f>
        <v>45915-622</v>
      </c>
      <c r="B2122" s="61">
        <v>45915</v>
      </c>
      <c r="C2122" t="s">
        <v>266</v>
      </c>
      <c r="D2122" t="s">
        <v>54</v>
      </c>
      <c r="E2122" t="s">
        <v>558</v>
      </c>
      <c r="F2122">
        <v>622</v>
      </c>
      <c r="G2122">
        <v>0.41666666666666669</v>
      </c>
      <c r="H2122">
        <v>0.53819444444444442</v>
      </c>
      <c r="I2122">
        <v>40</v>
      </c>
      <c r="J2122">
        <v>4</v>
      </c>
      <c r="K2122">
        <v>36</v>
      </c>
      <c r="L2122">
        <v>10</v>
      </c>
      <c r="M2122" s="1" t="str">
        <f>IFERROR(VLOOKUP(Tabla1[[#This Row],[COD]],Circuitos[],2,0)," ")</f>
        <v xml:space="preserve"> </v>
      </c>
      <c r="N2122" s="9">
        <f>Tabla1[[#This Row],[DIA]]</f>
        <v>45915</v>
      </c>
    </row>
    <row r="2123" spans="1:14">
      <c r="A2123" s="9" t="str">
        <f>Tabla1[[#This Row],[DIA]]&amp;"-"&amp;Tabla1[[#This Row],[NUM]]</f>
        <v>45915-921</v>
      </c>
      <c r="B2123" s="61">
        <v>45915</v>
      </c>
      <c r="C2123" t="s">
        <v>13</v>
      </c>
      <c r="D2123" t="s">
        <v>185</v>
      </c>
      <c r="E2123" t="s">
        <v>186</v>
      </c>
      <c r="F2123">
        <v>921</v>
      </c>
      <c r="G2123">
        <v>0.81597222222222221</v>
      </c>
      <c r="H2123">
        <v>0.99930555555555556</v>
      </c>
      <c r="I2123">
        <v>20</v>
      </c>
      <c r="J2123">
        <v>0</v>
      </c>
      <c r="K2123">
        <v>20</v>
      </c>
      <c r="L2123">
        <v>0</v>
      </c>
      <c r="M2123" s="1" t="str">
        <f>IFERROR(VLOOKUP(Tabla1[[#This Row],[COD]],Circuitos[],2,0)," ")</f>
        <v xml:space="preserve"> </v>
      </c>
      <c r="N2123" s="9">
        <f>Tabla1[[#This Row],[DIA]]</f>
        <v>45915</v>
      </c>
    </row>
    <row r="2124" spans="1:14">
      <c r="A2124" s="9" t="str">
        <f>Tabla1[[#This Row],[DIA]]&amp;"-"&amp;Tabla1[[#This Row],[NUM]]</f>
        <v>45915-921</v>
      </c>
      <c r="B2124" s="61">
        <v>45915</v>
      </c>
      <c r="C2124" t="s">
        <v>13</v>
      </c>
      <c r="D2124" t="s">
        <v>185</v>
      </c>
      <c r="E2124" t="s">
        <v>186</v>
      </c>
      <c r="F2124">
        <v>921</v>
      </c>
      <c r="G2124">
        <v>0.81597222222222221</v>
      </c>
      <c r="H2124">
        <v>2.0833333333333332E-2</v>
      </c>
      <c r="I2124">
        <v>10</v>
      </c>
      <c r="J2124">
        <v>0</v>
      </c>
      <c r="K2124">
        <v>10</v>
      </c>
      <c r="L2124">
        <v>0</v>
      </c>
      <c r="M2124" s="1" t="str">
        <f>IFERROR(VLOOKUP(Tabla1[[#This Row],[COD]],Circuitos[],2,0)," ")</f>
        <v xml:space="preserve"> </v>
      </c>
      <c r="N2124" s="9">
        <f>Tabla1[[#This Row],[DIA]]</f>
        <v>45915</v>
      </c>
    </row>
    <row r="2125" spans="1:14">
      <c r="A2125" s="9" t="str">
        <f>Tabla1[[#This Row],[DIA]]&amp;"-"&amp;Tabla1[[#This Row],[NUM]]</f>
        <v>45915-1683</v>
      </c>
      <c r="B2125" s="61">
        <v>45915</v>
      </c>
      <c r="C2125" t="s">
        <v>13</v>
      </c>
      <c r="D2125" t="s">
        <v>147</v>
      </c>
      <c r="E2125" t="s">
        <v>475</v>
      </c>
      <c r="F2125">
        <v>1683</v>
      </c>
      <c r="G2125">
        <v>0.38194444444444442</v>
      </c>
      <c r="H2125">
        <v>0.57986111111111116</v>
      </c>
      <c r="I2125">
        <v>30</v>
      </c>
      <c r="J2125">
        <v>0</v>
      </c>
      <c r="K2125">
        <v>30</v>
      </c>
      <c r="L2125">
        <v>0</v>
      </c>
      <c r="M2125" s="1" t="str">
        <f>IFERROR(VLOOKUP(Tabla1[[#This Row],[COD]],Circuitos[],2,0)," ")</f>
        <v xml:space="preserve"> </v>
      </c>
      <c r="N2125" s="9">
        <f>Tabla1[[#This Row],[DIA]]</f>
        <v>45915</v>
      </c>
    </row>
    <row r="2126" spans="1:14">
      <c r="A2126" s="9" t="str">
        <f>Tabla1[[#This Row],[DIA]]&amp;"-"&amp;Tabla1[[#This Row],[NUM]]</f>
        <v>45915-1358</v>
      </c>
      <c r="B2126" s="61">
        <v>45915</v>
      </c>
      <c r="C2126" t="s">
        <v>13</v>
      </c>
      <c r="D2126" t="s">
        <v>147</v>
      </c>
      <c r="E2126" t="s">
        <v>181</v>
      </c>
      <c r="F2126">
        <v>1358</v>
      </c>
      <c r="G2126">
        <v>0.61458333333333337</v>
      </c>
      <c r="H2126">
        <v>0.83333333333333337</v>
      </c>
      <c r="I2126">
        <v>27</v>
      </c>
      <c r="J2126">
        <v>0</v>
      </c>
      <c r="K2126">
        <v>27</v>
      </c>
      <c r="L2126">
        <v>0</v>
      </c>
      <c r="M2126" s="1" t="str">
        <f>IFERROR(VLOOKUP(Tabla1[[#This Row],[COD]],Circuitos[],2,0)," ")</f>
        <v xml:space="preserve"> </v>
      </c>
      <c r="N2126" s="9">
        <f>Tabla1[[#This Row],[DIA]]</f>
        <v>45915</v>
      </c>
    </row>
    <row r="2127" spans="1:14">
      <c r="A2127" s="9" t="str">
        <f>Tabla1[[#This Row],[DIA]]&amp;"-"&amp;Tabla1[[#This Row],[NUM]]</f>
        <v>45915-1861</v>
      </c>
      <c r="B2127" s="61">
        <v>45915</v>
      </c>
      <c r="C2127" t="s">
        <v>13</v>
      </c>
      <c r="D2127" t="s">
        <v>275</v>
      </c>
      <c r="E2127" t="s">
        <v>250</v>
      </c>
      <c r="F2127">
        <v>1861</v>
      </c>
      <c r="G2127">
        <v>0.39583333333333331</v>
      </c>
      <c r="H2127">
        <v>0.4513888888888889</v>
      </c>
      <c r="I2127">
        <v>45</v>
      </c>
      <c r="J2127">
        <v>17</v>
      </c>
      <c r="K2127">
        <v>28</v>
      </c>
      <c r="L2127">
        <v>37.777777777777779</v>
      </c>
      <c r="M2127" s="1" t="str">
        <f>IFERROR(VLOOKUP(Tabla1[[#This Row],[COD]],Circuitos[],2,0)," ")</f>
        <v xml:space="preserve"> </v>
      </c>
      <c r="N2127" s="9">
        <f>Tabla1[[#This Row],[DIA]]</f>
        <v>45915</v>
      </c>
    </row>
    <row r="2128" spans="1:14">
      <c r="A2128" s="9" t="str">
        <f>Tabla1[[#This Row],[DIA]]&amp;"-"&amp;Tabla1[[#This Row],[NUM]]</f>
        <v>45915-1002</v>
      </c>
      <c r="B2128" s="61">
        <v>45915</v>
      </c>
      <c r="C2128" t="s">
        <v>13</v>
      </c>
      <c r="D2128" t="s">
        <v>183</v>
      </c>
      <c r="E2128" t="s">
        <v>174</v>
      </c>
      <c r="F2128">
        <v>1002</v>
      </c>
      <c r="G2128">
        <v>0.52777777777777779</v>
      </c>
      <c r="H2128">
        <v>0.77777777777777779</v>
      </c>
      <c r="I2128">
        <v>20</v>
      </c>
      <c r="J2128">
        <v>0</v>
      </c>
      <c r="K2128">
        <v>20</v>
      </c>
      <c r="L2128">
        <v>0</v>
      </c>
      <c r="M2128" s="1" t="str">
        <f>IFERROR(VLOOKUP(Tabla1[[#This Row],[COD]],Circuitos[],2,0)," ")</f>
        <v>Programas de Egipto</v>
      </c>
      <c r="N2128" s="9">
        <f>Tabla1[[#This Row],[DIA]]</f>
        <v>45915</v>
      </c>
    </row>
    <row r="2129" spans="1:14">
      <c r="A2129" s="9" t="str">
        <f>Tabla1[[#This Row],[DIA]]&amp;"-"&amp;Tabla1[[#This Row],[NUM]]</f>
        <v>45915-587</v>
      </c>
      <c r="B2129" s="61">
        <v>45915</v>
      </c>
      <c r="C2129" t="s">
        <v>13</v>
      </c>
      <c r="D2129" t="s">
        <v>229</v>
      </c>
      <c r="E2129" t="s">
        <v>556</v>
      </c>
      <c r="F2129">
        <v>587</v>
      </c>
      <c r="G2129">
        <v>0.89583333333333337</v>
      </c>
      <c r="H2129">
        <v>1.0416666666666666E-2</v>
      </c>
      <c r="I2129">
        <v>35</v>
      </c>
      <c r="J2129">
        <v>0</v>
      </c>
      <c r="K2129">
        <v>35</v>
      </c>
      <c r="L2129">
        <v>0</v>
      </c>
      <c r="M2129" s="1" t="str">
        <f>IFERROR(VLOOKUP(Tabla1[[#This Row],[COD]],Circuitos[],2,0)," ")</f>
        <v xml:space="preserve"> </v>
      </c>
      <c r="N2129" s="9">
        <f>Tabla1[[#This Row],[DIA]]</f>
        <v>45915</v>
      </c>
    </row>
    <row r="2130" spans="1:14">
      <c r="A2130" s="9" t="str">
        <f>Tabla1[[#This Row],[DIA]]&amp;"-"&amp;Tabla1[[#This Row],[NUM]]</f>
        <v>45915-1219</v>
      </c>
      <c r="B2130" s="61">
        <v>45915</v>
      </c>
      <c r="C2130" t="s">
        <v>13</v>
      </c>
      <c r="D2130" t="s">
        <v>557</v>
      </c>
      <c r="E2130" t="s">
        <v>250</v>
      </c>
      <c r="F2130">
        <v>1219</v>
      </c>
      <c r="G2130">
        <v>0.3125</v>
      </c>
      <c r="H2130">
        <v>0.38194444444444442</v>
      </c>
      <c r="I2130">
        <v>30</v>
      </c>
      <c r="J2130">
        <v>0</v>
      </c>
      <c r="K2130">
        <v>30</v>
      </c>
      <c r="L2130">
        <v>0</v>
      </c>
      <c r="M2130" s="1" t="str">
        <f>IFERROR(VLOOKUP(Tabla1[[#This Row],[COD]],Circuitos[],2,0)," ")</f>
        <v xml:space="preserve"> </v>
      </c>
      <c r="N2130" s="9">
        <f>Tabla1[[#This Row],[DIA]]</f>
        <v>45915</v>
      </c>
    </row>
    <row r="2131" spans="1:14">
      <c r="A2131" s="9" t="str">
        <f>Tabla1[[#This Row],[DIA]]&amp;"-"&amp;Tabla1[[#This Row],[NUM]]</f>
        <v>45915-434</v>
      </c>
      <c r="B2131" s="61">
        <v>45915</v>
      </c>
      <c r="C2131" t="s">
        <v>13</v>
      </c>
      <c r="D2131" t="s">
        <v>394</v>
      </c>
      <c r="E2131" t="s">
        <v>395</v>
      </c>
      <c r="F2131">
        <v>434</v>
      </c>
      <c r="G2131">
        <v>0.64583333333333337</v>
      </c>
      <c r="H2131">
        <v>0.79513888888888884</v>
      </c>
      <c r="I2131">
        <v>10</v>
      </c>
      <c r="J2131">
        <v>6</v>
      </c>
      <c r="K2131">
        <v>4</v>
      </c>
      <c r="L2131">
        <v>60</v>
      </c>
      <c r="M2131" s="1" t="str">
        <f>IFERROR(VLOOKUP(Tabla1[[#This Row],[COD]],Circuitos[],2,0)," ")</f>
        <v xml:space="preserve"> </v>
      </c>
      <c r="N2131" s="9">
        <f>Tabla1[[#This Row],[DIA]]</f>
        <v>45915</v>
      </c>
    </row>
    <row r="2132" spans="1:14">
      <c r="A2132" s="9" t="str">
        <f>Tabla1[[#This Row],[DIA]]&amp;"-"&amp;Tabla1[[#This Row],[NUM]]</f>
        <v>45915-434</v>
      </c>
      <c r="B2132" s="61">
        <v>45915</v>
      </c>
      <c r="C2132" t="s">
        <v>13</v>
      </c>
      <c r="D2132" t="s">
        <v>394</v>
      </c>
      <c r="E2132" t="s">
        <v>395</v>
      </c>
      <c r="F2132">
        <v>434</v>
      </c>
      <c r="G2132">
        <v>0.64583333333333337</v>
      </c>
      <c r="H2132">
        <v>0.79166666666666663</v>
      </c>
      <c r="I2132">
        <v>36</v>
      </c>
      <c r="J2132">
        <v>0</v>
      </c>
      <c r="K2132">
        <v>36</v>
      </c>
      <c r="L2132">
        <v>0</v>
      </c>
      <c r="M2132" s="1" t="str">
        <f>IFERROR(VLOOKUP(Tabla1[[#This Row],[COD]],Circuitos[],2,0)," ")</f>
        <v xml:space="preserve"> </v>
      </c>
      <c r="N2132" s="9">
        <f>Tabla1[[#This Row],[DIA]]</f>
        <v>45915</v>
      </c>
    </row>
    <row r="2133" spans="1:14">
      <c r="A2133" s="9" t="str">
        <f>Tabla1[[#This Row],[DIA]]&amp;"-"&amp;Tabla1[[#This Row],[NUM]]</f>
        <v>45915-742</v>
      </c>
      <c r="B2133" s="61">
        <v>45915</v>
      </c>
      <c r="C2133" t="s">
        <v>196</v>
      </c>
      <c r="D2133" t="s">
        <v>13</v>
      </c>
      <c r="E2133" t="s">
        <v>250</v>
      </c>
      <c r="F2133">
        <v>742</v>
      </c>
      <c r="G2133">
        <v>0.50694444444444442</v>
      </c>
      <c r="H2133">
        <v>0.625</v>
      </c>
      <c r="I2133">
        <v>40</v>
      </c>
      <c r="J2133">
        <v>0</v>
      </c>
      <c r="K2133">
        <v>40</v>
      </c>
      <c r="L2133">
        <v>0</v>
      </c>
      <c r="M2133" s="1" t="str">
        <f>IFERROR(VLOOKUP(Tabla1[[#This Row],[COD]],Circuitos[],2,0)," ")</f>
        <v xml:space="preserve"> </v>
      </c>
      <c r="N2133" s="9">
        <f>Tabla1[[#This Row],[DIA]]</f>
        <v>45915</v>
      </c>
    </row>
    <row r="2134" spans="1:14">
      <c r="A2134" s="9" t="str">
        <f>Tabla1[[#This Row],[DIA]]&amp;"-"&amp;Tabla1[[#This Row],[NUM]]</f>
        <v>45915-5116</v>
      </c>
      <c r="B2134" s="61">
        <v>45915</v>
      </c>
      <c r="C2134" t="s">
        <v>447</v>
      </c>
      <c r="D2134" t="s">
        <v>24</v>
      </c>
      <c r="E2134" t="s">
        <v>549</v>
      </c>
      <c r="F2134">
        <v>5116</v>
      </c>
      <c r="G2134">
        <v>0.60416666666666663</v>
      </c>
      <c r="H2134">
        <v>0.73263888888888884</v>
      </c>
      <c r="I2134">
        <v>189</v>
      </c>
      <c r="J2134">
        <v>155</v>
      </c>
      <c r="K2134">
        <v>34</v>
      </c>
      <c r="L2134">
        <v>82.010582010582013</v>
      </c>
      <c r="M2134" s="1" t="str">
        <f>IFERROR(VLOOKUP(Tabla1[[#This Row],[COD]],Circuitos[],2,0)," ")</f>
        <v xml:space="preserve"> </v>
      </c>
      <c r="N2134" s="9">
        <f>Tabla1[[#This Row],[DIA]]</f>
        <v>45915</v>
      </c>
    </row>
    <row r="2135" spans="1:14">
      <c r="A2135" s="9" t="str">
        <f>Tabla1[[#This Row],[DIA]]&amp;"-"&amp;Tabla1[[#This Row],[NUM]]</f>
        <v>45915-624</v>
      </c>
      <c r="B2135" s="61">
        <v>45915</v>
      </c>
      <c r="C2135" t="s">
        <v>81</v>
      </c>
      <c r="D2135" t="s">
        <v>266</v>
      </c>
      <c r="E2135" t="s">
        <v>558</v>
      </c>
      <c r="F2135">
        <v>624</v>
      </c>
      <c r="G2135">
        <v>0.63194444444444442</v>
      </c>
      <c r="H2135">
        <v>0.73263888888888884</v>
      </c>
      <c r="I2135">
        <v>40</v>
      </c>
      <c r="J2135">
        <v>5</v>
      </c>
      <c r="K2135">
        <v>35</v>
      </c>
      <c r="L2135">
        <v>12.5</v>
      </c>
      <c r="M2135" s="1" t="str">
        <f>IFERROR(VLOOKUP(Tabla1[[#This Row],[COD]],Circuitos[],2,0)," ")</f>
        <v>Todo Eslovenia, Austria y Costa Italiana</v>
      </c>
      <c r="N2135" s="9">
        <f>Tabla1[[#This Row],[DIA]]</f>
        <v>45915</v>
      </c>
    </row>
    <row r="2136" spans="1:14">
      <c r="A2136" s="9" t="str">
        <f>Tabla1[[#This Row],[DIA]]&amp;"-"&amp;Tabla1[[#This Row],[NUM]]</f>
        <v>45915-5115</v>
      </c>
      <c r="B2136" s="61">
        <v>45915</v>
      </c>
      <c r="C2136" t="s">
        <v>44</v>
      </c>
      <c r="D2136" t="s">
        <v>447</v>
      </c>
      <c r="E2136" t="s">
        <v>549</v>
      </c>
      <c r="F2136">
        <v>5115</v>
      </c>
      <c r="G2136">
        <v>0.33333333333333331</v>
      </c>
      <c r="H2136">
        <v>0.56944444444444442</v>
      </c>
      <c r="I2136">
        <v>189</v>
      </c>
      <c r="J2136">
        <v>189</v>
      </c>
      <c r="K2136">
        <v>0</v>
      </c>
      <c r="L2136">
        <v>100</v>
      </c>
      <c r="M2136" s="1" t="str">
        <f>IFERROR(VLOOKUP(Tabla1[[#This Row],[COD]],Circuitos[],2,0)," ")</f>
        <v>Turquía Eterna III y IV</v>
      </c>
      <c r="N2136" s="9">
        <f>Tabla1[[#This Row],[DIA]]</f>
        <v>45915</v>
      </c>
    </row>
    <row r="2137" spans="1:14">
      <c r="A2137" s="9" t="str">
        <f>Tabla1[[#This Row],[DIA]]&amp;"-"&amp;Tabla1[[#This Row],[NUM]]</f>
        <v>45915-898</v>
      </c>
      <c r="B2137" s="61">
        <v>45915</v>
      </c>
      <c r="C2137" t="s">
        <v>277</v>
      </c>
      <c r="D2137" t="s">
        <v>13</v>
      </c>
      <c r="E2137" t="s">
        <v>278</v>
      </c>
      <c r="F2137">
        <v>898</v>
      </c>
      <c r="G2137">
        <v>0.28125</v>
      </c>
      <c r="H2137">
        <v>0.51041666666666663</v>
      </c>
      <c r="I2137">
        <v>80</v>
      </c>
      <c r="J2137">
        <v>46</v>
      </c>
      <c r="K2137">
        <v>34</v>
      </c>
      <c r="L2137">
        <v>57.5</v>
      </c>
      <c r="M2137" s="1" t="str">
        <f>IFERROR(VLOOKUP(Tabla1[[#This Row],[COD]],Circuitos[],2,0)," ")</f>
        <v xml:space="preserve"> </v>
      </c>
      <c r="N2137" s="9">
        <f>Tabla1[[#This Row],[DIA]]</f>
        <v>45915</v>
      </c>
    </row>
    <row r="2138" spans="1:14">
      <c r="A2138" s="9" t="str">
        <f>Tabla1[[#This Row],[DIA]]&amp;"-"&amp;Tabla1[[#This Row],[NUM]]</f>
        <v>45915-725</v>
      </c>
      <c r="B2138" s="61">
        <v>45915</v>
      </c>
      <c r="C2138" t="s">
        <v>394</v>
      </c>
      <c r="D2138" t="s">
        <v>543</v>
      </c>
      <c r="E2138" t="s">
        <v>395</v>
      </c>
      <c r="F2138">
        <v>725</v>
      </c>
      <c r="G2138">
        <v>0.94791666666666663</v>
      </c>
      <c r="H2138">
        <v>0.18402777777777779</v>
      </c>
      <c r="I2138">
        <v>46</v>
      </c>
      <c r="J2138">
        <v>6</v>
      </c>
      <c r="K2138">
        <v>40</v>
      </c>
      <c r="L2138">
        <v>13.043478260869565</v>
      </c>
      <c r="M2138" s="1" t="str">
        <f>IFERROR(VLOOKUP(Tabla1[[#This Row],[COD]],Circuitos[],2,0)," ")</f>
        <v xml:space="preserve"> </v>
      </c>
      <c r="N2138" s="9">
        <f>Tabla1[[#This Row],[DIA]]</f>
        <v>45915</v>
      </c>
    </row>
    <row r="2139" spans="1:14">
      <c r="A2139" s="9" t="str">
        <f>Tabla1[[#This Row],[DIA]]&amp;"-"&amp;Tabla1[[#This Row],[NUM]]</f>
        <v>45916-1304</v>
      </c>
      <c r="B2139" s="61">
        <v>45916</v>
      </c>
      <c r="C2139" t="s">
        <v>33</v>
      </c>
      <c r="D2139" t="s">
        <v>147</v>
      </c>
      <c r="E2139" t="s">
        <v>181</v>
      </c>
      <c r="F2139">
        <v>1304</v>
      </c>
      <c r="G2139">
        <v>0.5</v>
      </c>
      <c r="H2139">
        <v>0.72569444444444442</v>
      </c>
      <c r="I2139">
        <v>12</v>
      </c>
      <c r="J2139">
        <v>0</v>
      </c>
      <c r="K2139">
        <v>12</v>
      </c>
      <c r="L2139">
        <v>0</v>
      </c>
      <c r="M2139" s="1" t="str">
        <f>IFERROR(VLOOKUP(Tabla1[[#This Row],[COD]],Circuitos[],2,0)," ")</f>
        <v xml:space="preserve"> </v>
      </c>
      <c r="N2139" s="9">
        <f>Tabla1[[#This Row],[DIA]]</f>
        <v>45916</v>
      </c>
    </row>
    <row r="2140" spans="1:14">
      <c r="A2140" s="9" t="str">
        <f>Tabla1[[#This Row],[DIA]]&amp;"-"&amp;Tabla1[[#This Row],[NUM]]</f>
        <v>45916-75</v>
      </c>
      <c r="B2140" s="61">
        <v>45916</v>
      </c>
      <c r="C2140" t="s">
        <v>36</v>
      </c>
      <c r="D2140" t="s">
        <v>252</v>
      </c>
      <c r="E2140" t="s">
        <v>272</v>
      </c>
      <c r="F2140">
        <v>75</v>
      </c>
      <c r="G2140">
        <v>0.2638888888888889</v>
      </c>
      <c r="H2140">
        <v>0.33680555555555558</v>
      </c>
      <c r="I2140">
        <v>15</v>
      </c>
      <c r="J2140">
        <v>10</v>
      </c>
      <c r="K2140">
        <v>5</v>
      </c>
      <c r="L2140">
        <v>66.666666666666671</v>
      </c>
      <c r="M2140" s="1" t="str">
        <f>IFERROR(VLOOKUP(Tabla1[[#This Row],[COD]],Circuitos[],2,0)," ")</f>
        <v xml:space="preserve"> </v>
      </c>
      <c r="N2140" s="9">
        <f>Tabla1[[#This Row],[DIA]]</f>
        <v>45916</v>
      </c>
    </row>
    <row r="2141" spans="1:14">
      <c r="A2141" s="9" t="str">
        <f>Tabla1[[#This Row],[DIA]]&amp;"-"&amp;Tabla1[[#This Row],[NUM]]</f>
        <v>45916-1854</v>
      </c>
      <c r="B2141" s="61">
        <v>45916</v>
      </c>
      <c r="C2141" t="s">
        <v>36</v>
      </c>
      <c r="D2141" t="s">
        <v>147</v>
      </c>
      <c r="E2141" t="s">
        <v>181</v>
      </c>
      <c r="F2141">
        <v>1854</v>
      </c>
      <c r="G2141">
        <v>0.5</v>
      </c>
      <c r="H2141">
        <v>0.69097222222222221</v>
      </c>
      <c r="I2141">
        <v>16</v>
      </c>
      <c r="J2141">
        <v>0</v>
      </c>
      <c r="K2141">
        <v>16</v>
      </c>
      <c r="L2141">
        <v>0</v>
      </c>
      <c r="M2141" s="1" t="str">
        <f>IFERROR(VLOOKUP(Tabla1[[#This Row],[COD]],Circuitos[],2,0)," ")</f>
        <v xml:space="preserve"> </v>
      </c>
      <c r="N2141" s="9">
        <f>Tabla1[[#This Row],[DIA]]</f>
        <v>45916</v>
      </c>
    </row>
    <row r="2142" spans="1:14">
      <c r="A2142" s="9" t="str">
        <f>Tabla1[[#This Row],[DIA]]&amp;"-"&amp;Tabla1[[#This Row],[NUM]]</f>
        <v>45916-1316</v>
      </c>
      <c r="B2142" s="61">
        <v>45916</v>
      </c>
      <c r="C2142" t="s">
        <v>37</v>
      </c>
      <c r="D2142" t="s">
        <v>147</v>
      </c>
      <c r="E2142" t="s">
        <v>181</v>
      </c>
      <c r="F2142">
        <v>1316</v>
      </c>
      <c r="G2142">
        <v>0.50347222222222221</v>
      </c>
      <c r="H2142">
        <v>0.71875</v>
      </c>
      <c r="I2142">
        <v>16</v>
      </c>
      <c r="J2142">
        <v>0</v>
      </c>
      <c r="K2142">
        <v>16</v>
      </c>
      <c r="L2142">
        <v>0</v>
      </c>
      <c r="M2142" s="1" t="str">
        <f>IFERROR(VLOOKUP(Tabla1[[#This Row],[COD]],Circuitos[],2,0)," ")</f>
        <v xml:space="preserve"> </v>
      </c>
      <c r="N2142" s="9">
        <f>Tabla1[[#This Row],[DIA]]</f>
        <v>45916</v>
      </c>
    </row>
    <row r="2143" spans="1:14">
      <c r="A2143" s="9" t="str">
        <f>Tabla1[[#This Row],[DIA]]&amp;"-"&amp;Tabla1[[#This Row],[NUM]]</f>
        <v>45916-766</v>
      </c>
      <c r="B2143" s="61">
        <v>45916</v>
      </c>
      <c r="C2143" t="s">
        <v>232</v>
      </c>
      <c r="D2143" t="s">
        <v>33</v>
      </c>
      <c r="E2143" t="s">
        <v>278</v>
      </c>
      <c r="F2143">
        <v>766</v>
      </c>
      <c r="G2143">
        <v>0.79166666666666663</v>
      </c>
      <c r="H2143">
        <v>0.93402777777777779</v>
      </c>
      <c r="I2143">
        <v>45</v>
      </c>
      <c r="J2143">
        <v>1</v>
      </c>
      <c r="K2143">
        <v>44</v>
      </c>
      <c r="L2143">
        <v>2.2222222222222223</v>
      </c>
      <c r="M2143" s="1" t="str">
        <f>IFERROR(VLOOKUP(Tabla1[[#This Row],[COD]],Circuitos[],2,0)," ")</f>
        <v xml:space="preserve"> </v>
      </c>
      <c r="N2143" s="9">
        <f>Tabla1[[#This Row],[DIA]]</f>
        <v>45916</v>
      </c>
    </row>
    <row r="2144" spans="1:14">
      <c r="A2144" s="9" t="str">
        <f>Tabla1[[#This Row],[DIA]]&amp;"-"&amp;Tabla1[[#This Row],[NUM]]</f>
        <v>45916-938</v>
      </c>
      <c r="B2144" s="61">
        <v>45916</v>
      </c>
      <c r="C2144" t="s">
        <v>209</v>
      </c>
      <c r="D2144" t="s">
        <v>13</v>
      </c>
      <c r="E2144" t="s">
        <v>250</v>
      </c>
      <c r="F2144">
        <v>938</v>
      </c>
      <c r="G2144">
        <v>0.82638888888888884</v>
      </c>
      <c r="H2144">
        <v>0.95486111111111116</v>
      </c>
      <c r="I2144">
        <v>35</v>
      </c>
      <c r="J2144">
        <v>2</v>
      </c>
      <c r="K2144">
        <v>33</v>
      </c>
      <c r="L2144">
        <v>5.7142857142857144</v>
      </c>
      <c r="M2144" s="1" t="str">
        <f>IFERROR(VLOOKUP(Tabla1[[#This Row],[COD]],Circuitos[],2,0)," ")</f>
        <v xml:space="preserve"> </v>
      </c>
      <c r="N2144" s="9">
        <f>Tabla1[[#This Row],[DIA]]</f>
        <v>45916</v>
      </c>
    </row>
    <row r="2145" spans="1:14">
      <c r="A2145" s="9" t="str">
        <f>Tabla1[[#This Row],[DIA]]&amp;"-"&amp;Tabla1[[#This Row],[NUM]]</f>
        <v>45916-582</v>
      </c>
      <c r="B2145" s="61">
        <v>45916</v>
      </c>
      <c r="C2145" t="s">
        <v>252</v>
      </c>
      <c r="D2145" t="s">
        <v>336</v>
      </c>
      <c r="E2145" t="s">
        <v>272</v>
      </c>
      <c r="F2145">
        <v>582</v>
      </c>
      <c r="G2145">
        <v>0.38541666666666669</v>
      </c>
      <c r="H2145">
        <v>0.44444444444444442</v>
      </c>
      <c r="I2145">
        <v>33</v>
      </c>
      <c r="J2145">
        <v>12</v>
      </c>
      <c r="K2145">
        <v>21</v>
      </c>
      <c r="L2145">
        <v>36.363636363636367</v>
      </c>
      <c r="M2145" s="1" t="str">
        <f>IFERROR(VLOOKUP(Tabla1[[#This Row],[COD]],Circuitos[],2,0)," ")</f>
        <v xml:space="preserve"> </v>
      </c>
      <c r="N2145" s="9">
        <f>Tabla1[[#This Row],[DIA]]</f>
        <v>45916</v>
      </c>
    </row>
    <row r="2146" spans="1:14">
      <c r="A2146" s="9" t="str">
        <f>Tabla1[[#This Row],[DIA]]&amp;"-"&amp;Tabla1[[#This Row],[NUM]]</f>
        <v>45916-1305</v>
      </c>
      <c r="B2146" s="61">
        <v>45916</v>
      </c>
      <c r="C2146" t="s">
        <v>147</v>
      </c>
      <c r="D2146" t="s">
        <v>33</v>
      </c>
      <c r="E2146" t="s">
        <v>181</v>
      </c>
      <c r="F2146">
        <v>1305</v>
      </c>
      <c r="G2146">
        <v>0.55208333333333337</v>
      </c>
      <c r="H2146">
        <v>0.70833333333333337</v>
      </c>
      <c r="I2146">
        <v>12</v>
      </c>
      <c r="J2146">
        <v>0</v>
      </c>
      <c r="K2146">
        <v>12</v>
      </c>
      <c r="L2146">
        <v>0</v>
      </c>
      <c r="M2146" s="1" t="str">
        <f>IFERROR(VLOOKUP(Tabla1[[#This Row],[COD]],Circuitos[],2,0)," ")</f>
        <v xml:space="preserve"> </v>
      </c>
      <c r="N2146" s="9">
        <f>Tabla1[[#This Row],[DIA]]</f>
        <v>45916</v>
      </c>
    </row>
    <row r="2147" spans="1:14">
      <c r="A2147" s="9" t="str">
        <f>Tabla1[[#This Row],[DIA]]&amp;"-"&amp;Tabla1[[#This Row],[NUM]]</f>
        <v>45916-2020</v>
      </c>
      <c r="B2147" s="61">
        <v>45916</v>
      </c>
      <c r="C2147" t="s">
        <v>147</v>
      </c>
      <c r="D2147" t="s">
        <v>180</v>
      </c>
      <c r="E2147" t="s">
        <v>181</v>
      </c>
      <c r="F2147">
        <v>2020</v>
      </c>
      <c r="G2147">
        <v>0.76736111111111116</v>
      </c>
      <c r="H2147">
        <v>0.82986111111111116</v>
      </c>
      <c r="I2147">
        <v>58</v>
      </c>
      <c r="J2147">
        <v>2</v>
      </c>
      <c r="K2147">
        <v>56</v>
      </c>
      <c r="L2147">
        <v>3.4482758620689653</v>
      </c>
      <c r="M2147" s="1" t="str">
        <f>IFERROR(VLOOKUP(Tabla1[[#This Row],[COD]],Circuitos[],2,0)," ")</f>
        <v xml:space="preserve"> </v>
      </c>
      <c r="N2147" s="9">
        <f>Tabla1[[#This Row],[DIA]]</f>
        <v>45916</v>
      </c>
    </row>
    <row r="2148" spans="1:14">
      <c r="A2148" s="9" t="str">
        <f>Tabla1[[#This Row],[DIA]]&amp;"-"&amp;Tabla1[[#This Row],[NUM]]</f>
        <v>45916-2022</v>
      </c>
      <c r="B2148" s="61">
        <v>45916</v>
      </c>
      <c r="C2148" t="s">
        <v>147</v>
      </c>
      <c r="D2148" t="s">
        <v>180</v>
      </c>
      <c r="E2148" t="s">
        <v>181</v>
      </c>
      <c r="F2148">
        <v>2022</v>
      </c>
      <c r="G2148">
        <v>0.83680555555555558</v>
      </c>
      <c r="H2148">
        <v>0.90277777777777779</v>
      </c>
      <c r="I2148">
        <v>16</v>
      </c>
      <c r="J2148">
        <v>0</v>
      </c>
      <c r="K2148">
        <v>16</v>
      </c>
      <c r="L2148">
        <v>0</v>
      </c>
      <c r="M2148" s="1" t="str">
        <f>IFERROR(VLOOKUP(Tabla1[[#This Row],[COD]],Circuitos[],2,0)," ")</f>
        <v xml:space="preserve"> </v>
      </c>
      <c r="N2148" s="9">
        <f>Tabla1[[#This Row],[DIA]]</f>
        <v>45916</v>
      </c>
    </row>
    <row r="2149" spans="1:14">
      <c r="A2149" s="9" t="str">
        <f>Tabla1[[#This Row],[DIA]]&amp;"-"&amp;Tabla1[[#This Row],[NUM]]</f>
        <v>45916-2022</v>
      </c>
      <c r="B2149" s="61">
        <v>45916</v>
      </c>
      <c r="C2149" t="s">
        <v>147</v>
      </c>
      <c r="D2149" t="s">
        <v>180</v>
      </c>
      <c r="E2149" t="s">
        <v>181</v>
      </c>
      <c r="F2149">
        <v>2022</v>
      </c>
      <c r="G2149">
        <v>0.83680555555555558</v>
      </c>
      <c r="H2149">
        <v>0.90277777777777779</v>
      </c>
      <c r="I2149">
        <v>12</v>
      </c>
      <c r="J2149">
        <v>0</v>
      </c>
      <c r="K2149">
        <v>12</v>
      </c>
      <c r="L2149">
        <v>0</v>
      </c>
      <c r="M2149" s="1" t="str">
        <f>IFERROR(VLOOKUP(Tabla1[[#This Row],[COD]],Circuitos[],2,0)," ")</f>
        <v xml:space="preserve"> </v>
      </c>
      <c r="N2149" s="9">
        <f>Tabla1[[#This Row],[DIA]]</f>
        <v>45916</v>
      </c>
    </row>
    <row r="2150" spans="1:14">
      <c r="A2150" s="9" t="str">
        <f>Tabla1[[#This Row],[DIA]]&amp;"-"&amp;Tabla1[[#This Row],[NUM]]</f>
        <v>45916-1855</v>
      </c>
      <c r="B2150" s="61">
        <v>45916</v>
      </c>
      <c r="C2150" t="s">
        <v>147</v>
      </c>
      <c r="D2150" t="s">
        <v>36</v>
      </c>
      <c r="E2150" t="s">
        <v>181</v>
      </c>
      <c r="F2150">
        <v>1855</v>
      </c>
      <c r="G2150">
        <v>0.59722222222222221</v>
      </c>
      <c r="H2150">
        <v>0.71180555555555558</v>
      </c>
      <c r="I2150">
        <v>16</v>
      </c>
      <c r="J2150">
        <v>0</v>
      </c>
      <c r="K2150">
        <v>16</v>
      </c>
      <c r="L2150">
        <v>0</v>
      </c>
      <c r="M2150" s="1" t="str">
        <f>IFERROR(VLOOKUP(Tabla1[[#This Row],[COD]],Circuitos[],2,0)," ")</f>
        <v xml:space="preserve"> </v>
      </c>
      <c r="N2150" s="9">
        <f>Tabla1[[#This Row],[DIA]]</f>
        <v>45916</v>
      </c>
    </row>
    <row r="2151" spans="1:14">
      <c r="A2151" s="9" t="str">
        <f>Tabla1[[#This Row],[DIA]]&amp;"-"&amp;Tabla1[[#This Row],[NUM]]</f>
        <v>45916-1315</v>
      </c>
      <c r="B2151" s="61">
        <v>45916</v>
      </c>
      <c r="C2151" t="s">
        <v>147</v>
      </c>
      <c r="D2151" t="s">
        <v>37</v>
      </c>
      <c r="E2151" t="s">
        <v>181</v>
      </c>
      <c r="F2151">
        <v>1315</v>
      </c>
      <c r="G2151">
        <v>0.32291666666666669</v>
      </c>
      <c r="H2151">
        <v>0.46180555555555558</v>
      </c>
      <c r="I2151">
        <v>16</v>
      </c>
      <c r="J2151">
        <v>2</v>
      </c>
      <c r="K2151">
        <v>14</v>
      </c>
      <c r="L2151">
        <v>12.5</v>
      </c>
      <c r="M2151" s="1" t="str">
        <f>IFERROR(VLOOKUP(Tabla1[[#This Row],[COD]],Circuitos[],2,0)," ")</f>
        <v xml:space="preserve"> </v>
      </c>
      <c r="N2151" s="9">
        <f>Tabla1[[#This Row],[DIA]]</f>
        <v>45916</v>
      </c>
    </row>
    <row r="2152" spans="1:14">
      <c r="A2152" s="9" t="str">
        <f>Tabla1[[#This Row],[DIA]]&amp;"-"&amp;Tabla1[[#This Row],[NUM]]</f>
        <v>45916-762</v>
      </c>
      <c r="B2152" s="61">
        <v>45916</v>
      </c>
      <c r="C2152" t="s">
        <v>147</v>
      </c>
      <c r="D2152" t="s">
        <v>552</v>
      </c>
      <c r="E2152" t="s">
        <v>181</v>
      </c>
      <c r="F2152">
        <v>762</v>
      </c>
      <c r="G2152">
        <v>2.7777777777777776E-2</v>
      </c>
      <c r="H2152">
        <v>0.26041666666666669</v>
      </c>
      <c r="I2152">
        <v>27</v>
      </c>
      <c r="J2152">
        <v>0</v>
      </c>
      <c r="K2152">
        <v>27</v>
      </c>
      <c r="L2152">
        <v>0</v>
      </c>
      <c r="M2152" s="1" t="str">
        <f>IFERROR(VLOOKUP(Tabla1[[#This Row],[COD]],Circuitos[],2,0)," ")</f>
        <v xml:space="preserve"> </v>
      </c>
      <c r="N2152" s="9">
        <f>Tabla1[[#This Row],[DIA]]</f>
        <v>45916</v>
      </c>
    </row>
    <row r="2153" spans="1:14">
      <c r="A2153" s="9" t="str">
        <f>Tabla1[[#This Row],[DIA]]&amp;"-"&amp;Tabla1[[#This Row],[NUM]]</f>
        <v>45916-1859</v>
      </c>
      <c r="B2153" s="61">
        <v>45916</v>
      </c>
      <c r="C2153" t="s">
        <v>147</v>
      </c>
      <c r="D2153" t="s">
        <v>13</v>
      </c>
      <c r="E2153" t="s">
        <v>181</v>
      </c>
      <c r="F2153">
        <v>1859</v>
      </c>
      <c r="G2153">
        <v>0.55208333333333337</v>
      </c>
      <c r="H2153">
        <v>0.70138888888888884</v>
      </c>
      <c r="I2153">
        <v>30</v>
      </c>
      <c r="J2153">
        <v>0</v>
      </c>
      <c r="K2153">
        <v>30</v>
      </c>
      <c r="L2153">
        <v>0</v>
      </c>
      <c r="M2153" s="1" t="str">
        <f>IFERROR(VLOOKUP(Tabla1[[#This Row],[COD]],Circuitos[],2,0)," ")</f>
        <v xml:space="preserve"> </v>
      </c>
      <c r="N2153" s="9">
        <f>Tabla1[[#This Row],[DIA]]</f>
        <v>45916</v>
      </c>
    </row>
    <row r="2154" spans="1:14">
      <c r="A2154" s="9" t="str">
        <f>Tabla1[[#This Row],[DIA]]&amp;"-"&amp;Tabla1[[#This Row],[NUM]]</f>
        <v>45916-1313</v>
      </c>
      <c r="B2154" s="61">
        <v>45916</v>
      </c>
      <c r="C2154" t="s">
        <v>147</v>
      </c>
      <c r="D2154" t="s">
        <v>22</v>
      </c>
      <c r="E2154" t="s">
        <v>181</v>
      </c>
      <c r="F2154">
        <v>1313</v>
      </c>
      <c r="G2154">
        <v>0.59375</v>
      </c>
      <c r="H2154">
        <v>0.72569444444444442</v>
      </c>
      <c r="I2154">
        <v>12</v>
      </c>
      <c r="J2154">
        <v>0</v>
      </c>
      <c r="K2154">
        <v>12</v>
      </c>
      <c r="L2154">
        <v>0</v>
      </c>
      <c r="M2154" s="1" t="str">
        <f>IFERROR(VLOOKUP(Tabla1[[#This Row],[COD]],Circuitos[],2,0)," ")</f>
        <v xml:space="preserve"> </v>
      </c>
      <c r="N2154" s="9">
        <f>Tabla1[[#This Row],[DIA]]</f>
        <v>45916</v>
      </c>
    </row>
    <row r="2155" spans="1:14">
      <c r="A2155" s="9" t="str">
        <f>Tabla1[[#This Row],[DIA]]&amp;"-"&amp;Tabla1[[#This Row],[NUM]]</f>
        <v>45916-727</v>
      </c>
      <c r="B2155" s="61">
        <v>45916</v>
      </c>
      <c r="C2155" t="s">
        <v>13</v>
      </c>
      <c r="D2155" t="s">
        <v>103</v>
      </c>
      <c r="E2155" t="s">
        <v>482</v>
      </c>
      <c r="F2155">
        <v>727</v>
      </c>
      <c r="G2155">
        <v>0.80555555555555558</v>
      </c>
      <c r="H2155">
        <v>0.27083333333333331</v>
      </c>
      <c r="I2155">
        <v>20</v>
      </c>
      <c r="J2155">
        <v>0</v>
      </c>
      <c r="K2155">
        <v>20</v>
      </c>
      <c r="L2155">
        <v>0</v>
      </c>
      <c r="M2155" s="1" t="str">
        <f>IFERROR(VLOOKUP(Tabla1[[#This Row],[COD]],Circuitos[],2,0)," ")</f>
        <v xml:space="preserve"> </v>
      </c>
      <c r="N2155" s="9">
        <f>Tabla1[[#This Row],[DIA]]</f>
        <v>45916</v>
      </c>
    </row>
    <row r="2156" spans="1:14">
      <c r="A2156" s="9" t="str">
        <f>Tabla1[[#This Row],[DIA]]&amp;"-"&amp;Tabla1[[#This Row],[NUM]]</f>
        <v>45916-1241</v>
      </c>
      <c r="B2156" s="61">
        <v>45916</v>
      </c>
      <c r="C2156" t="s">
        <v>13</v>
      </c>
      <c r="D2156" t="s">
        <v>544</v>
      </c>
      <c r="E2156" t="s">
        <v>250</v>
      </c>
      <c r="F2156">
        <v>1241</v>
      </c>
      <c r="G2156">
        <v>0.66666666666666663</v>
      </c>
      <c r="H2156">
        <v>0.76388888888888884</v>
      </c>
      <c r="I2156">
        <v>50</v>
      </c>
      <c r="J2156">
        <v>22</v>
      </c>
      <c r="K2156">
        <v>28</v>
      </c>
      <c r="L2156">
        <v>44</v>
      </c>
      <c r="M2156" s="1" t="str">
        <f>IFERROR(VLOOKUP(Tabla1[[#This Row],[COD]],Circuitos[],2,0)," ")</f>
        <v xml:space="preserve"> </v>
      </c>
      <c r="N2156" s="9">
        <f>Tabla1[[#This Row],[DIA]]</f>
        <v>45916</v>
      </c>
    </row>
    <row r="2157" spans="1:14">
      <c r="A2157" s="9" t="str">
        <f>Tabla1[[#This Row],[DIA]]&amp;"-"&amp;Tabla1[[#This Row],[NUM]]</f>
        <v>45916-933</v>
      </c>
      <c r="B2157" s="61">
        <v>45916</v>
      </c>
      <c r="C2157" t="s">
        <v>13</v>
      </c>
      <c r="D2157" t="s">
        <v>209</v>
      </c>
      <c r="E2157" t="s">
        <v>250</v>
      </c>
      <c r="F2157">
        <v>933</v>
      </c>
      <c r="G2157">
        <v>0.375</v>
      </c>
      <c r="H2157">
        <v>0.49305555555555558</v>
      </c>
      <c r="I2157">
        <v>45</v>
      </c>
      <c r="J2157">
        <v>0</v>
      </c>
      <c r="K2157">
        <v>45</v>
      </c>
      <c r="L2157">
        <v>0</v>
      </c>
      <c r="M2157" s="1" t="str">
        <f>IFERROR(VLOOKUP(Tabla1[[#This Row],[COD]],Circuitos[],2,0)," ")</f>
        <v xml:space="preserve"> </v>
      </c>
      <c r="N2157" s="9">
        <f>Tabla1[[#This Row],[DIA]]</f>
        <v>45916</v>
      </c>
    </row>
    <row r="2158" spans="1:14">
      <c r="A2158" s="9" t="str">
        <f>Tabla1[[#This Row],[DIA]]&amp;"-"&amp;Tabla1[[#This Row],[NUM]]</f>
        <v>45916-937</v>
      </c>
      <c r="B2158" s="61">
        <v>45916</v>
      </c>
      <c r="C2158" t="s">
        <v>13</v>
      </c>
      <c r="D2158" t="s">
        <v>209</v>
      </c>
      <c r="E2158" t="s">
        <v>250</v>
      </c>
      <c r="F2158">
        <v>937</v>
      </c>
      <c r="G2158">
        <v>0.66666666666666663</v>
      </c>
      <c r="H2158">
        <v>0.79166666666666663</v>
      </c>
      <c r="I2158">
        <v>45</v>
      </c>
      <c r="J2158">
        <v>18</v>
      </c>
      <c r="K2158">
        <v>27</v>
      </c>
      <c r="L2158">
        <v>40</v>
      </c>
      <c r="M2158" s="1" t="str">
        <f>IFERROR(VLOOKUP(Tabla1[[#This Row],[COD]],Circuitos[],2,0)," ")</f>
        <v xml:space="preserve"> </v>
      </c>
      <c r="N2158" s="9">
        <f>Tabla1[[#This Row],[DIA]]</f>
        <v>45916</v>
      </c>
    </row>
    <row r="2159" spans="1:14">
      <c r="A2159" s="9" t="str">
        <f>Tabla1[[#This Row],[DIA]]&amp;"-"&amp;Tabla1[[#This Row],[NUM]]</f>
        <v>45916-59</v>
      </c>
      <c r="B2159" s="61">
        <v>45916</v>
      </c>
      <c r="C2159" t="s">
        <v>13</v>
      </c>
      <c r="D2159" t="s">
        <v>252</v>
      </c>
      <c r="E2159" t="s">
        <v>272</v>
      </c>
      <c r="F2159">
        <v>59</v>
      </c>
      <c r="G2159">
        <v>0.24305555555555555</v>
      </c>
      <c r="H2159">
        <v>0.34375</v>
      </c>
      <c r="I2159">
        <v>18</v>
      </c>
      <c r="J2159">
        <v>2</v>
      </c>
      <c r="K2159">
        <v>16</v>
      </c>
      <c r="L2159">
        <v>11.111111111111111</v>
      </c>
      <c r="M2159" s="1" t="str">
        <f>IFERROR(VLOOKUP(Tabla1[[#This Row],[COD]],Circuitos[],2,0)," ")</f>
        <v xml:space="preserve"> </v>
      </c>
      <c r="N2159" s="9">
        <f>Tabla1[[#This Row],[DIA]]</f>
        <v>45916</v>
      </c>
    </row>
    <row r="2160" spans="1:14">
      <c r="A2160" s="9" t="str">
        <f>Tabla1[[#This Row],[DIA]]&amp;"-"&amp;Tabla1[[#This Row],[NUM]]</f>
        <v>45916-689</v>
      </c>
      <c r="B2160" s="61">
        <v>45916</v>
      </c>
      <c r="C2160" t="s">
        <v>13</v>
      </c>
      <c r="D2160" t="s">
        <v>545</v>
      </c>
      <c r="E2160" t="s">
        <v>250</v>
      </c>
      <c r="F2160">
        <v>689</v>
      </c>
      <c r="G2160">
        <v>0.71527777777777779</v>
      </c>
      <c r="H2160">
        <v>0.81597222222222221</v>
      </c>
      <c r="I2160">
        <v>45</v>
      </c>
      <c r="J2160">
        <v>4</v>
      </c>
      <c r="K2160">
        <v>41</v>
      </c>
      <c r="L2160">
        <v>8.8888888888888893</v>
      </c>
      <c r="M2160" s="1" t="str">
        <f>IFERROR(VLOOKUP(Tabla1[[#This Row],[COD]],Circuitos[],2,0)," ")</f>
        <v xml:space="preserve"> </v>
      </c>
      <c r="N2160" s="9">
        <f>Tabla1[[#This Row],[DIA]]</f>
        <v>45916</v>
      </c>
    </row>
    <row r="2161" spans="1:14">
      <c r="A2161" s="9" t="str">
        <f>Tabla1[[#This Row],[DIA]]&amp;"-"&amp;Tabla1[[#This Row],[NUM]]</f>
        <v>45916-1858</v>
      </c>
      <c r="B2161" s="61">
        <v>45916</v>
      </c>
      <c r="C2161" t="s">
        <v>13</v>
      </c>
      <c r="D2161" t="s">
        <v>147</v>
      </c>
      <c r="E2161" t="s">
        <v>181</v>
      </c>
      <c r="F2161">
        <v>1858</v>
      </c>
      <c r="G2161">
        <v>0.5</v>
      </c>
      <c r="H2161">
        <v>0.71527777777777779</v>
      </c>
      <c r="I2161">
        <v>30</v>
      </c>
      <c r="J2161">
        <v>2</v>
      </c>
      <c r="K2161">
        <v>28</v>
      </c>
      <c r="L2161">
        <v>6.666666666666667</v>
      </c>
      <c r="M2161" s="1" t="str">
        <f>IFERROR(VLOOKUP(Tabla1[[#This Row],[COD]],Circuitos[],2,0)," ")</f>
        <v xml:space="preserve"> </v>
      </c>
      <c r="N2161" s="9">
        <f>Tabla1[[#This Row],[DIA]]</f>
        <v>45916</v>
      </c>
    </row>
    <row r="2162" spans="1:14">
      <c r="A2162" s="9" t="str">
        <f>Tabla1[[#This Row],[DIA]]&amp;"-"&amp;Tabla1[[#This Row],[NUM]]</f>
        <v>45916-416</v>
      </c>
      <c r="B2162" s="61">
        <v>45916</v>
      </c>
      <c r="C2162" t="s">
        <v>13</v>
      </c>
      <c r="D2162" t="s">
        <v>358</v>
      </c>
      <c r="E2162" t="s">
        <v>528</v>
      </c>
      <c r="F2162">
        <v>416</v>
      </c>
      <c r="G2162">
        <v>0.51736111111111116</v>
      </c>
      <c r="H2162">
        <v>0.71875</v>
      </c>
      <c r="I2162">
        <v>35</v>
      </c>
      <c r="J2162">
        <v>33</v>
      </c>
      <c r="K2162">
        <v>2</v>
      </c>
      <c r="L2162">
        <v>94.285714285714292</v>
      </c>
      <c r="M2162" s="1" t="str">
        <f>IFERROR(VLOOKUP(Tabla1[[#This Row],[COD]],Circuitos[],2,0)," ")</f>
        <v xml:space="preserve"> </v>
      </c>
      <c r="N2162" s="9">
        <f>Tabla1[[#This Row],[DIA]]</f>
        <v>45916</v>
      </c>
    </row>
    <row r="2163" spans="1:14">
      <c r="A2163" s="9" t="str">
        <f>Tabla1[[#This Row],[DIA]]&amp;"-"&amp;Tabla1[[#This Row],[NUM]]</f>
        <v>45916-686</v>
      </c>
      <c r="B2163" s="61">
        <v>45916</v>
      </c>
      <c r="C2163" t="s">
        <v>13</v>
      </c>
      <c r="D2163" t="s">
        <v>291</v>
      </c>
      <c r="E2163" t="s">
        <v>292</v>
      </c>
      <c r="F2163">
        <v>686</v>
      </c>
      <c r="G2163">
        <v>0.4513888888888889</v>
      </c>
      <c r="H2163">
        <v>0.65625</v>
      </c>
      <c r="I2163">
        <v>46</v>
      </c>
      <c r="J2163">
        <v>0</v>
      </c>
      <c r="K2163">
        <v>46</v>
      </c>
      <c r="L2163">
        <v>0</v>
      </c>
      <c r="M2163" s="1" t="str">
        <f>IFERROR(VLOOKUP(Tabla1[[#This Row],[COD]],Circuitos[],2,0)," ")</f>
        <v xml:space="preserve"> </v>
      </c>
      <c r="N2163" s="9">
        <f>Tabla1[[#This Row],[DIA]]</f>
        <v>45916</v>
      </c>
    </row>
    <row r="2164" spans="1:14">
      <c r="A2164" s="9" t="str">
        <f>Tabla1[[#This Row],[DIA]]&amp;"-"&amp;Tabla1[[#This Row],[NUM]]</f>
        <v>45916-941</v>
      </c>
      <c r="B2164" s="61">
        <v>45916</v>
      </c>
      <c r="C2164" t="s">
        <v>13</v>
      </c>
      <c r="D2164" t="s">
        <v>254</v>
      </c>
      <c r="E2164" t="s">
        <v>250</v>
      </c>
      <c r="F2164">
        <v>941</v>
      </c>
      <c r="G2164">
        <v>0.66666666666666663</v>
      </c>
      <c r="H2164">
        <v>0.78125</v>
      </c>
      <c r="I2164">
        <v>45</v>
      </c>
      <c r="J2164">
        <v>0</v>
      </c>
      <c r="K2164">
        <v>45</v>
      </c>
      <c r="L2164">
        <v>0</v>
      </c>
      <c r="M2164" s="1" t="str">
        <f>IFERROR(VLOOKUP(Tabla1[[#This Row],[COD]],Circuitos[],2,0)," ")</f>
        <v xml:space="preserve"> </v>
      </c>
      <c r="N2164" s="9">
        <f>Tabla1[[#This Row],[DIA]]</f>
        <v>45916</v>
      </c>
    </row>
    <row r="2165" spans="1:14">
      <c r="A2165" s="9" t="str">
        <f>Tabla1[[#This Row],[DIA]]&amp;"-"&amp;Tabla1[[#This Row],[NUM]]</f>
        <v>45916-415</v>
      </c>
      <c r="B2165" s="61">
        <v>45916</v>
      </c>
      <c r="C2165" t="s">
        <v>358</v>
      </c>
      <c r="D2165" t="s">
        <v>13</v>
      </c>
      <c r="E2165" t="s">
        <v>528</v>
      </c>
      <c r="F2165">
        <v>415</v>
      </c>
      <c r="G2165">
        <v>0.34722222222222221</v>
      </c>
      <c r="H2165">
        <v>0.47569444444444442</v>
      </c>
      <c r="I2165">
        <v>35</v>
      </c>
      <c r="J2165">
        <v>21</v>
      </c>
      <c r="K2165">
        <v>14</v>
      </c>
      <c r="L2165">
        <v>60</v>
      </c>
      <c r="M2165" s="1" t="str">
        <f>IFERROR(VLOOKUP(Tabla1[[#This Row],[COD]],Circuitos[],2,0)," ")</f>
        <v xml:space="preserve"> </v>
      </c>
      <c r="N2165" s="9">
        <f>Tabla1[[#This Row],[DIA]]</f>
        <v>45916</v>
      </c>
    </row>
    <row r="2166" spans="1:14">
      <c r="A2166" s="9" t="str">
        <f>Tabla1[[#This Row],[DIA]]&amp;"-"&amp;Tabla1[[#This Row],[NUM]]</f>
        <v>45916-685</v>
      </c>
      <c r="B2166" s="61">
        <v>45916</v>
      </c>
      <c r="C2166" t="s">
        <v>291</v>
      </c>
      <c r="D2166" t="s">
        <v>13</v>
      </c>
      <c r="E2166" t="s">
        <v>292</v>
      </c>
      <c r="F2166">
        <v>685</v>
      </c>
      <c r="G2166">
        <v>0.29166666666666669</v>
      </c>
      <c r="H2166">
        <v>0.41666666666666669</v>
      </c>
      <c r="I2166">
        <v>46</v>
      </c>
      <c r="J2166">
        <v>18</v>
      </c>
      <c r="K2166">
        <v>28</v>
      </c>
      <c r="L2166">
        <v>39.130434782608695</v>
      </c>
      <c r="M2166" s="1" t="str">
        <f>IFERROR(VLOOKUP(Tabla1[[#This Row],[COD]],Circuitos[],2,0)," ")</f>
        <v xml:space="preserve"> </v>
      </c>
      <c r="N2166" s="9">
        <f>Tabla1[[#This Row],[DIA]]</f>
        <v>45916</v>
      </c>
    </row>
    <row r="2167" spans="1:14">
      <c r="A2167" s="9" t="str">
        <f>Tabla1[[#This Row],[DIA]]&amp;"-"&amp;Tabla1[[#This Row],[NUM]]</f>
        <v>45916-765</v>
      </c>
      <c r="B2167" s="61">
        <v>45916</v>
      </c>
      <c r="C2167" t="s">
        <v>22</v>
      </c>
      <c r="D2167" t="s">
        <v>232</v>
      </c>
      <c r="E2167" t="s">
        <v>278</v>
      </c>
      <c r="F2167">
        <v>765</v>
      </c>
      <c r="G2167">
        <v>0.67708333333333337</v>
      </c>
      <c r="H2167">
        <v>0.78472222222222221</v>
      </c>
      <c r="I2167">
        <v>45</v>
      </c>
      <c r="J2167">
        <v>10</v>
      </c>
      <c r="K2167">
        <v>35</v>
      </c>
      <c r="L2167">
        <v>22.222222222222221</v>
      </c>
      <c r="M2167" s="1" t="str">
        <f>IFERROR(VLOOKUP(Tabla1[[#This Row],[COD]],Circuitos[],2,0)," ")</f>
        <v>Sicilia Mágica "II"</v>
      </c>
      <c r="N2167" s="9">
        <f>Tabla1[[#This Row],[DIA]]</f>
        <v>45916</v>
      </c>
    </row>
    <row r="2168" spans="1:14">
      <c r="A2168" s="9" t="str">
        <f>Tabla1[[#This Row],[DIA]]&amp;"-"&amp;Tabla1[[#This Row],[NUM]]</f>
        <v>45916-1302</v>
      </c>
      <c r="B2168" s="61">
        <v>45916</v>
      </c>
      <c r="C2168" t="s">
        <v>22</v>
      </c>
      <c r="D2168" t="s">
        <v>147</v>
      </c>
      <c r="E2168" t="s">
        <v>181</v>
      </c>
      <c r="F2168">
        <v>1302</v>
      </c>
      <c r="G2168">
        <v>0.4826388888888889</v>
      </c>
      <c r="H2168">
        <v>0.6875</v>
      </c>
      <c r="I2168">
        <v>12</v>
      </c>
      <c r="J2168">
        <v>0</v>
      </c>
      <c r="K2168">
        <v>12</v>
      </c>
      <c r="L2168">
        <v>0</v>
      </c>
      <c r="M2168" s="1" t="str">
        <f>IFERROR(VLOOKUP(Tabla1[[#This Row],[COD]],Circuitos[],2,0)," ")</f>
        <v xml:space="preserve"> </v>
      </c>
      <c r="N2168" s="9">
        <f>Tabla1[[#This Row],[DIA]]</f>
        <v>45916</v>
      </c>
    </row>
    <row r="2169" spans="1:14">
      <c r="A2169" s="9" t="str">
        <f>Tabla1[[#This Row],[DIA]]&amp;"-"&amp;Tabla1[[#This Row],[NUM]]</f>
        <v>45916-942</v>
      </c>
      <c r="B2169" s="61">
        <v>45916</v>
      </c>
      <c r="C2169" t="s">
        <v>254</v>
      </c>
      <c r="D2169" t="s">
        <v>13</v>
      </c>
      <c r="E2169" t="s">
        <v>250</v>
      </c>
      <c r="F2169">
        <v>942</v>
      </c>
      <c r="G2169">
        <v>0.8125</v>
      </c>
      <c r="H2169">
        <v>0.93402777777777779</v>
      </c>
      <c r="I2169">
        <v>45</v>
      </c>
      <c r="J2169">
        <v>2</v>
      </c>
      <c r="K2169">
        <v>43</v>
      </c>
      <c r="L2169">
        <v>4.4444444444444446</v>
      </c>
      <c r="M2169" s="1" t="str">
        <f>IFERROR(VLOOKUP(Tabla1[[#This Row],[COD]],Circuitos[],2,0)," ")</f>
        <v xml:space="preserve"> </v>
      </c>
      <c r="N2169" s="9">
        <f>Tabla1[[#This Row],[DIA]]</f>
        <v>45916</v>
      </c>
    </row>
    <row r="2170" spans="1:14">
      <c r="A2170" s="9" t="str">
        <f>Tabla1[[#This Row],[DIA]]&amp;"-"&amp;Tabla1[[#This Row],[NUM]]</f>
        <v>45917-2333</v>
      </c>
      <c r="B2170" s="61">
        <v>45917</v>
      </c>
      <c r="C2170" t="s">
        <v>185</v>
      </c>
      <c r="D2170" t="s">
        <v>147</v>
      </c>
      <c r="E2170" t="s">
        <v>181</v>
      </c>
      <c r="F2170">
        <v>2333</v>
      </c>
      <c r="G2170">
        <v>0.79513888888888884</v>
      </c>
      <c r="H2170">
        <v>0.85763888888888884</v>
      </c>
      <c r="I2170">
        <v>40</v>
      </c>
      <c r="J2170">
        <v>4</v>
      </c>
      <c r="K2170">
        <v>36</v>
      </c>
      <c r="L2170">
        <v>10</v>
      </c>
      <c r="M2170" s="1" t="str">
        <f>IFERROR(VLOOKUP(Tabla1[[#This Row],[COD]],Circuitos[],2,0)," ")</f>
        <v xml:space="preserve"> </v>
      </c>
      <c r="N2170" s="9">
        <f>Tabla1[[#This Row],[DIA]]</f>
        <v>45917</v>
      </c>
    </row>
    <row r="2171" spans="1:14">
      <c r="A2171" s="9" t="str">
        <f>Tabla1[[#This Row],[DIA]]&amp;"-"&amp;Tabla1[[#This Row],[NUM]]</f>
        <v>45917-847</v>
      </c>
      <c r="B2171" s="61">
        <v>45917</v>
      </c>
      <c r="C2171" t="s">
        <v>103</v>
      </c>
      <c r="D2171" t="s">
        <v>495</v>
      </c>
      <c r="E2171" t="s">
        <v>482</v>
      </c>
      <c r="F2171">
        <v>847</v>
      </c>
      <c r="G2171">
        <v>0.34375</v>
      </c>
      <c r="H2171">
        <v>0.57291666666666663</v>
      </c>
      <c r="I2171">
        <v>20</v>
      </c>
      <c r="J2171">
        <v>0</v>
      </c>
      <c r="K2171">
        <v>20</v>
      </c>
      <c r="L2171">
        <v>0</v>
      </c>
      <c r="M2171" s="1" t="str">
        <f>IFERROR(VLOOKUP(Tabla1[[#This Row],[COD]],Circuitos[],2,0)," ")</f>
        <v>Lo Mejor de Sudáfrica</v>
      </c>
      <c r="N2171" s="9">
        <f>Tabla1[[#This Row],[DIA]]</f>
        <v>45917</v>
      </c>
    </row>
    <row r="2172" spans="1:14">
      <c r="A2172" s="9" t="str">
        <f>Tabla1[[#This Row],[DIA]]&amp;"-"&amp;Tabla1[[#This Row],[NUM]]</f>
        <v>45917-8055</v>
      </c>
      <c r="B2172" s="61">
        <v>45917</v>
      </c>
      <c r="C2172" t="s">
        <v>175</v>
      </c>
      <c r="D2172" t="s">
        <v>173</v>
      </c>
      <c r="E2172" t="s">
        <v>257</v>
      </c>
      <c r="F2172">
        <v>8055</v>
      </c>
      <c r="G2172">
        <v>0.5625</v>
      </c>
      <c r="H2172">
        <v>0.61458333333333337</v>
      </c>
      <c r="I2172">
        <v>20</v>
      </c>
      <c r="J2172">
        <v>0</v>
      </c>
      <c r="K2172">
        <v>20</v>
      </c>
      <c r="L2172">
        <v>0</v>
      </c>
      <c r="M2172" s="1" t="str">
        <f>IFERROR(VLOOKUP(Tabla1[[#This Row],[COD]],Circuitos[],2,0)," ")</f>
        <v xml:space="preserve"> </v>
      </c>
      <c r="N2172" s="9">
        <f>Tabla1[[#This Row],[DIA]]</f>
        <v>45917</v>
      </c>
    </row>
    <row r="2173" spans="1:14">
      <c r="A2173" s="9" t="str">
        <f>Tabla1[[#This Row],[DIA]]&amp;"-"&amp;Tabla1[[#This Row],[NUM]]</f>
        <v>45917-710</v>
      </c>
      <c r="B2173" s="61">
        <v>45917</v>
      </c>
      <c r="C2173" t="s">
        <v>13</v>
      </c>
      <c r="D2173" t="s">
        <v>153</v>
      </c>
      <c r="E2173" t="s">
        <v>498</v>
      </c>
      <c r="F2173">
        <v>710</v>
      </c>
      <c r="G2173">
        <v>0.46180555555555558</v>
      </c>
      <c r="H2173">
        <v>0.24652777777777779</v>
      </c>
      <c r="I2173">
        <v>27</v>
      </c>
      <c r="J2173">
        <v>26</v>
      </c>
      <c r="K2173">
        <v>1</v>
      </c>
      <c r="L2173">
        <v>96.296296296296291</v>
      </c>
      <c r="M2173" s="1" t="str">
        <f>IFERROR(VLOOKUP(Tabla1[[#This Row],[COD]],Circuitos[],2,0)," ")</f>
        <v xml:space="preserve"> </v>
      </c>
      <c r="N2173" s="9">
        <f>Tabla1[[#This Row],[DIA]]</f>
        <v>45917</v>
      </c>
    </row>
    <row r="2174" spans="1:14">
      <c r="A2174" s="9" t="str">
        <f>Tabla1[[#This Row],[DIA]]&amp;"-"&amp;Tabla1[[#This Row],[NUM]]</f>
        <v>45917-939</v>
      </c>
      <c r="B2174" s="61">
        <v>45917</v>
      </c>
      <c r="C2174" t="s">
        <v>13</v>
      </c>
      <c r="D2174" t="s">
        <v>254</v>
      </c>
      <c r="E2174" t="s">
        <v>250</v>
      </c>
      <c r="F2174">
        <v>939</v>
      </c>
      <c r="G2174">
        <v>0.36805555555555558</v>
      </c>
      <c r="H2174">
        <v>0.4826388888888889</v>
      </c>
      <c r="I2174">
        <v>45</v>
      </c>
      <c r="J2174">
        <v>28</v>
      </c>
      <c r="K2174">
        <v>17</v>
      </c>
      <c r="L2174">
        <v>62.222222222222221</v>
      </c>
      <c r="M2174" s="1" t="str">
        <f>IFERROR(VLOOKUP(Tabla1[[#This Row],[COD]],Circuitos[],2,0)," ")</f>
        <v xml:space="preserve"> </v>
      </c>
      <c r="N2174" s="9">
        <f>Tabla1[[#This Row],[DIA]]</f>
        <v>45917</v>
      </c>
    </row>
    <row r="2175" spans="1:14">
      <c r="A2175" s="9" t="str">
        <f>Tabla1[[#This Row],[DIA]]&amp;"-"&amp;Tabla1[[#This Row],[NUM]]</f>
        <v>45918-406</v>
      </c>
      <c r="B2175" s="61">
        <v>45918</v>
      </c>
      <c r="C2175" t="s">
        <v>111</v>
      </c>
      <c r="D2175" t="s">
        <v>410</v>
      </c>
      <c r="E2175" t="s">
        <v>265</v>
      </c>
      <c r="F2175">
        <v>406</v>
      </c>
      <c r="G2175">
        <v>0.90625</v>
      </c>
      <c r="H2175">
        <v>0.2986111111111111</v>
      </c>
      <c r="I2175">
        <v>27</v>
      </c>
      <c r="J2175">
        <v>0</v>
      </c>
      <c r="K2175">
        <v>27</v>
      </c>
      <c r="L2175">
        <v>0</v>
      </c>
      <c r="M2175" s="1" t="str">
        <f>IFERROR(VLOOKUP(Tabla1[[#This Row],[COD]],Circuitos[],2,0)," ")</f>
        <v>Lo Mejor de Tailandia y Playas de Phuket</v>
      </c>
      <c r="N2175" s="9">
        <f>Tabla1[[#This Row],[DIA]]</f>
        <v>45918</v>
      </c>
    </row>
    <row r="2176" spans="1:14">
      <c r="A2176" s="9" t="str">
        <f>Tabla1[[#This Row],[DIA]]&amp;"-"&amp;Tabla1[[#This Row],[NUM]]</f>
        <v>45918-104</v>
      </c>
      <c r="B2176" s="61">
        <v>45918</v>
      </c>
      <c r="C2176" t="s">
        <v>13</v>
      </c>
      <c r="D2176" t="s">
        <v>111</v>
      </c>
      <c r="E2176" t="s">
        <v>265</v>
      </c>
      <c r="F2176">
        <v>104</v>
      </c>
      <c r="G2176">
        <v>0.44097222222222221</v>
      </c>
      <c r="H2176">
        <v>0.80902777777777779</v>
      </c>
      <c r="I2176">
        <v>27</v>
      </c>
      <c r="J2176">
        <v>0</v>
      </c>
      <c r="K2176">
        <v>27</v>
      </c>
      <c r="L2176">
        <v>0</v>
      </c>
      <c r="M2176" s="1" t="str">
        <f>IFERROR(VLOOKUP(Tabla1[[#This Row],[COD]],Circuitos[],2,0)," ")</f>
        <v xml:space="preserve"> </v>
      </c>
      <c r="N2176" s="9">
        <f>Tabla1[[#This Row],[DIA]]</f>
        <v>45918</v>
      </c>
    </row>
    <row r="2177" spans="1:14">
      <c r="A2177" s="9" t="str">
        <f>Tabla1[[#This Row],[DIA]]&amp;"-"&amp;Tabla1[[#This Row],[NUM]]</f>
        <v>45918-5129</v>
      </c>
      <c r="B2177" s="61">
        <v>45918</v>
      </c>
      <c r="C2177" t="s">
        <v>153</v>
      </c>
      <c r="D2177" t="s">
        <v>503</v>
      </c>
      <c r="E2177" t="s">
        <v>498</v>
      </c>
      <c r="F2177">
        <v>5129</v>
      </c>
      <c r="G2177">
        <v>0.37847222222222221</v>
      </c>
      <c r="H2177">
        <v>0.47222222222222221</v>
      </c>
      <c r="I2177">
        <v>27</v>
      </c>
      <c r="J2177">
        <v>26</v>
      </c>
      <c r="K2177">
        <v>1</v>
      </c>
      <c r="L2177">
        <v>96.296296296296291</v>
      </c>
      <c r="M2177" s="1" t="str">
        <f>IFERROR(VLOOKUP(Tabla1[[#This Row],[COD]],Circuitos[],2,0)," ")</f>
        <v>Lo Mejor de China</v>
      </c>
      <c r="N2177" s="9">
        <f>Tabla1[[#This Row],[DIA]]</f>
        <v>45918</v>
      </c>
    </row>
    <row r="2178" spans="1:14">
      <c r="A2178" s="9" t="str">
        <f>Tabla1[[#This Row],[DIA]]&amp;"-"&amp;Tabla1[[#This Row],[NUM]]</f>
        <v>45919-1012</v>
      </c>
      <c r="B2178" s="61">
        <v>45919</v>
      </c>
      <c r="C2178" t="s">
        <v>562</v>
      </c>
      <c r="D2178" t="s">
        <v>173</v>
      </c>
      <c r="E2178" t="s">
        <v>174</v>
      </c>
      <c r="F2178">
        <v>1012</v>
      </c>
      <c r="G2178">
        <v>0.46875</v>
      </c>
      <c r="H2178">
        <v>0.54166666666666663</v>
      </c>
      <c r="I2178">
        <v>88</v>
      </c>
      <c r="J2178">
        <v>28</v>
      </c>
      <c r="K2178">
        <v>60</v>
      </c>
      <c r="L2178">
        <v>31.818181818181817</v>
      </c>
      <c r="M2178" s="1" t="str">
        <f>IFERROR(VLOOKUP(Tabla1[[#This Row],[COD]],Circuitos[],2,0)," ")</f>
        <v xml:space="preserve"> </v>
      </c>
      <c r="N2178" s="9">
        <f>Tabla1[[#This Row],[DIA]]</f>
        <v>45919</v>
      </c>
    </row>
    <row r="2179" spans="1:14">
      <c r="A2179" s="9" t="str">
        <f>Tabla1[[#This Row],[DIA]]&amp;"-"&amp;Tabla1[[#This Row],[NUM]]</f>
        <v>45919-2333</v>
      </c>
      <c r="B2179" s="61">
        <v>45919</v>
      </c>
      <c r="C2179" t="s">
        <v>185</v>
      </c>
      <c r="D2179" t="s">
        <v>147</v>
      </c>
      <c r="E2179" t="s">
        <v>181</v>
      </c>
      <c r="F2179">
        <v>2333</v>
      </c>
      <c r="G2179">
        <v>0.79513888888888884</v>
      </c>
      <c r="H2179">
        <v>0.85763888888888884</v>
      </c>
      <c r="I2179">
        <v>40</v>
      </c>
      <c r="J2179">
        <v>0</v>
      </c>
      <c r="K2179">
        <v>40</v>
      </c>
      <c r="L2179">
        <v>0</v>
      </c>
      <c r="M2179" s="1" t="str">
        <f>IFERROR(VLOOKUP(Tabla1[[#This Row],[COD]],Circuitos[],2,0)," ")</f>
        <v xml:space="preserve"> </v>
      </c>
      <c r="N2179" s="9">
        <f>Tabla1[[#This Row],[DIA]]</f>
        <v>45919</v>
      </c>
    </row>
    <row r="2180" spans="1:14">
      <c r="A2180" s="9" t="str">
        <f>Tabla1[[#This Row],[DIA]]&amp;"-"&amp;Tabla1[[#This Row],[NUM]]</f>
        <v>45919-920</v>
      </c>
      <c r="B2180" s="61">
        <v>45919</v>
      </c>
      <c r="C2180" t="s">
        <v>185</v>
      </c>
      <c r="D2180" t="s">
        <v>13</v>
      </c>
      <c r="E2180" t="s">
        <v>186</v>
      </c>
      <c r="F2180">
        <v>920</v>
      </c>
      <c r="G2180">
        <v>0.63888888888888884</v>
      </c>
      <c r="H2180">
        <v>0.78125</v>
      </c>
      <c r="I2180">
        <v>30</v>
      </c>
      <c r="J2180">
        <v>0</v>
      </c>
      <c r="K2180">
        <v>30</v>
      </c>
      <c r="L2180">
        <v>0</v>
      </c>
      <c r="M2180" s="1" t="str">
        <f>IFERROR(VLOOKUP(Tabla1[[#This Row],[COD]],Circuitos[],2,0)," ")</f>
        <v xml:space="preserve"> </v>
      </c>
      <c r="N2180" s="9">
        <f>Tabla1[[#This Row],[DIA]]</f>
        <v>45919</v>
      </c>
    </row>
    <row r="2181" spans="1:14">
      <c r="A2181" s="9" t="str">
        <f>Tabla1[[#This Row],[DIA]]&amp;"-"&amp;Tabla1[[#This Row],[NUM]]</f>
        <v>45919-1011</v>
      </c>
      <c r="B2181" s="61">
        <v>45919</v>
      </c>
      <c r="C2181" t="s">
        <v>175</v>
      </c>
      <c r="D2181" t="s">
        <v>562</v>
      </c>
      <c r="E2181" t="s">
        <v>174</v>
      </c>
      <c r="F2181">
        <v>1011</v>
      </c>
      <c r="G2181">
        <v>0.33333333333333331</v>
      </c>
      <c r="H2181">
        <v>0.36458333333333331</v>
      </c>
      <c r="I2181">
        <v>88</v>
      </c>
      <c r="J2181">
        <v>28</v>
      </c>
      <c r="K2181">
        <v>60</v>
      </c>
      <c r="L2181">
        <v>31.818181818181817</v>
      </c>
      <c r="M2181" s="1" t="str">
        <f>IFERROR(VLOOKUP(Tabla1[[#This Row],[COD]],Circuitos[],2,0)," ")</f>
        <v xml:space="preserve"> </v>
      </c>
      <c r="N2181" s="9">
        <f>Tabla1[[#This Row],[DIA]]</f>
        <v>45919</v>
      </c>
    </row>
    <row r="2182" spans="1:14">
      <c r="A2182" s="9" t="str">
        <f>Tabla1[[#This Row],[DIA]]&amp;"-"&amp;Tabla1[[#This Row],[NUM]]</f>
        <v>45919-8059</v>
      </c>
      <c r="B2182" s="61">
        <v>45919</v>
      </c>
      <c r="C2182" t="s">
        <v>175</v>
      </c>
      <c r="D2182" t="s">
        <v>173</v>
      </c>
      <c r="E2182" t="s">
        <v>257</v>
      </c>
      <c r="F2182">
        <v>8059</v>
      </c>
      <c r="G2182">
        <v>0.60416666666666663</v>
      </c>
      <c r="H2182">
        <v>0.65625</v>
      </c>
      <c r="I2182">
        <v>10</v>
      </c>
      <c r="J2182">
        <v>0</v>
      </c>
      <c r="K2182">
        <v>10</v>
      </c>
      <c r="L2182">
        <v>0</v>
      </c>
      <c r="M2182" s="1" t="str">
        <f>IFERROR(VLOOKUP(Tabla1[[#This Row],[COD]],Circuitos[],2,0)," ")</f>
        <v xml:space="preserve"> </v>
      </c>
      <c r="N2182" s="9">
        <f>Tabla1[[#This Row],[DIA]]</f>
        <v>45919</v>
      </c>
    </row>
    <row r="2183" spans="1:14">
      <c r="A2183" s="9" t="str">
        <f>Tabla1[[#This Row],[DIA]]&amp;"-"&amp;Tabla1[[#This Row],[NUM]]</f>
        <v>45919-5033</v>
      </c>
      <c r="B2183" s="61">
        <v>45919</v>
      </c>
      <c r="C2183" t="s">
        <v>175</v>
      </c>
      <c r="D2183" t="s">
        <v>173</v>
      </c>
      <c r="E2183" t="s">
        <v>174</v>
      </c>
      <c r="F2183">
        <v>5033</v>
      </c>
      <c r="G2183">
        <v>0.83333333333333337</v>
      </c>
      <c r="H2183">
        <v>0.89583333333333337</v>
      </c>
      <c r="I2183">
        <v>20</v>
      </c>
      <c r="J2183">
        <v>0</v>
      </c>
      <c r="K2183">
        <v>20</v>
      </c>
      <c r="L2183">
        <v>0</v>
      </c>
      <c r="M2183" s="1" t="str">
        <f>IFERROR(VLOOKUP(Tabla1[[#This Row],[COD]],Circuitos[],2,0)," ")</f>
        <v xml:space="preserve"> </v>
      </c>
      <c r="N2183" s="9">
        <f>Tabla1[[#This Row],[DIA]]</f>
        <v>45919</v>
      </c>
    </row>
    <row r="2184" spans="1:14">
      <c r="A2184" s="9" t="str">
        <f>Tabla1[[#This Row],[DIA]]&amp;"-"&amp;Tabla1[[#This Row],[NUM]]</f>
        <v>45919-5003</v>
      </c>
      <c r="B2184" s="61">
        <v>45919</v>
      </c>
      <c r="C2184" t="s">
        <v>175</v>
      </c>
      <c r="D2184" t="s">
        <v>173</v>
      </c>
      <c r="E2184" t="s">
        <v>174</v>
      </c>
      <c r="F2184">
        <v>5003</v>
      </c>
      <c r="G2184">
        <v>0.83333333333333337</v>
      </c>
      <c r="H2184">
        <v>0.89583333333333337</v>
      </c>
      <c r="I2184">
        <v>10</v>
      </c>
      <c r="J2184">
        <v>2</v>
      </c>
      <c r="K2184">
        <v>8</v>
      </c>
      <c r="L2184">
        <v>20</v>
      </c>
      <c r="M2184" s="1" t="str">
        <f>IFERROR(VLOOKUP(Tabla1[[#This Row],[COD]],Circuitos[],2,0)," ")</f>
        <v xml:space="preserve"> </v>
      </c>
      <c r="N2184" s="9">
        <f>Tabla1[[#This Row],[DIA]]</f>
        <v>45919</v>
      </c>
    </row>
    <row r="2185" spans="1:14">
      <c r="A2185" s="9" t="str">
        <f>Tabla1[[#This Row],[DIA]]&amp;"-"&amp;Tabla1[[#This Row],[NUM]]</f>
        <v>45919-328</v>
      </c>
      <c r="B2185" s="61">
        <v>45919</v>
      </c>
      <c r="C2185" t="s">
        <v>111</v>
      </c>
      <c r="D2185" t="s">
        <v>264</v>
      </c>
      <c r="E2185" t="s">
        <v>265</v>
      </c>
      <c r="F2185">
        <v>328</v>
      </c>
      <c r="G2185">
        <v>0.89930555555555558</v>
      </c>
      <c r="H2185">
        <v>0.1076388888888889</v>
      </c>
      <c r="I2185">
        <v>27</v>
      </c>
      <c r="J2185">
        <v>3</v>
      </c>
      <c r="K2185">
        <v>24</v>
      </c>
      <c r="L2185">
        <v>11.111111111111111</v>
      </c>
      <c r="M2185" s="1" t="str">
        <f>IFERROR(VLOOKUP(Tabla1[[#This Row],[COD]],Circuitos[],2,0)," ")</f>
        <v>Lo Mejor de la India del Norte y Benarés</v>
      </c>
      <c r="N2185" s="9">
        <f>Tabla1[[#This Row],[DIA]]</f>
        <v>45919</v>
      </c>
    </row>
    <row r="2186" spans="1:14">
      <c r="A2186" s="9" t="str">
        <f>Tabla1[[#This Row],[DIA]]&amp;"-"&amp;Tabla1[[#This Row],[NUM]]</f>
        <v>45919-888</v>
      </c>
      <c r="B2186" s="61">
        <v>45919</v>
      </c>
      <c r="C2186" t="s">
        <v>111</v>
      </c>
      <c r="D2186" t="s">
        <v>503</v>
      </c>
      <c r="E2186" t="s">
        <v>265</v>
      </c>
      <c r="F2186">
        <v>888</v>
      </c>
      <c r="G2186">
        <v>0.88541666666666663</v>
      </c>
      <c r="H2186">
        <v>0.36805555555555558</v>
      </c>
      <c r="I2186">
        <v>27</v>
      </c>
      <c r="J2186">
        <v>27</v>
      </c>
      <c r="K2186">
        <v>0</v>
      </c>
      <c r="L2186">
        <v>100</v>
      </c>
      <c r="M2186" s="1" t="str">
        <f>IFERROR(VLOOKUP(Tabla1[[#This Row],[COD]],Circuitos[],2,0)," ")</f>
        <v>Lo Mejor de China</v>
      </c>
      <c r="N2186" s="9">
        <f>Tabla1[[#This Row],[DIA]]</f>
        <v>45919</v>
      </c>
    </row>
    <row r="2187" spans="1:14">
      <c r="A2187" s="9" t="str">
        <f>Tabla1[[#This Row],[DIA]]&amp;"-"&amp;Tabla1[[#This Row],[NUM]]</f>
        <v>45919-1147</v>
      </c>
      <c r="B2187" s="61">
        <v>45919</v>
      </c>
      <c r="C2187" t="s">
        <v>37</v>
      </c>
      <c r="D2187" t="s">
        <v>192</v>
      </c>
      <c r="E2187" t="s">
        <v>193</v>
      </c>
      <c r="F2187">
        <v>1147</v>
      </c>
      <c r="G2187">
        <v>0.28125</v>
      </c>
      <c r="H2187">
        <v>0.37152777777777779</v>
      </c>
      <c r="I2187">
        <v>18</v>
      </c>
      <c r="J2187">
        <v>17</v>
      </c>
      <c r="K2187">
        <v>1</v>
      </c>
      <c r="L2187">
        <v>94.444444444444443</v>
      </c>
      <c r="M2187" s="1" t="str">
        <f>IFERROR(VLOOKUP(Tabla1[[#This Row],[COD]],Circuitos[],2,0)," ")</f>
        <v xml:space="preserve"> </v>
      </c>
      <c r="N2187" s="9">
        <f>Tabla1[[#This Row],[DIA]]</f>
        <v>45919</v>
      </c>
    </row>
    <row r="2188" spans="1:14">
      <c r="A2188" s="9" t="str">
        <f>Tabla1[[#This Row],[DIA]]&amp;"-"&amp;Tabla1[[#This Row],[NUM]]</f>
        <v>45919-766</v>
      </c>
      <c r="B2188" s="61">
        <v>45919</v>
      </c>
      <c r="C2188" t="s">
        <v>192</v>
      </c>
      <c r="D2188" t="s">
        <v>13</v>
      </c>
      <c r="E2188" t="s">
        <v>250</v>
      </c>
      <c r="F2188">
        <v>766</v>
      </c>
      <c r="G2188">
        <v>0.82638888888888884</v>
      </c>
      <c r="H2188">
        <v>0.94444444444444442</v>
      </c>
      <c r="I2188">
        <v>50</v>
      </c>
      <c r="J2188">
        <v>0</v>
      </c>
      <c r="K2188">
        <v>50</v>
      </c>
      <c r="L2188">
        <v>0</v>
      </c>
      <c r="M2188" s="1" t="str">
        <f>IFERROR(VLOOKUP(Tabla1[[#This Row],[COD]],Circuitos[],2,0)," ")</f>
        <v xml:space="preserve"> </v>
      </c>
      <c r="N2188" s="9">
        <f>Tabla1[[#This Row],[DIA]]</f>
        <v>45919</v>
      </c>
    </row>
    <row r="2189" spans="1:14">
      <c r="A2189" s="9" t="str">
        <f>Tabla1[[#This Row],[DIA]]&amp;"-"&amp;Tabla1[[#This Row],[NUM]]</f>
        <v>45919-1684</v>
      </c>
      <c r="B2189" s="61">
        <v>45919</v>
      </c>
      <c r="C2189" t="s">
        <v>147</v>
      </c>
      <c r="D2189" t="s">
        <v>13</v>
      </c>
      <c r="E2189" t="s">
        <v>475</v>
      </c>
      <c r="F2189">
        <v>1684</v>
      </c>
      <c r="G2189">
        <v>0.65625</v>
      </c>
      <c r="H2189">
        <v>0.79166666666666663</v>
      </c>
      <c r="I2189">
        <v>30</v>
      </c>
      <c r="J2189">
        <v>0</v>
      </c>
      <c r="K2189">
        <v>30</v>
      </c>
      <c r="L2189">
        <v>0</v>
      </c>
      <c r="M2189" s="1" t="str">
        <f>IFERROR(VLOOKUP(Tabla1[[#This Row],[COD]],Circuitos[],2,0)," ")</f>
        <v xml:space="preserve"> </v>
      </c>
      <c r="N2189" s="9">
        <f>Tabla1[[#This Row],[DIA]]</f>
        <v>45919</v>
      </c>
    </row>
    <row r="2190" spans="1:14">
      <c r="A2190" s="9" t="str">
        <f>Tabla1[[#This Row],[DIA]]&amp;"-"&amp;Tabla1[[#This Row],[NUM]]</f>
        <v>45919-921</v>
      </c>
      <c r="B2190" s="61">
        <v>45919</v>
      </c>
      <c r="C2190" t="s">
        <v>13</v>
      </c>
      <c r="D2190" t="s">
        <v>185</v>
      </c>
      <c r="E2190" t="s">
        <v>186</v>
      </c>
      <c r="F2190">
        <v>921</v>
      </c>
      <c r="G2190">
        <v>0.81597222222222221</v>
      </c>
      <c r="H2190">
        <v>2.0833333333333332E-2</v>
      </c>
      <c r="I2190">
        <v>60</v>
      </c>
      <c r="J2190">
        <v>60</v>
      </c>
      <c r="K2190">
        <v>0</v>
      </c>
      <c r="L2190">
        <v>100</v>
      </c>
      <c r="M2190" s="1" t="str">
        <f>IFERROR(VLOOKUP(Tabla1[[#This Row],[COD]],Circuitos[],2,0)," ")</f>
        <v xml:space="preserve"> </v>
      </c>
      <c r="N2190" s="9">
        <f>Tabla1[[#This Row],[DIA]]</f>
        <v>45919</v>
      </c>
    </row>
    <row r="2191" spans="1:14">
      <c r="A2191" s="9" t="str">
        <f>Tabla1[[#This Row],[DIA]]&amp;"-"&amp;Tabla1[[#This Row],[NUM]]</f>
        <v>45919-102</v>
      </c>
      <c r="B2191" s="61">
        <v>45919</v>
      </c>
      <c r="C2191" t="s">
        <v>13</v>
      </c>
      <c r="D2191" t="s">
        <v>111</v>
      </c>
      <c r="E2191" t="s">
        <v>265</v>
      </c>
      <c r="F2191">
        <v>102</v>
      </c>
      <c r="G2191">
        <v>0.44097222222222221</v>
      </c>
      <c r="H2191">
        <v>0.80902777777777779</v>
      </c>
      <c r="I2191">
        <v>27</v>
      </c>
      <c r="J2191">
        <v>27</v>
      </c>
      <c r="K2191">
        <v>0</v>
      </c>
      <c r="L2191">
        <v>100</v>
      </c>
      <c r="M2191" s="1" t="str">
        <f>IFERROR(VLOOKUP(Tabla1[[#This Row],[COD]],Circuitos[],2,0)," ")</f>
        <v xml:space="preserve"> </v>
      </c>
      <c r="N2191" s="9">
        <f>Tabla1[[#This Row],[DIA]]</f>
        <v>45919</v>
      </c>
    </row>
    <row r="2192" spans="1:14">
      <c r="A2192" s="9" t="str">
        <f>Tabla1[[#This Row],[DIA]]&amp;"-"&amp;Tabla1[[#This Row],[NUM]]</f>
        <v>45919-102</v>
      </c>
      <c r="B2192" s="61">
        <v>45919</v>
      </c>
      <c r="C2192" t="s">
        <v>13</v>
      </c>
      <c r="D2192" t="s">
        <v>111</v>
      </c>
      <c r="E2192" t="s">
        <v>265</v>
      </c>
      <c r="F2192">
        <v>102</v>
      </c>
      <c r="G2192">
        <v>0.44097222222222221</v>
      </c>
      <c r="H2192">
        <v>0.8125</v>
      </c>
      <c r="I2192">
        <v>27</v>
      </c>
      <c r="J2192">
        <v>3</v>
      </c>
      <c r="K2192">
        <v>24</v>
      </c>
      <c r="L2192">
        <v>11.111111111111111</v>
      </c>
      <c r="M2192" s="1" t="str">
        <f>IFERROR(VLOOKUP(Tabla1[[#This Row],[COD]],Circuitos[],2,0)," ")</f>
        <v xml:space="preserve"> </v>
      </c>
      <c r="N2192" s="9">
        <f>Tabla1[[#This Row],[DIA]]</f>
        <v>45919</v>
      </c>
    </row>
    <row r="2193" spans="1:14">
      <c r="A2193" s="9" t="str">
        <f>Tabla1[[#This Row],[DIA]]&amp;"-"&amp;Tabla1[[#This Row],[NUM]]</f>
        <v>45919-765</v>
      </c>
      <c r="B2193" s="61">
        <v>45919</v>
      </c>
      <c r="C2193" t="s">
        <v>13</v>
      </c>
      <c r="D2193" t="s">
        <v>192</v>
      </c>
      <c r="E2193" t="s">
        <v>250</v>
      </c>
      <c r="F2193">
        <v>765</v>
      </c>
      <c r="G2193">
        <v>0.67708333333333337</v>
      </c>
      <c r="H2193">
        <v>0.79513888888888884</v>
      </c>
      <c r="I2193">
        <v>40</v>
      </c>
      <c r="J2193">
        <v>0</v>
      </c>
      <c r="K2193">
        <v>40</v>
      </c>
      <c r="L2193">
        <v>0</v>
      </c>
      <c r="M2193" s="1" t="str">
        <f>IFERROR(VLOOKUP(Tabla1[[#This Row],[COD]],Circuitos[],2,0)," ")</f>
        <v xml:space="preserve"> </v>
      </c>
      <c r="N2193" s="9">
        <f>Tabla1[[#This Row],[DIA]]</f>
        <v>45919</v>
      </c>
    </row>
    <row r="2194" spans="1:14">
      <c r="A2194" s="9" t="str">
        <f>Tabla1[[#This Row],[DIA]]&amp;"-"&amp;Tabla1[[#This Row],[NUM]]</f>
        <v>45919-9197</v>
      </c>
      <c r="B2194" s="61">
        <v>45919</v>
      </c>
      <c r="C2194" t="s">
        <v>415</v>
      </c>
      <c r="D2194" t="s">
        <v>185</v>
      </c>
      <c r="E2194" t="s">
        <v>186</v>
      </c>
      <c r="F2194">
        <v>9197</v>
      </c>
      <c r="G2194">
        <v>0.34375</v>
      </c>
      <c r="H2194">
        <v>0.43402777777777779</v>
      </c>
      <c r="I2194">
        <v>30</v>
      </c>
      <c r="J2194">
        <v>0</v>
      </c>
      <c r="K2194">
        <v>30</v>
      </c>
      <c r="L2194">
        <v>0</v>
      </c>
      <c r="M2194" s="1" t="str">
        <f>IFERROR(VLOOKUP(Tabla1[[#This Row],[COD]],Circuitos[],2,0)," ")</f>
        <v xml:space="preserve"> </v>
      </c>
      <c r="N2194" s="9">
        <f>Tabla1[[#This Row],[DIA]]</f>
        <v>45919</v>
      </c>
    </row>
    <row r="2195" spans="1:14">
      <c r="A2195" s="9" t="str">
        <f>Tabla1[[#This Row],[DIA]]&amp;"-"&amp;Tabla1[[#This Row],[NUM]]</f>
        <v>45920-77</v>
      </c>
      <c r="B2195" s="61">
        <v>45920</v>
      </c>
      <c r="C2195" t="s">
        <v>36</v>
      </c>
      <c r="D2195" t="s">
        <v>252</v>
      </c>
      <c r="E2195" t="s">
        <v>272</v>
      </c>
      <c r="F2195">
        <v>77</v>
      </c>
      <c r="G2195">
        <v>0.4861111111111111</v>
      </c>
      <c r="H2195">
        <v>0.55902777777777779</v>
      </c>
      <c r="I2195">
        <v>14</v>
      </c>
      <c r="J2195">
        <v>1</v>
      </c>
      <c r="K2195">
        <v>13</v>
      </c>
      <c r="L2195">
        <v>7.1428571428571432</v>
      </c>
      <c r="M2195" s="1" t="str">
        <f>IFERROR(VLOOKUP(Tabla1[[#This Row],[COD]],Circuitos[],2,0)," ")</f>
        <v xml:space="preserve"> </v>
      </c>
      <c r="N2195" s="9">
        <f>Tabla1[[#This Row],[DIA]]</f>
        <v>45920</v>
      </c>
    </row>
    <row r="2196" spans="1:14">
      <c r="A2196" s="9" t="str">
        <f>Tabla1[[#This Row],[DIA]]&amp;"-"&amp;Tabla1[[#This Row],[NUM]]</f>
        <v>45920-837</v>
      </c>
      <c r="B2196" s="61">
        <v>45920</v>
      </c>
      <c r="C2196" t="s">
        <v>410</v>
      </c>
      <c r="D2196" t="s">
        <v>139</v>
      </c>
      <c r="E2196" t="s">
        <v>400</v>
      </c>
      <c r="F2196">
        <v>837</v>
      </c>
      <c r="G2196">
        <v>0.99930555555555556</v>
      </c>
      <c r="H2196">
        <v>0.22916666666666666</v>
      </c>
      <c r="I2196">
        <v>27</v>
      </c>
      <c r="J2196">
        <v>0</v>
      </c>
      <c r="K2196">
        <v>27</v>
      </c>
      <c r="L2196">
        <v>0</v>
      </c>
      <c r="M2196" s="1" t="str">
        <f>IFERROR(VLOOKUP(Tabla1[[#This Row],[COD]],Circuitos[],2,0)," ")</f>
        <v xml:space="preserve"> </v>
      </c>
      <c r="N2196" s="9">
        <f>Tabla1[[#This Row],[DIA]]</f>
        <v>45920</v>
      </c>
    </row>
    <row r="2197" spans="1:14">
      <c r="A2197" s="9" t="str">
        <f>Tabla1[[#This Row],[DIA]]&amp;"-"&amp;Tabla1[[#This Row],[NUM]]</f>
        <v>45920-6001</v>
      </c>
      <c r="B2197" s="61">
        <v>45920</v>
      </c>
      <c r="C2197" t="s">
        <v>173</v>
      </c>
      <c r="D2197" t="s">
        <v>13</v>
      </c>
      <c r="E2197" t="s">
        <v>174</v>
      </c>
      <c r="F2197">
        <v>6001</v>
      </c>
      <c r="G2197">
        <v>0.37847222222222221</v>
      </c>
      <c r="H2197">
        <v>0.55902777777777779</v>
      </c>
      <c r="I2197">
        <v>20</v>
      </c>
      <c r="J2197">
        <v>0</v>
      </c>
      <c r="K2197">
        <v>20</v>
      </c>
      <c r="L2197">
        <v>0</v>
      </c>
      <c r="M2197" s="1" t="str">
        <f>IFERROR(VLOOKUP(Tabla1[[#This Row],[COD]],Circuitos[],2,0)," ")</f>
        <v xml:space="preserve"> </v>
      </c>
      <c r="N2197" s="9">
        <f>Tabla1[[#This Row],[DIA]]</f>
        <v>45920</v>
      </c>
    </row>
    <row r="2198" spans="1:14">
      <c r="A2198" s="9" t="str">
        <f>Tabla1[[#This Row],[DIA]]&amp;"-"&amp;Tabla1[[#This Row],[NUM]]</f>
        <v>45920-78</v>
      </c>
      <c r="B2198" s="61">
        <v>45920</v>
      </c>
      <c r="C2198" t="s">
        <v>252</v>
      </c>
      <c r="D2198" t="s">
        <v>36</v>
      </c>
      <c r="E2198" t="s">
        <v>272</v>
      </c>
      <c r="F2198">
        <v>78</v>
      </c>
      <c r="G2198">
        <v>0.89236111111111116</v>
      </c>
      <c r="H2198">
        <v>0.96875</v>
      </c>
      <c r="I2198">
        <v>15</v>
      </c>
      <c r="J2198">
        <v>0</v>
      </c>
      <c r="K2198">
        <v>15</v>
      </c>
      <c r="L2198">
        <v>0</v>
      </c>
      <c r="M2198" s="1" t="str">
        <f>IFERROR(VLOOKUP(Tabla1[[#This Row],[COD]],Circuitos[],2,0)," ")</f>
        <v xml:space="preserve"> </v>
      </c>
      <c r="N2198" s="9">
        <f>Tabla1[[#This Row],[DIA]]</f>
        <v>45920</v>
      </c>
    </row>
    <row r="2199" spans="1:14">
      <c r="A2199" s="9" t="str">
        <f>Tabla1[[#This Row],[DIA]]&amp;"-"&amp;Tabla1[[#This Row],[NUM]]</f>
        <v>45920-1751</v>
      </c>
      <c r="B2199" s="61">
        <v>45920</v>
      </c>
      <c r="C2199" t="s">
        <v>252</v>
      </c>
      <c r="D2199" t="s">
        <v>232</v>
      </c>
      <c r="E2199" t="s">
        <v>272</v>
      </c>
      <c r="F2199">
        <v>1751</v>
      </c>
      <c r="G2199">
        <v>0.60416666666666663</v>
      </c>
      <c r="H2199">
        <v>0.65625</v>
      </c>
      <c r="I2199">
        <v>14</v>
      </c>
      <c r="J2199">
        <v>1</v>
      </c>
      <c r="K2199">
        <v>13</v>
      </c>
      <c r="L2199">
        <v>7.1428571428571432</v>
      </c>
      <c r="M2199" s="1" t="str">
        <f>IFERROR(VLOOKUP(Tabla1[[#This Row],[COD]],Circuitos[],2,0)," ")</f>
        <v xml:space="preserve"> </v>
      </c>
      <c r="N2199" s="9">
        <f>Tabla1[[#This Row],[DIA]]</f>
        <v>45920</v>
      </c>
    </row>
    <row r="2200" spans="1:14">
      <c r="A2200" s="9" t="str">
        <f>Tabla1[[#This Row],[DIA]]&amp;"-"&amp;Tabla1[[#This Row],[NUM]]</f>
        <v>45920-1733</v>
      </c>
      <c r="B2200" s="61">
        <v>45920</v>
      </c>
      <c r="C2200" t="s">
        <v>252</v>
      </c>
      <c r="D2200" t="s">
        <v>232</v>
      </c>
      <c r="E2200" t="s">
        <v>272</v>
      </c>
      <c r="F2200">
        <v>1733</v>
      </c>
      <c r="G2200">
        <v>0.71875</v>
      </c>
      <c r="H2200">
        <v>0.77083333333333337</v>
      </c>
      <c r="I2200">
        <v>30</v>
      </c>
      <c r="J2200">
        <v>0</v>
      </c>
      <c r="K2200">
        <v>30</v>
      </c>
      <c r="L2200">
        <v>0</v>
      </c>
      <c r="M2200" s="1" t="str">
        <f>IFERROR(VLOOKUP(Tabla1[[#This Row],[COD]],Circuitos[],2,0)," ")</f>
        <v xml:space="preserve"> </v>
      </c>
      <c r="N2200" s="9">
        <f>Tabla1[[#This Row],[DIA]]</f>
        <v>45920</v>
      </c>
    </row>
    <row r="2201" spans="1:14">
      <c r="A2201" s="9" t="str">
        <f>Tabla1[[#This Row],[DIA]]&amp;"-"&amp;Tabla1[[#This Row],[NUM]]</f>
        <v>45920-64</v>
      </c>
      <c r="B2201" s="61">
        <v>45920</v>
      </c>
      <c r="C2201" t="s">
        <v>252</v>
      </c>
      <c r="D2201" t="s">
        <v>13</v>
      </c>
      <c r="E2201" t="s">
        <v>272</v>
      </c>
      <c r="F2201">
        <v>64</v>
      </c>
      <c r="G2201">
        <v>0.89236111111111116</v>
      </c>
      <c r="H2201">
        <v>0.99930555555555556</v>
      </c>
      <c r="I2201">
        <v>18</v>
      </c>
      <c r="J2201">
        <v>0</v>
      </c>
      <c r="K2201">
        <v>18</v>
      </c>
      <c r="L2201">
        <v>0</v>
      </c>
      <c r="M2201" s="1" t="str">
        <f>IFERROR(VLOOKUP(Tabla1[[#This Row],[COD]],Circuitos[],2,0)," ")</f>
        <v xml:space="preserve"> </v>
      </c>
      <c r="N2201" s="9">
        <f>Tabla1[[#This Row],[DIA]]</f>
        <v>45920</v>
      </c>
    </row>
    <row r="2202" spans="1:14">
      <c r="A2202" s="9" t="str">
        <f>Tabla1[[#This Row],[DIA]]&amp;"-"&amp;Tabla1[[#This Row],[NUM]]</f>
        <v>45920-1355</v>
      </c>
      <c r="B2202" s="61">
        <v>45920</v>
      </c>
      <c r="C2202" t="s">
        <v>13</v>
      </c>
      <c r="D2202" t="s">
        <v>392</v>
      </c>
      <c r="E2202" t="s">
        <v>250</v>
      </c>
      <c r="F2202">
        <v>1355</v>
      </c>
      <c r="G2202">
        <v>0.46527777777777779</v>
      </c>
      <c r="H2202">
        <v>0.50347222222222221</v>
      </c>
      <c r="I2202">
        <v>30</v>
      </c>
      <c r="J2202">
        <v>2</v>
      </c>
      <c r="K2202">
        <v>28</v>
      </c>
      <c r="L2202">
        <v>6.666666666666667</v>
      </c>
      <c r="M2202" s="1" t="str">
        <f>IFERROR(VLOOKUP(Tabla1[[#This Row],[COD]],Circuitos[],2,0)," ")</f>
        <v xml:space="preserve"> </v>
      </c>
      <c r="N2202" s="9">
        <f>Tabla1[[#This Row],[DIA]]</f>
        <v>45920</v>
      </c>
    </row>
    <row r="2203" spans="1:14">
      <c r="A2203" s="9" t="str">
        <f>Tabla1[[#This Row],[DIA]]&amp;"-"&amp;Tabla1[[#This Row],[NUM]]</f>
        <v>45920-150</v>
      </c>
      <c r="B2203" s="61">
        <v>45920</v>
      </c>
      <c r="C2203" t="s">
        <v>13</v>
      </c>
      <c r="D2203" t="s">
        <v>139</v>
      </c>
      <c r="E2203" t="s">
        <v>400</v>
      </c>
      <c r="F2203">
        <v>150</v>
      </c>
      <c r="G2203">
        <v>0.68055555555555558</v>
      </c>
      <c r="H2203">
        <v>3.472222222222222E-3</v>
      </c>
      <c r="I2203">
        <v>19</v>
      </c>
      <c r="J2203">
        <v>0</v>
      </c>
      <c r="K2203">
        <v>19</v>
      </c>
      <c r="L2203">
        <v>0</v>
      </c>
      <c r="M2203" s="1" t="str">
        <f>IFERROR(VLOOKUP(Tabla1[[#This Row],[COD]],Circuitos[],2,0)," ")</f>
        <v xml:space="preserve"> </v>
      </c>
      <c r="N2203" s="9">
        <f>Tabla1[[#This Row],[DIA]]</f>
        <v>45920</v>
      </c>
    </row>
    <row r="2204" spans="1:14">
      <c r="A2204" s="9" t="str">
        <f>Tabla1[[#This Row],[DIA]]&amp;"-"&amp;Tabla1[[#This Row],[NUM]]</f>
        <v>45920-61</v>
      </c>
      <c r="B2204" s="61">
        <v>45920</v>
      </c>
      <c r="C2204" t="s">
        <v>13</v>
      </c>
      <c r="D2204" t="s">
        <v>252</v>
      </c>
      <c r="E2204" t="s">
        <v>272</v>
      </c>
      <c r="F2204">
        <v>61</v>
      </c>
      <c r="G2204">
        <v>0.4826388888888889</v>
      </c>
      <c r="H2204">
        <v>0.58680555555555558</v>
      </c>
      <c r="I2204">
        <v>30</v>
      </c>
      <c r="J2204">
        <v>0</v>
      </c>
      <c r="K2204">
        <v>30</v>
      </c>
      <c r="L2204">
        <v>0</v>
      </c>
      <c r="M2204" s="1" t="str">
        <f>IFERROR(VLOOKUP(Tabla1[[#This Row],[COD]],Circuitos[],2,0)," ")</f>
        <v xml:space="preserve"> </v>
      </c>
      <c r="N2204" s="9">
        <f>Tabla1[[#This Row],[DIA]]</f>
        <v>45920</v>
      </c>
    </row>
    <row r="2205" spans="1:14">
      <c r="A2205" s="9" t="str">
        <f>Tabla1[[#This Row],[DIA]]&amp;"-"&amp;Tabla1[[#This Row],[NUM]]</f>
        <v>45920-6002</v>
      </c>
      <c r="B2205" s="61">
        <v>45920</v>
      </c>
      <c r="C2205" t="s">
        <v>13</v>
      </c>
      <c r="D2205" t="s">
        <v>183</v>
      </c>
      <c r="E2205" t="s">
        <v>174</v>
      </c>
      <c r="F2205">
        <v>6002</v>
      </c>
      <c r="G2205">
        <v>0.60069444444444442</v>
      </c>
      <c r="H2205">
        <v>0.85069444444444442</v>
      </c>
      <c r="I2205">
        <v>20</v>
      </c>
      <c r="J2205">
        <v>0</v>
      </c>
      <c r="K2205">
        <v>20</v>
      </c>
      <c r="L2205">
        <v>0</v>
      </c>
      <c r="M2205" s="1" t="str">
        <f>IFERROR(VLOOKUP(Tabla1[[#This Row],[COD]],Circuitos[],2,0)," ")</f>
        <v>Programas de Egipto</v>
      </c>
      <c r="N2205" s="9">
        <f>Tabla1[[#This Row],[DIA]]</f>
        <v>45920</v>
      </c>
    </row>
    <row r="2206" spans="1:14">
      <c r="A2206" s="9" t="str">
        <f>Tabla1[[#This Row],[DIA]]&amp;"-"&amp;Tabla1[[#This Row],[NUM]]</f>
        <v>45920-1794</v>
      </c>
      <c r="B2206" s="61">
        <v>45920</v>
      </c>
      <c r="C2206" t="s">
        <v>261</v>
      </c>
      <c r="D2206" t="s">
        <v>252</v>
      </c>
      <c r="E2206" t="s">
        <v>272</v>
      </c>
      <c r="F2206">
        <v>1794</v>
      </c>
      <c r="G2206">
        <v>0.79166666666666663</v>
      </c>
      <c r="H2206">
        <v>0.84375</v>
      </c>
      <c r="I2206">
        <v>18</v>
      </c>
      <c r="J2206">
        <v>0</v>
      </c>
      <c r="K2206">
        <v>18</v>
      </c>
      <c r="L2206">
        <v>0</v>
      </c>
      <c r="M2206" s="1" t="str">
        <f>IFERROR(VLOOKUP(Tabla1[[#This Row],[COD]],Circuitos[],2,0)," ")</f>
        <v xml:space="preserve"> </v>
      </c>
      <c r="N2206" s="9">
        <f>Tabla1[[#This Row],[DIA]]</f>
        <v>45920</v>
      </c>
    </row>
    <row r="2207" spans="1:14">
      <c r="A2207" s="9" t="str">
        <f>Tabla1[[#This Row],[DIA]]&amp;"-"&amp;Tabla1[[#This Row],[NUM]]</f>
        <v>45920-1794</v>
      </c>
      <c r="B2207" s="61">
        <v>45920</v>
      </c>
      <c r="C2207" t="s">
        <v>261</v>
      </c>
      <c r="D2207" t="s">
        <v>252</v>
      </c>
      <c r="E2207" t="s">
        <v>272</v>
      </c>
      <c r="F2207">
        <v>1794</v>
      </c>
      <c r="G2207">
        <v>0.79513888888888884</v>
      </c>
      <c r="H2207">
        <v>0.84722222222222221</v>
      </c>
      <c r="I2207">
        <v>15</v>
      </c>
      <c r="J2207">
        <v>0</v>
      </c>
      <c r="K2207">
        <v>15</v>
      </c>
      <c r="L2207">
        <v>0</v>
      </c>
      <c r="M2207" s="1" t="str">
        <f>IFERROR(VLOOKUP(Tabla1[[#This Row],[COD]],Circuitos[],2,0)," ")</f>
        <v xml:space="preserve"> </v>
      </c>
      <c r="N2207" s="9">
        <f>Tabla1[[#This Row],[DIA]]</f>
        <v>45920</v>
      </c>
    </row>
    <row r="2208" spans="1:14">
      <c r="A2208" s="9" t="str">
        <f>Tabla1[[#This Row],[DIA]]&amp;"-"&amp;Tabla1[[#This Row],[NUM]]</f>
        <v>45920-1852</v>
      </c>
      <c r="B2208" s="61">
        <v>45920</v>
      </c>
      <c r="C2208" t="s">
        <v>241</v>
      </c>
      <c r="D2208" t="s">
        <v>13</v>
      </c>
      <c r="E2208" t="s">
        <v>250</v>
      </c>
      <c r="F2208">
        <v>1852</v>
      </c>
      <c r="G2208">
        <v>0.54861111111111116</v>
      </c>
      <c r="H2208">
        <v>0.67361111111111116</v>
      </c>
      <c r="I2208">
        <v>30</v>
      </c>
      <c r="J2208">
        <v>18</v>
      </c>
      <c r="K2208">
        <v>12</v>
      </c>
      <c r="L2208">
        <v>60</v>
      </c>
      <c r="M2208" s="1" t="str">
        <f>IFERROR(VLOOKUP(Tabla1[[#This Row],[COD]],Circuitos[],2,0)," ")</f>
        <v xml:space="preserve"> </v>
      </c>
      <c r="N2208" s="9">
        <f>Tabla1[[#This Row],[DIA]]</f>
        <v>45920</v>
      </c>
    </row>
    <row r="2209" spans="1:14">
      <c r="A2209" s="9" t="str">
        <f>Tabla1[[#This Row],[DIA]]&amp;"-"&amp;Tabla1[[#This Row],[NUM]]</f>
        <v>45921-1304</v>
      </c>
      <c r="B2209" s="61">
        <v>45921</v>
      </c>
      <c r="C2209" t="s">
        <v>33</v>
      </c>
      <c r="D2209" t="s">
        <v>147</v>
      </c>
      <c r="E2209" t="s">
        <v>181</v>
      </c>
      <c r="F2209">
        <v>1304</v>
      </c>
      <c r="G2209">
        <v>0.5</v>
      </c>
      <c r="H2209">
        <v>0.72569444444444442</v>
      </c>
      <c r="I2209">
        <v>12</v>
      </c>
      <c r="J2209">
        <v>4</v>
      </c>
      <c r="K2209">
        <v>8</v>
      </c>
      <c r="L2209">
        <v>33.333333333333336</v>
      </c>
      <c r="M2209" s="1" t="str">
        <f>IFERROR(VLOOKUP(Tabla1[[#This Row],[COD]],Circuitos[],2,0)," ")</f>
        <v xml:space="preserve"> </v>
      </c>
      <c r="N2209" s="9">
        <f>Tabla1[[#This Row],[DIA]]</f>
        <v>45921</v>
      </c>
    </row>
    <row r="2210" spans="1:14">
      <c r="A2210" s="9" t="str">
        <f>Tabla1[[#This Row],[DIA]]&amp;"-"&amp;Tabla1[[#This Row],[NUM]]</f>
        <v>45921-107</v>
      </c>
      <c r="B2210" s="61">
        <v>45921</v>
      </c>
      <c r="C2210" t="s">
        <v>354</v>
      </c>
      <c r="D2210" t="s">
        <v>36</v>
      </c>
      <c r="E2210" t="s">
        <v>355</v>
      </c>
      <c r="F2210">
        <v>107</v>
      </c>
      <c r="G2210">
        <v>0.48958333333333331</v>
      </c>
      <c r="H2210">
        <v>0.64930555555555558</v>
      </c>
      <c r="I2210">
        <v>12</v>
      </c>
      <c r="J2210">
        <v>0</v>
      </c>
      <c r="K2210">
        <v>12</v>
      </c>
      <c r="L2210">
        <v>0</v>
      </c>
      <c r="M2210" s="1" t="str">
        <f>IFERROR(VLOOKUP(Tabla1[[#This Row],[COD]],Circuitos[],2,0)," ")</f>
        <v xml:space="preserve"> </v>
      </c>
      <c r="N2210" s="9">
        <f>Tabla1[[#This Row],[DIA]]</f>
        <v>45921</v>
      </c>
    </row>
    <row r="2211" spans="1:14">
      <c r="A2211" s="9" t="str">
        <f>Tabla1[[#This Row],[DIA]]&amp;"-"&amp;Tabla1[[#This Row],[NUM]]</f>
        <v>45921-109</v>
      </c>
      <c r="B2211" s="61">
        <v>45921</v>
      </c>
      <c r="C2211" t="s">
        <v>354</v>
      </c>
      <c r="D2211" t="s">
        <v>13</v>
      </c>
      <c r="E2211" t="s">
        <v>355</v>
      </c>
      <c r="F2211">
        <v>109</v>
      </c>
      <c r="G2211">
        <v>0.44444444444444442</v>
      </c>
      <c r="H2211">
        <v>0.64236111111111116</v>
      </c>
      <c r="I2211">
        <v>30</v>
      </c>
      <c r="J2211">
        <v>6</v>
      </c>
      <c r="K2211">
        <v>24</v>
      </c>
      <c r="L2211">
        <v>20</v>
      </c>
      <c r="M2211" s="1" t="str">
        <f>IFERROR(VLOOKUP(Tabla1[[#This Row],[COD]],Circuitos[],2,0)," ")</f>
        <v xml:space="preserve"> </v>
      </c>
      <c r="N2211" s="9">
        <f>Tabla1[[#This Row],[DIA]]</f>
        <v>45921</v>
      </c>
    </row>
    <row r="2212" spans="1:14">
      <c r="A2212" s="9" t="str">
        <f>Tabla1[[#This Row],[DIA]]&amp;"-"&amp;Tabla1[[#This Row],[NUM]]</f>
        <v>45921-108</v>
      </c>
      <c r="B2212" s="61">
        <v>45921</v>
      </c>
      <c r="C2212" t="s">
        <v>36</v>
      </c>
      <c r="D2212" t="s">
        <v>354</v>
      </c>
      <c r="E2212" t="s">
        <v>355</v>
      </c>
      <c r="F2212">
        <v>108</v>
      </c>
      <c r="G2212">
        <v>0.69097222222222221</v>
      </c>
      <c r="H2212">
        <v>0.91666666666666663</v>
      </c>
      <c r="I2212">
        <v>12</v>
      </c>
      <c r="J2212">
        <v>0</v>
      </c>
      <c r="K2212">
        <v>12</v>
      </c>
      <c r="L2212">
        <v>0</v>
      </c>
      <c r="M2212" s="1" t="str">
        <f>IFERROR(VLOOKUP(Tabla1[[#This Row],[COD]],Circuitos[],2,0)," ")</f>
        <v xml:space="preserve"> </v>
      </c>
      <c r="N2212" s="9">
        <f>Tabla1[[#This Row],[DIA]]</f>
        <v>45921</v>
      </c>
    </row>
    <row r="2213" spans="1:14">
      <c r="A2213" s="9" t="str">
        <f>Tabla1[[#This Row],[DIA]]&amp;"-"&amp;Tabla1[[#This Row],[NUM]]</f>
        <v>45921-3704</v>
      </c>
      <c r="B2213" s="61">
        <v>45921</v>
      </c>
      <c r="C2213" t="s">
        <v>36</v>
      </c>
      <c r="D2213" t="s">
        <v>201</v>
      </c>
      <c r="E2213" t="s">
        <v>202</v>
      </c>
      <c r="F2213">
        <v>3704</v>
      </c>
      <c r="G2213">
        <v>0.63194444444444442</v>
      </c>
      <c r="H2213">
        <v>0.71875</v>
      </c>
      <c r="I2213">
        <v>12</v>
      </c>
      <c r="J2213">
        <v>3</v>
      </c>
      <c r="K2213">
        <v>9</v>
      </c>
      <c r="L2213">
        <v>25</v>
      </c>
      <c r="M2213" s="1" t="str">
        <f>IFERROR(VLOOKUP(Tabla1[[#This Row],[COD]],Circuitos[],2,0)," ")</f>
        <v xml:space="preserve"> </v>
      </c>
      <c r="N2213" s="9">
        <f>Tabla1[[#This Row],[DIA]]</f>
        <v>45921</v>
      </c>
    </row>
    <row r="2214" spans="1:14">
      <c r="A2214" s="9" t="str">
        <f>Tabla1[[#This Row],[DIA]]&amp;"-"&amp;Tabla1[[#This Row],[NUM]]</f>
        <v>45921-1854</v>
      </c>
      <c r="B2214" s="61">
        <v>45921</v>
      </c>
      <c r="C2214" t="s">
        <v>36</v>
      </c>
      <c r="D2214" t="s">
        <v>147</v>
      </c>
      <c r="E2214" t="s">
        <v>181</v>
      </c>
      <c r="F2214">
        <v>1854</v>
      </c>
      <c r="G2214">
        <v>0.49652777777777779</v>
      </c>
      <c r="H2214">
        <v>0.6875</v>
      </c>
      <c r="I2214">
        <v>16</v>
      </c>
      <c r="J2214">
        <v>0</v>
      </c>
      <c r="K2214">
        <v>16</v>
      </c>
      <c r="L2214">
        <v>0</v>
      </c>
      <c r="M2214" s="1" t="str">
        <f>IFERROR(VLOOKUP(Tabla1[[#This Row],[COD]],Circuitos[],2,0)," ")</f>
        <v xml:space="preserve"> </v>
      </c>
      <c r="N2214" s="9">
        <f>Tabla1[[#This Row],[DIA]]</f>
        <v>45921</v>
      </c>
    </row>
    <row r="2215" spans="1:14">
      <c r="A2215" s="9" t="str">
        <f>Tabla1[[#This Row],[DIA]]&amp;"-"&amp;Tabla1[[#This Row],[NUM]]</f>
        <v>45921-684</v>
      </c>
      <c r="B2215" s="61">
        <v>45921</v>
      </c>
      <c r="C2215" t="s">
        <v>36</v>
      </c>
      <c r="D2215" t="s">
        <v>291</v>
      </c>
      <c r="E2215" t="s">
        <v>292</v>
      </c>
      <c r="F2215">
        <v>684</v>
      </c>
      <c r="G2215">
        <v>0.60069444444444442</v>
      </c>
      <c r="H2215">
        <v>0.79166666666666663</v>
      </c>
      <c r="I2215">
        <v>12</v>
      </c>
      <c r="J2215">
        <v>0</v>
      </c>
      <c r="K2215">
        <v>12</v>
      </c>
      <c r="L2215">
        <v>0</v>
      </c>
      <c r="M2215" s="1" t="str">
        <f>IFERROR(VLOOKUP(Tabla1[[#This Row],[COD]],Circuitos[],2,0)," ")</f>
        <v xml:space="preserve"> </v>
      </c>
      <c r="N2215" s="9">
        <f>Tabla1[[#This Row],[DIA]]</f>
        <v>45921</v>
      </c>
    </row>
    <row r="2216" spans="1:14">
      <c r="A2216" s="9" t="str">
        <f>Tabla1[[#This Row],[DIA]]&amp;"-"&amp;Tabla1[[#This Row],[NUM]]</f>
        <v>45921-438</v>
      </c>
      <c r="B2216" s="61">
        <v>45921</v>
      </c>
      <c r="C2216" t="s">
        <v>36</v>
      </c>
      <c r="D2216" t="s">
        <v>394</v>
      </c>
      <c r="E2216" t="s">
        <v>395</v>
      </c>
      <c r="F2216">
        <v>438</v>
      </c>
      <c r="G2216">
        <v>0.55902777777777779</v>
      </c>
      <c r="H2216">
        <v>0.68402777777777779</v>
      </c>
      <c r="I2216">
        <v>12</v>
      </c>
      <c r="J2216">
        <v>0</v>
      </c>
      <c r="K2216">
        <v>12</v>
      </c>
      <c r="L2216">
        <v>0</v>
      </c>
      <c r="M2216" s="1" t="str">
        <f>IFERROR(VLOOKUP(Tabla1[[#This Row],[COD]],Circuitos[],2,0)," ")</f>
        <v xml:space="preserve"> </v>
      </c>
      <c r="N2216" s="9">
        <f>Tabla1[[#This Row],[DIA]]</f>
        <v>45921</v>
      </c>
    </row>
    <row r="2217" spans="1:14">
      <c r="A2217" s="9" t="str">
        <f>Tabla1[[#This Row],[DIA]]&amp;"-"&amp;Tabla1[[#This Row],[NUM]]</f>
        <v>45921-1318</v>
      </c>
      <c r="B2217" s="61">
        <v>45921</v>
      </c>
      <c r="C2217" t="s">
        <v>37</v>
      </c>
      <c r="D2217" t="s">
        <v>147</v>
      </c>
      <c r="E2217" t="s">
        <v>181</v>
      </c>
      <c r="F2217">
        <v>1318</v>
      </c>
      <c r="G2217">
        <v>0.76736111111111116</v>
      </c>
      <c r="H2217">
        <v>0.97916666666666663</v>
      </c>
      <c r="I2217">
        <v>16</v>
      </c>
      <c r="J2217">
        <v>5</v>
      </c>
      <c r="K2217">
        <v>11</v>
      </c>
      <c r="L2217">
        <v>31.25</v>
      </c>
      <c r="M2217" s="1" t="str">
        <f>IFERROR(VLOOKUP(Tabla1[[#This Row],[COD]],Circuitos[],2,0)," ")</f>
        <v xml:space="preserve"> </v>
      </c>
      <c r="N2217" s="9">
        <f>Tabla1[[#This Row],[DIA]]</f>
        <v>45921</v>
      </c>
    </row>
    <row r="2218" spans="1:14">
      <c r="A2218" s="9" t="str">
        <f>Tabla1[[#This Row],[DIA]]&amp;"-"&amp;Tabla1[[#This Row],[NUM]]</f>
        <v>45921-5117</v>
      </c>
      <c r="B2218" s="61">
        <v>45921</v>
      </c>
      <c r="C2218" t="s">
        <v>51</v>
      </c>
      <c r="D2218" t="s">
        <v>234</v>
      </c>
      <c r="E2218" t="s">
        <v>549</v>
      </c>
      <c r="F2218">
        <v>5117</v>
      </c>
      <c r="G2218">
        <v>0.625</v>
      </c>
      <c r="H2218">
        <v>0.73611111111111116</v>
      </c>
      <c r="I2218">
        <v>189</v>
      </c>
      <c r="J2218">
        <v>139</v>
      </c>
      <c r="K2218">
        <v>50</v>
      </c>
      <c r="L2218">
        <v>73.544973544973544</v>
      </c>
      <c r="M2218" s="1" t="str">
        <f>IFERROR(VLOOKUP(Tabla1[[#This Row],[COD]],Circuitos[],2,0)," ")</f>
        <v>Puglia y Costa Amalfitana I</v>
      </c>
      <c r="N2218" s="9">
        <f>Tabla1[[#This Row],[DIA]]</f>
        <v>45921</v>
      </c>
    </row>
    <row r="2219" spans="1:14">
      <c r="A2219" s="9" t="str">
        <f>Tabla1[[#This Row],[DIA]]&amp;"-"&amp;Tabla1[[#This Row],[NUM]]</f>
        <v>45921-872</v>
      </c>
      <c r="B2219" s="61">
        <v>45921</v>
      </c>
      <c r="C2219" t="s">
        <v>223</v>
      </c>
      <c r="D2219" t="s">
        <v>13</v>
      </c>
      <c r="E2219" t="s">
        <v>250</v>
      </c>
      <c r="F2219">
        <v>872</v>
      </c>
      <c r="G2219">
        <v>0.64930555555555558</v>
      </c>
      <c r="H2219">
        <v>0.78819444444444442</v>
      </c>
      <c r="I2219">
        <v>45</v>
      </c>
      <c r="J2219">
        <v>29</v>
      </c>
      <c r="K2219">
        <v>16</v>
      </c>
      <c r="L2219">
        <v>64.444444444444443</v>
      </c>
      <c r="M2219" s="1" t="str">
        <f>IFERROR(VLOOKUP(Tabla1[[#This Row],[COD]],Circuitos[],2,0)," ")</f>
        <v xml:space="preserve"> </v>
      </c>
      <c r="N2219" s="9">
        <f>Tabla1[[#This Row],[DIA]]</f>
        <v>45921</v>
      </c>
    </row>
    <row r="2220" spans="1:14">
      <c r="A2220" s="9" t="str">
        <f>Tabla1[[#This Row],[DIA]]&amp;"-"&amp;Tabla1[[#This Row],[NUM]]</f>
        <v>45921-696</v>
      </c>
      <c r="B2220" s="61">
        <v>45921</v>
      </c>
      <c r="C2220" t="s">
        <v>232</v>
      </c>
      <c r="D2220" t="s">
        <v>13</v>
      </c>
      <c r="E2220" t="s">
        <v>250</v>
      </c>
      <c r="F2220">
        <v>696</v>
      </c>
      <c r="G2220">
        <v>0.74652777777777779</v>
      </c>
      <c r="H2220">
        <v>0.87847222222222221</v>
      </c>
      <c r="I2220">
        <v>40</v>
      </c>
      <c r="J2220">
        <v>0</v>
      </c>
      <c r="K2220">
        <v>40</v>
      </c>
      <c r="L2220">
        <v>0</v>
      </c>
      <c r="M2220" s="1" t="str">
        <f>IFERROR(VLOOKUP(Tabla1[[#This Row],[COD]],Circuitos[],2,0)," ")</f>
        <v xml:space="preserve"> </v>
      </c>
      <c r="N2220" s="9">
        <f>Tabla1[[#This Row],[DIA]]</f>
        <v>45921</v>
      </c>
    </row>
    <row r="2221" spans="1:14">
      <c r="A2221" s="9" t="str">
        <f>Tabla1[[#This Row],[DIA]]&amp;"-"&amp;Tabla1[[#This Row],[NUM]]</f>
        <v>45921-149</v>
      </c>
      <c r="B2221" s="61">
        <v>45921</v>
      </c>
      <c r="C2221" t="s">
        <v>139</v>
      </c>
      <c r="D2221" t="s">
        <v>13</v>
      </c>
      <c r="E2221" t="s">
        <v>400</v>
      </c>
      <c r="F2221">
        <v>149</v>
      </c>
      <c r="G2221">
        <v>0.3298611111111111</v>
      </c>
      <c r="H2221">
        <v>0.60069444444444442</v>
      </c>
      <c r="I2221">
        <v>27</v>
      </c>
      <c r="J2221">
        <v>0</v>
      </c>
      <c r="K2221">
        <v>27</v>
      </c>
      <c r="L2221">
        <v>0</v>
      </c>
      <c r="M2221" s="1" t="str">
        <f>IFERROR(VLOOKUP(Tabla1[[#This Row],[COD]],Circuitos[],2,0)," ")</f>
        <v xml:space="preserve"> </v>
      </c>
      <c r="N2221" s="9">
        <f>Tabla1[[#This Row],[DIA]]</f>
        <v>45921</v>
      </c>
    </row>
    <row r="2222" spans="1:14">
      <c r="A2222" s="9" t="str">
        <f>Tabla1[[#This Row],[DIA]]&amp;"-"&amp;Tabla1[[#This Row],[NUM]]</f>
        <v>45921-1335</v>
      </c>
      <c r="B2222" s="61">
        <v>45921</v>
      </c>
      <c r="C2222" t="s">
        <v>139</v>
      </c>
      <c r="D2222" t="s">
        <v>553</v>
      </c>
      <c r="E2222" t="s">
        <v>400</v>
      </c>
      <c r="F2222">
        <v>1335</v>
      </c>
      <c r="G2222">
        <v>6.5972222222222224E-2</v>
      </c>
      <c r="H2222">
        <v>0.28819444444444442</v>
      </c>
      <c r="I2222">
        <v>19</v>
      </c>
      <c r="J2222">
        <v>0</v>
      </c>
      <c r="K2222">
        <v>19</v>
      </c>
      <c r="L2222">
        <v>0</v>
      </c>
      <c r="M2222" s="1" t="str">
        <f>IFERROR(VLOOKUP(Tabla1[[#This Row],[COD]],Circuitos[],2,0)," ")</f>
        <v>Lo Mejor de Kenya</v>
      </c>
      <c r="N2222" s="9">
        <f>Tabla1[[#This Row],[DIA]]</f>
        <v>45921</v>
      </c>
    </row>
    <row r="2223" spans="1:14">
      <c r="A2223" s="9" t="str">
        <f>Tabla1[[#This Row],[DIA]]&amp;"-"&amp;Tabla1[[#This Row],[NUM]]</f>
        <v>45921-76</v>
      </c>
      <c r="B2223" s="61">
        <v>45921</v>
      </c>
      <c r="C2223" t="s">
        <v>252</v>
      </c>
      <c r="D2223" t="s">
        <v>36</v>
      </c>
      <c r="E2223" t="s">
        <v>272</v>
      </c>
      <c r="F2223">
        <v>76</v>
      </c>
      <c r="G2223">
        <v>0.58680555555555558</v>
      </c>
      <c r="H2223">
        <v>0.66319444444444442</v>
      </c>
      <c r="I2223">
        <v>12</v>
      </c>
      <c r="J2223">
        <v>0</v>
      </c>
      <c r="K2223">
        <v>12</v>
      </c>
      <c r="L2223">
        <v>0</v>
      </c>
      <c r="M2223" s="1" t="str">
        <f>IFERROR(VLOOKUP(Tabla1[[#This Row],[COD]],Circuitos[],2,0)," ")</f>
        <v xml:space="preserve"> </v>
      </c>
      <c r="N2223" s="9">
        <f>Tabla1[[#This Row],[DIA]]</f>
        <v>45921</v>
      </c>
    </row>
    <row r="2224" spans="1:14">
      <c r="A2224" s="9" t="str">
        <f>Tabla1[[#This Row],[DIA]]&amp;"-"&amp;Tabla1[[#This Row],[NUM]]</f>
        <v>45921-60</v>
      </c>
      <c r="B2224" s="61">
        <v>45921</v>
      </c>
      <c r="C2224" t="s">
        <v>252</v>
      </c>
      <c r="D2224" t="s">
        <v>13</v>
      </c>
      <c r="E2224" t="s">
        <v>272</v>
      </c>
      <c r="F2224">
        <v>60</v>
      </c>
      <c r="G2224">
        <v>0.60763888888888884</v>
      </c>
      <c r="H2224">
        <v>0.71527777777777779</v>
      </c>
      <c r="I2224">
        <v>26</v>
      </c>
      <c r="J2224">
        <v>0</v>
      </c>
      <c r="K2224">
        <v>26</v>
      </c>
      <c r="L2224">
        <v>0</v>
      </c>
      <c r="M2224" s="1" t="str">
        <f>IFERROR(VLOOKUP(Tabla1[[#This Row],[COD]],Circuitos[],2,0)," ")</f>
        <v xml:space="preserve"> </v>
      </c>
      <c r="N2224" s="9">
        <f>Tabla1[[#This Row],[DIA]]</f>
        <v>45921</v>
      </c>
    </row>
    <row r="2225" spans="1:14">
      <c r="A2225" s="9" t="str">
        <f>Tabla1[[#This Row],[DIA]]&amp;"-"&amp;Tabla1[[#This Row],[NUM]]</f>
        <v>45921-1332</v>
      </c>
      <c r="B2225" s="61">
        <v>45921</v>
      </c>
      <c r="C2225" t="s">
        <v>192</v>
      </c>
      <c r="D2225" t="s">
        <v>13</v>
      </c>
      <c r="E2225" t="s">
        <v>250</v>
      </c>
      <c r="F2225">
        <v>1332</v>
      </c>
      <c r="G2225">
        <v>0.27083333333333331</v>
      </c>
      <c r="H2225">
        <v>0.3888888888888889</v>
      </c>
      <c r="I2225">
        <v>50</v>
      </c>
      <c r="J2225">
        <v>0</v>
      </c>
      <c r="K2225">
        <v>50</v>
      </c>
      <c r="L2225">
        <v>0</v>
      </c>
      <c r="M2225" s="1" t="str">
        <f>IFERROR(VLOOKUP(Tabla1[[#This Row],[COD]],Circuitos[],2,0)," ")</f>
        <v xml:space="preserve"> </v>
      </c>
      <c r="N2225" s="9">
        <f>Tabla1[[#This Row],[DIA]]</f>
        <v>45921</v>
      </c>
    </row>
    <row r="2226" spans="1:14">
      <c r="A2226" s="9" t="str">
        <f>Tabla1[[#This Row],[DIA]]&amp;"-"&amp;Tabla1[[#This Row],[NUM]]</f>
        <v>45921-1305</v>
      </c>
      <c r="B2226" s="61">
        <v>45921</v>
      </c>
      <c r="C2226" t="s">
        <v>147</v>
      </c>
      <c r="D2226" t="s">
        <v>33</v>
      </c>
      <c r="E2226" t="s">
        <v>181</v>
      </c>
      <c r="F2226">
        <v>1305</v>
      </c>
      <c r="G2226">
        <v>0.55208333333333337</v>
      </c>
      <c r="H2226">
        <v>0.70833333333333337</v>
      </c>
      <c r="I2226">
        <v>12</v>
      </c>
      <c r="J2226">
        <v>9</v>
      </c>
      <c r="K2226">
        <v>3</v>
      </c>
      <c r="L2226">
        <v>75</v>
      </c>
      <c r="M2226" s="1" t="str">
        <f>IFERROR(VLOOKUP(Tabla1[[#This Row],[COD]],Circuitos[],2,0)," ")</f>
        <v xml:space="preserve"> </v>
      </c>
      <c r="N2226" s="9">
        <f>Tabla1[[#This Row],[DIA]]</f>
        <v>45921</v>
      </c>
    </row>
    <row r="2227" spans="1:14">
      <c r="A2227" s="9" t="str">
        <f>Tabla1[[#This Row],[DIA]]&amp;"-"&amp;Tabla1[[#This Row],[NUM]]</f>
        <v>45921-2020</v>
      </c>
      <c r="B2227" s="61">
        <v>45921</v>
      </c>
      <c r="C2227" t="s">
        <v>147</v>
      </c>
      <c r="D2227" t="s">
        <v>180</v>
      </c>
      <c r="E2227" t="s">
        <v>181</v>
      </c>
      <c r="F2227">
        <v>2020</v>
      </c>
      <c r="G2227">
        <v>0.76736111111111116</v>
      </c>
      <c r="H2227">
        <v>0.82986111111111116</v>
      </c>
      <c r="I2227">
        <v>68</v>
      </c>
      <c r="J2227">
        <v>22</v>
      </c>
      <c r="K2227">
        <v>46</v>
      </c>
      <c r="L2227">
        <v>32.352941176470587</v>
      </c>
      <c r="M2227" s="1" t="str">
        <f>IFERROR(VLOOKUP(Tabla1[[#This Row],[COD]],Circuitos[],2,0)," ")</f>
        <v xml:space="preserve"> </v>
      </c>
      <c r="N2227" s="9">
        <f>Tabla1[[#This Row],[DIA]]</f>
        <v>45921</v>
      </c>
    </row>
    <row r="2228" spans="1:14">
      <c r="A2228" s="9" t="str">
        <f>Tabla1[[#This Row],[DIA]]&amp;"-"&amp;Tabla1[[#This Row],[NUM]]</f>
        <v>45921-2022</v>
      </c>
      <c r="B2228" s="61">
        <v>45921</v>
      </c>
      <c r="C2228" t="s">
        <v>147</v>
      </c>
      <c r="D2228" t="s">
        <v>180</v>
      </c>
      <c r="E2228" t="s">
        <v>181</v>
      </c>
      <c r="F2228">
        <v>2022</v>
      </c>
      <c r="G2228">
        <v>0.83680555555555558</v>
      </c>
      <c r="H2228">
        <v>0.90277777777777779</v>
      </c>
      <c r="I2228">
        <v>12</v>
      </c>
      <c r="J2228">
        <v>4</v>
      </c>
      <c r="K2228">
        <v>8</v>
      </c>
      <c r="L2228">
        <v>33.333333333333336</v>
      </c>
      <c r="M2228" s="1" t="str">
        <f>IFERROR(VLOOKUP(Tabla1[[#This Row],[COD]],Circuitos[],2,0)," ")</f>
        <v xml:space="preserve"> </v>
      </c>
      <c r="N2228" s="9">
        <f>Tabla1[[#This Row],[DIA]]</f>
        <v>45921</v>
      </c>
    </row>
    <row r="2229" spans="1:14">
      <c r="A2229" s="9" t="str">
        <f>Tabla1[[#This Row],[DIA]]&amp;"-"&amp;Tabla1[[#This Row],[NUM]]</f>
        <v>45921-1855</v>
      </c>
      <c r="B2229" s="61">
        <v>45921</v>
      </c>
      <c r="C2229" t="s">
        <v>147</v>
      </c>
      <c r="D2229" t="s">
        <v>36</v>
      </c>
      <c r="E2229" t="s">
        <v>181</v>
      </c>
      <c r="F2229">
        <v>1855</v>
      </c>
      <c r="G2229">
        <v>0.59722222222222221</v>
      </c>
      <c r="H2229">
        <v>0.71180555555555558</v>
      </c>
      <c r="I2229">
        <v>16</v>
      </c>
      <c r="J2229">
        <v>5</v>
      </c>
      <c r="K2229">
        <v>11</v>
      </c>
      <c r="L2229">
        <v>31.25</v>
      </c>
      <c r="M2229" s="1" t="str">
        <f>IFERROR(VLOOKUP(Tabla1[[#This Row],[COD]],Circuitos[],2,0)," ")</f>
        <v xml:space="preserve"> </v>
      </c>
      <c r="N2229" s="9">
        <f>Tabla1[[#This Row],[DIA]]</f>
        <v>45921</v>
      </c>
    </row>
    <row r="2230" spans="1:14">
      <c r="A2230" s="9" t="str">
        <f>Tabla1[[#This Row],[DIA]]&amp;"-"&amp;Tabla1[[#This Row],[NUM]]</f>
        <v>45921-1317</v>
      </c>
      <c r="B2230" s="61">
        <v>45921</v>
      </c>
      <c r="C2230" t="s">
        <v>147</v>
      </c>
      <c r="D2230" t="s">
        <v>37</v>
      </c>
      <c r="E2230" t="s">
        <v>181</v>
      </c>
      <c r="F2230">
        <v>1317</v>
      </c>
      <c r="G2230">
        <v>0.58680555555555558</v>
      </c>
      <c r="H2230">
        <v>0.72569444444444442</v>
      </c>
      <c r="I2230">
        <v>16</v>
      </c>
      <c r="J2230">
        <v>4</v>
      </c>
      <c r="K2230">
        <v>12</v>
      </c>
      <c r="L2230">
        <v>25</v>
      </c>
      <c r="M2230" s="1" t="str">
        <f>IFERROR(VLOOKUP(Tabla1[[#This Row],[COD]],Circuitos[],2,0)," ")</f>
        <v xml:space="preserve"> </v>
      </c>
      <c r="N2230" s="9">
        <f>Tabla1[[#This Row],[DIA]]</f>
        <v>45921</v>
      </c>
    </row>
    <row r="2231" spans="1:14">
      <c r="A2231" s="9" t="str">
        <f>Tabla1[[#This Row],[DIA]]&amp;"-"&amp;Tabla1[[#This Row],[NUM]]</f>
        <v>45921-1859</v>
      </c>
      <c r="B2231" s="61">
        <v>45921</v>
      </c>
      <c r="C2231" t="s">
        <v>147</v>
      </c>
      <c r="D2231" t="s">
        <v>13</v>
      </c>
      <c r="E2231" t="s">
        <v>181</v>
      </c>
      <c r="F2231">
        <v>1859</v>
      </c>
      <c r="G2231">
        <v>0.55208333333333337</v>
      </c>
      <c r="H2231">
        <v>0.70138888888888884</v>
      </c>
      <c r="I2231">
        <v>40</v>
      </c>
      <c r="J2231">
        <v>20</v>
      </c>
      <c r="K2231">
        <v>20</v>
      </c>
      <c r="L2231">
        <v>50</v>
      </c>
      <c r="M2231" s="1" t="str">
        <f>IFERROR(VLOOKUP(Tabla1[[#This Row],[COD]],Circuitos[],2,0)," ")</f>
        <v xml:space="preserve"> </v>
      </c>
      <c r="N2231" s="9">
        <f>Tabla1[[#This Row],[DIA]]</f>
        <v>45921</v>
      </c>
    </row>
    <row r="2232" spans="1:14">
      <c r="A2232" s="9" t="str">
        <f>Tabla1[[#This Row],[DIA]]&amp;"-"&amp;Tabla1[[#This Row],[NUM]]</f>
        <v>45921-1313</v>
      </c>
      <c r="B2232" s="61">
        <v>45921</v>
      </c>
      <c r="C2232" t="s">
        <v>147</v>
      </c>
      <c r="D2232" t="s">
        <v>22</v>
      </c>
      <c r="E2232" t="s">
        <v>181</v>
      </c>
      <c r="F2232">
        <v>1313</v>
      </c>
      <c r="G2232">
        <v>0.59375</v>
      </c>
      <c r="H2232">
        <v>0.72569444444444442</v>
      </c>
      <c r="I2232">
        <v>12</v>
      </c>
      <c r="J2232">
        <v>10</v>
      </c>
      <c r="K2232">
        <v>2</v>
      </c>
      <c r="L2232">
        <v>83.333333333333329</v>
      </c>
      <c r="M2232" s="1" t="str">
        <f>IFERROR(VLOOKUP(Tabla1[[#This Row],[COD]],Circuitos[],2,0)," ")</f>
        <v xml:space="preserve"> </v>
      </c>
      <c r="N2232" s="9">
        <f>Tabla1[[#This Row],[DIA]]</f>
        <v>45921</v>
      </c>
    </row>
    <row r="2233" spans="1:14">
      <c r="A2233" s="9" t="str">
        <f>Tabla1[[#This Row],[DIA]]&amp;"-"&amp;Tabla1[[#This Row],[NUM]]</f>
        <v>45921-110</v>
      </c>
      <c r="B2233" s="61">
        <v>45921</v>
      </c>
      <c r="C2233" t="s">
        <v>13</v>
      </c>
      <c r="D2233" t="s">
        <v>354</v>
      </c>
      <c r="E2233" t="s">
        <v>355</v>
      </c>
      <c r="F2233">
        <v>110</v>
      </c>
      <c r="G2233">
        <v>0.69097222222222221</v>
      </c>
      <c r="H2233">
        <v>0.94791666666666663</v>
      </c>
      <c r="I2233">
        <v>30</v>
      </c>
      <c r="J2233">
        <v>2</v>
      </c>
      <c r="K2233">
        <v>28</v>
      </c>
      <c r="L2233">
        <v>6.666666666666667</v>
      </c>
      <c r="M2233" s="1" t="str">
        <f>IFERROR(VLOOKUP(Tabla1[[#This Row],[COD]],Circuitos[],2,0)," ")</f>
        <v xml:space="preserve"> </v>
      </c>
      <c r="N2233" s="9">
        <f>Tabla1[[#This Row],[DIA]]</f>
        <v>45921</v>
      </c>
    </row>
    <row r="2234" spans="1:14">
      <c r="A2234" s="9" t="str">
        <f>Tabla1[[#This Row],[DIA]]&amp;"-"&amp;Tabla1[[#This Row],[NUM]]</f>
        <v>45921-871</v>
      </c>
      <c r="B2234" s="61">
        <v>45921</v>
      </c>
      <c r="C2234" t="s">
        <v>13</v>
      </c>
      <c r="D2234" t="s">
        <v>223</v>
      </c>
      <c r="E2234" t="s">
        <v>250</v>
      </c>
      <c r="F2234">
        <v>871</v>
      </c>
      <c r="G2234">
        <v>0.48958333333333331</v>
      </c>
      <c r="H2234">
        <v>0.62152777777777779</v>
      </c>
      <c r="I2234">
        <v>45</v>
      </c>
      <c r="J2234">
        <v>35</v>
      </c>
      <c r="K2234">
        <v>10</v>
      </c>
      <c r="L2234">
        <v>77.777777777777771</v>
      </c>
      <c r="M2234" s="1" t="str">
        <f>IFERROR(VLOOKUP(Tabla1[[#This Row],[COD]],Circuitos[],2,0)," ")</f>
        <v xml:space="preserve"> </v>
      </c>
      <c r="N2234" s="9">
        <f>Tabla1[[#This Row],[DIA]]</f>
        <v>45921</v>
      </c>
    </row>
    <row r="2235" spans="1:14">
      <c r="A2235" s="9" t="str">
        <f>Tabla1[[#This Row],[DIA]]&amp;"-"&amp;Tabla1[[#This Row],[NUM]]</f>
        <v>45921-695</v>
      </c>
      <c r="B2235" s="61">
        <v>45921</v>
      </c>
      <c r="C2235" t="s">
        <v>13</v>
      </c>
      <c r="D2235" t="s">
        <v>232</v>
      </c>
      <c r="E2235" t="s">
        <v>250</v>
      </c>
      <c r="F2235">
        <v>695</v>
      </c>
      <c r="G2235">
        <v>0.60763888888888884</v>
      </c>
      <c r="H2235">
        <v>0.71875</v>
      </c>
      <c r="I2235">
        <v>40</v>
      </c>
      <c r="J2235">
        <v>0</v>
      </c>
      <c r="K2235">
        <v>40</v>
      </c>
      <c r="L2235">
        <v>0</v>
      </c>
      <c r="M2235" s="1" t="str">
        <f>IFERROR(VLOOKUP(Tabla1[[#This Row],[COD]],Circuitos[],2,0)," ")</f>
        <v xml:space="preserve"> </v>
      </c>
      <c r="N2235" s="9">
        <f>Tabla1[[#This Row],[DIA]]</f>
        <v>45921</v>
      </c>
    </row>
    <row r="2236" spans="1:14">
      <c r="A2236" s="9" t="str">
        <f>Tabla1[[#This Row],[DIA]]&amp;"-"&amp;Tabla1[[#This Row],[NUM]]</f>
        <v>45921-1858</v>
      </c>
      <c r="B2236" s="61">
        <v>45921</v>
      </c>
      <c r="C2236" t="s">
        <v>13</v>
      </c>
      <c r="D2236" t="s">
        <v>147</v>
      </c>
      <c r="E2236" t="s">
        <v>181</v>
      </c>
      <c r="F2236">
        <v>1858</v>
      </c>
      <c r="G2236">
        <v>0.49652777777777779</v>
      </c>
      <c r="H2236">
        <v>0.71527777777777779</v>
      </c>
      <c r="I2236">
        <v>40</v>
      </c>
      <c r="J2236">
        <v>18</v>
      </c>
      <c r="K2236">
        <v>22</v>
      </c>
      <c r="L2236">
        <v>45</v>
      </c>
      <c r="M2236" s="1" t="str">
        <f>IFERROR(VLOOKUP(Tabla1[[#This Row],[COD]],Circuitos[],2,0)," ")</f>
        <v xml:space="preserve"> </v>
      </c>
      <c r="N2236" s="9">
        <f>Tabla1[[#This Row],[DIA]]</f>
        <v>45921</v>
      </c>
    </row>
    <row r="2237" spans="1:14">
      <c r="A2237" s="9" t="str">
        <f>Tabla1[[#This Row],[DIA]]&amp;"-"&amp;Tabla1[[#This Row],[NUM]]</f>
        <v>45921-5113</v>
      </c>
      <c r="B2237" s="61">
        <v>45921</v>
      </c>
      <c r="C2237" t="s">
        <v>13</v>
      </c>
      <c r="D2237" t="s">
        <v>424</v>
      </c>
      <c r="E2237" t="s">
        <v>549</v>
      </c>
      <c r="F2237">
        <v>5113</v>
      </c>
      <c r="G2237">
        <v>0.33333333333333331</v>
      </c>
      <c r="H2237">
        <v>0.40972222222222221</v>
      </c>
      <c r="I2237">
        <v>189</v>
      </c>
      <c r="J2237">
        <v>24</v>
      </c>
      <c r="K2237">
        <v>165</v>
      </c>
      <c r="L2237">
        <v>12.698412698412698</v>
      </c>
      <c r="M2237" s="1" t="str">
        <f>IFERROR(VLOOKUP(Tabla1[[#This Row],[COD]],Circuitos[],2,0)," ")</f>
        <v>Alsacia, Selva Negra y el Rin / Bellezas de Suiza</v>
      </c>
      <c r="N2237" s="9">
        <f>Tabla1[[#This Row],[DIA]]</f>
        <v>45921</v>
      </c>
    </row>
    <row r="2238" spans="1:14">
      <c r="A2238" s="9" t="str">
        <f>Tabla1[[#This Row],[DIA]]&amp;"-"&amp;Tabla1[[#This Row],[NUM]]</f>
        <v>45921-1835</v>
      </c>
      <c r="B2238" s="61">
        <v>45921</v>
      </c>
      <c r="C2238" t="s">
        <v>13</v>
      </c>
      <c r="D2238" t="s">
        <v>234</v>
      </c>
      <c r="E2238" t="s">
        <v>250</v>
      </c>
      <c r="F2238">
        <v>1835</v>
      </c>
      <c r="G2238">
        <v>0.8125</v>
      </c>
      <c r="H2238">
        <v>0.92013888888888884</v>
      </c>
      <c r="I2238">
        <v>40</v>
      </c>
      <c r="J2238">
        <v>0</v>
      </c>
      <c r="K2238">
        <v>40</v>
      </c>
      <c r="L2238">
        <v>0</v>
      </c>
      <c r="M2238" s="1" t="str">
        <f>IFERROR(VLOOKUP(Tabla1[[#This Row],[COD]],Circuitos[],2,0)," ")</f>
        <v xml:space="preserve"> </v>
      </c>
      <c r="N2238" s="9">
        <f>Tabla1[[#This Row],[DIA]]</f>
        <v>45921</v>
      </c>
    </row>
    <row r="2239" spans="1:14">
      <c r="A2239" s="9" t="str">
        <f>Tabla1[[#This Row],[DIA]]&amp;"-"&amp;Tabla1[[#This Row],[NUM]]</f>
        <v>45921-416</v>
      </c>
      <c r="B2239" s="61">
        <v>45921</v>
      </c>
      <c r="C2239" t="s">
        <v>13</v>
      </c>
      <c r="D2239" t="s">
        <v>358</v>
      </c>
      <c r="E2239" t="s">
        <v>528</v>
      </c>
      <c r="F2239">
        <v>416</v>
      </c>
      <c r="G2239">
        <v>0.51736111111111116</v>
      </c>
      <c r="H2239">
        <v>0.71875</v>
      </c>
      <c r="I2239">
        <v>36</v>
      </c>
      <c r="J2239">
        <v>3</v>
      </c>
      <c r="K2239">
        <v>33</v>
      </c>
      <c r="L2239">
        <v>8.3333333333333339</v>
      </c>
      <c r="M2239" s="1" t="str">
        <f>IFERROR(VLOOKUP(Tabla1[[#This Row],[COD]],Circuitos[],2,0)," ")</f>
        <v xml:space="preserve"> </v>
      </c>
      <c r="N2239" s="9">
        <f>Tabla1[[#This Row],[DIA]]</f>
        <v>45921</v>
      </c>
    </row>
    <row r="2240" spans="1:14">
      <c r="A2240" s="9" t="str">
        <f>Tabla1[[#This Row],[DIA]]&amp;"-"&amp;Tabla1[[#This Row],[NUM]]</f>
        <v>45921-787</v>
      </c>
      <c r="B2240" s="61">
        <v>45921</v>
      </c>
      <c r="C2240" t="s">
        <v>13</v>
      </c>
      <c r="D2240" t="s">
        <v>358</v>
      </c>
      <c r="E2240" t="s">
        <v>278</v>
      </c>
      <c r="F2240">
        <v>787</v>
      </c>
      <c r="G2240">
        <v>0.60069444444444442</v>
      </c>
      <c r="H2240">
        <v>0.80555555555555558</v>
      </c>
      <c r="I2240">
        <v>45</v>
      </c>
      <c r="J2240">
        <v>0</v>
      </c>
      <c r="K2240">
        <v>45</v>
      </c>
      <c r="L2240">
        <v>0</v>
      </c>
      <c r="M2240" s="1" t="str">
        <f>IFERROR(VLOOKUP(Tabla1[[#This Row],[COD]],Circuitos[],2,0)," ")</f>
        <v>Rumania, Transilvania, Cárpatos y Bucovina</v>
      </c>
      <c r="N2240" s="9">
        <f>Tabla1[[#This Row],[DIA]]</f>
        <v>45921</v>
      </c>
    </row>
    <row r="2241" spans="1:14">
      <c r="A2241" s="9" t="str">
        <f>Tabla1[[#This Row],[DIA]]&amp;"-"&amp;Tabla1[[#This Row],[NUM]]</f>
        <v>45921-809</v>
      </c>
      <c r="B2241" s="61">
        <v>45921</v>
      </c>
      <c r="C2241" t="s">
        <v>13</v>
      </c>
      <c r="D2241" t="s">
        <v>236</v>
      </c>
      <c r="E2241" t="s">
        <v>250</v>
      </c>
      <c r="F2241">
        <v>809</v>
      </c>
      <c r="G2241">
        <v>0.49652777777777779</v>
      </c>
      <c r="H2241">
        <v>0.61805555555555558</v>
      </c>
      <c r="I2241">
        <v>45</v>
      </c>
      <c r="J2241">
        <v>0</v>
      </c>
      <c r="K2241">
        <v>45</v>
      </c>
      <c r="L2241">
        <v>0</v>
      </c>
      <c r="M2241" s="1" t="str">
        <f>IFERROR(VLOOKUP(Tabla1[[#This Row],[COD]],Circuitos[],2,0)," ")</f>
        <v xml:space="preserve"> </v>
      </c>
      <c r="N2241" s="9">
        <f>Tabla1[[#This Row],[DIA]]</f>
        <v>45921</v>
      </c>
    </row>
    <row r="2242" spans="1:14">
      <c r="A2242" s="9" t="str">
        <f>Tabla1[[#This Row],[DIA]]&amp;"-"&amp;Tabla1[[#This Row],[NUM]]</f>
        <v>45921-686</v>
      </c>
      <c r="B2242" s="61">
        <v>45921</v>
      </c>
      <c r="C2242" t="s">
        <v>13</v>
      </c>
      <c r="D2242" t="s">
        <v>291</v>
      </c>
      <c r="E2242" t="s">
        <v>292</v>
      </c>
      <c r="F2242">
        <v>686</v>
      </c>
      <c r="G2242">
        <v>0.70833333333333337</v>
      </c>
      <c r="H2242">
        <v>0.92013888888888884</v>
      </c>
      <c r="I2242">
        <v>26</v>
      </c>
      <c r="J2242">
        <v>12</v>
      </c>
      <c r="K2242">
        <v>14</v>
      </c>
      <c r="L2242">
        <v>46.153846153846153</v>
      </c>
      <c r="M2242" s="1" t="str">
        <f>IFERROR(VLOOKUP(Tabla1[[#This Row],[COD]],Circuitos[],2,0)," ")</f>
        <v xml:space="preserve"> </v>
      </c>
      <c r="N2242" s="9">
        <f>Tabla1[[#This Row],[DIA]]</f>
        <v>45921</v>
      </c>
    </row>
    <row r="2243" spans="1:14">
      <c r="A2243" s="9" t="str">
        <f>Tabla1[[#This Row],[DIA]]&amp;"-"&amp;Tabla1[[#This Row],[NUM]]</f>
        <v>45921-775</v>
      </c>
      <c r="B2243" s="61">
        <v>45921</v>
      </c>
      <c r="C2243" t="s">
        <v>13</v>
      </c>
      <c r="D2243" t="s">
        <v>375</v>
      </c>
      <c r="E2243" t="s">
        <v>278</v>
      </c>
      <c r="F2243">
        <v>775</v>
      </c>
      <c r="G2243">
        <v>0.29166666666666669</v>
      </c>
      <c r="H2243">
        <v>0.40277777777777779</v>
      </c>
      <c r="I2243">
        <v>45</v>
      </c>
      <c r="J2243">
        <v>7</v>
      </c>
      <c r="K2243">
        <v>38</v>
      </c>
      <c r="L2243">
        <v>15.555555555555555</v>
      </c>
      <c r="M2243" s="1" t="str">
        <f>IFERROR(VLOOKUP(Tabla1[[#This Row],[COD]],Circuitos[],2,0)," ")</f>
        <v>Croacia Fascinante "A"</v>
      </c>
      <c r="N2243" s="9">
        <f>Tabla1[[#This Row],[DIA]]</f>
        <v>45921</v>
      </c>
    </row>
    <row r="2244" spans="1:14">
      <c r="A2244" s="9" t="str">
        <f>Tabla1[[#This Row],[DIA]]&amp;"-"&amp;Tabla1[[#This Row],[NUM]]</f>
        <v>45921-472</v>
      </c>
      <c r="B2244" s="61">
        <v>45921</v>
      </c>
      <c r="C2244" t="s">
        <v>13</v>
      </c>
      <c r="D2244" t="s">
        <v>294</v>
      </c>
      <c r="E2244" t="s">
        <v>295</v>
      </c>
      <c r="F2244">
        <v>472</v>
      </c>
      <c r="G2244">
        <v>0.4236111111111111</v>
      </c>
      <c r="H2244">
        <v>0.61111111111111116</v>
      </c>
      <c r="I2244">
        <v>40</v>
      </c>
      <c r="J2244">
        <v>14</v>
      </c>
      <c r="K2244">
        <v>26</v>
      </c>
      <c r="L2244">
        <v>35</v>
      </c>
      <c r="M2244" s="1" t="str">
        <f>IFERROR(VLOOKUP(Tabla1[[#This Row],[COD]],Circuitos[],2,0)," ")</f>
        <v xml:space="preserve"> </v>
      </c>
      <c r="N2244" s="9">
        <f>Tabla1[[#This Row],[DIA]]</f>
        <v>45921</v>
      </c>
    </row>
    <row r="2245" spans="1:14">
      <c r="A2245" s="9" t="str">
        <f>Tabla1[[#This Row],[DIA]]&amp;"-"&amp;Tabla1[[#This Row],[NUM]]</f>
        <v>45921-897</v>
      </c>
      <c r="B2245" s="61">
        <v>45921</v>
      </c>
      <c r="C2245" t="s">
        <v>13</v>
      </c>
      <c r="D2245" t="s">
        <v>350</v>
      </c>
      <c r="E2245" t="s">
        <v>278</v>
      </c>
      <c r="F2245">
        <v>897</v>
      </c>
      <c r="G2245">
        <v>0.84375</v>
      </c>
      <c r="H2245">
        <v>0.24652777777777779</v>
      </c>
      <c r="I2245">
        <v>80</v>
      </c>
      <c r="J2245">
        <v>35</v>
      </c>
      <c r="K2245">
        <v>45</v>
      </c>
      <c r="L2245">
        <v>43.75</v>
      </c>
      <c r="M2245" s="1" t="str">
        <f>IFERROR(VLOOKUP(Tabla1[[#This Row],[COD]],Circuitos[],2,0)," ")</f>
        <v>Uzbekistan, Ruta de la Seda II</v>
      </c>
      <c r="N2245" s="9">
        <f>Tabla1[[#This Row],[DIA]]</f>
        <v>45921</v>
      </c>
    </row>
    <row r="2246" spans="1:14">
      <c r="A2246" s="9" t="str">
        <f>Tabla1[[#This Row],[DIA]]&amp;"-"&amp;Tabla1[[#This Row],[NUM]]</f>
        <v>45921-434</v>
      </c>
      <c r="B2246" s="61">
        <v>45921</v>
      </c>
      <c r="C2246" t="s">
        <v>13</v>
      </c>
      <c r="D2246" t="s">
        <v>394</v>
      </c>
      <c r="E2246" t="s">
        <v>395</v>
      </c>
      <c r="F2246">
        <v>434</v>
      </c>
      <c r="G2246">
        <v>0.64583333333333337</v>
      </c>
      <c r="H2246">
        <v>0.79513888888888884</v>
      </c>
      <c r="I2246">
        <v>81</v>
      </c>
      <c r="J2246">
        <v>13</v>
      </c>
      <c r="K2246">
        <v>68</v>
      </c>
      <c r="L2246">
        <v>16.049382716049383</v>
      </c>
      <c r="M2246" s="1" t="str">
        <f>IFERROR(VLOOKUP(Tabla1[[#This Row],[COD]],Circuitos[],2,0)," ")</f>
        <v xml:space="preserve"> </v>
      </c>
      <c r="N2246" s="9">
        <f>Tabla1[[#This Row],[DIA]]</f>
        <v>45921</v>
      </c>
    </row>
    <row r="2247" spans="1:14">
      <c r="A2247" s="9" t="str">
        <f>Tabla1[[#This Row],[DIA]]&amp;"-"&amp;Tabla1[[#This Row],[NUM]]</f>
        <v>45921-5114</v>
      </c>
      <c r="B2247" s="61">
        <v>45921</v>
      </c>
      <c r="C2247" t="s">
        <v>424</v>
      </c>
      <c r="D2247" t="s">
        <v>13</v>
      </c>
      <c r="E2247" t="s">
        <v>549</v>
      </c>
      <c r="F2247">
        <v>5114</v>
      </c>
      <c r="G2247">
        <v>0.44444444444444442</v>
      </c>
      <c r="H2247">
        <v>0.51388888888888884</v>
      </c>
      <c r="I2247">
        <v>189</v>
      </c>
      <c r="J2247">
        <v>26</v>
      </c>
      <c r="K2247">
        <v>163</v>
      </c>
      <c r="L2247">
        <v>13.756613756613756</v>
      </c>
      <c r="M2247" s="1" t="str">
        <f>IFERROR(VLOOKUP(Tabla1[[#This Row],[COD]],Circuitos[],2,0)," ")</f>
        <v xml:space="preserve"> </v>
      </c>
      <c r="N2247" s="9">
        <f>Tabla1[[#This Row],[DIA]]</f>
        <v>45921</v>
      </c>
    </row>
    <row r="2248" spans="1:14">
      <c r="A2248" s="9" t="str">
        <f>Tabla1[[#This Row],[DIA]]&amp;"-"&amp;Tabla1[[#This Row],[NUM]]</f>
        <v>45921-1806</v>
      </c>
      <c r="B2248" s="61">
        <v>45921</v>
      </c>
      <c r="C2248" t="s">
        <v>196</v>
      </c>
      <c r="D2248" t="s">
        <v>13</v>
      </c>
      <c r="E2248" t="s">
        <v>193</v>
      </c>
      <c r="F2248">
        <v>1806</v>
      </c>
      <c r="G2248">
        <v>0.80902777777777779</v>
      </c>
      <c r="H2248">
        <v>0.92013888888888884</v>
      </c>
      <c r="I2248">
        <v>20</v>
      </c>
      <c r="J2248">
        <v>0</v>
      </c>
      <c r="K2248">
        <v>20</v>
      </c>
      <c r="L2248">
        <v>0</v>
      </c>
      <c r="M2248" s="1" t="str">
        <f>IFERROR(VLOOKUP(Tabla1[[#This Row],[COD]],Circuitos[],2,0)," ")</f>
        <v xml:space="preserve"> </v>
      </c>
      <c r="N2248" s="9">
        <f>Tabla1[[#This Row],[DIA]]</f>
        <v>45921</v>
      </c>
    </row>
    <row r="2249" spans="1:14">
      <c r="A2249" s="9" t="str">
        <f>Tabla1[[#This Row],[DIA]]&amp;"-"&amp;Tabla1[[#This Row],[NUM]]</f>
        <v>45921-1832</v>
      </c>
      <c r="B2249" s="61">
        <v>45921</v>
      </c>
      <c r="C2249" t="s">
        <v>234</v>
      </c>
      <c r="D2249" t="s">
        <v>13</v>
      </c>
      <c r="E2249" t="s">
        <v>250</v>
      </c>
      <c r="F2249">
        <v>1832</v>
      </c>
      <c r="G2249">
        <v>0.61111111111111116</v>
      </c>
      <c r="H2249">
        <v>0.72916666666666663</v>
      </c>
      <c r="I2249">
        <v>40</v>
      </c>
      <c r="J2249">
        <v>0</v>
      </c>
      <c r="K2249">
        <v>40</v>
      </c>
      <c r="L2249">
        <v>0</v>
      </c>
      <c r="M2249" s="1" t="str">
        <f>IFERROR(VLOOKUP(Tabla1[[#This Row],[COD]],Circuitos[],2,0)," ")</f>
        <v xml:space="preserve"> </v>
      </c>
      <c r="N2249" s="9">
        <f>Tabla1[[#This Row],[DIA]]</f>
        <v>45921</v>
      </c>
    </row>
    <row r="2250" spans="1:14">
      <c r="A2250" s="9" t="str">
        <f>Tabla1[[#This Row],[DIA]]&amp;"-"&amp;Tabla1[[#This Row],[NUM]]</f>
        <v>45921-5118</v>
      </c>
      <c r="B2250" s="61">
        <v>45921</v>
      </c>
      <c r="C2250" t="s">
        <v>234</v>
      </c>
      <c r="D2250" t="s">
        <v>57</v>
      </c>
      <c r="E2250" t="s">
        <v>549</v>
      </c>
      <c r="F2250">
        <v>5118</v>
      </c>
      <c r="G2250">
        <v>0.77083333333333337</v>
      </c>
      <c r="H2250">
        <v>0.875</v>
      </c>
      <c r="I2250">
        <v>189</v>
      </c>
      <c r="J2250">
        <v>119</v>
      </c>
      <c r="K2250">
        <v>70</v>
      </c>
      <c r="L2250">
        <v>62.962962962962962</v>
      </c>
      <c r="M2250" s="1" t="str">
        <f>IFERROR(VLOOKUP(Tabla1[[#This Row],[COD]],Circuitos[],2,0)," ")</f>
        <v xml:space="preserve"> </v>
      </c>
      <c r="N2250" s="9">
        <f>Tabla1[[#This Row],[DIA]]</f>
        <v>45921</v>
      </c>
    </row>
    <row r="2251" spans="1:14">
      <c r="A2251" s="9" t="str">
        <f>Tabla1[[#This Row],[DIA]]&amp;"-"&amp;Tabla1[[#This Row],[NUM]]</f>
        <v>45921-572</v>
      </c>
      <c r="B2251" s="61">
        <v>45921</v>
      </c>
      <c r="C2251" t="s">
        <v>346</v>
      </c>
      <c r="D2251" t="s">
        <v>13</v>
      </c>
      <c r="E2251" t="s">
        <v>250</v>
      </c>
      <c r="F2251">
        <v>572</v>
      </c>
      <c r="G2251">
        <v>0.53125</v>
      </c>
      <c r="H2251">
        <v>0.61805555555555558</v>
      </c>
      <c r="I2251">
        <v>30</v>
      </c>
      <c r="J2251">
        <v>0</v>
      </c>
      <c r="K2251">
        <v>30</v>
      </c>
      <c r="L2251">
        <v>0</v>
      </c>
      <c r="M2251" s="1" t="str">
        <f>IFERROR(VLOOKUP(Tabla1[[#This Row],[COD]],Circuitos[],2,0)," ")</f>
        <v xml:space="preserve"> </v>
      </c>
      <c r="N2251" s="9">
        <f>Tabla1[[#This Row],[DIA]]</f>
        <v>45921</v>
      </c>
    </row>
    <row r="2252" spans="1:14">
      <c r="A2252" s="9" t="str">
        <f>Tabla1[[#This Row],[DIA]]&amp;"-"&amp;Tabla1[[#This Row],[NUM]]</f>
        <v>45921-415</v>
      </c>
      <c r="B2252" s="61">
        <v>45921</v>
      </c>
      <c r="C2252" t="s">
        <v>358</v>
      </c>
      <c r="D2252" t="s">
        <v>13</v>
      </c>
      <c r="E2252" t="s">
        <v>528</v>
      </c>
      <c r="F2252">
        <v>415</v>
      </c>
      <c r="G2252">
        <v>0.34722222222222221</v>
      </c>
      <c r="H2252">
        <v>0.47569444444444442</v>
      </c>
      <c r="I2252">
        <v>36</v>
      </c>
      <c r="J2252">
        <v>0</v>
      </c>
      <c r="K2252">
        <v>36</v>
      </c>
      <c r="L2252">
        <v>0</v>
      </c>
      <c r="M2252" s="1" t="str">
        <f>IFERROR(VLOOKUP(Tabla1[[#This Row],[COD]],Circuitos[],2,0)," ")</f>
        <v xml:space="preserve"> </v>
      </c>
      <c r="N2252" s="9">
        <f>Tabla1[[#This Row],[DIA]]</f>
        <v>45921</v>
      </c>
    </row>
    <row r="2253" spans="1:14">
      <c r="A2253" s="9" t="str">
        <f>Tabla1[[#This Row],[DIA]]&amp;"-"&amp;Tabla1[[#This Row],[NUM]]</f>
        <v>45921-788</v>
      </c>
      <c r="B2253" s="61">
        <v>45921</v>
      </c>
      <c r="C2253" t="s">
        <v>358</v>
      </c>
      <c r="D2253" t="s">
        <v>24</v>
      </c>
      <c r="E2253" t="s">
        <v>278</v>
      </c>
      <c r="F2253">
        <v>788</v>
      </c>
      <c r="G2253">
        <v>0.84722222222222221</v>
      </c>
      <c r="H2253">
        <v>0.95833333333333337</v>
      </c>
      <c r="I2253">
        <v>45</v>
      </c>
      <c r="J2253">
        <v>26</v>
      </c>
      <c r="K2253">
        <v>19</v>
      </c>
      <c r="L2253">
        <v>57.777777777777779</v>
      </c>
      <c r="M2253" s="1" t="str">
        <f>IFERROR(VLOOKUP(Tabla1[[#This Row],[COD]],Circuitos[],2,0)," ")</f>
        <v xml:space="preserve"> </v>
      </c>
      <c r="N2253" s="9">
        <f>Tabla1[[#This Row],[DIA]]</f>
        <v>45921</v>
      </c>
    </row>
    <row r="2254" spans="1:14">
      <c r="A2254" s="9" t="str">
        <f>Tabla1[[#This Row],[DIA]]&amp;"-"&amp;Tabla1[[#This Row],[NUM]]</f>
        <v>45921-808</v>
      </c>
      <c r="B2254" s="61">
        <v>45921</v>
      </c>
      <c r="C2254" t="s">
        <v>236</v>
      </c>
      <c r="D2254" t="s">
        <v>13</v>
      </c>
      <c r="E2254" t="s">
        <v>250</v>
      </c>
      <c r="F2254">
        <v>808</v>
      </c>
      <c r="G2254">
        <v>0.51736111111111116</v>
      </c>
      <c r="H2254">
        <v>0.64930555555555558</v>
      </c>
      <c r="I2254">
        <v>45</v>
      </c>
      <c r="J2254">
        <v>0</v>
      </c>
      <c r="K2254">
        <v>45</v>
      </c>
      <c r="L2254">
        <v>0</v>
      </c>
      <c r="M2254" s="1" t="str">
        <f>IFERROR(VLOOKUP(Tabla1[[#This Row],[COD]],Circuitos[],2,0)," ")</f>
        <v xml:space="preserve"> </v>
      </c>
      <c r="N2254" s="9">
        <f>Tabla1[[#This Row],[DIA]]</f>
        <v>45921</v>
      </c>
    </row>
    <row r="2255" spans="1:14">
      <c r="A2255" s="9" t="str">
        <f>Tabla1[[#This Row],[DIA]]&amp;"-"&amp;Tabla1[[#This Row],[NUM]]</f>
        <v>45921-709</v>
      </c>
      <c r="B2255" s="61">
        <v>45921</v>
      </c>
      <c r="C2255" t="s">
        <v>153</v>
      </c>
      <c r="D2255" t="s">
        <v>13</v>
      </c>
      <c r="E2255" t="s">
        <v>498</v>
      </c>
      <c r="F2255">
        <v>709</v>
      </c>
      <c r="G2255">
        <v>3.125E-2</v>
      </c>
      <c r="H2255">
        <v>0.3611111111111111</v>
      </c>
      <c r="I2255">
        <v>27</v>
      </c>
      <c r="J2255">
        <v>26</v>
      </c>
      <c r="K2255">
        <v>1</v>
      </c>
      <c r="L2255">
        <v>96.296296296296291</v>
      </c>
      <c r="M2255" s="1" t="str">
        <f>IFERROR(VLOOKUP(Tabla1[[#This Row],[COD]],Circuitos[],2,0)," ")</f>
        <v xml:space="preserve"> </v>
      </c>
      <c r="N2255" s="9">
        <f>Tabla1[[#This Row],[DIA]]</f>
        <v>45921</v>
      </c>
    </row>
    <row r="2256" spans="1:14">
      <c r="A2256" s="9" t="str">
        <f>Tabla1[[#This Row],[DIA]]&amp;"-"&amp;Tabla1[[#This Row],[NUM]]</f>
        <v>45921-317</v>
      </c>
      <c r="B2256" s="61">
        <v>45921</v>
      </c>
      <c r="C2256" t="s">
        <v>291</v>
      </c>
      <c r="D2256" t="s">
        <v>301</v>
      </c>
      <c r="E2256" t="s">
        <v>292</v>
      </c>
      <c r="F2256">
        <v>317</v>
      </c>
      <c r="G2256">
        <v>0.82986111111111116</v>
      </c>
      <c r="H2256">
        <v>0.86458333333333337</v>
      </c>
      <c r="I2256">
        <v>12</v>
      </c>
      <c r="J2256">
        <v>0</v>
      </c>
      <c r="K2256">
        <v>12</v>
      </c>
      <c r="L2256">
        <v>0</v>
      </c>
      <c r="M2256" s="1" t="str">
        <f>IFERROR(VLOOKUP(Tabla1[[#This Row],[COD]],Circuitos[],2,0)," ")</f>
        <v xml:space="preserve"> </v>
      </c>
      <c r="N2256" s="9">
        <f>Tabla1[[#This Row],[DIA]]</f>
        <v>45921</v>
      </c>
    </row>
    <row r="2257" spans="1:14">
      <c r="A2257" s="9" t="str">
        <f>Tabla1[[#This Row],[DIA]]&amp;"-"&amp;Tabla1[[#This Row],[NUM]]</f>
        <v>45921-361</v>
      </c>
      <c r="B2257" s="61">
        <v>45921</v>
      </c>
      <c r="C2257" t="s">
        <v>291</v>
      </c>
      <c r="D2257" t="s">
        <v>301</v>
      </c>
      <c r="E2257" t="s">
        <v>292</v>
      </c>
      <c r="F2257">
        <v>361</v>
      </c>
      <c r="G2257">
        <v>0.96875</v>
      </c>
      <c r="H2257">
        <v>0.99930555555555556</v>
      </c>
      <c r="I2257">
        <v>26</v>
      </c>
      <c r="J2257">
        <v>12</v>
      </c>
      <c r="K2257">
        <v>14</v>
      </c>
      <c r="L2257">
        <v>46.153846153846153</v>
      </c>
      <c r="M2257" s="1" t="str">
        <f>IFERROR(VLOOKUP(Tabla1[[#This Row],[COD]],Circuitos[],2,0)," ")</f>
        <v xml:space="preserve"> </v>
      </c>
      <c r="N2257" s="9">
        <f>Tabla1[[#This Row],[DIA]]</f>
        <v>45921</v>
      </c>
    </row>
    <row r="2258" spans="1:14">
      <c r="A2258" s="9" t="str">
        <f>Tabla1[[#This Row],[DIA]]&amp;"-"&amp;Tabla1[[#This Row],[NUM]]</f>
        <v>45921-776</v>
      </c>
      <c r="B2258" s="61">
        <v>45921</v>
      </c>
      <c r="C2258" t="s">
        <v>375</v>
      </c>
      <c r="D2258" t="s">
        <v>13</v>
      </c>
      <c r="E2258" t="s">
        <v>278</v>
      </c>
      <c r="F2258">
        <v>776</v>
      </c>
      <c r="G2258">
        <v>0.4861111111111111</v>
      </c>
      <c r="H2258">
        <v>0.55902777777777779</v>
      </c>
      <c r="I2258">
        <v>45</v>
      </c>
      <c r="J2258">
        <v>0</v>
      </c>
      <c r="K2258">
        <v>45</v>
      </c>
      <c r="L2258">
        <v>0</v>
      </c>
      <c r="M2258" s="1" t="str">
        <f>IFERROR(VLOOKUP(Tabla1[[#This Row],[COD]],Circuitos[],2,0)," ")</f>
        <v xml:space="preserve"> </v>
      </c>
      <c r="N2258" s="9">
        <f>Tabla1[[#This Row],[DIA]]</f>
        <v>45921</v>
      </c>
    </row>
    <row r="2259" spans="1:14">
      <c r="A2259" s="9" t="str">
        <f>Tabla1[[#This Row],[DIA]]&amp;"-"&amp;Tabla1[[#This Row],[NUM]]</f>
        <v>45921-585</v>
      </c>
      <c r="B2259" s="61">
        <v>45921</v>
      </c>
      <c r="C2259" t="s">
        <v>336</v>
      </c>
      <c r="D2259" t="s">
        <v>252</v>
      </c>
      <c r="E2259" t="s">
        <v>272</v>
      </c>
      <c r="F2259">
        <v>585</v>
      </c>
      <c r="G2259">
        <v>0.47916666666666669</v>
      </c>
      <c r="H2259">
        <v>0.53819444444444442</v>
      </c>
      <c r="I2259">
        <v>38</v>
      </c>
      <c r="J2259">
        <v>0</v>
      </c>
      <c r="K2259">
        <v>38</v>
      </c>
      <c r="L2259">
        <v>0</v>
      </c>
      <c r="M2259" s="1" t="str">
        <f>IFERROR(VLOOKUP(Tabla1[[#This Row],[COD]],Circuitos[],2,0)," ")</f>
        <v xml:space="preserve"> </v>
      </c>
      <c r="N2259" s="9">
        <f>Tabla1[[#This Row],[DIA]]</f>
        <v>45921</v>
      </c>
    </row>
    <row r="2260" spans="1:14">
      <c r="A2260" s="9" t="str">
        <f>Tabla1[[#This Row],[DIA]]&amp;"-"&amp;Tabla1[[#This Row],[NUM]]</f>
        <v>45921-1302</v>
      </c>
      <c r="B2260" s="61">
        <v>45921</v>
      </c>
      <c r="C2260" t="s">
        <v>22</v>
      </c>
      <c r="D2260" t="s">
        <v>147</v>
      </c>
      <c r="E2260" t="s">
        <v>181</v>
      </c>
      <c r="F2260">
        <v>1302</v>
      </c>
      <c r="G2260">
        <v>0.4826388888888889</v>
      </c>
      <c r="H2260">
        <v>0.69097222222222221</v>
      </c>
      <c r="I2260">
        <v>12</v>
      </c>
      <c r="J2260">
        <v>4</v>
      </c>
      <c r="K2260">
        <v>8</v>
      </c>
      <c r="L2260">
        <v>33.333333333333336</v>
      </c>
      <c r="M2260" s="1" t="str">
        <f>IFERROR(VLOOKUP(Tabla1[[#This Row],[COD]],Circuitos[],2,0)," ")</f>
        <v xml:space="preserve"> </v>
      </c>
      <c r="N2260" s="9">
        <f>Tabla1[[#This Row],[DIA]]</f>
        <v>45921</v>
      </c>
    </row>
    <row r="2261" spans="1:14">
      <c r="A2261" s="9" t="str">
        <f>Tabla1[[#This Row],[DIA]]&amp;"-"&amp;Tabla1[[#This Row],[NUM]]</f>
        <v>45921-437</v>
      </c>
      <c r="B2261" s="61">
        <v>45921</v>
      </c>
      <c r="C2261" t="s">
        <v>394</v>
      </c>
      <c r="D2261" t="s">
        <v>36</v>
      </c>
      <c r="E2261" t="s">
        <v>395</v>
      </c>
      <c r="F2261">
        <v>437</v>
      </c>
      <c r="G2261">
        <v>0.3888888888888889</v>
      </c>
      <c r="H2261">
        <v>0.52083333333333337</v>
      </c>
      <c r="I2261">
        <v>12</v>
      </c>
      <c r="J2261">
        <v>0</v>
      </c>
      <c r="K2261">
        <v>12</v>
      </c>
      <c r="L2261">
        <v>0</v>
      </c>
      <c r="M2261" s="1" t="str">
        <f>IFERROR(VLOOKUP(Tabla1[[#This Row],[COD]],Circuitos[],2,0)," ")</f>
        <v xml:space="preserve"> </v>
      </c>
      <c r="N2261" s="9">
        <f>Tabla1[[#This Row],[DIA]]</f>
        <v>45921</v>
      </c>
    </row>
    <row r="2262" spans="1:14">
      <c r="A2262" s="9" t="str">
        <f>Tabla1[[#This Row],[DIA]]&amp;"-"&amp;Tabla1[[#This Row],[NUM]]</f>
        <v>45921-433</v>
      </c>
      <c r="B2262" s="61">
        <v>45921</v>
      </c>
      <c r="C2262" t="s">
        <v>394</v>
      </c>
      <c r="D2262" t="s">
        <v>13</v>
      </c>
      <c r="E2262" t="s">
        <v>395</v>
      </c>
      <c r="F2262">
        <v>433</v>
      </c>
      <c r="G2262">
        <v>0.44444444444444442</v>
      </c>
      <c r="H2262">
        <v>0.60763888888888884</v>
      </c>
      <c r="I2262">
        <v>35</v>
      </c>
      <c r="J2262">
        <v>2</v>
      </c>
      <c r="K2262">
        <v>33</v>
      </c>
      <c r="L2262">
        <v>5.7142857142857144</v>
      </c>
      <c r="M2262" s="1" t="str">
        <f>IFERROR(VLOOKUP(Tabla1[[#This Row],[COD]],Circuitos[],2,0)," ")</f>
        <v xml:space="preserve"> </v>
      </c>
      <c r="N2262" s="9">
        <f>Tabla1[[#This Row],[DIA]]</f>
        <v>45921</v>
      </c>
    </row>
    <row r="2263" spans="1:14">
      <c r="A2263" s="9" t="str">
        <f>Tabla1[[#This Row],[DIA]]&amp;"-"&amp;Tabla1[[#This Row],[NUM]]</f>
        <v>45921-723</v>
      </c>
      <c r="B2263" s="61">
        <v>45921</v>
      </c>
      <c r="C2263" t="s">
        <v>394</v>
      </c>
      <c r="D2263" t="s">
        <v>543</v>
      </c>
      <c r="E2263" t="s">
        <v>395</v>
      </c>
      <c r="F2263">
        <v>723</v>
      </c>
      <c r="G2263">
        <v>0.89583333333333337</v>
      </c>
      <c r="H2263">
        <v>0.13194444444444445</v>
      </c>
      <c r="I2263">
        <v>46</v>
      </c>
      <c r="J2263">
        <v>10</v>
      </c>
      <c r="K2263">
        <v>36</v>
      </c>
      <c r="L2263">
        <v>21.739130434782609</v>
      </c>
      <c r="M2263" s="1" t="str">
        <f>IFERROR(VLOOKUP(Tabla1[[#This Row],[COD]],Circuitos[],2,0)," ")</f>
        <v xml:space="preserve"> </v>
      </c>
      <c r="N2263" s="9">
        <f>Tabla1[[#This Row],[DIA]]</f>
        <v>45921</v>
      </c>
    </row>
    <row r="2264" spans="1:14">
      <c r="A2264" s="9" t="str">
        <f>Tabla1[[#This Row],[DIA]]&amp;"-"&amp;Tabla1[[#This Row],[NUM]]</f>
        <v>45922-626</v>
      </c>
      <c r="B2264" s="61">
        <v>45922</v>
      </c>
      <c r="C2264" t="s">
        <v>82</v>
      </c>
      <c r="D2264" t="s">
        <v>266</v>
      </c>
      <c r="E2264" t="s">
        <v>558</v>
      </c>
      <c r="F2264">
        <v>626</v>
      </c>
      <c r="G2264">
        <v>0.62847222222222221</v>
      </c>
      <c r="H2264">
        <v>0.72222222222222221</v>
      </c>
      <c r="I2264">
        <v>40</v>
      </c>
      <c r="J2264">
        <v>0</v>
      </c>
      <c r="K2264">
        <v>40</v>
      </c>
      <c r="L2264">
        <v>0</v>
      </c>
      <c r="M2264" s="1" t="str">
        <f>IFERROR(VLOOKUP(Tabla1[[#This Row],[COD]],Circuitos[],2,0)," ")</f>
        <v>Todo Eslovenia, Austria y Costa Italiana</v>
      </c>
      <c r="N2264" s="9">
        <f>Tabla1[[#This Row],[DIA]]</f>
        <v>45922</v>
      </c>
    </row>
    <row r="2265" spans="1:14">
      <c r="A2265" s="9" t="str">
        <f>Tabla1[[#This Row],[DIA]]&amp;"-"&amp;Tabla1[[#This Row],[NUM]]</f>
        <v>45922-920</v>
      </c>
      <c r="B2265" s="61">
        <v>45922</v>
      </c>
      <c r="C2265" t="s">
        <v>185</v>
      </c>
      <c r="D2265" t="s">
        <v>13</v>
      </c>
      <c r="E2265" t="s">
        <v>186</v>
      </c>
      <c r="F2265">
        <v>920</v>
      </c>
      <c r="G2265">
        <v>0.63888888888888884</v>
      </c>
      <c r="H2265">
        <v>0.78125</v>
      </c>
      <c r="I2265">
        <v>30</v>
      </c>
      <c r="J2265">
        <v>4</v>
      </c>
      <c r="K2265">
        <v>26</v>
      </c>
      <c r="L2265">
        <v>13.333333333333334</v>
      </c>
      <c r="M2265" s="1" t="str">
        <f>IFERROR(VLOOKUP(Tabla1[[#This Row],[COD]],Circuitos[],2,0)," ")</f>
        <v xml:space="preserve"> </v>
      </c>
      <c r="N2265" s="9">
        <f>Tabla1[[#This Row],[DIA]]</f>
        <v>45922</v>
      </c>
    </row>
    <row r="2266" spans="1:14">
      <c r="A2266" s="9" t="str">
        <f>Tabla1[[#This Row],[DIA]]&amp;"-"&amp;Tabla1[[#This Row],[NUM]]</f>
        <v>45922-103</v>
      </c>
      <c r="B2266" s="61">
        <v>45922</v>
      </c>
      <c r="C2266" t="s">
        <v>111</v>
      </c>
      <c r="D2266" t="s">
        <v>13</v>
      </c>
      <c r="E2266" t="s">
        <v>265</v>
      </c>
      <c r="F2266">
        <v>103</v>
      </c>
      <c r="G2266">
        <v>0.58333333333333337</v>
      </c>
      <c r="H2266">
        <v>0.82638888888888884</v>
      </c>
      <c r="I2266">
        <v>27</v>
      </c>
      <c r="J2266">
        <v>5</v>
      </c>
      <c r="K2266">
        <v>22</v>
      </c>
      <c r="L2266">
        <v>18.518518518518519</v>
      </c>
      <c r="M2266" s="1" t="str">
        <f>IFERROR(VLOOKUP(Tabla1[[#This Row],[COD]],Circuitos[],2,0)," ")</f>
        <v xml:space="preserve"> </v>
      </c>
      <c r="N2266" s="9">
        <f>Tabla1[[#This Row],[DIA]]</f>
        <v>45922</v>
      </c>
    </row>
    <row r="2267" spans="1:14">
      <c r="A2267" s="9" t="str">
        <f>Tabla1[[#This Row],[DIA]]&amp;"-"&amp;Tabla1[[#This Row],[NUM]]</f>
        <v>45922-1336</v>
      </c>
      <c r="B2267" s="61">
        <v>45922</v>
      </c>
      <c r="C2267" t="s">
        <v>36</v>
      </c>
      <c r="D2267" t="s">
        <v>183</v>
      </c>
      <c r="E2267" t="s">
        <v>174</v>
      </c>
      <c r="F2267">
        <v>1336</v>
      </c>
      <c r="G2267">
        <v>0.58680555555555558</v>
      </c>
      <c r="H2267">
        <v>0.82291666666666663</v>
      </c>
      <c r="I2267">
        <v>10</v>
      </c>
      <c r="J2267">
        <v>0</v>
      </c>
      <c r="K2267">
        <v>10</v>
      </c>
      <c r="L2267">
        <v>0</v>
      </c>
      <c r="M2267" s="1" t="str">
        <f>IFERROR(VLOOKUP(Tabla1[[#This Row],[COD]],Circuitos[],2,0)," ")</f>
        <v>Programas de Egipto</v>
      </c>
      <c r="N2267" s="9">
        <f>Tabla1[[#This Row],[DIA]]</f>
        <v>45922</v>
      </c>
    </row>
    <row r="2268" spans="1:14">
      <c r="A2268" s="9" t="str">
        <f>Tabla1[[#This Row],[DIA]]&amp;"-"&amp;Tabla1[[#This Row],[NUM]]</f>
        <v>45922-2722</v>
      </c>
      <c r="B2268" s="61">
        <v>45922</v>
      </c>
      <c r="C2268" t="s">
        <v>37</v>
      </c>
      <c r="D2268" t="s">
        <v>183</v>
      </c>
      <c r="E2268" t="s">
        <v>561</v>
      </c>
      <c r="F2268">
        <v>2722</v>
      </c>
      <c r="G2268">
        <v>0.67013888888888884</v>
      </c>
      <c r="H2268">
        <v>0.93055555555555558</v>
      </c>
      <c r="I2268">
        <v>10</v>
      </c>
      <c r="J2268">
        <v>0</v>
      </c>
      <c r="K2268">
        <v>10</v>
      </c>
      <c r="L2268">
        <v>0</v>
      </c>
      <c r="M2268" s="1" t="str">
        <f>IFERROR(VLOOKUP(Tabla1[[#This Row],[COD]],Circuitos[],2,0)," ")</f>
        <v>Programas de Egipto</v>
      </c>
      <c r="N2268" s="9">
        <f>Tabla1[[#This Row],[DIA]]</f>
        <v>45922</v>
      </c>
    </row>
    <row r="2269" spans="1:14">
      <c r="A2269" s="9" t="str">
        <f>Tabla1[[#This Row],[DIA]]&amp;"-"&amp;Tabla1[[#This Row],[NUM]]</f>
        <v>45922-1335</v>
      </c>
      <c r="B2269" s="61">
        <v>45922</v>
      </c>
      <c r="C2269" t="s">
        <v>173</v>
      </c>
      <c r="D2269" t="s">
        <v>36</v>
      </c>
      <c r="E2269" t="s">
        <v>174</v>
      </c>
      <c r="F2269">
        <v>1335</v>
      </c>
      <c r="G2269">
        <v>0.40277777777777779</v>
      </c>
      <c r="H2269">
        <v>0.54513888888888884</v>
      </c>
      <c r="I2269">
        <v>10</v>
      </c>
      <c r="J2269">
        <v>2</v>
      </c>
      <c r="K2269">
        <v>8</v>
      </c>
      <c r="L2269">
        <v>20</v>
      </c>
      <c r="M2269" s="1" t="str">
        <f>IFERROR(VLOOKUP(Tabla1[[#This Row],[COD]],Circuitos[],2,0)," ")</f>
        <v xml:space="preserve"> </v>
      </c>
      <c r="N2269" s="9">
        <f>Tabla1[[#This Row],[DIA]]</f>
        <v>45922</v>
      </c>
    </row>
    <row r="2270" spans="1:14">
      <c r="A2270" s="9" t="str">
        <f>Tabla1[[#This Row],[DIA]]&amp;"-"&amp;Tabla1[[#This Row],[NUM]]</f>
        <v>45922-2721</v>
      </c>
      <c r="B2270" s="61">
        <v>45922</v>
      </c>
      <c r="C2270" t="s">
        <v>173</v>
      </c>
      <c r="D2270" t="s">
        <v>37</v>
      </c>
      <c r="E2270" t="s">
        <v>561</v>
      </c>
      <c r="F2270">
        <v>2721</v>
      </c>
      <c r="G2270">
        <v>0.45833333333333331</v>
      </c>
      <c r="H2270">
        <v>0.62847222222222221</v>
      </c>
      <c r="I2270">
        <v>10</v>
      </c>
      <c r="J2270">
        <v>0</v>
      </c>
      <c r="K2270">
        <v>10</v>
      </c>
      <c r="L2270">
        <v>0</v>
      </c>
      <c r="M2270" s="1" t="str">
        <f>IFERROR(VLOOKUP(Tabla1[[#This Row],[COD]],Circuitos[],2,0)," ")</f>
        <v xml:space="preserve"> </v>
      </c>
      <c r="N2270" s="9">
        <f>Tabla1[[#This Row],[DIA]]</f>
        <v>45922</v>
      </c>
    </row>
    <row r="2271" spans="1:14">
      <c r="A2271" s="9" t="str">
        <f>Tabla1[[#This Row],[DIA]]&amp;"-"&amp;Tabla1[[#This Row],[NUM]]</f>
        <v>45922-1014</v>
      </c>
      <c r="B2271" s="61">
        <v>45922</v>
      </c>
      <c r="C2271" t="s">
        <v>173</v>
      </c>
      <c r="D2271" t="s">
        <v>51</v>
      </c>
      <c r="E2271" t="s">
        <v>174</v>
      </c>
      <c r="F2271">
        <v>1014</v>
      </c>
      <c r="G2271">
        <v>0.39583333333333331</v>
      </c>
      <c r="H2271">
        <v>0.58333333333333337</v>
      </c>
      <c r="I2271">
        <v>88</v>
      </c>
      <c r="J2271">
        <v>58</v>
      </c>
      <c r="K2271">
        <v>30</v>
      </c>
      <c r="L2271">
        <v>65.909090909090907</v>
      </c>
      <c r="M2271" s="1" t="str">
        <f>IFERROR(VLOOKUP(Tabla1[[#This Row],[COD]],Circuitos[],2,0)," ")</f>
        <v xml:space="preserve"> </v>
      </c>
      <c r="N2271" s="9">
        <f>Tabla1[[#This Row],[DIA]]</f>
        <v>45922</v>
      </c>
    </row>
    <row r="2272" spans="1:14">
      <c r="A2272" s="9" t="str">
        <f>Tabla1[[#This Row],[DIA]]&amp;"-"&amp;Tabla1[[#This Row],[NUM]]</f>
        <v>45922-1002</v>
      </c>
      <c r="B2272" s="61">
        <v>45922</v>
      </c>
      <c r="C2272" t="s">
        <v>173</v>
      </c>
      <c r="D2272" t="s">
        <v>13</v>
      </c>
      <c r="E2272" t="s">
        <v>174</v>
      </c>
      <c r="F2272">
        <v>1002</v>
      </c>
      <c r="G2272">
        <v>0.3125</v>
      </c>
      <c r="H2272">
        <v>0.4861111111111111</v>
      </c>
      <c r="I2272">
        <v>20</v>
      </c>
      <c r="J2272">
        <v>0</v>
      </c>
      <c r="K2272">
        <v>20</v>
      </c>
      <c r="L2272">
        <v>0</v>
      </c>
      <c r="M2272" s="1" t="str">
        <f>IFERROR(VLOOKUP(Tabla1[[#This Row],[COD]],Circuitos[],2,0)," ")</f>
        <v>Programas de Egipto</v>
      </c>
      <c r="N2272" s="9">
        <f>Tabla1[[#This Row],[DIA]]</f>
        <v>45922</v>
      </c>
    </row>
    <row r="2273" spans="1:14">
      <c r="A2273" s="9" t="str">
        <f>Tabla1[[#This Row],[DIA]]&amp;"-"&amp;Tabla1[[#This Row],[NUM]]</f>
        <v>45922-761</v>
      </c>
      <c r="B2273" s="61">
        <v>45922</v>
      </c>
      <c r="C2273" t="s">
        <v>552</v>
      </c>
      <c r="D2273" t="s">
        <v>147</v>
      </c>
      <c r="E2273" t="s">
        <v>181</v>
      </c>
      <c r="F2273">
        <v>761</v>
      </c>
      <c r="G2273">
        <v>8.3333333333333329E-2</v>
      </c>
      <c r="H2273">
        <v>0.23958333333333334</v>
      </c>
      <c r="I2273">
        <v>27</v>
      </c>
      <c r="J2273">
        <v>0</v>
      </c>
      <c r="K2273">
        <v>27</v>
      </c>
      <c r="L2273">
        <v>0</v>
      </c>
      <c r="M2273" s="1" t="str">
        <f>IFERROR(VLOOKUP(Tabla1[[#This Row],[COD]],Circuitos[],2,0)," ")</f>
        <v xml:space="preserve"> </v>
      </c>
      <c r="N2273" s="9">
        <f>Tabla1[[#This Row],[DIA]]</f>
        <v>45922</v>
      </c>
    </row>
    <row r="2274" spans="1:14">
      <c r="A2274" s="9" t="str">
        <f>Tabla1[[#This Row],[DIA]]&amp;"-"&amp;Tabla1[[#This Row],[NUM]]</f>
        <v>45922-411</v>
      </c>
      <c r="B2274" s="61">
        <v>45922</v>
      </c>
      <c r="C2274" t="s">
        <v>520</v>
      </c>
      <c r="D2274" t="s">
        <v>111</v>
      </c>
      <c r="E2274" t="s">
        <v>265</v>
      </c>
      <c r="F2274">
        <v>411</v>
      </c>
      <c r="G2274">
        <v>0.38194444444444442</v>
      </c>
      <c r="H2274">
        <v>0.52777777777777779</v>
      </c>
      <c r="I2274">
        <v>27</v>
      </c>
      <c r="J2274">
        <v>5</v>
      </c>
      <c r="K2274">
        <v>22</v>
      </c>
      <c r="L2274">
        <v>18.518518518518519</v>
      </c>
      <c r="M2274" s="1" t="str">
        <f>IFERROR(VLOOKUP(Tabla1[[#This Row],[COD]],Circuitos[],2,0)," ")</f>
        <v xml:space="preserve"> </v>
      </c>
      <c r="N2274" s="9">
        <f>Tabla1[[#This Row],[DIA]]</f>
        <v>45922</v>
      </c>
    </row>
    <row r="2275" spans="1:14">
      <c r="A2275" s="9" t="str">
        <f>Tabla1[[#This Row],[DIA]]&amp;"-"&amp;Tabla1[[#This Row],[NUM]]</f>
        <v>45922-2232</v>
      </c>
      <c r="B2275" s="61">
        <v>45922</v>
      </c>
      <c r="C2275" t="s">
        <v>147</v>
      </c>
      <c r="D2275" t="s">
        <v>180</v>
      </c>
      <c r="E2275" t="s">
        <v>181</v>
      </c>
      <c r="F2275">
        <v>2232</v>
      </c>
      <c r="G2275">
        <v>5.5555555555555552E-2</v>
      </c>
      <c r="H2275">
        <v>0.11805555555555555</v>
      </c>
      <c r="I2275">
        <v>16</v>
      </c>
      <c r="J2275">
        <v>5</v>
      </c>
      <c r="K2275">
        <v>11</v>
      </c>
      <c r="L2275">
        <v>31.25</v>
      </c>
      <c r="M2275" s="1" t="str">
        <f>IFERROR(VLOOKUP(Tabla1[[#This Row],[COD]],Circuitos[],2,0)," ")</f>
        <v xml:space="preserve"> </v>
      </c>
      <c r="N2275" s="9">
        <f>Tabla1[[#This Row],[DIA]]</f>
        <v>45922</v>
      </c>
    </row>
    <row r="2276" spans="1:14">
      <c r="A2276" s="9" t="str">
        <f>Tabla1[[#This Row],[DIA]]&amp;"-"&amp;Tabla1[[#This Row],[NUM]]</f>
        <v>45922-1357</v>
      </c>
      <c r="B2276" s="61">
        <v>45922</v>
      </c>
      <c r="C2276" t="s">
        <v>147</v>
      </c>
      <c r="D2276" t="s">
        <v>13</v>
      </c>
      <c r="E2276" t="s">
        <v>181</v>
      </c>
      <c r="F2276">
        <v>1357</v>
      </c>
      <c r="G2276">
        <v>0.41666666666666669</v>
      </c>
      <c r="H2276">
        <v>0.56944444444444442</v>
      </c>
      <c r="I2276">
        <v>27</v>
      </c>
      <c r="J2276">
        <v>0</v>
      </c>
      <c r="K2276">
        <v>27</v>
      </c>
      <c r="L2276">
        <v>0</v>
      </c>
      <c r="M2276" s="1" t="str">
        <f>IFERROR(VLOOKUP(Tabla1[[#This Row],[COD]],Circuitos[],2,0)," ")</f>
        <v xml:space="preserve"> </v>
      </c>
      <c r="N2276" s="9">
        <f>Tabla1[[#This Row],[DIA]]</f>
        <v>45922</v>
      </c>
    </row>
    <row r="2277" spans="1:14">
      <c r="A2277" s="9" t="str">
        <f>Tabla1[[#This Row],[DIA]]&amp;"-"&amp;Tabla1[[#This Row],[NUM]]</f>
        <v>45922-5116</v>
      </c>
      <c r="B2277" s="61">
        <v>45922</v>
      </c>
      <c r="C2277" t="s">
        <v>147</v>
      </c>
      <c r="D2277" t="s">
        <v>44</v>
      </c>
      <c r="E2277" t="s">
        <v>549</v>
      </c>
      <c r="F2277">
        <v>5116</v>
      </c>
      <c r="G2277">
        <v>0.55555555555555558</v>
      </c>
      <c r="H2277">
        <v>0.68402777777777779</v>
      </c>
      <c r="I2277">
        <v>189</v>
      </c>
      <c r="J2277">
        <v>189</v>
      </c>
      <c r="K2277">
        <v>0</v>
      </c>
      <c r="L2277">
        <v>100</v>
      </c>
      <c r="M2277" s="1" t="str">
        <f>IFERROR(VLOOKUP(Tabla1[[#This Row],[COD]],Circuitos[],2,0)," ")</f>
        <v xml:space="preserve"> </v>
      </c>
      <c r="N2277" s="9">
        <f>Tabla1[[#This Row],[DIA]]</f>
        <v>45922</v>
      </c>
    </row>
    <row r="2278" spans="1:14">
      <c r="A2278" s="9" t="str">
        <f>Tabla1[[#This Row],[DIA]]&amp;"-"&amp;Tabla1[[#This Row],[NUM]]</f>
        <v>45922-716</v>
      </c>
      <c r="B2278" s="61">
        <v>45922</v>
      </c>
      <c r="C2278" t="s">
        <v>551</v>
      </c>
      <c r="D2278" t="s">
        <v>13</v>
      </c>
      <c r="E2278" t="s">
        <v>250</v>
      </c>
      <c r="F2278">
        <v>716</v>
      </c>
      <c r="G2278">
        <v>0.47916666666666669</v>
      </c>
      <c r="H2278">
        <v>0.62152777777777779</v>
      </c>
      <c r="I2278">
        <v>45</v>
      </c>
      <c r="J2278">
        <v>17</v>
      </c>
      <c r="K2278">
        <v>28</v>
      </c>
      <c r="L2278">
        <v>37.777777777777779</v>
      </c>
      <c r="M2278" s="1" t="str">
        <f>IFERROR(VLOOKUP(Tabla1[[#This Row],[COD]],Circuitos[],2,0)," ")</f>
        <v xml:space="preserve"> </v>
      </c>
      <c r="N2278" s="9">
        <f>Tabla1[[#This Row],[DIA]]</f>
        <v>45922</v>
      </c>
    </row>
    <row r="2279" spans="1:14">
      <c r="A2279" s="9" t="str">
        <f>Tabla1[[#This Row],[DIA]]&amp;"-"&amp;Tabla1[[#This Row],[NUM]]</f>
        <v>45922-625</v>
      </c>
      <c r="B2279" s="61">
        <v>45922</v>
      </c>
      <c r="C2279" t="s">
        <v>266</v>
      </c>
      <c r="D2279" t="s">
        <v>81</v>
      </c>
      <c r="E2279" t="s">
        <v>558</v>
      </c>
      <c r="F2279">
        <v>625</v>
      </c>
      <c r="G2279">
        <v>0.41666666666666669</v>
      </c>
      <c r="H2279">
        <v>0.51736111111111116</v>
      </c>
      <c r="I2279">
        <v>40</v>
      </c>
      <c r="J2279">
        <v>5</v>
      </c>
      <c r="K2279">
        <v>35</v>
      </c>
      <c r="L2279">
        <v>12.5</v>
      </c>
      <c r="M2279" s="1" t="str">
        <f>IFERROR(VLOOKUP(Tabla1[[#This Row],[COD]],Circuitos[],2,0)," ")</f>
        <v xml:space="preserve"> </v>
      </c>
      <c r="N2279" s="9">
        <f>Tabla1[[#This Row],[DIA]]</f>
        <v>45922</v>
      </c>
    </row>
    <row r="2280" spans="1:14">
      <c r="A2280" s="9" t="str">
        <f>Tabla1[[#This Row],[DIA]]&amp;"-"&amp;Tabla1[[#This Row],[NUM]]</f>
        <v>45922-921</v>
      </c>
      <c r="B2280" s="61">
        <v>45922</v>
      </c>
      <c r="C2280" t="s">
        <v>13</v>
      </c>
      <c r="D2280" t="s">
        <v>185</v>
      </c>
      <c r="E2280" t="s">
        <v>186</v>
      </c>
      <c r="F2280">
        <v>921</v>
      </c>
      <c r="G2280">
        <v>0.81597222222222221</v>
      </c>
      <c r="H2280">
        <v>2.0833333333333332E-2</v>
      </c>
      <c r="I2280">
        <v>10</v>
      </c>
      <c r="J2280">
        <v>0</v>
      </c>
      <c r="K2280">
        <v>10</v>
      </c>
      <c r="L2280">
        <v>0</v>
      </c>
      <c r="M2280" s="1" t="str">
        <f>IFERROR(VLOOKUP(Tabla1[[#This Row],[COD]],Circuitos[],2,0)," ")</f>
        <v xml:space="preserve"> </v>
      </c>
      <c r="N2280" s="9">
        <f>Tabla1[[#This Row],[DIA]]</f>
        <v>45922</v>
      </c>
    </row>
    <row r="2281" spans="1:14">
      <c r="A2281" s="9" t="str">
        <f>Tabla1[[#This Row],[DIA]]&amp;"-"&amp;Tabla1[[#This Row],[NUM]]</f>
        <v>45922-921</v>
      </c>
      <c r="B2281" s="61">
        <v>45922</v>
      </c>
      <c r="C2281" t="s">
        <v>13</v>
      </c>
      <c r="D2281" t="s">
        <v>185</v>
      </c>
      <c r="E2281" t="s">
        <v>186</v>
      </c>
      <c r="F2281">
        <v>921</v>
      </c>
      <c r="G2281">
        <v>0.81597222222222221</v>
      </c>
      <c r="H2281">
        <v>0.99930555555555556</v>
      </c>
      <c r="I2281">
        <v>20</v>
      </c>
      <c r="J2281">
        <v>0</v>
      </c>
      <c r="K2281">
        <v>20</v>
      </c>
      <c r="L2281">
        <v>0</v>
      </c>
      <c r="M2281" s="1" t="str">
        <f>IFERROR(VLOOKUP(Tabla1[[#This Row],[COD]],Circuitos[],2,0)," ")</f>
        <v xml:space="preserve"> </v>
      </c>
      <c r="N2281" s="9">
        <f>Tabla1[[#This Row],[DIA]]</f>
        <v>45922</v>
      </c>
    </row>
    <row r="2282" spans="1:14">
      <c r="A2282" s="9" t="str">
        <f>Tabla1[[#This Row],[DIA]]&amp;"-"&amp;Tabla1[[#This Row],[NUM]]</f>
        <v>45922-1683</v>
      </c>
      <c r="B2282" s="61">
        <v>45922</v>
      </c>
      <c r="C2282" t="s">
        <v>13</v>
      </c>
      <c r="D2282" t="s">
        <v>147</v>
      </c>
      <c r="E2282" t="s">
        <v>475</v>
      </c>
      <c r="F2282">
        <v>1683</v>
      </c>
      <c r="G2282">
        <v>0.38194444444444442</v>
      </c>
      <c r="H2282">
        <v>0.57986111111111116</v>
      </c>
      <c r="I2282">
        <v>30</v>
      </c>
      <c r="J2282">
        <v>0</v>
      </c>
      <c r="K2282">
        <v>30</v>
      </c>
      <c r="L2282">
        <v>0</v>
      </c>
      <c r="M2282" s="1" t="str">
        <f>IFERROR(VLOOKUP(Tabla1[[#This Row],[COD]],Circuitos[],2,0)," ")</f>
        <v xml:space="preserve"> </v>
      </c>
      <c r="N2282" s="9">
        <f>Tabla1[[#This Row],[DIA]]</f>
        <v>45922</v>
      </c>
    </row>
    <row r="2283" spans="1:14">
      <c r="A2283" s="9" t="str">
        <f>Tabla1[[#This Row],[DIA]]&amp;"-"&amp;Tabla1[[#This Row],[NUM]]</f>
        <v>45922-715</v>
      </c>
      <c r="B2283" s="61">
        <v>45922</v>
      </c>
      <c r="C2283" t="s">
        <v>13</v>
      </c>
      <c r="D2283" t="s">
        <v>551</v>
      </c>
      <c r="E2283" t="s">
        <v>250</v>
      </c>
      <c r="F2283">
        <v>715</v>
      </c>
      <c r="G2283">
        <v>0.38194444444444442</v>
      </c>
      <c r="H2283">
        <v>0.44097222222222221</v>
      </c>
      <c r="I2283">
        <v>45</v>
      </c>
      <c r="J2283">
        <v>8</v>
      </c>
      <c r="K2283">
        <v>37</v>
      </c>
      <c r="L2283">
        <v>17.777777777777779</v>
      </c>
      <c r="M2283" s="1" t="str">
        <f>IFERROR(VLOOKUP(Tabla1[[#This Row],[COD]],Circuitos[],2,0)," ")</f>
        <v xml:space="preserve"> </v>
      </c>
      <c r="N2283" s="9">
        <f>Tabla1[[#This Row],[DIA]]</f>
        <v>45922</v>
      </c>
    </row>
    <row r="2284" spans="1:14">
      <c r="A2284" s="9" t="str">
        <f>Tabla1[[#This Row],[DIA]]&amp;"-"&amp;Tabla1[[#This Row],[NUM]]</f>
        <v>45922-1002</v>
      </c>
      <c r="B2284" s="61">
        <v>45922</v>
      </c>
      <c r="C2284" t="s">
        <v>13</v>
      </c>
      <c r="D2284" t="s">
        <v>183</v>
      </c>
      <c r="E2284" t="s">
        <v>174</v>
      </c>
      <c r="F2284">
        <v>1002</v>
      </c>
      <c r="G2284">
        <v>0.52777777777777779</v>
      </c>
      <c r="H2284">
        <v>0.77777777777777779</v>
      </c>
      <c r="I2284">
        <v>20</v>
      </c>
      <c r="J2284">
        <v>0</v>
      </c>
      <c r="K2284">
        <v>20</v>
      </c>
      <c r="L2284">
        <v>0</v>
      </c>
      <c r="M2284" s="1" t="str">
        <f>IFERROR(VLOOKUP(Tabla1[[#This Row],[COD]],Circuitos[],2,0)," ")</f>
        <v>Programas de Egipto</v>
      </c>
      <c r="N2284" s="9">
        <f>Tabla1[[#This Row],[DIA]]</f>
        <v>45922</v>
      </c>
    </row>
    <row r="2285" spans="1:14">
      <c r="A2285" s="9" t="str">
        <f>Tabla1[[#This Row],[DIA]]&amp;"-"&amp;Tabla1[[#This Row],[NUM]]</f>
        <v>45922-1219</v>
      </c>
      <c r="B2285" s="61">
        <v>45922</v>
      </c>
      <c r="C2285" t="s">
        <v>13</v>
      </c>
      <c r="D2285" t="s">
        <v>557</v>
      </c>
      <c r="E2285" t="s">
        <v>250</v>
      </c>
      <c r="F2285">
        <v>1219</v>
      </c>
      <c r="G2285">
        <v>0.3125</v>
      </c>
      <c r="H2285">
        <v>0.38194444444444442</v>
      </c>
      <c r="I2285">
        <v>30</v>
      </c>
      <c r="J2285">
        <v>0</v>
      </c>
      <c r="K2285">
        <v>30</v>
      </c>
      <c r="L2285">
        <v>0</v>
      </c>
      <c r="M2285" s="1" t="str">
        <f>IFERROR(VLOOKUP(Tabla1[[#This Row],[COD]],Circuitos[],2,0)," ")</f>
        <v xml:space="preserve"> </v>
      </c>
      <c r="N2285" s="9">
        <f>Tabla1[[#This Row],[DIA]]</f>
        <v>45922</v>
      </c>
    </row>
    <row r="2286" spans="1:14">
      <c r="A2286" s="9" t="str">
        <f>Tabla1[[#This Row],[DIA]]&amp;"-"&amp;Tabla1[[#This Row],[NUM]]</f>
        <v>45922-586</v>
      </c>
      <c r="B2286" s="61">
        <v>45922</v>
      </c>
      <c r="C2286" t="s">
        <v>229</v>
      </c>
      <c r="D2286" t="s">
        <v>13</v>
      </c>
      <c r="E2286" t="s">
        <v>556</v>
      </c>
      <c r="F2286">
        <v>586</v>
      </c>
      <c r="G2286">
        <v>0.73611111111111116</v>
      </c>
      <c r="H2286">
        <v>0.86111111111111116</v>
      </c>
      <c r="I2286">
        <v>35</v>
      </c>
      <c r="J2286">
        <v>0</v>
      </c>
      <c r="K2286">
        <v>35</v>
      </c>
      <c r="L2286">
        <v>0</v>
      </c>
      <c r="M2286" s="1" t="str">
        <f>IFERROR(VLOOKUP(Tabla1[[#This Row],[COD]],Circuitos[],2,0)," ")</f>
        <v xml:space="preserve"> </v>
      </c>
      <c r="N2286" s="9">
        <f>Tabla1[[#This Row],[DIA]]</f>
        <v>45922</v>
      </c>
    </row>
    <row r="2287" spans="1:14">
      <c r="A2287" s="9" t="str">
        <f>Tabla1[[#This Row],[DIA]]&amp;"-"&amp;Tabla1[[#This Row],[NUM]]</f>
        <v>45922-1010</v>
      </c>
      <c r="B2287" s="61">
        <v>45922</v>
      </c>
      <c r="C2287" t="s">
        <v>20</v>
      </c>
      <c r="D2287" t="s">
        <v>183</v>
      </c>
      <c r="E2287" t="s">
        <v>174</v>
      </c>
      <c r="F2287">
        <v>1010</v>
      </c>
      <c r="G2287">
        <v>0.72916666666666663</v>
      </c>
      <c r="H2287">
        <v>3.125E-2</v>
      </c>
      <c r="I2287">
        <v>88</v>
      </c>
      <c r="J2287">
        <v>71</v>
      </c>
      <c r="K2287">
        <v>17</v>
      </c>
      <c r="L2287">
        <v>80.681818181818187</v>
      </c>
      <c r="M2287" s="1" t="str">
        <f>IFERROR(VLOOKUP(Tabla1[[#This Row],[COD]],Circuitos[],2,0)," ")</f>
        <v>Nefertari y Abu Simbel / Maravillas del Nilo y Abu Simbel</v>
      </c>
      <c r="N2287" s="9">
        <f>Tabla1[[#This Row],[DIA]]</f>
        <v>45922</v>
      </c>
    </row>
    <row r="2288" spans="1:14">
      <c r="A2288" s="9" t="str">
        <f>Tabla1[[#This Row],[DIA]]&amp;"-"&amp;Tabla1[[#This Row],[NUM]]</f>
        <v>45922-898</v>
      </c>
      <c r="B2288" s="61">
        <v>45922</v>
      </c>
      <c r="C2288" t="s">
        <v>350</v>
      </c>
      <c r="D2288" t="s">
        <v>13</v>
      </c>
      <c r="E2288" t="s">
        <v>278</v>
      </c>
      <c r="F2288">
        <v>898</v>
      </c>
      <c r="G2288">
        <v>0.33333333333333331</v>
      </c>
      <c r="H2288">
        <v>0.52083333333333337</v>
      </c>
      <c r="I2288">
        <v>82</v>
      </c>
      <c r="J2288">
        <v>42</v>
      </c>
      <c r="K2288">
        <v>40</v>
      </c>
      <c r="L2288">
        <v>51.219512195121951</v>
      </c>
      <c r="M2288" s="1" t="str">
        <f>IFERROR(VLOOKUP(Tabla1[[#This Row],[COD]],Circuitos[],2,0)," ")</f>
        <v xml:space="preserve"> </v>
      </c>
      <c r="N2288" s="9">
        <f>Tabla1[[#This Row],[DIA]]</f>
        <v>45922</v>
      </c>
    </row>
    <row r="2289" spans="1:14">
      <c r="A2289" s="9" t="str">
        <f>Tabla1[[#This Row],[DIA]]&amp;"-"&amp;Tabla1[[#This Row],[NUM]]</f>
        <v>45922-5115</v>
      </c>
      <c r="B2289" s="61">
        <v>45922</v>
      </c>
      <c r="C2289" t="s">
        <v>57</v>
      </c>
      <c r="D2289" t="s">
        <v>147</v>
      </c>
      <c r="E2289" t="s">
        <v>549</v>
      </c>
      <c r="F2289">
        <v>5115</v>
      </c>
      <c r="G2289">
        <v>0.33333333333333331</v>
      </c>
      <c r="H2289">
        <v>0.56944444444444442</v>
      </c>
      <c r="I2289">
        <v>189</v>
      </c>
      <c r="J2289">
        <v>189</v>
      </c>
      <c r="K2289">
        <v>0</v>
      </c>
      <c r="L2289">
        <v>100</v>
      </c>
      <c r="M2289" s="1" t="str">
        <f>IFERROR(VLOOKUP(Tabla1[[#This Row],[COD]],Circuitos[],2,0)," ")</f>
        <v>Turquía Eterna I y II</v>
      </c>
      <c r="N2289" s="9">
        <f>Tabla1[[#This Row],[DIA]]</f>
        <v>45922</v>
      </c>
    </row>
    <row r="2290" spans="1:14">
      <c r="A2290" s="9" t="str">
        <f>Tabla1[[#This Row],[DIA]]&amp;"-"&amp;Tabla1[[#This Row],[NUM]]</f>
        <v>45923-1304</v>
      </c>
      <c r="B2290" s="61">
        <v>45923</v>
      </c>
      <c r="C2290" t="s">
        <v>33</v>
      </c>
      <c r="D2290" t="s">
        <v>147</v>
      </c>
      <c r="E2290" t="s">
        <v>181</v>
      </c>
      <c r="F2290">
        <v>1304</v>
      </c>
      <c r="G2290">
        <v>0.5</v>
      </c>
      <c r="H2290">
        <v>0.72569444444444442</v>
      </c>
      <c r="I2290">
        <v>12</v>
      </c>
      <c r="J2290">
        <v>2</v>
      </c>
      <c r="K2290">
        <v>10</v>
      </c>
      <c r="L2290">
        <v>16.666666666666668</v>
      </c>
      <c r="M2290" s="1" t="str">
        <f>IFERROR(VLOOKUP(Tabla1[[#This Row],[COD]],Circuitos[],2,0)," ")</f>
        <v xml:space="preserve"> </v>
      </c>
      <c r="N2290" s="9">
        <f>Tabla1[[#This Row],[DIA]]</f>
        <v>45923</v>
      </c>
    </row>
    <row r="2291" spans="1:14">
      <c r="A2291" s="9" t="str">
        <f>Tabla1[[#This Row],[DIA]]&amp;"-"&amp;Tabla1[[#This Row],[NUM]]</f>
        <v>45923-1854</v>
      </c>
      <c r="B2291" s="61">
        <v>45923</v>
      </c>
      <c r="C2291" t="s">
        <v>36</v>
      </c>
      <c r="D2291" t="s">
        <v>147</v>
      </c>
      <c r="E2291" t="s">
        <v>181</v>
      </c>
      <c r="F2291">
        <v>1854</v>
      </c>
      <c r="G2291">
        <v>0.5</v>
      </c>
      <c r="H2291">
        <v>0.69097222222222221</v>
      </c>
      <c r="I2291">
        <v>16</v>
      </c>
      <c r="J2291">
        <v>0</v>
      </c>
      <c r="K2291">
        <v>16</v>
      </c>
      <c r="L2291">
        <v>0</v>
      </c>
      <c r="M2291" s="1" t="str">
        <f>IFERROR(VLOOKUP(Tabla1[[#This Row],[COD]],Circuitos[],2,0)," ")</f>
        <v xml:space="preserve"> </v>
      </c>
      <c r="N2291" s="9">
        <f>Tabla1[[#This Row],[DIA]]</f>
        <v>45923</v>
      </c>
    </row>
    <row r="2292" spans="1:14">
      <c r="A2292" s="9" t="str">
        <f>Tabla1[[#This Row],[DIA]]&amp;"-"&amp;Tabla1[[#This Row],[NUM]]</f>
        <v>45923-1316</v>
      </c>
      <c r="B2292" s="61">
        <v>45923</v>
      </c>
      <c r="C2292" t="s">
        <v>37</v>
      </c>
      <c r="D2292" t="s">
        <v>147</v>
      </c>
      <c r="E2292" t="s">
        <v>181</v>
      </c>
      <c r="F2292">
        <v>1316</v>
      </c>
      <c r="G2292">
        <v>0.50347222222222221</v>
      </c>
      <c r="H2292">
        <v>0.71875</v>
      </c>
      <c r="I2292">
        <v>16</v>
      </c>
      <c r="J2292">
        <v>4</v>
      </c>
      <c r="K2292">
        <v>12</v>
      </c>
      <c r="L2292">
        <v>25</v>
      </c>
      <c r="M2292" s="1" t="str">
        <f>IFERROR(VLOOKUP(Tabla1[[#This Row],[COD]],Circuitos[],2,0)," ")</f>
        <v xml:space="preserve"> </v>
      </c>
      <c r="N2292" s="9">
        <f>Tabla1[[#This Row],[DIA]]</f>
        <v>45923</v>
      </c>
    </row>
    <row r="2293" spans="1:14">
      <c r="A2293" s="9" t="str">
        <f>Tabla1[[#This Row],[DIA]]&amp;"-"&amp;Tabla1[[#This Row],[NUM]]</f>
        <v>45923-938</v>
      </c>
      <c r="B2293" s="61">
        <v>45923</v>
      </c>
      <c r="C2293" t="s">
        <v>209</v>
      </c>
      <c r="D2293" t="s">
        <v>13</v>
      </c>
      <c r="E2293" t="s">
        <v>250</v>
      </c>
      <c r="F2293">
        <v>938</v>
      </c>
      <c r="G2293">
        <v>0.82638888888888884</v>
      </c>
      <c r="H2293">
        <v>0.95486111111111116</v>
      </c>
      <c r="I2293">
        <v>45</v>
      </c>
      <c r="J2293">
        <v>0</v>
      </c>
      <c r="K2293">
        <v>45</v>
      </c>
      <c r="L2293">
        <v>0</v>
      </c>
      <c r="M2293" s="1" t="str">
        <f>IFERROR(VLOOKUP(Tabla1[[#This Row],[COD]],Circuitos[],2,0)," ")</f>
        <v xml:space="preserve"> </v>
      </c>
      <c r="N2293" s="9">
        <f>Tabla1[[#This Row],[DIA]]</f>
        <v>45923</v>
      </c>
    </row>
    <row r="2294" spans="1:14">
      <c r="A2294" s="9" t="str">
        <f>Tabla1[[#This Row],[DIA]]&amp;"-"&amp;Tabla1[[#This Row],[NUM]]</f>
        <v>45923-728</v>
      </c>
      <c r="B2294" s="61">
        <v>45923</v>
      </c>
      <c r="C2294" t="s">
        <v>547</v>
      </c>
      <c r="D2294" t="s">
        <v>394</v>
      </c>
      <c r="E2294" t="s">
        <v>395</v>
      </c>
      <c r="F2294">
        <v>728</v>
      </c>
      <c r="G2294">
        <v>0.18055555555555555</v>
      </c>
      <c r="H2294">
        <v>0.26041666666666669</v>
      </c>
      <c r="I2294">
        <v>46</v>
      </c>
      <c r="J2294">
        <v>6</v>
      </c>
      <c r="K2294">
        <v>40</v>
      </c>
      <c r="L2294">
        <v>13.043478260869565</v>
      </c>
      <c r="M2294" s="1" t="str">
        <f>IFERROR(VLOOKUP(Tabla1[[#This Row],[COD]],Circuitos[],2,0)," ")</f>
        <v xml:space="preserve"> </v>
      </c>
      <c r="N2294" s="9">
        <f>Tabla1[[#This Row],[DIA]]</f>
        <v>45923</v>
      </c>
    </row>
    <row r="2295" spans="1:14">
      <c r="A2295" s="9" t="str">
        <f>Tabla1[[#This Row],[DIA]]&amp;"-"&amp;Tabla1[[#This Row],[NUM]]</f>
        <v>45923-76</v>
      </c>
      <c r="B2295" s="61">
        <v>45923</v>
      </c>
      <c r="C2295" t="s">
        <v>252</v>
      </c>
      <c r="D2295" t="s">
        <v>36</v>
      </c>
      <c r="E2295" t="s">
        <v>272</v>
      </c>
      <c r="F2295">
        <v>76</v>
      </c>
      <c r="G2295">
        <v>0.58680555555555558</v>
      </c>
      <c r="H2295">
        <v>0.66319444444444442</v>
      </c>
      <c r="I2295">
        <v>15</v>
      </c>
      <c r="J2295">
        <v>10</v>
      </c>
      <c r="K2295">
        <v>5</v>
      </c>
      <c r="L2295">
        <v>66.666666666666671</v>
      </c>
      <c r="M2295" s="1" t="str">
        <f>IFERROR(VLOOKUP(Tabla1[[#This Row],[COD]],Circuitos[],2,0)," ")</f>
        <v xml:space="preserve"> </v>
      </c>
      <c r="N2295" s="9">
        <f>Tabla1[[#This Row],[DIA]]</f>
        <v>45923</v>
      </c>
    </row>
    <row r="2296" spans="1:14">
      <c r="A2296" s="9" t="str">
        <f>Tabla1[[#This Row],[DIA]]&amp;"-"&amp;Tabla1[[#This Row],[NUM]]</f>
        <v>45923-60</v>
      </c>
      <c r="B2296" s="61">
        <v>45923</v>
      </c>
      <c r="C2296" t="s">
        <v>252</v>
      </c>
      <c r="D2296" t="s">
        <v>13</v>
      </c>
      <c r="E2296" t="s">
        <v>272</v>
      </c>
      <c r="F2296">
        <v>60</v>
      </c>
      <c r="G2296">
        <v>0.60763888888888884</v>
      </c>
      <c r="H2296">
        <v>0.71527777777777779</v>
      </c>
      <c r="I2296">
        <v>18</v>
      </c>
      <c r="J2296">
        <v>2</v>
      </c>
      <c r="K2296">
        <v>16</v>
      </c>
      <c r="L2296">
        <v>11.111111111111111</v>
      </c>
      <c r="M2296" s="1" t="str">
        <f>IFERROR(VLOOKUP(Tabla1[[#This Row],[COD]],Circuitos[],2,0)," ")</f>
        <v xml:space="preserve"> </v>
      </c>
      <c r="N2296" s="9">
        <f>Tabla1[[#This Row],[DIA]]</f>
        <v>45923</v>
      </c>
    </row>
    <row r="2297" spans="1:14">
      <c r="A2297" s="9" t="str">
        <f>Tabla1[[#This Row],[DIA]]&amp;"-"&amp;Tabla1[[#This Row],[NUM]]</f>
        <v>45923-650</v>
      </c>
      <c r="B2297" s="61">
        <v>45923</v>
      </c>
      <c r="C2297" t="s">
        <v>252</v>
      </c>
      <c r="D2297" t="s">
        <v>13</v>
      </c>
      <c r="E2297" t="s">
        <v>250</v>
      </c>
      <c r="F2297">
        <v>650</v>
      </c>
      <c r="G2297">
        <v>0.61458333333333337</v>
      </c>
      <c r="H2297">
        <v>0.72222222222222221</v>
      </c>
      <c r="I2297">
        <v>50</v>
      </c>
      <c r="J2297">
        <v>22</v>
      </c>
      <c r="K2297">
        <v>28</v>
      </c>
      <c r="L2297">
        <v>44</v>
      </c>
      <c r="M2297" s="1" t="str">
        <f>IFERROR(VLOOKUP(Tabla1[[#This Row],[COD]],Circuitos[],2,0)," ")</f>
        <v xml:space="preserve"> </v>
      </c>
      <c r="N2297" s="9">
        <f>Tabla1[[#This Row],[DIA]]</f>
        <v>45923</v>
      </c>
    </row>
    <row r="2298" spans="1:14">
      <c r="A2298" s="9" t="str">
        <f>Tabla1[[#This Row],[DIA]]&amp;"-"&amp;Tabla1[[#This Row],[NUM]]</f>
        <v>45923-690</v>
      </c>
      <c r="B2298" s="61">
        <v>45923</v>
      </c>
      <c r="C2298" t="s">
        <v>545</v>
      </c>
      <c r="D2298" t="s">
        <v>13</v>
      </c>
      <c r="E2298" t="s">
        <v>250</v>
      </c>
      <c r="F2298">
        <v>690</v>
      </c>
      <c r="G2298">
        <v>0.84722222222222221</v>
      </c>
      <c r="H2298">
        <v>0.95138888888888884</v>
      </c>
      <c r="I2298">
        <v>45</v>
      </c>
      <c r="J2298">
        <v>4</v>
      </c>
      <c r="K2298">
        <v>41</v>
      </c>
      <c r="L2298">
        <v>8.8888888888888893</v>
      </c>
      <c r="M2298" s="1" t="str">
        <f>IFERROR(VLOOKUP(Tabla1[[#This Row],[COD]],Circuitos[],2,0)," ")</f>
        <v xml:space="preserve"> </v>
      </c>
      <c r="N2298" s="9">
        <f>Tabla1[[#This Row],[DIA]]</f>
        <v>45923</v>
      </c>
    </row>
    <row r="2299" spans="1:14">
      <c r="A2299" s="9" t="str">
        <f>Tabla1[[#This Row],[DIA]]&amp;"-"&amp;Tabla1[[#This Row],[NUM]]</f>
        <v>45923-1305</v>
      </c>
      <c r="B2299" s="61">
        <v>45923</v>
      </c>
      <c r="C2299" t="s">
        <v>147</v>
      </c>
      <c r="D2299" t="s">
        <v>33</v>
      </c>
      <c r="E2299" t="s">
        <v>181</v>
      </c>
      <c r="F2299">
        <v>1305</v>
      </c>
      <c r="G2299">
        <v>0.55208333333333337</v>
      </c>
      <c r="H2299">
        <v>0.70833333333333337</v>
      </c>
      <c r="I2299">
        <v>12</v>
      </c>
      <c r="J2299">
        <v>0</v>
      </c>
      <c r="K2299">
        <v>12</v>
      </c>
      <c r="L2299">
        <v>0</v>
      </c>
      <c r="M2299" s="1" t="str">
        <f>IFERROR(VLOOKUP(Tabla1[[#This Row],[COD]],Circuitos[],2,0)," ")</f>
        <v xml:space="preserve"> </v>
      </c>
      <c r="N2299" s="9">
        <f>Tabla1[[#This Row],[DIA]]</f>
        <v>45923</v>
      </c>
    </row>
    <row r="2300" spans="1:14">
      <c r="A2300" s="9" t="str">
        <f>Tabla1[[#This Row],[DIA]]&amp;"-"&amp;Tabla1[[#This Row],[NUM]]</f>
        <v>45923-2020</v>
      </c>
      <c r="B2300" s="61">
        <v>45923</v>
      </c>
      <c r="C2300" t="s">
        <v>147</v>
      </c>
      <c r="D2300" t="s">
        <v>180</v>
      </c>
      <c r="E2300" t="s">
        <v>181</v>
      </c>
      <c r="F2300">
        <v>2020</v>
      </c>
      <c r="G2300">
        <v>0.76736111111111116</v>
      </c>
      <c r="H2300">
        <v>0.82986111111111116</v>
      </c>
      <c r="I2300">
        <v>58</v>
      </c>
      <c r="J2300">
        <v>0</v>
      </c>
      <c r="K2300">
        <v>58</v>
      </c>
      <c r="L2300">
        <v>0</v>
      </c>
      <c r="M2300" s="1" t="str">
        <f>IFERROR(VLOOKUP(Tabla1[[#This Row],[COD]],Circuitos[],2,0)," ")</f>
        <v xml:space="preserve"> </v>
      </c>
      <c r="N2300" s="9">
        <f>Tabla1[[#This Row],[DIA]]</f>
        <v>45923</v>
      </c>
    </row>
    <row r="2301" spans="1:14">
      <c r="A2301" s="9" t="str">
        <f>Tabla1[[#This Row],[DIA]]&amp;"-"&amp;Tabla1[[#This Row],[NUM]]</f>
        <v>45923-2022</v>
      </c>
      <c r="B2301" s="61">
        <v>45923</v>
      </c>
      <c r="C2301" t="s">
        <v>147</v>
      </c>
      <c r="D2301" t="s">
        <v>180</v>
      </c>
      <c r="E2301" t="s">
        <v>181</v>
      </c>
      <c r="F2301">
        <v>2022</v>
      </c>
      <c r="G2301">
        <v>0.83680555555555558</v>
      </c>
      <c r="H2301">
        <v>0.90277777777777779</v>
      </c>
      <c r="I2301">
        <v>28</v>
      </c>
      <c r="J2301">
        <v>6</v>
      </c>
      <c r="K2301">
        <v>22</v>
      </c>
      <c r="L2301">
        <v>21.428571428571427</v>
      </c>
      <c r="M2301" s="1" t="str">
        <f>IFERROR(VLOOKUP(Tabla1[[#This Row],[COD]],Circuitos[],2,0)," ")</f>
        <v xml:space="preserve"> </v>
      </c>
      <c r="N2301" s="9">
        <f>Tabla1[[#This Row],[DIA]]</f>
        <v>45923</v>
      </c>
    </row>
    <row r="2302" spans="1:14">
      <c r="A2302" s="9" t="str">
        <f>Tabla1[[#This Row],[DIA]]&amp;"-"&amp;Tabla1[[#This Row],[NUM]]</f>
        <v>45923-1855</v>
      </c>
      <c r="B2302" s="61">
        <v>45923</v>
      </c>
      <c r="C2302" t="s">
        <v>147</v>
      </c>
      <c r="D2302" t="s">
        <v>36</v>
      </c>
      <c r="E2302" t="s">
        <v>181</v>
      </c>
      <c r="F2302">
        <v>1855</v>
      </c>
      <c r="G2302">
        <v>0.59722222222222221</v>
      </c>
      <c r="H2302">
        <v>0.71180555555555558</v>
      </c>
      <c r="I2302">
        <v>16</v>
      </c>
      <c r="J2302">
        <v>0</v>
      </c>
      <c r="K2302">
        <v>16</v>
      </c>
      <c r="L2302">
        <v>0</v>
      </c>
      <c r="M2302" s="1" t="str">
        <f>IFERROR(VLOOKUP(Tabla1[[#This Row],[COD]],Circuitos[],2,0)," ")</f>
        <v xml:space="preserve"> </v>
      </c>
      <c r="N2302" s="9">
        <f>Tabla1[[#This Row],[DIA]]</f>
        <v>45923</v>
      </c>
    </row>
    <row r="2303" spans="1:14">
      <c r="A2303" s="9" t="str">
        <f>Tabla1[[#This Row],[DIA]]&amp;"-"&amp;Tabla1[[#This Row],[NUM]]</f>
        <v>45923-1315</v>
      </c>
      <c r="B2303" s="61">
        <v>45923</v>
      </c>
      <c r="C2303" t="s">
        <v>147</v>
      </c>
      <c r="D2303" t="s">
        <v>37</v>
      </c>
      <c r="E2303" t="s">
        <v>181</v>
      </c>
      <c r="F2303">
        <v>1315</v>
      </c>
      <c r="G2303">
        <v>0.32291666666666669</v>
      </c>
      <c r="H2303">
        <v>0.46180555555555558</v>
      </c>
      <c r="I2303">
        <v>16</v>
      </c>
      <c r="J2303">
        <v>0</v>
      </c>
      <c r="K2303">
        <v>16</v>
      </c>
      <c r="L2303">
        <v>0</v>
      </c>
      <c r="M2303" s="1" t="str">
        <f>IFERROR(VLOOKUP(Tabla1[[#This Row],[COD]],Circuitos[],2,0)," ")</f>
        <v xml:space="preserve"> </v>
      </c>
      <c r="N2303" s="9">
        <f>Tabla1[[#This Row],[DIA]]</f>
        <v>45923</v>
      </c>
    </row>
    <row r="2304" spans="1:14">
      <c r="A2304" s="9" t="str">
        <f>Tabla1[[#This Row],[DIA]]&amp;"-"&amp;Tabla1[[#This Row],[NUM]]</f>
        <v>45923-1859</v>
      </c>
      <c r="B2304" s="61">
        <v>45923</v>
      </c>
      <c r="C2304" t="s">
        <v>147</v>
      </c>
      <c r="D2304" t="s">
        <v>13</v>
      </c>
      <c r="E2304" t="s">
        <v>181</v>
      </c>
      <c r="F2304">
        <v>1859</v>
      </c>
      <c r="G2304">
        <v>0.55208333333333337</v>
      </c>
      <c r="H2304">
        <v>0.70138888888888884</v>
      </c>
      <c r="I2304">
        <v>30</v>
      </c>
      <c r="J2304">
        <v>2</v>
      </c>
      <c r="K2304">
        <v>28</v>
      </c>
      <c r="L2304">
        <v>6.666666666666667</v>
      </c>
      <c r="M2304" s="1" t="str">
        <f>IFERROR(VLOOKUP(Tabla1[[#This Row],[COD]],Circuitos[],2,0)," ")</f>
        <v xml:space="preserve"> </v>
      </c>
      <c r="N2304" s="9">
        <f>Tabla1[[#This Row],[DIA]]</f>
        <v>45923</v>
      </c>
    </row>
    <row r="2305" spans="1:14">
      <c r="A2305" s="9" t="str">
        <f>Tabla1[[#This Row],[DIA]]&amp;"-"&amp;Tabla1[[#This Row],[NUM]]</f>
        <v>45923-1313</v>
      </c>
      <c r="B2305" s="61">
        <v>45923</v>
      </c>
      <c r="C2305" t="s">
        <v>147</v>
      </c>
      <c r="D2305" t="s">
        <v>22</v>
      </c>
      <c r="E2305" t="s">
        <v>181</v>
      </c>
      <c r="F2305">
        <v>1313</v>
      </c>
      <c r="G2305">
        <v>0.59375</v>
      </c>
      <c r="H2305">
        <v>0.72569444444444442</v>
      </c>
      <c r="I2305">
        <v>12</v>
      </c>
      <c r="J2305">
        <v>0</v>
      </c>
      <c r="K2305">
        <v>12</v>
      </c>
      <c r="L2305">
        <v>0</v>
      </c>
      <c r="M2305" s="1" t="str">
        <f>IFERROR(VLOOKUP(Tabla1[[#This Row],[COD]],Circuitos[],2,0)," ")</f>
        <v xml:space="preserve"> </v>
      </c>
      <c r="N2305" s="9">
        <f>Tabla1[[#This Row],[DIA]]</f>
        <v>45923</v>
      </c>
    </row>
    <row r="2306" spans="1:14">
      <c r="A2306" s="9" t="str">
        <f>Tabla1[[#This Row],[DIA]]&amp;"-"&amp;Tabla1[[#This Row],[NUM]]</f>
        <v>45923-1241</v>
      </c>
      <c r="B2306" s="61">
        <v>45923</v>
      </c>
      <c r="C2306" t="s">
        <v>13</v>
      </c>
      <c r="D2306" t="s">
        <v>544</v>
      </c>
      <c r="E2306" t="s">
        <v>250</v>
      </c>
      <c r="F2306">
        <v>1241</v>
      </c>
      <c r="G2306">
        <v>0.66666666666666663</v>
      </c>
      <c r="H2306">
        <v>0.76388888888888884</v>
      </c>
      <c r="I2306">
        <v>50</v>
      </c>
      <c r="J2306">
        <v>5</v>
      </c>
      <c r="K2306">
        <v>45</v>
      </c>
      <c r="L2306">
        <v>10</v>
      </c>
      <c r="M2306" s="1" t="str">
        <f>IFERROR(VLOOKUP(Tabla1[[#This Row],[COD]],Circuitos[],2,0)," ")</f>
        <v xml:space="preserve"> </v>
      </c>
      <c r="N2306" s="9">
        <f>Tabla1[[#This Row],[DIA]]</f>
        <v>45923</v>
      </c>
    </row>
    <row r="2307" spans="1:14">
      <c r="A2307" s="9" t="str">
        <f>Tabla1[[#This Row],[DIA]]&amp;"-"&amp;Tabla1[[#This Row],[NUM]]</f>
        <v>45923-933</v>
      </c>
      <c r="B2307" s="61">
        <v>45923</v>
      </c>
      <c r="C2307" t="s">
        <v>13</v>
      </c>
      <c r="D2307" t="s">
        <v>209</v>
      </c>
      <c r="E2307" t="s">
        <v>250</v>
      </c>
      <c r="F2307">
        <v>933</v>
      </c>
      <c r="G2307">
        <v>0.375</v>
      </c>
      <c r="H2307">
        <v>0.49305555555555558</v>
      </c>
      <c r="I2307">
        <v>45</v>
      </c>
      <c r="J2307">
        <v>45</v>
      </c>
      <c r="K2307">
        <v>0</v>
      </c>
      <c r="L2307">
        <v>100</v>
      </c>
      <c r="M2307" s="1" t="str">
        <f>IFERROR(VLOOKUP(Tabla1[[#This Row],[COD]],Circuitos[],2,0)," ")</f>
        <v xml:space="preserve"> </v>
      </c>
      <c r="N2307" s="9">
        <f>Tabla1[[#This Row],[DIA]]</f>
        <v>45923</v>
      </c>
    </row>
    <row r="2308" spans="1:14">
      <c r="A2308" s="9" t="str">
        <f>Tabla1[[#This Row],[DIA]]&amp;"-"&amp;Tabla1[[#This Row],[NUM]]</f>
        <v>45923-689</v>
      </c>
      <c r="B2308" s="61">
        <v>45923</v>
      </c>
      <c r="C2308" t="s">
        <v>13</v>
      </c>
      <c r="D2308" t="s">
        <v>545</v>
      </c>
      <c r="E2308" t="s">
        <v>250</v>
      </c>
      <c r="F2308">
        <v>689</v>
      </c>
      <c r="G2308">
        <v>0.71527777777777779</v>
      </c>
      <c r="H2308">
        <v>0.81597222222222221</v>
      </c>
      <c r="I2308">
        <v>45</v>
      </c>
      <c r="J2308">
        <v>2</v>
      </c>
      <c r="K2308">
        <v>43</v>
      </c>
      <c r="L2308">
        <v>4.4444444444444446</v>
      </c>
      <c r="M2308" s="1" t="str">
        <f>IFERROR(VLOOKUP(Tabla1[[#This Row],[COD]],Circuitos[],2,0)," ")</f>
        <v xml:space="preserve"> </v>
      </c>
      <c r="N2308" s="9">
        <f>Tabla1[[#This Row],[DIA]]</f>
        <v>45923</v>
      </c>
    </row>
    <row r="2309" spans="1:14">
      <c r="A2309" s="9" t="str">
        <f>Tabla1[[#This Row],[DIA]]&amp;"-"&amp;Tabla1[[#This Row],[NUM]]</f>
        <v>45923-1858</v>
      </c>
      <c r="B2309" s="61">
        <v>45923</v>
      </c>
      <c r="C2309" t="s">
        <v>13</v>
      </c>
      <c r="D2309" t="s">
        <v>147</v>
      </c>
      <c r="E2309" t="s">
        <v>181</v>
      </c>
      <c r="F2309">
        <v>1858</v>
      </c>
      <c r="G2309">
        <v>0.5</v>
      </c>
      <c r="H2309">
        <v>0.71527777777777779</v>
      </c>
      <c r="I2309">
        <v>30</v>
      </c>
      <c r="J2309">
        <v>0</v>
      </c>
      <c r="K2309">
        <v>30</v>
      </c>
      <c r="L2309">
        <v>0</v>
      </c>
      <c r="M2309" s="1" t="str">
        <f>IFERROR(VLOOKUP(Tabla1[[#This Row],[COD]],Circuitos[],2,0)," ")</f>
        <v xml:space="preserve"> </v>
      </c>
      <c r="N2309" s="9">
        <f>Tabla1[[#This Row],[DIA]]</f>
        <v>45923</v>
      </c>
    </row>
    <row r="2310" spans="1:14">
      <c r="A2310" s="9" t="str">
        <f>Tabla1[[#This Row],[DIA]]&amp;"-"&amp;Tabla1[[#This Row],[NUM]]</f>
        <v>45923-416</v>
      </c>
      <c r="B2310" s="61">
        <v>45923</v>
      </c>
      <c r="C2310" t="s">
        <v>13</v>
      </c>
      <c r="D2310" t="s">
        <v>358</v>
      </c>
      <c r="E2310" t="s">
        <v>528</v>
      </c>
      <c r="F2310">
        <v>416</v>
      </c>
      <c r="G2310">
        <v>0.52083333333333337</v>
      </c>
      <c r="H2310">
        <v>0.72222222222222221</v>
      </c>
      <c r="I2310">
        <v>36</v>
      </c>
      <c r="J2310">
        <v>35</v>
      </c>
      <c r="K2310">
        <v>1</v>
      </c>
      <c r="L2310">
        <v>97.222222222222229</v>
      </c>
      <c r="M2310" s="1" t="str">
        <f>IFERROR(VLOOKUP(Tabla1[[#This Row],[COD]],Circuitos[],2,0)," ")</f>
        <v xml:space="preserve"> </v>
      </c>
      <c r="N2310" s="9">
        <f>Tabla1[[#This Row],[DIA]]</f>
        <v>45923</v>
      </c>
    </row>
    <row r="2311" spans="1:14">
      <c r="A2311" s="9" t="str">
        <f>Tabla1[[#This Row],[DIA]]&amp;"-"&amp;Tabla1[[#This Row],[NUM]]</f>
        <v>45923-761</v>
      </c>
      <c r="B2311" s="61">
        <v>45923</v>
      </c>
      <c r="C2311" t="s">
        <v>13</v>
      </c>
      <c r="D2311" t="s">
        <v>261</v>
      </c>
      <c r="E2311" t="s">
        <v>278</v>
      </c>
      <c r="F2311">
        <v>761</v>
      </c>
      <c r="G2311">
        <v>0.72569444444444442</v>
      </c>
      <c r="H2311">
        <v>0.82986111111111116</v>
      </c>
      <c r="I2311">
        <v>45</v>
      </c>
      <c r="J2311">
        <v>19</v>
      </c>
      <c r="K2311">
        <v>26</v>
      </c>
      <c r="L2311">
        <v>42.222222222222221</v>
      </c>
      <c r="M2311" s="1" t="str">
        <f>IFERROR(VLOOKUP(Tabla1[[#This Row],[COD]],Circuitos[],2,0)," ")</f>
        <v>Sicilia Mágica "I"</v>
      </c>
      <c r="N2311" s="9">
        <f>Tabla1[[#This Row],[DIA]]</f>
        <v>45923</v>
      </c>
    </row>
    <row r="2312" spans="1:14">
      <c r="A2312" s="9" t="str">
        <f>Tabla1[[#This Row],[DIA]]&amp;"-"&amp;Tabla1[[#This Row],[NUM]]</f>
        <v>45923-686</v>
      </c>
      <c r="B2312" s="61">
        <v>45923</v>
      </c>
      <c r="C2312" t="s">
        <v>13</v>
      </c>
      <c r="D2312" t="s">
        <v>291</v>
      </c>
      <c r="E2312" t="s">
        <v>292</v>
      </c>
      <c r="F2312">
        <v>686</v>
      </c>
      <c r="G2312">
        <v>0.4513888888888889</v>
      </c>
      <c r="H2312">
        <v>0.65625</v>
      </c>
      <c r="I2312">
        <v>46</v>
      </c>
      <c r="J2312">
        <v>19</v>
      </c>
      <c r="K2312">
        <v>27</v>
      </c>
      <c r="L2312">
        <v>41.304347826086953</v>
      </c>
      <c r="M2312" s="1" t="str">
        <f>IFERROR(VLOOKUP(Tabla1[[#This Row],[COD]],Circuitos[],2,0)," ")</f>
        <v xml:space="preserve"> </v>
      </c>
      <c r="N2312" s="9">
        <f>Tabla1[[#This Row],[DIA]]</f>
        <v>45923</v>
      </c>
    </row>
    <row r="2313" spans="1:14">
      <c r="A2313" s="9" t="str">
        <f>Tabla1[[#This Row],[DIA]]&amp;"-"&amp;Tabla1[[#This Row],[NUM]]</f>
        <v>45923-941</v>
      </c>
      <c r="B2313" s="61">
        <v>45923</v>
      </c>
      <c r="C2313" t="s">
        <v>13</v>
      </c>
      <c r="D2313" t="s">
        <v>254</v>
      </c>
      <c r="E2313" t="s">
        <v>250</v>
      </c>
      <c r="F2313">
        <v>941</v>
      </c>
      <c r="G2313">
        <v>0.66666666666666663</v>
      </c>
      <c r="H2313">
        <v>0.78125</v>
      </c>
      <c r="I2313">
        <v>45</v>
      </c>
      <c r="J2313">
        <v>2</v>
      </c>
      <c r="K2313">
        <v>43</v>
      </c>
      <c r="L2313">
        <v>4.4444444444444446</v>
      </c>
      <c r="M2313" s="1" t="str">
        <f>IFERROR(VLOOKUP(Tabla1[[#This Row],[COD]],Circuitos[],2,0)," ")</f>
        <v xml:space="preserve"> </v>
      </c>
      <c r="N2313" s="9">
        <f>Tabla1[[#This Row],[DIA]]</f>
        <v>45923</v>
      </c>
    </row>
    <row r="2314" spans="1:14">
      <c r="A2314" s="9" t="str">
        <f>Tabla1[[#This Row],[DIA]]&amp;"-"&amp;Tabla1[[#This Row],[NUM]]</f>
        <v>45923-415</v>
      </c>
      <c r="B2314" s="61">
        <v>45923</v>
      </c>
      <c r="C2314" t="s">
        <v>358</v>
      </c>
      <c r="D2314" t="s">
        <v>13</v>
      </c>
      <c r="E2314" t="s">
        <v>528</v>
      </c>
      <c r="F2314">
        <v>415</v>
      </c>
      <c r="G2314">
        <v>0.34722222222222221</v>
      </c>
      <c r="H2314">
        <v>0.47569444444444442</v>
      </c>
      <c r="I2314">
        <v>35</v>
      </c>
      <c r="J2314">
        <v>33</v>
      </c>
      <c r="K2314">
        <v>2</v>
      </c>
      <c r="L2314">
        <v>94.285714285714292</v>
      </c>
      <c r="M2314" s="1" t="str">
        <f>IFERROR(VLOOKUP(Tabla1[[#This Row],[COD]],Circuitos[],2,0)," ")</f>
        <v xml:space="preserve"> </v>
      </c>
      <c r="N2314" s="9">
        <f>Tabla1[[#This Row],[DIA]]</f>
        <v>45923</v>
      </c>
    </row>
    <row r="2315" spans="1:14">
      <c r="A2315" s="9" t="str">
        <f>Tabla1[[#This Row],[DIA]]&amp;"-"&amp;Tabla1[[#This Row],[NUM]]</f>
        <v>45923-762</v>
      </c>
      <c r="B2315" s="61">
        <v>45923</v>
      </c>
      <c r="C2315" t="s">
        <v>261</v>
      </c>
      <c r="D2315" t="s">
        <v>22</v>
      </c>
      <c r="E2315" t="s">
        <v>278</v>
      </c>
      <c r="F2315">
        <v>762</v>
      </c>
      <c r="G2315">
        <v>0.87152777777777779</v>
      </c>
      <c r="H2315">
        <v>0.96527777777777779</v>
      </c>
      <c r="I2315">
        <v>45</v>
      </c>
      <c r="J2315">
        <v>10</v>
      </c>
      <c r="K2315">
        <v>35</v>
      </c>
      <c r="L2315">
        <v>22.222222222222221</v>
      </c>
      <c r="M2315" s="1" t="str">
        <f>IFERROR(VLOOKUP(Tabla1[[#This Row],[COD]],Circuitos[],2,0)," ")</f>
        <v xml:space="preserve"> </v>
      </c>
      <c r="N2315" s="9">
        <f>Tabla1[[#This Row],[DIA]]</f>
        <v>45923</v>
      </c>
    </row>
    <row r="2316" spans="1:14">
      <c r="A2316" s="9" t="str">
        <f>Tabla1[[#This Row],[DIA]]&amp;"-"&amp;Tabla1[[#This Row],[NUM]]</f>
        <v>45923-685</v>
      </c>
      <c r="B2316" s="61">
        <v>45923</v>
      </c>
      <c r="C2316" t="s">
        <v>291</v>
      </c>
      <c r="D2316" t="s">
        <v>13</v>
      </c>
      <c r="E2316" t="s">
        <v>292</v>
      </c>
      <c r="F2316">
        <v>685</v>
      </c>
      <c r="G2316">
        <v>0.29166666666666669</v>
      </c>
      <c r="H2316">
        <v>0.41666666666666669</v>
      </c>
      <c r="I2316">
        <v>46</v>
      </c>
      <c r="J2316">
        <v>0</v>
      </c>
      <c r="K2316">
        <v>46</v>
      </c>
      <c r="L2316">
        <v>0</v>
      </c>
      <c r="M2316" s="1" t="str">
        <f>IFERROR(VLOOKUP(Tabla1[[#This Row],[COD]],Circuitos[],2,0)," ")</f>
        <v xml:space="preserve"> </v>
      </c>
      <c r="N2316" s="9">
        <f>Tabla1[[#This Row],[DIA]]</f>
        <v>45923</v>
      </c>
    </row>
    <row r="2317" spans="1:14">
      <c r="A2317" s="9" t="str">
        <f>Tabla1[[#This Row],[DIA]]&amp;"-"&amp;Tabla1[[#This Row],[NUM]]</f>
        <v>45923-585</v>
      </c>
      <c r="B2317" s="61">
        <v>45923</v>
      </c>
      <c r="C2317" t="s">
        <v>336</v>
      </c>
      <c r="D2317" t="s">
        <v>252</v>
      </c>
      <c r="E2317" t="s">
        <v>272</v>
      </c>
      <c r="F2317">
        <v>585</v>
      </c>
      <c r="G2317">
        <v>0.47916666666666669</v>
      </c>
      <c r="H2317">
        <v>0.53819444444444442</v>
      </c>
      <c r="I2317">
        <v>33</v>
      </c>
      <c r="J2317">
        <v>12</v>
      </c>
      <c r="K2317">
        <v>21</v>
      </c>
      <c r="L2317">
        <v>36.363636363636367</v>
      </c>
      <c r="M2317" s="1" t="str">
        <f>IFERROR(VLOOKUP(Tabla1[[#This Row],[COD]],Circuitos[],2,0)," ")</f>
        <v xml:space="preserve"> </v>
      </c>
      <c r="N2317" s="9">
        <f>Tabla1[[#This Row],[DIA]]</f>
        <v>45923</v>
      </c>
    </row>
    <row r="2318" spans="1:14">
      <c r="A2318" s="9" t="str">
        <f>Tabla1[[#This Row],[DIA]]&amp;"-"&amp;Tabla1[[#This Row],[NUM]]</f>
        <v>45923-1302</v>
      </c>
      <c r="B2318" s="61">
        <v>45923</v>
      </c>
      <c r="C2318" t="s">
        <v>22</v>
      </c>
      <c r="D2318" t="s">
        <v>147</v>
      </c>
      <c r="E2318" t="s">
        <v>181</v>
      </c>
      <c r="F2318">
        <v>1302</v>
      </c>
      <c r="G2318">
        <v>0.4826388888888889</v>
      </c>
      <c r="H2318">
        <v>0.6875</v>
      </c>
      <c r="I2318">
        <v>12</v>
      </c>
      <c r="J2318">
        <v>0</v>
      </c>
      <c r="K2318">
        <v>12</v>
      </c>
      <c r="L2318">
        <v>0</v>
      </c>
      <c r="M2318" s="1" t="str">
        <f>IFERROR(VLOOKUP(Tabla1[[#This Row],[COD]],Circuitos[],2,0)," ")</f>
        <v xml:space="preserve"> </v>
      </c>
      <c r="N2318" s="9">
        <f>Tabla1[[#This Row],[DIA]]</f>
        <v>45923</v>
      </c>
    </row>
    <row r="2319" spans="1:14">
      <c r="A2319" s="9" t="str">
        <f>Tabla1[[#This Row],[DIA]]&amp;"-"&amp;Tabla1[[#This Row],[NUM]]</f>
        <v>45923-433</v>
      </c>
      <c r="B2319" s="61">
        <v>45923</v>
      </c>
      <c r="C2319" t="s">
        <v>394</v>
      </c>
      <c r="D2319" t="s">
        <v>13</v>
      </c>
      <c r="E2319" t="s">
        <v>395</v>
      </c>
      <c r="F2319">
        <v>433</v>
      </c>
      <c r="G2319">
        <v>0.44444444444444442</v>
      </c>
      <c r="H2319">
        <v>0.60763888888888884</v>
      </c>
      <c r="I2319">
        <v>46</v>
      </c>
      <c r="J2319">
        <v>6</v>
      </c>
      <c r="K2319">
        <v>40</v>
      </c>
      <c r="L2319">
        <v>13.043478260869565</v>
      </c>
      <c r="M2319" s="1" t="str">
        <f>IFERROR(VLOOKUP(Tabla1[[#This Row],[COD]],Circuitos[],2,0)," ")</f>
        <v xml:space="preserve"> </v>
      </c>
      <c r="N2319" s="9">
        <f>Tabla1[[#This Row],[DIA]]</f>
        <v>45923</v>
      </c>
    </row>
    <row r="2320" spans="1:14">
      <c r="A2320" s="9" t="str">
        <f>Tabla1[[#This Row],[DIA]]&amp;"-"&amp;Tabla1[[#This Row],[NUM]]</f>
        <v>45923-942</v>
      </c>
      <c r="B2320" s="61">
        <v>45923</v>
      </c>
      <c r="C2320" t="s">
        <v>254</v>
      </c>
      <c r="D2320" t="s">
        <v>13</v>
      </c>
      <c r="E2320" t="s">
        <v>250</v>
      </c>
      <c r="F2320">
        <v>942</v>
      </c>
      <c r="G2320">
        <v>0.8125</v>
      </c>
      <c r="H2320">
        <v>0.93402777777777779</v>
      </c>
      <c r="I2320">
        <v>90</v>
      </c>
      <c r="J2320">
        <v>18</v>
      </c>
      <c r="K2320">
        <v>72</v>
      </c>
      <c r="L2320">
        <v>20</v>
      </c>
      <c r="M2320" s="1" t="str">
        <f>IFERROR(VLOOKUP(Tabla1[[#This Row],[COD]],Circuitos[],2,0)," ")</f>
        <v xml:space="preserve"> </v>
      </c>
      <c r="N2320" s="9">
        <f>Tabla1[[#This Row],[DIA]]</f>
        <v>45923</v>
      </c>
    </row>
    <row r="2321" spans="1:14">
      <c r="A2321" s="9" t="str">
        <f>Tabla1[[#This Row],[DIA]]&amp;"-"&amp;Tabla1[[#This Row],[NUM]]</f>
        <v>45924-2333</v>
      </c>
      <c r="B2321" s="61">
        <v>45924</v>
      </c>
      <c r="C2321" t="s">
        <v>185</v>
      </c>
      <c r="D2321" t="s">
        <v>147</v>
      </c>
      <c r="E2321" t="s">
        <v>181</v>
      </c>
      <c r="F2321">
        <v>2333</v>
      </c>
      <c r="G2321">
        <v>0.79513888888888884</v>
      </c>
      <c r="H2321">
        <v>0.85763888888888884</v>
      </c>
      <c r="I2321">
        <v>40</v>
      </c>
      <c r="J2321">
        <v>0</v>
      </c>
      <c r="K2321">
        <v>40</v>
      </c>
      <c r="L2321">
        <v>0</v>
      </c>
      <c r="M2321" s="1" t="str">
        <f>IFERROR(VLOOKUP(Tabla1[[#This Row],[COD]],Circuitos[],2,0)," ")</f>
        <v xml:space="preserve"> </v>
      </c>
      <c r="N2321" s="9">
        <f>Tabla1[[#This Row],[DIA]]</f>
        <v>45924</v>
      </c>
    </row>
    <row r="2322" spans="1:14">
      <c r="A2322" s="9" t="str">
        <f>Tabla1[[#This Row],[DIA]]&amp;"-"&amp;Tabla1[[#This Row],[NUM]]</f>
        <v>45924-8055</v>
      </c>
      <c r="B2322" s="61">
        <v>45924</v>
      </c>
      <c r="C2322" t="s">
        <v>175</v>
      </c>
      <c r="D2322" t="s">
        <v>173</v>
      </c>
      <c r="E2322" t="s">
        <v>257</v>
      </c>
      <c r="F2322">
        <v>8055</v>
      </c>
      <c r="G2322">
        <v>0.5625</v>
      </c>
      <c r="H2322">
        <v>0.61458333333333337</v>
      </c>
      <c r="I2322">
        <v>20</v>
      </c>
      <c r="J2322">
        <v>0</v>
      </c>
      <c r="K2322">
        <v>20</v>
      </c>
      <c r="L2322">
        <v>0</v>
      </c>
      <c r="M2322" s="1" t="str">
        <f>IFERROR(VLOOKUP(Tabla1[[#This Row],[COD]],Circuitos[],2,0)," ")</f>
        <v xml:space="preserve"> </v>
      </c>
      <c r="N2322" s="9">
        <f>Tabla1[[#This Row],[DIA]]</f>
        <v>45924</v>
      </c>
    </row>
    <row r="2323" spans="1:14">
      <c r="A2323" s="9" t="str">
        <f>Tabla1[[#This Row],[DIA]]&amp;"-"&amp;Tabla1[[#This Row],[NUM]]</f>
        <v>45924-938</v>
      </c>
      <c r="B2323" s="61">
        <v>45924</v>
      </c>
      <c r="C2323" t="s">
        <v>209</v>
      </c>
      <c r="D2323" t="s">
        <v>13</v>
      </c>
      <c r="E2323" t="s">
        <v>250</v>
      </c>
      <c r="F2323">
        <v>938</v>
      </c>
      <c r="G2323">
        <v>0.82638888888888884</v>
      </c>
      <c r="H2323">
        <v>0.95486111111111116</v>
      </c>
      <c r="I2323">
        <v>45</v>
      </c>
      <c r="J2323">
        <v>28</v>
      </c>
      <c r="K2323">
        <v>17</v>
      </c>
      <c r="L2323">
        <v>62.222222222222221</v>
      </c>
      <c r="M2323" s="1" t="str">
        <f>IFERROR(VLOOKUP(Tabla1[[#This Row],[COD]],Circuitos[],2,0)," ")</f>
        <v xml:space="preserve"> </v>
      </c>
      <c r="N2323" s="9">
        <f>Tabla1[[#This Row],[DIA]]</f>
        <v>45924</v>
      </c>
    </row>
    <row r="2324" spans="1:14">
      <c r="A2324" s="9" t="str">
        <f>Tabla1[[#This Row],[DIA]]&amp;"-"&amp;Tabla1[[#This Row],[NUM]]</f>
        <v>45924-808</v>
      </c>
      <c r="B2324" s="61">
        <v>45924</v>
      </c>
      <c r="C2324" t="s">
        <v>546</v>
      </c>
      <c r="D2324" t="s">
        <v>103</v>
      </c>
      <c r="E2324" t="s">
        <v>482</v>
      </c>
      <c r="F2324">
        <v>808</v>
      </c>
      <c r="G2324">
        <v>0.60416666666666663</v>
      </c>
      <c r="H2324">
        <v>0.86458333333333337</v>
      </c>
      <c r="I2324">
        <v>20</v>
      </c>
      <c r="J2324">
        <v>0</v>
      </c>
      <c r="K2324">
        <v>20</v>
      </c>
      <c r="L2324">
        <v>0</v>
      </c>
      <c r="M2324" s="1" t="str">
        <f>IFERROR(VLOOKUP(Tabla1[[#This Row],[COD]],Circuitos[],2,0)," ")</f>
        <v xml:space="preserve"> </v>
      </c>
      <c r="N2324" s="9">
        <f>Tabla1[[#This Row],[DIA]]</f>
        <v>45924</v>
      </c>
    </row>
    <row r="2325" spans="1:14">
      <c r="A2325" s="9" t="str">
        <f>Tabla1[[#This Row],[DIA]]&amp;"-"&amp;Tabla1[[#This Row],[NUM]]</f>
        <v>45924-1831</v>
      </c>
      <c r="B2325" s="61">
        <v>45924</v>
      </c>
      <c r="C2325" t="s">
        <v>13</v>
      </c>
      <c r="D2325" t="s">
        <v>234</v>
      </c>
      <c r="E2325" t="s">
        <v>250</v>
      </c>
      <c r="F2325">
        <v>1831</v>
      </c>
      <c r="G2325">
        <v>0.47916666666666669</v>
      </c>
      <c r="H2325">
        <v>0.58680555555555558</v>
      </c>
      <c r="I2325">
        <v>50</v>
      </c>
      <c r="J2325">
        <v>35</v>
      </c>
      <c r="K2325">
        <v>15</v>
      </c>
      <c r="L2325">
        <v>70</v>
      </c>
      <c r="M2325" s="1" t="str">
        <f>IFERROR(VLOOKUP(Tabla1[[#This Row],[COD]],Circuitos[],2,0)," ")</f>
        <v xml:space="preserve"> </v>
      </c>
      <c r="N2325" s="9">
        <f>Tabla1[[#This Row],[DIA]]</f>
        <v>45924</v>
      </c>
    </row>
    <row r="2326" spans="1:14">
      <c r="A2326" s="9" t="str">
        <f>Tabla1[[#This Row],[DIA]]&amp;"-"&amp;Tabla1[[#This Row],[NUM]]</f>
        <v>45924-1835</v>
      </c>
      <c r="B2326" s="61">
        <v>45924</v>
      </c>
      <c r="C2326" t="s">
        <v>13</v>
      </c>
      <c r="D2326" t="s">
        <v>234</v>
      </c>
      <c r="E2326" t="s">
        <v>250</v>
      </c>
      <c r="F2326">
        <v>1835</v>
      </c>
      <c r="G2326">
        <v>0.8125</v>
      </c>
      <c r="H2326">
        <v>0.92013888888888884</v>
      </c>
      <c r="I2326">
        <v>30</v>
      </c>
      <c r="J2326">
        <v>8</v>
      </c>
      <c r="K2326">
        <v>22</v>
      </c>
      <c r="L2326">
        <v>26.666666666666668</v>
      </c>
      <c r="M2326" s="1" t="str">
        <f>IFERROR(VLOOKUP(Tabla1[[#This Row],[COD]],Circuitos[],2,0)," ")</f>
        <v xml:space="preserve"> </v>
      </c>
      <c r="N2326" s="9">
        <f>Tabla1[[#This Row],[DIA]]</f>
        <v>45924</v>
      </c>
    </row>
    <row r="2327" spans="1:14">
      <c r="A2327" s="9" t="str">
        <f>Tabla1[[#This Row],[DIA]]&amp;"-"&amp;Tabla1[[#This Row],[NUM]]</f>
        <v>45924-6741</v>
      </c>
      <c r="B2327" s="61">
        <v>45924</v>
      </c>
      <c r="C2327" t="s">
        <v>13</v>
      </c>
      <c r="D2327" t="s">
        <v>277</v>
      </c>
      <c r="E2327" t="s">
        <v>564</v>
      </c>
      <c r="F2327">
        <v>6741</v>
      </c>
      <c r="G2327">
        <v>0.92708333333333337</v>
      </c>
      <c r="H2327">
        <v>0.35416666666666669</v>
      </c>
      <c r="I2327">
        <v>40</v>
      </c>
      <c r="J2327">
        <v>0</v>
      </c>
      <c r="K2327">
        <v>40</v>
      </c>
      <c r="L2327">
        <v>0</v>
      </c>
      <c r="M2327" s="1" t="str">
        <f>IFERROR(VLOOKUP(Tabla1[[#This Row],[COD]],Circuitos[],2,0)," ")</f>
        <v xml:space="preserve"> </v>
      </c>
      <c r="N2327" s="9">
        <f>Tabla1[[#This Row],[DIA]]</f>
        <v>45924</v>
      </c>
    </row>
    <row r="2328" spans="1:14">
      <c r="A2328" s="9" t="str">
        <f>Tabla1[[#This Row],[DIA]]&amp;"-"&amp;Tabla1[[#This Row],[NUM]]</f>
        <v>45924-939</v>
      </c>
      <c r="B2328" s="61">
        <v>45924</v>
      </c>
      <c r="C2328" t="s">
        <v>13</v>
      </c>
      <c r="D2328" t="s">
        <v>254</v>
      </c>
      <c r="E2328" t="s">
        <v>250</v>
      </c>
      <c r="F2328">
        <v>939</v>
      </c>
      <c r="G2328">
        <v>0.36805555555555558</v>
      </c>
      <c r="H2328">
        <v>0.4826388888888889</v>
      </c>
      <c r="I2328">
        <v>45</v>
      </c>
      <c r="J2328">
        <v>15</v>
      </c>
      <c r="K2328">
        <v>30</v>
      </c>
      <c r="L2328">
        <v>33.333333333333336</v>
      </c>
      <c r="M2328" s="1" t="str">
        <f>IFERROR(VLOOKUP(Tabla1[[#This Row],[COD]],Circuitos[],2,0)," ")</f>
        <v xml:space="preserve"> </v>
      </c>
      <c r="N2328" s="9">
        <f>Tabla1[[#This Row],[DIA]]</f>
        <v>45924</v>
      </c>
    </row>
    <row r="2329" spans="1:14">
      <c r="A2329" s="9" t="str">
        <f>Tabla1[[#This Row],[DIA]]&amp;"-"&amp;Tabla1[[#This Row],[NUM]]</f>
        <v>45925-726</v>
      </c>
      <c r="B2329" s="61">
        <v>45925</v>
      </c>
      <c r="C2329" t="s">
        <v>103</v>
      </c>
      <c r="D2329" t="s">
        <v>13</v>
      </c>
      <c r="E2329" t="s">
        <v>482</v>
      </c>
      <c r="F2329">
        <v>726</v>
      </c>
      <c r="G2329">
        <v>3.472222222222222E-3</v>
      </c>
      <c r="H2329">
        <v>0.33680555555555558</v>
      </c>
      <c r="I2329">
        <v>20</v>
      </c>
      <c r="J2329">
        <v>0</v>
      </c>
      <c r="K2329">
        <v>20</v>
      </c>
      <c r="L2329">
        <v>0</v>
      </c>
      <c r="M2329" s="1" t="str">
        <f>IFERROR(VLOOKUP(Tabla1[[#This Row],[COD]],Circuitos[],2,0)," ")</f>
        <v xml:space="preserve"> </v>
      </c>
      <c r="N2329" s="9">
        <f>Tabla1[[#This Row],[DIA]]</f>
        <v>45925</v>
      </c>
    </row>
    <row r="2330" spans="1:14">
      <c r="A2330" s="9" t="str">
        <f>Tabla1[[#This Row],[DIA]]&amp;"-"&amp;Tabla1[[#This Row],[NUM]]</f>
        <v>45926-1012</v>
      </c>
      <c r="B2330" s="61">
        <v>45926</v>
      </c>
      <c r="C2330" t="s">
        <v>562</v>
      </c>
      <c r="D2330" t="s">
        <v>173</v>
      </c>
      <c r="E2330" t="s">
        <v>174</v>
      </c>
      <c r="F2330">
        <v>1012</v>
      </c>
      <c r="G2330">
        <v>0.46875</v>
      </c>
      <c r="H2330">
        <v>0.54166666666666663</v>
      </c>
      <c r="I2330">
        <v>88</v>
      </c>
      <c r="J2330">
        <v>71</v>
      </c>
      <c r="K2330">
        <v>17</v>
      </c>
      <c r="L2330">
        <v>80.681818181818187</v>
      </c>
      <c r="M2330" s="1" t="str">
        <f>IFERROR(VLOOKUP(Tabla1[[#This Row],[COD]],Circuitos[],2,0)," ")</f>
        <v xml:space="preserve"> </v>
      </c>
      <c r="N2330" s="9">
        <f>Tabla1[[#This Row],[DIA]]</f>
        <v>45926</v>
      </c>
    </row>
    <row r="2331" spans="1:14">
      <c r="A2331" s="9" t="str">
        <f>Tabla1[[#This Row],[DIA]]&amp;"-"&amp;Tabla1[[#This Row],[NUM]]</f>
        <v>45926-2333</v>
      </c>
      <c r="B2331" s="61">
        <v>45926</v>
      </c>
      <c r="C2331" t="s">
        <v>185</v>
      </c>
      <c r="D2331" t="s">
        <v>147</v>
      </c>
      <c r="E2331" t="s">
        <v>181</v>
      </c>
      <c r="F2331">
        <v>2333</v>
      </c>
      <c r="G2331">
        <v>0.79513888888888884</v>
      </c>
      <c r="H2331">
        <v>0.85763888888888884</v>
      </c>
      <c r="I2331">
        <v>40</v>
      </c>
      <c r="J2331">
        <v>6</v>
      </c>
      <c r="K2331">
        <v>34</v>
      </c>
      <c r="L2331">
        <v>15</v>
      </c>
      <c r="M2331" s="1" t="str">
        <f>IFERROR(VLOOKUP(Tabla1[[#This Row],[COD]],Circuitos[],2,0)," ")</f>
        <v xml:space="preserve"> </v>
      </c>
      <c r="N2331" s="9">
        <f>Tabla1[[#This Row],[DIA]]</f>
        <v>45926</v>
      </c>
    </row>
    <row r="2332" spans="1:14">
      <c r="A2332" s="9" t="str">
        <f>Tabla1[[#This Row],[DIA]]&amp;"-"&amp;Tabla1[[#This Row],[NUM]]</f>
        <v>45926-920</v>
      </c>
      <c r="B2332" s="61">
        <v>45926</v>
      </c>
      <c r="C2332" t="s">
        <v>185</v>
      </c>
      <c r="D2332" t="s">
        <v>13</v>
      </c>
      <c r="E2332" t="s">
        <v>186</v>
      </c>
      <c r="F2332">
        <v>920</v>
      </c>
      <c r="G2332">
        <v>0.63888888888888884</v>
      </c>
      <c r="H2332">
        <v>0.78125</v>
      </c>
      <c r="I2332">
        <v>60</v>
      </c>
      <c r="J2332">
        <v>30</v>
      </c>
      <c r="K2332">
        <v>30</v>
      </c>
      <c r="L2332">
        <v>50</v>
      </c>
      <c r="M2332" s="1" t="str">
        <f>IFERROR(VLOOKUP(Tabla1[[#This Row],[COD]],Circuitos[],2,0)," ")</f>
        <v xml:space="preserve"> </v>
      </c>
      <c r="N2332" s="9">
        <f>Tabla1[[#This Row],[DIA]]</f>
        <v>45926</v>
      </c>
    </row>
    <row r="2333" spans="1:14">
      <c r="A2333" s="9" t="str">
        <f>Tabla1[[#This Row],[DIA]]&amp;"-"&amp;Tabla1[[#This Row],[NUM]]</f>
        <v>45926-1011</v>
      </c>
      <c r="B2333" s="61">
        <v>45926</v>
      </c>
      <c r="C2333" t="s">
        <v>175</v>
      </c>
      <c r="D2333" t="s">
        <v>562</v>
      </c>
      <c r="E2333" t="s">
        <v>174</v>
      </c>
      <c r="F2333">
        <v>1011</v>
      </c>
      <c r="G2333">
        <v>0.33333333333333331</v>
      </c>
      <c r="H2333">
        <v>0.36458333333333331</v>
      </c>
      <c r="I2333">
        <v>88</v>
      </c>
      <c r="J2333">
        <v>71</v>
      </c>
      <c r="K2333">
        <v>17</v>
      </c>
      <c r="L2333">
        <v>80.681818181818187</v>
      </c>
      <c r="M2333" s="1" t="str">
        <f>IFERROR(VLOOKUP(Tabla1[[#This Row],[COD]],Circuitos[],2,0)," ")</f>
        <v xml:space="preserve"> </v>
      </c>
      <c r="N2333" s="9">
        <f>Tabla1[[#This Row],[DIA]]</f>
        <v>45926</v>
      </c>
    </row>
    <row r="2334" spans="1:14">
      <c r="A2334" s="9" t="str">
        <f>Tabla1[[#This Row],[DIA]]&amp;"-"&amp;Tabla1[[#This Row],[NUM]]</f>
        <v>45926-8059</v>
      </c>
      <c r="B2334" s="61">
        <v>45926</v>
      </c>
      <c r="C2334" t="s">
        <v>175</v>
      </c>
      <c r="D2334" t="s">
        <v>173</v>
      </c>
      <c r="E2334" t="s">
        <v>257</v>
      </c>
      <c r="F2334">
        <v>8059</v>
      </c>
      <c r="G2334">
        <v>0.60416666666666663</v>
      </c>
      <c r="H2334">
        <v>0.65625</v>
      </c>
      <c r="I2334">
        <v>10</v>
      </c>
      <c r="J2334">
        <v>0</v>
      </c>
      <c r="K2334">
        <v>10</v>
      </c>
      <c r="L2334">
        <v>0</v>
      </c>
      <c r="M2334" s="1" t="str">
        <f>IFERROR(VLOOKUP(Tabla1[[#This Row],[COD]],Circuitos[],2,0)," ")</f>
        <v xml:space="preserve"> </v>
      </c>
      <c r="N2334" s="9">
        <f>Tabla1[[#This Row],[DIA]]</f>
        <v>45926</v>
      </c>
    </row>
    <row r="2335" spans="1:14">
      <c r="A2335" s="9" t="str">
        <f>Tabla1[[#This Row],[DIA]]&amp;"-"&amp;Tabla1[[#This Row],[NUM]]</f>
        <v>45926-5003</v>
      </c>
      <c r="B2335" s="61">
        <v>45926</v>
      </c>
      <c r="C2335" t="s">
        <v>175</v>
      </c>
      <c r="D2335" t="s">
        <v>173</v>
      </c>
      <c r="E2335" t="s">
        <v>174</v>
      </c>
      <c r="F2335">
        <v>5003</v>
      </c>
      <c r="G2335">
        <v>0.83333333333333337</v>
      </c>
      <c r="H2335">
        <v>0.89583333333333337</v>
      </c>
      <c r="I2335">
        <v>10</v>
      </c>
      <c r="J2335">
        <v>0</v>
      </c>
      <c r="K2335">
        <v>10</v>
      </c>
      <c r="L2335">
        <v>0</v>
      </c>
      <c r="M2335" s="1" t="str">
        <f>IFERROR(VLOOKUP(Tabla1[[#This Row],[COD]],Circuitos[],2,0)," ")</f>
        <v xml:space="preserve"> </v>
      </c>
      <c r="N2335" s="9">
        <f>Tabla1[[#This Row],[DIA]]</f>
        <v>45926</v>
      </c>
    </row>
    <row r="2336" spans="1:14">
      <c r="A2336" s="9" t="str">
        <f>Tabla1[[#This Row],[DIA]]&amp;"-"&amp;Tabla1[[#This Row],[NUM]]</f>
        <v>45926-5033</v>
      </c>
      <c r="B2336" s="61">
        <v>45926</v>
      </c>
      <c r="C2336" t="s">
        <v>175</v>
      </c>
      <c r="D2336" t="s">
        <v>173</v>
      </c>
      <c r="E2336" t="s">
        <v>174</v>
      </c>
      <c r="F2336">
        <v>5033</v>
      </c>
      <c r="G2336">
        <v>0.83333333333333337</v>
      </c>
      <c r="H2336">
        <v>0.89583333333333337</v>
      </c>
      <c r="I2336">
        <v>20</v>
      </c>
      <c r="J2336">
        <v>0</v>
      </c>
      <c r="K2336">
        <v>20</v>
      </c>
      <c r="L2336">
        <v>0</v>
      </c>
      <c r="M2336" s="1" t="str">
        <f>IFERROR(VLOOKUP(Tabla1[[#This Row],[COD]],Circuitos[],2,0)," ")</f>
        <v xml:space="preserve"> </v>
      </c>
      <c r="N2336" s="9">
        <f>Tabla1[[#This Row],[DIA]]</f>
        <v>45926</v>
      </c>
    </row>
    <row r="2337" spans="1:14">
      <c r="A2337" s="9" t="str">
        <f>Tabla1[[#This Row],[DIA]]&amp;"-"&amp;Tabla1[[#This Row],[NUM]]</f>
        <v>45926-1144</v>
      </c>
      <c r="B2337" s="61">
        <v>45926</v>
      </c>
      <c r="C2337" t="s">
        <v>192</v>
      </c>
      <c r="D2337" t="s">
        <v>37</v>
      </c>
      <c r="E2337" t="s">
        <v>193</v>
      </c>
      <c r="F2337">
        <v>1144</v>
      </c>
      <c r="G2337">
        <v>0.67708333333333337</v>
      </c>
      <c r="H2337">
        <v>0.76736111111111116</v>
      </c>
      <c r="I2337">
        <v>18</v>
      </c>
      <c r="J2337">
        <v>17</v>
      </c>
      <c r="K2337">
        <v>1</v>
      </c>
      <c r="L2337">
        <v>94.444444444444443</v>
      </c>
      <c r="M2337" s="1" t="str">
        <f>IFERROR(VLOOKUP(Tabla1[[#This Row],[COD]],Circuitos[],2,0)," ")</f>
        <v xml:space="preserve"> </v>
      </c>
      <c r="N2337" s="9">
        <f>Tabla1[[#This Row],[DIA]]</f>
        <v>45926</v>
      </c>
    </row>
    <row r="2338" spans="1:14">
      <c r="A2338" s="9" t="str">
        <f>Tabla1[[#This Row],[DIA]]&amp;"-"&amp;Tabla1[[#This Row],[NUM]]</f>
        <v>45926-1328</v>
      </c>
      <c r="B2338" s="61">
        <v>45926</v>
      </c>
      <c r="C2338" t="s">
        <v>192</v>
      </c>
      <c r="D2338" t="s">
        <v>13</v>
      </c>
      <c r="E2338" t="s">
        <v>250</v>
      </c>
      <c r="F2338">
        <v>1328</v>
      </c>
      <c r="G2338">
        <v>0.50694444444444442</v>
      </c>
      <c r="H2338">
        <v>0.625</v>
      </c>
      <c r="I2338">
        <v>40</v>
      </c>
      <c r="J2338">
        <v>0</v>
      </c>
      <c r="K2338">
        <v>40</v>
      </c>
      <c r="L2338">
        <v>0</v>
      </c>
      <c r="M2338" s="1" t="str">
        <f>IFERROR(VLOOKUP(Tabla1[[#This Row],[COD]],Circuitos[],2,0)," ")</f>
        <v xml:space="preserve"> </v>
      </c>
      <c r="N2338" s="9">
        <f>Tabla1[[#This Row],[DIA]]</f>
        <v>45926</v>
      </c>
    </row>
    <row r="2339" spans="1:14">
      <c r="A2339" s="9" t="str">
        <f>Tabla1[[#This Row],[DIA]]&amp;"-"&amp;Tabla1[[#This Row],[NUM]]</f>
        <v>45926-1684</v>
      </c>
      <c r="B2339" s="61">
        <v>45926</v>
      </c>
      <c r="C2339" t="s">
        <v>147</v>
      </c>
      <c r="D2339" t="s">
        <v>13</v>
      </c>
      <c r="E2339" t="s">
        <v>475</v>
      </c>
      <c r="F2339">
        <v>1684</v>
      </c>
      <c r="G2339">
        <v>0.65625</v>
      </c>
      <c r="H2339">
        <v>0.79166666666666663</v>
      </c>
      <c r="I2339">
        <v>30</v>
      </c>
      <c r="J2339">
        <v>0</v>
      </c>
      <c r="K2339">
        <v>30</v>
      </c>
      <c r="L2339">
        <v>0</v>
      </c>
      <c r="M2339" s="1" t="str">
        <f>IFERROR(VLOOKUP(Tabla1[[#This Row],[COD]],Circuitos[],2,0)," ")</f>
        <v xml:space="preserve"> </v>
      </c>
      <c r="N2339" s="9">
        <f>Tabla1[[#This Row],[DIA]]</f>
        <v>45926</v>
      </c>
    </row>
    <row r="2340" spans="1:14">
      <c r="A2340" s="9" t="str">
        <f>Tabla1[[#This Row],[DIA]]&amp;"-"&amp;Tabla1[[#This Row],[NUM]]</f>
        <v>45926-921</v>
      </c>
      <c r="B2340" s="61">
        <v>45926</v>
      </c>
      <c r="C2340" t="s">
        <v>13</v>
      </c>
      <c r="D2340" t="s">
        <v>185</v>
      </c>
      <c r="E2340" t="s">
        <v>186</v>
      </c>
      <c r="F2340">
        <v>921</v>
      </c>
      <c r="G2340">
        <v>0.81597222222222221</v>
      </c>
      <c r="H2340">
        <v>2.0833333333333332E-2</v>
      </c>
      <c r="I2340">
        <v>33</v>
      </c>
      <c r="J2340">
        <v>33</v>
      </c>
      <c r="K2340">
        <v>0</v>
      </c>
      <c r="L2340">
        <v>100</v>
      </c>
      <c r="M2340" s="1" t="str">
        <f>IFERROR(VLOOKUP(Tabla1[[#This Row],[COD]],Circuitos[],2,0)," ")</f>
        <v xml:space="preserve"> </v>
      </c>
      <c r="N2340" s="9">
        <f>Tabla1[[#This Row],[DIA]]</f>
        <v>45926</v>
      </c>
    </row>
    <row r="2341" spans="1:14">
      <c r="A2341" s="9" t="str">
        <f>Tabla1[[#This Row],[DIA]]&amp;"-"&amp;Tabla1[[#This Row],[NUM]]</f>
        <v>45926-765</v>
      </c>
      <c r="B2341" s="61">
        <v>45926</v>
      </c>
      <c r="C2341" t="s">
        <v>13</v>
      </c>
      <c r="D2341" t="s">
        <v>192</v>
      </c>
      <c r="E2341" t="s">
        <v>250</v>
      </c>
      <c r="F2341">
        <v>765</v>
      </c>
      <c r="G2341">
        <v>0.67708333333333337</v>
      </c>
      <c r="H2341">
        <v>0.79513888888888884</v>
      </c>
      <c r="I2341">
        <v>40</v>
      </c>
      <c r="J2341">
        <v>0</v>
      </c>
      <c r="K2341">
        <v>40</v>
      </c>
      <c r="L2341">
        <v>0</v>
      </c>
      <c r="M2341" s="1" t="str">
        <f>IFERROR(VLOOKUP(Tabla1[[#This Row],[COD]],Circuitos[],2,0)," ")</f>
        <v xml:space="preserve"> </v>
      </c>
      <c r="N2341" s="9">
        <f>Tabla1[[#This Row],[DIA]]</f>
        <v>45926</v>
      </c>
    </row>
    <row r="2342" spans="1:14">
      <c r="A2342" s="9" t="str">
        <f>Tabla1[[#This Row],[DIA]]&amp;"-"&amp;Tabla1[[#This Row],[NUM]]</f>
        <v>45926-9197</v>
      </c>
      <c r="B2342" s="61">
        <v>45926</v>
      </c>
      <c r="C2342" t="s">
        <v>415</v>
      </c>
      <c r="D2342" t="s">
        <v>185</v>
      </c>
      <c r="E2342" t="s">
        <v>186</v>
      </c>
      <c r="F2342">
        <v>9197</v>
      </c>
      <c r="G2342">
        <v>0.34375</v>
      </c>
      <c r="H2342">
        <v>0.43402777777777779</v>
      </c>
      <c r="I2342">
        <v>30</v>
      </c>
      <c r="J2342">
        <v>0</v>
      </c>
      <c r="K2342">
        <v>30</v>
      </c>
      <c r="L2342">
        <v>0</v>
      </c>
      <c r="M2342" s="1" t="str">
        <f>IFERROR(VLOOKUP(Tabla1[[#This Row],[COD]],Circuitos[],2,0)," ")</f>
        <v xml:space="preserve"> </v>
      </c>
      <c r="N2342" s="9">
        <f>Tabla1[[#This Row],[DIA]]</f>
        <v>45926</v>
      </c>
    </row>
    <row r="2343" spans="1:14">
      <c r="A2343" s="9" t="str">
        <f>Tabla1[[#This Row],[DIA]]&amp;"-"&amp;Tabla1[[#This Row],[NUM]]</f>
        <v>45926-1342</v>
      </c>
      <c r="B2343" s="61">
        <v>45926</v>
      </c>
      <c r="C2343" t="s">
        <v>553</v>
      </c>
      <c r="D2343" t="s">
        <v>139</v>
      </c>
      <c r="E2343" t="s">
        <v>400</v>
      </c>
      <c r="F2343">
        <v>1342</v>
      </c>
      <c r="G2343">
        <v>0.99930555555555556</v>
      </c>
      <c r="H2343">
        <v>0.27430555555555558</v>
      </c>
      <c r="I2343">
        <v>19</v>
      </c>
      <c r="J2343">
        <v>0</v>
      </c>
      <c r="K2343">
        <v>19</v>
      </c>
      <c r="L2343">
        <v>0</v>
      </c>
      <c r="M2343" s="1" t="str">
        <f>IFERROR(VLOOKUP(Tabla1[[#This Row],[COD]],Circuitos[],2,0)," ")</f>
        <v xml:space="preserve"> </v>
      </c>
      <c r="N2343" s="9">
        <f>Tabla1[[#This Row],[DIA]]</f>
        <v>45926</v>
      </c>
    </row>
    <row r="2344" spans="1:14">
      <c r="A2344" s="9" t="str">
        <f>Tabla1[[#This Row],[DIA]]&amp;"-"&amp;Tabla1[[#This Row],[NUM]]</f>
        <v>45927-103</v>
      </c>
      <c r="B2344" s="61">
        <v>45927</v>
      </c>
      <c r="C2344" t="s">
        <v>111</v>
      </c>
      <c r="D2344" t="s">
        <v>13</v>
      </c>
      <c r="E2344" t="s">
        <v>265</v>
      </c>
      <c r="F2344">
        <v>103</v>
      </c>
      <c r="G2344">
        <v>0.61111111111111116</v>
      </c>
      <c r="H2344">
        <v>0.84722222222222221</v>
      </c>
      <c r="I2344">
        <v>27</v>
      </c>
      <c r="J2344">
        <v>3</v>
      </c>
      <c r="K2344">
        <v>24</v>
      </c>
      <c r="L2344">
        <v>11.111111111111111</v>
      </c>
      <c r="M2344" s="1" t="str">
        <f>IFERROR(VLOOKUP(Tabla1[[#This Row],[COD]],Circuitos[],2,0)," ")</f>
        <v xml:space="preserve"> </v>
      </c>
      <c r="N2344" s="9">
        <f>Tabla1[[#This Row],[DIA]]</f>
        <v>45927</v>
      </c>
    </row>
    <row r="2345" spans="1:14">
      <c r="A2345" s="9" t="str">
        <f>Tabla1[[#This Row],[DIA]]&amp;"-"&amp;Tabla1[[#This Row],[NUM]]</f>
        <v>45927-77</v>
      </c>
      <c r="B2345" s="61">
        <v>45927</v>
      </c>
      <c r="C2345" t="s">
        <v>36</v>
      </c>
      <c r="D2345" t="s">
        <v>252</v>
      </c>
      <c r="E2345" t="s">
        <v>272</v>
      </c>
      <c r="F2345">
        <v>77</v>
      </c>
      <c r="G2345">
        <v>0.4861111111111111</v>
      </c>
      <c r="H2345">
        <v>0.55902777777777779</v>
      </c>
      <c r="I2345">
        <v>15</v>
      </c>
      <c r="J2345">
        <v>4</v>
      </c>
      <c r="K2345">
        <v>11</v>
      </c>
      <c r="L2345">
        <v>26.666666666666668</v>
      </c>
      <c r="M2345" s="1" t="str">
        <f>IFERROR(VLOOKUP(Tabla1[[#This Row],[COD]],Circuitos[],2,0)," ")</f>
        <v xml:space="preserve"> </v>
      </c>
      <c r="N2345" s="9">
        <f>Tabla1[[#This Row],[DIA]]</f>
        <v>45927</v>
      </c>
    </row>
    <row r="2346" spans="1:14">
      <c r="A2346" s="9" t="str">
        <f>Tabla1[[#This Row],[DIA]]&amp;"-"&amp;Tabla1[[#This Row],[NUM]]</f>
        <v>45927-6001</v>
      </c>
      <c r="B2346" s="61">
        <v>45927</v>
      </c>
      <c r="C2346" t="s">
        <v>173</v>
      </c>
      <c r="D2346" t="s">
        <v>13</v>
      </c>
      <c r="E2346" t="s">
        <v>174</v>
      </c>
      <c r="F2346">
        <v>6001</v>
      </c>
      <c r="G2346">
        <v>0.37847222222222221</v>
      </c>
      <c r="H2346">
        <v>0.55902777777777779</v>
      </c>
      <c r="I2346">
        <v>20</v>
      </c>
      <c r="J2346">
        <v>0</v>
      </c>
      <c r="K2346">
        <v>20</v>
      </c>
      <c r="L2346">
        <v>0</v>
      </c>
      <c r="M2346" s="1" t="str">
        <f>IFERROR(VLOOKUP(Tabla1[[#This Row],[COD]],Circuitos[],2,0)," ")</f>
        <v xml:space="preserve"> </v>
      </c>
      <c r="N2346" s="9">
        <f>Tabla1[[#This Row],[DIA]]</f>
        <v>45927</v>
      </c>
    </row>
    <row r="2347" spans="1:14">
      <c r="A2347" s="9" t="str">
        <f>Tabla1[[#This Row],[DIA]]&amp;"-"&amp;Tabla1[[#This Row],[NUM]]</f>
        <v>45927-213</v>
      </c>
      <c r="B2347" s="61">
        <v>45927</v>
      </c>
      <c r="C2347" t="s">
        <v>332</v>
      </c>
      <c r="D2347" t="s">
        <v>111</v>
      </c>
      <c r="E2347" t="s">
        <v>265</v>
      </c>
      <c r="F2347">
        <v>213</v>
      </c>
      <c r="G2347">
        <v>0.38194444444444442</v>
      </c>
      <c r="H2347">
        <v>0.47569444444444442</v>
      </c>
      <c r="I2347">
        <v>27</v>
      </c>
      <c r="J2347">
        <v>3</v>
      </c>
      <c r="K2347">
        <v>24</v>
      </c>
      <c r="L2347">
        <v>11.111111111111111</v>
      </c>
      <c r="M2347" s="1" t="str">
        <f>IFERROR(VLOOKUP(Tabla1[[#This Row],[COD]],Circuitos[],2,0)," ")</f>
        <v xml:space="preserve"> </v>
      </c>
      <c r="N2347" s="9">
        <f>Tabla1[[#This Row],[DIA]]</f>
        <v>45927</v>
      </c>
    </row>
    <row r="2348" spans="1:14">
      <c r="A2348" s="9" t="str">
        <f>Tabla1[[#This Row],[DIA]]&amp;"-"&amp;Tabla1[[#This Row],[NUM]]</f>
        <v>45927-149</v>
      </c>
      <c r="B2348" s="61">
        <v>45927</v>
      </c>
      <c r="C2348" t="s">
        <v>139</v>
      </c>
      <c r="D2348" t="s">
        <v>13</v>
      </c>
      <c r="E2348" t="s">
        <v>400</v>
      </c>
      <c r="F2348">
        <v>149</v>
      </c>
      <c r="G2348">
        <v>0.3298611111111111</v>
      </c>
      <c r="H2348">
        <v>0.60069444444444442</v>
      </c>
      <c r="I2348">
        <v>19</v>
      </c>
      <c r="J2348">
        <v>0</v>
      </c>
      <c r="K2348">
        <v>19</v>
      </c>
      <c r="L2348">
        <v>0</v>
      </c>
      <c r="M2348" s="1" t="str">
        <f>IFERROR(VLOOKUP(Tabla1[[#This Row],[COD]],Circuitos[],2,0)," ")</f>
        <v xml:space="preserve"> </v>
      </c>
      <c r="N2348" s="9">
        <f>Tabla1[[#This Row],[DIA]]</f>
        <v>45927</v>
      </c>
    </row>
    <row r="2349" spans="1:14">
      <c r="A2349" s="9" t="str">
        <f>Tabla1[[#This Row],[DIA]]&amp;"-"&amp;Tabla1[[#This Row],[NUM]]</f>
        <v>45927-78</v>
      </c>
      <c r="B2349" s="61">
        <v>45927</v>
      </c>
      <c r="C2349" t="s">
        <v>252</v>
      </c>
      <c r="D2349" t="s">
        <v>36</v>
      </c>
      <c r="E2349" t="s">
        <v>272</v>
      </c>
      <c r="F2349">
        <v>78</v>
      </c>
      <c r="G2349">
        <v>0.89236111111111116</v>
      </c>
      <c r="H2349">
        <v>0.96875</v>
      </c>
      <c r="I2349">
        <v>14</v>
      </c>
      <c r="J2349">
        <v>1</v>
      </c>
      <c r="K2349">
        <v>13</v>
      </c>
      <c r="L2349">
        <v>7.1428571428571432</v>
      </c>
      <c r="M2349" s="1" t="str">
        <f>IFERROR(VLOOKUP(Tabla1[[#This Row],[COD]],Circuitos[],2,0)," ")</f>
        <v xml:space="preserve"> </v>
      </c>
      <c r="N2349" s="9">
        <f>Tabla1[[#This Row],[DIA]]</f>
        <v>45927</v>
      </c>
    </row>
    <row r="2350" spans="1:14">
      <c r="A2350" s="9" t="str">
        <f>Tabla1[[#This Row],[DIA]]&amp;"-"&amp;Tabla1[[#This Row],[NUM]]</f>
        <v>45927-1751</v>
      </c>
      <c r="B2350" s="61">
        <v>45927</v>
      </c>
      <c r="C2350" t="s">
        <v>252</v>
      </c>
      <c r="D2350" t="s">
        <v>232</v>
      </c>
      <c r="E2350" t="s">
        <v>272</v>
      </c>
      <c r="F2350">
        <v>1751</v>
      </c>
      <c r="G2350">
        <v>0.60416666666666663</v>
      </c>
      <c r="H2350">
        <v>0.65625</v>
      </c>
      <c r="I2350">
        <v>45</v>
      </c>
      <c r="J2350">
        <v>6</v>
      </c>
      <c r="K2350">
        <v>39</v>
      </c>
      <c r="L2350">
        <v>13.333333333333334</v>
      </c>
      <c r="M2350" s="1" t="str">
        <f>IFERROR(VLOOKUP(Tabla1[[#This Row],[COD]],Circuitos[],2,0)," ")</f>
        <v xml:space="preserve"> </v>
      </c>
      <c r="N2350" s="9">
        <f>Tabla1[[#This Row],[DIA]]</f>
        <v>45927</v>
      </c>
    </row>
    <row r="2351" spans="1:14">
      <c r="A2351" s="9" t="str">
        <f>Tabla1[[#This Row],[DIA]]&amp;"-"&amp;Tabla1[[#This Row],[NUM]]</f>
        <v>45927-60</v>
      </c>
      <c r="B2351" s="61">
        <v>45927</v>
      </c>
      <c r="C2351" t="s">
        <v>252</v>
      </c>
      <c r="D2351" t="s">
        <v>13</v>
      </c>
      <c r="E2351" t="s">
        <v>272</v>
      </c>
      <c r="F2351">
        <v>60</v>
      </c>
      <c r="G2351">
        <v>0.60763888888888884</v>
      </c>
      <c r="H2351">
        <v>0.71527777777777779</v>
      </c>
      <c r="I2351">
        <v>30</v>
      </c>
      <c r="J2351">
        <v>0</v>
      </c>
      <c r="K2351">
        <v>30</v>
      </c>
      <c r="L2351">
        <v>0</v>
      </c>
      <c r="M2351" s="1" t="str">
        <f>IFERROR(VLOOKUP(Tabla1[[#This Row],[COD]],Circuitos[],2,0)," ")</f>
        <v xml:space="preserve"> </v>
      </c>
      <c r="N2351" s="9">
        <f>Tabla1[[#This Row],[DIA]]</f>
        <v>45927</v>
      </c>
    </row>
    <row r="2352" spans="1:14">
      <c r="A2352" s="9" t="str">
        <f>Tabla1[[#This Row],[DIA]]&amp;"-"&amp;Tabla1[[#This Row],[NUM]]</f>
        <v>45927-1355</v>
      </c>
      <c r="B2352" s="61">
        <v>45927</v>
      </c>
      <c r="C2352" t="s">
        <v>13</v>
      </c>
      <c r="D2352" t="s">
        <v>392</v>
      </c>
      <c r="E2352" t="s">
        <v>250</v>
      </c>
      <c r="F2352">
        <v>1355</v>
      </c>
      <c r="G2352">
        <v>0.46875</v>
      </c>
      <c r="H2352">
        <v>0.50694444444444442</v>
      </c>
      <c r="I2352">
        <v>30</v>
      </c>
      <c r="J2352">
        <v>0</v>
      </c>
      <c r="K2352">
        <v>30</v>
      </c>
      <c r="L2352">
        <v>0</v>
      </c>
      <c r="M2352" s="1" t="str">
        <f>IFERROR(VLOOKUP(Tabla1[[#This Row],[COD]],Circuitos[],2,0)," ")</f>
        <v xml:space="preserve"> </v>
      </c>
      <c r="N2352" s="9">
        <f>Tabla1[[#This Row],[DIA]]</f>
        <v>45927</v>
      </c>
    </row>
    <row r="2353" spans="1:14">
      <c r="A2353" s="9" t="str">
        <f>Tabla1[[#This Row],[DIA]]&amp;"-"&amp;Tabla1[[#This Row],[NUM]]</f>
        <v>45927-61</v>
      </c>
      <c r="B2353" s="61">
        <v>45927</v>
      </c>
      <c r="C2353" t="s">
        <v>13</v>
      </c>
      <c r="D2353" t="s">
        <v>252</v>
      </c>
      <c r="E2353" t="s">
        <v>272</v>
      </c>
      <c r="F2353">
        <v>61</v>
      </c>
      <c r="G2353">
        <v>0.4826388888888889</v>
      </c>
      <c r="H2353">
        <v>0.58680555555555558</v>
      </c>
      <c r="I2353">
        <v>30</v>
      </c>
      <c r="J2353">
        <v>2</v>
      </c>
      <c r="K2353">
        <v>28</v>
      </c>
      <c r="L2353">
        <v>6.666666666666667</v>
      </c>
      <c r="M2353" s="1" t="str">
        <f>IFERROR(VLOOKUP(Tabla1[[#This Row],[COD]],Circuitos[],2,0)," ")</f>
        <v xml:space="preserve"> </v>
      </c>
      <c r="N2353" s="9">
        <f>Tabla1[[#This Row],[DIA]]</f>
        <v>45927</v>
      </c>
    </row>
    <row r="2354" spans="1:14">
      <c r="A2354" s="9" t="str">
        <f>Tabla1[[#This Row],[DIA]]&amp;"-"&amp;Tabla1[[#This Row],[NUM]]</f>
        <v>45927-6002</v>
      </c>
      <c r="B2354" s="61">
        <v>45927</v>
      </c>
      <c r="C2354" t="s">
        <v>13</v>
      </c>
      <c r="D2354" t="s">
        <v>183</v>
      </c>
      <c r="E2354" t="s">
        <v>174</v>
      </c>
      <c r="F2354">
        <v>6002</v>
      </c>
      <c r="G2354">
        <v>0.60069444444444442</v>
      </c>
      <c r="H2354">
        <v>0.85069444444444442</v>
      </c>
      <c r="I2354">
        <v>20</v>
      </c>
      <c r="J2354">
        <v>4</v>
      </c>
      <c r="K2354">
        <v>16</v>
      </c>
      <c r="L2354">
        <v>20</v>
      </c>
      <c r="M2354" s="1" t="str">
        <f>IFERROR(VLOOKUP(Tabla1[[#This Row],[COD]],Circuitos[],2,0)," ")</f>
        <v>Programas de Egipto</v>
      </c>
      <c r="N2354" s="9">
        <f>Tabla1[[#This Row],[DIA]]</f>
        <v>45927</v>
      </c>
    </row>
    <row r="2355" spans="1:14">
      <c r="A2355" s="9" t="str">
        <f>Tabla1[[#This Row],[DIA]]&amp;"-"&amp;Tabla1[[#This Row],[NUM]]</f>
        <v>45927-857</v>
      </c>
      <c r="B2355" s="61">
        <v>45927</v>
      </c>
      <c r="C2355" t="s">
        <v>13</v>
      </c>
      <c r="D2355" t="s">
        <v>530</v>
      </c>
      <c r="E2355" t="s">
        <v>531</v>
      </c>
      <c r="F2355">
        <v>857</v>
      </c>
      <c r="G2355">
        <v>0.63888888888888884</v>
      </c>
      <c r="H2355">
        <v>0.75694444444444442</v>
      </c>
      <c r="I2355">
        <v>31</v>
      </c>
      <c r="J2355">
        <v>0</v>
      </c>
      <c r="K2355">
        <v>31</v>
      </c>
      <c r="L2355">
        <v>0</v>
      </c>
      <c r="M2355" s="1" t="str">
        <f>IFERROR(VLOOKUP(Tabla1[[#This Row],[COD]],Circuitos[],2,0)," ")</f>
        <v xml:space="preserve"> </v>
      </c>
      <c r="N2355" s="9">
        <f>Tabla1[[#This Row],[DIA]]</f>
        <v>45927</v>
      </c>
    </row>
    <row r="2356" spans="1:14">
      <c r="A2356" s="9" t="str">
        <f>Tabla1[[#This Row],[DIA]]&amp;"-"&amp;Tabla1[[#This Row],[NUM]]</f>
        <v>45927-1784</v>
      </c>
      <c r="B2356" s="61">
        <v>45927</v>
      </c>
      <c r="C2356" t="s">
        <v>261</v>
      </c>
      <c r="D2356" t="s">
        <v>252</v>
      </c>
      <c r="E2356" t="s">
        <v>272</v>
      </c>
      <c r="F2356">
        <v>1784</v>
      </c>
      <c r="G2356">
        <v>0.51041666666666663</v>
      </c>
      <c r="H2356">
        <v>0.55902777777777779</v>
      </c>
      <c r="I2356">
        <v>30</v>
      </c>
      <c r="J2356">
        <v>0</v>
      </c>
      <c r="K2356">
        <v>30</v>
      </c>
      <c r="L2356">
        <v>0</v>
      </c>
      <c r="M2356" s="1" t="str">
        <f>IFERROR(VLOOKUP(Tabla1[[#This Row],[COD]],Circuitos[],2,0)," ")</f>
        <v xml:space="preserve"> </v>
      </c>
      <c r="N2356" s="9">
        <f>Tabla1[[#This Row],[DIA]]</f>
        <v>45927</v>
      </c>
    </row>
    <row r="2357" spans="1:14">
      <c r="A2357" s="9" t="str">
        <f>Tabla1[[#This Row],[DIA]]&amp;"-"&amp;Tabla1[[#This Row],[NUM]]</f>
        <v>45927-1794</v>
      </c>
      <c r="B2357" s="61">
        <v>45927</v>
      </c>
      <c r="C2357" t="s">
        <v>261</v>
      </c>
      <c r="D2357" t="s">
        <v>252</v>
      </c>
      <c r="E2357" t="s">
        <v>272</v>
      </c>
      <c r="F2357">
        <v>1794</v>
      </c>
      <c r="G2357">
        <v>0.79513888888888884</v>
      </c>
      <c r="H2357">
        <v>0.84722222222222221</v>
      </c>
      <c r="I2357">
        <v>14</v>
      </c>
      <c r="J2357">
        <v>1</v>
      </c>
      <c r="K2357">
        <v>13</v>
      </c>
      <c r="L2357">
        <v>7.1428571428571432</v>
      </c>
      <c r="M2357" s="1" t="str">
        <f>IFERROR(VLOOKUP(Tabla1[[#This Row],[COD]],Circuitos[],2,0)," ")</f>
        <v xml:space="preserve"> </v>
      </c>
      <c r="N2357" s="9">
        <f>Tabla1[[#This Row],[DIA]]</f>
        <v>45927</v>
      </c>
    </row>
    <row r="2358" spans="1:14">
      <c r="A2358" s="9" t="str">
        <f>Tabla1[[#This Row],[DIA]]&amp;"-"&amp;Tabla1[[#This Row],[NUM]]</f>
        <v>45927-1852</v>
      </c>
      <c r="B2358" s="61">
        <v>45927</v>
      </c>
      <c r="C2358" t="s">
        <v>241</v>
      </c>
      <c r="D2358" t="s">
        <v>13</v>
      </c>
      <c r="E2358" t="s">
        <v>250</v>
      </c>
      <c r="F2358">
        <v>1852</v>
      </c>
      <c r="G2358">
        <v>0.54861111111111116</v>
      </c>
      <c r="H2358">
        <v>0.67361111111111116</v>
      </c>
      <c r="I2358">
        <v>30</v>
      </c>
      <c r="J2358">
        <v>2</v>
      </c>
      <c r="K2358">
        <v>28</v>
      </c>
      <c r="L2358">
        <v>6.666666666666667</v>
      </c>
      <c r="M2358" s="1" t="str">
        <f>IFERROR(VLOOKUP(Tabla1[[#This Row],[COD]],Circuitos[],2,0)," ")</f>
        <v xml:space="preserve"> </v>
      </c>
      <c r="N2358" s="9">
        <f>Tabla1[[#This Row],[DIA]]</f>
        <v>45927</v>
      </c>
    </row>
    <row r="2359" spans="1:14">
      <c r="A2359" s="9" t="str">
        <f>Tabla1[[#This Row],[DIA]]&amp;"-"&amp;Tabla1[[#This Row],[NUM]]</f>
        <v>45928-1304</v>
      </c>
      <c r="B2359" s="61">
        <v>45928</v>
      </c>
      <c r="C2359" t="s">
        <v>33</v>
      </c>
      <c r="D2359" t="s">
        <v>147</v>
      </c>
      <c r="E2359" t="s">
        <v>181</v>
      </c>
      <c r="F2359">
        <v>1304</v>
      </c>
      <c r="G2359">
        <v>0.5</v>
      </c>
      <c r="H2359">
        <v>0.72569444444444442</v>
      </c>
      <c r="I2359">
        <v>12</v>
      </c>
      <c r="J2359">
        <v>2</v>
      </c>
      <c r="K2359">
        <v>10</v>
      </c>
      <c r="L2359">
        <v>16.666666666666668</v>
      </c>
      <c r="M2359" s="1" t="str">
        <f>IFERROR(VLOOKUP(Tabla1[[#This Row],[COD]],Circuitos[],2,0)," ")</f>
        <v xml:space="preserve"> </v>
      </c>
      <c r="N2359" s="9">
        <f>Tabla1[[#This Row],[DIA]]</f>
        <v>45928</v>
      </c>
    </row>
    <row r="2360" spans="1:14">
      <c r="A2360" s="9" t="str">
        <f>Tabla1[[#This Row],[DIA]]&amp;"-"&amp;Tabla1[[#This Row],[NUM]]</f>
        <v>45928-107</v>
      </c>
      <c r="B2360" s="61">
        <v>45928</v>
      </c>
      <c r="C2360" t="s">
        <v>354</v>
      </c>
      <c r="D2360" t="s">
        <v>36</v>
      </c>
      <c r="E2360" t="s">
        <v>355</v>
      </c>
      <c r="F2360">
        <v>107</v>
      </c>
      <c r="G2360">
        <v>0.48958333333333331</v>
      </c>
      <c r="H2360">
        <v>0.64930555555555558</v>
      </c>
      <c r="I2360">
        <v>12</v>
      </c>
      <c r="J2360">
        <v>0</v>
      </c>
      <c r="K2360">
        <v>12</v>
      </c>
      <c r="L2360">
        <v>0</v>
      </c>
      <c r="M2360" s="1" t="str">
        <f>IFERROR(VLOOKUP(Tabla1[[#This Row],[COD]],Circuitos[],2,0)," ")</f>
        <v xml:space="preserve"> </v>
      </c>
      <c r="N2360" s="9">
        <f>Tabla1[[#This Row],[DIA]]</f>
        <v>45928</v>
      </c>
    </row>
    <row r="2361" spans="1:14">
      <c r="A2361" s="9" t="str">
        <f>Tabla1[[#This Row],[DIA]]&amp;"-"&amp;Tabla1[[#This Row],[NUM]]</f>
        <v>45928-109</v>
      </c>
      <c r="B2361" s="61">
        <v>45928</v>
      </c>
      <c r="C2361" t="s">
        <v>354</v>
      </c>
      <c r="D2361" t="s">
        <v>13</v>
      </c>
      <c r="E2361" t="s">
        <v>355</v>
      </c>
      <c r="F2361">
        <v>109</v>
      </c>
      <c r="G2361">
        <v>0.44444444444444442</v>
      </c>
      <c r="H2361">
        <v>0.64236111111111116</v>
      </c>
      <c r="I2361">
        <v>30</v>
      </c>
      <c r="J2361">
        <v>2</v>
      </c>
      <c r="K2361">
        <v>28</v>
      </c>
      <c r="L2361">
        <v>6.666666666666667</v>
      </c>
      <c r="M2361" s="1" t="str">
        <f>IFERROR(VLOOKUP(Tabla1[[#This Row],[COD]],Circuitos[],2,0)," ")</f>
        <v xml:space="preserve"> </v>
      </c>
      <c r="N2361" s="9">
        <f>Tabla1[[#This Row],[DIA]]</f>
        <v>45928</v>
      </c>
    </row>
    <row r="2362" spans="1:14">
      <c r="A2362" s="9" t="str">
        <f>Tabla1[[#This Row],[DIA]]&amp;"-"&amp;Tabla1[[#This Row],[NUM]]</f>
        <v>45928-108</v>
      </c>
      <c r="B2362" s="61">
        <v>45928</v>
      </c>
      <c r="C2362" t="s">
        <v>36</v>
      </c>
      <c r="D2362" t="s">
        <v>354</v>
      </c>
      <c r="E2362" t="s">
        <v>355</v>
      </c>
      <c r="F2362">
        <v>108</v>
      </c>
      <c r="G2362">
        <v>0.69097222222222221</v>
      </c>
      <c r="H2362">
        <v>0.91666666666666663</v>
      </c>
      <c r="I2362">
        <v>12</v>
      </c>
      <c r="J2362">
        <v>0</v>
      </c>
      <c r="K2362">
        <v>12</v>
      </c>
      <c r="L2362">
        <v>0</v>
      </c>
      <c r="M2362" s="1" t="str">
        <f>IFERROR(VLOOKUP(Tabla1[[#This Row],[COD]],Circuitos[],2,0)," ")</f>
        <v xml:space="preserve"> </v>
      </c>
      <c r="N2362" s="9">
        <f>Tabla1[[#This Row],[DIA]]</f>
        <v>45928</v>
      </c>
    </row>
    <row r="2363" spans="1:14">
      <c r="A2363" s="9" t="str">
        <f>Tabla1[[#This Row],[DIA]]&amp;"-"&amp;Tabla1[[#This Row],[NUM]]</f>
        <v>45928-1854</v>
      </c>
      <c r="B2363" s="61">
        <v>45928</v>
      </c>
      <c r="C2363" t="s">
        <v>36</v>
      </c>
      <c r="D2363" t="s">
        <v>147</v>
      </c>
      <c r="E2363" t="s">
        <v>181</v>
      </c>
      <c r="F2363">
        <v>1854</v>
      </c>
      <c r="G2363">
        <v>0.49652777777777779</v>
      </c>
      <c r="H2363">
        <v>0.6875</v>
      </c>
      <c r="I2363">
        <v>16</v>
      </c>
      <c r="J2363">
        <v>0</v>
      </c>
      <c r="K2363">
        <v>16</v>
      </c>
      <c r="L2363">
        <v>0</v>
      </c>
      <c r="M2363" s="1" t="str">
        <f>IFERROR(VLOOKUP(Tabla1[[#This Row],[COD]],Circuitos[],2,0)," ")</f>
        <v xml:space="preserve"> </v>
      </c>
      <c r="N2363" s="9">
        <f>Tabla1[[#This Row],[DIA]]</f>
        <v>45928</v>
      </c>
    </row>
    <row r="2364" spans="1:14">
      <c r="A2364" s="9" t="str">
        <f>Tabla1[[#This Row],[DIA]]&amp;"-"&amp;Tabla1[[#This Row],[NUM]]</f>
        <v>45928-684</v>
      </c>
      <c r="B2364" s="61">
        <v>45928</v>
      </c>
      <c r="C2364" t="s">
        <v>36</v>
      </c>
      <c r="D2364" t="s">
        <v>291</v>
      </c>
      <c r="E2364" t="s">
        <v>292</v>
      </c>
      <c r="F2364">
        <v>684</v>
      </c>
      <c r="G2364">
        <v>0.60069444444444442</v>
      </c>
      <c r="H2364">
        <v>0.79166666666666663</v>
      </c>
      <c r="I2364">
        <v>12</v>
      </c>
      <c r="J2364">
        <v>0</v>
      </c>
      <c r="K2364">
        <v>12</v>
      </c>
      <c r="L2364">
        <v>0</v>
      </c>
      <c r="M2364" s="1" t="str">
        <f>IFERROR(VLOOKUP(Tabla1[[#This Row],[COD]],Circuitos[],2,0)," ")</f>
        <v xml:space="preserve"> </v>
      </c>
      <c r="N2364" s="9">
        <f>Tabla1[[#This Row],[DIA]]</f>
        <v>45928</v>
      </c>
    </row>
    <row r="2365" spans="1:14">
      <c r="A2365" s="9" t="str">
        <f>Tabla1[[#This Row],[DIA]]&amp;"-"&amp;Tabla1[[#This Row],[NUM]]</f>
        <v>45928-438</v>
      </c>
      <c r="B2365" s="61">
        <v>45928</v>
      </c>
      <c r="C2365" t="s">
        <v>36</v>
      </c>
      <c r="D2365" t="s">
        <v>394</v>
      </c>
      <c r="E2365" t="s">
        <v>395</v>
      </c>
      <c r="F2365">
        <v>438</v>
      </c>
      <c r="G2365">
        <v>0.55902777777777779</v>
      </c>
      <c r="H2365">
        <v>0.68402777777777779</v>
      </c>
      <c r="I2365">
        <v>12</v>
      </c>
      <c r="J2365">
        <v>0</v>
      </c>
      <c r="K2365">
        <v>12</v>
      </c>
      <c r="L2365">
        <v>0</v>
      </c>
      <c r="M2365" s="1" t="str">
        <f>IFERROR(VLOOKUP(Tabla1[[#This Row],[COD]],Circuitos[],2,0)," ")</f>
        <v xml:space="preserve"> </v>
      </c>
      <c r="N2365" s="9">
        <f>Tabla1[[#This Row],[DIA]]</f>
        <v>45928</v>
      </c>
    </row>
    <row r="2366" spans="1:14">
      <c r="A2366" s="9" t="str">
        <f>Tabla1[[#This Row],[DIA]]&amp;"-"&amp;Tabla1[[#This Row],[NUM]]</f>
        <v>45928-3712</v>
      </c>
      <c r="B2366" s="61">
        <v>45928</v>
      </c>
      <c r="C2366" t="s">
        <v>37</v>
      </c>
      <c r="D2366" t="s">
        <v>201</v>
      </c>
      <c r="E2366" t="s">
        <v>202</v>
      </c>
      <c r="F2366">
        <v>3712</v>
      </c>
      <c r="G2366">
        <v>0.57638888888888884</v>
      </c>
      <c r="H2366">
        <v>0.65277777777777779</v>
      </c>
      <c r="I2366">
        <v>12</v>
      </c>
      <c r="J2366">
        <v>2</v>
      </c>
      <c r="K2366">
        <v>10</v>
      </c>
      <c r="L2366">
        <v>16.666666666666668</v>
      </c>
      <c r="M2366" s="1" t="str">
        <f>IFERROR(VLOOKUP(Tabla1[[#This Row],[COD]],Circuitos[],2,0)," ")</f>
        <v xml:space="preserve"> </v>
      </c>
      <c r="N2366" s="9">
        <f>Tabla1[[#This Row],[DIA]]</f>
        <v>45928</v>
      </c>
    </row>
    <row r="2367" spans="1:14">
      <c r="A2367" s="9" t="str">
        <f>Tabla1[[#This Row],[DIA]]&amp;"-"&amp;Tabla1[[#This Row],[NUM]]</f>
        <v>45928-1318</v>
      </c>
      <c r="B2367" s="61">
        <v>45928</v>
      </c>
      <c r="C2367" t="s">
        <v>37</v>
      </c>
      <c r="D2367" t="s">
        <v>147</v>
      </c>
      <c r="E2367" t="s">
        <v>181</v>
      </c>
      <c r="F2367">
        <v>1318</v>
      </c>
      <c r="G2367">
        <v>0.76736111111111116</v>
      </c>
      <c r="H2367">
        <v>0.97916666666666663</v>
      </c>
      <c r="I2367">
        <v>16</v>
      </c>
      <c r="J2367">
        <v>0</v>
      </c>
      <c r="K2367">
        <v>16</v>
      </c>
      <c r="L2367">
        <v>0</v>
      </c>
      <c r="M2367" s="1" t="str">
        <f>IFERROR(VLOOKUP(Tabla1[[#This Row],[COD]],Circuitos[],2,0)," ")</f>
        <v xml:space="preserve"> </v>
      </c>
      <c r="N2367" s="9">
        <f>Tabla1[[#This Row],[DIA]]</f>
        <v>45928</v>
      </c>
    </row>
    <row r="2368" spans="1:14">
      <c r="A2368" s="9" t="str">
        <f>Tabla1[[#This Row],[DIA]]&amp;"-"&amp;Tabla1[[#This Row],[NUM]]</f>
        <v>45928-5118</v>
      </c>
      <c r="B2368" s="61">
        <v>45928</v>
      </c>
      <c r="C2368" t="s">
        <v>198</v>
      </c>
      <c r="D2368" t="s">
        <v>51</v>
      </c>
      <c r="E2368" t="s">
        <v>549</v>
      </c>
      <c r="F2368">
        <v>5118</v>
      </c>
      <c r="G2368">
        <v>0.77083333333333337</v>
      </c>
      <c r="H2368">
        <v>0.88888888888888884</v>
      </c>
      <c r="I2368">
        <v>189</v>
      </c>
      <c r="J2368">
        <v>139</v>
      </c>
      <c r="K2368">
        <v>50</v>
      </c>
      <c r="L2368">
        <v>73.544973544973544</v>
      </c>
      <c r="M2368" s="1" t="str">
        <f>IFERROR(VLOOKUP(Tabla1[[#This Row],[COD]],Circuitos[],2,0)," ")</f>
        <v xml:space="preserve"> </v>
      </c>
      <c r="N2368" s="9">
        <f>Tabla1[[#This Row],[DIA]]</f>
        <v>45928</v>
      </c>
    </row>
    <row r="2369" spans="1:14">
      <c r="A2369" s="9" t="str">
        <f>Tabla1[[#This Row],[DIA]]&amp;"-"&amp;Tabla1[[#This Row],[NUM]]</f>
        <v>45928-872</v>
      </c>
      <c r="B2369" s="61">
        <v>45928</v>
      </c>
      <c r="C2369" t="s">
        <v>223</v>
      </c>
      <c r="D2369" t="s">
        <v>13</v>
      </c>
      <c r="E2369" t="s">
        <v>250</v>
      </c>
      <c r="F2369">
        <v>872</v>
      </c>
      <c r="G2369">
        <v>0.64930555555555558</v>
      </c>
      <c r="H2369">
        <v>0.78819444444444442</v>
      </c>
      <c r="I2369">
        <v>45</v>
      </c>
      <c r="J2369">
        <v>0</v>
      </c>
      <c r="K2369">
        <v>45</v>
      </c>
      <c r="L2369">
        <v>0</v>
      </c>
      <c r="M2369" s="1" t="str">
        <f>IFERROR(VLOOKUP(Tabla1[[#This Row],[COD]],Circuitos[],2,0)," ")</f>
        <v xml:space="preserve"> </v>
      </c>
      <c r="N2369" s="9">
        <f>Tabla1[[#This Row],[DIA]]</f>
        <v>45928</v>
      </c>
    </row>
    <row r="2370" spans="1:14">
      <c r="A2370" s="9" t="str">
        <f>Tabla1[[#This Row],[DIA]]&amp;"-"&amp;Tabla1[[#This Row],[NUM]]</f>
        <v>45928-696</v>
      </c>
      <c r="B2370" s="61">
        <v>45928</v>
      </c>
      <c r="C2370" t="s">
        <v>232</v>
      </c>
      <c r="D2370" t="s">
        <v>13</v>
      </c>
      <c r="E2370" t="s">
        <v>250</v>
      </c>
      <c r="F2370">
        <v>696</v>
      </c>
      <c r="G2370">
        <v>0.74652777777777779</v>
      </c>
      <c r="H2370">
        <v>0.87847222222222221</v>
      </c>
      <c r="I2370">
        <v>40</v>
      </c>
      <c r="J2370">
        <v>0</v>
      </c>
      <c r="K2370">
        <v>40</v>
      </c>
      <c r="L2370">
        <v>0</v>
      </c>
      <c r="M2370" s="1" t="str">
        <f>IFERROR(VLOOKUP(Tabla1[[#This Row],[COD]],Circuitos[],2,0)," ")</f>
        <v xml:space="preserve"> </v>
      </c>
      <c r="N2370" s="9">
        <f>Tabla1[[#This Row],[DIA]]</f>
        <v>45928</v>
      </c>
    </row>
    <row r="2371" spans="1:14">
      <c r="A2371" s="9" t="str">
        <f>Tabla1[[#This Row],[DIA]]&amp;"-"&amp;Tabla1[[#This Row],[NUM]]</f>
        <v>45928-776</v>
      </c>
      <c r="B2371" s="61">
        <v>45928</v>
      </c>
      <c r="C2371" t="s">
        <v>209</v>
      </c>
      <c r="D2371" t="s">
        <v>13</v>
      </c>
      <c r="E2371" t="s">
        <v>278</v>
      </c>
      <c r="F2371">
        <v>776</v>
      </c>
      <c r="G2371">
        <v>0.48958333333333331</v>
      </c>
      <c r="H2371">
        <v>0.61805555555555558</v>
      </c>
      <c r="I2371">
        <v>45</v>
      </c>
      <c r="J2371">
        <v>7</v>
      </c>
      <c r="K2371">
        <v>38</v>
      </c>
      <c r="L2371">
        <v>15.555555555555555</v>
      </c>
      <c r="M2371" s="1" t="str">
        <f>IFERROR(VLOOKUP(Tabla1[[#This Row],[COD]],Circuitos[],2,0)," ")</f>
        <v xml:space="preserve"> </v>
      </c>
      <c r="N2371" s="9">
        <f>Tabla1[[#This Row],[DIA]]</f>
        <v>45928</v>
      </c>
    </row>
    <row r="2372" spans="1:14">
      <c r="A2372" s="9" t="str">
        <f>Tabla1[[#This Row],[DIA]]&amp;"-"&amp;Tabla1[[#This Row],[NUM]]</f>
        <v>45928-1134</v>
      </c>
      <c r="B2372" s="61">
        <v>45928</v>
      </c>
      <c r="C2372" t="s">
        <v>192</v>
      </c>
      <c r="D2372" t="s">
        <v>36</v>
      </c>
      <c r="E2372" t="s">
        <v>193</v>
      </c>
      <c r="F2372">
        <v>1134</v>
      </c>
      <c r="G2372">
        <v>0.67013888888888884</v>
      </c>
      <c r="H2372">
        <v>0.75694444444444442</v>
      </c>
      <c r="I2372">
        <v>12</v>
      </c>
      <c r="J2372">
        <v>3</v>
      </c>
      <c r="K2372">
        <v>9</v>
      </c>
      <c r="L2372">
        <v>25</v>
      </c>
      <c r="M2372" s="1" t="str">
        <f>IFERROR(VLOOKUP(Tabla1[[#This Row],[COD]],Circuitos[],2,0)," ")</f>
        <v xml:space="preserve"> </v>
      </c>
      <c r="N2372" s="9">
        <f>Tabla1[[#This Row],[DIA]]</f>
        <v>45928</v>
      </c>
    </row>
    <row r="2373" spans="1:14">
      <c r="A2373" s="9" t="str">
        <f>Tabla1[[#This Row],[DIA]]&amp;"-"&amp;Tabla1[[#This Row],[NUM]]</f>
        <v>45928-5117</v>
      </c>
      <c r="B2373" s="61">
        <v>45928</v>
      </c>
      <c r="C2373" t="s">
        <v>52</v>
      </c>
      <c r="D2373" t="s">
        <v>198</v>
      </c>
      <c r="E2373" t="s">
        <v>549</v>
      </c>
      <c r="F2373">
        <v>5117</v>
      </c>
      <c r="G2373">
        <v>0.33333333333333331</v>
      </c>
      <c r="H2373">
        <v>0.44444444444444442</v>
      </c>
      <c r="I2373">
        <v>189</v>
      </c>
      <c r="J2373">
        <v>137</v>
      </c>
      <c r="K2373">
        <v>52</v>
      </c>
      <c r="L2373">
        <v>72.48677248677248</v>
      </c>
      <c r="M2373" s="1" t="str">
        <f>IFERROR(VLOOKUP(Tabla1[[#This Row],[COD]],Circuitos[],2,0)," ")</f>
        <v>Puglia y Costa Amalfitana II</v>
      </c>
      <c r="N2373" s="9">
        <f>Tabla1[[#This Row],[DIA]]</f>
        <v>45928</v>
      </c>
    </row>
    <row r="2374" spans="1:14">
      <c r="A2374" s="9" t="str">
        <f>Tabla1[[#This Row],[DIA]]&amp;"-"&amp;Tabla1[[#This Row],[NUM]]</f>
        <v>45928-1305</v>
      </c>
      <c r="B2374" s="61">
        <v>45928</v>
      </c>
      <c r="C2374" t="s">
        <v>147</v>
      </c>
      <c r="D2374" t="s">
        <v>33</v>
      </c>
      <c r="E2374" t="s">
        <v>181</v>
      </c>
      <c r="F2374">
        <v>1305</v>
      </c>
      <c r="G2374">
        <v>0.55208333333333337</v>
      </c>
      <c r="H2374">
        <v>0.70833333333333337</v>
      </c>
      <c r="I2374">
        <v>12</v>
      </c>
      <c r="J2374">
        <v>4</v>
      </c>
      <c r="K2374">
        <v>8</v>
      </c>
      <c r="L2374">
        <v>33.333333333333336</v>
      </c>
      <c r="M2374" s="1" t="str">
        <f>IFERROR(VLOOKUP(Tabla1[[#This Row],[COD]],Circuitos[],2,0)," ")</f>
        <v xml:space="preserve"> </v>
      </c>
      <c r="N2374" s="9">
        <f>Tabla1[[#This Row],[DIA]]</f>
        <v>45928</v>
      </c>
    </row>
    <row r="2375" spans="1:14">
      <c r="A2375" s="9" t="str">
        <f>Tabla1[[#This Row],[DIA]]&amp;"-"&amp;Tabla1[[#This Row],[NUM]]</f>
        <v>45928-2020</v>
      </c>
      <c r="B2375" s="61">
        <v>45928</v>
      </c>
      <c r="C2375" t="s">
        <v>147</v>
      </c>
      <c r="D2375" t="s">
        <v>180</v>
      </c>
      <c r="E2375" t="s">
        <v>181</v>
      </c>
      <c r="F2375">
        <v>2020</v>
      </c>
      <c r="G2375">
        <v>0.76736111111111116</v>
      </c>
      <c r="H2375">
        <v>0.82986111111111116</v>
      </c>
      <c r="I2375">
        <v>68</v>
      </c>
      <c r="J2375">
        <v>52</v>
      </c>
      <c r="K2375">
        <v>16</v>
      </c>
      <c r="L2375">
        <v>76.470588235294116</v>
      </c>
      <c r="M2375" s="1" t="str">
        <f>IFERROR(VLOOKUP(Tabla1[[#This Row],[COD]],Circuitos[],2,0)," ")</f>
        <v xml:space="preserve"> </v>
      </c>
      <c r="N2375" s="9">
        <f>Tabla1[[#This Row],[DIA]]</f>
        <v>45928</v>
      </c>
    </row>
    <row r="2376" spans="1:14">
      <c r="A2376" s="9" t="str">
        <f>Tabla1[[#This Row],[DIA]]&amp;"-"&amp;Tabla1[[#This Row],[NUM]]</f>
        <v>45928-2022</v>
      </c>
      <c r="B2376" s="61">
        <v>45928</v>
      </c>
      <c r="C2376" t="s">
        <v>147</v>
      </c>
      <c r="D2376" t="s">
        <v>180</v>
      </c>
      <c r="E2376" t="s">
        <v>181</v>
      </c>
      <c r="F2376">
        <v>2022</v>
      </c>
      <c r="G2376">
        <v>0.83680555555555558</v>
      </c>
      <c r="H2376">
        <v>0.90277777777777779</v>
      </c>
      <c r="I2376">
        <v>24</v>
      </c>
      <c r="J2376">
        <v>2</v>
      </c>
      <c r="K2376">
        <v>22</v>
      </c>
      <c r="L2376">
        <v>8.3333333333333339</v>
      </c>
      <c r="M2376" s="1" t="str">
        <f>IFERROR(VLOOKUP(Tabla1[[#This Row],[COD]],Circuitos[],2,0)," ")</f>
        <v xml:space="preserve"> </v>
      </c>
      <c r="N2376" s="9">
        <f>Tabla1[[#This Row],[DIA]]</f>
        <v>45928</v>
      </c>
    </row>
    <row r="2377" spans="1:14">
      <c r="A2377" s="9" t="str">
        <f>Tabla1[[#This Row],[DIA]]&amp;"-"&amp;Tabla1[[#This Row],[NUM]]</f>
        <v>45928-1855</v>
      </c>
      <c r="B2377" s="61">
        <v>45928</v>
      </c>
      <c r="C2377" t="s">
        <v>147</v>
      </c>
      <c r="D2377" t="s">
        <v>36</v>
      </c>
      <c r="E2377" t="s">
        <v>181</v>
      </c>
      <c r="F2377">
        <v>1855</v>
      </c>
      <c r="G2377">
        <v>0.59722222222222221</v>
      </c>
      <c r="H2377">
        <v>0.71180555555555558</v>
      </c>
      <c r="I2377">
        <v>16</v>
      </c>
      <c r="J2377">
        <v>0</v>
      </c>
      <c r="K2377">
        <v>16</v>
      </c>
      <c r="L2377">
        <v>0</v>
      </c>
      <c r="M2377" s="1" t="str">
        <f>IFERROR(VLOOKUP(Tabla1[[#This Row],[COD]],Circuitos[],2,0)," ")</f>
        <v xml:space="preserve"> </v>
      </c>
      <c r="N2377" s="9">
        <f>Tabla1[[#This Row],[DIA]]</f>
        <v>45928</v>
      </c>
    </row>
    <row r="2378" spans="1:14">
      <c r="A2378" s="9" t="str">
        <f>Tabla1[[#This Row],[DIA]]&amp;"-"&amp;Tabla1[[#This Row],[NUM]]</f>
        <v>45928-1317</v>
      </c>
      <c r="B2378" s="61">
        <v>45928</v>
      </c>
      <c r="C2378" t="s">
        <v>147</v>
      </c>
      <c r="D2378" t="s">
        <v>37</v>
      </c>
      <c r="E2378" t="s">
        <v>181</v>
      </c>
      <c r="F2378">
        <v>1317</v>
      </c>
      <c r="G2378">
        <v>0.58680555555555558</v>
      </c>
      <c r="H2378">
        <v>0.72569444444444442</v>
      </c>
      <c r="I2378">
        <v>16</v>
      </c>
      <c r="J2378">
        <v>5</v>
      </c>
      <c r="K2378">
        <v>11</v>
      </c>
      <c r="L2378">
        <v>31.25</v>
      </c>
      <c r="M2378" s="1" t="str">
        <f>IFERROR(VLOOKUP(Tabla1[[#This Row],[COD]],Circuitos[],2,0)," ")</f>
        <v xml:space="preserve"> </v>
      </c>
      <c r="N2378" s="9">
        <f>Tabla1[[#This Row],[DIA]]</f>
        <v>45928</v>
      </c>
    </row>
    <row r="2379" spans="1:14">
      <c r="A2379" s="9" t="str">
        <f>Tabla1[[#This Row],[DIA]]&amp;"-"&amp;Tabla1[[#This Row],[NUM]]</f>
        <v>45928-1859</v>
      </c>
      <c r="B2379" s="61">
        <v>45928</v>
      </c>
      <c r="C2379" t="s">
        <v>147</v>
      </c>
      <c r="D2379" t="s">
        <v>13</v>
      </c>
      <c r="E2379" t="s">
        <v>181</v>
      </c>
      <c r="F2379">
        <v>1859</v>
      </c>
      <c r="G2379">
        <v>0.55208333333333337</v>
      </c>
      <c r="H2379">
        <v>0.70138888888888884</v>
      </c>
      <c r="I2379">
        <v>40</v>
      </c>
      <c r="J2379">
        <v>18</v>
      </c>
      <c r="K2379">
        <v>22</v>
      </c>
      <c r="L2379">
        <v>45</v>
      </c>
      <c r="M2379" s="1" t="str">
        <f>IFERROR(VLOOKUP(Tabla1[[#This Row],[COD]],Circuitos[],2,0)," ")</f>
        <v xml:space="preserve"> </v>
      </c>
      <c r="N2379" s="9">
        <f>Tabla1[[#This Row],[DIA]]</f>
        <v>45928</v>
      </c>
    </row>
    <row r="2380" spans="1:14">
      <c r="A2380" s="9" t="str">
        <f>Tabla1[[#This Row],[DIA]]&amp;"-"&amp;Tabla1[[#This Row],[NUM]]</f>
        <v>45928-1313</v>
      </c>
      <c r="B2380" s="61">
        <v>45928</v>
      </c>
      <c r="C2380" t="s">
        <v>147</v>
      </c>
      <c r="D2380" t="s">
        <v>22</v>
      </c>
      <c r="E2380" t="s">
        <v>181</v>
      </c>
      <c r="F2380">
        <v>1313</v>
      </c>
      <c r="G2380">
        <v>0.59375</v>
      </c>
      <c r="H2380">
        <v>0.72569444444444442</v>
      </c>
      <c r="I2380">
        <v>12</v>
      </c>
      <c r="J2380">
        <v>4</v>
      </c>
      <c r="K2380">
        <v>8</v>
      </c>
      <c r="L2380">
        <v>33.333333333333336</v>
      </c>
      <c r="M2380" s="1" t="str">
        <f>IFERROR(VLOOKUP(Tabla1[[#This Row],[COD]],Circuitos[],2,0)," ")</f>
        <v xml:space="preserve"> </v>
      </c>
      <c r="N2380" s="9">
        <f>Tabla1[[#This Row],[DIA]]</f>
        <v>45928</v>
      </c>
    </row>
    <row r="2381" spans="1:14">
      <c r="A2381" s="9" t="str">
        <f>Tabla1[[#This Row],[DIA]]&amp;"-"&amp;Tabla1[[#This Row],[NUM]]</f>
        <v>45928-3910</v>
      </c>
      <c r="B2381" s="61">
        <v>45928</v>
      </c>
      <c r="C2381" t="s">
        <v>555</v>
      </c>
      <c r="D2381" t="s">
        <v>394</v>
      </c>
      <c r="E2381" t="s">
        <v>395</v>
      </c>
      <c r="F2381">
        <v>3910</v>
      </c>
      <c r="G2381">
        <v>0.2361111111111111</v>
      </c>
      <c r="H2381">
        <v>0.27083333333333331</v>
      </c>
      <c r="I2381">
        <v>12</v>
      </c>
      <c r="J2381">
        <v>0</v>
      </c>
      <c r="K2381">
        <v>12</v>
      </c>
      <c r="L2381">
        <v>0</v>
      </c>
      <c r="M2381" s="1" t="str">
        <f>IFERROR(VLOOKUP(Tabla1[[#This Row],[COD]],Circuitos[],2,0)," ")</f>
        <v xml:space="preserve"> </v>
      </c>
      <c r="N2381" s="9">
        <f>Tabla1[[#This Row],[DIA]]</f>
        <v>45928</v>
      </c>
    </row>
    <row r="2382" spans="1:14">
      <c r="A2382" s="9" t="str">
        <f>Tabla1[[#This Row],[DIA]]&amp;"-"&amp;Tabla1[[#This Row],[NUM]]</f>
        <v>45928-3904</v>
      </c>
      <c r="B2382" s="61">
        <v>45928</v>
      </c>
      <c r="C2382" t="s">
        <v>555</v>
      </c>
      <c r="D2382" t="s">
        <v>394</v>
      </c>
      <c r="E2382" t="s">
        <v>395</v>
      </c>
      <c r="F2382">
        <v>3904</v>
      </c>
      <c r="G2382">
        <v>0.36805555555555558</v>
      </c>
      <c r="H2382">
        <v>0.40277777777777779</v>
      </c>
      <c r="I2382">
        <v>35</v>
      </c>
      <c r="J2382">
        <v>3</v>
      </c>
      <c r="K2382">
        <v>32</v>
      </c>
      <c r="L2382">
        <v>8.5714285714285712</v>
      </c>
      <c r="M2382" s="1" t="str">
        <f>IFERROR(VLOOKUP(Tabla1[[#This Row],[COD]],Circuitos[],2,0)," ")</f>
        <v xml:space="preserve"> </v>
      </c>
      <c r="N2382" s="9">
        <f>Tabla1[[#This Row],[DIA]]</f>
        <v>45928</v>
      </c>
    </row>
    <row r="2383" spans="1:14">
      <c r="A2383" s="9" t="str">
        <f>Tabla1[[#This Row],[DIA]]&amp;"-"&amp;Tabla1[[#This Row],[NUM]]</f>
        <v>45928-110</v>
      </c>
      <c r="B2383" s="61">
        <v>45928</v>
      </c>
      <c r="C2383" t="s">
        <v>13</v>
      </c>
      <c r="D2383" t="s">
        <v>354</v>
      </c>
      <c r="E2383" t="s">
        <v>355</v>
      </c>
      <c r="F2383">
        <v>110</v>
      </c>
      <c r="G2383">
        <v>0.69097222222222221</v>
      </c>
      <c r="H2383">
        <v>0.94791666666666663</v>
      </c>
      <c r="I2383">
        <v>30</v>
      </c>
      <c r="J2383">
        <v>4</v>
      </c>
      <c r="K2383">
        <v>26</v>
      </c>
      <c r="L2383">
        <v>13.333333333333334</v>
      </c>
      <c r="M2383" s="1" t="str">
        <f>IFERROR(VLOOKUP(Tabla1[[#This Row],[COD]],Circuitos[],2,0)," ")</f>
        <v xml:space="preserve"> </v>
      </c>
      <c r="N2383" s="9">
        <f>Tabla1[[#This Row],[DIA]]</f>
        <v>45928</v>
      </c>
    </row>
    <row r="2384" spans="1:14">
      <c r="A2384" s="9" t="str">
        <f>Tabla1[[#This Row],[DIA]]&amp;"-"&amp;Tabla1[[#This Row],[NUM]]</f>
        <v>45928-601</v>
      </c>
      <c r="B2384" s="61">
        <v>45928</v>
      </c>
      <c r="C2384" t="s">
        <v>13</v>
      </c>
      <c r="D2384" t="s">
        <v>201</v>
      </c>
      <c r="E2384" t="s">
        <v>250</v>
      </c>
      <c r="F2384">
        <v>601</v>
      </c>
      <c r="G2384">
        <v>0.69097222222222221</v>
      </c>
      <c r="H2384">
        <v>0.78819444444444442</v>
      </c>
      <c r="I2384">
        <v>50</v>
      </c>
      <c r="J2384">
        <v>0</v>
      </c>
      <c r="K2384">
        <v>50</v>
      </c>
      <c r="L2384">
        <v>0</v>
      </c>
      <c r="M2384" s="1" t="str">
        <f>IFERROR(VLOOKUP(Tabla1[[#This Row],[COD]],Circuitos[],2,0)," ")</f>
        <v xml:space="preserve"> </v>
      </c>
      <c r="N2384" s="9">
        <f>Tabla1[[#This Row],[DIA]]</f>
        <v>45928</v>
      </c>
    </row>
    <row r="2385" spans="1:14">
      <c r="A2385" s="9" t="str">
        <f>Tabla1[[#This Row],[DIA]]&amp;"-"&amp;Tabla1[[#This Row],[NUM]]</f>
        <v>45928-871</v>
      </c>
      <c r="B2385" s="61">
        <v>45928</v>
      </c>
      <c r="C2385" t="s">
        <v>13</v>
      </c>
      <c r="D2385" t="s">
        <v>223</v>
      </c>
      <c r="E2385" t="s">
        <v>250</v>
      </c>
      <c r="F2385">
        <v>871</v>
      </c>
      <c r="G2385">
        <v>0.48958333333333331</v>
      </c>
      <c r="H2385">
        <v>0.62152777777777779</v>
      </c>
      <c r="I2385">
        <v>45</v>
      </c>
      <c r="J2385">
        <v>42</v>
      </c>
      <c r="K2385">
        <v>3</v>
      </c>
      <c r="L2385">
        <v>93.333333333333329</v>
      </c>
      <c r="M2385" s="1" t="str">
        <f>IFERROR(VLOOKUP(Tabla1[[#This Row],[COD]],Circuitos[],2,0)," ")</f>
        <v xml:space="preserve"> </v>
      </c>
      <c r="N2385" s="9">
        <f>Tabla1[[#This Row],[DIA]]</f>
        <v>45928</v>
      </c>
    </row>
    <row r="2386" spans="1:14">
      <c r="A2386" s="9" t="str">
        <f>Tabla1[[#This Row],[DIA]]&amp;"-"&amp;Tabla1[[#This Row],[NUM]]</f>
        <v>45928-775</v>
      </c>
      <c r="B2386" s="61">
        <v>45928</v>
      </c>
      <c r="C2386" t="s">
        <v>13</v>
      </c>
      <c r="D2386" t="s">
        <v>209</v>
      </c>
      <c r="E2386" t="s">
        <v>278</v>
      </c>
      <c r="F2386">
        <v>775</v>
      </c>
      <c r="G2386">
        <v>0.33333333333333331</v>
      </c>
      <c r="H2386">
        <v>0.44791666666666669</v>
      </c>
      <c r="I2386">
        <v>45</v>
      </c>
      <c r="J2386">
        <v>0</v>
      </c>
      <c r="K2386">
        <v>45</v>
      </c>
      <c r="L2386">
        <v>0</v>
      </c>
      <c r="M2386" s="1" t="str">
        <f>IFERROR(VLOOKUP(Tabla1[[#This Row],[COD]],Circuitos[],2,0)," ")</f>
        <v>Croacia Fascinante "B"</v>
      </c>
      <c r="N2386" s="9">
        <f>Tabla1[[#This Row],[DIA]]</f>
        <v>45928</v>
      </c>
    </row>
    <row r="2387" spans="1:14">
      <c r="A2387" s="9" t="str">
        <f>Tabla1[[#This Row],[DIA]]&amp;"-"&amp;Tabla1[[#This Row],[NUM]]</f>
        <v>45928-1858</v>
      </c>
      <c r="B2387" s="61">
        <v>45928</v>
      </c>
      <c r="C2387" s="7" t="s">
        <v>13</v>
      </c>
      <c r="D2387" s="7" t="s">
        <v>147</v>
      </c>
      <c r="E2387" s="7" t="s">
        <v>181</v>
      </c>
      <c r="F2387" s="7">
        <v>1858</v>
      </c>
      <c r="G2387" s="8">
        <v>0.49652777777777779</v>
      </c>
      <c r="H2387" s="8">
        <v>0.71527777777777779</v>
      </c>
      <c r="I2387" s="7">
        <v>52</v>
      </c>
      <c r="J2387" s="7">
        <v>52</v>
      </c>
      <c r="K2387" s="7">
        <v>0</v>
      </c>
      <c r="L2387" s="7">
        <v>100</v>
      </c>
      <c r="M2387" s="12" t="str">
        <f>IFERROR(VLOOKUP(Tabla1[[#This Row],[COD]],Circuitos[],2,0)," ")</f>
        <v xml:space="preserve"> </v>
      </c>
      <c r="N2387" s="9">
        <f>Tabla1[[#This Row],[DIA]]</f>
        <v>45928</v>
      </c>
    </row>
    <row r="2388" spans="1:14">
      <c r="A2388" s="9" t="str">
        <f>Tabla1[[#This Row],[DIA]]&amp;"-"&amp;Tabla1[[#This Row],[NUM]]</f>
        <v>45928-5113</v>
      </c>
      <c r="B2388" s="61">
        <v>45928</v>
      </c>
      <c r="C2388" t="s">
        <v>13</v>
      </c>
      <c r="D2388" t="s">
        <v>424</v>
      </c>
      <c r="E2388" t="s">
        <v>549</v>
      </c>
      <c r="F2388">
        <v>5113</v>
      </c>
      <c r="G2388">
        <v>0.71180555555555558</v>
      </c>
      <c r="H2388">
        <v>0.78819444444444442</v>
      </c>
      <c r="I2388">
        <v>189</v>
      </c>
      <c r="J2388">
        <v>38</v>
      </c>
      <c r="K2388">
        <v>151</v>
      </c>
      <c r="L2388">
        <v>20.105820105820104</v>
      </c>
      <c r="M2388" s="1" t="str">
        <f>IFERROR(VLOOKUP(Tabla1[[#This Row],[COD]],Circuitos[],2,0)," ")</f>
        <v>Alsacia, Selva Negra y el Rin / Bellezas de Suiza</v>
      </c>
      <c r="N2388" s="9">
        <f>Tabla1[[#This Row],[DIA]]</f>
        <v>45928</v>
      </c>
    </row>
    <row r="2389" spans="1:14">
      <c r="A2389" s="9" t="str">
        <f>Tabla1[[#This Row],[DIA]]&amp;"-"&amp;Tabla1[[#This Row],[NUM]]</f>
        <v>45928-416</v>
      </c>
      <c r="B2389" s="61">
        <v>45928</v>
      </c>
      <c r="C2389" t="s">
        <v>13</v>
      </c>
      <c r="D2389" t="s">
        <v>358</v>
      </c>
      <c r="E2389" t="s">
        <v>528</v>
      </c>
      <c r="F2389">
        <v>416</v>
      </c>
      <c r="G2389">
        <v>0.51736111111111116</v>
      </c>
      <c r="H2389">
        <v>0.71875</v>
      </c>
      <c r="I2389">
        <v>36</v>
      </c>
      <c r="J2389">
        <v>0</v>
      </c>
      <c r="K2389">
        <v>36</v>
      </c>
      <c r="L2389">
        <v>0</v>
      </c>
      <c r="M2389" s="1" t="str">
        <f>IFERROR(VLOOKUP(Tabla1[[#This Row],[COD]],Circuitos[],2,0)," ")</f>
        <v xml:space="preserve"> </v>
      </c>
      <c r="N2389" s="9">
        <f>Tabla1[[#This Row],[DIA]]</f>
        <v>45928</v>
      </c>
    </row>
    <row r="2390" spans="1:14">
      <c r="A2390" s="9" t="str">
        <f>Tabla1[[#This Row],[DIA]]&amp;"-"&amp;Tabla1[[#This Row],[NUM]]</f>
        <v>45928-787</v>
      </c>
      <c r="B2390" s="61">
        <v>45928</v>
      </c>
      <c r="C2390" t="s">
        <v>13</v>
      </c>
      <c r="D2390" t="s">
        <v>358</v>
      </c>
      <c r="E2390" t="s">
        <v>278</v>
      </c>
      <c r="F2390">
        <v>787</v>
      </c>
      <c r="G2390">
        <v>0.65972222222222221</v>
      </c>
      <c r="H2390">
        <v>0.86458333333333337</v>
      </c>
      <c r="I2390">
        <v>45</v>
      </c>
      <c r="J2390">
        <v>0</v>
      </c>
      <c r="K2390">
        <v>45</v>
      </c>
      <c r="L2390">
        <v>0</v>
      </c>
      <c r="M2390" s="1" t="str">
        <f>IFERROR(VLOOKUP(Tabla1[[#This Row],[COD]],Circuitos[],2,0)," ")</f>
        <v>Rumania, Transilvania, Cárpatos y Bucovina</v>
      </c>
      <c r="N2390" s="9">
        <f>Tabla1[[#This Row],[DIA]]</f>
        <v>45928</v>
      </c>
    </row>
    <row r="2391" spans="1:14">
      <c r="A2391" s="9" t="str">
        <f>Tabla1[[#This Row],[DIA]]&amp;"-"&amp;Tabla1[[#This Row],[NUM]]</f>
        <v>45928-809</v>
      </c>
      <c r="B2391" s="61">
        <v>45928</v>
      </c>
      <c r="C2391" t="s">
        <v>13</v>
      </c>
      <c r="D2391" t="s">
        <v>236</v>
      </c>
      <c r="E2391" t="s">
        <v>250</v>
      </c>
      <c r="F2391">
        <v>809</v>
      </c>
      <c r="G2391">
        <v>0.49652777777777779</v>
      </c>
      <c r="H2391">
        <v>0.61805555555555558</v>
      </c>
      <c r="I2391">
        <v>45</v>
      </c>
      <c r="J2391">
        <v>6</v>
      </c>
      <c r="K2391">
        <v>39</v>
      </c>
      <c r="L2391">
        <v>13.333333333333334</v>
      </c>
      <c r="M2391" s="1" t="str">
        <f>IFERROR(VLOOKUP(Tabla1[[#This Row],[COD]],Circuitos[],2,0)," ")</f>
        <v xml:space="preserve"> </v>
      </c>
      <c r="N2391" s="9">
        <f>Tabla1[[#This Row],[DIA]]</f>
        <v>45928</v>
      </c>
    </row>
    <row r="2392" spans="1:14">
      <c r="A2392" s="9" t="str">
        <f>Tabla1[[#This Row],[DIA]]&amp;"-"&amp;Tabla1[[#This Row],[NUM]]</f>
        <v>45928-686</v>
      </c>
      <c r="B2392" s="61">
        <v>45928</v>
      </c>
      <c r="C2392" t="s">
        <v>13</v>
      </c>
      <c r="D2392" t="s">
        <v>291</v>
      </c>
      <c r="E2392" t="s">
        <v>292</v>
      </c>
      <c r="F2392">
        <v>686</v>
      </c>
      <c r="G2392">
        <v>0.70833333333333337</v>
      </c>
      <c r="H2392">
        <v>0.92013888888888884</v>
      </c>
      <c r="I2392">
        <v>26</v>
      </c>
      <c r="J2392">
        <v>0</v>
      </c>
      <c r="K2392">
        <v>26</v>
      </c>
      <c r="L2392">
        <v>0</v>
      </c>
      <c r="M2392" s="1" t="str">
        <f>IFERROR(VLOOKUP(Tabla1[[#This Row],[COD]],Circuitos[],2,0)," ")</f>
        <v xml:space="preserve"> </v>
      </c>
      <c r="N2392" s="9">
        <f>Tabla1[[#This Row],[DIA]]</f>
        <v>45928</v>
      </c>
    </row>
    <row r="2393" spans="1:14">
      <c r="A2393" s="9" t="str">
        <f>Tabla1[[#This Row],[DIA]]&amp;"-"&amp;Tabla1[[#This Row],[NUM]]</f>
        <v>45928-897</v>
      </c>
      <c r="B2393" s="61">
        <v>45928</v>
      </c>
      <c r="C2393" t="s">
        <v>13</v>
      </c>
      <c r="D2393" t="s">
        <v>277</v>
      </c>
      <c r="E2393" t="s">
        <v>278</v>
      </c>
      <c r="F2393">
        <v>897</v>
      </c>
      <c r="G2393">
        <v>0.78472222222222221</v>
      </c>
      <c r="H2393">
        <v>0.21180555555555555</v>
      </c>
      <c r="I2393">
        <v>80</v>
      </c>
      <c r="J2393">
        <v>35</v>
      </c>
      <c r="K2393">
        <v>45</v>
      </c>
      <c r="L2393">
        <v>43.75</v>
      </c>
      <c r="M2393" s="1" t="str">
        <f>IFERROR(VLOOKUP(Tabla1[[#This Row],[COD]],Circuitos[],2,0)," ")</f>
        <v>Uzbekistan, Ruta de la Seda I</v>
      </c>
      <c r="N2393" s="9">
        <f>Tabla1[[#This Row],[DIA]]</f>
        <v>45928</v>
      </c>
    </row>
    <row r="2394" spans="1:14">
      <c r="A2394" s="9" t="str">
        <f>Tabla1[[#This Row],[DIA]]&amp;"-"&amp;Tabla1[[#This Row],[NUM]]</f>
        <v>45928-434</v>
      </c>
      <c r="B2394" s="61">
        <v>45928</v>
      </c>
      <c r="C2394" t="s">
        <v>13</v>
      </c>
      <c r="D2394" t="s">
        <v>394</v>
      </c>
      <c r="E2394" t="s">
        <v>395</v>
      </c>
      <c r="F2394">
        <v>434</v>
      </c>
      <c r="G2394">
        <v>0.64583333333333337</v>
      </c>
      <c r="H2394">
        <v>0.79513888888888884</v>
      </c>
      <c r="I2394">
        <v>81</v>
      </c>
      <c r="J2394">
        <v>0</v>
      </c>
      <c r="K2394">
        <v>81</v>
      </c>
      <c r="L2394">
        <v>0</v>
      </c>
      <c r="M2394" s="1" t="str">
        <f>IFERROR(VLOOKUP(Tabla1[[#This Row],[COD]],Circuitos[],2,0)," ")</f>
        <v xml:space="preserve"> </v>
      </c>
      <c r="N2394" s="9">
        <f>Tabla1[[#This Row],[DIA]]</f>
        <v>45928</v>
      </c>
    </row>
    <row r="2395" spans="1:14">
      <c r="A2395" s="9" t="str">
        <f>Tabla1[[#This Row],[DIA]]&amp;"-"&amp;Tabla1[[#This Row],[NUM]]</f>
        <v>45928-5114</v>
      </c>
      <c r="B2395" s="61">
        <v>45928</v>
      </c>
      <c r="C2395" t="s">
        <v>424</v>
      </c>
      <c r="D2395" t="s">
        <v>13</v>
      </c>
      <c r="E2395" t="s">
        <v>549</v>
      </c>
      <c r="F2395">
        <v>5114</v>
      </c>
      <c r="G2395">
        <v>0.82291666666666663</v>
      </c>
      <c r="H2395">
        <v>0.89236111111111116</v>
      </c>
      <c r="I2395">
        <v>189</v>
      </c>
      <c r="J2395">
        <v>24</v>
      </c>
      <c r="K2395">
        <v>165</v>
      </c>
      <c r="L2395">
        <v>12.698412698412698</v>
      </c>
      <c r="M2395" s="1" t="str">
        <f>IFERROR(VLOOKUP(Tabla1[[#This Row],[COD]],Circuitos[],2,0)," ")</f>
        <v xml:space="preserve"> </v>
      </c>
      <c r="N2395" s="9">
        <f>Tabla1[[#This Row],[DIA]]</f>
        <v>45928</v>
      </c>
    </row>
    <row r="2396" spans="1:14">
      <c r="A2396" s="9" t="str">
        <f>Tabla1[[#This Row],[DIA]]&amp;"-"&amp;Tabla1[[#This Row],[NUM]]</f>
        <v>45928-1832</v>
      </c>
      <c r="B2396" s="61">
        <v>45928</v>
      </c>
      <c r="C2396" t="s">
        <v>234</v>
      </c>
      <c r="D2396" t="s">
        <v>13</v>
      </c>
      <c r="E2396" t="s">
        <v>250</v>
      </c>
      <c r="F2396">
        <v>1832</v>
      </c>
      <c r="G2396">
        <v>0.61111111111111116</v>
      </c>
      <c r="H2396">
        <v>0.72916666666666663</v>
      </c>
      <c r="I2396">
        <v>40</v>
      </c>
      <c r="J2396">
        <v>0</v>
      </c>
      <c r="K2396">
        <v>40</v>
      </c>
      <c r="L2396">
        <v>0</v>
      </c>
      <c r="M2396" s="1" t="str">
        <f>IFERROR(VLOOKUP(Tabla1[[#This Row],[COD]],Circuitos[],2,0)," ")</f>
        <v xml:space="preserve"> </v>
      </c>
      <c r="N2396" s="9">
        <f>Tabla1[[#This Row],[DIA]]</f>
        <v>45928</v>
      </c>
    </row>
    <row r="2397" spans="1:14">
      <c r="A2397" s="9" t="str">
        <f>Tabla1[[#This Row],[DIA]]&amp;"-"&amp;Tabla1[[#This Row],[NUM]]</f>
        <v>45928-572</v>
      </c>
      <c r="B2397" s="61">
        <v>45928</v>
      </c>
      <c r="C2397" t="s">
        <v>346</v>
      </c>
      <c r="D2397" t="s">
        <v>13</v>
      </c>
      <c r="E2397" t="s">
        <v>250</v>
      </c>
      <c r="F2397">
        <v>572</v>
      </c>
      <c r="G2397">
        <v>0.53125</v>
      </c>
      <c r="H2397">
        <v>0.61805555555555558</v>
      </c>
      <c r="I2397">
        <v>30</v>
      </c>
      <c r="J2397">
        <v>0</v>
      </c>
      <c r="K2397">
        <v>30</v>
      </c>
      <c r="L2397">
        <v>0</v>
      </c>
      <c r="M2397" s="1" t="str">
        <f>IFERROR(VLOOKUP(Tabla1[[#This Row],[COD]],Circuitos[],2,0)," ")</f>
        <v xml:space="preserve"> </v>
      </c>
      <c r="N2397" s="9">
        <f>Tabla1[[#This Row],[DIA]]</f>
        <v>45928</v>
      </c>
    </row>
    <row r="2398" spans="1:14">
      <c r="A2398" s="9" t="str">
        <f>Tabla1[[#This Row],[DIA]]&amp;"-"&amp;Tabla1[[#This Row],[NUM]]</f>
        <v>45928-415</v>
      </c>
      <c r="B2398" s="61">
        <v>45928</v>
      </c>
      <c r="C2398" t="s">
        <v>358</v>
      </c>
      <c r="D2398" t="s">
        <v>13</v>
      </c>
      <c r="E2398" t="s">
        <v>528</v>
      </c>
      <c r="F2398">
        <v>415</v>
      </c>
      <c r="G2398">
        <v>0.34722222222222221</v>
      </c>
      <c r="H2398">
        <v>0.47569444444444442</v>
      </c>
      <c r="I2398">
        <v>36</v>
      </c>
      <c r="J2398">
        <v>3</v>
      </c>
      <c r="K2398">
        <v>33</v>
      </c>
      <c r="L2398">
        <v>8.3333333333333339</v>
      </c>
      <c r="M2398" s="1" t="str">
        <f>IFERROR(VLOOKUP(Tabla1[[#This Row],[COD]],Circuitos[],2,0)," ")</f>
        <v xml:space="preserve"> </v>
      </c>
      <c r="N2398" s="9">
        <f>Tabla1[[#This Row],[DIA]]</f>
        <v>45928</v>
      </c>
    </row>
    <row r="2399" spans="1:14">
      <c r="A2399" s="9" t="str">
        <f>Tabla1[[#This Row],[DIA]]&amp;"-"&amp;Tabla1[[#This Row],[NUM]]</f>
        <v>45928-788</v>
      </c>
      <c r="B2399" s="61">
        <v>45928</v>
      </c>
      <c r="C2399" t="s">
        <v>358</v>
      </c>
      <c r="D2399" t="s">
        <v>13</v>
      </c>
      <c r="E2399" t="s">
        <v>278</v>
      </c>
      <c r="F2399">
        <v>788</v>
      </c>
      <c r="G2399">
        <v>0.90625</v>
      </c>
      <c r="H2399">
        <v>3.125E-2</v>
      </c>
      <c r="I2399">
        <v>45</v>
      </c>
      <c r="J2399">
        <v>0</v>
      </c>
      <c r="K2399">
        <v>45</v>
      </c>
      <c r="L2399">
        <v>0</v>
      </c>
      <c r="M2399" s="1" t="str">
        <f>IFERROR(VLOOKUP(Tabla1[[#This Row],[COD]],Circuitos[],2,0)," ")</f>
        <v xml:space="preserve"> </v>
      </c>
      <c r="N2399" s="9">
        <f>Tabla1[[#This Row],[DIA]]</f>
        <v>45928</v>
      </c>
    </row>
    <row r="2400" spans="1:14">
      <c r="A2400" s="9" t="str">
        <f>Tabla1[[#This Row],[DIA]]&amp;"-"&amp;Tabla1[[#This Row],[NUM]]</f>
        <v>45928-808</v>
      </c>
      <c r="B2400" s="61">
        <v>45928</v>
      </c>
      <c r="C2400" t="s">
        <v>236</v>
      </c>
      <c r="D2400" t="s">
        <v>13</v>
      </c>
      <c r="E2400" t="s">
        <v>250</v>
      </c>
      <c r="F2400">
        <v>808</v>
      </c>
      <c r="G2400">
        <v>0.51736111111111116</v>
      </c>
      <c r="H2400">
        <v>0.64930555555555558</v>
      </c>
      <c r="I2400">
        <v>45</v>
      </c>
      <c r="J2400">
        <v>35</v>
      </c>
      <c r="K2400">
        <v>10</v>
      </c>
      <c r="L2400">
        <v>77.777777777777771</v>
      </c>
      <c r="M2400" s="1" t="str">
        <f>IFERROR(VLOOKUP(Tabla1[[#This Row],[COD]],Circuitos[],2,0)," ")</f>
        <v xml:space="preserve"> </v>
      </c>
      <c r="N2400" s="9">
        <f>Tabla1[[#This Row],[DIA]]</f>
        <v>45928</v>
      </c>
    </row>
    <row r="2401" spans="1:14">
      <c r="A2401" s="9" t="str">
        <f>Tabla1[[#This Row],[DIA]]&amp;"-"&amp;Tabla1[[#This Row],[NUM]]</f>
        <v>45928-709</v>
      </c>
      <c r="B2401" s="61">
        <v>45928</v>
      </c>
      <c r="C2401" t="s">
        <v>153</v>
      </c>
      <c r="D2401" t="s">
        <v>13</v>
      </c>
      <c r="E2401" t="s">
        <v>498</v>
      </c>
      <c r="F2401">
        <v>709</v>
      </c>
      <c r="G2401">
        <v>2.7777777777777776E-2</v>
      </c>
      <c r="H2401">
        <v>0.3611111111111111</v>
      </c>
      <c r="I2401">
        <v>27</v>
      </c>
      <c r="J2401">
        <v>26</v>
      </c>
      <c r="K2401">
        <v>1</v>
      </c>
      <c r="L2401">
        <v>96.296296296296291</v>
      </c>
      <c r="M2401" s="1" t="str">
        <f>IFERROR(VLOOKUP(Tabla1[[#This Row],[COD]],Circuitos[],2,0)," ")</f>
        <v xml:space="preserve"> </v>
      </c>
      <c r="N2401" s="9">
        <f>Tabla1[[#This Row],[DIA]]</f>
        <v>45928</v>
      </c>
    </row>
    <row r="2402" spans="1:14">
      <c r="A2402" s="9" t="str">
        <f>Tabla1[[#This Row],[DIA]]&amp;"-"&amp;Tabla1[[#This Row],[NUM]]</f>
        <v>45928-683</v>
      </c>
      <c r="B2402" s="61">
        <v>45928</v>
      </c>
      <c r="C2402" t="s">
        <v>291</v>
      </c>
      <c r="D2402" t="s">
        <v>36</v>
      </c>
      <c r="E2402" t="s">
        <v>292</v>
      </c>
      <c r="F2402">
        <v>683</v>
      </c>
      <c r="G2402">
        <v>0.45833333333333331</v>
      </c>
      <c r="H2402">
        <v>0.56944444444444442</v>
      </c>
      <c r="I2402">
        <v>12</v>
      </c>
      <c r="J2402">
        <v>0</v>
      </c>
      <c r="K2402">
        <v>12</v>
      </c>
      <c r="L2402">
        <v>0</v>
      </c>
      <c r="M2402" s="1" t="str">
        <f>IFERROR(VLOOKUP(Tabla1[[#This Row],[COD]],Circuitos[],2,0)," ")</f>
        <v xml:space="preserve"> </v>
      </c>
      <c r="N2402" s="9">
        <f>Tabla1[[#This Row],[DIA]]</f>
        <v>45928</v>
      </c>
    </row>
    <row r="2403" spans="1:14">
      <c r="A2403" s="9" t="str">
        <f>Tabla1[[#This Row],[DIA]]&amp;"-"&amp;Tabla1[[#This Row],[NUM]]</f>
        <v>45928-685</v>
      </c>
      <c r="B2403" s="61">
        <v>45928</v>
      </c>
      <c r="C2403" t="s">
        <v>291</v>
      </c>
      <c r="D2403" t="s">
        <v>13</v>
      </c>
      <c r="E2403" t="s">
        <v>292</v>
      </c>
      <c r="F2403">
        <v>685</v>
      </c>
      <c r="G2403">
        <v>0.54861111111111116</v>
      </c>
      <c r="H2403">
        <v>0.68055555555555558</v>
      </c>
      <c r="I2403">
        <v>26</v>
      </c>
      <c r="J2403">
        <v>12</v>
      </c>
      <c r="K2403">
        <v>14</v>
      </c>
      <c r="L2403">
        <v>46.153846153846153</v>
      </c>
      <c r="M2403" s="1" t="str">
        <f>IFERROR(VLOOKUP(Tabla1[[#This Row],[COD]],Circuitos[],2,0)," ")</f>
        <v xml:space="preserve"> </v>
      </c>
      <c r="N2403" s="9">
        <f>Tabla1[[#This Row],[DIA]]</f>
        <v>45928</v>
      </c>
    </row>
    <row r="2404" spans="1:14">
      <c r="A2404" s="9" t="str">
        <f>Tabla1[[#This Row],[DIA]]&amp;"-"&amp;Tabla1[[#This Row],[NUM]]</f>
        <v>45928-347</v>
      </c>
      <c r="B2404" s="61">
        <v>45928</v>
      </c>
      <c r="C2404" t="s">
        <v>291</v>
      </c>
      <c r="D2404" t="s">
        <v>214</v>
      </c>
      <c r="E2404" t="s">
        <v>292</v>
      </c>
      <c r="F2404">
        <v>347</v>
      </c>
      <c r="G2404">
        <v>0.82986111111111116</v>
      </c>
      <c r="H2404">
        <v>0.86458333333333337</v>
      </c>
      <c r="I2404">
        <v>12</v>
      </c>
      <c r="J2404">
        <v>0</v>
      </c>
      <c r="K2404">
        <v>12</v>
      </c>
      <c r="L2404">
        <v>0</v>
      </c>
      <c r="M2404" s="1" t="str">
        <f>IFERROR(VLOOKUP(Tabla1[[#This Row],[COD]],Circuitos[],2,0)," ")</f>
        <v xml:space="preserve"> </v>
      </c>
      <c r="N2404" s="9">
        <f>Tabla1[[#This Row],[DIA]]</f>
        <v>45928</v>
      </c>
    </row>
    <row r="2405" spans="1:14">
      <c r="A2405" s="9" t="str">
        <f>Tabla1[[#This Row],[DIA]]&amp;"-"&amp;Tabla1[[#This Row],[NUM]]</f>
        <v>45928-349</v>
      </c>
      <c r="B2405" s="61">
        <v>45928</v>
      </c>
      <c r="C2405" t="s">
        <v>291</v>
      </c>
      <c r="D2405" t="s">
        <v>214</v>
      </c>
      <c r="E2405" t="s">
        <v>292</v>
      </c>
      <c r="F2405">
        <v>349</v>
      </c>
      <c r="G2405">
        <v>0.96875</v>
      </c>
      <c r="H2405">
        <v>0.99930555555555556</v>
      </c>
      <c r="I2405">
        <v>26</v>
      </c>
      <c r="J2405">
        <v>0</v>
      </c>
      <c r="K2405">
        <v>26</v>
      </c>
      <c r="L2405">
        <v>0</v>
      </c>
      <c r="M2405" s="1" t="str">
        <f>IFERROR(VLOOKUP(Tabla1[[#This Row],[COD]],Circuitos[],2,0)," ")</f>
        <v xml:space="preserve"> </v>
      </c>
      <c r="N2405" s="9">
        <f>Tabla1[[#This Row],[DIA]]</f>
        <v>45928</v>
      </c>
    </row>
    <row r="2406" spans="1:14">
      <c r="A2406" s="9" t="str">
        <f>Tabla1[[#This Row],[DIA]]&amp;"-"&amp;Tabla1[[#This Row],[NUM]]</f>
        <v>45928-471</v>
      </c>
      <c r="B2406" s="61">
        <v>45928</v>
      </c>
      <c r="C2406" t="s">
        <v>294</v>
      </c>
      <c r="D2406" t="s">
        <v>13</v>
      </c>
      <c r="E2406" t="s">
        <v>295</v>
      </c>
      <c r="F2406">
        <v>471</v>
      </c>
      <c r="G2406">
        <v>0.25694444444444442</v>
      </c>
      <c r="H2406">
        <v>0.3888888888888889</v>
      </c>
      <c r="I2406">
        <v>40</v>
      </c>
      <c r="J2406">
        <v>14</v>
      </c>
      <c r="K2406">
        <v>26</v>
      </c>
      <c r="L2406">
        <v>35</v>
      </c>
      <c r="M2406" s="1" t="str">
        <f>IFERROR(VLOOKUP(Tabla1[[#This Row],[COD]],Circuitos[],2,0)," ")</f>
        <v xml:space="preserve"> </v>
      </c>
      <c r="N2406" s="9">
        <f>Tabla1[[#This Row],[DIA]]</f>
        <v>45928</v>
      </c>
    </row>
    <row r="2407" spans="1:14">
      <c r="A2407" s="9" t="str">
        <f>Tabla1[[#This Row],[DIA]]&amp;"-"&amp;Tabla1[[#This Row],[NUM]]</f>
        <v>45928-1302</v>
      </c>
      <c r="B2407" s="61">
        <v>45928</v>
      </c>
      <c r="C2407" t="s">
        <v>22</v>
      </c>
      <c r="D2407" t="s">
        <v>147</v>
      </c>
      <c r="E2407" t="s">
        <v>181</v>
      </c>
      <c r="F2407">
        <v>1302</v>
      </c>
      <c r="G2407">
        <v>0.4826388888888889</v>
      </c>
      <c r="H2407">
        <v>0.69097222222222221</v>
      </c>
      <c r="I2407">
        <v>12</v>
      </c>
      <c r="J2407">
        <v>0</v>
      </c>
      <c r="K2407">
        <v>12</v>
      </c>
      <c r="L2407">
        <v>0</v>
      </c>
      <c r="M2407" s="1" t="str">
        <f>IFERROR(VLOOKUP(Tabla1[[#This Row],[COD]],Circuitos[],2,0)," ")</f>
        <v xml:space="preserve"> </v>
      </c>
      <c r="N2407" s="9">
        <f>Tabla1[[#This Row],[DIA]]</f>
        <v>45928</v>
      </c>
    </row>
    <row r="2408" spans="1:14">
      <c r="A2408" s="9" t="str">
        <f>Tabla1[[#This Row],[DIA]]&amp;"-"&amp;Tabla1[[#This Row],[NUM]]</f>
        <v>45928-342</v>
      </c>
      <c r="B2408" s="61">
        <v>45928</v>
      </c>
      <c r="C2408" t="s">
        <v>214</v>
      </c>
      <c r="D2408" t="s">
        <v>291</v>
      </c>
      <c r="E2408" t="s">
        <v>292</v>
      </c>
      <c r="F2408">
        <v>342</v>
      </c>
      <c r="G2408">
        <v>0.37847222222222221</v>
      </c>
      <c r="H2408">
        <v>0.41319444444444442</v>
      </c>
      <c r="I2408">
        <v>38</v>
      </c>
      <c r="J2408">
        <v>12</v>
      </c>
      <c r="K2408">
        <v>26</v>
      </c>
      <c r="L2408">
        <v>31.578947368421051</v>
      </c>
      <c r="M2408" s="1" t="str">
        <f>IFERROR(VLOOKUP(Tabla1[[#This Row],[COD]],Circuitos[],2,0)," ")</f>
        <v xml:space="preserve"> </v>
      </c>
      <c r="N2408" s="9">
        <f>Tabla1[[#This Row],[DIA]]</f>
        <v>45928</v>
      </c>
    </row>
    <row r="2409" spans="1:14">
      <c r="A2409" s="9" t="str">
        <f>Tabla1[[#This Row],[DIA]]&amp;"-"&amp;Tabla1[[#This Row],[NUM]]</f>
        <v>45928-437</v>
      </c>
      <c r="B2409" s="61">
        <v>45928</v>
      </c>
      <c r="C2409" t="s">
        <v>394</v>
      </c>
      <c r="D2409" t="s">
        <v>36</v>
      </c>
      <c r="E2409" t="s">
        <v>395</v>
      </c>
      <c r="F2409">
        <v>437</v>
      </c>
      <c r="G2409">
        <v>0.3888888888888889</v>
      </c>
      <c r="H2409">
        <v>0.52083333333333337</v>
      </c>
      <c r="I2409">
        <v>12</v>
      </c>
      <c r="J2409">
        <v>0</v>
      </c>
      <c r="K2409">
        <v>12</v>
      </c>
      <c r="L2409">
        <v>0</v>
      </c>
      <c r="M2409" s="1" t="str">
        <f>IFERROR(VLOOKUP(Tabla1[[#This Row],[COD]],Circuitos[],2,0)," ")</f>
        <v xml:space="preserve"> </v>
      </c>
      <c r="N2409" s="9">
        <f>Tabla1[[#This Row],[DIA]]</f>
        <v>45928</v>
      </c>
    </row>
    <row r="2410" spans="1:14">
      <c r="A2410" s="9" t="str">
        <f>Tabla1[[#This Row],[DIA]]&amp;"-"&amp;Tabla1[[#This Row],[NUM]]</f>
        <v>45928-3911</v>
      </c>
      <c r="B2410" s="61">
        <v>45928</v>
      </c>
      <c r="C2410" t="s">
        <v>394</v>
      </c>
      <c r="D2410" t="s">
        <v>555</v>
      </c>
      <c r="E2410" t="s">
        <v>395</v>
      </c>
      <c r="F2410">
        <v>3911</v>
      </c>
      <c r="G2410">
        <v>0.95486111111111116</v>
      </c>
      <c r="H2410">
        <v>0.99305555555555558</v>
      </c>
      <c r="I2410">
        <v>47</v>
      </c>
      <c r="J2410">
        <v>0</v>
      </c>
      <c r="K2410">
        <v>47</v>
      </c>
      <c r="L2410">
        <v>0</v>
      </c>
      <c r="M2410" s="1" t="str">
        <f>IFERROR(VLOOKUP(Tabla1[[#This Row],[COD]],Circuitos[],2,0)," ")</f>
        <v xml:space="preserve"> </v>
      </c>
      <c r="N2410" s="9">
        <f>Tabla1[[#This Row],[DIA]]</f>
        <v>45928</v>
      </c>
    </row>
    <row r="2411" spans="1:14">
      <c r="A2411" s="9" t="str">
        <f>Tabla1[[#This Row],[DIA]]&amp;"-"&amp;Tabla1[[#This Row],[NUM]]</f>
        <v>45928-433</v>
      </c>
      <c r="B2411" s="61">
        <v>45928</v>
      </c>
      <c r="C2411" t="s">
        <v>394</v>
      </c>
      <c r="D2411" t="s">
        <v>13</v>
      </c>
      <c r="E2411" t="s">
        <v>395</v>
      </c>
      <c r="F2411">
        <v>433</v>
      </c>
      <c r="G2411">
        <v>0.44444444444444442</v>
      </c>
      <c r="H2411">
        <v>0.60763888888888884</v>
      </c>
      <c r="I2411">
        <v>35</v>
      </c>
      <c r="J2411">
        <v>3</v>
      </c>
      <c r="K2411">
        <v>32</v>
      </c>
      <c r="L2411">
        <v>8.5714285714285712</v>
      </c>
      <c r="M2411" s="1" t="str">
        <f>IFERROR(VLOOKUP(Tabla1[[#This Row],[COD]],Circuitos[],2,0)," ")</f>
        <v xml:space="preserve"> </v>
      </c>
      <c r="N2411" s="9">
        <f>Tabla1[[#This Row],[DIA]]</f>
        <v>45928</v>
      </c>
    </row>
    <row r="2412" spans="1:14">
      <c r="A2412" s="9" t="str">
        <f>Tabla1[[#This Row],[DIA]]&amp;"-"&amp;Tabla1[[#This Row],[NUM]]</f>
        <v>45928-723</v>
      </c>
      <c r="B2412" s="61">
        <v>45928</v>
      </c>
      <c r="C2412" t="s">
        <v>394</v>
      </c>
      <c r="D2412" t="s">
        <v>543</v>
      </c>
      <c r="E2412" t="s">
        <v>395</v>
      </c>
      <c r="F2412">
        <v>723</v>
      </c>
      <c r="G2412">
        <v>0.89583333333333337</v>
      </c>
      <c r="H2412">
        <v>0.13194444444444445</v>
      </c>
      <c r="I2412">
        <v>46</v>
      </c>
      <c r="J2412">
        <v>0</v>
      </c>
      <c r="K2412">
        <v>46</v>
      </c>
      <c r="L2412">
        <v>0</v>
      </c>
      <c r="M2412" s="1" t="str">
        <f>IFERROR(VLOOKUP(Tabla1[[#This Row],[COD]],Circuitos[],2,0)," ")</f>
        <v xml:space="preserve"> </v>
      </c>
      <c r="N2412" s="9">
        <f>Tabla1[[#This Row],[DIA]]</f>
        <v>45928</v>
      </c>
    </row>
    <row r="2413" spans="1:14">
      <c r="A2413" s="9" t="str">
        <f>Tabla1[[#This Row],[DIA]]&amp;"-"&amp;Tabla1[[#This Row],[NUM]]</f>
        <v>45929-920</v>
      </c>
      <c r="B2413" s="61">
        <v>45929</v>
      </c>
      <c r="C2413" t="s">
        <v>185</v>
      </c>
      <c r="D2413" t="s">
        <v>13</v>
      </c>
      <c r="E2413" t="s">
        <v>186</v>
      </c>
      <c r="F2413">
        <v>920</v>
      </c>
      <c r="G2413">
        <v>0.63888888888888884</v>
      </c>
      <c r="H2413">
        <v>0.78125</v>
      </c>
      <c r="I2413">
        <v>30</v>
      </c>
      <c r="J2413">
        <v>30</v>
      </c>
      <c r="K2413">
        <v>0</v>
      </c>
      <c r="L2413">
        <v>100</v>
      </c>
      <c r="M2413" s="1" t="str">
        <f>IFERROR(VLOOKUP(Tabla1[[#This Row],[COD]],Circuitos[],2,0)," ")</f>
        <v xml:space="preserve"> </v>
      </c>
      <c r="N2413" s="9">
        <f>Tabla1[[#This Row],[DIA]]</f>
        <v>45929</v>
      </c>
    </row>
    <row r="2414" spans="1:14">
      <c r="A2414" s="9" t="str">
        <f>Tabla1[[#This Row],[DIA]]&amp;"-"&amp;Tabla1[[#This Row],[NUM]]</f>
        <v>45929-103</v>
      </c>
      <c r="B2414" s="61">
        <v>45929</v>
      </c>
      <c r="C2414" t="s">
        <v>111</v>
      </c>
      <c r="D2414" t="s">
        <v>13</v>
      </c>
      <c r="E2414" t="s">
        <v>265</v>
      </c>
      <c r="F2414">
        <v>103</v>
      </c>
      <c r="G2414">
        <v>0.58333333333333337</v>
      </c>
      <c r="H2414">
        <v>0.82638888888888884</v>
      </c>
      <c r="I2414">
        <v>27</v>
      </c>
      <c r="J2414">
        <v>0</v>
      </c>
      <c r="K2414">
        <v>27</v>
      </c>
      <c r="L2414">
        <v>0</v>
      </c>
      <c r="M2414" s="1" t="str">
        <f>IFERROR(VLOOKUP(Tabla1[[#This Row],[COD]],Circuitos[],2,0)," ")</f>
        <v xml:space="preserve"> </v>
      </c>
      <c r="N2414" s="9">
        <f>Tabla1[[#This Row],[DIA]]</f>
        <v>45929</v>
      </c>
    </row>
    <row r="2415" spans="1:14">
      <c r="A2415" s="9" t="str">
        <f>Tabla1[[#This Row],[DIA]]&amp;"-"&amp;Tabla1[[#This Row],[NUM]]</f>
        <v>45929-1336</v>
      </c>
      <c r="B2415" s="61">
        <v>45929</v>
      </c>
      <c r="C2415" t="s">
        <v>36</v>
      </c>
      <c r="D2415" t="s">
        <v>183</v>
      </c>
      <c r="E2415" t="s">
        <v>174</v>
      </c>
      <c r="F2415">
        <v>1336</v>
      </c>
      <c r="G2415">
        <v>0.58680555555555558</v>
      </c>
      <c r="H2415">
        <v>0.82291666666666663</v>
      </c>
      <c r="I2415">
        <v>10</v>
      </c>
      <c r="J2415">
        <v>0</v>
      </c>
      <c r="K2415">
        <v>10</v>
      </c>
      <c r="L2415">
        <v>0</v>
      </c>
      <c r="M2415" s="1" t="str">
        <f>IFERROR(VLOOKUP(Tabla1[[#This Row],[COD]],Circuitos[],2,0)," ")</f>
        <v>Programas de Egipto</v>
      </c>
      <c r="N2415" s="9">
        <f>Tabla1[[#This Row],[DIA]]</f>
        <v>45929</v>
      </c>
    </row>
    <row r="2416" spans="1:14">
      <c r="A2416" s="9" t="str">
        <f>Tabla1[[#This Row],[DIA]]&amp;"-"&amp;Tabla1[[#This Row],[NUM]]</f>
        <v>45929-2722</v>
      </c>
      <c r="B2416" s="61">
        <v>45929</v>
      </c>
      <c r="C2416" t="s">
        <v>37</v>
      </c>
      <c r="D2416" t="s">
        <v>183</v>
      </c>
      <c r="E2416" t="s">
        <v>561</v>
      </c>
      <c r="F2416">
        <v>2722</v>
      </c>
      <c r="G2416">
        <v>0.67013888888888884</v>
      </c>
      <c r="H2416">
        <v>0.93055555555555558</v>
      </c>
      <c r="I2416">
        <v>10</v>
      </c>
      <c r="J2416">
        <v>0</v>
      </c>
      <c r="K2416">
        <v>10</v>
      </c>
      <c r="L2416">
        <v>0</v>
      </c>
      <c r="M2416" s="1" t="str">
        <f>IFERROR(VLOOKUP(Tabla1[[#This Row],[COD]],Circuitos[],2,0)," ")</f>
        <v>Programas de Egipto</v>
      </c>
      <c r="N2416" s="9">
        <f>Tabla1[[#This Row],[DIA]]</f>
        <v>45929</v>
      </c>
    </row>
    <row r="2417" spans="1:14">
      <c r="A2417" s="9" t="str">
        <f>Tabla1[[#This Row],[DIA]]&amp;"-"&amp;Tabla1[[#This Row],[NUM]]</f>
        <v>45929-5115</v>
      </c>
      <c r="B2417" s="61">
        <v>45929</v>
      </c>
      <c r="C2417" t="s">
        <v>51</v>
      </c>
      <c r="D2417" t="s">
        <v>447</v>
      </c>
      <c r="E2417" t="s">
        <v>549</v>
      </c>
      <c r="F2417">
        <v>5115</v>
      </c>
      <c r="G2417">
        <v>0.3923611111111111</v>
      </c>
      <c r="H2417">
        <v>0.625</v>
      </c>
      <c r="I2417">
        <v>189</v>
      </c>
      <c r="J2417">
        <v>139</v>
      </c>
      <c r="K2417">
        <v>50</v>
      </c>
      <c r="L2417">
        <v>73.544973544973544</v>
      </c>
      <c r="M2417" s="1" t="str">
        <f>IFERROR(VLOOKUP(Tabla1[[#This Row],[COD]],Circuitos[],2,0)," ")</f>
        <v>Turquía Eterna III y IV</v>
      </c>
      <c r="N2417" s="9">
        <f>Tabla1[[#This Row],[DIA]]</f>
        <v>45929</v>
      </c>
    </row>
    <row r="2418" spans="1:14">
      <c r="A2418" s="9" t="str">
        <f>Tabla1[[#This Row],[DIA]]&amp;"-"&amp;Tabla1[[#This Row],[NUM]]</f>
        <v>45929-1335</v>
      </c>
      <c r="B2418" s="61">
        <v>45929</v>
      </c>
      <c r="C2418" t="s">
        <v>173</v>
      </c>
      <c r="D2418" t="s">
        <v>36</v>
      </c>
      <c r="E2418" t="s">
        <v>174</v>
      </c>
      <c r="F2418">
        <v>1335</v>
      </c>
      <c r="G2418">
        <v>0.40277777777777779</v>
      </c>
      <c r="H2418">
        <v>0.54513888888888884</v>
      </c>
      <c r="I2418">
        <v>10</v>
      </c>
      <c r="J2418">
        <v>0</v>
      </c>
      <c r="K2418">
        <v>10</v>
      </c>
      <c r="L2418">
        <v>0</v>
      </c>
      <c r="M2418" s="1" t="str">
        <f>IFERROR(VLOOKUP(Tabla1[[#This Row],[COD]],Circuitos[],2,0)," ")</f>
        <v xml:space="preserve"> </v>
      </c>
      <c r="N2418" s="9">
        <f>Tabla1[[#This Row],[DIA]]</f>
        <v>45929</v>
      </c>
    </row>
    <row r="2419" spans="1:14">
      <c r="A2419" s="9" t="str">
        <f>Tabla1[[#This Row],[DIA]]&amp;"-"&amp;Tabla1[[#This Row],[NUM]]</f>
        <v>45929-2721</v>
      </c>
      <c r="B2419" s="61">
        <v>45929</v>
      </c>
      <c r="C2419" t="s">
        <v>173</v>
      </c>
      <c r="D2419" t="s">
        <v>37</v>
      </c>
      <c r="E2419" t="s">
        <v>561</v>
      </c>
      <c r="F2419">
        <v>2721</v>
      </c>
      <c r="G2419">
        <v>0.45833333333333331</v>
      </c>
      <c r="H2419">
        <v>0.62847222222222221</v>
      </c>
      <c r="I2419">
        <v>10</v>
      </c>
      <c r="J2419">
        <v>0</v>
      </c>
      <c r="K2419">
        <v>10</v>
      </c>
      <c r="L2419">
        <v>0</v>
      </c>
      <c r="M2419" s="1" t="str">
        <f>IFERROR(VLOOKUP(Tabla1[[#This Row],[COD]],Circuitos[],2,0)," ")</f>
        <v xml:space="preserve"> </v>
      </c>
      <c r="N2419" s="9">
        <f>Tabla1[[#This Row],[DIA]]</f>
        <v>45929</v>
      </c>
    </row>
    <row r="2420" spans="1:14">
      <c r="A2420" s="9" t="str">
        <f>Tabla1[[#This Row],[DIA]]&amp;"-"&amp;Tabla1[[#This Row],[NUM]]</f>
        <v>45929-1002</v>
      </c>
      <c r="B2420" s="61">
        <v>45929</v>
      </c>
      <c r="C2420" t="s">
        <v>173</v>
      </c>
      <c r="D2420" t="s">
        <v>13</v>
      </c>
      <c r="E2420" t="s">
        <v>174</v>
      </c>
      <c r="F2420">
        <v>1002</v>
      </c>
      <c r="G2420">
        <v>0.3125</v>
      </c>
      <c r="H2420">
        <v>0.4861111111111111</v>
      </c>
      <c r="I2420">
        <v>20</v>
      </c>
      <c r="J2420">
        <v>0</v>
      </c>
      <c r="K2420">
        <v>20</v>
      </c>
      <c r="L2420">
        <v>0</v>
      </c>
      <c r="M2420" s="1" t="str">
        <f>IFERROR(VLOOKUP(Tabla1[[#This Row],[COD]],Circuitos[],2,0)," ")</f>
        <v>Programas de Egipto</v>
      </c>
      <c r="N2420" s="9">
        <f>Tabla1[[#This Row],[DIA]]</f>
        <v>45929</v>
      </c>
    </row>
    <row r="2421" spans="1:14">
      <c r="A2421" s="9" t="str">
        <f>Tabla1[[#This Row],[DIA]]&amp;"-"&amp;Tabla1[[#This Row],[NUM]]</f>
        <v>45929-1014</v>
      </c>
      <c r="B2421" s="61">
        <v>45929</v>
      </c>
      <c r="C2421" t="s">
        <v>173</v>
      </c>
      <c r="D2421" t="s">
        <v>20</v>
      </c>
      <c r="E2421" t="s">
        <v>174</v>
      </c>
      <c r="F2421">
        <v>1014</v>
      </c>
      <c r="G2421">
        <v>0.39583333333333331</v>
      </c>
      <c r="H2421">
        <v>0.5625</v>
      </c>
      <c r="I2421">
        <v>88</v>
      </c>
      <c r="J2421">
        <v>71</v>
      </c>
      <c r="K2421">
        <v>17</v>
      </c>
      <c r="L2421">
        <v>80.681818181818187</v>
      </c>
      <c r="M2421" s="1" t="str">
        <f>IFERROR(VLOOKUP(Tabla1[[#This Row],[COD]],Circuitos[],2,0)," ")</f>
        <v xml:space="preserve"> </v>
      </c>
      <c r="N2421" s="9">
        <f>Tabla1[[#This Row],[DIA]]</f>
        <v>45929</v>
      </c>
    </row>
    <row r="2422" spans="1:14">
      <c r="A2422" s="9" t="str">
        <f>Tabla1[[#This Row],[DIA]]&amp;"-"&amp;Tabla1[[#This Row],[NUM]]</f>
        <v>45929-730</v>
      </c>
      <c r="B2422" s="61">
        <v>45929</v>
      </c>
      <c r="C2422" t="s">
        <v>547</v>
      </c>
      <c r="D2422" t="s">
        <v>394</v>
      </c>
      <c r="E2422" t="s">
        <v>395</v>
      </c>
      <c r="F2422">
        <v>730</v>
      </c>
      <c r="G2422">
        <v>0.22916666666666666</v>
      </c>
      <c r="H2422">
        <v>0.30902777777777779</v>
      </c>
      <c r="I2422">
        <v>46</v>
      </c>
      <c r="J2422">
        <v>10</v>
      </c>
      <c r="K2422">
        <v>36</v>
      </c>
      <c r="L2422">
        <v>21.739130434782609</v>
      </c>
      <c r="M2422" s="1" t="str">
        <f>IFERROR(VLOOKUP(Tabla1[[#This Row],[COD]],Circuitos[],2,0)," ")</f>
        <v xml:space="preserve"> </v>
      </c>
      <c r="N2422" s="9">
        <f>Tabla1[[#This Row],[DIA]]</f>
        <v>45929</v>
      </c>
    </row>
    <row r="2423" spans="1:14">
      <c r="A2423" s="9" t="str">
        <f>Tabla1[[#This Row],[DIA]]&amp;"-"&amp;Tabla1[[#This Row],[NUM]]</f>
        <v>45929-411</v>
      </c>
      <c r="B2423" s="61">
        <v>45929</v>
      </c>
      <c r="C2423" t="s">
        <v>520</v>
      </c>
      <c r="D2423" t="s">
        <v>111</v>
      </c>
      <c r="E2423" t="s">
        <v>265</v>
      </c>
      <c r="F2423">
        <v>411</v>
      </c>
      <c r="G2423">
        <v>0.38194444444444442</v>
      </c>
      <c r="H2423">
        <v>0.52777777777777779</v>
      </c>
      <c r="I2423">
        <v>27</v>
      </c>
      <c r="J2423">
        <v>0</v>
      </c>
      <c r="K2423">
        <v>27</v>
      </c>
      <c r="L2423">
        <v>0</v>
      </c>
      <c r="M2423" s="1" t="str">
        <f>IFERROR(VLOOKUP(Tabla1[[#This Row],[COD]],Circuitos[],2,0)," ")</f>
        <v xml:space="preserve"> </v>
      </c>
      <c r="N2423" s="9">
        <f>Tabla1[[#This Row],[DIA]]</f>
        <v>45929</v>
      </c>
    </row>
    <row r="2424" spans="1:14">
      <c r="A2424" s="9" t="str">
        <f>Tabla1[[#This Row],[DIA]]&amp;"-"&amp;Tabla1[[#This Row],[NUM]]</f>
        <v>45929-2232</v>
      </c>
      <c r="B2424" s="61">
        <v>45929</v>
      </c>
      <c r="C2424" t="s">
        <v>147</v>
      </c>
      <c r="D2424" t="s">
        <v>180</v>
      </c>
      <c r="E2424" t="s">
        <v>181</v>
      </c>
      <c r="F2424">
        <v>2232</v>
      </c>
      <c r="G2424">
        <v>5.5555555555555552E-2</v>
      </c>
      <c r="H2424">
        <v>0.11805555555555555</v>
      </c>
      <c r="I2424">
        <v>16</v>
      </c>
      <c r="J2424">
        <v>0</v>
      </c>
      <c r="K2424">
        <v>16</v>
      </c>
      <c r="L2424">
        <v>0</v>
      </c>
      <c r="M2424" s="1" t="str">
        <f>IFERROR(VLOOKUP(Tabla1[[#This Row],[COD]],Circuitos[],2,0)," ")</f>
        <v xml:space="preserve"> </v>
      </c>
      <c r="N2424" s="9">
        <f>Tabla1[[#This Row],[DIA]]</f>
        <v>45929</v>
      </c>
    </row>
    <row r="2425" spans="1:14">
      <c r="A2425" s="9" t="str">
        <f>Tabla1[[#This Row],[DIA]]&amp;"-"&amp;Tabla1[[#This Row],[NUM]]</f>
        <v>45929-718</v>
      </c>
      <c r="B2425" s="61">
        <v>45929</v>
      </c>
      <c r="C2425" t="s">
        <v>551</v>
      </c>
      <c r="D2425" t="s">
        <v>13</v>
      </c>
      <c r="E2425" t="s">
        <v>250</v>
      </c>
      <c r="F2425">
        <v>718</v>
      </c>
      <c r="G2425">
        <v>0.65972222222222221</v>
      </c>
      <c r="H2425">
        <v>0.80208333333333337</v>
      </c>
      <c r="I2425">
        <v>45</v>
      </c>
      <c r="J2425">
        <v>8</v>
      </c>
      <c r="K2425">
        <v>37</v>
      </c>
      <c r="L2425">
        <v>17.777777777777779</v>
      </c>
      <c r="M2425" s="1" t="str">
        <f>IFERROR(VLOOKUP(Tabla1[[#This Row],[COD]],Circuitos[],2,0)," ")</f>
        <v xml:space="preserve"> </v>
      </c>
      <c r="N2425" s="9">
        <f>Tabla1[[#This Row],[DIA]]</f>
        <v>45929</v>
      </c>
    </row>
    <row r="2426" spans="1:14">
      <c r="A2426" s="9" t="str">
        <f>Tabla1[[#This Row],[DIA]]&amp;"-"&amp;Tabla1[[#This Row],[NUM]]</f>
        <v>45929-627</v>
      </c>
      <c r="B2426" s="61">
        <v>45929</v>
      </c>
      <c r="C2426" t="s">
        <v>266</v>
      </c>
      <c r="D2426" t="s">
        <v>82</v>
      </c>
      <c r="E2426" t="s">
        <v>558</v>
      </c>
      <c r="F2426">
        <v>627</v>
      </c>
      <c r="G2426">
        <v>0.41666666666666669</v>
      </c>
      <c r="H2426">
        <v>0.52083333333333337</v>
      </c>
      <c r="I2426">
        <v>40</v>
      </c>
      <c r="J2426">
        <v>0</v>
      </c>
      <c r="K2426">
        <v>40</v>
      </c>
      <c r="L2426">
        <v>0</v>
      </c>
      <c r="M2426" s="1" t="str">
        <f>IFERROR(VLOOKUP(Tabla1[[#This Row],[COD]],Circuitos[],2,0)," ")</f>
        <v xml:space="preserve"> </v>
      </c>
      <c r="N2426" s="9">
        <f>Tabla1[[#This Row],[DIA]]</f>
        <v>45929</v>
      </c>
    </row>
    <row r="2427" spans="1:14">
      <c r="A2427" s="9" t="str">
        <f>Tabla1[[#This Row],[DIA]]&amp;"-"&amp;Tabla1[[#This Row],[NUM]]</f>
        <v>45929-921</v>
      </c>
      <c r="B2427" s="61">
        <v>45929</v>
      </c>
      <c r="C2427" t="s">
        <v>13</v>
      </c>
      <c r="D2427" t="s">
        <v>185</v>
      </c>
      <c r="E2427" t="s">
        <v>186</v>
      </c>
      <c r="F2427">
        <v>921</v>
      </c>
      <c r="G2427">
        <v>0.81597222222222221</v>
      </c>
      <c r="H2427">
        <v>2.0833333333333332E-2</v>
      </c>
      <c r="I2427">
        <v>10</v>
      </c>
      <c r="J2427">
        <v>4</v>
      </c>
      <c r="K2427">
        <v>6</v>
      </c>
      <c r="L2427">
        <v>40</v>
      </c>
      <c r="M2427" s="1" t="str">
        <f>IFERROR(VLOOKUP(Tabla1[[#This Row],[COD]],Circuitos[],2,0)," ")</f>
        <v xml:space="preserve"> </v>
      </c>
      <c r="N2427" s="9">
        <f>Tabla1[[#This Row],[DIA]]</f>
        <v>45929</v>
      </c>
    </row>
    <row r="2428" spans="1:14">
      <c r="A2428" s="9" t="str">
        <f>Tabla1[[#This Row],[DIA]]&amp;"-"&amp;Tabla1[[#This Row],[NUM]]</f>
        <v>45929-921</v>
      </c>
      <c r="B2428" s="61">
        <v>45929</v>
      </c>
      <c r="C2428" t="s">
        <v>13</v>
      </c>
      <c r="D2428" t="s">
        <v>185</v>
      </c>
      <c r="E2428" t="s">
        <v>186</v>
      </c>
      <c r="F2428">
        <v>921</v>
      </c>
      <c r="G2428">
        <v>0.81597222222222221</v>
      </c>
      <c r="H2428">
        <v>0.99930555555555556</v>
      </c>
      <c r="I2428">
        <v>20</v>
      </c>
      <c r="J2428">
        <v>0</v>
      </c>
      <c r="K2428">
        <v>20</v>
      </c>
      <c r="L2428">
        <v>0</v>
      </c>
      <c r="M2428" s="1" t="str">
        <f>IFERROR(VLOOKUP(Tabla1[[#This Row],[COD]],Circuitos[],2,0)," ")</f>
        <v xml:space="preserve"> </v>
      </c>
      <c r="N2428" s="9">
        <f>Tabla1[[#This Row],[DIA]]</f>
        <v>45929</v>
      </c>
    </row>
    <row r="2429" spans="1:14">
      <c r="A2429" s="9" t="str">
        <f>Tabla1[[#This Row],[DIA]]&amp;"-"&amp;Tabla1[[#This Row],[NUM]]</f>
        <v>45929-1683</v>
      </c>
      <c r="B2429" s="61">
        <v>45929</v>
      </c>
      <c r="C2429" t="s">
        <v>13</v>
      </c>
      <c r="D2429" t="s">
        <v>147</v>
      </c>
      <c r="E2429" t="s">
        <v>475</v>
      </c>
      <c r="F2429">
        <v>1683</v>
      </c>
      <c r="G2429">
        <v>0.38194444444444442</v>
      </c>
      <c r="H2429">
        <v>0.57986111111111116</v>
      </c>
      <c r="I2429">
        <v>30</v>
      </c>
      <c r="J2429">
        <v>0</v>
      </c>
      <c r="K2429">
        <v>30</v>
      </c>
      <c r="L2429">
        <v>0</v>
      </c>
      <c r="M2429" s="1" t="str">
        <f>IFERROR(VLOOKUP(Tabla1[[#This Row],[COD]],Circuitos[],2,0)," ")</f>
        <v xml:space="preserve"> </v>
      </c>
      <c r="N2429" s="9">
        <f>Tabla1[[#This Row],[DIA]]</f>
        <v>45929</v>
      </c>
    </row>
    <row r="2430" spans="1:14">
      <c r="A2430" s="9" t="str">
        <f>Tabla1[[#This Row],[DIA]]&amp;"-"&amp;Tabla1[[#This Row],[NUM]]</f>
        <v>45929-715</v>
      </c>
      <c r="B2430" s="61">
        <v>45929</v>
      </c>
      <c r="C2430" t="s">
        <v>13</v>
      </c>
      <c r="D2430" t="s">
        <v>551</v>
      </c>
      <c r="E2430" t="s">
        <v>250</v>
      </c>
      <c r="F2430">
        <v>715</v>
      </c>
      <c r="G2430">
        <v>0.38194444444444442</v>
      </c>
      <c r="H2430">
        <v>0.44097222222222221</v>
      </c>
      <c r="I2430">
        <v>45</v>
      </c>
      <c r="J2430">
        <v>0</v>
      </c>
      <c r="K2430">
        <v>45</v>
      </c>
      <c r="L2430">
        <v>0</v>
      </c>
      <c r="M2430" s="1" t="str">
        <f>IFERROR(VLOOKUP(Tabla1[[#This Row],[COD]],Circuitos[],2,0)," ")</f>
        <v xml:space="preserve"> </v>
      </c>
      <c r="N2430" s="9">
        <f>Tabla1[[#This Row],[DIA]]</f>
        <v>45929</v>
      </c>
    </row>
    <row r="2431" spans="1:14">
      <c r="A2431" s="9" t="str">
        <f>Tabla1[[#This Row],[DIA]]&amp;"-"&amp;Tabla1[[#This Row],[NUM]]</f>
        <v>45929-1002</v>
      </c>
      <c r="B2431" s="61">
        <v>45929</v>
      </c>
      <c r="C2431" t="s">
        <v>13</v>
      </c>
      <c r="D2431" t="s">
        <v>183</v>
      </c>
      <c r="E2431" t="s">
        <v>174</v>
      </c>
      <c r="F2431">
        <v>1002</v>
      </c>
      <c r="G2431">
        <v>0.52777777777777779</v>
      </c>
      <c r="H2431">
        <v>0.77777777777777779</v>
      </c>
      <c r="I2431">
        <v>20</v>
      </c>
      <c r="J2431">
        <v>0</v>
      </c>
      <c r="K2431">
        <v>20</v>
      </c>
      <c r="L2431">
        <v>0</v>
      </c>
      <c r="M2431" s="1" t="str">
        <f>IFERROR(VLOOKUP(Tabla1[[#This Row],[COD]],Circuitos[],2,0)," ")</f>
        <v>Programas de Egipto</v>
      </c>
      <c r="N2431" s="9">
        <f>Tabla1[[#This Row],[DIA]]</f>
        <v>45929</v>
      </c>
    </row>
    <row r="2432" spans="1:14">
      <c r="A2432" s="9" t="str">
        <f>Tabla1[[#This Row],[DIA]]&amp;"-"&amp;Tabla1[[#This Row],[NUM]]</f>
        <v>45929-5116</v>
      </c>
      <c r="B2432" s="61">
        <v>45929</v>
      </c>
      <c r="C2432" t="s">
        <v>447</v>
      </c>
      <c r="D2432" t="s">
        <v>57</v>
      </c>
      <c r="E2432" t="s">
        <v>549</v>
      </c>
      <c r="F2432">
        <v>5116</v>
      </c>
      <c r="G2432">
        <v>0.65972222222222221</v>
      </c>
      <c r="H2432">
        <v>0.83333333333333337</v>
      </c>
      <c r="I2432">
        <v>189</v>
      </c>
      <c r="J2432">
        <v>189</v>
      </c>
      <c r="K2432">
        <v>0</v>
      </c>
      <c r="L2432">
        <v>100</v>
      </c>
      <c r="M2432" s="1" t="str">
        <f>IFERROR(VLOOKUP(Tabla1[[#This Row],[COD]],Circuitos[],2,0)," ")</f>
        <v xml:space="preserve"> </v>
      </c>
      <c r="N2432" s="9">
        <f>Tabla1[[#This Row],[DIA]]</f>
        <v>45929</v>
      </c>
    </row>
    <row r="2433" spans="1:14">
      <c r="A2433" s="9" t="str">
        <f>Tabla1[[#This Row],[DIA]]&amp;"-"&amp;Tabla1[[#This Row],[NUM]]</f>
        <v>45929-1010</v>
      </c>
      <c r="B2433" s="61">
        <v>45929</v>
      </c>
      <c r="C2433" t="s">
        <v>54</v>
      </c>
      <c r="D2433" t="s">
        <v>183</v>
      </c>
      <c r="E2433" t="s">
        <v>174</v>
      </c>
      <c r="F2433">
        <v>1010</v>
      </c>
      <c r="G2433">
        <v>0.6875</v>
      </c>
      <c r="H2433">
        <v>0.95833333333333337</v>
      </c>
      <c r="I2433">
        <v>88</v>
      </c>
      <c r="J2433">
        <v>63</v>
      </c>
      <c r="K2433">
        <v>25</v>
      </c>
      <c r="L2433">
        <v>71.590909090909093</v>
      </c>
      <c r="M2433" s="1" t="str">
        <f>IFERROR(VLOOKUP(Tabla1[[#This Row],[COD]],Circuitos[],2,0)," ")</f>
        <v>Nefertari y Abu Simbel / Maravillas del Nilo y Abu Simbel</v>
      </c>
      <c r="N2433" s="9">
        <f>Tabla1[[#This Row],[DIA]]</f>
        <v>45929</v>
      </c>
    </row>
    <row r="2434" spans="1:14">
      <c r="A2434" s="9" t="str">
        <f>Tabla1[[#This Row],[DIA]]&amp;"-"&amp;Tabla1[[#This Row],[NUM]]</f>
        <v>45929-867</v>
      </c>
      <c r="B2434" s="61">
        <v>45929</v>
      </c>
      <c r="C2434" t="s">
        <v>153</v>
      </c>
      <c r="D2434" t="s">
        <v>111</v>
      </c>
      <c r="E2434" t="s">
        <v>265</v>
      </c>
      <c r="F2434">
        <v>867</v>
      </c>
      <c r="G2434">
        <v>0.78819444444444442</v>
      </c>
      <c r="H2434">
        <v>2.0833333333333332E-2</v>
      </c>
      <c r="I2434">
        <v>27</v>
      </c>
      <c r="J2434">
        <v>27</v>
      </c>
      <c r="K2434">
        <v>0</v>
      </c>
      <c r="L2434">
        <v>100</v>
      </c>
      <c r="M2434" s="1" t="str">
        <f>IFERROR(VLOOKUP(Tabla1[[#This Row],[COD]],Circuitos[],2,0)," ")</f>
        <v xml:space="preserve"> </v>
      </c>
      <c r="N2434" s="9">
        <f>Tabla1[[#This Row],[DIA]]</f>
        <v>45929</v>
      </c>
    </row>
    <row r="2435" spans="1:14">
      <c r="A2435" s="9" t="str">
        <f>Tabla1[[#This Row],[DIA]]&amp;"-"&amp;Tabla1[[#This Row],[NUM]]</f>
        <v>45929-898</v>
      </c>
      <c r="B2435" s="61">
        <v>45929</v>
      </c>
      <c r="C2435" t="s">
        <v>277</v>
      </c>
      <c r="D2435" t="s">
        <v>13</v>
      </c>
      <c r="E2435" t="s">
        <v>278</v>
      </c>
      <c r="F2435">
        <v>898</v>
      </c>
      <c r="G2435">
        <v>0.28125</v>
      </c>
      <c r="H2435">
        <v>0.51041666666666663</v>
      </c>
      <c r="I2435">
        <v>80</v>
      </c>
      <c r="J2435">
        <v>35</v>
      </c>
      <c r="K2435">
        <v>45</v>
      </c>
      <c r="L2435">
        <v>43.75</v>
      </c>
      <c r="M2435" s="1" t="str">
        <f>IFERROR(VLOOKUP(Tabla1[[#This Row],[COD]],Circuitos[],2,0)," ")</f>
        <v xml:space="preserve"> </v>
      </c>
      <c r="N2435" s="9">
        <f>Tabla1[[#This Row],[DIA]]</f>
        <v>45929</v>
      </c>
    </row>
    <row r="2436" spans="1:14">
      <c r="A2436" s="9" t="str">
        <f>Tabla1[[#This Row],[DIA]]&amp;"-"&amp;Tabla1[[#This Row],[NUM]]</f>
        <v>45929-433</v>
      </c>
      <c r="B2436" s="61">
        <v>45929</v>
      </c>
      <c r="C2436" t="s">
        <v>394</v>
      </c>
      <c r="D2436" t="s">
        <v>13</v>
      </c>
      <c r="E2436" t="s">
        <v>395</v>
      </c>
      <c r="F2436">
        <v>433</v>
      </c>
      <c r="G2436">
        <v>0.44444444444444442</v>
      </c>
      <c r="H2436">
        <v>0.60763888888888884</v>
      </c>
      <c r="I2436">
        <v>46</v>
      </c>
      <c r="J2436">
        <v>10</v>
      </c>
      <c r="K2436">
        <v>36</v>
      </c>
      <c r="L2436">
        <v>21.739130434782609</v>
      </c>
      <c r="M2436" s="1" t="str">
        <f>IFERROR(VLOOKUP(Tabla1[[#This Row],[COD]],Circuitos[],2,0)," ")</f>
        <v xml:space="preserve"> </v>
      </c>
      <c r="N2436" s="9">
        <f>Tabla1[[#This Row],[DIA]]</f>
        <v>45929</v>
      </c>
    </row>
    <row r="2437" spans="1:14">
      <c r="A2437" s="9" t="str">
        <f>Tabla1[[#This Row],[DIA]]&amp;"-"&amp;Tabla1[[#This Row],[NUM]]</f>
        <v>45930-1304</v>
      </c>
      <c r="B2437" s="61">
        <v>45930</v>
      </c>
      <c r="C2437" t="s">
        <v>33</v>
      </c>
      <c r="D2437" t="s">
        <v>147</v>
      </c>
      <c r="E2437" t="s">
        <v>181</v>
      </c>
      <c r="F2437">
        <v>1304</v>
      </c>
      <c r="G2437">
        <v>0.5</v>
      </c>
      <c r="H2437">
        <v>0.72569444444444442</v>
      </c>
      <c r="I2437">
        <v>12</v>
      </c>
      <c r="J2437">
        <v>0</v>
      </c>
      <c r="K2437">
        <v>12</v>
      </c>
      <c r="L2437">
        <v>0</v>
      </c>
      <c r="M2437" s="1" t="str">
        <f>IFERROR(VLOOKUP(Tabla1[[#This Row],[COD]],Circuitos[],2,0)," ")</f>
        <v xml:space="preserve"> </v>
      </c>
      <c r="N2437" s="9">
        <f>Tabla1[[#This Row],[DIA]]</f>
        <v>45930</v>
      </c>
    </row>
    <row r="2438" spans="1:14">
      <c r="A2438" s="9" t="str">
        <f>Tabla1[[#This Row],[DIA]]&amp;"-"&amp;Tabla1[[#This Row],[NUM]]</f>
        <v>45930-101</v>
      </c>
      <c r="B2438" s="61">
        <v>45930</v>
      </c>
      <c r="C2438" t="s">
        <v>111</v>
      </c>
      <c r="D2438" t="s">
        <v>13</v>
      </c>
      <c r="E2438" t="s">
        <v>265</v>
      </c>
      <c r="F2438">
        <v>101</v>
      </c>
      <c r="G2438">
        <v>9.375E-2</v>
      </c>
      <c r="H2438">
        <v>0.33680555555555558</v>
      </c>
      <c r="I2438">
        <v>27</v>
      </c>
      <c r="J2438">
        <v>27</v>
      </c>
      <c r="K2438">
        <v>0</v>
      </c>
      <c r="L2438">
        <v>100</v>
      </c>
      <c r="M2438" s="1" t="str">
        <f>IFERROR(VLOOKUP(Tabla1[[#This Row],[COD]],Circuitos[],2,0)," ")</f>
        <v xml:space="preserve"> </v>
      </c>
      <c r="N2438" s="9">
        <f>Tabla1[[#This Row],[DIA]]</f>
        <v>45930</v>
      </c>
    </row>
    <row r="2439" spans="1:14">
      <c r="A2439" s="9" t="str">
        <f>Tabla1[[#This Row],[DIA]]&amp;"-"&amp;Tabla1[[#This Row],[NUM]]</f>
        <v>45930-59</v>
      </c>
      <c r="B2439" s="61">
        <v>45930</v>
      </c>
      <c r="C2439" t="s">
        <v>36</v>
      </c>
      <c r="D2439" t="s">
        <v>252</v>
      </c>
      <c r="E2439" t="s">
        <v>272</v>
      </c>
      <c r="F2439">
        <v>59</v>
      </c>
      <c r="G2439">
        <v>0.24305555555555555</v>
      </c>
      <c r="H2439">
        <v>0.34375</v>
      </c>
      <c r="I2439">
        <v>14</v>
      </c>
      <c r="J2439">
        <v>0</v>
      </c>
      <c r="K2439">
        <v>14</v>
      </c>
      <c r="L2439">
        <v>0</v>
      </c>
      <c r="M2439" s="1" t="str">
        <f>IFERROR(VLOOKUP(Tabla1[[#This Row],[COD]],Circuitos[],2,0)," ")</f>
        <v xml:space="preserve"> </v>
      </c>
      <c r="N2439" s="9">
        <f>Tabla1[[#This Row],[DIA]]</f>
        <v>45930</v>
      </c>
    </row>
    <row r="2440" spans="1:14">
      <c r="A2440" s="9" t="str">
        <f>Tabla1[[#This Row],[DIA]]&amp;"-"&amp;Tabla1[[#This Row],[NUM]]</f>
        <v>45930-77</v>
      </c>
      <c r="B2440" s="61">
        <v>45930</v>
      </c>
      <c r="C2440" t="s">
        <v>36</v>
      </c>
      <c r="D2440" t="s">
        <v>252</v>
      </c>
      <c r="E2440" t="s">
        <v>272</v>
      </c>
      <c r="F2440">
        <v>77</v>
      </c>
      <c r="G2440">
        <v>0.4861111111111111</v>
      </c>
      <c r="H2440">
        <v>0.55902777777777779</v>
      </c>
      <c r="I2440">
        <v>15</v>
      </c>
      <c r="J2440">
        <v>0</v>
      </c>
      <c r="K2440">
        <v>15</v>
      </c>
      <c r="L2440">
        <v>0</v>
      </c>
      <c r="M2440" s="1" t="str">
        <f>IFERROR(VLOOKUP(Tabla1[[#This Row],[COD]],Circuitos[],2,0)," ")</f>
        <v xml:space="preserve"> </v>
      </c>
      <c r="N2440" s="9">
        <f>Tabla1[[#This Row],[DIA]]</f>
        <v>45930</v>
      </c>
    </row>
    <row r="2441" spans="1:14">
      <c r="A2441" s="9" t="str">
        <f>Tabla1[[#This Row],[DIA]]&amp;"-"&amp;Tabla1[[#This Row],[NUM]]</f>
        <v>45930-1854</v>
      </c>
      <c r="B2441" s="61">
        <v>45930</v>
      </c>
      <c r="C2441" t="s">
        <v>36</v>
      </c>
      <c r="D2441" t="s">
        <v>147</v>
      </c>
      <c r="E2441" t="s">
        <v>181</v>
      </c>
      <c r="F2441">
        <v>1854</v>
      </c>
      <c r="G2441">
        <v>0.5</v>
      </c>
      <c r="H2441">
        <v>0.69097222222222221</v>
      </c>
      <c r="I2441">
        <v>16</v>
      </c>
      <c r="J2441">
        <v>0</v>
      </c>
      <c r="K2441">
        <v>16</v>
      </c>
      <c r="L2441">
        <v>0</v>
      </c>
      <c r="M2441" s="1" t="str">
        <f>IFERROR(VLOOKUP(Tabla1[[#This Row],[COD]],Circuitos[],2,0)," ")</f>
        <v xml:space="preserve"> </v>
      </c>
      <c r="N2441" s="9">
        <f>Tabla1[[#This Row],[DIA]]</f>
        <v>45930</v>
      </c>
    </row>
    <row r="2442" spans="1:14">
      <c r="A2442" s="9" t="str">
        <f>Tabla1[[#This Row],[DIA]]&amp;"-"&amp;Tabla1[[#This Row],[NUM]]</f>
        <v>45930-1316</v>
      </c>
      <c r="B2442" s="61">
        <v>45930</v>
      </c>
      <c r="C2442" t="s">
        <v>37</v>
      </c>
      <c r="D2442" t="s">
        <v>147</v>
      </c>
      <c r="E2442" t="s">
        <v>181</v>
      </c>
      <c r="F2442">
        <v>1316</v>
      </c>
      <c r="G2442">
        <v>0.50347222222222221</v>
      </c>
      <c r="H2442">
        <v>0.71875</v>
      </c>
      <c r="I2442">
        <v>16</v>
      </c>
      <c r="J2442">
        <v>0</v>
      </c>
      <c r="K2442">
        <v>16</v>
      </c>
      <c r="L2442">
        <v>0</v>
      </c>
      <c r="M2442" s="1" t="str">
        <f>IFERROR(VLOOKUP(Tabla1[[#This Row],[COD]],Circuitos[],2,0)," ")</f>
        <v xml:space="preserve"> </v>
      </c>
      <c r="N2442" s="9">
        <f>Tabla1[[#This Row],[DIA]]</f>
        <v>45930</v>
      </c>
    </row>
    <row r="2443" spans="1:14">
      <c r="A2443" s="9" t="str">
        <f>Tabla1[[#This Row],[DIA]]&amp;"-"&amp;Tabla1[[#This Row],[NUM]]</f>
        <v>45930-766</v>
      </c>
      <c r="B2443" s="61">
        <v>45930</v>
      </c>
      <c r="C2443" t="s">
        <v>232</v>
      </c>
      <c r="D2443" t="s">
        <v>13</v>
      </c>
      <c r="E2443" t="s">
        <v>278</v>
      </c>
      <c r="F2443">
        <v>766</v>
      </c>
      <c r="G2443">
        <v>0.82986111111111116</v>
      </c>
      <c r="H2443">
        <v>0.94444444444444442</v>
      </c>
      <c r="I2443">
        <v>45</v>
      </c>
      <c r="J2443">
        <v>19</v>
      </c>
      <c r="K2443">
        <v>26</v>
      </c>
      <c r="L2443">
        <v>42.222222222222221</v>
      </c>
      <c r="M2443" s="1" t="str">
        <f>IFERROR(VLOOKUP(Tabla1[[#This Row],[COD]],Circuitos[],2,0)," ")</f>
        <v xml:space="preserve"> </v>
      </c>
      <c r="N2443" s="9">
        <f>Tabla1[[#This Row],[DIA]]</f>
        <v>45930</v>
      </c>
    </row>
    <row r="2444" spans="1:14">
      <c r="A2444" s="9" t="str">
        <f>Tabla1[[#This Row],[DIA]]&amp;"-"&amp;Tabla1[[#This Row],[NUM]]</f>
        <v>45930-938</v>
      </c>
      <c r="B2444" s="61">
        <v>45930</v>
      </c>
      <c r="C2444" t="s">
        <v>209</v>
      </c>
      <c r="D2444" t="s">
        <v>13</v>
      </c>
      <c r="E2444" t="s">
        <v>250</v>
      </c>
      <c r="F2444">
        <v>938</v>
      </c>
      <c r="G2444">
        <v>0.82638888888888884</v>
      </c>
      <c r="H2444">
        <v>0.95486111111111116</v>
      </c>
      <c r="I2444">
        <v>45</v>
      </c>
      <c r="J2444">
        <v>2</v>
      </c>
      <c r="K2444">
        <v>43</v>
      </c>
      <c r="L2444">
        <v>4.4444444444444446</v>
      </c>
      <c r="M2444" s="1" t="str">
        <f>IFERROR(VLOOKUP(Tabla1[[#This Row],[COD]],Circuitos[],2,0)," ")</f>
        <v xml:space="preserve"> </v>
      </c>
      <c r="N2444" s="9">
        <f>Tabla1[[#This Row],[DIA]]</f>
        <v>45930</v>
      </c>
    </row>
    <row r="2445" spans="1:14">
      <c r="A2445" s="9" t="str">
        <f>Tabla1[[#This Row],[DIA]]&amp;"-"&amp;Tabla1[[#This Row],[NUM]]</f>
        <v>45930-1751</v>
      </c>
      <c r="B2445" s="61">
        <v>45930</v>
      </c>
      <c r="C2445" t="s">
        <v>252</v>
      </c>
      <c r="D2445" t="s">
        <v>232</v>
      </c>
      <c r="E2445" t="s">
        <v>272</v>
      </c>
      <c r="F2445">
        <v>1751</v>
      </c>
      <c r="G2445">
        <v>0.60416666666666663</v>
      </c>
      <c r="H2445">
        <v>0.65625</v>
      </c>
      <c r="I2445">
        <v>15</v>
      </c>
      <c r="J2445">
        <v>0</v>
      </c>
      <c r="K2445">
        <v>15</v>
      </c>
      <c r="L2445">
        <v>0</v>
      </c>
      <c r="M2445" s="1" t="str">
        <f>IFERROR(VLOOKUP(Tabla1[[#This Row],[COD]],Circuitos[],2,0)," ")</f>
        <v xml:space="preserve"> </v>
      </c>
      <c r="N2445" s="9">
        <f>Tabla1[[#This Row],[DIA]]</f>
        <v>45930</v>
      </c>
    </row>
    <row r="2446" spans="1:14">
      <c r="A2446" s="9" t="str">
        <f>Tabla1[[#This Row],[DIA]]&amp;"-"&amp;Tabla1[[#This Row],[NUM]]</f>
        <v>45930-1733</v>
      </c>
      <c r="B2446" s="61">
        <v>45930</v>
      </c>
      <c r="C2446" t="s">
        <v>252</v>
      </c>
      <c r="D2446" t="s">
        <v>232</v>
      </c>
      <c r="E2446" t="s">
        <v>272</v>
      </c>
      <c r="F2446">
        <v>1733</v>
      </c>
      <c r="G2446">
        <v>0.71875</v>
      </c>
      <c r="H2446">
        <v>0.77083333333333337</v>
      </c>
      <c r="I2446">
        <v>30</v>
      </c>
      <c r="J2446">
        <v>0</v>
      </c>
      <c r="K2446">
        <v>30</v>
      </c>
      <c r="L2446">
        <v>0</v>
      </c>
      <c r="M2446" s="1" t="str">
        <f>IFERROR(VLOOKUP(Tabla1[[#This Row],[COD]],Circuitos[],2,0)," ")</f>
        <v xml:space="preserve"> </v>
      </c>
      <c r="N2446" s="9">
        <f>Tabla1[[#This Row],[DIA]]</f>
        <v>45930</v>
      </c>
    </row>
    <row r="2447" spans="1:14">
      <c r="A2447" s="9" t="str">
        <f>Tabla1[[#This Row],[DIA]]&amp;"-"&amp;Tabla1[[#This Row],[NUM]]</f>
        <v>45930-650</v>
      </c>
      <c r="B2447" s="61">
        <v>45930</v>
      </c>
      <c r="C2447" t="s">
        <v>252</v>
      </c>
      <c r="D2447" t="s">
        <v>13</v>
      </c>
      <c r="E2447" t="s">
        <v>250</v>
      </c>
      <c r="F2447">
        <v>650</v>
      </c>
      <c r="G2447">
        <v>0.61458333333333337</v>
      </c>
      <c r="H2447">
        <v>0.72222222222222221</v>
      </c>
      <c r="I2447">
        <v>50</v>
      </c>
      <c r="J2447">
        <v>5</v>
      </c>
      <c r="K2447">
        <v>45</v>
      </c>
      <c r="L2447">
        <v>10</v>
      </c>
      <c r="M2447" s="1" t="str">
        <f>IFERROR(VLOOKUP(Tabla1[[#This Row],[COD]],Circuitos[],2,0)," ")</f>
        <v xml:space="preserve"> </v>
      </c>
      <c r="N2447" s="9">
        <f>Tabla1[[#This Row],[DIA]]</f>
        <v>45930</v>
      </c>
    </row>
    <row r="2448" spans="1:14">
      <c r="A2448" s="9" t="str">
        <f>Tabla1[[#This Row],[DIA]]&amp;"-"&amp;Tabla1[[#This Row],[NUM]]</f>
        <v>45930-582</v>
      </c>
      <c r="B2448" s="61">
        <v>45930</v>
      </c>
      <c r="C2448" t="s">
        <v>252</v>
      </c>
      <c r="D2448" t="s">
        <v>336</v>
      </c>
      <c r="E2448" t="s">
        <v>272</v>
      </c>
      <c r="F2448">
        <v>582</v>
      </c>
      <c r="G2448">
        <v>0.38541666666666669</v>
      </c>
      <c r="H2448">
        <v>0.44444444444444442</v>
      </c>
      <c r="I2448">
        <v>37</v>
      </c>
      <c r="J2448">
        <v>7</v>
      </c>
      <c r="K2448">
        <v>30</v>
      </c>
      <c r="L2448">
        <v>18.918918918918919</v>
      </c>
      <c r="M2448" s="1" t="str">
        <f>IFERROR(VLOOKUP(Tabla1[[#This Row],[COD]],Circuitos[],2,0)," ")</f>
        <v xml:space="preserve"> </v>
      </c>
      <c r="N2448" s="9">
        <f>Tabla1[[#This Row],[DIA]]</f>
        <v>45930</v>
      </c>
    </row>
    <row r="2449" spans="1:14">
      <c r="A2449" s="9" t="str">
        <f>Tabla1[[#This Row],[DIA]]&amp;"-"&amp;Tabla1[[#This Row],[NUM]]</f>
        <v>45930-690</v>
      </c>
      <c r="B2449" s="61">
        <v>45930</v>
      </c>
      <c r="C2449" t="s">
        <v>545</v>
      </c>
      <c r="D2449" t="s">
        <v>13</v>
      </c>
      <c r="E2449" t="s">
        <v>250</v>
      </c>
      <c r="F2449">
        <v>690</v>
      </c>
      <c r="G2449">
        <v>0.84722222222222221</v>
      </c>
      <c r="H2449">
        <v>0.95138888888888884</v>
      </c>
      <c r="I2449">
        <v>45</v>
      </c>
      <c r="J2449">
        <v>2</v>
      </c>
      <c r="K2449">
        <v>43</v>
      </c>
      <c r="L2449">
        <v>4.4444444444444446</v>
      </c>
      <c r="M2449" s="1" t="str">
        <f>IFERROR(VLOOKUP(Tabla1[[#This Row],[COD]],Circuitos[],2,0)," ")</f>
        <v xml:space="preserve"> </v>
      </c>
      <c r="N2449" s="9">
        <f>Tabla1[[#This Row],[DIA]]</f>
        <v>45930</v>
      </c>
    </row>
    <row r="2450" spans="1:14">
      <c r="A2450" s="9" t="str">
        <f>Tabla1[[#This Row],[DIA]]&amp;"-"&amp;Tabla1[[#This Row],[NUM]]</f>
        <v>45930-1305</v>
      </c>
      <c r="B2450" s="61">
        <v>45930</v>
      </c>
      <c r="C2450" t="s">
        <v>147</v>
      </c>
      <c r="D2450" t="s">
        <v>33</v>
      </c>
      <c r="E2450" t="s">
        <v>181</v>
      </c>
      <c r="F2450">
        <v>1305</v>
      </c>
      <c r="G2450">
        <v>0.55208333333333337</v>
      </c>
      <c r="H2450">
        <v>0.70833333333333337</v>
      </c>
      <c r="I2450">
        <v>12</v>
      </c>
      <c r="J2450">
        <v>2</v>
      </c>
      <c r="K2450">
        <v>10</v>
      </c>
      <c r="L2450">
        <v>16.666666666666668</v>
      </c>
      <c r="M2450" s="1" t="str">
        <f>IFERROR(VLOOKUP(Tabla1[[#This Row],[COD]],Circuitos[],2,0)," ")</f>
        <v xml:space="preserve"> </v>
      </c>
      <c r="N2450" s="9">
        <f>Tabla1[[#This Row],[DIA]]</f>
        <v>45930</v>
      </c>
    </row>
    <row r="2451" spans="1:14">
      <c r="A2451" s="9" t="str">
        <f>Tabla1[[#This Row],[DIA]]&amp;"-"&amp;Tabla1[[#This Row],[NUM]]</f>
        <v>45930-2020</v>
      </c>
      <c r="B2451" s="61">
        <v>45930</v>
      </c>
      <c r="C2451" t="s">
        <v>147</v>
      </c>
      <c r="D2451" t="s">
        <v>180</v>
      </c>
      <c r="E2451" t="s">
        <v>181</v>
      </c>
      <c r="F2451">
        <v>2020</v>
      </c>
      <c r="G2451">
        <v>0.76736111111111116</v>
      </c>
      <c r="H2451">
        <v>0.82986111111111116</v>
      </c>
      <c r="I2451">
        <v>58</v>
      </c>
      <c r="J2451">
        <v>0</v>
      </c>
      <c r="K2451">
        <v>58</v>
      </c>
      <c r="L2451">
        <v>0</v>
      </c>
      <c r="M2451" s="1" t="str">
        <f>IFERROR(VLOOKUP(Tabla1[[#This Row],[COD]],Circuitos[],2,0)," ")</f>
        <v xml:space="preserve"> </v>
      </c>
      <c r="N2451" s="9">
        <f>Tabla1[[#This Row],[DIA]]</f>
        <v>45930</v>
      </c>
    </row>
    <row r="2452" spans="1:14">
      <c r="A2452" s="9" t="str">
        <f>Tabla1[[#This Row],[DIA]]&amp;"-"&amp;Tabla1[[#This Row],[NUM]]</f>
        <v>45930-2022</v>
      </c>
      <c r="B2452" s="61">
        <v>45930</v>
      </c>
      <c r="C2452" t="s">
        <v>147</v>
      </c>
      <c r="D2452" t="s">
        <v>180</v>
      </c>
      <c r="E2452" t="s">
        <v>181</v>
      </c>
      <c r="F2452">
        <v>2022</v>
      </c>
      <c r="G2452">
        <v>0.83680555555555558</v>
      </c>
      <c r="H2452">
        <v>0.90277777777777779</v>
      </c>
      <c r="I2452">
        <v>28</v>
      </c>
      <c r="J2452">
        <v>0</v>
      </c>
      <c r="K2452">
        <v>28</v>
      </c>
      <c r="L2452">
        <v>0</v>
      </c>
      <c r="M2452" s="1" t="str">
        <f>IFERROR(VLOOKUP(Tabla1[[#This Row],[COD]],Circuitos[],2,0)," ")</f>
        <v xml:space="preserve"> </v>
      </c>
      <c r="N2452" s="9">
        <f>Tabla1[[#This Row],[DIA]]</f>
        <v>45930</v>
      </c>
    </row>
    <row r="2453" spans="1:14">
      <c r="A2453" s="9" t="str">
        <f>Tabla1[[#This Row],[DIA]]&amp;"-"&amp;Tabla1[[#This Row],[NUM]]</f>
        <v>45930-1855</v>
      </c>
      <c r="B2453" s="61">
        <v>45930</v>
      </c>
      <c r="C2453" t="s">
        <v>147</v>
      </c>
      <c r="D2453" t="s">
        <v>36</v>
      </c>
      <c r="E2453" t="s">
        <v>181</v>
      </c>
      <c r="F2453">
        <v>1855</v>
      </c>
      <c r="G2453">
        <v>0.59722222222222221</v>
      </c>
      <c r="H2453">
        <v>0.71180555555555558</v>
      </c>
      <c r="I2453">
        <v>16</v>
      </c>
      <c r="J2453">
        <v>0</v>
      </c>
      <c r="K2453">
        <v>16</v>
      </c>
      <c r="L2453">
        <v>0</v>
      </c>
      <c r="M2453" s="1" t="str">
        <f>IFERROR(VLOOKUP(Tabla1[[#This Row],[COD]],Circuitos[],2,0)," ")</f>
        <v xml:space="preserve"> </v>
      </c>
      <c r="N2453" s="9">
        <f>Tabla1[[#This Row],[DIA]]</f>
        <v>45930</v>
      </c>
    </row>
    <row r="2454" spans="1:14">
      <c r="A2454" s="9" t="str">
        <f>Tabla1[[#This Row],[DIA]]&amp;"-"&amp;Tabla1[[#This Row],[NUM]]</f>
        <v>45930-1315</v>
      </c>
      <c r="B2454" s="61">
        <v>45930</v>
      </c>
      <c r="C2454" t="s">
        <v>147</v>
      </c>
      <c r="D2454" t="s">
        <v>37</v>
      </c>
      <c r="E2454" t="s">
        <v>181</v>
      </c>
      <c r="F2454">
        <v>1315</v>
      </c>
      <c r="G2454">
        <v>0.32291666666666669</v>
      </c>
      <c r="H2454">
        <v>0.46180555555555558</v>
      </c>
      <c r="I2454">
        <v>16</v>
      </c>
      <c r="J2454">
        <v>4</v>
      </c>
      <c r="K2454">
        <v>12</v>
      </c>
      <c r="L2454">
        <v>25</v>
      </c>
      <c r="M2454" s="1" t="str">
        <f>IFERROR(VLOOKUP(Tabla1[[#This Row],[COD]],Circuitos[],2,0)," ")</f>
        <v xml:space="preserve"> </v>
      </c>
      <c r="N2454" s="9">
        <f>Tabla1[[#This Row],[DIA]]</f>
        <v>45930</v>
      </c>
    </row>
    <row r="2455" spans="1:14">
      <c r="A2455" s="9" t="str">
        <f>Tabla1[[#This Row],[DIA]]&amp;"-"&amp;Tabla1[[#This Row],[NUM]]</f>
        <v>45930-1859</v>
      </c>
      <c r="B2455" s="61">
        <v>45930</v>
      </c>
      <c r="C2455" t="s">
        <v>147</v>
      </c>
      <c r="D2455" t="s">
        <v>13</v>
      </c>
      <c r="E2455" t="s">
        <v>181</v>
      </c>
      <c r="F2455">
        <v>1859</v>
      </c>
      <c r="G2455">
        <v>0.55208333333333337</v>
      </c>
      <c r="H2455">
        <v>0.70138888888888884</v>
      </c>
      <c r="I2455">
        <v>30</v>
      </c>
      <c r="J2455">
        <v>0</v>
      </c>
      <c r="K2455">
        <v>30</v>
      </c>
      <c r="L2455">
        <v>0</v>
      </c>
      <c r="M2455" s="1" t="str">
        <f>IFERROR(VLOOKUP(Tabla1[[#This Row],[COD]],Circuitos[],2,0)," ")</f>
        <v xml:space="preserve"> </v>
      </c>
      <c r="N2455" s="9">
        <f>Tabla1[[#This Row],[DIA]]</f>
        <v>45930</v>
      </c>
    </row>
    <row r="2456" spans="1:14">
      <c r="A2456" s="9" t="str">
        <f>Tabla1[[#This Row],[DIA]]&amp;"-"&amp;Tabla1[[#This Row],[NUM]]</f>
        <v>45930-1313</v>
      </c>
      <c r="B2456" s="61">
        <v>45930</v>
      </c>
      <c r="C2456" t="s">
        <v>147</v>
      </c>
      <c r="D2456" t="s">
        <v>22</v>
      </c>
      <c r="E2456" t="s">
        <v>181</v>
      </c>
      <c r="F2456">
        <v>1313</v>
      </c>
      <c r="G2456">
        <v>0.59375</v>
      </c>
      <c r="H2456">
        <v>0.72569444444444442</v>
      </c>
      <c r="I2456">
        <v>12</v>
      </c>
      <c r="J2456">
        <v>0</v>
      </c>
      <c r="K2456">
        <v>12</v>
      </c>
      <c r="L2456">
        <v>0</v>
      </c>
      <c r="M2456" s="1" t="str">
        <f>IFERROR(VLOOKUP(Tabla1[[#This Row],[COD]],Circuitos[],2,0)," ")</f>
        <v xml:space="preserve"> </v>
      </c>
      <c r="N2456" s="9">
        <f>Tabla1[[#This Row],[DIA]]</f>
        <v>45930</v>
      </c>
    </row>
    <row r="2457" spans="1:14">
      <c r="A2457" s="9" t="str">
        <f>Tabla1[[#This Row],[DIA]]&amp;"-"&amp;Tabla1[[#This Row],[NUM]]</f>
        <v>45930-727</v>
      </c>
      <c r="B2457" s="61">
        <v>45930</v>
      </c>
      <c r="C2457" t="s">
        <v>13</v>
      </c>
      <c r="D2457" t="s">
        <v>103</v>
      </c>
      <c r="E2457" t="s">
        <v>482</v>
      </c>
      <c r="F2457">
        <v>727</v>
      </c>
      <c r="G2457">
        <v>0.80555555555555558</v>
      </c>
      <c r="H2457">
        <v>0.27083333333333331</v>
      </c>
      <c r="I2457">
        <v>20</v>
      </c>
      <c r="J2457">
        <v>4</v>
      </c>
      <c r="K2457">
        <v>16</v>
      </c>
      <c r="L2457">
        <v>20</v>
      </c>
      <c r="M2457" s="1" t="str">
        <f>IFERROR(VLOOKUP(Tabla1[[#This Row],[COD]],Circuitos[],2,0)," ")</f>
        <v xml:space="preserve"> </v>
      </c>
      <c r="N2457" s="9">
        <f>Tabla1[[#This Row],[DIA]]</f>
        <v>45930</v>
      </c>
    </row>
    <row r="2458" spans="1:14">
      <c r="A2458" s="9" t="str">
        <f>Tabla1[[#This Row],[DIA]]&amp;"-"&amp;Tabla1[[#This Row],[NUM]]</f>
        <v>45930-765</v>
      </c>
      <c r="B2458" s="61">
        <v>45930</v>
      </c>
      <c r="C2458" t="s">
        <v>13</v>
      </c>
      <c r="D2458" t="s">
        <v>232</v>
      </c>
      <c r="E2458" t="s">
        <v>278</v>
      </c>
      <c r="F2458">
        <v>765</v>
      </c>
      <c r="G2458">
        <v>0.67361111111111116</v>
      </c>
      <c r="H2458">
        <v>0.78819444444444442</v>
      </c>
      <c r="I2458">
        <v>45</v>
      </c>
      <c r="J2458">
        <v>8</v>
      </c>
      <c r="K2458">
        <v>37</v>
      </c>
      <c r="L2458">
        <v>17.777777777777779</v>
      </c>
      <c r="M2458" s="1" t="str">
        <f>IFERROR(VLOOKUP(Tabla1[[#This Row],[COD]],Circuitos[],2,0)," ")</f>
        <v>Sicilia Mágica "II"</v>
      </c>
      <c r="N2458" s="9">
        <f>Tabla1[[#This Row],[DIA]]</f>
        <v>45930</v>
      </c>
    </row>
    <row r="2459" spans="1:14">
      <c r="A2459" s="9" t="str">
        <f>Tabla1[[#This Row],[DIA]]&amp;"-"&amp;Tabla1[[#This Row],[NUM]]</f>
        <v>45930-937</v>
      </c>
      <c r="B2459" s="61">
        <v>45930</v>
      </c>
      <c r="C2459" t="s">
        <v>13</v>
      </c>
      <c r="D2459" t="s">
        <v>209</v>
      </c>
      <c r="E2459" t="s">
        <v>250</v>
      </c>
      <c r="F2459">
        <v>937</v>
      </c>
      <c r="G2459">
        <v>0.66666666666666663</v>
      </c>
      <c r="H2459">
        <v>0.79166666666666663</v>
      </c>
      <c r="I2459">
        <v>45</v>
      </c>
      <c r="J2459">
        <v>0</v>
      </c>
      <c r="K2459">
        <v>45</v>
      </c>
      <c r="L2459">
        <v>0</v>
      </c>
      <c r="M2459" s="1" t="str">
        <f>IFERROR(VLOOKUP(Tabla1[[#This Row],[COD]],Circuitos[],2,0)," ")</f>
        <v xml:space="preserve"> </v>
      </c>
      <c r="N2459" s="9">
        <f>Tabla1[[#This Row],[DIA]]</f>
        <v>45930</v>
      </c>
    </row>
    <row r="2460" spans="1:14">
      <c r="A2460" s="9" t="str">
        <f>Tabla1[[#This Row],[DIA]]&amp;"-"&amp;Tabla1[[#This Row],[NUM]]</f>
        <v>45930-59</v>
      </c>
      <c r="B2460" s="61">
        <v>45930</v>
      </c>
      <c r="C2460" t="s">
        <v>13</v>
      </c>
      <c r="D2460" t="s">
        <v>252</v>
      </c>
      <c r="E2460" t="s">
        <v>272</v>
      </c>
      <c r="F2460">
        <v>59</v>
      </c>
      <c r="G2460">
        <v>0.24305555555555555</v>
      </c>
      <c r="H2460">
        <v>0.34375</v>
      </c>
      <c r="I2460">
        <v>23</v>
      </c>
      <c r="J2460">
        <v>7</v>
      </c>
      <c r="K2460">
        <v>16</v>
      </c>
      <c r="L2460">
        <v>30.434782608695652</v>
      </c>
      <c r="M2460" s="1" t="str">
        <f>IFERROR(VLOOKUP(Tabla1[[#This Row],[COD]],Circuitos[],2,0)," ")</f>
        <v xml:space="preserve"> </v>
      </c>
      <c r="N2460" s="9">
        <f>Tabla1[[#This Row],[DIA]]</f>
        <v>45930</v>
      </c>
    </row>
    <row r="2461" spans="1:14">
      <c r="A2461" s="9" t="str">
        <f>Tabla1[[#This Row],[DIA]]&amp;"-"&amp;Tabla1[[#This Row],[NUM]]</f>
        <v>45930-61</v>
      </c>
      <c r="B2461" s="61">
        <v>45930</v>
      </c>
      <c r="C2461" t="s">
        <v>13</v>
      </c>
      <c r="D2461" t="s">
        <v>252</v>
      </c>
      <c r="E2461" t="s">
        <v>272</v>
      </c>
      <c r="F2461">
        <v>61</v>
      </c>
      <c r="G2461">
        <v>0.4826388888888889</v>
      </c>
      <c r="H2461">
        <v>0.58680555555555558</v>
      </c>
      <c r="I2461">
        <v>30</v>
      </c>
      <c r="J2461">
        <v>0</v>
      </c>
      <c r="K2461">
        <v>30</v>
      </c>
      <c r="L2461">
        <v>0</v>
      </c>
      <c r="M2461" s="1" t="str">
        <f>IFERROR(VLOOKUP(Tabla1[[#This Row],[COD]],Circuitos[],2,0)," ")</f>
        <v xml:space="preserve"> </v>
      </c>
      <c r="N2461" s="9">
        <f>Tabla1[[#This Row],[DIA]]</f>
        <v>45930</v>
      </c>
    </row>
    <row r="2462" spans="1:14">
      <c r="A2462" s="9" t="str">
        <f>Tabla1[[#This Row],[DIA]]&amp;"-"&amp;Tabla1[[#This Row],[NUM]]</f>
        <v>45930-1858</v>
      </c>
      <c r="B2462" s="61">
        <v>45930</v>
      </c>
      <c r="C2462" t="s">
        <v>13</v>
      </c>
      <c r="D2462" t="s">
        <v>147</v>
      </c>
      <c r="E2462" t="s">
        <v>181</v>
      </c>
      <c r="F2462">
        <v>1858</v>
      </c>
      <c r="G2462">
        <v>0.5</v>
      </c>
      <c r="H2462">
        <v>0.71527777777777779</v>
      </c>
      <c r="I2462">
        <v>30</v>
      </c>
      <c r="J2462">
        <v>0</v>
      </c>
      <c r="K2462">
        <v>30</v>
      </c>
      <c r="L2462">
        <v>0</v>
      </c>
      <c r="M2462" s="1" t="str">
        <f>IFERROR(VLOOKUP(Tabla1[[#This Row],[COD]],Circuitos[],2,0)," ")</f>
        <v xml:space="preserve"> </v>
      </c>
      <c r="N2462" s="9">
        <f>Tabla1[[#This Row],[DIA]]</f>
        <v>45930</v>
      </c>
    </row>
    <row r="2463" spans="1:14">
      <c r="A2463" s="9" t="str">
        <f>Tabla1[[#This Row],[DIA]]&amp;"-"&amp;Tabla1[[#This Row],[NUM]]</f>
        <v>45930-416</v>
      </c>
      <c r="B2463" s="61">
        <v>45930</v>
      </c>
      <c r="C2463" t="s">
        <v>13</v>
      </c>
      <c r="D2463" t="s">
        <v>358</v>
      </c>
      <c r="E2463" t="s">
        <v>528</v>
      </c>
      <c r="F2463">
        <v>416</v>
      </c>
      <c r="G2463">
        <v>0.52083333333333337</v>
      </c>
      <c r="H2463">
        <v>0.72222222222222221</v>
      </c>
      <c r="I2463">
        <v>35</v>
      </c>
      <c r="J2463">
        <v>0</v>
      </c>
      <c r="K2463">
        <v>35</v>
      </c>
      <c r="L2463">
        <v>0</v>
      </c>
      <c r="M2463" s="1" t="str">
        <f>IFERROR(VLOOKUP(Tabla1[[#This Row],[COD]],Circuitos[],2,0)," ")</f>
        <v xml:space="preserve"> </v>
      </c>
      <c r="N2463" s="9">
        <f>Tabla1[[#This Row],[DIA]]</f>
        <v>45930</v>
      </c>
    </row>
    <row r="2464" spans="1:14">
      <c r="A2464" s="9" t="str">
        <f>Tabla1[[#This Row],[DIA]]&amp;"-"&amp;Tabla1[[#This Row],[NUM]]</f>
        <v>45930-415</v>
      </c>
      <c r="B2464" s="61">
        <v>45930</v>
      </c>
      <c r="C2464" t="s">
        <v>358</v>
      </c>
      <c r="D2464" t="s">
        <v>13</v>
      </c>
      <c r="E2464" t="s">
        <v>528</v>
      </c>
      <c r="F2464">
        <v>415</v>
      </c>
      <c r="G2464">
        <v>0.34722222222222221</v>
      </c>
      <c r="H2464">
        <v>0.47569444444444442</v>
      </c>
      <c r="I2464">
        <v>36</v>
      </c>
      <c r="J2464">
        <v>35</v>
      </c>
      <c r="K2464">
        <v>1</v>
      </c>
      <c r="L2464">
        <v>97.222222222222229</v>
      </c>
      <c r="M2464" s="1" t="str">
        <f>IFERROR(VLOOKUP(Tabla1[[#This Row],[COD]],Circuitos[],2,0)," ")</f>
        <v xml:space="preserve"> </v>
      </c>
      <c r="N2464" s="9">
        <f>Tabla1[[#This Row],[DIA]]</f>
        <v>45930</v>
      </c>
    </row>
    <row r="2465" spans="1:14">
      <c r="A2465" s="9" t="str">
        <f>Tabla1[[#This Row],[DIA]]&amp;"-"&amp;Tabla1[[#This Row],[NUM]]</f>
        <v>45930-685</v>
      </c>
      <c r="B2465" s="61">
        <v>45930</v>
      </c>
      <c r="C2465" t="s">
        <v>291</v>
      </c>
      <c r="D2465" t="s">
        <v>13</v>
      </c>
      <c r="E2465" t="s">
        <v>292</v>
      </c>
      <c r="F2465">
        <v>685</v>
      </c>
      <c r="G2465">
        <v>0.29166666666666669</v>
      </c>
      <c r="H2465">
        <v>0.41666666666666669</v>
      </c>
      <c r="I2465">
        <v>46</v>
      </c>
      <c r="J2465">
        <v>19</v>
      </c>
      <c r="K2465">
        <v>27</v>
      </c>
      <c r="L2465">
        <v>41.304347826086953</v>
      </c>
      <c r="M2465" s="1" t="str">
        <f>IFERROR(VLOOKUP(Tabla1[[#This Row],[COD]],Circuitos[],2,0)," ")</f>
        <v xml:space="preserve"> </v>
      </c>
      <c r="N2465" s="9">
        <f>Tabla1[[#This Row],[DIA]]</f>
        <v>45930</v>
      </c>
    </row>
    <row r="2466" spans="1:14">
      <c r="A2466" s="9" t="str">
        <f>Tabla1[[#This Row],[DIA]]&amp;"-"&amp;Tabla1[[#This Row],[NUM]]</f>
        <v>45930-1302</v>
      </c>
      <c r="B2466" s="61">
        <v>45930</v>
      </c>
      <c r="C2466" t="s">
        <v>22</v>
      </c>
      <c r="D2466" t="s">
        <v>147</v>
      </c>
      <c r="E2466" t="s">
        <v>181</v>
      </c>
      <c r="F2466">
        <v>1302</v>
      </c>
      <c r="G2466">
        <v>0.4826388888888889</v>
      </c>
      <c r="H2466">
        <v>0.6875</v>
      </c>
      <c r="I2466">
        <v>12</v>
      </c>
      <c r="J2466">
        <v>0</v>
      </c>
      <c r="K2466">
        <v>12</v>
      </c>
      <c r="L2466">
        <v>0</v>
      </c>
      <c r="M2466" s="1" t="str">
        <f>IFERROR(VLOOKUP(Tabla1[[#This Row],[COD]],Circuitos[],2,0)," ")</f>
        <v xml:space="preserve"> </v>
      </c>
      <c r="N2466" s="9">
        <f>Tabla1[[#This Row],[DIA]]</f>
        <v>45930</v>
      </c>
    </row>
    <row r="2467" spans="1:14">
      <c r="A2467" s="9" t="str">
        <f>Tabla1[[#This Row],[DIA]]&amp;"-"&amp;Tabla1[[#This Row],[NUM]]</f>
        <v>45930-942</v>
      </c>
      <c r="B2467" s="61">
        <v>45930</v>
      </c>
      <c r="C2467" t="s">
        <v>254</v>
      </c>
      <c r="D2467" t="s">
        <v>13</v>
      </c>
      <c r="E2467" t="s">
        <v>250</v>
      </c>
      <c r="F2467">
        <v>942</v>
      </c>
      <c r="G2467">
        <v>0.8125</v>
      </c>
      <c r="H2467">
        <v>0.93402777777777779</v>
      </c>
      <c r="I2467">
        <v>45</v>
      </c>
      <c r="J2467">
        <v>45</v>
      </c>
      <c r="K2467">
        <v>0</v>
      </c>
      <c r="L2467">
        <v>100</v>
      </c>
      <c r="M2467" s="1" t="str">
        <f>IFERROR(VLOOKUP(Tabla1[[#This Row],[COD]],Circuitos[],2,0)," ")</f>
        <v xml:space="preserve"> </v>
      </c>
      <c r="N2467" s="9">
        <f>Tabla1[[#This Row],[DIA]]</f>
        <v>45930</v>
      </c>
    </row>
    <row r="2468" spans="1:14">
      <c r="A2468" s="9" t="str">
        <f>Tabla1[[#This Row],[DIA]]&amp;"-"&amp;Tabla1[[#This Row],[NUM]]</f>
        <v>45931-2333</v>
      </c>
      <c r="B2468" s="61">
        <v>45931</v>
      </c>
      <c r="C2468" t="s">
        <v>185</v>
      </c>
      <c r="D2468" t="s">
        <v>147</v>
      </c>
      <c r="E2468" t="s">
        <v>181</v>
      </c>
      <c r="F2468">
        <v>2333</v>
      </c>
      <c r="G2468">
        <v>0.79513888888888884</v>
      </c>
      <c r="H2468">
        <v>0.85763888888888884</v>
      </c>
      <c r="I2468">
        <v>40</v>
      </c>
      <c r="J2468">
        <v>0</v>
      </c>
      <c r="K2468">
        <v>40</v>
      </c>
      <c r="L2468">
        <v>0</v>
      </c>
      <c r="M2468" s="1" t="str">
        <f>IFERROR(VLOOKUP(Tabla1[[#This Row],[COD]],Circuitos[],2,0)," ")</f>
        <v xml:space="preserve"> </v>
      </c>
      <c r="N2468" s="9">
        <f>Tabla1[[#This Row],[DIA]]</f>
        <v>45931</v>
      </c>
    </row>
    <row r="2469" spans="1:14">
      <c r="A2469" s="9" t="str">
        <f>Tabla1[[#This Row],[DIA]]&amp;"-"&amp;Tabla1[[#This Row],[NUM]]</f>
        <v>45931-847</v>
      </c>
      <c r="B2469" s="61">
        <v>45931</v>
      </c>
      <c r="C2469" t="s">
        <v>103</v>
      </c>
      <c r="D2469" t="s">
        <v>495</v>
      </c>
      <c r="E2469" t="s">
        <v>482</v>
      </c>
      <c r="F2469">
        <v>847</v>
      </c>
      <c r="G2469">
        <v>0.34375</v>
      </c>
      <c r="H2469">
        <v>0.57291666666666663</v>
      </c>
      <c r="I2469">
        <v>20</v>
      </c>
      <c r="J2469">
        <v>4</v>
      </c>
      <c r="K2469">
        <v>16</v>
      </c>
      <c r="L2469">
        <v>20</v>
      </c>
      <c r="M2469" s="1" t="str">
        <f>IFERROR(VLOOKUP(Tabla1[[#This Row],[COD]],Circuitos[],2,0)," ")</f>
        <v>Lo Mejor de Sudáfrica</v>
      </c>
      <c r="N2469" s="9">
        <f>Tabla1[[#This Row],[DIA]]</f>
        <v>45931</v>
      </c>
    </row>
    <row r="2470" spans="1:14">
      <c r="A2470" s="9" t="str">
        <f>Tabla1[[#This Row],[DIA]]&amp;"-"&amp;Tabla1[[#This Row],[NUM]]</f>
        <v>45931-8055</v>
      </c>
      <c r="B2470" s="61">
        <v>45931</v>
      </c>
      <c r="C2470" t="s">
        <v>175</v>
      </c>
      <c r="D2470" t="s">
        <v>173</v>
      </c>
      <c r="E2470" t="s">
        <v>257</v>
      </c>
      <c r="F2470">
        <v>8055</v>
      </c>
      <c r="G2470">
        <v>0.5625</v>
      </c>
      <c r="H2470">
        <v>0.61458333333333337</v>
      </c>
      <c r="I2470">
        <v>20</v>
      </c>
      <c r="J2470">
        <v>4</v>
      </c>
      <c r="K2470">
        <v>16</v>
      </c>
      <c r="L2470">
        <v>20</v>
      </c>
      <c r="M2470" s="1" t="str">
        <f>IFERROR(VLOOKUP(Tabla1[[#This Row],[COD]],Circuitos[],2,0)," ")</f>
        <v xml:space="preserve"> </v>
      </c>
      <c r="N2470" s="9">
        <f>Tabla1[[#This Row],[DIA]]</f>
        <v>45931</v>
      </c>
    </row>
    <row r="2471" spans="1:14">
      <c r="A2471" s="9" t="str">
        <f>Tabla1[[#This Row],[DIA]]&amp;"-"&amp;Tabla1[[#This Row],[NUM]]</f>
        <v>45931-938</v>
      </c>
      <c r="B2471" s="61">
        <v>45931</v>
      </c>
      <c r="C2471" t="s">
        <v>209</v>
      </c>
      <c r="D2471" t="s">
        <v>13</v>
      </c>
      <c r="E2471" t="s">
        <v>250</v>
      </c>
      <c r="F2471">
        <v>938</v>
      </c>
      <c r="G2471">
        <v>0.82638888888888884</v>
      </c>
      <c r="H2471">
        <v>0.95486111111111116</v>
      </c>
      <c r="I2471">
        <v>45</v>
      </c>
      <c r="J2471">
        <v>15</v>
      </c>
      <c r="K2471">
        <v>30</v>
      </c>
      <c r="L2471">
        <v>33.333333333333336</v>
      </c>
      <c r="M2471" s="1" t="str">
        <f>IFERROR(VLOOKUP(Tabla1[[#This Row],[COD]],Circuitos[],2,0)," ")</f>
        <v xml:space="preserve"> </v>
      </c>
      <c r="N2471" s="9">
        <f>Tabla1[[#This Row],[DIA]]</f>
        <v>45931</v>
      </c>
    </row>
    <row r="2472" spans="1:14">
      <c r="A2472" s="9" t="str">
        <f>Tabla1[[#This Row],[DIA]]&amp;"-"&amp;Tabla1[[#This Row],[NUM]]</f>
        <v>45931-6743</v>
      </c>
      <c r="B2472" s="61">
        <v>45931</v>
      </c>
      <c r="C2472" t="s">
        <v>13</v>
      </c>
      <c r="D2472" t="s">
        <v>350</v>
      </c>
      <c r="E2472" t="s">
        <v>564</v>
      </c>
      <c r="F2472">
        <v>6743</v>
      </c>
      <c r="G2472">
        <v>0.95833333333333337</v>
      </c>
      <c r="H2472">
        <v>0.35069444444444442</v>
      </c>
      <c r="I2472">
        <v>40</v>
      </c>
      <c r="J2472">
        <v>0</v>
      </c>
      <c r="K2472">
        <v>40</v>
      </c>
      <c r="L2472">
        <v>0</v>
      </c>
      <c r="M2472" s="1" t="str">
        <f>IFERROR(VLOOKUP(Tabla1[[#This Row],[COD]],Circuitos[],2,0)," ")</f>
        <v xml:space="preserve"> </v>
      </c>
      <c r="N2472" s="9">
        <f>Tabla1[[#This Row],[DIA]]</f>
        <v>45931</v>
      </c>
    </row>
    <row r="2473" spans="1:14">
      <c r="A2473" s="9" t="str">
        <f>Tabla1[[#This Row],[DIA]]&amp;"-"&amp;Tabla1[[#This Row],[NUM]]</f>
        <v>45931-1832</v>
      </c>
      <c r="B2473" s="61">
        <v>45931</v>
      </c>
      <c r="C2473" t="s">
        <v>234</v>
      </c>
      <c r="D2473" t="s">
        <v>13</v>
      </c>
      <c r="E2473" t="s">
        <v>250</v>
      </c>
      <c r="F2473">
        <v>1832</v>
      </c>
      <c r="G2473">
        <v>0.61111111111111116</v>
      </c>
      <c r="H2473">
        <v>0.72916666666666663</v>
      </c>
      <c r="I2473">
        <v>30</v>
      </c>
      <c r="J2473">
        <v>8</v>
      </c>
      <c r="K2473">
        <v>22</v>
      </c>
      <c r="L2473">
        <v>26.666666666666668</v>
      </c>
      <c r="M2473" s="1" t="str">
        <f>IFERROR(VLOOKUP(Tabla1[[#This Row],[COD]],Circuitos[],2,0)," ")</f>
        <v xml:space="preserve"> </v>
      </c>
      <c r="N2473" s="9">
        <f>Tabla1[[#This Row],[DIA]]</f>
        <v>45931</v>
      </c>
    </row>
    <row r="2474" spans="1:14">
      <c r="A2474" s="9" t="str">
        <f>Tabla1[[#This Row],[DIA]]&amp;"-"&amp;Tabla1[[#This Row],[NUM]]</f>
        <v>45931-1832</v>
      </c>
      <c r="B2474" s="61">
        <v>45931</v>
      </c>
      <c r="C2474" t="s">
        <v>234</v>
      </c>
      <c r="D2474" t="s">
        <v>13</v>
      </c>
      <c r="E2474" t="s">
        <v>250</v>
      </c>
      <c r="F2474">
        <v>1832</v>
      </c>
      <c r="G2474">
        <v>0.61805555555555558</v>
      </c>
      <c r="H2474">
        <v>0.73263888888888884</v>
      </c>
      <c r="I2474">
        <v>50</v>
      </c>
      <c r="J2474">
        <v>35</v>
      </c>
      <c r="K2474">
        <v>15</v>
      </c>
      <c r="L2474">
        <v>70</v>
      </c>
      <c r="M2474" s="1" t="str">
        <f>IFERROR(VLOOKUP(Tabla1[[#This Row],[COD]],Circuitos[],2,0)," ")</f>
        <v xml:space="preserve"> </v>
      </c>
      <c r="N2474" s="9">
        <f>Tabla1[[#This Row],[DIA]]</f>
        <v>45931</v>
      </c>
    </row>
    <row r="2475" spans="1:14">
      <c r="A2475" s="9" t="str">
        <f>Tabla1[[#This Row],[DIA]]&amp;"-"&amp;Tabla1[[#This Row],[NUM]]</f>
        <v>45932-6744</v>
      </c>
      <c r="B2475" s="61">
        <v>45932</v>
      </c>
      <c r="C2475" t="s">
        <v>350</v>
      </c>
      <c r="D2475" t="s">
        <v>13</v>
      </c>
      <c r="E2475" t="s">
        <v>564</v>
      </c>
      <c r="F2475">
        <v>6744</v>
      </c>
      <c r="G2475">
        <v>0.43402777777777779</v>
      </c>
      <c r="H2475">
        <v>0.63541666666666663</v>
      </c>
      <c r="I2475">
        <v>40</v>
      </c>
      <c r="J2475">
        <v>0</v>
      </c>
      <c r="K2475">
        <v>40</v>
      </c>
      <c r="L2475">
        <v>0</v>
      </c>
      <c r="M2475" s="1" t="str">
        <f>IFERROR(VLOOKUP(Tabla1[[#This Row],[COD]],Circuitos[],2,0)," ")</f>
        <v xml:space="preserve"> </v>
      </c>
      <c r="N2475" s="9">
        <f>Tabla1[[#This Row],[DIA]]</f>
        <v>45932</v>
      </c>
    </row>
    <row r="2476" spans="1:14">
      <c r="A2476" s="9" t="str">
        <f>Tabla1[[#This Row],[DIA]]&amp;"-"&amp;Tabla1[[#This Row],[NUM]]</f>
        <v>45933-1012</v>
      </c>
      <c r="B2476" s="61">
        <v>45933</v>
      </c>
      <c r="C2476" t="s">
        <v>562</v>
      </c>
      <c r="D2476" t="s">
        <v>173</v>
      </c>
      <c r="E2476" t="s">
        <v>174</v>
      </c>
      <c r="F2476">
        <v>1012</v>
      </c>
      <c r="G2476">
        <v>0.46875</v>
      </c>
      <c r="H2476">
        <v>0.54166666666666663</v>
      </c>
      <c r="I2476">
        <v>88</v>
      </c>
      <c r="J2476">
        <v>63</v>
      </c>
      <c r="K2476">
        <v>25</v>
      </c>
      <c r="L2476">
        <v>71.590909090909093</v>
      </c>
      <c r="M2476" s="1" t="str">
        <f>IFERROR(VLOOKUP(Tabla1[[#This Row],[COD]],Circuitos[],2,0)," ")</f>
        <v xml:space="preserve"> </v>
      </c>
      <c r="N2476" s="9">
        <f>Tabla1[[#This Row],[DIA]]</f>
        <v>45933</v>
      </c>
    </row>
    <row r="2477" spans="1:14">
      <c r="A2477" s="9" t="str">
        <f>Tabla1[[#This Row],[DIA]]&amp;"-"&amp;Tabla1[[#This Row],[NUM]]</f>
        <v>45933-2333</v>
      </c>
      <c r="B2477" s="61">
        <v>45933</v>
      </c>
      <c r="C2477" t="s">
        <v>185</v>
      </c>
      <c r="D2477" t="s">
        <v>147</v>
      </c>
      <c r="E2477" t="s">
        <v>181</v>
      </c>
      <c r="F2477">
        <v>2333</v>
      </c>
      <c r="G2477">
        <v>0.79513888888888884</v>
      </c>
      <c r="H2477">
        <v>0.85763888888888884</v>
      </c>
      <c r="I2477">
        <v>40</v>
      </c>
      <c r="J2477">
        <v>0</v>
      </c>
      <c r="K2477">
        <v>40</v>
      </c>
      <c r="L2477">
        <v>0</v>
      </c>
      <c r="M2477" s="1" t="str">
        <f>IFERROR(VLOOKUP(Tabla1[[#This Row],[COD]],Circuitos[],2,0)," ")</f>
        <v xml:space="preserve"> </v>
      </c>
      <c r="N2477" s="9">
        <f>Tabla1[[#This Row],[DIA]]</f>
        <v>45933</v>
      </c>
    </row>
    <row r="2478" spans="1:14">
      <c r="A2478" s="9" t="str">
        <f>Tabla1[[#This Row],[DIA]]&amp;"-"&amp;Tabla1[[#This Row],[NUM]]</f>
        <v>45933-920</v>
      </c>
      <c r="B2478" s="61">
        <v>45933</v>
      </c>
      <c r="C2478" t="s">
        <v>185</v>
      </c>
      <c r="D2478" t="s">
        <v>13</v>
      </c>
      <c r="E2478" t="s">
        <v>186</v>
      </c>
      <c r="F2478">
        <v>920</v>
      </c>
      <c r="G2478">
        <v>0.63888888888888884</v>
      </c>
      <c r="H2478">
        <v>0.78125</v>
      </c>
      <c r="I2478">
        <v>30</v>
      </c>
      <c r="J2478">
        <v>0</v>
      </c>
      <c r="K2478">
        <v>30</v>
      </c>
      <c r="L2478">
        <v>0</v>
      </c>
      <c r="M2478" s="1" t="str">
        <f>IFERROR(VLOOKUP(Tabla1[[#This Row],[COD]],Circuitos[],2,0)," ")</f>
        <v xml:space="preserve"> </v>
      </c>
      <c r="N2478" s="9">
        <f>Tabla1[[#This Row],[DIA]]</f>
        <v>45933</v>
      </c>
    </row>
    <row r="2479" spans="1:14">
      <c r="A2479" s="9" t="str">
        <f>Tabla1[[#This Row],[DIA]]&amp;"-"&amp;Tabla1[[#This Row],[NUM]]</f>
        <v>45933-1011</v>
      </c>
      <c r="B2479" s="61">
        <v>45933</v>
      </c>
      <c r="C2479" t="s">
        <v>175</v>
      </c>
      <c r="D2479" t="s">
        <v>562</v>
      </c>
      <c r="E2479" t="s">
        <v>174</v>
      </c>
      <c r="F2479">
        <v>1011</v>
      </c>
      <c r="G2479">
        <v>0.33333333333333331</v>
      </c>
      <c r="H2479">
        <v>0.36458333333333331</v>
      </c>
      <c r="I2479">
        <v>88</v>
      </c>
      <c r="J2479">
        <v>63</v>
      </c>
      <c r="K2479">
        <v>25</v>
      </c>
      <c r="L2479">
        <v>71.590909090909093</v>
      </c>
      <c r="M2479" s="1" t="str">
        <f>IFERROR(VLOOKUP(Tabla1[[#This Row],[COD]],Circuitos[],2,0)," ")</f>
        <v xml:space="preserve"> </v>
      </c>
      <c r="N2479" s="9">
        <f>Tabla1[[#This Row],[DIA]]</f>
        <v>45933</v>
      </c>
    </row>
    <row r="2480" spans="1:14">
      <c r="A2480" s="9" t="str">
        <f>Tabla1[[#This Row],[DIA]]&amp;"-"&amp;Tabla1[[#This Row],[NUM]]</f>
        <v>45933-8059</v>
      </c>
      <c r="B2480" s="61">
        <v>45933</v>
      </c>
      <c r="C2480" t="s">
        <v>175</v>
      </c>
      <c r="D2480" t="s">
        <v>173</v>
      </c>
      <c r="E2480" t="s">
        <v>257</v>
      </c>
      <c r="F2480">
        <v>8059</v>
      </c>
      <c r="G2480">
        <v>0.60416666666666663</v>
      </c>
      <c r="H2480">
        <v>0.65625</v>
      </c>
      <c r="I2480">
        <v>10</v>
      </c>
      <c r="J2480">
        <v>0</v>
      </c>
      <c r="K2480">
        <v>10</v>
      </c>
      <c r="L2480">
        <v>0</v>
      </c>
      <c r="M2480" s="1" t="str">
        <f>IFERROR(VLOOKUP(Tabla1[[#This Row],[COD]],Circuitos[],2,0)," ")</f>
        <v xml:space="preserve"> </v>
      </c>
      <c r="N2480" s="9">
        <f>Tabla1[[#This Row],[DIA]]</f>
        <v>45933</v>
      </c>
    </row>
    <row r="2481" spans="1:14">
      <c r="A2481" s="9" t="str">
        <f>Tabla1[[#This Row],[DIA]]&amp;"-"&amp;Tabla1[[#This Row],[NUM]]</f>
        <v>45933-5003</v>
      </c>
      <c r="B2481" s="61">
        <v>45933</v>
      </c>
      <c r="C2481" t="s">
        <v>175</v>
      </c>
      <c r="D2481" t="s">
        <v>173</v>
      </c>
      <c r="E2481" t="s">
        <v>174</v>
      </c>
      <c r="F2481">
        <v>5003</v>
      </c>
      <c r="G2481">
        <v>0.83333333333333337</v>
      </c>
      <c r="H2481">
        <v>0.89583333333333337</v>
      </c>
      <c r="I2481">
        <v>10</v>
      </c>
      <c r="J2481">
        <v>0</v>
      </c>
      <c r="K2481">
        <v>10</v>
      </c>
      <c r="L2481">
        <v>0</v>
      </c>
      <c r="M2481" s="1" t="str">
        <f>IFERROR(VLOOKUP(Tabla1[[#This Row],[COD]],Circuitos[],2,0)," ")</f>
        <v xml:space="preserve"> </v>
      </c>
      <c r="N2481" s="9">
        <f>Tabla1[[#This Row],[DIA]]</f>
        <v>45933</v>
      </c>
    </row>
    <row r="2482" spans="1:14">
      <c r="A2482" s="9" t="str">
        <f>Tabla1[[#This Row],[DIA]]&amp;"-"&amp;Tabla1[[#This Row],[NUM]]</f>
        <v>45933-5033</v>
      </c>
      <c r="B2482" s="61">
        <v>45933</v>
      </c>
      <c r="C2482" t="s">
        <v>175</v>
      </c>
      <c r="D2482" t="s">
        <v>173</v>
      </c>
      <c r="E2482" t="s">
        <v>174</v>
      </c>
      <c r="F2482">
        <v>5033</v>
      </c>
      <c r="G2482">
        <v>0.83333333333333337</v>
      </c>
      <c r="H2482">
        <v>0.89583333333333337</v>
      </c>
      <c r="I2482">
        <v>20</v>
      </c>
      <c r="J2482">
        <v>0</v>
      </c>
      <c r="K2482">
        <v>20</v>
      </c>
      <c r="L2482">
        <v>0</v>
      </c>
      <c r="M2482" s="1" t="str">
        <f>IFERROR(VLOOKUP(Tabla1[[#This Row],[COD]],Circuitos[],2,0)," ")</f>
        <v xml:space="preserve"> </v>
      </c>
      <c r="N2482" s="9">
        <f>Tabla1[[#This Row],[DIA]]</f>
        <v>45933</v>
      </c>
    </row>
    <row r="2483" spans="1:14">
      <c r="A2483" s="9" t="str">
        <f>Tabla1[[#This Row],[DIA]]&amp;"-"&amp;Tabla1[[#This Row],[NUM]]</f>
        <v>45933-1147</v>
      </c>
      <c r="B2483" s="61">
        <v>45933</v>
      </c>
      <c r="C2483" t="s">
        <v>37</v>
      </c>
      <c r="D2483" t="s">
        <v>192</v>
      </c>
      <c r="E2483" t="s">
        <v>193</v>
      </c>
      <c r="F2483">
        <v>1147</v>
      </c>
      <c r="G2483">
        <v>0.28125</v>
      </c>
      <c r="H2483">
        <v>0.37152777777777779</v>
      </c>
      <c r="I2483">
        <v>12</v>
      </c>
      <c r="J2483">
        <v>0</v>
      </c>
      <c r="K2483">
        <v>12</v>
      </c>
      <c r="L2483">
        <v>0</v>
      </c>
      <c r="M2483" s="1" t="str">
        <f>IFERROR(VLOOKUP(Tabla1[[#This Row],[COD]],Circuitos[],2,0)," ")</f>
        <v xml:space="preserve"> </v>
      </c>
      <c r="N2483" s="9">
        <f>Tabla1[[#This Row],[DIA]]</f>
        <v>45933</v>
      </c>
    </row>
    <row r="2484" spans="1:14">
      <c r="A2484" s="9" t="str">
        <f>Tabla1[[#This Row],[DIA]]&amp;"-"&amp;Tabla1[[#This Row],[NUM]]</f>
        <v>45933-766</v>
      </c>
      <c r="B2484" s="61">
        <v>45933</v>
      </c>
      <c r="C2484" t="s">
        <v>192</v>
      </c>
      <c r="D2484" t="s">
        <v>13</v>
      </c>
      <c r="E2484" t="s">
        <v>250</v>
      </c>
      <c r="F2484">
        <v>766</v>
      </c>
      <c r="G2484">
        <v>0.82638888888888884</v>
      </c>
      <c r="H2484">
        <v>0.94444444444444442</v>
      </c>
      <c r="I2484">
        <v>40</v>
      </c>
      <c r="J2484">
        <v>0</v>
      </c>
      <c r="K2484">
        <v>40</v>
      </c>
      <c r="L2484">
        <v>0</v>
      </c>
      <c r="M2484" s="1" t="str">
        <f>IFERROR(VLOOKUP(Tabla1[[#This Row],[COD]],Circuitos[],2,0)," ")</f>
        <v xml:space="preserve"> </v>
      </c>
      <c r="N2484" s="9">
        <f>Tabla1[[#This Row],[DIA]]</f>
        <v>45933</v>
      </c>
    </row>
    <row r="2485" spans="1:14">
      <c r="A2485" s="9" t="str">
        <f>Tabla1[[#This Row],[DIA]]&amp;"-"&amp;Tabla1[[#This Row],[NUM]]</f>
        <v>45933-1684</v>
      </c>
      <c r="B2485" s="61">
        <v>45933</v>
      </c>
      <c r="C2485" t="s">
        <v>147</v>
      </c>
      <c r="D2485" t="s">
        <v>13</v>
      </c>
      <c r="E2485" t="s">
        <v>475</v>
      </c>
      <c r="F2485">
        <v>1684</v>
      </c>
      <c r="G2485">
        <v>0.65625</v>
      </c>
      <c r="H2485">
        <v>0.79166666666666663</v>
      </c>
      <c r="I2485">
        <v>30</v>
      </c>
      <c r="J2485">
        <v>0</v>
      </c>
      <c r="K2485">
        <v>30</v>
      </c>
      <c r="L2485">
        <v>0</v>
      </c>
      <c r="M2485" s="1" t="str">
        <f>IFERROR(VLOOKUP(Tabla1[[#This Row],[COD]],Circuitos[],2,0)," ")</f>
        <v xml:space="preserve"> </v>
      </c>
      <c r="N2485" s="9">
        <f>Tabla1[[#This Row],[DIA]]</f>
        <v>45933</v>
      </c>
    </row>
    <row r="2486" spans="1:14">
      <c r="A2486" s="9" t="str">
        <f>Tabla1[[#This Row],[DIA]]&amp;"-"&amp;Tabla1[[#This Row],[NUM]]</f>
        <v>45933-921</v>
      </c>
      <c r="B2486" s="61">
        <v>45933</v>
      </c>
      <c r="C2486" t="s">
        <v>13</v>
      </c>
      <c r="D2486" t="s">
        <v>185</v>
      </c>
      <c r="E2486" t="s">
        <v>186</v>
      </c>
      <c r="F2486">
        <v>921</v>
      </c>
      <c r="G2486">
        <v>0.81597222222222221</v>
      </c>
      <c r="H2486">
        <v>2.0833333333333332E-2</v>
      </c>
      <c r="I2486">
        <v>30</v>
      </c>
      <c r="J2486">
        <v>0</v>
      </c>
      <c r="K2486">
        <v>30</v>
      </c>
      <c r="L2486">
        <v>0</v>
      </c>
      <c r="M2486" s="1" t="str">
        <f>IFERROR(VLOOKUP(Tabla1[[#This Row],[COD]],Circuitos[],2,0)," ")</f>
        <v xml:space="preserve"> </v>
      </c>
      <c r="N2486" s="9">
        <f>Tabla1[[#This Row],[DIA]]</f>
        <v>45933</v>
      </c>
    </row>
    <row r="2487" spans="1:14">
      <c r="A2487" s="9" t="str">
        <f>Tabla1[[#This Row],[DIA]]&amp;"-"&amp;Tabla1[[#This Row],[NUM]]</f>
        <v>45933-765</v>
      </c>
      <c r="B2487" s="61">
        <v>45933</v>
      </c>
      <c r="C2487" t="s">
        <v>13</v>
      </c>
      <c r="D2487" t="s">
        <v>192</v>
      </c>
      <c r="E2487" t="s">
        <v>250</v>
      </c>
      <c r="F2487">
        <v>765</v>
      </c>
      <c r="G2487">
        <v>0.67708333333333337</v>
      </c>
      <c r="H2487">
        <v>0.79513888888888884</v>
      </c>
      <c r="I2487">
        <v>50</v>
      </c>
      <c r="J2487">
        <v>0</v>
      </c>
      <c r="K2487">
        <v>50</v>
      </c>
      <c r="L2487">
        <v>0</v>
      </c>
      <c r="M2487" s="1" t="str">
        <f>IFERROR(VLOOKUP(Tabla1[[#This Row],[COD]],Circuitos[],2,0)," ")</f>
        <v xml:space="preserve"> </v>
      </c>
      <c r="N2487" s="9">
        <f>Tabla1[[#This Row],[DIA]]</f>
        <v>45933</v>
      </c>
    </row>
    <row r="2488" spans="1:14">
      <c r="A2488" s="9" t="str">
        <f>Tabla1[[#This Row],[DIA]]&amp;"-"&amp;Tabla1[[#This Row],[NUM]]</f>
        <v>45933-9197</v>
      </c>
      <c r="B2488" s="61">
        <v>45933</v>
      </c>
      <c r="C2488" t="s">
        <v>415</v>
      </c>
      <c r="D2488" t="s">
        <v>185</v>
      </c>
      <c r="E2488" t="s">
        <v>186</v>
      </c>
      <c r="F2488">
        <v>9197</v>
      </c>
      <c r="G2488">
        <v>0.34375</v>
      </c>
      <c r="H2488">
        <v>0.43402777777777779</v>
      </c>
      <c r="I2488">
        <v>30</v>
      </c>
      <c r="J2488">
        <v>0</v>
      </c>
      <c r="K2488">
        <v>30</v>
      </c>
      <c r="L2488">
        <v>0</v>
      </c>
      <c r="M2488" s="1" t="str">
        <f>IFERROR(VLOOKUP(Tabla1[[#This Row],[COD]],Circuitos[],2,0)," ")</f>
        <v xml:space="preserve"> </v>
      </c>
      <c r="N2488" s="9">
        <f>Tabla1[[#This Row],[DIA]]</f>
        <v>45933</v>
      </c>
    </row>
    <row r="2489" spans="1:14">
      <c r="A2489" s="9" t="str">
        <f>Tabla1[[#This Row],[DIA]]&amp;"-"&amp;Tabla1[[#This Row],[NUM]]</f>
        <v>45934-6001</v>
      </c>
      <c r="B2489" s="61">
        <v>45934</v>
      </c>
      <c r="C2489" t="s">
        <v>173</v>
      </c>
      <c r="D2489" t="s">
        <v>13</v>
      </c>
      <c r="E2489" t="s">
        <v>174</v>
      </c>
      <c r="F2489">
        <v>6001</v>
      </c>
      <c r="G2489">
        <v>0.37847222222222221</v>
      </c>
      <c r="H2489">
        <v>0.55902777777777779</v>
      </c>
      <c r="I2489">
        <v>20</v>
      </c>
      <c r="J2489">
        <v>4</v>
      </c>
      <c r="K2489">
        <v>16</v>
      </c>
      <c r="L2489">
        <v>20</v>
      </c>
      <c r="M2489" s="1" t="str">
        <f>IFERROR(VLOOKUP(Tabla1[[#This Row],[COD]],Circuitos[],2,0)," ")</f>
        <v xml:space="preserve"> </v>
      </c>
      <c r="N2489" s="9">
        <f>Tabla1[[#This Row],[DIA]]</f>
        <v>45934</v>
      </c>
    </row>
    <row r="2490" spans="1:14">
      <c r="A2490" s="9" t="str">
        <f>Tabla1[[#This Row],[DIA]]&amp;"-"&amp;Tabla1[[#This Row],[NUM]]</f>
        <v>45934-78</v>
      </c>
      <c r="B2490" s="61">
        <v>45934</v>
      </c>
      <c r="C2490" t="s">
        <v>252</v>
      </c>
      <c r="D2490" t="s">
        <v>36</v>
      </c>
      <c r="E2490" t="s">
        <v>272</v>
      </c>
      <c r="F2490">
        <v>78</v>
      </c>
      <c r="G2490">
        <v>0.89236111111111116</v>
      </c>
      <c r="H2490">
        <v>0.96875</v>
      </c>
      <c r="I2490">
        <v>15</v>
      </c>
      <c r="J2490">
        <v>4</v>
      </c>
      <c r="K2490">
        <v>11</v>
      </c>
      <c r="L2490">
        <v>26.666666666666668</v>
      </c>
      <c r="M2490" s="1" t="str">
        <f>IFERROR(VLOOKUP(Tabla1[[#This Row],[COD]],Circuitos[],2,0)," ")</f>
        <v xml:space="preserve"> </v>
      </c>
      <c r="N2490" s="9">
        <f>Tabla1[[#This Row],[DIA]]</f>
        <v>45934</v>
      </c>
    </row>
    <row r="2491" spans="1:14">
      <c r="A2491" s="9" t="str">
        <f>Tabla1[[#This Row],[DIA]]&amp;"-"&amp;Tabla1[[#This Row],[NUM]]</f>
        <v>45934-60</v>
      </c>
      <c r="B2491" s="61">
        <v>45934</v>
      </c>
      <c r="C2491" t="s">
        <v>252</v>
      </c>
      <c r="D2491" t="s">
        <v>13</v>
      </c>
      <c r="E2491" t="s">
        <v>272</v>
      </c>
      <c r="F2491">
        <v>60</v>
      </c>
      <c r="G2491">
        <v>0.60763888888888884</v>
      </c>
      <c r="H2491">
        <v>0.71527777777777779</v>
      </c>
      <c r="I2491">
        <v>30</v>
      </c>
      <c r="J2491">
        <v>2</v>
      </c>
      <c r="K2491">
        <v>28</v>
      </c>
      <c r="L2491">
        <v>6.666666666666667</v>
      </c>
      <c r="M2491" s="1" t="str">
        <f>IFERROR(VLOOKUP(Tabla1[[#This Row],[COD]],Circuitos[],2,0)," ")</f>
        <v xml:space="preserve"> </v>
      </c>
      <c r="N2491" s="9">
        <f>Tabla1[[#This Row],[DIA]]</f>
        <v>45934</v>
      </c>
    </row>
    <row r="2492" spans="1:14">
      <c r="A2492" s="9" t="str">
        <f>Tabla1[[#This Row],[DIA]]&amp;"-"&amp;Tabla1[[#This Row],[NUM]]</f>
        <v>45934-104</v>
      </c>
      <c r="B2492" s="61">
        <v>45934</v>
      </c>
      <c r="C2492" t="s">
        <v>13</v>
      </c>
      <c r="D2492" t="s">
        <v>111</v>
      </c>
      <c r="E2492" t="s">
        <v>265</v>
      </c>
      <c r="F2492">
        <v>104</v>
      </c>
      <c r="G2492">
        <v>0.90625</v>
      </c>
      <c r="H2492">
        <v>0.27430555555555558</v>
      </c>
      <c r="I2492">
        <v>27</v>
      </c>
      <c r="J2492">
        <v>2</v>
      </c>
      <c r="K2492">
        <v>25</v>
      </c>
      <c r="L2492">
        <v>7.4074074074074074</v>
      </c>
      <c r="M2492" s="1" t="str">
        <f>IFERROR(VLOOKUP(Tabla1[[#This Row],[COD]],Circuitos[],2,0)," ")</f>
        <v xml:space="preserve"> </v>
      </c>
      <c r="N2492" s="9">
        <f>Tabla1[[#This Row],[DIA]]</f>
        <v>45934</v>
      </c>
    </row>
    <row r="2493" spans="1:14">
      <c r="A2493" s="9" t="str">
        <f>Tabla1[[#This Row],[DIA]]&amp;"-"&amp;Tabla1[[#This Row],[NUM]]</f>
        <v>45934-1355</v>
      </c>
      <c r="B2493" s="61">
        <v>45934</v>
      </c>
      <c r="C2493" t="s">
        <v>13</v>
      </c>
      <c r="D2493" t="s">
        <v>392</v>
      </c>
      <c r="E2493" t="s">
        <v>250</v>
      </c>
      <c r="F2493">
        <v>1355</v>
      </c>
      <c r="G2493">
        <v>0.46875</v>
      </c>
      <c r="H2493">
        <v>0.50694444444444442</v>
      </c>
      <c r="I2493">
        <v>30</v>
      </c>
      <c r="J2493">
        <v>10</v>
      </c>
      <c r="K2493">
        <v>20</v>
      </c>
      <c r="L2493">
        <v>33.333333333333336</v>
      </c>
      <c r="M2493" s="1" t="str">
        <f>IFERROR(VLOOKUP(Tabla1[[#This Row],[COD]],Circuitos[],2,0)," ")</f>
        <v xml:space="preserve"> </v>
      </c>
      <c r="N2493" s="9">
        <f>Tabla1[[#This Row],[DIA]]</f>
        <v>45934</v>
      </c>
    </row>
    <row r="2494" spans="1:14">
      <c r="A2494" s="9" t="str">
        <f>Tabla1[[#This Row],[DIA]]&amp;"-"&amp;Tabla1[[#This Row],[NUM]]</f>
        <v>45934-765</v>
      </c>
      <c r="B2494" s="61">
        <v>45934</v>
      </c>
      <c r="C2494" t="s">
        <v>13</v>
      </c>
      <c r="D2494" t="s">
        <v>192</v>
      </c>
      <c r="E2494" t="s">
        <v>250</v>
      </c>
      <c r="F2494">
        <v>765</v>
      </c>
      <c r="G2494">
        <v>0.67361111111111116</v>
      </c>
      <c r="H2494">
        <v>0.79166666666666663</v>
      </c>
      <c r="I2494">
        <v>45</v>
      </c>
      <c r="J2494">
        <v>0</v>
      </c>
      <c r="K2494">
        <v>45</v>
      </c>
      <c r="L2494">
        <v>0</v>
      </c>
      <c r="M2494" s="1" t="str">
        <f>IFERROR(VLOOKUP(Tabla1[[#This Row],[COD]],Circuitos[],2,0)," ")</f>
        <v xml:space="preserve"> </v>
      </c>
      <c r="N2494" s="9">
        <f>Tabla1[[#This Row],[DIA]]</f>
        <v>45934</v>
      </c>
    </row>
    <row r="2495" spans="1:14">
      <c r="A2495" s="9" t="str">
        <f>Tabla1[[#This Row],[DIA]]&amp;"-"&amp;Tabla1[[#This Row],[NUM]]</f>
        <v>45934-6002</v>
      </c>
      <c r="B2495" s="61">
        <v>45934</v>
      </c>
      <c r="C2495" t="s">
        <v>13</v>
      </c>
      <c r="D2495" t="s">
        <v>183</v>
      </c>
      <c r="E2495" t="s">
        <v>174</v>
      </c>
      <c r="F2495">
        <v>6002</v>
      </c>
      <c r="G2495">
        <v>0.60069444444444442</v>
      </c>
      <c r="H2495">
        <v>0.85069444444444442</v>
      </c>
      <c r="I2495">
        <v>20</v>
      </c>
      <c r="J2495">
        <v>0</v>
      </c>
      <c r="K2495">
        <v>20</v>
      </c>
      <c r="L2495">
        <v>0</v>
      </c>
      <c r="M2495" s="1" t="str">
        <f>IFERROR(VLOOKUP(Tabla1[[#This Row],[COD]],Circuitos[],2,0)," ")</f>
        <v>Programas de Egipto</v>
      </c>
      <c r="N2495" s="9">
        <f>Tabla1[[#This Row],[DIA]]</f>
        <v>45934</v>
      </c>
    </row>
    <row r="2496" spans="1:14">
      <c r="A2496" s="9" t="str">
        <f>Tabla1[[#This Row],[DIA]]&amp;"-"&amp;Tabla1[[#This Row],[NUM]]</f>
        <v>45934-857</v>
      </c>
      <c r="B2496" s="61">
        <v>45934</v>
      </c>
      <c r="C2496" t="s">
        <v>13</v>
      </c>
      <c r="D2496" t="s">
        <v>530</v>
      </c>
      <c r="E2496" t="s">
        <v>531</v>
      </c>
      <c r="F2496">
        <v>857</v>
      </c>
      <c r="G2496">
        <v>0.63888888888888884</v>
      </c>
      <c r="H2496">
        <v>0.75694444444444442</v>
      </c>
      <c r="I2496">
        <v>31</v>
      </c>
      <c r="J2496">
        <v>0</v>
      </c>
      <c r="K2496">
        <v>31</v>
      </c>
      <c r="L2496">
        <v>0</v>
      </c>
      <c r="M2496" s="1" t="str">
        <f>IFERROR(VLOOKUP(Tabla1[[#This Row],[COD]],Circuitos[],2,0)," ")</f>
        <v xml:space="preserve"> </v>
      </c>
      <c r="N2496" s="9">
        <f>Tabla1[[#This Row],[DIA]]</f>
        <v>45934</v>
      </c>
    </row>
    <row r="2497" spans="1:14">
      <c r="A2497" s="9" t="str">
        <f>Tabla1[[#This Row],[DIA]]&amp;"-"&amp;Tabla1[[#This Row],[NUM]]</f>
        <v>45934-1784</v>
      </c>
      <c r="B2497" s="61">
        <v>45934</v>
      </c>
      <c r="C2497" t="s">
        <v>261</v>
      </c>
      <c r="D2497" t="s">
        <v>252</v>
      </c>
      <c r="E2497" t="s">
        <v>272</v>
      </c>
      <c r="F2497">
        <v>1784</v>
      </c>
      <c r="G2497">
        <v>0.51041666666666663</v>
      </c>
      <c r="H2497">
        <v>0.55902777777777779</v>
      </c>
      <c r="I2497">
        <v>30</v>
      </c>
      <c r="J2497">
        <v>2</v>
      </c>
      <c r="K2497">
        <v>28</v>
      </c>
      <c r="L2497">
        <v>6.666666666666667</v>
      </c>
      <c r="M2497" s="1" t="str">
        <f>IFERROR(VLOOKUP(Tabla1[[#This Row],[COD]],Circuitos[],2,0)," ")</f>
        <v xml:space="preserve"> </v>
      </c>
      <c r="N2497" s="9">
        <f>Tabla1[[#This Row],[DIA]]</f>
        <v>45934</v>
      </c>
    </row>
    <row r="2498" spans="1:14">
      <c r="A2498" s="9" t="str">
        <f>Tabla1[[#This Row],[DIA]]&amp;"-"&amp;Tabla1[[#This Row],[NUM]]</f>
        <v>45934-1794</v>
      </c>
      <c r="B2498" s="61">
        <v>45934</v>
      </c>
      <c r="C2498" t="s">
        <v>261</v>
      </c>
      <c r="D2498" t="s">
        <v>252</v>
      </c>
      <c r="E2498" t="s">
        <v>272</v>
      </c>
      <c r="F2498">
        <v>1794</v>
      </c>
      <c r="G2498">
        <v>0.79166666666666663</v>
      </c>
      <c r="H2498">
        <v>0.84375</v>
      </c>
      <c r="I2498">
        <v>15</v>
      </c>
      <c r="J2498">
        <v>4</v>
      </c>
      <c r="K2498">
        <v>11</v>
      </c>
      <c r="L2498">
        <v>26.666666666666668</v>
      </c>
      <c r="M2498" s="1" t="str">
        <f>IFERROR(VLOOKUP(Tabla1[[#This Row],[COD]],Circuitos[],2,0)," ")</f>
        <v xml:space="preserve"> </v>
      </c>
      <c r="N2498" s="9">
        <f>Tabla1[[#This Row],[DIA]]</f>
        <v>45934</v>
      </c>
    </row>
    <row r="2499" spans="1:14">
      <c r="A2499" s="9" t="str">
        <f>Tabla1[[#This Row],[DIA]]&amp;"-"&amp;Tabla1[[#This Row],[NUM]]</f>
        <v>45934-1852</v>
      </c>
      <c r="B2499" s="61">
        <v>45934</v>
      </c>
      <c r="C2499" t="s">
        <v>241</v>
      </c>
      <c r="D2499" t="s">
        <v>13</v>
      </c>
      <c r="E2499" t="s">
        <v>250</v>
      </c>
      <c r="F2499">
        <v>1852</v>
      </c>
      <c r="G2499">
        <v>0.54861111111111116</v>
      </c>
      <c r="H2499">
        <v>0.67361111111111116</v>
      </c>
      <c r="I2499">
        <v>30</v>
      </c>
      <c r="J2499">
        <v>0</v>
      </c>
      <c r="K2499">
        <v>30</v>
      </c>
      <c r="L2499">
        <v>0</v>
      </c>
      <c r="M2499" s="1" t="str">
        <f>IFERROR(VLOOKUP(Tabla1[[#This Row],[COD]],Circuitos[],2,0)," ")</f>
        <v xml:space="preserve"> </v>
      </c>
      <c r="N2499" s="9">
        <f>Tabla1[[#This Row],[DIA]]</f>
        <v>45934</v>
      </c>
    </row>
    <row r="2500" spans="1:14">
      <c r="A2500" s="9" t="str">
        <f>Tabla1[[#This Row],[DIA]]&amp;"-"&amp;Tabla1[[#This Row],[NUM]]</f>
        <v>45934-858</v>
      </c>
      <c r="B2500" s="61">
        <v>45934</v>
      </c>
      <c r="C2500" t="s">
        <v>530</v>
      </c>
      <c r="D2500" t="s">
        <v>13</v>
      </c>
      <c r="E2500" t="s">
        <v>531</v>
      </c>
      <c r="F2500">
        <v>858</v>
      </c>
      <c r="G2500">
        <v>0.86805555555555558</v>
      </c>
      <c r="H2500">
        <v>0.625</v>
      </c>
      <c r="I2500">
        <v>31</v>
      </c>
      <c r="J2500">
        <v>0</v>
      </c>
      <c r="K2500">
        <v>31</v>
      </c>
      <c r="L2500">
        <v>0</v>
      </c>
      <c r="M2500" s="1" t="str">
        <f>IFERROR(VLOOKUP(Tabla1[[#This Row],[COD]],Circuitos[],2,0)," ")</f>
        <v xml:space="preserve"> </v>
      </c>
      <c r="N2500" s="9">
        <f>Tabla1[[#This Row],[DIA]]</f>
        <v>45934</v>
      </c>
    </row>
    <row r="2501" spans="1:14">
      <c r="A2501" s="9" t="str">
        <f>Tabla1[[#This Row],[DIA]]&amp;"-"&amp;Tabla1[[#This Row],[NUM]]</f>
        <v>45935-1304</v>
      </c>
      <c r="B2501" s="61">
        <v>45935</v>
      </c>
      <c r="C2501" t="s">
        <v>33</v>
      </c>
      <c r="D2501" t="s">
        <v>147</v>
      </c>
      <c r="E2501" t="s">
        <v>181</v>
      </c>
      <c r="F2501">
        <v>1304</v>
      </c>
      <c r="G2501">
        <v>0.5</v>
      </c>
      <c r="H2501">
        <v>0.72569444444444442</v>
      </c>
      <c r="I2501">
        <v>12</v>
      </c>
      <c r="J2501">
        <v>0</v>
      </c>
      <c r="K2501">
        <v>12</v>
      </c>
      <c r="L2501">
        <v>0</v>
      </c>
      <c r="M2501" s="1" t="str">
        <f>IFERROR(VLOOKUP(Tabla1[[#This Row],[COD]],Circuitos[],2,0)," ")</f>
        <v xml:space="preserve"> </v>
      </c>
      <c r="N2501" s="9">
        <f>Tabla1[[#This Row],[DIA]]</f>
        <v>45935</v>
      </c>
    </row>
    <row r="2502" spans="1:14">
      <c r="A2502" s="9" t="str">
        <f>Tabla1[[#This Row],[DIA]]&amp;"-"&amp;Tabla1[[#This Row],[NUM]]</f>
        <v>45935-107</v>
      </c>
      <c r="B2502" s="61">
        <v>45935</v>
      </c>
      <c r="C2502" t="s">
        <v>354</v>
      </c>
      <c r="D2502" t="s">
        <v>36</v>
      </c>
      <c r="E2502" t="s">
        <v>355</v>
      </c>
      <c r="F2502">
        <v>107</v>
      </c>
      <c r="G2502">
        <v>0.48958333333333331</v>
      </c>
      <c r="H2502">
        <v>0.64930555555555558</v>
      </c>
      <c r="I2502">
        <v>12</v>
      </c>
      <c r="J2502">
        <v>0</v>
      </c>
      <c r="K2502">
        <v>12</v>
      </c>
      <c r="L2502">
        <v>0</v>
      </c>
      <c r="M2502" s="1" t="str">
        <f>IFERROR(VLOOKUP(Tabla1[[#This Row],[COD]],Circuitos[],2,0)," ")</f>
        <v xml:space="preserve"> </v>
      </c>
      <c r="N2502" s="9">
        <f>Tabla1[[#This Row],[DIA]]</f>
        <v>45935</v>
      </c>
    </row>
    <row r="2503" spans="1:14">
      <c r="A2503" s="9" t="str">
        <f>Tabla1[[#This Row],[DIA]]&amp;"-"&amp;Tabla1[[#This Row],[NUM]]</f>
        <v>45935-109</v>
      </c>
      <c r="B2503" s="61">
        <v>45935</v>
      </c>
      <c r="C2503" t="s">
        <v>354</v>
      </c>
      <c r="D2503" t="s">
        <v>13</v>
      </c>
      <c r="E2503" t="s">
        <v>355</v>
      </c>
      <c r="F2503">
        <v>109</v>
      </c>
      <c r="G2503">
        <v>0.44444444444444442</v>
      </c>
      <c r="H2503">
        <v>0.64236111111111116</v>
      </c>
      <c r="I2503">
        <v>30</v>
      </c>
      <c r="J2503">
        <v>4</v>
      </c>
      <c r="K2503">
        <v>26</v>
      </c>
      <c r="L2503">
        <v>13.333333333333334</v>
      </c>
      <c r="M2503" s="1" t="str">
        <f>IFERROR(VLOOKUP(Tabla1[[#This Row],[COD]],Circuitos[],2,0)," ")</f>
        <v xml:space="preserve"> </v>
      </c>
      <c r="N2503" s="9">
        <f>Tabla1[[#This Row],[DIA]]</f>
        <v>45935</v>
      </c>
    </row>
    <row r="2504" spans="1:14">
      <c r="A2504" s="9" t="str">
        <f>Tabla1[[#This Row],[DIA]]&amp;"-"&amp;Tabla1[[#This Row],[NUM]]</f>
        <v>45935-908</v>
      </c>
      <c r="B2504" s="61">
        <v>45935</v>
      </c>
      <c r="C2504" t="s">
        <v>484</v>
      </c>
      <c r="D2504" t="s">
        <v>563</v>
      </c>
      <c r="E2504" t="s">
        <v>548</v>
      </c>
      <c r="F2504">
        <v>908</v>
      </c>
      <c r="G2504">
        <v>0.77083333333333337</v>
      </c>
      <c r="H2504">
        <v>0.83680555555555558</v>
      </c>
      <c r="I2504">
        <v>32</v>
      </c>
      <c r="J2504">
        <v>0</v>
      </c>
      <c r="K2504">
        <v>32</v>
      </c>
      <c r="L2504">
        <v>0</v>
      </c>
      <c r="M2504" s="1" t="str">
        <f>IFERROR(VLOOKUP(Tabla1[[#This Row],[COD]],Circuitos[],2,0)," ")</f>
        <v xml:space="preserve"> </v>
      </c>
      <c r="N2504" s="9">
        <f>Tabla1[[#This Row],[DIA]]</f>
        <v>45935</v>
      </c>
    </row>
    <row r="2505" spans="1:14">
      <c r="A2505" s="9" t="str">
        <f>Tabla1[[#This Row],[DIA]]&amp;"-"&amp;Tabla1[[#This Row],[NUM]]</f>
        <v>45935-406</v>
      </c>
      <c r="B2505" s="61">
        <v>45935</v>
      </c>
      <c r="C2505" t="s">
        <v>111</v>
      </c>
      <c r="D2505" t="s">
        <v>410</v>
      </c>
      <c r="E2505" t="s">
        <v>265</v>
      </c>
      <c r="F2505">
        <v>406</v>
      </c>
      <c r="G2505">
        <v>0.38194444444444442</v>
      </c>
      <c r="H2505">
        <v>0.77430555555555558</v>
      </c>
      <c r="I2505">
        <v>27</v>
      </c>
      <c r="J2505">
        <v>2</v>
      </c>
      <c r="K2505">
        <v>25</v>
      </c>
      <c r="L2505">
        <v>7.4074074074074074</v>
      </c>
      <c r="M2505" s="1" t="str">
        <f>IFERROR(VLOOKUP(Tabla1[[#This Row],[COD]],Circuitos[],2,0)," ")</f>
        <v>Lo Mejor de Tailandia y Playas de Phuket</v>
      </c>
      <c r="N2505" s="9">
        <f>Tabla1[[#This Row],[DIA]]</f>
        <v>45935</v>
      </c>
    </row>
    <row r="2506" spans="1:14">
      <c r="A2506" s="9" t="str">
        <f>Tabla1[[#This Row],[DIA]]&amp;"-"&amp;Tabla1[[#This Row],[NUM]]</f>
        <v>45935-108</v>
      </c>
      <c r="B2506" s="61">
        <v>45935</v>
      </c>
      <c r="C2506" t="s">
        <v>36</v>
      </c>
      <c r="D2506" t="s">
        <v>354</v>
      </c>
      <c r="E2506" t="s">
        <v>355</v>
      </c>
      <c r="F2506">
        <v>108</v>
      </c>
      <c r="G2506">
        <v>0.69097222222222221</v>
      </c>
      <c r="H2506">
        <v>0.91666666666666663</v>
      </c>
      <c r="I2506">
        <v>12</v>
      </c>
      <c r="J2506">
        <v>0</v>
      </c>
      <c r="K2506">
        <v>12</v>
      </c>
      <c r="L2506">
        <v>0</v>
      </c>
      <c r="M2506" s="1" t="str">
        <f>IFERROR(VLOOKUP(Tabla1[[#This Row],[COD]],Circuitos[],2,0)," ")</f>
        <v xml:space="preserve"> </v>
      </c>
      <c r="N2506" s="9">
        <f>Tabla1[[#This Row],[DIA]]</f>
        <v>45935</v>
      </c>
    </row>
    <row r="2507" spans="1:14">
      <c r="A2507" s="9" t="str">
        <f>Tabla1[[#This Row],[DIA]]&amp;"-"&amp;Tabla1[[#This Row],[NUM]]</f>
        <v>45935-711</v>
      </c>
      <c r="B2507" s="61">
        <v>45935</v>
      </c>
      <c r="C2507" t="s">
        <v>36</v>
      </c>
      <c r="D2507" t="s">
        <v>484</v>
      </c>
      <c r="E2507" t="s">
        <v>548</v>
      </c>
      <c r="F2507">
        <v>711</v>
      </c>
      <c r="G2507">
        <v>0.5</v>
      </c>
      <c r="H2507">
        <v>0.65972222222222221</v>
      </c>
      <c r="I2507">
        <v>12</v>
      </c>
      <c r="J2507">
        <v>0</v>
      </c>
      <c r="K2507">
        <v>12</v>
      </c>
      <c r="L2507">
        <v>0</v>
      </c>
      <c r="M2507" s="1" t="str">
        <f>IFERROR(VLOOKUP(Tabla1[[#This Row],[COD]],Circuitos[],2,0)," ")</f>
        <v xml:space="preserve"> </v>
      </c>
      <c r="N2507" s="9">
        <f>Tabla1[[#This Row],[DIA]]</f>
        <v>45935</v>
      </c>
    </row>
    <row r="2508" spans="1:14">
      <c r="A2508" s="9" t="str">
        <f>Tabla1[[#This Row],[DIA]]&amp;"-"&amp;Tabla1[[#This Row],[NUM]]</f>
        <v>45935-3704</v>
      </c>
      <c r="B2508" s="61">
        <v>45935</v>
      </c>
      <c r="C2508" t="s">
        <v>36</v>
      </c>
      <c r="D2508" t="s">
        <v>201</v>
      </c>
      <c r="E2508" t="s">
        <v>202</v>
      </c>
      <c r="F2508">
        <v>3704</v>
      </c>
      <c r="G2508">
        <v>0.63194444444444442</v>
      </c>
      <c r="H2508">
        <v>0.71875</v>
      </c>
      <c r="I2508">
        <v>12</v>
      </c>
      <c r="J2508">
        <v>0</v>
      </c>
      <c r="K2508">
        <v>12</v>
      </c>
      <c r="L2508">
        <v>0</v>
      </c>
      <c r="M2508" s="1" t="str">
        <f>IFERROR(VLOOKUP(Tabla1[[#This Row],[COD]],Circuitos[],2,0)," ")</f>
        <v xml:space="preserve"> </v>
      </c>
      <c r="N2508" s="9">
        <f>Tabla1[[#This Row],[DIA]]</f>
        <v>45935</v>
      </c>
    </row>
    <row r="2509" spans="1:14">
      <c r="A2509" s="9" t="str">
        <f>Tabla1[[#This Row],[DIA]]&amp;"-"&amp;Tabla1[[#This Row],[NUM]]</f>
        <v>45935-1854</v>
      </c>
      <c r="B2509" s="61">
        <v>45935</v>
      </c>
      <c r="C2509" t="s">
        <v>36</v>
      </c>
      <c r="D2509" t="s">
        <v>147</v>
      </c>
      <c r="E2509" t="s">
        <v>181</v>
      </c>
      <c r="F2509">
        <v>1854</v>
      </c>
      <c r="G2509">
        <v>0.5</v>
      </c>
      <c r="H2509">
        <v>0.69097222222222221</v>
      </c>
      <c r="I2509">
        <v>16</v>
      </c>
      <c r="J2509">
        <v>7</v>
      </c>
      <c r="K2509">
        <v>9</v>
      </c>
      <c r="L2509">
        <v>43.75</v>
      </c>
      <c r="M2509" s="1" t="str">
        <f>IFERROR(VLOOKUP(Tabla1[[#This Row],[COD]],Circuitos[],2,0)," ")</f>
        <v xml:space="preserve"> </v>
      </c>
      <c r="N2509" s="9">
        <f>Tabla1[[#This Row],[DIA]]</f>
        <v>45935</v>
      </c>
    </row>
    <row r="2510" spans="1:14">
      <c r="A2510" s="9" t="str">
        <f>Tabla1[[#This Row],[DIA]]&amp;"-"&amp;Tabla1[[#This Row],[NUM]]</f>
        <v>45935-684</v>
      </c>
      <c r="B2510" s="61">
        <v>45935</v>
      </c>
      <c r="C2510" t="s">
        <v>36</v>
      </c>
      <c r="D2510" t="s">
        <v>291</v>
      </c>
      <c r="E2510" t="s">
        <v>292</v>
      </c>
      <c r="F2510">
        <v>684</v>
      </c>
      <c r="G2510">
        <v>0.60069444444444442</v>
      </c>
      <c r="H2510">
        <v>0.79166666666666663</v>
      </c>
      <c r="I2510">
        <v>12</v>
      </c>
      <c r="J2510">
        <v>0</v>
      </c>
      <c r="K2510">
        <v>12</v>
      </c>
      <c r="L2510">
        <v>0</v>
      </c>
      <c r="M2510" s="1" t="str">
        <f>IFERROR(VLOOKUP(Tabla1[[#This Row],[COD]],Circuitos[],2,0)," ")</f>
        <v xml:space="preserve"> </v>
      </c>
      <c r="N2510" s="9">
        <f>Tabla1[[#This Row],[DIA]]</f>
        <v>45935</v>
      </c>
    </row>
    <row r="2511" spans="1:14">
      <c r="A2511" s="9" t="str">
        <f>Tabla1[[#This Row],[DIA]]&amp;"-"&amp;Tabla1[[#This Row],[NUM]]</f>
        <v>45935-438</v>
      </c>
      <c r="B2511" s="61">
        <v>45935</v>
      </c>
      <c r="C2511" t="s">
        <v>36</v>
      </c>
      <c r="D2511" t="s">
        <v>394</v>
      </c>
      <c r="E2511" t="s">
        <v>395</v>
      </c>
      <c r="F2511">
        <v>438</v>
      </c>
      <c r="G2511">
        <v>0.55902777777777779</v>
      </c>
      <c r="H2511">
        <v>0.68402777777777779</v>
      </c>
      <c r="I2511">
        <v>12</v>
      </c>
      <c r="J2511">
        <v>0</v>
      </c>
      <c r="K2511">
        <v>12</v>
      </c>
      <c r="L2511">
        <v>0</v>
      </c>
      <c r="M2511" s="1" t="str">
        <f>IFERROR(VLOOKUP(Tabla1[[#This Row],[COD]],Circuitos[],2,0)," ")</f>
        <v xml:space="preserve"> </v>
      </c>
      <c r="N2511" s="9">
        <f>Tabla1[[#This Row],[DIA]]</f>
        <v>45935</v>
      </c>
    </row>
    <row r="2512" spans="1:14">
      <c r="A2512" s="9" t="str">
        <f>Tabla1[[#This Row],[DIA]]&amp;"-"&amp;Tabla1[[#This Row],[NUM]]</f>
        <v>45935-1318</v>
      </c>
      <c r="B2512" s="61">
        <v>45935</v>
      </c>
      <c r="C2512" t="s">
        <v>37</v>
      </c>
      <c r="D2512" t="s">
        <v>147</v>
      </c>
      <c r="E2512" t="s">
        <v>181</v>
      </c>
      <c r="F2512">
        <v>1318</v>
      </c>
      <c r="G2512">
        <v>0.76736111111111116</v>
      </c>
      <c r="H2512">
        <v>0.97916666666666663</v>
      </c>
      <c r="I2512">
        <v>16</v>
      </c>
      <c r="J2512">
        <v>8</v>
      </c>
      <c r="K2512">
        <v>8</v>
      </c>
      <c r="L2512">
        <v>50</v>
      </c>
      <c r="M2512" s="1" t="str">
        <f>IFERROR(VLOOKUP(Tabla1[[#This Row],[COD]],Circuitos[],2,0)," ")</f>
        <v xml:space="preserve"> </v>
      </c>
      <c r="N2512" s="9">
        <f>Tabla1[[#This Row],[DIA]]</f>
        <v>45935</v>
      </c>
    </row>
    <row r="2513" spans="1:14">
      <c r="A2513" s="9" t="str">
        <f>Tabla1[[#This Row],[DIA]]&amp;"-"&amp;Tabla1[[#This Row],[NUM]]</f>
        <v>45935-872</v>
      </c>
      <c r="B2513" s="61">
        <v>45935</v>
      </c>
      <c r="C2513" t="s">
        <v>223</v>
      </c>
      <c r="D2513" t="s">
        <v>13</v>
      </c>
      <c r="E2513" t="s">
        <v>250</v>
      </c>
      <c r="F2513">
        <v>872</v>
      </c>
      <c r="G2513">
        <v>0.64930555555555558</v>
      </c>
      <c r="H2513">
        <v>0.78819444444444442</v>
      </c>
      <c r="I2513">
        <v>45</v>
      </c>
      <c r="J2513">
        <v>6</v>
      </c>
      <c r="K2513">
        <v>39</v>
      </c>
      <c r="L2513">
        <v>13.333333333333334</v>
      </c>
      <c r="M2513" s="1" t="str">
        <f>IFERROR(VLOOKUP(Tabla1[[#This Row],[COD]],Circuitos[],2,0)," ")</f>
        <v xml:space="preserve"> </v>
      </c>
      <c r="N2513" s="9">
        <f>Tabla1[[#This Row],[DIA]]</f>
        <v>45935</v>
      </c>
    </row>
    <row r="2514" spans="1:14">
      <c r="A2514" s="9" t="str">
        <f>Tabla1[[#This Row],[DIA]]&amp;"-"&amp;Tabla1[[#This Row],[NUM]]</f>
        <v>45935-1146</v>
      </c>
      <c r="B2514" s="61">
        <v>45935</v>
      </c>
      <c r="C2514" t="s">
        <v>192</v>
      </c>
      <c r="D2514" t="s">
        <v>37</v>
      </c>
      <c r="E2514" t="s">
        <v>193</v>
      </c>
      <c r="F2514">
        <v>1146</v>
      </c>
      <c r="G2514">
        <v>0.86111111111111116</v>
      </c>
      <c r="H2514">
        <v>0.95138888888888884</v>
      </c>
      <c r="I2514">
        <v>12</v>
      </c>
      <c r="J2514">
        <v>2</v>
      </c>
      <c r="K2514">
        <v>10</v>
      </c>
      <c r="L2514">
        <v>16.666666666666668</v>
      </c>
      <c r="M2514" s="1" t="str">
        <f>IFERROR(VLOOKUP(Tabla1[[#This Row],[COD]],Circuitos[],2,0)," ")</f>
        <v xml:space="preserve"> </v>
      </c>
      <c r="N2514" s="9">
        <f>Tabla1[[#This Row],[DIA]]</f>
        <v>45935</v>
      </c>
    </row>
    <row r="2515" spans="1:14">
      <c r="A2515" s="9" t="str">
        <f>Tabla1[[#This Row],[DIA]]&amp;"-"&amp;Tabla1[[#This Row],[NUM]]</f>
        <v>45935-1332</v>
      </c>
      <c r="B2515" s="61">
        <v>45935</v>
      </c>
      <c r="C2515" t="s">
        <v>192</v>
      </c>
      <c r="D2515" t="s">
        <v>13</v>
      </c>
      <c r="E2515" t="s">
        <v>250</v>
      </c>
      <c r="F2515">
        <v>1332</v>
      </c>
      <c r="G2515">
        <v>0.27083333333333331</v>
      </c>
      <c r="H2515">
        <v>0.3888888888888889</v>
      </c>
      <c r="I2515">
        <v>50</v>
      </c>
      <c r="J2515">
        <v>0</v>
      </c>
      <c r="K2515">
        <v>50</v>
      </c>
      <c r="L2515">
        <v>0</v>
      </c>
      <c r="M2515" s="1" t="str">
        <f>IFERROR(VLOOKUP(Tabla1[[#This Row],[COD]],Circuitos[],2,0)," ")</f>
        <v xml:space="preserve"> </v>
      </c>
      <c r="N2515" s="9">
        <f>Tabla1[[#This Row],[DIA]]</f>
        <v>45935</v>
      </c>
    </row>
    <row r="2516" spans="1:14">
      <c r="A2516" s="9" t="str">
        <f>Tabla1[[#This Row],[DIA]]&amp;"-"&amp;Tabla1[[#This Row],[NUM]]</f>
        <v>45935-1305</v>
      </c>
      <c r="B2516" s="61">
        <v>45935</v>
      </c>
      <c r="C2516" t="s">
        <v>147</v>
      </c>
      <c r="D2516" t="s">
        <v>33</v>
      </c>
      <c r="E2516" t="s">
        <v>181</v>
      </c>
      <c r="F2516">
        <v>1305</v>
      </c>
      <c r="G2516">
        <v>0.55208333333333337</v>
      </c>
      <c r="H2516">
        <v>0.70833333333333337</v>
      </c>
      <c r="I2516">
        <v>12</v>
      </c>
      <c r="J2516">
        <v>2</v>
      </c>
      <c r="K2516">
        <v>10</v>
      </c>
      <c r="L2516">
        <v>16.666666666666668</v>
      </c>
      <c r="M2516" s="1" t="str">
        <f>IFERROR(VLOOKUP(Tabla1[[#This Row],[COD]],Circuitos[],2,0)," ")</f>
        <v xml:space="preserve"> </v>
      </c>
      <c r="N2516" s="9">
        <f>Tabla1[[#This Row],[DIA]]</f>
        <v>45935</v>
      </c>
    </row>
    <row r="2517" spans="1:14">
      <c r="A2517" s="9" t="str">
        <f>Tabla1[[#This Row],[DIA]]&amp;"-"&amp;Tabla1[[#This Row],[NUM]]</f>
        <v>45935-2020</v>
      </c>
      <c r="B2517" s="61">
        <v>45935</v>
      </c>
      <c r="C2517" t="s">
        <v>147</v>
      </c>
      <c r="D2517" t="s">
        <v>180</v>
      </c>
      <c r="E2517" t="s">
        <v>181</v>
      </c>
      <c r="F2517">
        <v>2020</v>
      </c>
      <c r="G2517">
        <v>0.76736111111111116</v>
      </c>
      <c r="H2517">
        <v>0.82986111111111116</v>
      </c>
      <c r="I2517">
        <v>78</v>
      </c>
      <c r="J2517">
        <v>66</v>
      </c>
      <c r="K2517">
        <v>12</v>
      </c>
      <c r="L2517">
        <v>84.615384615384613</v>
      </c>
      <c r="M2517" s="1" t="str">
        <f>IFERROR(VLOOKUP(Tabla1[[#This Row],[COD]],Circuitos[],2,0)," ")</f>
        <v xml:space="preserve"> </v>
      </c>
      <c r="N2517" s="9">
        <f>Tabla1[[#This Row],[DIA]]</f>
        <v>45935</v>
      </c>
    </row>
    <row r="2518" spans="1:14">
      <c r="A2518" s="9" t="str">
        <f>Tabla1[[#This Row],[DIA]]&amp;"-"&amp;Tabla1[[#This Row],[NUM]]</f>
        <v>45935-2026</v>
      </c>
      <c r="B2518" s="61">
        <v>45935</v>
      </c>
      <c r="C2518" t="s">
        <v>147</v>
      </c>
      <c r="D2518" t="s">
        <v>180</v>
      </c>
      <c r="E2518" t="s">
        <v>181</v>
      </c>
      <c r="F2518">
        <v>2026</v>
      </c>
      <c r="G2518">
        <v>0.89236111111111116</v>
      </c>
      <c r="H2518">
        <v>0.95486111111111116</v>
      </c>
      <c r="I2518">
        <v>12</v>
      </c>
      <c r="J2518">
        <v>0</v>
      </c>
      <c r="K2518">
        <v>12</v>
      </c>
      <c r="L2518">
        <v>0</v>
      </c>
      <c r="M2518" s="1" t="str">
        <f>IFERROR(VLOOKUP(Tabla1[[#This Row],[COD]],Circuitos[],2,0)," ")</f>
        <v xml:space="preserve"> </v>
      </c>
      <c r="N2518" s="9">
        <f>Tabla1[[#This Row],[DIA]]</f>
        <v>45935</v>
      </c>
    </row>
    <row r="2519" spans="1:14">
      <c r="A2519" s="9" t="str">
        <f>Tabla1[[#This Row],[DIA]]&amp;"-"&amp;Tabla1[[#This Row],[NUM]]</f>
        <v>45935-1855</v>
      </c>
      <c r="B2519" s="61">
        <v>45935</v>
      </c>
      <c r="C2519" t="s">
        <v>147</v>
      </c>
      <c r="D2519" t="s">
        <v>36</v>
      </c>
      <c r="E2519" t="s">
        <v>181</v>
      </c>
      <c r="F2519">
        <v>1855</v>
      </c>
      <c r="G2519">
        <v>0.59722222222222221</v>
      </c>
      <c r="H2519">
        <v>0.71180555555555558</v>
      </c>
      <c r="I2519">
        <v>16</v>
      </c>
      <c r="J2519">
        <v>0</v>
      </c>
      <c r="K2519">
        <v>16</v>
      </c>
      <c r="L2519">
        <v>0</v>
      </c>
      <c r="M2519" s="1" t="str">
        <f>IFERROR(VLOOKUP(Tabla1[[#This Row],[COD]],Circuitos[],2,0)," ")</f>
        <v xml:space="preserve"> </v>
      </c>
      <c r="N2519" s="9">
        <f>Tabla1[[#This Row],[DIA]]</f>
        <v>45935</v>
      </c>
    </row>
    <row r="2520" spans="1:14">
      <c r="A2520" s="9" t="str">
        <f>Tabla1[[#This Row],[DIA]]&amp;"-"&amp;Tabla1[[#This Row],[NUM]]</f>
        <v>45935-1317</v>
      </c>
      <c r="B2520" s="61">
        <v>45935</v>
      </c>
      <c r="C2520" t="s">
        <v>147</v>
      </c>
      <c r="D2520" t="s">
        <v>37</v>
      </c>
      <c r="E2520" t="s">
        <v>181</v>
      </c>
      <c r="F2520">
        <v>1317</v>
      </c>
      <c r="G2520">
        <v>0.58680555555555558</v>
      </c>
      <c r="H2520">
        <v>0.72569444444444442</v>
      </c>
      <c r="I2520">
        <v>16</v>
      </c>
      <c r="J2520">
        <v>0</v>
      </c>
      <c r="K2520">
        <v>16</v>
      </c>
      <c r="L2520">
        <v>0</v>
      </c>
      <c r="M2520" s="1" t="str">
        <f>IFERROR(VLOOKUP(Tabla1[[#This Row],[COD]],Circuitos[],2,0)," ")</f>
        <v xml:space="preserve"> </v>
      </c>
      <c r="N2520" s="9">
        <f>Tabla1[[#This Row],[DIA]]</f>
        <v>45935</v>
      </c>
    </row>
    <row r="2521" spans="1:14">
      <c r="A2521" s="9" t="str">
        <f>Tabla1[[#This Row],[DIA]]&amp;"-"&amp;Tabla1[[#This Row],[NUM]]</f>
        <v>45935-1859</v>
      </c>
      <c r="B2521" s="61">
        <v>45935</v>
      </c>
      <c r="C2521" t="s">
        <v>147</v>
      </c>
      <c r="D2521" t="s">
        <v>13</v>
      </c>
      <c r="E2521" t="s">
        <v>181</v>
      </c>
      <c r="F2521">
        <v>1859</v>
      </c>
      <c r="G2521">
        <v>0.55208333333333337</v>
      </c>
      <c r="H2521">
        <v>0.70138888888888884</v>
      </c>
      <c r="I2521">
        <v>52</v>
      </c>
      <c r="J2521">
        <v>52</v>
      </c>
      <c r="K2521">
        <v>0</v>
      </c>
      <c r="L2521">
        <v>100</v>
      </c>
      <c r="M2521" s="1" t="str">
        <f>IFERROR(VLOOKUP(Tabla1[[#This Row],[COD]],Circuitos[],2,0)," ")</f>
        <v xml:space="preserve"> </v>
      </c>
      <c r="N2521" s="9">
        <f>Tabla1[[#This Row],[DIA]]</f>
        <v>45935</v>
      </c>
    </row>
    <row r="2522" spans="1:14">
      <c r="A2522" s="9" t="str">
        <f>Tabla1[[#This Row],[DIA]]&amp;"-"&amp;Tabla1[[#This Row],[NUM]]</f>
        <v>45935-1313</v>
      </c>
      <c r="B2522" s="61">
        <v>45935</v>
      </c>
      <c r="C2522" t="s">
        <v>147</v>
      </c>
      <c r="D2522" t="s">
        <v>22</v>
      </c>
      <c r="E2522" t="s">
        <v>181</v>
      </c>
      <c r="F2522">
        <v>1313</v>
      </c>
      <c r="G2522">
        <v>0.59375</v>
      </c>
      <c r="H2522">
        <v>0.72569444444444442</v>
      </c>
      <c r="I2522">
        <v>12</v>
      </c>
      <c r="J2522">
        <v>0</v>
      </c>
      <c r="K2522">
        <v>12</v>
      </c>
      <c r="L2522">
        <v>0</v>
      </c>
      <c r="M2522" s="1" t="str">
        <f>IFERROR(VLOOKUP(Tabla1[[#This Row],[COD]],Circuitos[],2,0)," ")</f>
        <v xml:space="preserve"> </v>
      </c>
      <c r="N2522" s="9">
        <f>Tabla1[[#This Row],[DIA]]</f>
        <v>45935</v>
      </c>
    </row>
    <row r="2523" spans="1:14">
      <c r="A2523" s="9" t="str">
        <f>Tabla1[[#This Row],[DIA]]&amp;"-"&amp;Tabla1[[#This Row],[NUM]]</f>
        <v>45935-110</v>
      </c>
      <c r="B2523" s="61">
        <v>45935</v>
      </c>
      <c r="C2523" t="s">
        <v>13</v>
      </c>
      <c r="D2523" t="s">
        <v>354</v>
      </c>
      <c r="E2523" t="s">
        <v>355</v>
      </c>
      <c r="F2523">
        <v>110</v>
      </c>
      <c r="G2523">
        <v>0.69097222222222221</v>
      </c>
      <c r="H2523">
        <v>0.94097222222222221</v>
      </c>
      <c r="I2523">
        <v>30</v>
      </c>
      <c r="J2523">
        <v>0</v>
      </c>
      <c r="K2523">
        <v>30</v>
      </c>
      <c r="L2523">
        <v>0</v>
      </c>
      <c r="M2523" s="1" t="str">
        <f>IFERROR(VLOOKUP(Tabla1[[#This Row],[COD]],Circuitos[],2,0)," ")</f>
        <v xml:space="preserve"> </v>
      </c>
      <c r="N2523" s="9">
        <f>Tabla1[[#This Row],[DIA]]</f>
        <v>45935</v>
      </c>
    </row>
    <row r="2524" spans="1:14">
      <c r="A2524" s="9" t="str">
        <f>Tabla1[[#This Row],[DIA]]&amp;"-"&amp;Tabla1[[#This Row],[NUM]]</f>
        <v>45935-701</v>
      </c>
      <c r="B2524" s="61">
        <v>45935</v>
      </c>
      <c r="C2524" t="s">
        <v>13</v>
      </c>
      <c r="D2524" t="s">
        <v>484</v>
      </c>
      <c r="E2524" t="s">
        <v>548</v>
      </c>
      <c r="F2524">
        <v>701</v>
      </c>
      <c r="G2524">
        <v>0.53125</v>
      </c>
      <c r="H2524">
        <v>0.71527777777777779</v>
      </c>
      <c r="I2524">
        <v>20</v>
      </c>
      <c r="J2524">
        <v>0</v>
      </c>
      <c r="K2524">
        <v>20</v>
      </c>
      <c r="L2524">
        <v>0</v>
      </c>
      <c r="M2524" s="1" t="str">
        <f>IFERROR(VLOOKUP(Tabla1[[#This Row],[COD]],Circuitos[],2,0)," ")</f>
        <v xml:space="preserve"> </v>
      </c>
      <c r="N2524" s="9">
        <f>Tabla1[[#This Row],[DIA]]</f>
        <v>45935</v>
      </c>
    </row>
    <row r="2525" spans="1:14">
      <c r="A2525" s="9" t="str">
        <f>Tabla1[[#This Row],[DIA]]&amp;"-"&amp;Tabla1[[#This Row],[NUM]]</f>
        <v>45935-601</v>
      </c>
      <c r="B2525" s="61">
        <v>45935</v>
      </c>
      <c r="C2525" t="s">
        <v>13</v>
      </c>
      <c r="D2525" t="s">
        <v>201</v>
      </c>
      <c r="E2525" t="s">
        <v>250</v>
      </c>
      <c r="F2525">
        <v>601</v>
      </c>
      <c r="G2525">
        <v>0.69097222222222221</v>
      </c>
      <c r="H2525">
        <v>0.78819444444444442</v>
      </c>
      <c r="I2525">
        <v>50</v>
      </c>
      <c r="J2525">
        <v>0</v>
      </c>
      <c r="K2525">
        <v>50</v>
      </c>
      <c r="L2525">
        <v>0</v>
      </c>
      <c r="M2525" s="1" t="str">
        <f>IFERROR(VLOOKUP(Tabla1[[#This Row],[COD]],Circuitos[],2,0)," ")</f>
        <v xml:space="preserve"> </v>
      </c>
      <c r="N2525" s="9">
        <f>Tabla1[[#This Row],[DIA]]</f>
        <v>45935</v>
      </c>
    </row>
    <row r="2526" spans="1:14">
      <c r="A2526" s="9" t="str">
        <f>Tabla1[[#This Row],[DIA]]&amp;"-"&amp;Tabla1[[#This Row],[NUM]]</f>
        <v>45935-871</v>
      </c>
      <c r="B2526" s="61">
        <v>45935</v>
      </c>
      <c r="C2526" t="s">
        <v>13</v>
      </c>
      <c r="D2526" t="s">
        <v>223</v>
      </c>
      <c r="E2526" t="s">
        <v>250</v>
      </c>
      <c r="F2526">
        <v>871</v>
      </c>
      <c r="G2526">
        <v>0.48958333333333331</v>
      </c>
      <c r="H2526">
        <v>0.62152777777777779</v>
      </c>
      <c r="I2526">
        <v>45</v>
      </c>
      <c r="J2526">
        <v>17</v>
      </c>
      <c r="K2526">
        <v>28</v>
      </c>
      <c r="L2526">
        <v>37.777777777777779</v>
      </c>
      <c r="M2526" s="1" t="str">
        <f>IFERROR(VLOOKUP(Tabla1[[#This Row],[COD]],Circuitos[],2,0)," ")</f>
        <v xml:space="preserve"> </v>
      </c>
      <c r="N2526" s="9">
        <f>Tabla1[[#This Row],[DIA]]</f>
        <v>45935</v>
      </c>
    </row>
    <row r="2527" spans="1:14">
      <c r="A2527" s="9" t="str">
        <f>Tabla1[[#This Row],[DIA]]&amp;"-"&amp;Tabla1[[#This Row],[NUM]]</f>
        <v>45935-1858</v>
      </c>
      <c r="B2527" s="61">
        <v>45935</v>
      </c>
      <c r="C2527" t="s">
        <v>13</v>
      </c>
      <c r="D2527" t="s">
        <v>147</v>
      </c>
      <c r="E2527" t="s">
        <v>181</v>
      </c>
      <c r="F2527">
        <v>1858</v>
      </c>
      <c r="G2527">
        <v>0.49652777777777779</v>
      </c>
      <c r="H2527">
        <v>0.71527777777777779</v>
      </c>
      <c r="I2527">
        <v>50</v>
      </c>
      <c r="J2527">
        <v>48</v>
      </c>
      <c r="K2527">
        <v>2</v>
      </c>
      <c r="L2527">
        <v>96</v>
      </c>
      <c r="M2527" s="1" t="str">
        <f>IFERROR(VLOOKUP(Tabla1[[#This Row],[COD]],Circuitos[],2,0)," ")</f>
        <v xml:space="preserve"> </v>
      </c>
      <c r="N2527" s="9">
        <f>Tabla1[[#This Row],[DIA]]</f>
        <v>45935</v>
      </c>
    </row>
    <row r="2528" spans="1:14">
      <c r="A2528" s="9" t="str">
        <f>Tabla1[[#This Row],[DIA]]&amp;"-"&amp;Tabla1[[#This Row],[NUM]]</f>
        <v>45935-809</v>
      </c>
      <c r="B2528" s="61">
        <v>45935</v>
      </c>
      <c r="C2528" t="s">
        <v>13</v>
      </c>
      <c r="D2528" t="s">
        <v>236</v>
      </c>
      <c r="E2528" t="s">
        <v>250</v>
      </c>
      <c r="F2528">
        <v>809</v>
      </c>
      <c r="G2528">
        <v>0.49652777777777779</v>
      </c>
      <c r="H2528">
        <v>0.61805555555555558</v>
      </c>
      <c r="I2528">
        <v>45</v>
      </c>
      <c r="J2528">
        <v>2</v>
      </c>
      <c r="K2528">
        <v>43</v>
      </c>
      <c r="L2528">
        <v>4.4444444444444446</v>
      </c>
      <c r="M2528" s="1" t="str">
        <f>IFERROR(VLOOKUP(Tabla1[[#This Row],[COD]],Circuitos[],2,0)," ")</f>
        <v xml:space="preserve"> </v>
      </c>
      <c r="N2528" s="9">
        <f>Tabla1[[#This Row],[DIA]]</f>
        <v>45935</v>
      </c>
    </row>
    <row r="2529" spans="1:14">
      <c r="A2529" s="9" t="str">
        <f>Tabla1[[#This Row],[DIA]]&amp;"-"&amp;Tabla1[[#This Row],[NUM]]</f>
        <v>45935-686</v>
      </c>
      <c r="B2529" s="61">
        <v>45935</v>
      </c>
      <c r="C2529" t="s">
        <v>13</v>
      </c>
      <c r="D2529" t="s">
        <v>291</v>
      </c>
      <c r="E2529" t="s">
        <v>292</v>
      </c>
      <c r="F2529">
        <v>686</v>
      </c>
      <c r="G2529">
        <v>0.70833333333333337</v>
      </c>
      <c r="H2529">
        <v>0.92013888888888884</v>
      </c>
      <c r="I2529">
        <v>26</v>
      </c>
      <c r="J2529">
        <v>0</v>
      </c>
      <c r="K2529">
        <v>26</v>
      </c>
      <c r="L2529">
        <v>0</v>
      </c>
      <c r="M2529" s="1" t="str">
        <f>IFERROR(VLOOKUP(Tabla1[[#This Row],[COD]],Circuitos[],2,0)," ")</f>
        <v xml:space="preserve"> </v>
      </c>
      <c r="N2529" s="9">
        <f>Tabla1[[#This Row],[DIA]]</f>
        <v>45935</v>
      </c>
    </row>
    <row r="2530" spans="1:14">
      <c r="A2530" s="9" t="str">
        <f>Tabla1[[#This Row],[DIA]]&amp;"-"&amp;Tabla1[[#This Row],[NUM]]</f>
        <v>45935-775</v>
      </c>
      <c r="B2530" s="61">
        <v>45935</v>
      </c>
      <c r="C2530" t="s">
        <v>13</v>
      </c>
      <c r="D2530" t="s">
        <v>375</v>
      </c>
      <c r="E2530" t="s">
        <v>278</v>
      </c>
      <c r="F2530">
        <v>775</v>
      </c>
      <c r="G2530">
        <v>0.33333333333333331</v>
      </c>
      <c r="H2530">
        <v>0.44444444444444442</v>
      </c>
      <c r="I2530">
        <v>30</v>
      </c>
      <c r="J2530">
        <v>0</v>
      </c>
      <c r="K2530">
        <v>30</v>
      </c>
      <c r="L2530">
        <v>0</v>
      </c>
      <c r="M2530" s="1" t="str">
        <f>IFERROR(VLOOKUP(Tabla1[[#This Row],[COD]],Circuitos[],2,0)," ")</f>
        <v>Croacia Fascinante "A"</v>
      </c>
      <c r="N2530" s="9">
        <f>Tabla1[[#This Row],[DIA]]</f>
        <v>45935</v>
      </c>
    </row>
    <row r="2531" spans="1:14">
      <c r="A2531" s="9" t="str">
        <f>Tabla1[[#This Row],[DIA]]&amp;"-"&amp;Tabla1[[#This Row],[NUM]]</f>
        <v>45935-897</v>
      </c>
      <c r="B2531" s="61">
        <v>45935</v>
      </c>
      <c r="C2531" t="s">
        <v>13</v>
      </c>
      <c r="D2531" t="s">
        <v>350</v>
      </c>
      <c r="E2531" t="s">
        <v>278</v>
      </c>
      <c r="F2531">
        <v>897</v>
      </c>
      <c r="G2531">
        <v>0.84375</v>
      </c>
      <c r="H2531">
        <v>0.24652777777777779</v>
      </c>
      <c r="I2531">
        <v>120</v>
      </c>
      <c r="J2531">
        <v>4</v>
      </c>
      <c r="K2531">
        <v>116</v>
      </c>
      <c r="L2531">
        <v>3.3333333333333335</v>
      </c>
      <c r="M2531" s="1" t="str">
        <f>IFERROR(VLOOKUP(Tabla1[[#This Row],[COD]],Circuitos[],2,0)," ")</f>
        <v>Uzbekistan, Ruta de la Seda II</v>
      </c>
      <c r="N2531" s="9">
        <f>Tabla1[[#This Row],[DIA]]</f>
        <v>45935</v>
      </c>
    </row>
    <row r="2532" spans="1:14">
      <c r="A2532" s="9" t="str">
        <f>Tabla1[[#This Row],[DIA]]&amp;"-"&amp;Tabla1[[#This Row],[NUM]]</f>
        <v>45935-434</v>
      </c>
      <c r="B2532" s="61">
        <v>45935</v>
      </c>
      <c r="C2532" t="s">
        <v>13</v>
      </c>
      <c r="D2532" t="s">
        <v>394</v>
      </c>
      <c r="E2532" t="s">
        <v>395</v>
      </c>
      <c r="F2532">
        <v>434</v>
      </c>
      <c r="G2532">
        <v>0.64583333333333337</v>
      </c>
      <c r="H2532">
        <v>0.79513888888888884</v>
      </c>
      <c r="I2532">
        <v>81</v>
      </c>
      <c r="J2532">
        <v>3</v>
      </c>
      <c r="K2532">
        <v>78</v>
      </c>
      <c r="L2532">
        <v>3.7037037037037037</v>
      </c>
      <c r="M2532" s="1" t="str">
        <f>IFERROR(VLOOKUP(Tabla1[[#This Row],[COD]],Circuitos[],2,0)," ")</f>
        <v xml:space="preserve"> </v>
      </c>
      <c r="N2532" s="9">
        <f>Tabla1[[#This Row],[DIA]]</f>
        <v>45935</v>
      </c>
    </row>
    <row r="2533" spans="1:14">
      <c r="A2533" s="9" t="str">
        <f>Tabla1[[#This Row],[DIA]]&amp;"-"&amp;Tabla1[[#This Row],[NUM]]</f>
        <v>45935-5114</v>
      </c>
      <c r="B2533" s="61">
        <v>45935</v>
      </c>
      <c r="C2533" t="s">
        <v>424</v>
      </c>
      <c r="D2533" t="s">
        <v>13</v>
      </c>
      <c r="E2533" t="s">
        <v>549</v>
      </c>
      <c r="F2533">
        <v>5114</v>
      </c>
      <c r="G2533">
        <v>0.44097222222222221</v>
      </c>
      <c r="H2533">
        <v>0.50694444444444442</v>
      </c>
      <c r="I2533">
        <v>189</v>
      </c>
      <c r="J2533">
        <v>38</v>
      </c>
      <c r="K2533">
        <v>151</v>
      </c>
      <c r="L2533">
        <v>20.105820105820104</v>
      </c>
      <c r="M2533" s="1" t="str">
        <f>IFERROR(VLOOKUP(Tabla1[[#This Row],[COD]],Circuitos[],2,0)," ")</f>
        <v xml:space="preserve"> </v>
      </c>
      <c r="N2533" s="9">
        <f>Tabla1[[#This Row],[DIA]]</f>
        <v>45935</v>
      </c>
    </row>
    <row r="2534" spans="1:14">
      <c r="A2534" s="9" t="str">
        <f>Tabla1[[#This Row],[DIA]]&amp;"-"&amp;Tabla1[[#This Row],[NUM]]</f>
        <v>45935-5118</v>
      </c>
      <c r="B2534" s="61">
        <v>45935</v>
      </c>
      <c r="C2534" t="s">
        <v>234</v>
      </c>
      <c r="D2534" t="s">
        <v>52</v>
      </c>
      <c r="E2534" t="s">
        <v>549</v>
      </c>
      <c r="F2534">
        <v>5118</v>
      </c>
      <c r="G2534">
        <v>0.74305555555555558</v>
      </c>
      <c r="H2534">
        <v>0.84375</v>
      </c>
      <c r="I2534">
        <v>189</v>
      </c>
      <c r="J2534">
        <v>137</v>
      </c>
      <c r="K2534">
        <v>52</v>
      </c>
      <c r="L2534">
        <v>72.48677248677248</v>
      </c>
      <c r="M2534" s="1" t="str">
        <f>IFERROR(VLOOKUP(Tabla1[[#This Row],[COD]],Circuitos[],2,0)," ")</f>
        <v xml:space="preserve"> </v>
      </c>
      <c r="N2534" s="9">
        <f>Tabla1[[#This Row],[DIA]]</f>
        <v>45935</v>
      </c>
    </row>
    <row r="2535" spans="1:14">
      <c r="A2535" s="9" t="str">
        <f>Tabla1[[#This Row],[DIA]]&amp;"-"&amp;Tabla1[[#This Row],[NUM]]</f>
        <v>45935-415</v>
      </c>
      <c r="B2535" s="61">
        <v>45935</v>
      </c>
      <c r="C2535" t="s">
        <v>358</v>
      </c>
      <c r="D2535" t="s">
        <v>13</v>
      </c>
      <c r="E2535" t="s">
        <v>528</v>
      </c>
      <c r="F2535">
        <v>415</v>
      </c>
      <c r="G2535">
        <v>0.34722222222222221</v>
      </c>
      <c r="H2535">
        <v>0.47569444444444442</v>
      </c>
      <c r="I2535">
        <v>36</v>
      </c>
      <c r="J2535">
        <v>0</v>
      </c>
      <c r="K2535">
        <v>36</v>
      </c>
      <c r="L2535">
        <v>0</v>
      </c>
      <c r="M2535" s="1" t="str">
        <f>IFERROR(VLOOKUP(Tabla1[[#This Row],[COD]],Circuitos[],2,0)," ")</f>
        <v xml:space="preserve"> </v>
      </c>
      <c r="N2535" s="9">
        <f>Tabla1[[#This Row],[DIA]]</f>
        <v>45935</v>
      </c>
    </row>
    <row r="2536" spans="1:14">
      <c r="A2536" s="9" t="str">
        <f>Tabla1[[#This Row],[DIA]]&amp;"-"&amp;Tabla1[[#This Row],[NUM]]</f>
        <v>45935-788</v>
      </c>
      <c r="B2536" s="61">
        <v>45935</v>
      </c>
      <c r="C2536" t="s">
        <v>358</v>
      </c>
      <c r="D2536" t="s">
        <v>13</v>
      </c>
      <c r="E2536" t="s">
        <v>278</v>
      </c>
      <c r="F2536">
        <v>788</v>
      </c>
      <c r="G2536">
        <v>0.88888888888888884</v>
      </c>
      <c r="H2536">
        <v>1.3888888888888888E-2</v>
      </c>
      <c r="I2536">
        <v>45</v>
      </c>
      <c r="J2536">
        <v>0</v>
      </c>
      <c r="K2536">
        <v>45</v>
      </c>
      <c r="L2536">
        <v>0</v>
      </c>
      <c r="M2536" s="1" t="str">
        <f>IFERROR(VLOOKUP(Tabla1[[#This Row],[COD]],Circuitos[],2,0)," ")</f>
        <v xml:space="preserve"> </v>
      </c>
      <c r="N2536" s="9">
        <f>Tabla1[[#This Row],[DIA]]</f>
        <v>45935</v>
      </c>
    </row>
    <row r="2537" spans="1:14">
      <c r="A2537" s="9" t="str">
        <f>Tabla1[[#This Row],[DIA]]&amp;"-"&amp;Tabla1[[#This Row],[NUM]]</f>
        <v>45935-808</v>
      </c>
      <c r="B2537" s="61">
        <v>45935</v>
      </c>
      <c r="C2537" t="s">
        <v>236</v>
      </c>
      <c r="D2537" t="s">
        <v>13</v>
      </c>
      <c r="E2537" t="s">
        <v>250</v>
      </c>
      <c r="F2537">
        <v>808</v>
      </c>
      <c r="G2537">
        <v>0.51736111111111116</v>
      </c>
      <c r="H2537">
        <v>0.64930555555555558</v>
      </c>
      <c r="I2537">
        <v>45</v>
      </c>
      <c r="J2537">
        <v>42</v>
      </c>
      <c r="K2537">
        <v>3</v>
      </c>
      <c r="L2537">
        <v>93.333333333333329</v>
      </c>
      <c r="M2537" s="1" t="str">
        <f>IFERROR(VLOOKUP(Tabla1[[#This Row],[COD]],Circuitos[],2,0)," ")</f>
        <v xml:space="preserve"> </v>
      </c>
      <c r="N2537" s="9">
        <f>Tabla1[[#This Row],[DIA]]</f>
        <v>45935</v>
      </c>
    </row>
    <row r="2538" spans="1:14">
      <c r="A2538" s="9" t="str">
        <f>Tabla1[[#This Row],[DIA]]&amp;"-"&amp;Tabla1[[#This Row],[NUM]]</f>
        <v>45935-683</v>
      </c>
      <c r="B2538" s="61">
        <v>45935</v>
      </c>
      <c r="C2538" t="s">
        <v>291</v>
      </c>
      <c r="D2538" t="s">
        <v>36</v>
      </c>
      <c r="E2538" t="s">
        <v>292</v>
      </c>
      <c r="F2538">
        <v>683</v>
      </c>
      <c r="G2538">
        <v>0.45833333333333331</v>
      </c>
      <c r="H2538">
        <v>0.56944444444444442</v>
      </c>
      <c r="I2538">
        <v>12</v>
      </c>
      <c r="J2538">
        <v>0</v>
      </c>
      <c r="K2538">
        <v>12</v>
      </c>
      <c r="L2538">
        <v>0</v>
      </c>
      <c r="M2538" s="1" t="str">
        <f>IFERROR(VLOOKUP(Tabla1[[#This Row],[COD]],Circuitos[],2,0)," ")</f>
        <v xml:space="preserve"> </v>
      </c>
      <c r="N2538" s="9">
        <f>Tabla1[[#This Row],[DIA]]</f>
        <v>45935</v>
      </c>
    </row>
    <row r="2539" spans="1:14">
      <c r="A2539" s="9" t="str">
        <f>Tabla1[[#This Row],[DIA]]&amp;"-"&amp;Tabla1[[#This Row],[NUM]]</f>
        <v>45935-685</v>
      </c>
      <c r="B2539" s="61">
        <v>45935</v>
      </c>
      <c r="C2539" t="s">
        <v>291</v>
      </c>
      <c r="D2539" t="s">
        <v>13</v>
      </c>
      <c r="E2539" t="s">
        <v>292</v>
      </c>
      <c r="F2539">
        <v>685</v>
      </c>
      <c r="G2539">
        <v>0.54861111111111116</v>
      </c>
      <c r="H2539">
        <v>0.68055555555555558</v>
      </c>
      <c r="I2539">
        <v>26</v>
      </c>
      <c r="J2539">
        <v>0</v>
      </c>
      <c r="K2539">
        <v>26</v>
      </c>
      <c r="L2539">
        <v>0</v>
      </c>
      <c r="M2539" s="1" t="str">
        <f>IFERROR(VLOOKUP(Tabla1[[#This Row],[COD]],Circuitos[],2,0)," ")</f>
        <v xml:space="preserve"> </v>
      </c>
      <c r="N2539" s="9">
        <f>Tabla1[[#This Row],[DIA]]</f>
        <v>45935</v>
      </c>
    </row>
    <row r="2540" spans="1:14">
      <c r="A2540" s="9" t="str">
        <f>Tabla1[[#This Row],[DIA]]&amp;"-"&amp;Tabla1[[#This Row],[NUM]]</f>
        <v>45935-317</v>
      </c>
      <c r="B2540" s="61">
        <v>45935</v>
      </c>
      <c r="C2540" t="s">
        <v>291</v>
      </c>
      <c r="D2540" t="s">
        <v>301</v>
      </c>
      <c r="E2540" t="s">
        <v>292</v>
      </c>
      <c r="F2540">
        <v>317</v>
      </c>
      <c r="G2540">
        <v>0.82986111111111116</v>
      </c>
      <c r="H2540">
        <v>0.86458333333333337</v>
      </c>
      <c r="I2540">
        <v>12</v>
      </c>
      <c r="J2540">
        <v>0</v>
      </c>
      <c r="K2540">
        <v>12</v>
      </c>
      <c r="L2540">
        <v>0</v>
      </c>
      <c r="M2540" s="1" t="str">
        <f>IFERROR(VLOOKUP(Tabla1[[#This Row],[COD]],Circuitos[],2,0)," ")</f>
        <v xml:space="preserve"> </v>
      </c>
      <c r="N2540" s="9">
        <f>Tabla1[[#This Row],[DIA]]</f>
        <v>45935</v>
      </c>
    </row>
    <row r="2541" spans="1:14">
      <c r="A2541" s="9" t="str">
        <f>Tabla1[[#This Row],[DIA]]&amp;"-"&amp;Tabla1[[#This Row],[NUM]]</f>
        <v>45935-361</v>
      </c>
      <c r="B2541" s="61">
        <v>45935</v>
      </c>
      <c r="C2541" t="s">
        <v>291</v>
      </c>
      <c r="D2541" t="s">
        <v>301</v>
      </c>
      <c r="E2541" t="s">
        <v>292</v>
      </c>
      <c r="F2541">
        <v>361</v>
      </c>
      <c r="G2541">
        <v>0.96875</v>
      </c>
      <c r="H2541">
        <v>0.99930555555555556</v>
      </c>
      <c r="I2541">
        <v>26</v>
      </c>
      <c r="J2541">
        <v>0</v>
      </c>
      <c r="K2541">
        <v>26</v>
      </c>
      <c r="L2541">
        <v>0</v>
      </c>
      <c r="M2541" s="1" t="str">
        <f>IFERROR(VLOOKUP(Tabla1[[#This Row],[COD]],Circuitos[],2,0)," ")</f>
        <v xml:space="preserve"> </v>
      </c>
      <c r="N2541" s="9">
        <f>Tabla1[[#This Row],[DIA]]</f>
        <v>45935</v>
      </c>
    </row>
    <row r="2542" spans="1:14">
      <c r="A2542" s="9" t="str">
        <f>Tabla1[[#This Row],[DIA]]&amp;"-"&amp;Tabla1[[#This Row],[NUM]]</f>
        <v>45935-776</v>
      </c>
      <c r="B2542" s="61">
        <v>45935</v>
      </c>
      <c r="C2542" t="s">
        <v>375</v>
      </c>
      <c r="D2542" t="s">
        <v>13</v>
      </c>
      <c r="E2542" t="s">
        <v>278</v>
      </c>
      <c r="F2542">
        <v>776</v>
      </c>
      <c r="G2542">
        <v>0.4861111111111111</v>
      </c>
      <c r="H2542">
        <v>0.60069444444444442</v>
      </c>
      <c r="I2542">
        <v>45</v>
      </c>
      <c r="J2542">
        <v>0</v>
      </c>
      <c r="K2542">
        <v>45</v>
      </c>
      <c r="L2542">
        <v>0</v>
      </c>
      <c r="M2542" s="1" t="str">
        <f>IFERROR(VLOOKUP(Tabla1[[#This Row],[COD]],Circuitos[],2,0)," ")</f>
        <v xml:space="preserve"> </v>
      </c>
      <c r="N2542" s="9">
        <f>Tabla1[[#This Row],[DIA]]</f>
        <v>45935</v>
      </c>
    </row>
    <row r="2543" spans="1:14">
      <c r="A2543" s="9" t="str">
        <f>Tabla1[[#This Row],[DIA]]&amp;"-"&amp;Tabla1[[#This Row],[NUM]]</f>
        <v>45935-362</v>
      </c>
      <c r="B2543" s="61">
        <v>45935</v>
      </c>
      <c r="C2543" t="s">
        <v>301</v>
      </c>
      <c r="D2543" t="s">
        <v>291</v>
      </c>
      <c r="E2543" t="s">
        <v>292</v>
      </c>
      <c r="F2543">
        <v>362</v>
      </c>
      <c r="G2543">
        <v>0.2361111111111111</v>
      </c>
      <c r="H2543">
        <v>0.27083333333333331</v>
      </c>
      <c r="I2543">
        <v>26</v>
      </c>
      <c r="J2543">
        <v>0</v>
      </c>
      <c r="K2543">
        <v>26</v>
      </c>
      <c r="L2543">
        <v>0</v>
      </c>
      <c r="M2543" s="1" t="str">
        <f>IFERROR(VLOOKUP(Tabla1[[#This Row],[COD]],Circuitos[],2,0)," ")</f>
        <v xml:space="preserve"> </v>
      </c>
      <c r="N2543" s="9">
        <f>Tabla1[[#This Row],[DIA]]</f>
        <v>45935</v>
      </c>
    </row>
    <row r="2544" spans="1:14">
      <c r="A2544" s="9" t="str">
        <f>Tabla1[[#This Row],[DIA]]&amp;"-"&amp;Tabla1[[#This Row],[NUM]]</f>
        <v>45935-312</v>
      </c>
      <c r="B2544" s="61">
        <v>45935</v>
      </c>
      <c r="C2544" t="s">
        <v>301</v>
      </c>
      <c r="D2544" t="s">
        <v>291</v>
      </c>
      <c r="E2544" t="s">
        <v>292</v>
      </c>
      <c r="F2544">
        <v>312</v>
      </c>
      <c r="G2544">
        <v>0.4201388888888889</v>
      </c>
      <c r="H2544">
        <v>0.4548611111111111</v>
      </c>
      <c r="I2544">
        <v>12</v>
      </c>
      <c r="J2544">
        <v>0</v>
      </c>
      <c r="K2544">
        <v>12</v>
      </c>
      <c r="L2544">
        <v>0</v>
      </c>
      <c r="M2544" s="1" t="str">
        <f>IFERROR(VLOOKUP(Tabla1[[#This Row],[COD]],Circuitos[],2,0)," ")</f>
        <v xml:space="preserve"> </v>
      </c>
      <c r="N2544" s="9">
        <f>Tabla1[[#This Row],[DIA]]</f>
        <v>45935</v>
      </c>
    </row>
    <row r="2545" spans="1:14">
      <c r="A2545" s="9" t="str">
        <f>Tabla1[[#This Row],[DIA]]&amp;"-"&amp;Tabla1[[#This Row],[NUM]]</f>
        <v>45935-1302</v>
      </c>
      <c r="B2545" s="61">
        <v>45935</v>
      </c>
      <c r="C2545" t="s">
        <v>22</v>
      </c>
      <c r="D2545" t="s">
        <v>147</v>
      </c>
      <c r="E2545" t="s">
        <v>181</v>
      </c>
      <c r="F2545">
        <v>1302</v>
      </c>
      <c r="G2545">
        <v>0.4826388888888889</v>
      </c>
      <c r="H2545">
        <v>0.6875</v>
      </c>
      <c r="I2545">
        <v>12</v>
      </c>
      <c r="J2545">
        <v>11</v>
      </c>
      <c r="K2545">
        <v>1</v>
      </c>
      <c r="L2545">
        <v>91.666666666666671</v>
      </c>
      <c r="M2545" s="1" t="str">
        <f>IFERROR(VLOOKUP(Tabla1[[#This Row],[COD]],Circuitos[],2,0)," ")</f>
        <v xml:space="preserve"> </v>
      </c>
      <c r="N2545" s="9">
        <f>Tabla1[[#This Row],[DIA]]</f>
        <v>45935</v>
      </c>
    </row>
    <row r="2546" spans="1:14">
      <c r="A2546" s="9" t="str">
        <f>Tabla1[[#This Row],[DIA]]&amp;"-"&amp;Tabla1[[#This Row],[NUM]]</f>
        <v>45935-5113</v>
      </c>
      <c r="B2546" s="61">
        <v>45935</v>
      </c>
      <c r="C2546" t="s">
        <v>22</v>
      </c>
      <c r="D2546" t="s">
        <v>424</v>
      </c>
      <c r="E2546" t="s">
        <v>549</v>
      </c>
      <c r="F2546">
        <v>5113</v>
      </c>
      <c r="G2546">
        <v>0.33333333333333331</v>
      </c>
      <c r="H2546">
        <v>0.40625</v>
      </c>
      <c r="I2546">
        <v>189</v>
      </c>
      <c r="J2546">
        <v>71</v>
      </c>
      <c r="K2546">
        <v>118</v>
      </c>
      <c r="L2546">
        <v>37.566137566137563</v>
      </c>
      <c r="M2546" s="1" t="str">
        <f>IFERROR(VLOOKUP(Tabla1[[#This Row],[COD]],Circuitos[],2,0)," ")</f>
        <v>Alsacia, Selva Negra y el Rin / Bellezas de Suiza</v>
      </c>
      <c r="N2546" s="9">
        <f>Tabla1[[#This Row],[DIA]]</f>
        <v>45935</v>
      </c>
    </row>
    <row r="2547" spans="1:14">
      <c r="A2547" s="9" t="str">
        <f>Tabla1[[#This Row],[DIA]]&amp;"-"&amp;Tabla1[[#This Row],[NUM]]</f>
        <v>45935-437</v>
      </c>
      <c r="B2547" s="61">
        <v>45935</v>
      </c>
      <c r="C2547" t="s">
        <v>394</v>
      </c>
      <c r="D2547" t="s">
        <v>36</v>
      </c>
      <c r="E2547" t="s">
        <v>395</v>
      </c>
      <c r="F2547">
        <v>437</v>
      </c>
      <c r="G2547">
        <v>0.3888888888888889</v>
      </c>
      <c r="H2547">
        <v>0.52083333333333337</v>
      </c>
      <c r="I2547">
        <v>12</v>
      </c>
      <c r="J2547">
        <v>0</v>
      </c>
      <c r="K2547">
        <v>12</v>
      </c>
      <c r="L2547">
        <v>0</v>
      </c>
      <c r="M2547" s="1" t="str">
        <f>IFERROR(VLOOKUP(Tabla1[[#This Row],[COD]],Circuitos[],2,0)," ")</f>
        <v xml:space="preserve"> </v>
      </c>
      <c r="N2547" s="9">
        <f>Tabla1[[#This Row],[DIA]]</f>
        <v>45935</v>
      </c>
    </row>
    <row r="2548" spans="1:14">
      <c r="A2548" s="9" t="str">
        <f>Tabla1[[#This Row],[DIA]]&amp;"-"&amp;Tabla1[[#This Row],[NUM]]</f>
        <v>45935-433</v>
      </c>
      <c r="B2548" s="61">
        <v>45935</v>
      </c>
      <c r="C2548" t="s">
        <v>394</v>
      </c>
      <c r="D2548" t="s">
        <v>13</v>
      </c>
      <c r="E2548" t="s">
        <v>395</v>
      </c>
      <c r="F2548">
        <v>433</v>
      </c>
      <c r="G2548">
        <v>0.44444444444444442</v>
      </c>
      <c r="H2548">
        <v>0.60763888888888884</v>
      </c>
      <c r="I2548">
        <v>35</v>
      </c>
      <c r="J2548">
        <v>0</v>
      </c>
      <c r="K2548">
        <v>35</v>
      </c>
      <c r="L2548">
        <v>0</v>
      </c>
      <c r="M2548" s="1" t="str">
        <f>IFERROR(VLOOKUP(Tabla1[[#This Row],[COD]],Circuitos[],2,0)," ")</f>
        <v xml:space="preserve"> </v>
      </c>
      <c r="N2548" s="9">
        <f>Tabla1[[#This Row],[DIA]]</f>
        <v>45935</v>
      </c>
    </row>
    <row r="2549" spans="1:14">
      <c r="A2549" s="9" t="str">
        <f>Tabla1[[#This Row],[DIA]]&amp;"-"&amp;Tabla1[[#This Row],[NUM]]</f>
        <v>45935-723</v>
      </c>
      <c r="B2549" s="61">
        <v>45935</v>
      </c>
      <c r="C2549" t="s">
        <v>394</v>
      </c>
      <c r="D2549" t="s">
        <v>543</v>
      </c>
      <c r="E2549" t="s">
        <v>395</v>
      </c>
      <c r="F2549">
        <v>723</v>
      </c>
      <c r="G2549">
        <v>0.89583333333333337</v>
      </c>
      <c r="H2549">
        <v>0.13194444444444445</v>
      </c>
      <c r="I2549">
        <v>46</v>
      </c>
      <c r="J2549">
        <v>3</v>
      </c>
      <c r="K2549">
        <v>43</v>
      </c>
      <c r="L2549">
        <v>6.5217391304347823</v>
      </c>
      <c r="M2549" s="1" t="str">
        <f>IFERROR(VLOOKUP(Tabla1[[#This Row],[COD]],Circuitos[],2,0)," ")</f>
        <v xml:space="preserve"> </v>
      </c>
      <c r="N2549" s="9">
        <f>Tabla1[[#This Row],[DIA]]</f>
        <v>45935</v>
      </c>
    </row>
    <row r="2550" spans="1:14">
      <c r="A2550" s="9" t="str">
        <f>Tabla1[[#This Row],[DIA]]&amp;"-"&amp;Tabla1[[#This Row],[NUM]]</f>
        <v>45935-5117</v>
      </c>
      <c r="B2550" s="61">
        <v>45935</v>
      </c>
      <c r="C2550" t="s">
        <v>24</v>
      </c>
      <c r="D2550" t="s">
        <v>234</v>
      </c>
      <c r="E2550" t="s">
        <v>549</v>
      </c>
      <c r="F2550">
        <v>5117</v>
      </c>
      <c r="G2550">
        <v>0.625</v>
      </c>
      <c r="H2550">
        <v>0.70833333333333337</v>
      </c>
      <c r="I2550">
        <v>189</v>
      </c>
      <c r="J2550">
        <v>136</v>
      </c>
      <c r="K2550">
        <v>53</v>
      </c>
      <c r="L2550">
        <v>71.957671957671963</v>
      </c>
      <c r="M2550" s="1" t="str">
        <f>IFERROR(VLOOKUP(Tabla1[[#This Row],[COD]],Circuitos[],2,0)," ")</f>
        <v>Puglia y Costa Amalfitana I</v>
      </c>
      <c r="N2550" s="9">
        <f>Tabla1[[#This Row],[DIA]]</f>
        <v>45935</v>
      </c>
    </row>
    <row r="2551" spans="1:14">
      <c r="A2551" s="9" t="str">
        <f>Tabla1[[#This Row],[DIA]]&amp;"-"&amp;Tabla1[[#This Row],[NUM]]</f>
        <v>45936-920</v>
      </c>
      <c r="B2551" s="61">
        <v>45936</v>
      </c>
      <c r="C2551" t="s">
        <v>185</v>
      </c>
      <c r="D2551" t="s">
        <v>13</v>
      </c>
      <c r="E2551" t="s">
        <v>186</v>
      </c>
      <c r="F2551">
        <v>920</v>
      </c>
      <c r="G2551">
        <v>0.63888888888888884</v>
      </c>
      <c r="H2551">
        <v>0.78125</v>
      </c>
      <c r="I2551">
        <v>33</v>
      </c>
      <c r="J2551">
        <v>33</v>
      </c>
      <c r="K2551">
        <v>0</v>
      </c>
      <c r="L2551">
        <v>100</v>
      </c>
      <c r="M2551" s="1" t="str">
        <f>IFERROR(VLOOKUP(Tabla1[[#This Row],[COD]],Circuitos[],2,0)," ")</f>
        <v xml:space="preserve"> </v>
      </c>
      <c r="N2551" s="9">
        <f>Tabla1[[#This Row],[DIA]]</f>
        <v>45936</v>
      </c>
    </row>
    <row r="2552" spans="1:14">
      <c r="A2552" s="9" t="str">
        <f>Tabla1[[#This Row],[DIA]]&amp;"-"&amp;Tabla1[[#This Row],[NUM]]</f>
        <v>45936-1336</v>
      </c>
      <c r="B2552" s="61">
        <v>45936</v>
      </c>
      <c r="C2552" t="s">
        <v>36</v>
      </c>
      <c r="D2552" t="s">
        <v>183</v>
      </c>
      <c r="E2552" t="s">
        <v>174</v>
      </c>
      <c r="F2552">
        <v>1336</v>
      </c>
      <c r="G2552">
        <v>0.58680555555555558</v>
      </c>
      <c r="H2552">
        <v>0.82291666666666663</v>
      </c>
      <c r="I2552">
        <v>10</v>
      </c>
      <c r="J2552">
        <v>0</v>
      </c>
      <c r="K2552">
        <v>10</v>
      </c>
      <c r="L2552">
        <v>0</v>
      </c>
      <c r="M2552" s="1" t="str">
        <f>IFERROR(VLOOKUP(Tabla1[[#This Row],[COD]],Circuitos[],2,0)," ")</f>
        <v>Programas de Egipto</v>
      </c>
      <c r="N2552" s="9">
        <f>Tabla1[[#This Row],[DIA]]</f>
        <v>45936</v>
      </c>
    </row>
    <row r="2553" spans="1:14">
      <c r="A2553" s="9" t="str">
        <f>Tabla1[[#This Row],[DIA]]&amp;"-"&amp;Tabla1[[#This Row],[NUM]]</f>
        <v>45936-2722</v>
      </c>
      <c r="B2553" s="61">
        <v>45936</v>
      </c>
      <c r="C2553" t="s">
        <v>37</v>
      </c>
      <c r="D2553" t="s">
        <v>183</v>
      </c>
      <c r="E2553" t="s">
        <v>561</v>
      </c>
      <c r="F2553">
        <v>2722</v>
      </c>
      <c r="G2553">
        <v>0.67013888888888884</v>
      </c>
      <c r="H2553">
        <v>0.93055555555555558</v>
      </c>
      <c r="I2553">
        <v>10</v>
      </c>
      <c r="J2553">
        <v>0</v>
      </c>
      <c r="K2553">
        <v>10</v>
      </c>
      <c r="L2553">
        <v>0</v>
      </c>
      <c r="M2553" s="1" t="str">
        <f>IFERROR(VLOOKUP(Tabla1[[#This Row],[COD]],Circuitos[],2,0)," ")</f>
        <v>Programas de Egipto</v>
      </c>
      <c r="N2553" s="9">
        <f>Tabla1[[#This Row],[DIA]]</f>
        <v>45936</v>
      </c>
    </row>
    <row r="2554" spans="1:14">
      <c r="A2554" s="9" t="str">
        <f>Tabla1[[#This Row],[DIA]]&amp;"-"&amp;Tabla1[[#This Row],[NUM]]</f>
        <v>45936-1335</v>
      </c>
      <c r="B2554" s="61">
        <v>45936</v>
      </c>
      <c r="C2554" t="s">
        <v>173</v>
      </c>
      <c r="D2554" t="s">
        <v>36</v>
      </c>
      <c r="E2554" t="s">
        <v>174</v>
      </c>
      <c r="F2554">
        <v>1335</v>
      </c>
      <c r="G2554">
        <v>0.40277777777777779</v>
      </c>
      <c r="H2554">
        <v>0.54513888888888884</v>
      </c>
      <c r="I2554">
        <v>10</v>
      </c>
      <c r="J2554">
        <v>0</v>
      </c>
      <c r="K2554">
        <v>10</v>
      </c>
      <c r="L2554">
        <v>0</v>
      </c>
      <c r="M2554" s="1" t="str">
        <f>IFERROR(VLOOKUP(Tabla1[[#This Row],[COD]],Circuitos[],2,0)," ")</f>
        <v xml:space="preserve"> </v>
      </c>
      <c r="N2554" s="9">
        <f>Tabla1[[#This Row],[DIA]]</f>
        <v>45936</v>
      </c>
    </row>
    <row r="2555" spans="1:14">
      <c r="A2555" s="9" t="str">
        <f>Tabla1[[#This Row],[DIA]]&amp;"-"&amp;Tabla1[[#This Row],[NUM]]</f>
        <v>45936-2721</v>
      </c>
      <c r="B2555" s="61">
        <v>45936</v>
      </c>
      <c r="C2555" t="s">
        <v>173</v>
      </c>
      <c r="D2555" t="s">
        <v>37</v>
      </c>
      <c r="E2555" t="s">
        <v>561</v>
      </c>
      <c r="F2555">
        <v>2721</v>
      </c>
      <c r="G2555">
        <v>0.45833333333333331</v>
      </c>
      <c r="H2555">
        <v>0.62847222222222221</v>
      </c>
      <c r="I2555">
        <v>10</v>
      </c>
      <c r="J2555">
        <v>0</v>
      </c>
      <c r="K2555">
        <v>10</v>
      </c>
      <c r="L2555">
        <v>0</v>
      </c>
      <c r="M2555" s="1" t="str">
        <f>IFERROR(VLOOKUP(Tabla1[[#This Row],[COD]],Circuitos[],2,0)," ")</f>
        <v xml:space="preserve"> </v>
      </c>
      <c r="N2555" s="9">
        <f>Tabla1[[#This Row],[DIA]]</f>
        <v>45936</v>
      </c>
    </row>
    <row r="2556" spans="1:14">
      <c r="A2556" s="9" t="str">
        <f>Tabla1[[#This Row],[DIA]]&amp;"-"&amp;Tabla1[[#This Row],[NUM]]</f>
        <v>45936-1002</v>
      </c>
      <c r="B2556" s="61">
        <v>45936</v>
      </c>
      <c r="C2556" t="s">
        <v>173</v>
      </c>
      <c r="D2556" t="s">
        <v>13</v>
      </c>
      <c r="E2556" t="s">
        <v>174</v>
      </c>
      <c r="F2556">
        <v>1002</v>
      </c>
      <c r="G2556">
        <v>0.3125</v>
      </c>
      <c r="H2556">
        <v>0.4861111111111111</v>
      </c>
      <c r="I2556">
        <v>20</v>
      </c>
      <c r="J2556">
        <v>0</v>
      </c>
      <c r="K2556">
        <v>20</v>
      </c>
      <c r="L2556">
        <v>0</v>
      </c>
      <c r="M2556" s="1" t="str">
        <f>IFERROR(VLOOKUP(Tabla1[[#This Row],[COD]],Circuitos[],2,0)," ")</f>
        <v>Programas de Egipto</v>
      </c>
      <c r="N2556" s="9">
        <f>Tabla1[[#This Row],[DIA]]</f>
        <v>45936</v>
      </c>
    </row>
    <row r="2557" spans="1:14">
      <c r="A2557" s="9" t="str">
        <f>Tabla1[[#This Row],[DIA]]&amp;"-"&amp;Tabla1[[#This Row],[NUM]]</f>
        <v>45936-1014</v>
      </c>
      <c r="B2557" s="61">
        <v>45936</v>
      </c>
      <c r="C2557" t="s">
        <v>173</v>
      </c>
      <c r="D2557" t="s">
        <v>54</v>
      </c>
      <c r="E2557" t="s">
        <v>174</v>
      </c>
      <c r="F2557">
        <v>1014</v>
      </c>
      <c r="G2557">
        <v>0.39583333333333331</v>
      </c>
      <c r="H2557">
        <v>0.58333333333333337</v>
      </c>
      <c r="I2557">
        <v>88</v>
      </c>
      <c r="J2557">
        <v>63</v>
      </c>
      <c r="K2557">
        <v>25</v>
      </c>
      <c r="L2557">
        <v>71.590909090909093</v>
      </c>
      <c r="M2557" s="1" t="str">
        <f>IFERROR(VLOOKUP(Tabla1[[#This Row],[COD]],Circuitos[],2,0)," ")</f>
        <v xml:space="preserve"> </v>
      </c>
      <c r="N2557" s="9">
        <f>Tabla1[[#This Row],[DIA]]</f>
        <v>45936</v>
      </c>
    </row>
    <row r="2558" spans="1:14">
      <c r="A2558" s="9" t="str">
        <f>Tabla1[[#This Row],[DIA]]&amp;"-"&amp;Tabla1[[#This Row],[NUM]]</f>
        <v>45936-730</v>
      </c>
      <c r="B2558" s="61">
        <v>45936</v>
      </c>
      <c r="C2558" t="s">
        <v>547</v>
      </c>
      <c r="D2558" t="s">
        <v>394</v>
      </c>
      <c r="E2558" t="s">
        <v>395</v>
      </c>
      <c r="F2558">
        <v>730</v>
      </c>
      <c r="G2558">
        <v>0.22916666666666666</v>
      </c>
      <c r="H2558">
        <v>0.30902777777777779</v>
      </c>
      <c r="I2558">
        <v>46</v>
      </c>
      <c r="J2558">
        <v>0</v>
      </c>
      <c r="K2558">
        <v>46</v>
      </c>
      <c r="L2558">
        <v>0</v>
      </c>
      <c r="M2558" s="1" t="str">
        <f>IFERROR(VLOOKUP(Tabla1[[#This Row],[COD]],Circuitos[],2,0)," ")</f>
        <v xml:space="preserve"> </v>
      </c>
      <c r="N2558" s="9">
        <f>Tabla1[[#This Row],[DIA]]</f>
        <v>45936</v>
      </c>
    </row>
    <row r="2559" spans="1:14">
      <c r="A2559" s="9" t="str">
        <f>Tabla1[[#This Row],[DIA]]&amp;"-"&amp;Tabla1[[#This Row],[NUM]]</f>
        <v>45936-5115</v>
      </c>
      <c r="B2559" s="61">
        <v>45936</v>
      </c>
      <c r="C2559" t="s">
        <v>52</v>
      </c>
      <c r="D2559" t="s">
        <v>147</v>
      </c>
      <c r="E2559" t="s">
        <v>549</v>
      </c>
      <c r="F2559">
        <v>5115</v>
      </c>
      <c r="G2559">
        <v>0.33333333333333331</v>
      </c>
      <c r="H2559">
        <v>0.53125</v>
      </c>
      <c r="I2559">
        <v>189</v>
      </c>
      <c r="J2559">
        <v>165</v>
      </c>
      <c r="K2559">
        <v>24</v>
      </c>
      <c r="L2559">
        <v>87.301587301587304</v>
      </c>
      <c r="M2559" s="1" t="str">
        <f>IFERROR(VLOOKUP(Tabla1[[#This Row],[COD]],Circuitos[],2,0)," ")</f>
        <v>Turquía Eterna I y II</v>
      </c>
      <c r="N2559" s="9">
        <f>Tabla1[[#This Row],[DIA]]</f>
        <v>45936</v>
      </c>
    </row>
    <row r="2560" spans="1:14">
      <c r="A2560" s="9" t="str">
        <f>Tabla1[[#This Row],[DIA]]&amp;"-"&amp;Tabla1[[#This Row],[NUM]]</f>
        <v>45936-2232</v>
      </c>
      <c r="B2560" s="61">
        <v>45936</v>
      </c>
      <c r="C2560" t="s">
        <v>147</v>
      </c>
      <c r="D2560" t="s">
        <v>180</v>
      </c>
      <c r="E2560" t="s">
        <v>181</v>
      </c>
      <c r="F2560">
        <v>2232</v>
      </c>
      <c r="G2560">
        <v>5.5555555555555552E-2</v>
      </c>
      <c r="H2560">
        <v>0.11805555555555555</v>
      </c>
      <c r="I2560">
        <v>16</v>
      </c>
      <c r="J2560">
        <v>8</v>
      </c>
      <c r="K2560">
        <v>8</v>
      </c>
      <c r="L2560">
        <v>50</v>
      </c>
      <c r="M2560" s="1" t="str">
        <f>IFERROR(VLOOKUP(Tabla1[[#This Row],[COD]],Circuitos[],2,0)," ")</f>
        <v xml:space="preserve"> </v>
      </c>
      <c r="N2560" s="9">
        <f>Tabla1[[#This Row],[DIA]]</f>
        <v>45936</v>
      </c>
    </row>
    <row r="2561" spans="1:14">
      <c r="A2561" s="9" t="str">
        <f>Tabla1[[#This Row],[DIA]]&amp;"-"&amp;Tabla1[[#This Row],[NUM]]</f>
        <v>45936-5116</v>
      </c>
      <c r="B2561" s="61">
        <v>45936</v>
      </c>
      <c r="C2561" t="s">
        <v>147</v>
      </c>
      <c r="D2561" t="s">
        <v>51</v>
      </c>
      <c r="E2561" t="s">
        <v>549</v>
      </c>
      <c r="F2561">
        <v>5116</v>
      </c>
      <c r="G2561">
        <v>0.56597222222222221</v>
      </c>
      <c r="H2561">
        <v>0.69097222222222221</v>
      </c>
      <c r="I2561">
        <v>189</v>
      </c>
      <c r="J2561">
        <v>139</v>
      </c>
      <c r="K2561">
        <v>50</v>
      </c>
      <c r="L2561">
        <v>73.544973544973544</v>
      </c>
      <c r="M2561" s="1" t="str">
        <f>IFERROR(VLOOKUP(Tabla1[[#This Row],[COD]],Circuitos[],2,0)," ")</f>
        <v xml:space="preserve"> </v>
      </c>
      <c r="N2561" s="9">
        <f>Tabla1[[#This Row],[DIA]]</f>
        <v>45936</v>
      </c>
    </row>
    <row r="2562" spans="1:14">
      <c r="A2562" s="9" t="str">
        <f>Tabla1[[#This Row],[DIA]]&amp;"-"&amp;Tabla1[[#This Row],[NUM]]</f>
        <v>45936-716</v>
      </c>
      <c r="B2562" s="61">
        <v>45936</v>
      </c>
      <c r="C2562" t="s">
        <v>551</v>
      </c>
      <c r="D2562" t="s">
        <v>13</v>
      </c>
      <c r="E2562" t="s">
        <v>250</v>
      </c>
      <c r="F2562">
        <v>716</v>
      </c>
      <c r="G2562">
        <v>0.47916666666666669</v>
      </c>
      <c r="H2562">
        <v>0.62152777777777779</v>
      </c>
      <c r="I2562">
        <v>45</v>
      </c>
      <c r="J2562">
        <v>0</v>
      </c>
      <c r="K2562">
        <v>45</v>
      </c>
      <c r="L2562">
        <v>0</v>
      </c>
      <c r="M2562" s="1" t="str">
        <f>IFERROR(VLOOKUP(Tabla1[[#This Row],[COD]],Circuitos[],2,0)," ")</f>
        <v xml:space="preserve"> </v>
      </c>
      <c r="N2562" s="9">
        <f>Tabla1[[#This Row],[DIA]]</f>
        <v>45936</v>
      </c>
    </row>
    <row r="2563" spans="1:14">
      <c r="A2563" s="9" t="str">
        <f>Tabla1[[#This Row],[DIA]]&amp;"-"&amp;Tabla1[[#This Row],[NUM]]</f>
        <v>45936-921</v>
      </c>
      <c r="B2563" s="61">
        <v>45936</v>
      </c>
      <c r="C2563" t="s">
        <v>13</v>
      </c>
      <c r="D2563" t="s">
        <v>185</v>
      </c>
      <c r="E2563" t="s">
        <v>186</v>
      </c>
      <c r="F2563">
        <v>921</v>
      </c>
      <c r="G2563">
        <v>0.81597222222222221</v>
      </c>
      <c r="H2563">
        <v>0.99930555555555556</v>
      </c>
      <c r="I2563">
        <v>26</v>
      </c>
      <c r="J2563">
        <v>0</v>
      </c>
      <c r="K2563">
        <v>26</v>
      </c>
      <c r="L2563">
        <v>0</v>
      </c>
      <c r="M2563" s="1" t="str">
        <f>IFERROR(VLOOKUP(Tabla1[[#This Row],[COD]],Circuitos[],2,0)," ")</f>
        <v xml:space="preserve"> </v>
      </c>
      <c r="N2563" s="9">
        <f>Tabla1[[#This Row],[DIA]]</f>
        <v>45936</v>
      </c>
    </row>
    <row r="2564" spans="1:14">
      <c r="A2564" s="9" t="str">
        <f>Tabla1[[#This Row],[DIA]]&amp;"-"&amp;Tabla1[[#This Row],[NUM]]</f>
        <v>45936-921</v>
      </c>
      <c r="B2564" s="61">
        <v>45936</v>
      </c>
      <c r="C2564" t="s">
        <v>13</v>
      </c>
      <c r="D2564" t="s">
        <v>185</v>
      </c>
      <c r="E2564" t="s">
        <v>186</v>
      </c>
      <c r="F2564">
        <v>921</v>
      </c>
      <c r="G2564">
        <v>0.81597222222222221</v>
      </c>
      <c r="H2564">
        <v>2.0833333333333332E-2</v>
      </c>
      <c r="I2564">
        <v>4</v>
      </c>
      <c r="J2564">
        <v>0</v>
      </c>
      <c r="K2564">
        <v>4</v>
      </c>
      <c r="L2564">
        <v>0</v>
      </c>
      <c r="M2564" s="1" t="str">
        <f>IFERROR(VLOOKUP(Tabla1[[#This Row],[COD]],Circuitos[],2,0)," ")</f>
        <v xml:space="preserve"> </v>
      </c>
      <c r="N2564" s="9">
        <f>Tabla1[[#This Row],[DIA]]</f>
        <v>45936</v>
      </c>
    </row>
    <row r="2565" spans="1:14">
      <c r="A2565" s="9" t="str">
        <f>Tabla1[[#This Row],[DIA]]&amp;"-"&amp;Tabla1[[#This Row],[NUM]]</f>
        <v>45936-1683</v>
      </c>
      <c r="B2565" s="61">
        <v>45936</v>
      </c>
      <c r="C2565" t="s">
        <v>13</v>
      </c>
      <c r="D2565" t="s">
        <v>147</v>
      </c>
      <c r="E2565" t="s">
        <v>475</v>
      </c>
      <c r="F2565">
        <v>1683</v>
      </c>
      <c r="G2565">
        <v>0.38194444444444442</v>
      </c>
      <c r="H2565">
        <v>0.57986111111111116</v>
      </c>
      <c r="I2565">
        <v>30</v>
      </c>
      <c r="J2565">
        <v>0</v>
      </c>
      <c r="K2565">
        <v>30</v>
      </c>
      <c r="L2565">
        <v>0</v>
      </c>
      <c r="M2565" s="1" t="str">
        <f>IFERROR(VLOOKUP(Tabla1[[#This Row],[COD]],Circuitos[],2,0)," ")</f>
        <v xml:space="preserve"> </v>
      </c>
      <c r="N2565" s="9">
        <f>Tabla1[[#This Row],[DIA]]</f>
        <v>45936</v>
      </c>
    </row>
    <row r="2566" spans="1:14">
      <c r="A2566" s="9" t="str">
        <f>Tabla1[[#This Row],[DIA]]&amp;"-"&amp;Tabla1[[#This Row],[NUM]]</f>
        <v>45936-1358</v>
      </c>
      <c r="B2566" s="61">
        <v>45936</v>
      </c>
      <c r="C2566" t="s">
        <v>13</v>
      </c>
      <c r="D2566" t="s">
        <v>147</v>
      </c>
      <c r="E2566" t="s">
        <v>181</v>
      </c>
      <c r="F2566">
        <v>1358</v>
      </c>
      <c r="G2566">
        <v>0.61458333333333337</v>
      </c>
      <c r="H2566">
        <v>0.83333333333333337</v>
      </c>
      <c r="I2566">
        <v>27</v>
      </c>
      <c r="J2566">
        <v>0</v>
      </c>
      <c r="K2566">
        <v>27</v>
      </c>
      <c r="L2566">
        <v>0</v>
      </c>
      <c r="M2566" s="1" t="str">
        <f>IFERROR(VLOOKUP(Tabla1[[#This Row],[COD]],Circuitos[],2,0)," ")</f>
        <v xml:space="preserve"> </v>
      </c>
      <c r="N2566" s="9">
        <f>Tabla1[[#This Row],[DIA]]</f>
        <v>45936</v>
      </c>
    </row>
    <row r="2567" spans="1:14">
      <c r="A2567" s="9" t="str">
        <f>Tabla1[[#This Row],[DIA]]&amp;"-"&amp;Tabla1[[#This Row],[NUM]]</f>
        <v>45936-715</v>
      </c>
      <c r="B2567" s="61">
        <v>45936</v>
      </c>
      <c r="C2567" t="s">
        <v>13</v>
      </c>
      <c r="D2567" t="s">
        <v>551</v>
      </c>
      <c r="E2567" t="s">
        <v>250</v>
      </c>
      <c r="F2567">
        <v>715</v>
      </c>
      <c r="G2567">
        <v>0.38194444444444442</v>
      </c>
      <c r="H2567">
        <v>0.44097222222222221</v>
      </c>
      <c r="I2567">
        <v>45</v>
      </c>
      <c r="J2567">
        <v>39</v>
      </c>
      <c r="K2567">
        <v>6</v>
      </c>
      <c r="L2567">
        <v>86.666666666666671</v>
      </c>
      <c r="M2567" s="1" t="str">
        <f>IFERROR(VLOOKUP(Tabla1[[#This Row],[COD]],Circuitos[],2,0)," ")</f>
        <v xml:space="preserve"> </v>
      </c>
      <c r="N2567" s="9">
        <f>Tabla1[[#This Row],[DIA]]</f>
        <v>45936</v>
      </c>
    </row>
    <row r="2568" spans="1:14">
      <c r="A2568" s="9" t="str">
        <f>Tabla1[[#This Row],[DIA]]&amp;"-"&amp;Tabla1[[#This Row],[NUM]]</f>
        <v>45936-1002</v>
      </c>
      <c r="B2568" s="61">
        <v>45936</v>
      </c>
      <c r="C2568" t="s">
        <v>13</v>
      </c>
      <c r="D2568" t="s">
        <v>183</v>
      </c>
      <c r="E2568" t="s">
        <v>174</v>
      </c>
      <c r="F2568">
        <v>1002</v>
      </c>
      <c r="G2568">
        <v>0.52777777777777779</v>
      </c>
      <c r="H2568">
        <v>0.77777777777777779</v>
      </c>
      <c r="I2568">
        <v>20</v>
      </c>
      <c r="J2568">
        <v>0</v>
      </c>
      <c r="K2568">
        <v>20</v>
      </c>
      <c r="L2568">
        <v>0</v>
      </c>
      <c r="M2568" s="1" t="str">
        <f>IFERROR(VLOOKUP(Tabla1[[#This Row],[COD]],Circuitos[],2,0)," ")</f>
        <v>Programas de Egipto</v>
      </c>
      <c r="N2568" s="9">
        <f>Tabla1[[#This Row],[DIA]]</f>
        <v>45936</v>
      </c>
    </row>
    <row r="2569" spans="1:14">
      <c r="A2569" s="9" t="str">
        <f>Tabla1[[#This Row],[DIA]]&amp;"-"&amp;Tabla1[[#This Row],[NUM]]</f>
        <v>45936-587</v>
      </c>
      <c r="B2569" s="61">
        <v>45936</v>
      </c>
      <c r="C2569" t="s">
        <v>13</v>
      </c>
      <c r="D2569" t="s">
        <v>229</v>
      </c>
      <c r="E2569" t="s">
        <v>556</v>
      </c>
      <c r="F2569">
        <v>587</v>
      </c>
      <c r="G2569">
        <v>0.89583333333333337</v>
      </c>
      <c r="H2569">
        <v>1.0416666666666666E-2</v>
      </c>
      <c r="I2569">
        <v>35</v>
      </c>
      <c r="J2569">
        <v>0</v>
      </c>
      <c r="K2569">
        <v>35</v>
      </c>
      <c r="L2569">
        <v>0</v>
      </c>
      <c r="M2569" s="1" t="str">
        <f>IFERROR(VLOOKUP(Tabla1[[#This Row],[COD]],Circuitos[],2,0)," ")</f>
        <v xml:space="preserve"> </v>
      </c>
      <c r="N2569" s="9">
        <f>Tabla1[[#This Row],[DIA]]</f>
        <v>45936</v>
      </c>
    </row>
    <row r="2570" spans="1:14">
      <c r="A2570" s="9" t="str">
        <f>Tabla1[[#This Row],[DIA]]&amp;"-"&amp;Tabla1[[#This Row],[NUM]]</f>
        <v>45936-472</v>
      </c>
      <c r="B2570" s="61">
        <v>45936</v>
      </c>
      <c r="C2570" t="s">
        <v>13</v>
      </c>
      <c r="D2570" t="s">
        <v>294</v>
      </c>
      <c r="E2570" t="s">
        <v>295</v>
      </c>
      <c r="F2570">
        <v>472</v>
      </c>
      <c r="G2570">
        <v>0.59722222222222221</v>
      </c>
      <c r="H2570">
        <v>0.78472222222222221</v>
      </c>
      <c r="I2570">
        <v>40</v>
      </c>
      <c r="J2570">
        <v>3</v>
      </c>
      <c r="K2570">
        <v>37</v>
      </c>
      <c r="L2570">
        <v>7.5</v>
      </c>
      <c r="M2570" s="1" t="str">
        <f>IFERROR(VLOOKUP(Tabla1[[#This Row],[COD]],Circuitos[],2,0)," ")</f>
        <v xml:space="preserve"> </v>
      </c>
      <c r="N2570" s="9">
        <f>Tabla1[[#This Row],[DIA]]</f>
        <v>45936</v>
      </c>
    </row>
    <row r="2571" spans="1:14">
      <c r="A2571" s="9" t="str">
        <f>Tabla1[[#This Row],[DIA]]&amp;"-"&amp;Tabla1[[#This Row],[NUM]]</f>
        <v>45936-898</v>
      </c>
      <c r="B2571" s="61">
        <v>45936</v>
      </c>
      <c r="C2571" t="s">
        <v>350</v>
      </c>
      <c r="D2571" t="s">
        <v>13</v>
      </c>
      <c r="E2571" t="s">
        <v>278</v>
      </c>
      <c r="F2571">
        <v>898</v>
      </c>
      <c r="G2571">
        <v>0.33333333333333331</v>
      </c>
      <c r="H2571">
        <v>0.52083333333333337</v>
      </c>
      <c r="I2571">
        <v>80</v>
      </c>
      <c r="J2571">
        <v>35</v>
      </c>
      <c r="K2571">
        <v>45</v>
      </c>
      <c r="L2571">
        <v>43.75</v>
      </c>
      <c r="M2571" s="1" t="str">
        <f>IFERROR(VLOOKUP(Tabla1[[#This Row],[COD]],Circuitos[],2,0)," ")</f>
        <v xml:space="preserve"> </v>
      </c>
      <c r="N2571" s="9">
        <f>Tabla1[[#This Row],[DIA]]</f>
        <v>45936</v>
      </c>
    </row>
    <row r="2572" spans="1:14">
      <c r="A2572" s="9" t="str">
        <f>Tabla1[[#This Row],[DIA]]&amp;"-"&amp;Tabla1[[#This Row],[NUM]]</f>
        <v>45936-433</v>
      </c>
      <c r="B2572" s="61">
        <v>45936</v>
      </c>
      <c r="C2572" t="s">
        <v>394</v>
      </c>
      <c r="D2572" t="s">
        <v>13</v>
      </c>
      <c r="E2572" t="s">
        <v>395</v>
      </c>
      <c r="F2572">
        <v>433</v>
      </c>
      <c r="G2572">
        <v>0.44444444444444442</v>
      </c>
      <c r="H2572">
        <v>0.60763888888888884</v>
      </c>
      <c r="I2572">
        <v>46</v>
      </c>
      <c r="J2572">
        <v>0</v>
      </c>
      <c r="K2572">
        <v>46</v>
      </c>
      <c r="L2572">
        <v>0</v>
      </c>
      <c r="M2572" s="1" t="str">
        <f>IFERROR(VLOOKUP(Tabla1[[#This Row],[COD]],Circuitos[],2,0)," ")</f>
        <v xml:space="preserve"> </v>
      </c>
      <c r="N2572" s="9">
        <f>Tabla1[[#This Row],[DIA]]</f>
        <v>45936</v>
      </c>
    </row>
    <row r="2573" spans="1:14">
      <c r="A2573" s="9" t="str">
        <f>Tabla1[[#This Row],[DIA]]&amp;"-"&amp;Tabla1[[#This Row],[NUM]]</f>
        <v>45936-1010</v>
      </c>
      <c r="B2573" s="61">
        <v>45936</v>
      </c>
      <c r="C2573" t="s">
        <v>24</v>
      </c>
      <c r="D2573" t="s">
        <v>183</v>
      </c>
      <c r="E2573" t="s">
        <v>174</v>
      </c>
      <c r="F2573">
        <v>1010</v>
      </c>
      <c r="G2573">
        <v>0.70833333333333337</v>
      </c>
      <c r="H2573">
        <v>0.96875</v>
      </c>
      <c r="I2573">
        <v>88</v>
      </c>
      <c r="J2573">
        <v>67</v>
      </c>
      <c r="K2573">
        <v>21</v>
      </c>
      <c r="L2573">
        <v>76.13636363636364</v>
      </c>
      <c r="M2573" s="1" t="str">
        <f>IFERROR(VLOOKUP(Tabla1[[#This Row],[COD]],Circuitos[],2,0)," ")</f>
        <v>Nefertari y Abu Simbel / Maravillas del Nilo y Abu Simbel</v>
      </c>
      <c r="N2573" s="9">
        <f>Tabla1[[#This Row],[DIA]]</f>
        <v>45936</v>
      </c>
    </row>
    <row r="2574" spans="1:14">
      <c r="A2574" s="9" t="str">
        <f>Tabla1[[#This Row],[DIA]]&amp;"-"&amp;Tabla1[[#This Row],[NUM]]</f>
        <v>45937-1304</v>
      </c>
      <c r="B2574" s="61">
        <v>45937</v>
      </c>
      <c r="C2574" t="s">
        <v>33</v>
      </c>
      <c r="D2574" t="s">
        <v>147</v>
      </c>
      <c r="E2574" t="s">
        <v>181</v>
      </c>
      <c r="F2574">
        <v>1304</v>
      </c>
      <c r="G2574">
        <v>0.5</v>
      </c>
      <c r="H2574">
        <v>0.72569444444444442</v>
      </c>
      <c r="I2574">
        <v>12</v>
      </c>
      <c r="J2574">
        <v>0</v>
      </c>
      <c r="K2574">
        <v>12</v>
      </c>
      <c r="L2574">
        <v>0</v>
      </c>
      <c r="M2574" s="1" t="str">
        <f>IFERROR(VLOOKUP(Tabla1[[#This Row],[COD]],Circuitos[],2,0)," ")</f>
        <v xml:space="preserve"> </v>
      </c>
      <c r="N2574" s="9">
        <f>Tabla1[[#This Row],[DIA]]</f>
        <v>45937</v>
      </c>
    </row>
    <row r="2575" spans="1:14">
      <c r="A2575" s="9" t="str">
        <f>Tabla1[[#This Row],[DIA]]&amp;"-"&amp;Tabla1[[#This Row],[NUM]]</f>
        <v>45937-1854</v>
      </c>
      <c r="B2575" s="61">
        <v>45937</v>
      </c>
      <c r="C2575" t="s">
        <v>36</v>
      </c>
      <c r="D2575" t="s">
        <v>147</v>
      </c>
      <c r="E2575" t="s">
        <v>181</v>
      </c>
      <c r="F2575">
        <v>1854</v>
      </c>
      <c r="G2575">
        <v>0.5</v>
      </c>
      <c r="H2575">
        <v>0.69097222222222221</v>
      </c>
      <c r="I2575">
        <v>16</v>
      </c>
      <c r="J2575">
        <v>0</v>
      </c>
      <c r="K2575">
        <v>16</v>
      </c>
      <c r="L2575">
        <v>0</v>
      </c>
      <c r="M2575" s="1" t="str">
        <f>IFERROR(VLOOKUP(Tabla1[[#This Row],[COD]],Circuitos[],2,0)," ")</f>
        <v xml:space="preserve"> </v>
      </c>
      <c r="N2575" s="9">
        <f>Tabla1[[#This Row],[DIA]]</f>
        <v>45937</v>
      </c>
    </row>
    <row r="2576" spans="1:14">
      <c r="A2576" s="9" t="str">
        <f>Tabla1[[#This Row],[DIA]]&amp;"-"&amp;Tabla1[[#This Row],[NUM]]</f>
        <v>45937-1316</v>
      </c>
      <c r="B2576" s="61">
        <v>45937</v>
      </c>
      <c r="C2576" t="s">
        <v>37</v>
      </c>
      <c r="D2576" t="s">
        <v>147</v>
      </c>
      <c r="E2576" t="s">
        <v>181</v>
      </c>
      <c r="F2576">
        <v>1316</v>
      </c>
      <c r="G2576">
        <v>0.50347222222222221</v>
      </c>
      <c r="H2576">
        <v>0.71875</v>
      </c>
      <c r="I2576">
        <v>16</v>
      </c>
      <c r="J2576">
        <v>8</v>
      </c>
      <c r="K2576">
        <v>8</v>
      </c>
      <c r="L2576">
        <v>50</v>
      </c>
      <c r="M2576" s="1" t="str">
        <f>IFERROR(VLOOKUP(Tabla1[[#This Row],[COD]],Circuitos[],2,0)," ")</f>
        <v xml:space="preserve"> </v>
      </c>
      <c r="N2576" s="9">
        <f>Tabla1[[#This Row],[DIA]]</f>
        <v>45937</v>
      </c>
    </row>
    <row r="2577" spans="1:14">
      <c r="A2577" s="9" t="str">
        <f>Tabla1[[#This Row],[DIA]]&amp;"-"&amp;Tabla1[[#This Row],[NUM]]</f>
        <v>45937-74</v>
      </c>
      <c r="B2577" s="61">
        <v>45937</v>
      </c>
      <c r="C2577" t="s">
        <v>252</v>
      </c>
      <c r="D2577" t="s">
        <v>36</v>
      </c>
      <c r="E2577" t="s">
        <v>272</v>
      </c>
      <c r="F2577">
        <v>74</v>
      </c>
      <c r="G2577">
        <v>0.375</v>
      </c>
      <c r="H2577">
        <v>0.4513888888888889</v>
      </c>
      <c r="I2577">
        <v>14</v>
      </c>
      <c r="J2577">
        <v>0</v>
      </c>
      <c r="K2577">
        <v>14</v>
      </c>
      <c r="L2577">
        <v>0</v>
      </c>
      <c r="M2577" s="1" t="str">
        <f>IFERROR(VLOOKUP(Tabla1[[#This Row],[COD]],Circuitos[],2,0)," ")</f>
        <v xml:space="preserve"> </v>
      </c>
      <c r="N2577" s="9">
        <f>Tabla1[[#This Row],[DIA]]</f>
        <v>45937</v>
      </c>
    </row>
    <row r="2578" spans="1:14">
      <c r="A2578" s="9" t="str">
        <f>Tabla1[[#This Row],[DIA]]&amp;"-"&amp;Tabla1[[#This Row],[NUM]]</f>
        <v>45937-78</v>
      </c>
      <c r="B2578" s="61">
        <v>45937</v>
      </c>
      <c r="C2578" t="s">
        <v>252</v>
      </c>
      <c r="D2578" t="s">
        <v>36</v>
      </c>
      <c r="E2578" t="s">
        <v>272</v>
      </c>
      <c r="F2578">
        <v>78</v>
      </c>
      <c r="G2578">
        <v>0.89236111111111116</v>
      </c>
      <c r="H2578">
        <v>0.96875</v>
      </c>
      <c r="I2578">
        <v>15</v>
      </c>
      <c r="J2578">
        <v>0</v>
      </c>
      <c r="K2578">
        <v>15</v>
      </c>
      <c r="L2578">
        <v>0</v>
      </c>
      <c r="M2578" s="1" t="str">
        <f>IFERROR(VLOOKUP(Tabla1[[#This Row],[COD]],Circuitos[],2,0)," ")</f>
        <v xml:space="preserve"> </v>
      </c>
      <c r="N2578" s="9">
        <f>Tabla1[[#This Row],[DIA]]</f>
        <v>45937</v>
      </c>
    </row>
    <row r="2579" spans="1:14">
      <c r="A2579" s="9" t="str">
        <f>Tabla1[[#This Row],[DIA]]&amp;"-"&amp;Tabla1[[#This Row],[NUM]]</f>
        <v>45937-58</v>
      </c>
      <c r="B2579" s="61">
        <v>45937</v>
      </c>
      <c r="C2579" t="s">
        <v>252</v>
      </c>
      <c r="D2579" t="s">
        <v>13</v>
      </c>
      <c r="E2579" t="s">
        <v>272</v>
      </c>
      <c r="F2579">
        <v>58</v>
      </c>
      <c r="G2579">
        <v>0.375</v>
      </c>
      <c r="H2579">
        <v>0.4513888888888889</v>
      </c>
      <c r="I2579">
        <v>23</v>
      </c>
      <c r="J2579">
        <v>7</v>
      </c>
      <c r="K2579">
        <v>16</v>
      </c>
      <c r="L2579">
        <v>30.434782608695652</v>
      </c>
      <c r="M2579" s="1" t="str">
        <f>IFERROR(VLOOKUP(Tabla1[[#This Row],[COD]],Circuitos[],2,0)," ")</f>
        <v xml:space="preserve"> </v>
      </c>
      <c r="N2579" s="9">
        <f>Tabla1[[#This Row],[DIA]]</f>
        <v>45937</v>
      </c>
    </row>
    <row r="2580" spans="1:14">
      <c r="A2580" s="9" t="str">
        <f>Tabla1[[#This Row],[DIA]]&amp;"-"&amp;Tabla1[[#This Row],[NUM]]</f>
        <v>45937-60</v>
      </c>
      <c r="B2580" s="61">
        <v>45937</v>
      </c>
      <c r="C2580" t="s">
        <v>252</v>
      </c>
      <c r="D2580" t="s">
        <v>13</v>
      </c>
      <c r="E2580" t="s">
        <v>272</v>
      </c>
      <c r="F2580">
        <v>60</v>
      </c>
      <c r="G2580">
        <v>0.60763888888888884</v>
      </c>
      <c r="H2580">
        <v>0.71527777777777779</v>
      </c>
      <c r="I2580">
        <v>30</v>
      </c>
      <c r="J2580">
        <v>0</v>
      </c>
      <c r="K2580">
        <v>30</v>
      </c>
      <c r="L2580">
        <v>0</v>
      </c>
      <c r="M2580" s="1" t="str">
        <f>IFERROR(VLOOKUP(Tabla1[[#This Row],[COD]],Circuitos[],2,0)," ")</f>
        <v xml:space="preserve"> </v>
      </c>
      <c r="N2580" s="9">
        <f>Tabla1[[#This Row],[DIA]]</f>
        <v>45937</v>
      </c>
    </row>
    <row r="2581" spans="1:14">
      <c r="A2581" s="9" t="str">
        <f>Tabla1[[#This Row],[DIA]]&amp;"-"&amp;Tabla1[[#This Row],[NUM]]</f>
        <v>45937-1305</v>
      </c>
      <c r="B2581" s="61">
        <v>45937</v>
      </c>
      <c r="C2581" t="s">
        <v>147</v>
      </c>
      <c r="D2581" t="s">
        <v>33</v>
      </c>
      <c r="E2581" t="s">
        <v>181</v>
      </c>
      <c r="F2581">
        <v>1305</v>
      </c>
      <c r="G2581">
        <v>0.55208333333333337</v>
      </c>
      <c r="H2581">
        <v>0.70833333333333337</v>
      </c>
      <c r="I2581">
        <v>12</v>
      </c>
      <c r="J2581">
        <v>0</v>
      </c>
      <c r="K2581">
        <v>12</v>
      </c>
      <c r="L2581">
        <v>0</v>
      </c>
      <c r="M2581" s="1" t="str">
        <f>IFERROR(VLOOKUP(Tabla1[[#This Row],[COD]],Circuitos[],2,0)," ")</f>
        <v xml:space="preserve"> </v>
      </c>
      <c r="N2581" s="9">
        <f>Tabla1[[#This Row],[DIA]]</f>
        <v>45937</v>
      </c>
    </row>
    <row r="2582" spans="1:14">
      <c r="A2582" s="9" t="str">
        <f>Tabla1[[#This Row],[DIA]]&amp;"-"&amp;Tabla1[[#This Row],[NUM]]</f>
        <v>45937-2020</v>
      </c>
      <c r="B2582" s="61">
        <v>45937</v>
      </c>
      <c r="C2582" t="s">
        <v>147</v>
      </c>
      <c r="D2582" t="s">
        <v>180</v>
      </c>
      <c r="E2582" t="s">
        <v>181</v>
      </c>
      <c r="F2582">
        <v>2020</v>
      </c>
      <c r="G2582">
        <v>0.76736111111111116</v>
      </c>
      <c r="H2582">
        <v>0.82986111111111116</v>
      </c>
      <c r="I2582">
        <v>58</v>
      </c>
      <c r="J2582">
        <v>5</v>
      </c>
      <c r="K2582">
        <v>53</v>
      </c>
      <c r="L2582">
        <v>8.6206896551724146</v>
      </c>
      <c r="M2582" s="1" t="str">
        <f>IFERROR(VLOOKUP(Tabla1[[#This Row],[COD]],Circuitos[],2,0)," ")</f>
        <v xml:space="preserve"> </v>
      </c>
      <c r="N2582" s="9">
        <f>Tabla1[[#This Row],[DIA]]</f>
        <v>45937</v>
      </c>
    </row>
    <row r="2583" spans="1:14">
      <c r="A2583" s="9" t="str">
        <f>Tabla1[[#This Row],[DIA]]&amp;"-"&amp;Tabla1[[#This Row],[NUM]]</f>
        <v>45937-2022</v>
      </c>
      <c r="B2583" s="61">
        <v>45937</v>
      </c>
      <c r="C2583" t="s">
        <v>147</v>
      </c>
      <c r="D2583" t="s">
        <v>180</v>
      </c>
      <c r="E2583" t="s">
        <v>181</v>
      </c>
      <c r="F2583">
        <v>2022</v>
      </c>
      <c r="G2583">
        <v>0.83680555555555558</v>
      </c>
      <c r="H2583">
        <v>0.90277777777777779</v>
      </c>
      <c r="I2583">
        <v>28</v>
      </c>
      <c r="J2583">
        <v>8</v>
      </c>
      <c r="K2583">
        <v>20</v>
      </c>
      <c r="L2583">
        <v>28.571428571428573</v>
      </c>
      <c r="M2583" s="1" t="str">
        <f>IFERROR(VLOOKUP(Tabla1[[#This Row],[COD]],Circuitos[],2,0)," ")</f>
        <v xml:space="preserve"> </v>
      </c>
      <c r="N2583" s="9">
        <f>Tabla1[[#This Row],[DIA]]</f>
        <v>45937</v>
      </c>
    </row>
    <row r="2584" spans="1:14">
      <c r="A2584" s="9" t="str">
        <f>Tabla1[[#This Row],[DIA]]&amp;"-"&amp;Tabla1[[#This Row],[NUM]]</f>
        <v>45937-1855</v>
      </c>
      <c r="B2584" s="61">
        <v>45937</v>
      </c>
      <c r="C2584" t="s">
        <v>147</v>
      </c>
      <c r="D2584" t="s">
        <v>36</v>
      </c>
      <c r="E2584" t="s">
        <v>181</v>
      </c>
      <c r="F2584">
        <v>1855</v>
      </c>
      <c r="G2584">
        <v>0.59722222222222221</v>
      </c>
      <c r="H2584">
        <v>0.71180555555555558</v>
      </c>
      <c r="I2584">
        <v>16</v>
      </c>
      <c r="J2584">
        <v>0</v>
      </c>
      <c r="K2584">
        <v>16</v>
      </c>
      <c r="L2584">
        <v>0</v>
      </c>
      <c r="M2584" s="1" t="str">
        <f>IFERROR(VLOOKUP(Tabla1[[#This Row],[COD]],Circuitos[],2,0)," ")</f>
        <v xml:space="preserve"> </v>
      </c>
      <c r="N2584" s="9">
        <f>Tabla1[[#This Row],[DIA]]</f>
        <v>45937</v>
      </c>
    </row>
    <row r="2585" spans="1:14">
      <c r="A2585" s="9" t="str">
        <f>Tabla1[[#This Row],[DIA]]&amp;"-"&amp;Tabla1[[#This Row],[NUM]]</f>
        <v>45937-1315</v>
      </c>
      <c r="B2585" s="61">
        <v>45937</v>
      </c>
      <c r="C2585" t="s">
        <v>147</v>
      </c>
      <c r="D2585" t="s">
        <v>37</v>
      </c>
      <c r="E2585" t="s">
        <v>181</v>
      </c>
      <c r="F2585">
        <v>1315</v>
      </c>
      <c r="G2585">
        <v>0.32291666666666669</v>
      </c>
      <c r="H2585">
        <v>0.46180555555555558</v>
      </c>
      <c r="I2585">
        <v>16</v>
      </c>
      <c r="J2585">
        <v>0</v>
      </c>
      <c r="K2585">
        <v>16</v>
      </c>
      <c r="L2585">
        <v>0</v>
      </c>
      <c r="M2585" s="1" t="str">
        <f>IFERROR(VLOOKUP(Tabla1[[#This Row],[COD]],Circuitos[],2,0)," ")</f>
        <v xml:space="preserve"> </v>
      </c>
      <c r="N2585" s="9">
        <f>Tabla1[[#This Row],[DIA]]</f>
        <v>45937</v>
      </c>
    </row>
    <row r="2586" spans="1:14">
      <c r="A2586" s="9" t="str">
        <f>Tabla1[[#This Row],[DIA]]&amp;"-"&amp;Tabla1[[#This Row],[NUM]]</f>
        <v>45937-762</v>
      </c>
      <c r="B2586" s="61">
        <v>45937</v>
      </c>
      <c r="C2586" t="s">
        <v>147</v>
      </c>
      <c r="D2586" t="s">
        <v>552</v>
      </c>
      <c r="E2586" t="s">
        <v>181</v>
      </c>
      <c r="F2586">
        <v>762</v>
      </c>
      <c r="G2586">
        <v>2.7777777777777776E-2</v>
      </c>
      <c r="H2586">
        <v>0.26041666666666669</v>
      </c>
      <c r="I2586">
        <v>27</v>
      </c>
      <c r="J2586">
        <v>0</v>
      </c>
      <c r="K2586">
        <v>27</v>
      </c>
      <c r="L2586">
        <v>0</v>
      </c>
      <c r="M2586" s="1" t="str">
        <f>IFERROR(VLOOKUP(Tabla1[[#This Row],[COD]],Circuitos[],2,0)," ")</f>
        <v xml:space="preserve"> </v>
      </c>
      <c r="N2586" s="9">
        <f>Tabla1[[#This Row],[DIA]]</f>
        <v>45937</v>
      </c>
    </row>
    <row r="2587" spans="1:14">
      <c r="A2587" s="9" t="str">
        <f>Tabla1[[#This Row],[DIA]]&amp;"-"&amp;Tabla1[[#This Row],[NUM]]</f>
        <v>45937-1859</v>
      </c>
      <c r="B2587" s="61">
        <v>45937</v>
      </c>
      <c r="C2587" t="s">
        <v>147</v>
      </c>
      <c r="D2587" t="s">
        <v>13</v>
      </c>
      <c r="E2587" t="s">
        <v>181</v>
      </c>
      <c r="F2587">
        <v>1859</v>
      </c>
      <c r="G2587">
        <v>0.55208333333333337</v>
      </c>
      <c r="H2587">
        <v>0.70138888888888884</v>
      </c>
      <c r="I2587">
        <v>30</v>
      </c>
      <c r="J2587">
        <v>0</v>
      </c>
      <c r="K2587">
        <v>30</v>
      </c>
      <c r="L2587">
        <v>0</v>
      </c>
      <c r="M2587" s="1" t="str">
        <f>IFERROR(VLOOKUP(Tabla1[[#This Row],[COD]],Circuitos[],2,0)," ")</f>
        <v xml:space="preserve"> </v>
      </c>
      <c r="N2587" s="9">
        <f>Tabla1[[#This Row],[DIA]]</f>
        <v>45937</v>
      </c>
    </row>
    <row r="2588" spans="1:14">
      <c r="A2588" s="9" t="str">
        <f>Tabla1[[#This Row],[DIA]]&amp;"-"&amp;Tabla1[[#This Row],[NUM]]</f>
        <v>45937-1313</v>
      </c>
      <c r="B2588" s="61">
        <v>45937</v>
      </c>
      <c r="C2588" t="s">
        <v>147</v>
      </c>
      <c r="D2588" t="s">
        <v>22</v>
      </c>
      <c r="E2588" t="s">
        <v>181</v>
      </c>
      <c r="F2588">
        <v>1313</v>
      </c>
      <c r="G2588">
        <v>0.59375</v>
      </c>
      <c r="H2588">
        <v>0.72569444444444442</v>
      </c>
      <c r="I2588">
        <v>12</v>
      </c>
      <c r="J2588">
        <v>0</v>
      </c>
      <c r="K2588">
        <v>12</v>
      </c>
      <c r="L2588">
        <v>0</v>
      </c>
      <c r="M2588" s="1" t="str">
        <f>IFERROR(VLOOKUP(Tabla1[[#This Row],[COD]],Circuitos[],2,0)," ")</f>
        <v xml:space="preserve"> </v>
      </c>
      <c r="N2588" s="9">
        <f>Tabla1[[#This Row],[DIA]]</f>
        <v>45937</v>
      </c>
    </row>
    <row r="2589" spans="1:14">
      <c r="A2589" s="9" t="str">
        <f>Tabla1[[#This Row],[DIA]]&amp;"-"&amp;Tabla1[[#This Row],[NUM]]</f>
        <v>45937-727</v>
      </c>
      <c r="B2589" s="61">
        <v>45937</v>
      </c>
      <c r="C2589" t="s">
        <v>13</v>
      </c>
      <c r="D2589" t="s">
        <v>103</v>
      </c>
      <c r="E2589" t="s">
        <v>482</v>
      </c>
      <c r="F2589">
        <v>727</v>
      </c>
      <c r="G2589">
        <v>0.80555555555555558</v>
      </c>
      <c r="H2589">
        <v>0.27083333333333331</v>
      </c>
      <c r="I2589">
        <v>20</v>
      </c>
      <c r="J2589">
        <v>0</v>
      </c>
      <c r="K2589">
        <v>20</v>
      </c>
      <c r="L2589">
        <v>0</v>
      </c>
      <c r="M2589" s="1" t="str">
        <f>IFERROR(VLOOKUP(Tabla1[[#This Row],[COD]],Circuitos[],2,0)," ")</f>
        <v xml:space="preserve"> </v>
      </c>
      <c r="N2589" s="9">
        <f>Tabla1[[#This Row],[DIA]]</f>
        <v>45937</v>
      </c>
    </row>
    <row r="2590" spans="1:14">
      <c r="A2590" s="9" t="str">
        <f>Tabla1[[#This Row],[DIA]]&amp;"-"&amp;Tabla1[[#This Row],[NUM]]</f>
        <v>45937-1241</v>
      </c>
      <c r="B2590" s="61">
        <v>45937</v>
      </c>
      <c r="C2590" t="s">
        <v>13</v>
      </c>
      <c r="D2590" t="s">
        <v>544</v>
      </c>
      <c r="E2590" t="s">
        <v>250</v>
      </c>
      <c r="F2590">
        <v>1241</v>
      </c>
      <c r="G2590">
        <v>0.66666666666666663</v>
      </c>
      <c r="H2590">
        <v>0.76388888888888884</v>
      </c>
      <c r="I2590">
        <v>50</v>
      </c>
      <c r="J2590">
        <v>0</v>
      </c>
      <c r="K2590">
        <v>50</v>
      </c>
      <c r="L2590">
        <v>0</v>
      </c>
      <c r="M2590" s="1" t="str">
        <f>IFERROR(VLOOKUP(Tabla1[[#This Row],[COD]],Circuitos[],2,0)," ")</f>
        <v xml:space="preserve"> </v>
      </c>
      <c r="N2590" s="9">
        <f>Tabla1[[#This Row],[DIA]]</f>
        <v>45937</v>
      </c>
    </row>
    <row r="2591" spans="1:14">
      <c r="A2591" s="9" t="str">
        <f>Tabla1[[#This Row],[DIA]]&amp;"-"&amp;Tabla1[[#This Row],[NUM]]</f>
        <v>45937-689</v>
      </c>
      <c r="B2591" s="61">
        <v>45937</v>
      </c>
      <c r="C2591" t="s">
        <v>13</v>
      </c>
      <c r="D2591" t="s">
        <v>545</v>
      </c>
      <c r="E2591" t="s">
        <v>250</v>
      </c>
      <c r="F2591">
        <v>689</v>
      </c>
      <c r="G2591">
        <v>0.71527777777777779</v>
      </c>
      <c r="H2591">
        <v>0.81597222222222221</v>
      </c>
      <c r="I2591">
        <v>45</v>
      </c>
      <c r="J2591">
        <v>0</v>
      </c>
      <c r="K2591">
        <v>45</v>
      </c>
      <c r="L2591">
        <v>0</v>
      </c>
      <c r="M2591" s="1" t="str">
        <f>IFERROR(VLOOKUP(Tabla1[[#This Row],[COD]],Circuitos[],2,0)," ")</f>
        <v xml:space="preserve"> </v>
      </c>
      <c r="N2591" s="9">
        <f>Tabla1[[#This Row],[DIA]]</f>
        <v>45937</v>
      </c>
    </row>
    <row r="2592" spans="1:14">
      <c r="A2592" s="9" t="str">
        <f>Tabla1[[#This Row],[DIA]]&amp;"-"&amp;Tabla1[[#This Row],[NUM]]</f>
        <v>45937-1858</v>
      </c>
      <c r="B2592" s="61">
        <v>45937</v>
      </c>
      <c r="C2592" t="s">
        <v>13</v>
      </c>
      <c r="D2592" t="s">
        <v>147</v>
      </c>
      <c r="E2592" t="s">
        <v>181</v>
      </c>
      <c r="F2592">
        <v>1858</v>
      </c>
      <c r="G2592">
        <v>0.5</v>
      </c>
      <c r="H2592">
        <v>0.71527777777777779</v>
      </c>
      <c r="I2592">
        <v>30</v>
      </c>
      <c r="J2592">
        <v>5</v>
      </c>
      <c r="K2592">
        <v>25</v>
      </c>
      <c r="L2592">
        <v>16.666666666666668</v>
      </c>
      <c r="M2592" s="1" t="str">
        <f>IFERROR(VLOOKUP(Tabla1[[#This Row],[COD]],Circuitos[],2,0)," ")</f>
        <v xml:space="preserve"> </v>
      </c>
      <c r="N2592" s="9">
        <f>Tabla1[[#This Row],[DIA]]</f>
        <v>45937</v>
      </c>
    </row>
    <row r="2593" spans="1:14">
      <c r="A2593" s="9" t="str">
        <f>Tabla1[[#This Row],[DIA]]&amp;"-"&amp;Tabla1[[#This Row],[NUM]]</f>
        <v>45937-416</v>
      </c>
      <c r="B2593" s="61">
        <v>45937</v>
      </c>
      <c r="C2593" t="s">
        <v>13</v>
      </c>
      <c r="D2593" t="s">
        <v>358</v>
      </c>
      <c r="E2593" t="s">
        <v>528</v>
      </c>
      <c r="F2593">
        <v>416</v>
      </c>
      <c r="G2593">
        <v>0.52083333333333337</v>
      </c>
      <c r="H2593">
        <v>0.72222222222222221</v>
      </c>
      <c r="I2593">
        <v>35</v>
      </c>
      <c r="J2593">
        <v>8</v>
      </c>
      <c r="K2593">
        <v>27</v>
      </c>
      <c r="L2593">
        <v>22.857142857142858</v>
      </c>
      <c r="M2593" s="1" t="str">
        <f>IFERROR(VLOOKUP(Tabla1[[#This Row],[COD]],Circuitos[],2,0)," ")</f>
        <v xml:space="preserve"> </v>
      </c>
      <c r="N2593" s="9">
        <f>Tabla1[[#This Row],[DIA]]</f>
        <v>45937</v>
      </c>
    </row>
    <row r="2594" spans="1:14">
      <c r="A2594" s="9" t="str">
        <f>Tabla1[[#This Row],[DIA]]&amp;"-"&amp;Tabla1[[#This Row],[NUM]]</f>
        <v>45937-761</v>
      </c>
      <c r="B2594" s="61">
        <v>45937</v>
      </c>
      <c r="C2594" t="s">
        <v>13</v>
      </c>
      <c r="D2594" t="s">
        <v>261</v>
      </c>
      <c r="E2594" t="s">
        <v>278</v>
      </c>
      <c r="F2594">
        <v>761</v>
      </c>
      <c r="G2594">
        <v>0.67361111111111116</v>
      </c>
      <c r="H2594">
        <v>0.77777777777777779</v>
      </c>
      <c r="I2594">
        <v>45</v>
      </c>
      <c r="J2594">
        <v>8</v>
      </c>
      <c r="K2594">
        <v>37</v>
      </c>
      <c r="L2594">
        <v>17.777777777777779</v>
      </c>
      <c r="M2594" s="1" t="str">
        <f>IFERROR(VLOOKUP(Tabla1[[#This Row],[COD]],Circuitos[],2,0)," ")</f>
        <v>Sicilia Mágica "I"</v>
      </c>
      <c r="N2594" s="9">
        <f>Tabla1[[#This Row],[DIA]]</f>
        <v>45937</v>
      </c>
    </row>
    <row r="2595" spans="1:14">
      <c r="A2595" s="9" t="str">
        <f>Tabla1[[#This Row],[DIA]]&amp;"-"&amp;Tabla1[[#This Row],[NUM]]</f>
        <v>45937-415</v>
      </c>
      <c r="B2595" s="61">
        <v>45937</v>
      </c>
      <c r="C2595" t="s">
        <v>358</v>
      </c>
      <c r="D2595" t="s">
        <v>13</v>
      </c>
      <c r="E2595" t="s">
        <v>528</v>
      </c>
      <c r="F2595">
        <v>415</v>
      </c>
      <c r="G2595">
        <v>0.34722222222222221</v>
      </c>
      <c r="H2595">
        <v>0.47569444444444442</v>
      </c>
      <c r="I2595">
        <v>35</v>
      </c>
      <c r="J2595">
        <v>0</v>
      </c>
      <c r="K2595">
        <v>35</v>
      </c>
      <c r="L2595">
        <v>0</v>
      </c>
      <c r="M2595" s="1" t="str">
        <f>IFERROR(VLOOKUP(Tabla1[[#This Row],[COD]],Circuitos[],2,0)," ")</f>
        <v xml:space="preserve"> </v>
      </c>
      <c r="N2595" s="9">
        <f>Tabla1[[#This Row],[DIA]]</f>
        <v>45937</v>
      </c>
    </row>
    <row r="2596" spans="1:14">
      <c r="A2596" s="9" t="str">
        <f>Tabla1[[#This Row],[DIA]]&amp;"-"&amp;Tabla1[[#This Row],[NUM]]</f>
        <v>45937-1784</v>
      </c>
      <c r="B2596" s="61">
        <v>45937</v>
      </c>
      <c r="C2596" t="s">
        <v>261</v>
      </c>
      <c r="D2596" t="s">
        <v>252</v>
      </c>
      <c r="E2596" t="s">
        <v>272</v>
      </c>
      <c r="F2596">
        <v>1784</v>
      </c>
      <c r="G2596">
        <v>0.51041666666666663</v>
      </c>
      <c r="H2596">
        <v>0.55902777777777779</v>
      </c>
      <c r="I2596">
        <v>30</v>
      </c>
      <c r="J2596">
        <v>0</v>
      </c>
      <c r="K2596">
        <v>30</v>
      </c>
      <c r="L2596">
        <v>0</v>
      </c>
      <c r="M2596" s="1" t="str">
        <f>IFERROR(VLOOKUP(Tabla1[[#This Row],[COD]],Circuitos[],2,0)," ")</f>
        <v xml:space="preserve"> </v>
      </c>
      <c r="N2596" s="9">
        <f>Tabla1[[#This Row],[DIA]]</f>
        <v>45937</v>
      </c>
    </row>
    <row r="2597" spans="1:14">
      <c r="A2597" s="9" t="str">
        <f>Tabla1[[#This Row],[DIA]]&amp;"-"&amp;Tabla1[[#This Row],[NUM]]</f>
        <v>45937-1794</v>
      </c>
      <c r="B2597" s="61">
        <v>45937</v>
      </c>
      <c r="C2597" t="s">
        <v>261</v>
      </c>
      <c r="D2597" t="s">
        <v>252</v>
      </c>
      <c r="E2597" t="s">
        <v>272</v>
      </c>
      <c r="F2597">
        <v>1794</v>
      </c>
      <c r="G2597">
        <v>0.79513888888888884</v>
      </c>
      <c r="H2597">
        <v>0.84722222222222221</v>
      </c>
      <c r="I2597">
        <v>15</v>
      </c>
      <c r="J2597">
        <v>0</v>
      </c>
      <c r="K2597">
        <v>15</v>
      </c>
      <c r="L2597">
        <v>0</v>
      </c>
      <c r="M2597" s="1" t="str">
        <f>IFERROR(VLOOKUP(Tabla1[[#This Row],[COD]],Circuitos[],2,0)," ")</f>
        <v xml:space="preserve"> </v>
      </c>
      <c r="N2597" s="9">
        <f>Tabla1[[#This Row],[DIA]]</f>
        <v>45937</v>
      </c>
    </row>
    <row r="2598" spans="1:14">
      <c r="A2598" s="9" t="str">
        <f>Tabla1[[#This Row],[DIA]]&amp;"-"&amp;Tabla1[[#This Row],[NUM]]</f>
        <v>45937-762</v>
      </c>
      <c r="B2598" s="61">
        <v>45937</v>
      </c>
      <c r="C2598" t="s">
        <v>261</v>
      </c>
      <c r="D2598" t="s">
        <v>13</v>
      </c>
      <c r="E2598" t="s">
        <v>278</v>
      </c>
      <c r="F2598">
        <v>762</v>
      </c>
      <c r="G2598">
        <v>0.81944444444444442</v>
      </c>
      <c r="H2598">
        <v>0.92708333333333337</v>
      </c>
      <c r="I2598">
        <v>45</v>
      </c>
      <c r="J2598">
        <v>8</v>
      </c>
      <c r="K2598">
        <v>37</v>
      </c>
      <c r="L2598">
        <v>17.777777777777779</v>
      </c>
      <c r="M2598" s="1" t="str">
        <f>IFERROR(VLOOKUP(Tabla1[[#This Row],[COD]],Circuitos[],2,0)," ")</f>
        <v xml:space="preserve"> </v>
      </c>
      <c r="N2598" s="9">
        <f>Tabla1[[#This Row],[DIA]]</f>
        <v>45937</v>
      </c>
    </row>
    <row r="2599" spans="1:14">
      <c r="A2599" s="9" t="str">
        <f>Tabla1[[#This Row],[DIA]]&amp;"-"&amp;Tabla1[[#This Row],[NUM]]</f>
        <v>45937-507</v>
      </c>
      <c r="B2599" s="61">
        <v>45937</v>
      </c>
      <c r="C2599" t="s">
        <v>336</v>
      </c>
      <c r="D2599" t="s">
        <v>252</v>
      </c>
      <c r="E2599" t="s">
        <v>272</v>
      </c>
      <c r="F2599">
        <v>507</v>
      </c>
      <c r="G2599">
        <v>0.2326388888888889</v>
      </c>
      <c r="H2599">
        <v>0.29166666666666669</v>
      </c>
      <c r="I2599">
        <v>37</v>
      </c>
      <c r="J2599">
        <v>7</v>
      </c>
      <c r="K2599">
        <v>30</v>
      </c>
      <c r="L2599">
        <v>18.918918918918919</v>
      </c>
      <c r="M2599" s="1" t="str">
        <f>IFERROR(VLOOKUP(Tabla1[[#This Row],[COD]],Circuitos[],2,0)," ")</f>
        <v xml:space="preserve"> </v>
      </c>
      <c r="N2599" s="9">
        <f>Tabla1[[#This Row],[DIA]]</f>
        <v>45937</v>
      </c>
    </row>
    <row r="2600" spans="1:14">
      <c r="A2600" s="9" t="str">
        <f>Tabla1[[#This Row],[DIA]]&amp;"-"&amp;Tabla1[[#This Row],[NUM]]</f>
        <v>45937-1302</v>
      </c>
      <c r="B2600" s="61">
        <v>45937</v>
      </c>
      <c r="C2600" t="s">
        <v>22</v>
      </c>
      <c r="D2600" t="s">
        <v>147</v>
      </c>
      <c r="E2600" t="s">
        <v>181</v>
      </c>
      <c r="F2600">
        <v>1302</v>
      </c>
      <c r="G2600">
        <v>0.4826388888888889</v>
      </c>
      <c r="H2600">
        <v>0.6875</v>
      </c>
      <c r="I2600">
        <v>12</v>
      </c>
      <c r="J2600">
        <v>0</v>
      </c>
      <c r="K2600">
        <v>12</v>
      </c>
      <c r="L2600">
        <v>0</v>
      </c>
      <c r="M2600" s="1" t="str">
        <f>IFERROR(VLOOKUP(Tabla1[[#This Row],[COD]],Circuitos[],2,0)," ")</f>
        <v xml:space="preserve"> </v>
      </c>
      <c r="N2600" s="9">
        <f>Tabla1[[#This Row],[DIA]]</f>
        <v>45937</v>
      </c>
    </row>
    <row r="2601" spans="1:14">
      <c r="A2601" s="9" t="str">
        <f>Tabla1[[#This Row],[DIA]]&amp;"-"&amp;Tabla1[[#This Row],[NUM]]</f>
        <v>45937-942</v>
      </c>
      <c r="B2601" s="61">
        <v>45937</v>
      </c>
      <c r="C2601" t="s">
        <v>254</v>
      </c>
      <c r="D2601" t="s">
        <v>13</v>
      </c>
      <c r="E2601" t="s">
        <v>250</v>
      </c>
      <c r="F2601">
        <v>942</v>
      </c>
      <c r="G2601">
        <v>0.8125</v>
      </c>
      <c r="H2601">
        <v>0.93402777777777779</v>
      </c>
      <c r="I2601">
        <v>45</v>
      </c>
      <c r="J2601">
        <v>0</v>
      </c>
      <c r="K2601">
        <v>45</v>
      </c>
      <c r="L2601">
        <v>0</v>
      </c>
      <c r="M2601" s="1" t="str">
        <f>IFERROR(VLOOKUP(Tabla1[[#This Row],[COD]],Circuitos[],2,0)," ")</f>
        <v xml:space="preserve"> </v>
      </c>
      <c r="N2601" s="9">
        <f>Tabla1[[#This Row],[DIA]]</f>
        <v>45937</v>
      </c>
    </row>
    <row r="2602" spans="1:14">
      <c r="A2602" s="9" t="str">
        <f>Tabla1[[#This Row],[DIA]]&amp;"-"&amp;Tabla1[[#This Row],[NUM]]</f>
        <v>45938-2333</v>
      </c>
      <c r="B2602" s="61">
        <v>45938</v>
      </c>
      <c r="C2602" t="s">
        <v>185</v>
      </c>
      <c r="D2602" t="s">
        <v>147</v>
      </c>
      <c r="E2602" t="s">
        <v>181</v>
      </c>
      <c r="F2602">
        <v>2333</v>
      </c>
      <c r="G2602">
        <v>0.79513888888888884</v>
      </c>
      <c r="H2602">
        <v>0.85763888888888884</v>
      </c>
      <c r="I2602">
        <v>40</v>
      </c>
      <c r="J2602">
        <v>4</v>
      </c>
      <c r="K2602">
        <v>36</v>
      </c>
      <c r="L2602">
        <v>10</v>
      </c>
      <c r="M2602" s="1" t="str">
        <f>IFERROR(VLOOKUP(Tabla1[[#This Row],[COD]],Circuitos[],2,0)," ")</f>
        <v xml:space="preserve"> </v>
      </c>
      <c r="N2602" s="9">
        <f>Tabla1[[#This Row],[DIA]]</f>
        <v>45938</v>
      </c>
    </row>
    <row r="2603" spans="1:14">
      <c r="A2603" s="9" t="str">
        <f>Tabla1[[#This Row],[DIA]]&amp;"-"&amp;Tabla1[[#This Row],[NUM]]</f>
        <v>45938-847</v>
      </c>
      <c r="B2603" s="61">
        <v>45938</v>
      </c>
      <c r="C2603" t="s">
        <v>103</v>
      </c>
      <c r="D2603" t="s">
        <v>495</v>
      </c>
      <c r="E2603" t="s">
        <v>482</v>
      </c>
      <c r="F2603">
        <v>847</v>
      </c>
      <c r="G2603">
        <v>0.34375</v>
      </c>
      <c r="H2603">
        <v>0.57291666666666663</v>
      </c>
      <c r="I2603">
        <v>20</v>
      </c>
      <c r="J2603">
        <v>0</v>
      </c>
      <c r="K2603">
        <v>20</v>
      </c>
      <c r="L2603">
        <v>0</v>
      </c>
      <c r="M2603" s="1" t="str">
        <f>IFERROR(VLOOKUP(Tabla1[[#This Row],[COD]],Circuitos[],2,0)," ")</f>
        <v>Lo Mejor de Sudáfrica</v>
      </c>
      <c r="N2603" s="9">
        <f>Tabla1[[#This Row],[DIA]]</f>
        <v>45938</v>
      </c>
    </row>
    <row r="2604" spans="1:14">
      <c r="A2604" s="9" t="str">
        <f>Tabla1[[#This Row],[DIA]]&amp;"-"&amp;Tabla1[[#This Row],[NUM]]</f>
        <v>45938-8055</v>
      </c>
      <c r="B2604" s="61">
        <v>45938</v>
      </c>
      <c r="C2604" t="s">
        <v>175</v>
      </c>
      <c r="D2604" t="s">
        <v>173</v>
      </c>
      <c r="E2604" t="s">
        <v>257</v>
      </c>
      <c r="F2604">
        <v>8055</v>
      </c>
      <c r="G2604">
        <v>0.5625</v>
      </c>
      <c r="H2604">
        <v>0.61458333333333337</v>
      </c>
      <c r="I2604">
        <v>20</v>
      </c>
      <c r="J2604">
        <v>0</v>
      </c>
      <c r="K2604">
        <v>20</v>
      </c>
      <c r="L2604">
        <v>0</v>
      </c>
      <c r="M2604" s="1" t="str">
        <f>IFERROR(VLOOKUP(Tabla1[[#This Row],[COD]],Circuitos[],2,0)," ")</f>
        <v xml:space="preserve"> </v>
      </c>
      <c r="N2604" s="9">
        <f>Tabla1[[#This Row],[DIA]]</f>
        <v>45938</v>
      </c>
    </row>
    <row r="2605" spans="1:14">
      <c r="A2605" s="9" t="str">
        <f>Tabla1[[#This Row],[DIA]]&amp;"-"&amp;Tabla1[[#This Row],[NUM]]</f>
        <v>45938-726</v>
      </c>
      <c r="B2605" s="61">
        <v>45938</v>
      </c>
      <c r="C2605" t="s">
        <v>147</v>
      </c>
      <c r="D2605" t="s">
        <v>550</v>
      </c>
      <c r="E2605" t="s">
        <v>181</v>
      </c>
      <c r="F2605">
        <v>726</v>
      </c>
      <c r="G2605">
        <v>0.84722222222222221</v>
      </c>
      <c r="H2605">
        <v>0.25</v>
      </c>
      <c r="I2605">
        <v>15</v>
      </c>
      <c r="J2605">
        <v>0</v>
      </c>
      <c r="K2605">
        <v>15</v>
      </c>
      <c r="L2605">
        <v>0</v>
      </c>
      <c r="M2605" s="1" t="str">
        <f>IFERROR(VLOOKUP(Tabla1[[#This Row],[COD]],Circuitos[],2,0)," ")</f>
        <v>Lo Mejor de Nepal</v>
      </c>
      <c r="N2605" s="9">
        <f>Tabla1[[#This Row],[DIA]]</f>
        <v>45938</v>
      </c>
    </row>
    <row r="2606" spans="1:14">
      <c r="A2606" s="9" t="str">
        <f>Tabla1[[#This Row],[DIA]]&amp;"-"&amp;Tabla1[[#This Row],[NUM]]</f>
        <v>45938-808</v>
      </c>
      <c r="B2606" s="61">
        <v>45938</v>
      </c>
      <c r="C2606" t="s">
        <v>546</v>
      </c>
      <c r="D2606" t="s">
        <v>103</v>
      </c>
      <c r="E2606" t="s">
        <v>482</v>
      </c>
      <c r="F2606">
        <v>808</v>
      </c>
      <c r="G2606">
        <v>0.60416666666666663</v>
      </c>
      <c r="H2606">
        <v>0.86458333333333337</v>
      </c>
      <c r="I2606">
        <v>20</v>
      </c>
      <c r="J2606">
        <v>4</v>
      </c>
      <c r="K2606">
        <v>16</v>
      </c>
      <c r="L2606">
        <v>20</v>
      </c>
      <c r="M2606" s="1" t="str">
        <f>IFERROR(VLOOKUP(Tabla1[[#This Row],[COD]],Circuitos[],2,0)," ")</f>
        <v xml:space="preserve"> </v>
      </c>
      <c r="N2606" s="9">
        <f>Tabla1[[#This Row],[DIA]]</f>
        <v>45938</v>
      </c>
    </row>
    <row r="2607" spans="1:14">
      <c r="A2607" s="9" t="str">
        <f>Tabla1[[#This Row],[DIA]]&amp;"-"&amp;Tabla1[[#This Row],[NUM]]</f>
        <v>45938-1858</v>
      </c>
      <c r="B2607" s="61">
        <v>45938</v>
      </c>
      <c r="C2607" t="s">
        <v>13</v>
      </c>
      <c r="D2607" t="s">
        <v>147</v>
      </c>
      <c r="E2607" t="s">
        <v>181</v>
      </c>
      <c r="F2607">
        <v>1858</v>
      </c>
      <c r="G2607">
        <v>0.49652777777777779</v>
      </c>
      <c r="H2607">
        <v>0.71527777777777779</v>
      </c>
      <c r="I2607">
        <v>15</v>
      </c>
      <c r="J2607">
        <v>0</v>
      </c>
      <c r="K2607">
        <v>15</v>
      </c>
      <c r="L2607">
        <v>0</v>
      </c>
      <c r="M2607" s="1" t="str">
        <f>IFERROR(VLOOKUP(Tabla1[[#This Row],[COD]],Circuitos[],2,0)," ")</f>
        <v xml:space="preserve"> </v>
      </c>
      <c r="N2607" s="9">
        <f>Tabla1[[#This Row],[DIA]]</f>
        <v>45938</v>
      </c>
    </row>
    <row r="2608" spans="1:14">
      <c r="A2608" s="9" t="str">
        <f>Tabla1[[#This Row],[DIA]]&amp;"-"&amp;Tabla1[[#This Row],[NUM]]</f>
        <v>45938-710</v>
      </c>
      <c r="B2608" s="61">
        <v>45938</v>
      </c>
      <c r="C2608" t="s">
        <v>13</v>
      </c>
      <c r="D2608" t="s">
        <v>153</v>
      </c>
      <c r="E2608" t="s">
        <v>498</v>
      </c>
      <c r="F2608">
        <v>710</v>
      </c>
      <c r="G2608">
        <v>0.46180555555555558</v>
      </c>
      <c r="H2608">
        <v>0.24652777777777779</v>
      </c>
      <c r="I2608">
        <v>27</v>
      </c>
      <c r="J2608">
        <v>26</v>
      </c>
      <c r="K2608">
        <v>1</v>
      </c>
      <c r="L2608">
        <v>96.296296296296291</v>
      </c>
      <c r="M2608" s="1" t="str">
        <f>IFERROR(VLOOKUP(Tabla1[[#This Row],[COD]],Circuitos[],2,0)," ")</f>
        <v xml:space="preserve"> </v>
      </c>
      <c r="N2608" s="9">
        <f>Tabla1[[#This Row],[DIA]]</f>
        <v>45938</v>
      </c>
    </row>
    <row r="2609" spans="1:14">
      <c r="A2609" s="9" t="str">
        <f>Tabla1[[#This Row],[DIA]]&amp;"-"&amp;Tabla1[[#This Row],[NUM]]</f>
        <v>45939-726</v>
      </c>
      <c r="B2609" s="61">
        <v>45939</v>
      </c>
      <c r="C2609" t="s">
        <v>103</v>
      </c>
      <c r="D2609" t="s">
        <v>13</v>
      </c>
      <c r="E2609" t="s">
        <v>482</v>
      </c>
      <c r="F2609">
        <v>726</v>
      </c>
      <c r="G2609">
        <v>3.472222222222222E-3</v>
      </c>
      <c r="H2609">
        <v>0.33680555555555558</v>
      </c>
      <c r="I2609">
        <v>20</v>
      </c>
      <c r="J2609">
        <v>4</v>
      </c>
      <c r="K2609">
        <v>16</v>
      </c>
      <c r="L2609">
        <v>20</v>
      </c>
      <c r="M2609" s="1" t="str">
        <f>IFERROR(VLOOKUP(Tabla1[[#This Row],[COD]],Circuitos[],2,0)," ")</f>
        <v xml:space="preserve"> </v>
      </c>
      <c r="N2609" s="9">
        <f>Tabla1[[#This Row],[DIA]]</f>
        <v>45939</v>
      </c>
    </row>
    <row r="2610" spans="1:14">
      <c r="A2610" s="9" t="str">
        <f>Tabla1[[#This Row],[DIA]]&amp;"-"&amp;Tabla1[[#This Row],[NUM]]</f>
        <v>45939-104</v>
      </c>
      <c r="B2610" s="61">
        <v>45939</v>
      </c>
      <c r="C2610" t="s">
        <v>13</v>
      </c>
      <c r="D2610" t="s">
        <v>111</v>
      </c>
      <c r="E2610" t="s">
        <v>265</v>
      </c>
      <c r="F2610">
        <v>104</v>
      </c>
      <c r="G2610">
        <v>0.90625</v>
      </c>
      <c r="H2610">
        <v>0.27430555555555558</v>
      </c>
      <c r="I2610">
        <v>27</v>
      </c>
      <c r="J2610">
        <v>0</v>
      </c>
      <c r="K2610">
        <v>27</v>
      </c>
      <c r="L2610">
        <v>0</v>
      </c>
      <c r="M2610" s="1" t="str">
        <f>IFERROR(VLOOKUP(Tabla1[[#This Row],[COD]],Circuitos[],2,0)," ")</f>
        <v xml:space="preserve"> </v>
      </c>
      <c r="N2610" s="9">
        <f>Tabla1[[#This Row],[DIA]]</f>
        <v>45939</v>
      </c>
    </row>
    <row r="2611" spans="1:14">
      <c r="A2611" s="9" t="str">
        <f>Tabla1[[#This Row],[DIA]]&amp;"-"&amp;Tabla1[[#This Row],[NUM]]</f>
        <v>45939-5129</v>
      </c>
      <c r="B2611" s="61">
        <v>45939</v>
      </c>
      <c r="C2611" t="s">
        <v>153</v>
      </c>
      <c r="D2611" t="s">
        <v>503</v>
      </c>
      <c r="E2611" t="s">
        <v>498</v>
      </c>
      <c r="F2611">
        <v>5129</v>
      </c>
      <c r="G2611">
        <v>0.37847222222222221</v>
      </c>
      <c r="H2611">
        <v>0.47222222222222221</v>
      </c>
      <c r="I2611">
        <v>27</v>
      </c>
      <c r="J2611">
        <v>26</v>
      </c>
      <c r="K2611">
        <v>1</v>
      </c>
      <c r="L2611">
        <v>96.296296296296291</v>
      </c>
      <c r="M2611" s="1" t="str">
        <f>IFERROR(VLOOKUP(Tabla1[[#This Row],[COD]],Circuitos[],2,0)," ")</f>
        <v>Lo Mejor de China</v>
      </c>
      <c r="N2611" s="9">
        <f>Tabla1[[#This Row],[DIA]]</f>
        <v>45939</v>
      </c>
    </row>
    <row r="2612" spans="1:14">
      <c r="A2612" s="9" t="str">
        <f>Tabla1[[#This Row],[DIA]]&amp;"-"&amp;Tabla1[[#This Row],[NUM]]</f>
        <v>45939-6742</v>
      </c>
      <c r="B2612" s="61">
        <v>45939</v>
      </c>
      <c r="C2612" t="s">
        <v>277</v>
      </c>
      <c r="D2612" t="s">
        <v>13</v>
      </c>
      <c r="E2612" t="s">
        <v>564</v>
      </c>
      <c r="F2612">
        <v>6742</v>
      </c>
      <c r="G2612">
        <v>0.4375</v>
      </c>
      <c r="H2612">
        <v>0.66319444444444442</v>
      </c>
      <c r="I2612">
        <v>40</v>
      </c>
      <c r="J2612">
        <v>0</v>
      </c>
      <c r="K2612">
        <v>40</v>
      </c>
      <c r="L2612">
        <v>0</v>
      </c>
      <c r="M2612" s="1" t="str">
        <f>IFERROR(VLOOKUP(Tabla1[[#This Row],[COD]],Circuitos[],2,0)," ")</f>
        <v xml:space="preserve"> </v>
      </c>
      <c r="N2612" s="9">
        <f>Tabla1[[#This Row],[DIA]]</f>
        <v>45939</v>
      </c>
    </row>
    <row r="2613" spans="1:14">
      <c r="A2613" s="9" t="str">
        <f>Tabla1[[#This Row],[DIA]]&amp;"-"&amp;Tabla1[[#This Row],[NUM]]</f>
        <v>45940-1012</v>
      </c>
      <c r="B2613" s="61">
        <v>45940</v>
      </c>
      <c r="C2613" t="s">
        <v>562</v>
      </c>
      <c r="D2613" t="s">
        <v>173</v>
      </c>
      <c r="E2613" t="s">
        <v>174</v>
      </c>
      <c r="F2613">
        <v>1012</v>
      </c>
      <c r="G2613">
        <v>0.46875</v>
      </c>
      <c r="H2613">
        <v>0.54166666666666663</v>
      </c>
      <c r="I2613">
        <v>88</v>
      </c>
      <c r="J2613">
        <v>61</v>
      </c>
      <c r="K2613">
        <v>27</v>
      </c>
      <c r="L2613">
        <v>69.318181818181813</v>
      </c>
      <c r="M2613" s="1" t="str">
        <f>IFERROR(VLOOKUP(Tabla1[[#This Row],[COD]],Circuitos[],2,0)," ")</f>
        <v xml:space="preserve"> </v>
      </c>
      <c r="N2613" s="9">
        <f>Tabla1[[#This Row],[DIA]]</f>
        <v>45940</v>
      </c>
    </row>
    <row r="2614" spans="1:14">
      <c r="A2614" s="9" t="str">
        <f>Tabla1[[#This Row],[DIA]]&amp;"-"&amp;Tabla1[[#This Row],[NUM]]</f>
        <v>45940-2333</v>
      </c>
      <c r="B2614" s="61">
        <v>45940</v>
      </c>
      <c r="C2614" t="s">
        <v>185</v>
      </c>
      <c r="D2614" t="s">
        <v>147</v>
      </c>
      <c r="E2614" t="s">
        <v>181</v>
      </c>
      <c r="F2614">
        <v>2333</v>
      </c>
      <c r="G2614">
        <v>0.79513888888888884</v>
      </c>
      <c r="H2614">
        <v>0.85763888888888884</v>
      </c>
      <c r="I2614">
        <v>40</v>
      </c>
      <c r="J2614">
        <v>7</v>
      </c>
      <c r="K2614">
        <v>33</v>
      </c>
      <c r="L2614">
        <v>17.5</v>
      </c>
      <c r="M2614" s="1" t="str">
        <f>IFERROR(VLOOKUP(Tabla1[[#This Row],[COD]],Circuitos[],2,0)," ")</f>
        <v xml:space="preserve"> </v>
      </c>
      <c r="N2614" s="9">
        <f>Tabla1[[#This Row],[DIA]]</f>
        <v>45940</v>
      </c>
    </row>
    <row r="2615" spans="1:14">
      <c r="A2615" s="9" t="str">
        <f>Tabla1[[#This Row],[DIA]]&amp;"-"&amp;Tabla1[[#This Row],[NUM]]</f>
        <v>45940-920</v>
      </c>
      <c r="B2615" s="61">
        <v>45940</v>
      </c>
      <c r="C2615" t="s">
        <v>185</v>
      </c>
      <c r="D2615" t="s">
        <v>13</v>
      </c>
      <c r="E2615" t="s">
        <v>186</v>
      </c>
      <c r="F2615">
        <v>920</v>
      </c>
      <c r="G2615">
        <v>0.63888888888888884</v>
      </c>
      <c r="H2615">
        <v>0.78125</v>
      </c>
      <c r="I2615">
        <v>30</v>
      </c>
      <c r="J2615">
        <v>4</v>
      </c>
      <c r="K2615">
        <v>26</v>
      </c>
      <c r="L2615">
        <v>13.333333333333334</v>
      </c>
      <c r="M2615" s="1" t="str">
        <f>IFERROR(VLOOKUP(Tabla1[[#This Row],[COD]],Circuitos[],2,0)," ")</f>
        <v xml:space="preserve"> </v>
      </c>
      <c r="N2615" s="9">
        <f>Tabla1[[#This Row],[DIA]]</f>
        <v>45940</v>
      </c>
    </row>
    <row r="2616" spans="1:14">
      <c r="A2616" s="9" t="str">
        <f>Tabla1[[#This Row],[DIA]]&amp;"-"&amp;Tabla1[[#This Row],[NUM]]</f>
        <v>45940-1011</v>
      </c>
      <c r="B2616" s="61">
        <v>45940</v>
      </c>
      <c r="C2616" t="s">
        <v>175</v>
      </c>
      <c r="D2616" t="s">
        <v>562</v>
      </c>
      <c r="E2616" t="s">
        <v>174</v>
      </c>
      <c r="F2616">
        <v>1011</v>
      </c>
      <c r="G2616">
        <v>0.33333333333333331</v>
      </c>
      <c r="H2616">
        <v>0.36458333333333331</v>
      </c>
      <c r="I2616">
        <v>88</v>
      </c>
      <c r="J2616">
        <v>61</v>
      </c>
      <c r="K2616">
        <v>27</v>
      </c>
      <c r="L2616">
        <v>69.318181818181813</v>
      </c>
      <c r="M2616" s="1" t="str">
        <f>IFERROR(VLOOKUP(Tabla1[[#This Row],[COD]],Circuitos[],2,0)," ")</f>
        <v xml:space="preserve"> </v>
      </c>
      <c r="N2616" s="9">
        <f>Tabla1[[#This Row],[DIA]]</f>
        <v>45940</v>
      </c>
    </row>
    <row r="2617" spans="1:14">
      <c r="A2617" s="9" t="str">
        <f>Tabla1[[#This Row],[DIA]]&amp;"-"&amp;Tabla1[[#This Row],[NUM]]</f>
        <v>45940-8059</v>
      </c>
      <c r="B2617" s="61">
        <v>45940</v>
      </c>
      <c r="C2617" t="s">
        <v>175</v>
      </c>
      <c r="D2617" t="s">
        <v>173</v>
      </c>
      <c r="E2617" t="s">
        <v>257</v>
      </c>
      <c r="F2617">
        <v>8059</v>
      </c>
      <c r="G2617">
        <v>0.60416666666666663</v>
      </c>
      <c r="H2617">
        <v>0.65625</v>
      </c>
      <c r="I2617">
        <v>10</v>
      </c>
      <c r="J2617">
        <v>0</v>
      </c>
      <c r="K2617">
        <v>10</v>
      </c>
      <c r="L2617">
        <v>0</v>
      </c>
      <c r="M2617" s="1" t="str">
        <f>IFERROR(VLOOKUP(Tabla1[[#This Row],[COD]],Circuitos[],2,0)," ")</f>
        <v xml:space="preserve"> </v>
      </c>
      <c r="N2617" s="9">
        <f>Tabla1[[#This Row],[DIA]]</f>
        <v>45940</v>
      </c>
    </row>
    <row r="2618" spans="1:14">
      <c r="A2618" s="9" t="str">
        <f>Tabla1[[#This Row],[DIA]]&amp;"-"&amp;Tabla1[[#This Row],[NUM]]</f>
        <v>45940-5033</v>
      </c>
      <c r="B2618" s="61">
        <v>45940</v>
      </c>
      <c r="C2618" t="s">
        <v>175</v>
      </c>
      <c r="D2618" t="s">
        <v>173</v>
      </c>
      <c r="E2618" t="s">
        <v>174</v>
      </c>
      <c r="F2618">
        <v>5033</v>
      </c>
      <c r="G2618">
        <v>0.83333333333333337</v>
      </c>
      <c r="H2618">
        <v>0.89583333333333337</v>
      </c>
      <c r="I2618">
        <v>20</v>
      </c>
      <c r="J2618">
        <v>0</v>
      </c>
      <c r="K2618">
        <v>20</v>
      </c>
      <c r="L2618">
        <v>0</v>
      </c>
      <c r="M2618" s="1" t="str">
        <f>IFERROR(VLOOKUP(Tabla1[[#This Row],[COD]],Circuitos[],2,0)," ")</f>
        <v xml:space="preserve"> </v>
      </c>
      <c r="N2618" s="9">
        <f>Tabla1[[#This Row],[DIA]]</f>
        <v>45940</v>
      </c>
    </row>
    <row r="2619" spans="1:14">
      <c r="A2619" s="9" t="str">
        <f>Tabla1[[#This Row],[DIA]]&amp;"-"&amp;Tabla1[[#This Row],[NUM]]</f>
        <v>45940-5003</v>
      </c>
      <c r="B2619" s="61">
        <v>45940</v>
      </c>
      <c r="C2619" t="s">
        <v>175</v>
      </c>
      <c r="D2619" t="s">
        <v>173</v>
      </c>
      <c r="E2619" t="s">
        <v>174</v>
      </c>
      <c r="F2619">
        <v>5003</v>
      </c>
      <c r="G2619">
        <v>0.83333333333333337</v>
      </c>
      <c r="H2619">
        <v>0.89583333333333337</v>
      </c>
      <c r="I2619">
        <v>10</v>
      </c>
      <c r="J2619">
        <v>0</v>
      </c>
      <c r="K2619">
        <v>10</v>
      </c>
      <c r="L2619">
        <v>0</v>
      </c>
      <c r="M2619" s="1" t="str">
        <f>IFERROR(VLOOKUP(Tabla1[[#This Row],[COD]],Circuitos[],2,0)," ")</f>
        <v xml:space="preserve"> </v>
      </c>
      <c r="N2619" s="9">
        <f>Tabla1[[#This Row],[DIA]]</f>
        <v>45940</v>
      </c>
    </row>
    <row r="2620" spans="1:14">
      <c r="A2620" s="9" t="str">
        <f>Tabla1[[#This Row],[DIA]]&amp;"-"&amp;Tabla1[[#This Row],[NUM]]</f>
        <v>45940-390</v>
      </c>
      <c r="B2620" s="61">
        <v>45940</v>
      </c>
      <c r="C2620" t="s">
        <v>111</v>
      </c>
      <c r="D2620" t="s">
        <v>560</v>
      </c>
      <c r="E2620" t="s">
        <v>265</v>
      </c>
      <c r="F2620">
        <v>390</v>
      </c>
      <c r="G2620">
        <v>0.38541666666666669</v>
      </c>
      <c r="H2620">
        <v>0.64236111111111116</v>
      </c>
      <c r="I2620">
        <v>27</v>
      </c>
      <c r="J2620">
        <v>0</v>
      </c>
      <c r="K2620">
        <v>27</v>
      </c>
      <c r="L2620">
        <v>0</v>
      </c>
      <c r="M2620" s="1" t="str">
        <f>IFERROR(VLOOKUP(Tabla1[[#This Row],[COD]],Circuitos[],2,0)," ")</f>
        <v>Lo Mejor de Sri Lanka</v>
      </c>
      <c r="N2620" s="9">
        <f>Tabla1[[#This Row],[DIA]]</f>
        <v>45940</v>
      </c>
    </row>
    <row r="2621" spans="1:14">
      <c r="A2621" s="9" t="str">
        <f>Tabla1[[#This Row],[DIA]]&amp;"-"&amp;Tabla1[[#This Row],[NUM]]</f>
        <v>45940-328</v>
      </c>
      <c r="B2621" s="61">
        <v>45940</v>
      </c>
      <c r="C2621" t="s">
        <v>111</v>
      </c>
      <c r="D2621" t="s">
        <v>264</v>
      </c>
      <c r="E2621" t="s">
        <v>265</v>
      </c>
      <c r="F2621">
        <v>328</v>
      </c>
      <c r="G2621">
        <v>0.87847222222222221</v>
      </c>
      <c r="H2621">
        <v>9.0277777777777776E-2</v>
      </c>
      <c r="I2621">
        <v>27</v>
      </c>
      <c r="J2621">
        <v>0</v>
      </c>
      <c r="K2621">
        <v>27</v>
      </c>
      <c r="L2621">
        <v>0</v>
      </c>
      <c r="M2621" s="1" t="str">
        <f>IFERROR(VLOOKUP(Tabla1[[#This Row],[COD]],Circuitos[],2,0)," ")</f>
        <v>Lo Mejor de la India del Norte y Benarés</v>
      </c>
      <c r="N2621" s="9">
        <f>Tabla1[[#This Row],[DIA]]</f>
        <v>45940</v>
      </c>
    </row>
    <row r="2622" spans="1:14">
      <c r="A2622" s="9" t="str">
        <f>Tabla1[[#This Row],[DIA]]&amp;"-"&amp;Tabla1[[#This Row],[NUM]]</f>
        <v>45940-888</v>
      </c>
      <c r="B2622" s="61">
        <v>45940</v>
      </c>
      <c r="C2622" t="s">
        <v>111</v>
      </c>
      <c r="D2622" t="s">
        <v>503</v>
      </c>
      <c r="E2622" t="s">
        <v>265</v>
      </c>
      <c r="F2622">
        <v>888</v>
      </c>
      <c r="G2622">
        <v>0.88541666666666663</v>
      </c>
      <c r="H2622">
        <v>0.36805555555555558</v>
      </c>
      <c r="I2622">
        <v>27</v>
      </c>
      <c r="J2622">
        <v>27</v>
      </c>
      <c r="K2622">
        <v>0</v>
      </c>
      <c r="L2622">
        <v>100</v>
      </c>
      <c r="M2622" s="1" t="str">
        <f>IFERROR(VLOOKUP(Tabla1[[#This Row],[COD]],Circuitos[],2,0)," ")</f>
        <v>Lo Mejor de China</v>
      </c>
      <c r="N2622" s="9">
        <f>Tabla1[[#This Row],[DIA]]</f>
        <v>45940</v>
      </c>
    </row>
    <row r="2623" spans="1:14">
      <c r="A2623" s="9" t="str">
        <f>Tabla1[[#This Row],[DIA]]&amp;"-"&amp;Tabla1[[#This Row],[NUM]]</f>
        <v>45940-1137</v>
      </c>
      <c r="B2623" s="61">
        <v>45940</v>
      </c>
      <c r="C2623" t="s">
        <v>36</v>
      </c>
      <c r="D2623" t="s">
        <v>192</v>
      </c>
      <c r="E2623" t="s">
        <v>193</v>
      </c>
      <c r="F2623">
        <v>1137</v>
      </c>
      <c r="G2623">
        <v>0.33333333333333331</v>
      </c>
      <c r="H2623">
        <v>0.4236111111111111</v>
      </c>
      <c r="I2623">
        <v>12</v>
      </c>
      <c r="J2623">
        <v>3</v>
      </c>
      <c r="K2623">
        <v>9</v>
      </c>
      <c r="L2623">
        <v>25</v>
      </c>
      <c r="M2623" s="1" t="str">
        <f>IFERROR(VLOOKUP(Tabla1[[#This Row],[COD]],Circuitos[],2,0)," ")</f>
        <v xml:space="preserve"> </v>
      </c>
      <c r="N2623" s="9">
        <f>Tabla1[[#This Row],[DIA]]</f>
        <v>45940</v>
      </c>
    </row>
    <row r="2624" spans="1:14">
      <c r="A2624" s="9" t="str">
        <f>Tabla1[[#This Row],[DIA]]&amp;"-"&amp;Tabla1[[#This Row],[NUM]]</f>
        <v>45940-1142</v>
      </c>
      <c r="B2624" s="61">
        <v>45940</v>
      </c>
      <c r="C2624" t="s">
        <v>192</v>
      </c>
      <c r="D2624" t="s">
        <v>37</v>
      </c>
      <c r="E2624" t="s">
        <v>193</v>
      </c>
      <c r="F2624">
        <v>1142</v>
      </c>
      <c r="G2624">
        <v>0.46527777777777779</v>
      </c>
      <c r="H2624">
        <v>0.55555555555555558</v>
      </c>
      <c r="I2624">
        <v>12</v>
      </c>
      <c r="J2624">
        <v>0</v>
      </c>
      <c r="K2624">
        <v>12</v>
      </c>
      <c r="L2624">
        <v>0</v>
      </c>
      <c r="M2624" s="1" t="str">
        <f>IFERROR(VLOOKUP(Tabla1[[#This Row],[COD]],Circuitos[],2,0)," ")</f>
        <v xml:space="preserve"> </v>
      </c>
      <c r="N2624" s="9">
        <f>Tabla1[[#This Row],[DIA]]</f>
        <v>45940</v>
      </c>
    </row>
    <row r="2625" spans="1:14">
      <c r="A2625" s="9" t="str">
        <f>Tabla1[[#This Row],[DIA]]&amp;"-"&amp;Tabla1[[#This Row],[NUM]]</f>
        <v>45940-766</v>
      </c>
      <c r="B2625" s="61">
        <v>45940</v>
      </c>
      <c r="C2625" t="s">
        <v>192</v>
      </c>
      <c r="D2625" t="s">
        <v>13</v>
      </c>
      <c r="E2625" t="s">
        <v>250</v>
      </c>
      <c r="F2625">
        <v>766</v>
      </c>
      <c r="G2625">
        <v>0.82638888888888884</v>
      </c>
      <c r="H2625">
        <v>0.94444444444444442</v>
      </c>
      <c r="I2625">
        <v>50</v>
      </c>
      <c r="J2625">
        <v>0</v>
      </c>
      <c r="K2625">
        <v>50</v>
      </c>
      <c r="L2625">
        <v>0</v>
      </c>
      <c r="M2625" s="1" t="str">
        <f>IFERROR(VLOOKUP(Tabla1[[#This Row],[COD]],Circuitos[],2,0)," ")</f>
        <v xml:space="preserve"> </v>
      </c>
      <c r="N2625" s="9">
        <f>Tabla1[[#This Row],[DIA]]</f>
        <v>45940</v>
      </c>
    </row>
    <row r="2626" spans="1:14">
      <c r="A2626" s="9" t="str">
        <f>Tabla1[[#This Row],[DIA]]&amp;"-"&amp;Tabla1[[#This Row],[NUM]]</f>
        <v>45940-1684</v>
      </c>
      <c r="B2626" s="61">
        <v>45940</v>
      </c>
      <c r="C2626" t="s">
        <v>147</v>
      </c>
      <c r="D2626" t="s">
        <v>13</v>
      </c>
      <c r="E2626" t="s">
        <v>475</v>
      </c>
      <c r="F2626">
        <v>1684</v>
      </c>
      <c r="G2626">
        <v>0.65625</v>
      </c>
      <c r="H2626">
        <v>0.79166666666666663</v>
      </c>
      <c r="I2626">
        <v>30</v>
      </c>
      <c r="J2626">
        <v>0</v>
      </c>
      <c r="K2626">
        <v>30</v>
      </c>
      <c r="L2626">
        <v>0</v>
      </c>
      <c r="M2626" s="1" t="str">
        <f>IFERROR(VLOOKUP(Tabla1[[#This Row],[COD]],Circuitos[],2,0)," ")</f>
        <v xml:space="preserve"> </v>
      </c>
      <c r="N2626" s="9">
        <f>Tabla1[[#This Row],[DIA]]</f>
        <v>45940</v>
      </c>
    </row>
    <row r="2627" spans="1:14">
      <c r="A2627" s="9" t="str">
        <f>Tabla1[[#This Row],[DIA]]&amp;"-"&amp;Tabla1[[#This Row],[NUM]]</f>
        <v>45940-921</v>
      </c>
      <c r="B2627" s="61">
        <v>45940</v>
      </c>
      <c r="C2627" t="s">
        <v>13</v>
      </c>
      <c r="D2627" t="s">
        <v>185</v>
      </c>
      <c r="E2627" t="s">
        <v>186</v>
      </c>
      <c r="F2627">
        <v>921</v>
      </c>
      <c r="G2627">
        <v>0.81597222222222221</v>
      </c>
      <c r="H2627">
        <v>2.0833333333333332E-2</v>
      </c>
      <c r="I2627">
        <v>60</v>
      </c>
      <c r="J2627">
        <v>59</v>
      </c>
      <c r="K2627">
        <v>1</v>
      </c>
      <c r="L2627">
        <v>98.333333333333329</v>
      </c>
      <c r="M2627" s="1" t="str">
        <f>IFERROR(VLOOKUP(Tabla1[[#This Row],[COD]],Circuitos[],2,0)," ")</f>
        <v xml:space="preserve"> </v>
      </c>
      <c r="N2627" s="9">
        <f>Tabla1[[#This Row],[DIA]]</f>
        <v>45940</v>
      </c>
    </row>
    <row r="2628" spans="1:14">
      <c r="A2628" s="9" t="str">
        <f>Tabla1[[#This Row],[DIA]]&amp;"-"&amp;Tabla1[[#This Row],[NUM]]</f>
        <v>45940-102</v>
      </c>
      <c r="B2628" s="61">
        <v>45940</v>
      </c>
      <c r="C2628" t="s">
        <v>13</v>
      </c>
      <c r="D2628" t="s">
        <v>111</v>
      </c>
      <c r="E2628" t="s">
        <v>265</v>
      </c>
      <c r="F2628">
        <v>102</v>
      </c>
      <c r="G2628">
        <v>0.44097222222222221</v>
      </c>
      <c r="H2628">
        <v>0.80902777777777779</v>
      </c>
      <c r="I2628">
        <v>54</v>
      </c>
      <c r="J2628">
        <v>27</v>
      </c>
      <c r="K2628">
        <v>27</v>
      </c>
      <c r="L2628">
        <v>50</v>
      </c>
      <c r="M2628" s="1" t="str">
        <f>IFERROR(VLOOKUP(Tabla1[[#This Row],[COD]],Circuitos[],2,0)," ")</f>
        <v xml:space="preserve"> </v>
      </c>
      <c r="N2628" s="9">
        <f>Tabla1[[#This Row],[DIA]]</f>
        <v>45940</v>
      </c>
    </row>
    <row r="2629" spans="1:14">
      <c r="A2629" s="9" t="str">
        <f>Tabla1[[#This Row],[DIA]]&amp;"-"&amp;Tabla1[[#This Row],[NUM]]</f>
        <v>45940-765</v>
      </c>
      <c r="B2629" s="61">
        <v>45940</v>
      </c>
      <c r="C2629" t="s">
        <v>13</v>
      </c>
      <c r="D2629" t="s">
        <v>192</v>
      </c>
      <c r="E2629" t="s">
        <v>250</v>
      </c>
      <c r="F2629">
        <v>765</v>
      </c>
      <c r="G2629">
        <v>0.67708333333333337</v>
      </c>
      <c r="H2629">
        <v>0.79513888888888884</v>
      </c>
      <c r="I2629">
        <v>40</v>
      </c>
      <c r="J2629">
        <v>0</v>
      </c>
      <c r="K2629">
        <v>40</v>
      </c>
      <c r="L2629">
        <v>0</v>
      </c>
      <c r="M2629" s="1" t="str">
        <f>IFERROR(VLOOKUP(Tabla1[[#This Row],[COD]],Circuitos[],2,0)," ")</f>
        <v xml:space="preserve"> </v>
      </c>
      <c r="N2629" s="9">
        <f>Tabla1[[#This Row],[DIA]]</f>
        <v>45940</v>
      </c>
    </row>
    <row r="2630" spans="1:14">
      <c r="A2630" s="9" t="str">
        <f>Tabla1[[#This Row],[DIA]]&amp;"-"&amp;Tabla1[[#This Row],[NUM]]</f>
        <v>45940-9197</v>
      </c>
      <c r="B2630" s="61">
        <v>45940</v>
      </c>
      <c r="C2630" t="s">
        <v>415</v>
      </c>
      <c r="D2630" t="s">
        <v>185</v>
      </c>
      <c r="E2630" t="s">
        <v>186</v>
      </c>
      <c r="F2630">
        <v>9197</v>
      </c>
      <c r="G2630">
        <v>0.34375</v>
      </c>
      <c r="H2630">
        <v>0.43402777777777779</v>
      </c>
      <c r="I2630">
        <v>30</v>
      </c>
      <c r="J2630">
        <v>4</v>
      </c>
      <c r="K2630">
        <v>26</v>
      </c>
      <c r="L2630">
        <v>13.333333333333334</v>
      </c>
      <c r="M2630" s="1" t="str">
        <f>IFERROR(VLOOKUP(Tabla1[[#This Row],[COD]],Circuitos[],2,0)," ")</f>
        <v xml:space="preserve"> </v>
      </c>
      <c r="N2630" s="9">
        <f>Tabla1[[#This Row],[DIA]]</f>
        <v>45940</v>
      </c>
    </row>
    <row r="2631" spans="1:14">
      <c r="A2631" s="9" t="str">
        <f>Tabla1[[#This Row],[DIA]]&amp;"-"&amp;Tabla1[[#This Row],[NUM]]</f>
        <v>45941-75</v>
      </c>
      <c r="B2631" s="61">
        <v>45941</v>
      </c>
      <c r="C2631" t="s">
        <v>36</v>
      </c>
      <c r="D2631" t="s">
        <v>252</v>
      </c>
      <c r="E2631" t="s">
        <v>272</v>
      </c>
      <c r="F2631">
        <v>75</v>
      </c>
      <c r="G2631">
        <v>0.2638888888888889</v>
      </c>
      <c r="H2631">
        <v>0.33680555555555558</v>
      </c>
      <c r="I2631">
        <v>15</v>
      </c>
      <c r="J2631">
        <v>0</v>
      </c>
      <c r="K2631">
        <v>15</v>
      </c>
      <c r="L2631">
        <v>0</v>
      </c>
      <c r="M2631" s="1" t="str">
        <f>IFERROR(VLOOKUP(Tabla1[[#This Row],[COD]],Circuitos[],2,0)," ")</f>
        <v xml:space="preserve"> </v>
      </c>
      <c r="N2631" s="9">
        <f>Tabla1[[#This Row],[DIA]]</f>
        <v>45941</v>
      </c>
    </row>
    <row r="2632" spans="1:14">
      <c r="A2632" s="9" t="str">
        <f>Tabla1[[#This Row],[DIA]]&amp;"-"&amp;Tabla1[[#This Row],[NUM]]</f>
        <v>45941-6001</v>
      </c>
      <c r="B2632" s="61">
        <v>45941</v>
      </c>
      <c r="C2632" t="s">
        <v>173</v>
      </c>
      <c r="D2632" t="s">
        <v>13</v>
      </c>
      <c r="E2632" t="s">
        <v>174</v>
      </c>
      <c r="F2632">
        <v>6001</v>
      </c>
      <c r="G2632">
        <v>0.37847222222222221</v>
      </c>
      <c r="H2632">
        <v>0.55902777777777779</v>
      </c>
      <c r="I2632">
        <v>20</v>
      </c>
      <c r="J2632">
        <v>0</v>
      </c>
      <c r="K2632">
        <v>20</v>
      </c>
      <c r="L2632">
        <v>0</v>
      </c>
      <c r="M2632" s="1" t="str">
        <f>IFERROR(VLOOKUP(Tabla1[[#This Row],[COD]],Circuitos[],2,0)," ")</f>
        <v xml:space="preserve"> </v>
      </c>
      <c r="N2632" s="9">
        <f>Tabla1[[#This Row],[DIA]]</f>
        <v>45941</v>
      </c>
    </row>
    <row r="2633" spans="1:14">
      <c r="A2633" s="9" t="str">
        <f>Tabla1[[#This Row],[DIA]]&amp;"-"&amp;Tabla1[[#This Row],[NUM]]</f>
        <v>45941-1731</v>
      </c>
      <c r="B2633" s="61">
        <v>45941</v>
      </c>
      <c r="C2633" t="s">
        <v>252</v>
      </c>
      <c r="D2633" t="s">
        <v>232</v>
      </c>
      <c r="E2633" t="s">
        <v>272</v>
      </c>
      <c r="F2633">
        <v>1731</v>
      </c>
      <c r="G2633">
        <v>0.40277777777777779</v>
      </c>
      <c r="H2633">
        <v>0.4548611111111111</v>
      </c>
      <c r="I2633">
        <v>45</v>
      </c>
      <c r="J2633">
        <v>6</v>
      </c>
      <c r="K2633">
        <v>39</v>
      </c>
      <c r="L2633">
        <v>13.333333333333334</v>
      </c>
      <c r="M2633" s="1" t="str">
        <f>IFERROR(VLOOKUP(Tabla1[[#This Row],[COD]],Circuitos[],2,0)," ")</f>
        <v xml:space="preserve"> </v>
      </c>
      <c r="N2633" s="9">
        <f>Tabla1[[#This Row],[DIA]]</f>
        <v>45941</v>
      </c>
    </row>
    <row r="2634" spans="1:14">
      <c r="A2634" s="9" t="str">
        <f>Tabla1[[#This Row],[DIA]]&amp;"-"&amp;Tabla1[[#This Row],[NUM]]</f>
        <v>45941-766</v>
      </c>
      <c r="B2634" s="61">
        <v>45941</v>
      </c>
      <c r="C2634" t="s">
        <v>192</v>
      </c>
      <c r="D2634" t="s">
        <v>13</v>
      </c>
      <c r="E2634" t="s">
        <v>250</v>
      </c>
      <c r="F2634">
        <v>766</v>
      </c>
      <c r="G2634">
        <v>0.82291666666666663</v>
      </c>
      <c r="H2634">
        <v>0.94097222222222221</v>
      </c>
      <c r="I2634">
        <v>45</v>
      </c>
      <c r="J2634">
        <v>0</v>
      </c>
      <c r="K2634">
        <v>45</v>
      </c>
      <c r="L2634">
        <v>0</v>
      </c>
      <c r="M2634" s="1" t="str">
        <f>IFERROR(VLOOKUP(Tabla1[[#This Row],[COD]],Circuitos[],2,0)," ")</f>
        <v xml:space="preserve"> </v>
      </c>
      <c r="N2634" s="9">
        <f>Tabla1[[#This Row],[DIA]]</f>
        <v>45941</v>
      </c>
    </row>
    <row r="2635" spans="1:14">
      <c r="A2635" s="9" t="str">
        <f>Tabla1[[#This Row],[DIA]]&amp;"-"&amp;Tabla1[[#This Row],[NUM]]</f>
        <v>45941-1355</v>
      </c>
      <c r="B2635" s="61">
        <v>45941</v>
      </c>
      <c r="C2635" t="s">
        <v>13</v>
      </c>
      <c r="D2635" t="s">
        <v>392</v>
      </c>
      <c r="E2635" t="s">
        <v>250</v>
      </c>
      <c r="F2635">
        <v>1355</v>
      </c>
      <c r="G2635">
        <v>0.46875</v>
      </c>
      <c r="H2635">
        <v>0.50694444444444442</v>
      </c>
      <c r="I2635">
        <v>30</v>
      </c>
      <c r="J2635">
        <v>0</v>
      </c>
      <c r="K2635">
        <v>30</v>
      </c>
      <c r="L2635">
        <v>0</v>
      </c>
      <c r="M2635" s="1" t="str">
        <f>IFERROR(VLOOKUP(Tabla1[[#This Row],[COD]],Circuitos[],2,0)," ")</f>
        <v xml:space="preserve"> </v>
      </c>
      <c r="N2635" s="9">
        <f>Tabla1[[#This Row],[DIA]]</f>
        <v>45941</v>
      </c>
    </row>
    <row r="2636" spans="1:14">
      <c r="A2636" s="9" t="str">
        <f>Tabla1[[#This Row],[DIA]]&amp;"-"&amp;Tabla1[[#This Row],[NUM]]</f>
        <v>45941-150</v>
      </c>
      <c r="B2636" s="61">
        <v>45941</v>
      </c>
      <c r="C2636" t="s">
        <v>13</v>
      </c>
      <c r="D2636" t="s">
        <v>139</v>
      </c>
      <c r="E2636" t="s">
        <v>400</v>
      </c>
      <c r="F2636">
        <v>150</v>
      </c>
      <c r="G2636">
        <v>0.68055555555555558</v>
      </c>
      <c r="H2636">
        <v>3.472222222222222E-3</v>
      </c>
      <c r="I2636">
        <v>19</v>
      </c>
      <c r="J2636">
        <v>2</v>
      </c>
      <c r="K2636">
        <v>17</v>
      </c>
      <c r="L2636">
        <v>10.526315789473685</v>
      </c>
      <c r="M2636" s="1" t="str">
        <f>IFERROR(VLOOKUP(Tabla1[[#This Row],[COD]],Circuitos[],2,0)," ")</f>
        <v xml:space="preserve"> </v>
      </c>
      <c r="N2636" s="9">
        <f>Tabla1[[#This Row],[DIA]]</f>
        <v>45941</v>
      </c>
    </row>
    <row r="2637" spans="1:14">
      <c r="A2637" s="9" t="str">
        <f>Tabla1[[#This Row],[DIA]]&amp;"-"&amp;Tabla1[[#This Row],[NUM]]</f>
        <v>45941-59</v>
      </c>
      <c r="B2637" s="61">
        <v>45941</v>
      </c>
      <c r="C2637" t="s">
        <v>13</v>
      </c>
      <c r="D2637" t="s">
        <v>252</v>
      </c>
      <c r="E2637" t="s">
        <v>272</v>
      </c>
      <c r="F2637">
        <v>59</v>
      </c>
      <c r="G2637">
        <v>0.24305555555555555</v>
      </c>
      <c r="H2637">
        <v>0.34375</v>
      </c>
      <c r="I2637">
        <v>30</v>
      </c>
      <c r="J2637">
        <v>6</v>
      </c>
      <c r="K2637">
        <v>24</v>
      </c>
      <c r="L2637">
        <v>20</v>
      </c>
      <c r="M2637" s="1" t="str">
        <f>IFERROR(VLOOKUP(Tabla1[[#This Row],[COD]],Circuitos[],2,0)," ")</f>
        <v xml:space="preserve"> </v>
      </c>
      <c r="N2637" s="9">
        <f>Tabla1[[#This Row],[DIA]]</f>
        <v>45941</v>
      </c>
    </row>
    <row r="2638" spans="1:14">
      <c r="A2638" s="9" t="str">
        <f>Tabla1[[#This Row],[DIA]]&amp;"-"&amp;Tabla1[[#This Row],[NUM]]</f>
        <v>45941-1325</v>
      </c>
      <c r="B2638" s="61">
        <v>45941</v>
      </c>
      <c r="C2638" t="s">
        <v>13</v>
      </c>
      <c r="D2638" t="s">
        <v>192</v>
      </c>
      <c r="E2638" t="s">
        <v>250</v>
      </c>
      <c r="F2638">
        <v>1325</v>
      </c>
      <c r="G2638">
        <v>0.3611111111111111</v>
      </c>
      <c r="H2638">
        <v>0.47569444444444442</v>
      </c>
      <c r="I2638">
        <v>45</v>
      </c>
      <c r="J2638">
        <v>0</v>
      </c>
      <c r="K2638">
        <v>45</v>
      </c>
      <c r="L2638">
        <v>0</v>
      </c>
      <c r="M2638" s="1" t="str">
        <f>IFERROR(VLOOKUP(Tabla1[[#This Row],[COD]],Circuitos[],2,0)," ")</f>
        <v xml:space="preserve"> </v>
      </c>
      <c r="N2638" s="9">
        <f>Tabla1[[#This Row],[DIA]]</f>
        <v>45941</v>
      </c>
    </row>
    <row r="2639" spans="1:14">
      <c r="A2639" s="9" t="str">
        <f>Tabla1[[#This Row],[DIA]]&amp;"-"&amp;Tabla1[[#This Row],[NUM]]</f>
        <v>45941-6002</v>
      </c>
      <c r="B2639" s="61">
        <v>45941</v>
      </c>
      <c r="C2639" t="s">
        <v>13</v>
      </c>
      <c r="D2639" t="s">
        <v>183</v>
      </c>
      <c r="E2639" t="s">
        <v>174</v>
      </c>
      <c r="F2639">
        <v>6002</v>
      </c>
      <c r="G2639">
        <v>0.60069444444444442</v>
      </c>
      <c r="H2639">
        <v>0.85069444444444442</v>
      </c>
      <c r="I2639">
        <v>20</v>
      </c>
      <c r="J2639">
        <v>0</v>
      </c>
      <c r="K2639">
        <v>20</v>
      </c>
      <c r="L2639">
        <v>0</v>
      </c>
      <c r="M2639" s="1" t="str">
        <f>IFERROR(VLOOKUP(Tabla1[[#This Row],[COD]],Circuitos[],2,0)," ")</f>
        <v>Programas de Egipto</v>
      </c>
      <c r="N2639" s="9">
        <f>Tabla1[[#This Row],[DIA]]</f>
        <v>45941</v>
      </c>
    </row>
    <row r="2640" spans="1:14">
      <c r="A2640" s="9" t="str">
        <f>Tabla1[[#This Row],[DIA]]&amp;"-"&amp;Tabla1[[#This Row],[NUM]]</f>
        <v>45941-857</v>
      </c>
      <c r="B2640" s="61">
        <v>45941</v>
      </c>
      <c r="C2640" t="s">
        <v>13</v>
      </c>
      <c r="D2640" t="s">
        <v>530</v>
      </c>
      <c r="E2640" t="s">
        <v>531</v>
      </c>
      <c r="F2640">
        <v>857</v>
      </c>
      <c r="G2640">
        <v>0.63888888888888884</v>
      </c>
      <c r="H2640">
        <v>0.75694444444444442</v>
      </c>
      <c r="I2640">
        <v>31</v>
      </c>
      <c r="J2640">
        <v>0</v>
      </c>
      <c r="K2640">
        <v>31</v>
      </c>
      <c r="L2640">
        <v>0</v>
      </c>
      <c r="M2640" s="1" t="str">
        <f>IFERROR(VLOOKUP(Tabla1[[#This Row],[COD]],Circuitos[],2,0)," ")</f>
        <v xml:space="preserve"> </v>
      </c>
      <c r="N2640" s="9">
        <f>Tabla1[[#This Row],[DIA]]</f>
        <v>45941</v>
      </c>
    </row>
    <row r="2641" spans="1:14">
      <c r="A2641" s="9" t="str">
        <f>Tabla1[[#This Row],[DIA]]&amp;"-"&amp;Tabla1[[#This Row],[NUM]]</f>
        <v>45941-1852</v>
      </c>
      <c r="B2641" s="61">
        <v>45941</v>
      </c>
      <c r="C2641" t="s">
        <v>241</v>
      </c>
      <c r="D2641" t="s">
        <v>13</v>
      </c>
      <c r="E2641" t="s">
        <v>250</v>
      </c>
      <c r="F2641">
        <v>1852</v>
      </c>
      <c r="G2641">
        <v>0.54861111111111116</v>
      </c>
      <c r="H2641">
        <v>0.67361111111111116</v>
      </c>
      <c r="I2641">
        <v>30</v>
      </c>
      <c r="J2641">
        <v>10</v>
      </c>
      <c r="K2641">
        <v>20</v>
      </c>
      <c r="L2641">
        <v>33.333333333333336</v>
      </c>
      <c r="M2641" s="1" t="str">
        <f>IFERROR(VLOOKUP(Tabla1[[#This Row],[COD]],Circuitos[],2,0)," ")</f>
        <v xml:space="preserve"> </v>
      </c>
      <c r="N2641" s="9">
        <f>Tabla1[[#This Row],[DIA]]</f>
        <v>45941</v>
      </c>
    </row>
    <row r="2642" spans="1:14">
      <c r="A2642" s="9" t="str">
        <f>Tabla1[[#This Row],[DIA]]&amp;"-"&amp;Tabla1[[#This Row],[NUM]]</f>
        <v>45941-858</v>
      </c>
      <c r="B2642" s="61">
        <v>45941</v>
      </c>
      <c r="C2642" t="s">
        <v>530</v>
      </c>
      <c r="D2642" t="s">
        <v>13</v>
      </c>
      <c r="E2642" t="s">
        <v>531</v>
      </c>
      <c r="F2642">
        <v>858</v>
      </c>
      <c r="G2642">
        <v>0.86805555555555558</v>
      </c>
      <c r="H2642">
        <v>0.625</v>
      </c>
      <c r="I2642">
        <v>31</v>
      </c>
      <c r="J2642">
        <v>0</v>
      </c>
      <c r="K2642">
        <v>31</v>
      </c>
      <c r="L2642">
        <v>0</v>
      </c>
      <c r="M2642" s="1" t="str">
        <f>IFERROR(VLOOKUP(Tabla1[[#This Row],[COD]],Circuitos[],2,0)," ")</f>
        <v xml:space="preserve"> </v>
      </c>
      <c r="N2642" s="9">
        <f>Tabla1[[#This Row],[DIA]]</f>
        <v>45941</v>
      </c>
    </row>
    <row r="2643" spans="1:14">
      <c r="A2643" s="9" t="str">
        <f>Tabla1[[#This Row],[DIA]]&amp;"-"&amp;Tabla1[[#This Row],[NUM]]</f>
        <v>45942-1304</v>
      </c>
      <c r="B2643" s="61">
        <v>45942</v>
      </c>
      <c r="C2643" t="s">
        <v>33</v>
      </c>
      <c r="D2643" t="s">
        <v>147</v>
      </c>
      <c r="E2643" t="s">
        <v>181</v>
      </c>
      <c r="F2643">
        <v>1304</v>
      </c>
      <c r="G2643">
        <v>0.5</v>
      </c>
      <c r="H2643">
        <v>0.72569444444444442</v>
      </c>
      <c r="I2643">
        <v>12</v>
      </c>
      <c r="J2643">
        <v>0</v>
      </c>
      <c r="K2643">
        <v>12</v>
      </c>
      <c r="L2643">
        <v>0</v>
      </c>
      <c r="M2643" s="1" t="str">
        <f>IFERROR(VLOOKUP(Tabla1[[#This Row],[COD]],Circuitos[],2,0)," ")</f>
        <v xml:space="preserve"> </v>
      </c>
      <c r="N2643" s="9">
        <f>Tabla1[[#This Row],[DIA]]</f>
        <v>45942</v>
      </c>
    </row>
    <row r="2644" spans="1:14">
      <c r="A2644" s="9" t="str">
        <f>Tabla1[[#This Row],[DIA]]&amp;"-"&amp;Tabla1[[#This Row],[NUM]]</f>
        <v>45942-107</v>
      </c>
      <c r="B2644" s="61">
        <v>45942</v>
      </c>
      <c r="C2644" t="s">
        <v>354</v>
      </c>
      <c r="D2644" t="s">
        <v>36</v>
      </c>
      <c r="E2644" t="s">
        <v>355</v>
      </c>
      <c r="F2644">
        <v>107</v>
      </c>
      <c r="G2644">
        <v>0.48958333333333331</v>
      </c>
      <c r="H2644">
        <v>0.64930555555555558</v>
      </c>
      <c r="I2644">
        <v>12</v>
      </c>
      <c r="J2644">
        <v>0</v>
      </c>
      <c r="K2644">
        <v>12</v>
      </c>
      <c r="L2644">
        <v>0</v>
      </c>
      <c r="M2644" s="1" t="str">
        <f>IFERROR(VLOOKUP(Tabla1[[#This Row],[COD]],Circuitos[],2,0)," ")</f>
        <v xml:space="preserve"> </v>
      </c>
      <c r="N2644" s="9">
        <f>Tabla1[[#This Row],[DIA]]</f>
        <v>45942</v>
      </c>
    </row>
    <row r="2645" spans="1:14">
      <c r="A2645" s="9" t="str">
        <f>Tabla1[[#This Row],[DIA]]&amp;"-"&amp;Tabla1[[#This Row],[NUM]]</f>
        <v>45942-109</v>
      </c>
      <c r="B2645" s="61">
        <v>45942</v>
      </c>
      <c r="C2645" t="s">
        <v>354</v>
      </c>
      <c r="D2645" t="s">
        <v>13</v>
      </c>
      <c r="E2645" t="s">
        <v>355</v>
      </c>
      <c r="F2645">
        <v>109</v>
      </c>
      <c r="G2645">
        <v>0.44791666666666669</v>
      </c>
      <c r="H2645">
        <v>0.64236111111111116</v>
      </c>
      <c r="I2645">
        <v>30</v>
      </c>
      <c r="J2645">
        <v>0</v>
      </c>
      <c r="K2645">
        <v>30</v>
      </c>
      <c r="L2645">
        <v>0</v>
      </c>
      <c r="M2645" s="1" t="str">
        <f>IFERROR(VLOOKUP(Tabla1[[#This Row],[COD]],Circuitos[],2,0)," ")</f>
        <v xml:space="preserve"> </v>
      </c>
      <c r="N2645" s="9">
        <f>Tabla1[[#This Row],[DIA]]</f>
        <v>45942</v>
      </c>
    </row>
    <row r="2646" spans="1:14">
      <c r="A2646" s="9" t="str">
        <f>Tabla1[[#This Row],[DIA]]&amp;"-"&amp;Tabla1[[#This Row],[NUM]]</f>
        <v>45942-712</v>
      </c>
      <c r="B2646" s="61">
        <v>45942</v>
      </c>
      <c r="C2646" t="s">
        <v>484</v>
      </c>
      <c r="D2646" t="s">
        <v>36</v>
      </c>
      <c r="E2646" t="s">
        <v>548</v>
      </c>
      <c r="F2646">
        <v>712</v>
      </c>
      <c r="G2646">
        <v>0.95138888888888884</v>
      </c>
      <c r="H2646">
        <v>4.1666666666666664E-2</v>
      </c>
      <c r="I2646">
        <v>12</v>
      </c>
      <c r="J2646">
        <v>0</v>
      </c>
      <c r="K2646">
        <v>12</v>
      </c>
      <c r="L2646">
        <v>0</v>
      </c>
      <c r="M2646" s="1" t="str">
        <f>IFERROR(VLOOKUP(Tabla1[[#This Row],[COD]],Circuitos[],2,0)," ")</f>
        <v xml:space="preserve"> </v>
      </c>
      <c r="N2646" s="9">
        <f>Tabla1[[#This Row],[DIA]]</f>
        <v>45942</v>
      </c>
    </row>
    <row r="2647" spans="1:14">
      <c r="A2647" s="9" t="str">
        <f>Tabla1[[#This Row],[DIA]]&amp;"-"&amp;Tabla1[[#This Row],[NUM]]</f>
        <v>45942-702</v>
      </c>
      <c r="B2647" s="61">
        <v>45942</v>
      </c>
      <c r="C2647" t="s">
        <v>484</v>
      </c>
      <c r="D2647" t="s">
        <v>13</v>
      </c>
      <c r="E2647" t="s">
        <v>548</v>
      </c>
      <c r="F2647">
        <v>702</v>
      </c>
      <c r="G2647">
        <v>0.89930555555555558</v>
      </c>
      <c r="H2647">
        <v>1.7361111111111112E-2</v>
      </c>
      <c r="I2647">
        <v>20</v>
      </c>
      <c r="J2647">
        <v>0</v>
      </c>
      <c r="K2647">
        <v>20</v>
      </c>
      <c r="L2647">
        <v>0</v>
      </c>
      <c r="M2647" s="1" t="str">
        <f>IFERROR(VLOOKUP(Tabla1[[#This Row],[COD]],Circuitos[],2,0)," ")</f>
        <v xml:space="preserve"> </v>
      </c>
      <c r="N2647" s="9">
        <f>Tabla1[[#This Row],[DIA]]</f>
        <v>45942</v>
      </c>
    </row>
    <row r="2648" spans="1:14">
      <c r="A2648" s="9" t="str">
        <f>Tabla1[[#This Row],[DIA]]&amp;"-"&amp;Tabla1[[#This Row],[NUM]]</f>
        <v>45942-108</v>
      </c>
      <c r="B2648" s="61">
        <v>45942</v>
      </c>
      <c r="C2648" t="s">
        <v>36</v>
      </c>
      <c r="D2648" t="s">
        <v>354</v>
      </c>
      <c r="E2648" t="s">
        <v>355</v>
      </c>
      <c r="F2648">
        <v>108</v>
      </c>
      <c r="G2648">
        <v>0.69097222222222221</v>
      </c>
      <c r="H2648">
        <v>0.91666666666666663</v>
      </c>
      <c r="I2648">
        <v>12</v>
      </c>
      <c r="J2648">
        <v>0</v>
      </c>
      <c r="K2648">
        <v>12</v>
      </c>
      <c r="L2648">
        <v>0</v>
      </c>
      <c r="M2648" s="1" t="str">
        <f>IFERROR(VLOOKUP(Tabla1[[#This Row],[COD]],Circuitos[],2,0)," ")</f>
        <v xml:space="preserve"> </v>
      </c>
      <c r="N2648" s="9">
        <f>Tabla1[[#This Row],[DIA]]</f>
        <v>45942</v>
      </c>
    </row>
    <row r="2649" spans="1:14">
      <c r="A2649" s="9" t="str">
        <f>Tabla1[[#This Row],[DIA]]&amp;"-"&amp;Tabla1[[#This Row],[NUM]]</f>
        <v>45942-1854</v>
      </c>
      <c r="B2649" s="61">
        <v>45942</v>
      </c>
      <c r="C2649" t="s">
        <v>36</v>
      </c>
      <c r="D2649" t="s">
        <v>147</v>
      </c>
      <c r="E2649" t="s">
        <v>181</v>
      </c>
      <c r="F2649">
        <v>1854</v>
      </c>
      <c r="G2649">
        <v>0.49652777777777779</v>
      </c>
      <c r="H2649">
        <v>0.6875</v>
      </c>
      <c r="I2649">
        <v>16</v>
      </c>
      <c r="J2649">
        <v>0</v>
      </c>
      <c r="K2649">
        <v>16</v>
      </c>
      <c r="L2649">
        <v>0</v>
      </c>
      <c r="M2649" s="1" t="str">
        <f>IFERROR(VLOOKUP(Tabla1[[#This Row],[COD]],Circuitos[],2,0)," ")</f>
        <v xml:space="preserve"> </v>
      </c>
      <c r="N2649" s="9">
        <f>Tabla1[[#This Row],[DIA]]</f>
        <v>45942</v>
      </c>
    </row>
    <row r="2650" spans="1:14">
      <c r="A2650" s="9" t="str">
        <f>Tabla1[[#This Row],[DIA]]&amp;"-"&amp;Tabla1[[#This Row],[NUM]]</f>
        <v>45942-438</v>
      </c>
      <c r="B2650" s="61">
        <v>45942</v>
      </c>
      <c r="C2650" t="s">
        <v>36</v>
      </c>
      <c r="D2650" t="s">
        <v>394</v>
      </c>
      <c r="E2650" t="s">
        <v>395</v>
      </c>
      <c r="F2650">
        <v>438</v>
      </c>
      <c r="G2650">
        <v>0.55902777777777779</v>
      </c>
      <c r="H2650">
        <v>0.68402777777777779</v>
      </c>
      <c r="I2650">
        <v>12</v>
      </c>
      <c r="J2650">
        <v>0</v>
      </c>
      <c r="K2650">
        <v>12</v>
      </c>
      <c r="L2650">
        <v>0</v>
      </c>
      <c r="M2650" s="1" t="str">
        <f>IFERROR(VLOOKUP(Tabla1[[#This Row],[COD]],Circuitos[],2,0)," ")</f>
        <v xml:space="preserve"> </v>
      </c>
      <c r="N2650" s="9">
        <f>Tabla1[[#This Row],[DIA]]</f>
        <v>45942</v>
      </c>
    </row>
    <row r="2651" spans="1:14">
      <c r="A2651" s="9" t="str">
        <f>Tabla1[[#This Row],[DIA]]&amp;"-"&amp;Tabla1[[#This Row],[NUM]]</f>
        <v>45942-3712</v>
      </c>
      <c r="B2651" s="61">
        <v>45942</v>
      </c>
      <c r="C2651" t="s">
        <v>37</v>
      </c>
      <c r="D2651" t="s">
        <v>201</v>
      </c>
      <c r="E2651" t="s">
        <v>202</v>
      </c>
      <c r="F2651">
        <v>3712</v>
      </c>
      <c r="G2651">
        <v>0.57638888888888884</v>
      </c>
      <c r="H2651">
        <v>0.65277777777777779</v>
      </c>
      <c r="I2651">
        <v>12</v>
      </c>
      <c r="J2651">
        <v>0</v>
      </c>
      <c r="K2651">
        <v>12</v>
      </c>
      <c r="L2651">
        <v>0</v>
      </c>
      <c r="M2651" s="1" t="str">
        <f>IFERROR(VLOOKUP(Tabla1[[#This Row],[COD]],Circuitos[],2,0)," ")</f>
        <v xml:space="preserve"> </v>
      </c>
      <c r="N2651" s="9">
        <f>Tabla1[[#This Row],[DIA]]</f>
        <v>45942</v>
      </c>
    </row>
    <row r="2652" spans="1:14">
      <c r="A2652" s="9" t="str">
        <f>Tabla1[[#This Row],[DIA]]&amp;"-"&amp;Tabla1[[#This Row],[NUM]]</f>
        <v>45942-1318</v>
      </c>
      <c r="B2652" s="61">
        <v>45942</v>
      </c>
      <c r="C2652" t="s">
        <v>37</v>
      </c>
      <c r="D2652" t="s">
        <v>147</v>
      </c>
      <c r="E2652" t="s">
        <v>181</v>
      </c>
      <c r="F2652">
        <v>1318</v>
      </c>
      <c r="G2652">
        <v>0.77083333333333337</v>
      </c>
      <c r="H2652">
        <v>0.97916666666666663</v>
      </c>
      <c r="I2652">
        <v>16</v>
      </c>
      <c r="J2652">
        <v>0</v>
      </c>
      <c r="K2652">
        <v>16</v>
      </c>
      <c r="L2652">
        <v>0</v>
      </c>
      <c r="M2652" s="1" t="str">
        <f>IFERROR(VLOOKUP(Tabla1[[#This Row],[COD]],Circuitos[],2,0)," ")</f>
        <v xml:space="preserve"> </v>
      </c>
      <c r="N2652" s="9">
        <f>Tabla1[[#This Row],[DIA]]</f>
        <v>45942</v>
      </c>
    </row>
    <row r="2653" spans="1:14">
      <c r="A2653" s="9" t="str">
        <f>Tabla1[[#This Row],[DIA]]&amp;"-"&amp;Tabla1[[#This Row],[NUM]]</f>
        <v>45942-5118</v>
      </c>
      <c r="B2653" s="61">
        <v>45942</v>
      </c>
      <c r="C2653" t="s">
        <v>198</v>
      </c>
      <c r="D2653" t="s">
        <v>24</v>
      </c>
      <c r="E2653" t="s">
        <v>549</v>
      </c>
      <c r="F2653">
        <v>5118</v>
      </c>
      <c r="G2653">
        <v>0.78472222222222221</v>
      </c>
      <c r="H2653">
        <v>0.87847222222222221</v>
      </c>
      <c r="I2653">
        <v>189</v>
      </c>
      <c r="J2653">
        <v>136</v>
      </c>
      <c r="K2653">
        <v>53</v>
      </c>
      <c r="L2653">
        <v>71.957671957671963</v>
      </c>
      <c r="M2653" s="1" t="str">
        <f>IFERROR(VLOOKUP(Tabla1[[#This Row],[COD]],Circuitos[],2,0)," ")</f>
        <v xml:space="preserve"> </v>
      </c>
      <c r="N2653" s="9">
        <f>Tabla1[[#This Row],[DIA]]</f>
        <v>45942</v>
      </c>
    </row>
    <row r="2654" spans="1:14">
      <c r="A2654" s="9" t="str">
        <f>Tabla1[[#This Row],[DIA]]&amp;"-"&amp;Tabla1[[#This Row],[NUM]]</f>
        <v>45942-872</v>
      </c>
      <c r="B2654" s="61">
        <v>45942</v>
      </c>
      <c r="C2654" t="s">
        <v>223</v>
      </c>
      <c r="D2654" t="s">
        <v>13</v>
      </c>
      <c r="E2654" t="s">
        <v>250</v>
      </c>
      <c r="F2654">
        <v>872</v>
      </c>
      <c r="G2654">
        <v>0.64930555555555558</v>
      </c>
      <c r="H2654">
        <v>0.78819444444444442</v>
      </c>
      <c r="I2654">
        <v>45</v>
      </c>
      <c r="J2654">
        <v>2</v>
      </c>
      <c r="K2654">
        <v>43</v>
      </c>
      <c r="L2654">
        <v>4.4444444444444446</v>
      </c>
      <c r="M2654" s="1" t="str">
        <f>IFERROR(VLOOKUP(Tabla1[[#This Row],[COD]],Circuitos[],2,0)," ")</f>
        <v xml:space="preserve"> </v>
      </c>
      <c r="N2654" s="9">
        <f>Tabla1[[#This Row],[DIA]]</f>
        <v>45942</v>
      </c>
    </row>
    <row r="2655" spans="1:14">
      <c r="A2655" s="9" t="str">
        <f>Tabla1[[#This Row],[DIA]]&amp;"-"&amp;Tabla1[[#This Row],[NUM]]</f>
        <v>45942-938</v>
      </c>
      <c r="B2655" s="61">
        <v>45942</v>
      </c>
      <c r="C2655" t="s">
        <v>209</v>
      </c>
      <c r="D2655" t="s">
        <v>13</v>
      </c>
      <c r="E2655" t="s">
        <v>250</v>
      </c>
      <c r="F2655">
        <v>938</v>
      </c>
      <c r="G2655">
        <v>0.82638888888888884</v>
      </c>
      <c r="H2655">
        <v>0.95486111111111116</v>
      </c>
      <c r="I2655">
        <v>30</v>
      </c>
      <c r="J2655">
        <v>0</v>
      </c>
      <c r="K2655">
        <v>30</v>
      </c>
      <c r="L2655">
        <v>0</v>
      </c>
      <c r="M2655" s="1" t="str">
        <f>IFERROR(VLOOKUP(Tabla1[[#This Row],[COD]],Circuitos[],2,0)," ")</f>
        <v xml:space="preserve"> </v>
      </c>
      <c r="N2655" s="9">
        <f>Tabla1[[#This Row],[DIA]]</f>
        <v>45942</v>
      </c>
    </row>
    <row r="2656" spans="1:14">
      <c r="A2656" s="9" t="str">
        <f>Tabla1[[#This Row],[DIA]]&amp;"-"&amp;Tabla1[[#This Row],[NUM]]</f>
        <v>45942-1335</v>
      </c>
      <c r="B2656" s="61">
        <v>45942</v>
      </c>
      <c r="C2656" t="s">
        <v>139</v>
      </c>
      <c r="D2656" t="s">
        <v>553</v>
      </c>
      <c r="E2656" t="s">
        <v>400</v>
      </c>
      <c r="F2656">
        <v>1335</v>
      </c>
      <c r="G2656">
        <v>6.5972222222222224E-2</v>
      </c>
      <c r="H2656">
        <v>0.28819444444444442</v>
      </c>
      <c r="I2656">
        <v>19</v>
      </c>
      <c r="J2656">
        <v>2</v>
      </c>
      <c r="K2656">
        <v>17</v>
      </c>
      <c r="L2656">
        <v>10.526315789473685</v>
      </c>
      <c r="M2656" s="1" t="str">
        <f>IFERROR(VLOOKUP(Tabla1[[#This Row],[COD]],Circuitos[],2,0)," ")</f>
        <v>Lo Mejor de Kenya</v>
      </c>
      <c r="N2656" s="9">
        <f>Tabla1[[#This Row],[DIA]]</f>
        <v>45942</v>
      </c>
    </row>
    <row r="2657" spans="1:14">
      <c r="A2657" s="9" t="str">
        <f>Tabla1[[#This Row],[DIA]]&amp;"-"&amp;Tabla1[[#This Row],[NUM]]</f>
        <v>45942-1132</v>
      </c>
      <c r="B2657" s="61">
        <v>45942</v>
      </c>
      <c r="C2657" t="s">
        <v>192</v>
      </c>
      <c r="D2657" t="s">
        <v>36</v>
      </c>
      <c r="E2657" t="s">
        <v>193</v>
      </c>
      <c r="F2657">
        <v>1132</v>
      </c>
      <c r="G2657">
        <v>0.59027777777777779</v>
      </c>
      <c r="H2657">
        <v>0.67708333333333337</v>
      </c>
      <c r="I2657">
        <v>12</v>
      </c>
      <c r="J2657">
        <v>0</v>
      </c>
      <c r="K2657">
        <v>12</v>
      </c>
      <c r="L2657">
        <v>0</v>
      </c>
      <c r="M2657" s="1" t="str">
        <f>IFERROR(VLOOKUP(Tabla1[[#This Row],[COD]],Circuitos[],2,0)," ")</f>
        <v xml:space="preserve"> </v>
      </c>
      <c r="N2657" s="9">
        <f>Tabla1[[#This Row],[DIA]]</f>
        <v>45942</v>
      </c>
    </row>
    <row r="2658" spans="1:14">
      <c r="A2658" s="9" t="str">
        <f>Tabla1[[#This Row],[DIA]]&amp;"-"&amp;Tabla1[[#This Row],[NUM]]</f>
        <v>45942-1332</v>
      </c>
      <c r="B2658" s="61">
        <v>45942</v>
      </c>
      <c r="C2658" t="s">
        <v>192</v>
      </c>
      <c r="D2658" t="s">
        <v>13</v>
      </c>
      <c r="E2658" t="s">
        <v>250</v>
      </c>
      <c r="F2658">
        <v>1332</v>
      </c>
      <c r="G2658">
        <v>0.27083333333333331</v>
      </c>
      <c r="H2658">
        <v>0.3888888888888889</v>
      </c>
      <c r="I2658">
        <v>50</v>
      </c>
      <c r="J2658">
        <v>0</v>
      </c>
      <c r="K2658">
        <v>50</v>
      </c>
      <c r="L2658">
        <v>0</v>
      </c>
      <c r="M2658" s="1" t="str">
        <f>IFERROR(VLOOKUP(Tabla1[[#This Row],[COD]],Circuitos[],2,0)," ")</f>
        <v xml:space="preserve"> </v>
      </c>
      <c r="N2658" s="9">
        <f>Tabla1[[#This Row],[DIA]]</f>
        <v>45942</v>
      </c>
    </row>
    <row r="2659" spans="1:14">
      <c r="A2659" s="9" t="str">
        <f>Tabla1[[#This Row],[DIA]]&amp;"-"&amp;Tabla1[[#This Row],[NUM]]</f>
        <v>45942-1305</v>
      </c>
      <c r="B2659" s="61">
        <v>45942</v>
      </c>
      <c r="C2659" t="s">
        <v>147</v>
      </c>
      <c r="D2659" t="s">
        <v>33</v>
      </c>
      <c r="E2659" t="s">
        <v>181</v>
      </c>
      <c r="F2659">
        <v>1305</v>
      </c>
      <c r="G2659">
        <v>0.55208333333333337</v>
      </c>
      <c r="H2659">
        <v>0.70833333333333337</v>
      </c>
      <c r="I2659">
        <v>12</v>
      </c>
      <c r="J2659">
        <v>0</v>
      </c>
      <c r="K2659">
        <v>12</v>
      </c>
      <c r="L2659">
        <v>0</v>
      </c>
      <c r="M2659" s="1" t="str">
        <f>IFERROR(VLOOKUP(Tabla1[[#This Row],[COD]],Circuitos[],2,0)," ")</f>
        <v xml:space="preserve"> </v>
      </c>
      <c r="N2659" s="9">
        <f>Tabla1[[#This Row],[DIA]]</f>
        <v>45942</v>
      </c>
    </row>
    <row r="2660" spans="1:14">
      <c r="A2660" s="9" t="str">
        <f>Tabla1[[#This Row],[DIA]]&amp;"-"&amp;Tabla1[[#This Row],[NUM]]</f>
        <v>45942-2020</v>
      </c>
      <c r="B2660" s="61">
        <v>45942</v>
      </c>
      <c r="C2660" t="s">
        <v>147</v>
      </c>
      <c r="D2660" t="s">
        <v>180</v>
      </c>
      <c r="E2660" t="s">
        <v>181</v>
      </c>
      <c r="F2660">
        <v>2020</v>
      </c>
      <c r="G2660">
        <v>0.76736111111111116</v>
      </c>
      <c r="H2660">
        <v>0.82986111111111116</v>
      </c>
      <c r="I2660">
        <v>54</v>
      </c>
      <c r="J2660">
        <v>4</v>
      </c>
      <c r="K2660">
        <v>50</v>
      </c>
      <c r="L2660">
        <v>7.4074074074074074</v>
      </c>
      <c r="M2660" s="1" t="str">
        <f>IFERROR(VLOOKUP(Tabla1[[#This Row],[COD]],Circuitos[],2,0)," ")</f>
        <v xml:space="preserve"> </v>
      </c>
      <c r="N2660" s="9">
        <f>Tabla1[[#This Row],[DIA]]</f>
        <v>45942</v>
      </c>
    </row>
    <row r="2661" spans="1:14">
      <c r="A2661" s="9" t="str">
        <f>Tabla1[[#This Row],[DIA]]&amp;"-"&amp;Tabla1[[#This Row],[NUM]]</f>
        <v>45942-2026</v>
      </c>
      <c r="B2661" s="61">
        <v>45942</v>
      </c>
      <c r="C2661" t="s">
        <v>147</v>
      </c>
      <c r="D2661" t="s">
        <v>180</v>
      </c>
      <c r="E2661" t="s">
        <v>181</v>
      </c>
      <c r="F2661">
        <v>2026</v>
      </c>
      <c r="G2661">
        <v>0.89236111111111116</v>
      </c>
      <c r="H2661">
        <v>0.95486111111111116</v>
      </c>
      <c r="I2661">
        <v>12</v>
      </c>
      <c r="J2661">
        <v>0</v>
      </c>
      <c r="K2661">
        <v>12</v>
      </c>
      <c r="L2661">
        <v>0</v>
      </c>
      <c r="M2661" s="1" t="str">
        <f>IFERROR(VLOOKUP(Tabla1[[#This Row],[COD]],Circuitos[],2,0)," ")</f>
        <v xml:space="preserve"> </v>
      </c>
      <c r="N2661" s="9">
        <f>Tabla1[[#This Row],[DIA]]</f>
        <v>45942</v>
      </c>
    </row>
    <row r="2662" spans="1:14">
      <c r="A2662" s="9" t="str">
        <f>Tabla1[[#This Row],[DIA]]&amp;"-"&amp;Tabla1[[#This Row],[NUM]]</f>
        <v>45942-1855</v>
      </c>
      <c r="B2662" s="61">
        <v>45942</v>
      </c>
      <c r="C2662" t="s">
        <v>147</v>
      </c>
      <c r="D2662" t="s">
        <v>36</v>
      </c>
      <c r="E2662" t="s">
        <v>181</v>
      </c>
      <c r="F2662">
        <v>1855</v>
      </c>
      <c r="G2662">
        <v>0.59722222222222221</v>
      </c>
      <c r="H2662">
        <v>0.71180555555555558</v>
      </c>
      <c r="I2662">
        <v>16</v>
      </c>
      <c r="J2662">
        <v>7</v>
      </c>
      <c r="K2662">
        <v>9</v>
      </c>
      <c r="L2662">
        <v>43.75</v>
      </c>
      <c r="M2662" s="1" t="str">
        <f>IFERROR(VLOOKUP(Tabla1[[#This Row],[COD]],Circuitos[],2,0)," ")</f>
        <v xml:space="preserve"> </v>
      </c>
      <c r="N2662" s="9">
        <f>Tabla1[[#This Row],[DIA]]</f>
        <v>45942</v>
      </c>
    </row>
    <row r="2663" spans="1:14">
      <c r="A2663" s="9" t="str">
        <f>Tabla1[[#This Row],[DIA]]&amp;"-"&amp;Tabla1[[#This Row],[NUM]]</f>
        <v>45942-1317</v>
      </c>
      <c r="B2663" s="61">
        <v>45942</v>
      </c>
      <c r="C2663" t="s">
        <v>147</v>
      </c>
      <c r="D2663" t="s">
        <v>37</v>
      </c>
      <c r="E2663" t="s">
        <v>181</v>
      </c>
      <c r="F2663">
        <v>1317</v>
      </c>
      <c r="G2663">
        <v>0.58680555555555558</v>
      </c>
      <c r="H2663">
        <v>0.72569444444444442</v>
      </c>
      <c r="I2663">
        <v>16</v>
      </c>
      <c r="J2663">
        <v>8</v>
      </c>
      <c r="K2663">
        <v>8</v>
      </c>
      <c r="L2663">
        <v>50</v>
      </c>
      <c r="M2663" s="1" t="str">
        <f>IFERROR(VLOOKUP(Tabla1[[#This Row],[COD]],Circuitos[],2,0)," ")</f>
        <v xml:space="preserve"> </v>
      </c>
      <c r="N2663" s="9">
        <f>Tabla1[[#This Row],[DIA]]</f>
        <v>45942</v>
      </c>
    </row>
    <row r="2664" spans="1:14">
      <c r="A2664" s="9" t="str">
        <f>Tabla1[[#This Row],[DIA]]&amp;"-"&amp;Tabla1[[#This Row],[NUM]]</f>
        <v>45942-1859</v>
      </c>
      <c r="B2664" s="61">
        <v>45942</v>
      </c>
      <c r="C2664" t="s">
        <v>147</v>
      </c>
      <c r="D2664" t="s">
        <v>13</v>
      </c>
      <c r="E2664" t="s">
        <v>181</v>
      </c>
      <c r="F2664">
        <v>1859</v>
      </c>
      <c r="G2664">
        <v>0.55208333333333337</v>
      </c>
      <c r="H2664">
        <v>0.70138888888888884</v>
      </c>
      <c r="I2664">
        <v>50</v>
      </c>
      <c r="J2664">
        <v>48</v>
      </c>
      <c r="K2664">
        <v>2</v>
      </c>
      <c r="L2664">
        <v>96</v>
      </c>
      <c r="M2664" s="1" t="str">
        <f>IFERROR(VLOOKUP(Tabla1[[#This Row],[COD]],Circuitos[],2,0)," ")</f>
        <v xml:space="preserve"> </v>
      </c>
      <c r="N2664" s="9">
        <f>Tabla1[[#This Row],[DIA]]</f>
        <v>45942</v>
      </c>
    </row>
    <row r="2665" spans="1:14">
      <c r="A2665" s="9" t="str">
        <f>Tabla1[[#This Row],[DIA]]&amp;"-"&amp;Tabla1[[#This Row],[NUM]]</f>
        <v>45942-1313</v>
      </c>
      <c r="B2665" s="61">
        <v>45942</v>
      </c>
      <c r="C2665" t="s">
        <v>147</v>
      </c>
      <c r="D2665" t="s">
        <v>22</v>
      </c>
      <c r="E2665" t="s">
        <v>181</v>
      </c>
      <c r="F2665">
        <v>1313</v>
      </c>
      <c r="G2665">
        <v>0.59375</v>
      </c>
      <c r="H2665">
        <v>0.72569444444444442</v>
      </c>
      <c r="I2665">
        <v>12</v>
      </c>
      <c r="J2665">
        <v>11</v>
      </c>
      <c r="K2665">
        <v>1</v>
      </c>
      <c r="L2665">
        <v>91.666666666666671</v>
      </c>
      <c r="M2665" s="1" t="str">
        <f>IFERROR(VLOOKUP(Tabla1[[#This Row],[COD]],Circuitos[],2,0)," ")</f>
        <v xml:space="preserve"> </v>
      </c>
      <c r="N2665" s="9">
        <f>Tabla1[[#This Row],[DIA]]</f>
        <v>45942</v>
      </c>
    </row>
    <row r="2666" spans="1:14">
      <c r="A2666" s="9" t="str">
        <f>Tabla1[[#This Row],[DIA]]&amp;"-"&amp;Tabla1[[#This Row],[NUM]]</f>
        <v>45942-3910</v>
      </c>
      <c r="B2666" s="61">
        <v>45942</v>
      </c>
      <c r="C2666" t="s">
        <v>555</v>
      </c>
      <c r="D2666" t="s">
        <v>394</v>
      </c>
      <c r="E2666" t="s">
        <v>395</v>
      </c>
      <c r="F2666">
        <v>3910</v>
      </c>
      <c r="G2666">
        <v>0.2361111111111111</v>
      </c>
      <c r="H2666">
        <v>0.27083333333333331</v>
      </c>
      <c r="I2666">
        <v>12</v>
      </c>
      <c r="J2666">
        <v>0</v>
      </c>
      <c r="K2666">
        <v>12</v>
      </c>
      <c r="L2666">
        <v>0</v>
      </c>
      <c r="M2666" s="1" t="str">
        <f>IFERROR(VLOOKUP(Tabla1[[#This Row],[COD]],Circuitos[],2,0)," ")</f>
        <v xml:space="preserve"> </v>
      </c>
      <c r="N2666" s="9">
        <f>Tabla1[[#This Row],[DIA]]</f>
        <v>45942</v>
      </c>
    </row>
    <row r="2667" spans="1:14">
      <c r="A2667" s="9" t="str">
        <f>Tabla1[[#This Row],[DIA]]&amp;"-"&amp;Tabla1[[#This Row],[NUM]]</f>
        <v>45942-3904</v>
      </c>
      <c r="B2667" s="61">
        <v>45942</v>
      </c>
      <c r="C2667" t="s">
        <v>555</v>
      </c>
      <c r="D2667" t="s">
        <v>394</v>
      </c>
      <c r="E2667" t="s">
        <v>395</v>
      </c>
      <c r="F2667">
        <v>3904</v>
      </c>
      <c r="G2667">
        <v>0.36805555555555558</v>
      </c>
      <c r="H2667">
        <v>0.40277777777777779</v>
      </c>
      <c r="I2667">
        <v>35</v>
      </c>
      <c r="J2667">
        <v>0</v>
      </c>
      <c r="K2667">
        <v>35</v>
      </c>
      <c r="L2667">
        <v>0</v>
      </c>
      <c r="M2667" s="1" t="str">
        <f>IFERROR(VLOOKUP(Tabla1[[#This Row],[COD]],Circuitos[],2,0)," ")</f>
        <v xml:space="preserve"> </v>
      </c>
      <c r="N2667" s="9">
        <f>Tabla1[[#This Row],[DIA]]</f>
        <v>45942</v>
      </c>
    </row>
    <row r="2668" spans="1:14">
      <c r="A2668" s="9" t="str">
        <f>Tabla1[[#This Row],[DIA]]&amp;"-"&amp;Tabla1[[#This Row],[NUM]]</f>
        <v>45942-913</v>
      </c>
      <c r="B2668" s="61">
        <v>45942</v>
      </c>
      <c r="C2668" t="s">
        <v>563</v>
      </c>
      <c r="D2668" t="s">
        <v>484</v>
      </c>
      <c r="E2668" t="s">
        <v>548</v>
      </c>
      <c r="F2668">
        <v>913</v>
      </c>
      <c r="G2668">
        <v>0.76736111111111116</v>
      </c>
      <c r="H2668">
        <v>0.84027777777777779</v>
      </c>
      <c r="I2668">
        <v>32</v>
      </c>
      <c r="J2668">
        <v>0</v>
      </c>
      <c r="K2668">
        <v>32</v>
      </c>
      <c r="L2668">
        <v>0</v>
      </c>
      <c r="M2668" s="1" t="str">
        <f>IFERROR(VLOOKUP(Tabla1[[#This Row],[COD]],Circuitos[],2,0)," ")</f>
        <v xml:space="preserve"> </v>
      </c>
      <c r="N2668" s="9">
        <f>Tabla1[[#This Row],[DIA]]</f>
        <v>45942</v>
      </c>
    </row>
    <row r="2669" spans="1:14">
      <c r="A2669" s="9" t="str">
        <f>Tabla1[[#This Row],[DIA]]&amp;"-"&amp;Tabla1[[#This Row],[NUM]]</f>
        <v>45942-110</v>
      </c>
      <c r="B2669" s="61">
        <v>45942</v>
      </c>
      <c r="C2669" t="s">
        <v>13</v>
      </c>
      <c r="D2669" t="s">
        <v>354</v>
      </c>
      <c r="E2669" t="s">
        <v>355</v>
      </c>
      <c r="F2669">
        <v>110</v>
      </c>
      <c r="G2669">
        <v>0.69097222222222221</v>
      </c>
      <c r="H2669">
        <v>0.94791666666666663</v>
      </c>
      <c r="I2669">
        <v>30</v>
      </c>
      <c r="J2669">
        <v>4</v>
      </c>
      <c r="K2669">
        <v>26</v>
      </c>
      <c r="L2669">
        <v>13.333333333333334</v>
      </c>
      <c r="M2669" s="1" t="str">
        <f>IFERROR(VLOOKUP(Tabla1[[#This Row],[COD]],Circuitos[],2,0)," ")</f>
        <v xml:space="preserve"> </v>
      </c>
      <c r="N2669" s="9">
        <f>Tabla1[[#This Row],[DIA]]</f>
        <v>45942</v>
      </c>
    </row>
    <row r="2670" spans="1:14">
      <c r="A2670" s="9" t="str">
        <f>Tabla1[[#This Row],[DIA]]&amp;"-"&amp;Tabla1[[#This Row],[NUM]]</f>
        <v>45942-601</v>
      </c>
      <c r="B2670" s="61">
        <v>45942</v>
      </c>
      <c r="C2670" t="s">
        <v>13</v>
      </c>
      <c r="D2670" t="s">
        <v>201</v>
      </c>
      <c r="E2670" t="s">
        <v>250</v>
      </c>
      <c r="F2670">
        <v>601</v>
      </c>
      <c r="G2670">
        <v>0.69097222222222221</v>
      </c>
      <c r="H2670">
        <v>0.78819444444444442</v>
      </c>
      <c r="I2670">
        <v>50</v>
      </c>
      <c r="J2670">
        <v>0</v>
      </c>
      <c r="K2670">
        <v>50</v>
      </c>
      <c r="L2670">
        <v>0</v>
      </c>
      <c r="M2670" s="1" t="str">
        <f>IFERROR(VLOOKUP(Tabla1[[#This Row],[COD]],Circuitos[],2,0)," ")</f>
        <v xml:space="preserve"> </v>
      </c>
      <c r="N2670" s="9">
        <f>Tabla1[[#This Row],[DIA]]</f>
        <v>45942</v>
      </c>
    </row>
    <row r="2671" spans="1:14">
      <c r="A2671" s="9" t="str">
        <f>Tabla1[[#This Row],[DIA]]&amp;"-"&amp;Tabla1[[#This Row],[NUM]]</f>
        <v>45942-871</v>
      </c>
      <c r="B2671" s="61">
        <v>45942</v>
      </c>
      <c r="C2671" t="s">
        <v>13</v>
      </c>
      <c r="D2671" t="s">
        <v>223</v>
      </c>
      <c r="E2671" t="s">
        <v>250</v>
      </c>
      <c r="F2671">
        <v>871</v>
      </c>
      <c r="G2671">
        <v>0.48958333333333331</v>
      </c>
      <c r="H2671">
        <v>0.62152777777777779</v>
      </c>
      <c r="I2671">
        <v>45</v>
      </c>
      <c r="J2671">
        <v>3</v>
      </c>
      <c r="K2671">
        <v>42</v>
      </c>
      <c r="L2671">
        <v>6.666666666666667</v>
      </c>
      <c r="M2671" s="1" t="str">
        <f>IFERROR(VLOOKUP(Tabla1[[#This Row],[COD]],Circuitos[],2,0)," ")</f>
        <v xml:space="preserve"> </v>
      </c>
      <c r="N2671" s="9">
        <f>Tabla1[[#This Row],[DIA]]</f>
        <v>45942</v>
      </c>
    </row>
    <row r="2672" spans="1:14">
      <c r="A2672" s="9" t="str">
        <f>Tabla1[[#This Row],[DIA]]&amp;"-"&amp;Tabla1[[#This Row],[NUM]]</f>
        <v>45942-1858</v>
      </c>
      <c r="B2672" s="61">
        <v>45942</v>
      </c>
      <c r="C2672" t="s">
        <v>13</v>
      </c>
      <c r="D2672" t="s">
        <v>147</v>
      </c>
      <c r="E2672" t="s">
        <v>181</v>
      </c>
      <c r="F2672">
        <v>1858</v>
      </c>
      <c r="G2672">
        <v>0.5</v>
      </c>
      <c r="H2672">
        <v>0.71527777777777779</v>
      </c>
      <c r="I2672">
        <v>26</v>
      </c>
      <c r="J2672">
        <v>4</v>
      </c>
      <c r="K2672">
        <v>22</v>
      </c>
      <c r="L2672">
        <v>15.384615384615385</v>
      </c>
      <c r="M2672" s="1" t="str">
        <f>IFERROR(VLOOKUP(Tabla1[[#This Row],[COD]],Circuitos[],2,0)," ")</f>
        <v xml:space="preserve"> </v>
      </c>
      <c r="N2672" s="9">
        <f>Tabla1[[#This Row],[DIA]]</f>
        <v>45942</v>
      </c>
    </row>
    <row r="2673" spans="1:14">
      <c r="A2673" s="9" t="str">
        <f>Tabla1[[#This Row],[DIA]]&amp;"-"&amp;Tabla1[[#This Row],[NUM]]</f>
        <v>45942-1860</v>
      </c>
      <c r="B2673" s="61">
        <v>45942</v>
      </c>
      <c r="C2673" t="s">
        <v>13</v>
      </c>
      <c r="D2673" t="s">
        <v>147</v>
      </c>
      <c r="E2673" t="s">
        <v>181</v>
      </c>
      <c r="F2673">
        <v>1860</v>
      </c>
      <c r="G2673">
        <v>0.76388888888888884</v>
      </c>
      <c r="H2673">
        <v>0.98263888888888884</v>
      </c>
      <c r="I2673">
        <v>27</v>
      </c>
      <c r="J2673">
        <v>15</v>
      </c>
      <c r="K2673">
        <v>12</v>
      </c>
      <c r="L2673">
        <v>55.555555555555557</v>
      </c>
      <c r="M2673" s="1" t="str">
        <f>IFERROR(VLOOKUP(Tabla1[[#This Row],[COD]],Circuitos[],2,0)," ")</f>
        <v xml:space="preserve"> </v>
      </c>
      <c r="N2673" s="9">
        <f>Tabla1[[#This Row],[DIA]]</f>
        <v>45942</v>
      </c>
    </row>
    <row r="2674" spans="1:14">
      <c r="A2674" s="9" t="str">
        <f>Tabla1[[#This Row],[DIA]]&amp;"-"&amp;Tabla1[[#This Row],[NUM]]</f>
        <v>45942-416</v>
      </c>
      <c r="B2674" s="61">
        <v>45942</v>
      </c>
      <c r="C2674" t="s">
        <v>13</v>
      </c>
      <c r="D2674" t="s">
        <v>358</v>
      </c>
      <c r="E2674" t="s">
        <v>528</v>
      </c>
      <c r="F2674">
        <v>416</v>
      </c>
      <c r="G2674">
        <v>0.52083333333333337</v>
      </c>
      <c r="H2674">
        <v>0.72222222222222221</v>
      </c>
      <c r="I2674">
        <v>25</v>
      </c>
      <c r="J2674">
        <v>0</v>
      </c>
      <c r="K2674">
        <v>25</v>
      </c>
      <c r="L2674">
        <v>0</v>
      </c>
      <c r="M2674" s="1" t="str">
        <f>IFERROR(VLOOKUP(Tabla1[[#This Row],[COD]],Circuitos[],2,0)," ")</f>
        <v xml:space="preserve"> </v>
      </c>
      <c r="N2674" s="9">
        <f>Tabla1[[#This Row],[DIA]]</f>
        <v>45942</v>
      </c>
    </row>
    <row r="2675" spans="1:14">
      <c r="A2675" s="9" t="str">
        <f>Tabla1[[#This Row],[DIA]]&amp;"-"&amp;Tabla1[[#This Row],[NUM]]</f>
        <v>45942-809</v>
      </c>
      <c r="B2675" s="61">
        <v>45942</v>
      </c>
      <c r="C2675" t="s">
        <v>13</v>
      </c>
      <c r="D2675" t="s">
        <v>236</v>
      </c>
      <c r="E2675" t="s">
        <v>250</v>
      </c>
      <c r="F2675">
        <v>809</v>
      </c>
      <c r="G2675">
        <v>0.49652777777777779</v>
      </c>
      <c r="H2675">
        <v>0.61805555555555558</v>
      </c>
      <c r="I2675">
        <v>45</v>
      </c>
      <c r="J2675">
        <v>0</v>
      </c>
      <c r="K2675">
        <v>45</v>
      </c>
      <c r="L2675">
        <v>0</v>
      </c>
      <c r="M2675" s="1" t="str">
        <f>IFERROR(VLOOKUP(Tabla1[[#This Row],[COD]],Circuitos[],2,0)," ")</f>
        <v xml:space="preserve"> </v>
      </c>
      <c r="N2675" s="9">
        <f>Tabla1[[#This Row],[DIA]]</f>
        <v>45942</v>
      </c>
    </row>
    <row r="2676" spans="1:14">
      <c r="A2676" s="9" t="str">
        <f>Tabla1[[#This Row],[DIA]]&amp;"-"&amp;Tabla1[[#This Row],[NUM]]</f>
        <v>45942-897</v>
      </c>
      <c r="B2676" s="61">
        <v>45942</v>
      </c>
      <c r="C2676" t="s">
        <v>13</v>
      </c>
      <c r="D2676" t="s">
        <v>277</v>
      </c>
      <c r="E2676" t="s">
        <v>278</v>
      </c>
      <c r="F2676">
        <v>897</v>
      </c>
      <c r="G2676">
        <v>0.78472222222222221</v>
      </c>
      <c r="H2676">
        <v>0.21180555555555555</v>
      </c>
      <c r="I2676">
        <v>120</v>
      </c>
      <c r="J2676">
        <v>11</v>
      </c>
      <c r="K2676">
        <v>109</v>
      </c>
      <c r="L2676">
        <v>9.1666666666666661</v>
      </c>
      <c r="M2676" s="1" t="str">
        <f>IFERROR(VLOOKUP(Tabla1[[#This Row],[COD]],Circuitos[],2,0)," ")</f>
        <v>Uzbekistan, Ruta de la Seda I</v>
      </c>
      <c r="N2676" s="9">
        <f>Tabla1[[#This Row],[DIA]]</f>
        <v>45942</v>
      </c>
    </row>
    <row r="2677" spans="1:14">
      <c r="A2677" s="9" t="str">
        <f>Tabla1[[#This Row],[DIA]]&amp;"-"&amp;Tabla1[[#This Row],[NUM]]</f>
        <v>45942-434</v>
      </c>
      <c r="B2677" s="61">
        <v>45942</v>
      </c>
      <c r="C2677" t="s">
        <v>13</v>
      </c>
      <c r="D2677" t="s">
        <v>394</v>
      </c>
      <c r="E2677" t="s">
        <v>395</v>
      </c>
      <c r="F2677">
        <v>434</v>
      </c>
      <c r="G2677">
        <v>0.64583333333333337</v>
      </c>
      <c r="H2677">
        <v>0.79513888888888884</v>
      </c>
      <c r="I2677">
        <v>81</v>
      </c>
      <c r="J2677">
        <v>0</v>
      </c>
      <c r="K2677">
        <v>81</v>
      </c>
      <c r="L2677">
        <v>0</v>
      </c>
      <c r="M2677" s="1" t="str">
        <f>IFERROR(VLOOKUP(Tabla1[[#This Row],[COD]],Circuitos[],2,0)," ")</f>
        <v xml:space="preserve"> </v>
      </c>
      <c r="N2677" s="9">
        <f>Tabla1[[#This Row],[DIA]]</f>
        <v>45942</v>
      </c>
    </row>
    <row r="2678" spans="1:14">
      <c r="A2678" s="9" t="str">
        <f>Tabla1[[#This Row],[DIA]]&amp;"-"&amp;Tabla1[[#This Row],[NUM]]</f>
        <v>45942-5114</v>
      </c>
      <c r="B2678" s="61">
        <v>45942</v>
      </c>
      <c r="C2678" t="s">
        <v>424</v>
      </c>
      <c r="D2678" t="s">
        <v>22</v>
      </c>
      <c r="E2678" t="s">
        <v>549</v>
      </c>
      <c r="F2678">
        <v>5114</v>
      </c>
      <c r="G2678">
        <v>0.44097222222222221</v>
      </c>
      <c r="H2678">
        <v>0.50694444444444442</v>
      </c>
      <c r="I2678">
        <v>189</v>
      </c>
      <c r="J2678">
        <v>71</v>
      </c>
      <c r="K2678">
        <v>118</v>
      </c>
      <c r="L2678">
        <v>37.566137566137563</v>
      </c>
      <c r="M2678" s="1" t="str">
        <f>IFERROR(VLOOKUP(Tabla1[[#This Row],[COD]],Circuitos[],2,0)," ")</f>
        <v xml:space="preserve"> </v>
      </c>
      <c r="N2678" s="9">
        <f>Tabla1[[#This Row],[DIA]]</f>
        <v>45942</v>
      </c>
    </row>
    <row r="2679" spans="1:14">
      <c r="A2679" s="9" t="str">
        <f>Tabla1[[#This Row],[DIA]]&amp;"-"&amp;Tabla1[[#This Row],[NUM]]</f>
        <v>45942-808</v>
      </c>
      <c r="B2679" s="61">
        <v>45942</v>
      </c>
      <c r="C2679" t="s">
        <v>236</v>
      </c>
      <c r="D2679" t="s">
        <v>13</v>
      </c>
      <c r="E2679" t="s">
        <v>250</v>
      </c>
      <c r="F2679">
        <v>808</v>
      </c>
      <c r="G2679">
        <v>0.51736111111111116</v>
      </c>
      <c r="H2679">
        <v>0.64930555555555558</v>
      </c>
      <c r="I2679">
        <v>45</v>
      </c>
      <c r="J2679">
        <v>17</v>
      </c>
      <c r="K2679">
        <v>28</v>
      </c>
      <c r="L2679">
        <v>37.777777777777779</v>
      </c>
      <c r="M2679" s="1" t="str">
        <f>IFERROR(VLOOKUP(Tabla1[[#This Row],[COD]],Circuitos[],2,0)," ")</f>
        <v xml:space="preserve"> </v>
      </c>
      <c r="N2679" s="9">
        <f>Tabla1[[#This Row],[DIA]]</f>
        <v>45942</v>
      </c>
    </row>
    <row r="2680" spans="1:14">
      <c r="A2680" s="9" t="str">
        <f>Tabla1[[#This Row],[DIA]]&amp;"-"&amp;Tabla1[[#This Row],[NUM]]</f>
        <v>45942-683</v>
      </c>
      <c r="B2680" s="61">
        <v>45942</v>
      </c>
      <c r="C2680" t="s">
        <v>291</v>
      </c>
      <c r="D2680" t="s">
        <v>36</v>
      </c>
      <c r="E2680" t="s">
        <v>292</v>
      </c>
      <c r="F2680">
        <v>683</v>
      </c>
      <c r="G2680">
        <v>0.45833333333333331</v>
      </c>
      <c r="H2680">
        <v>0.56944444444444442</v>
      </c>
      <c r="I2680">
        <v>12</v>
      </c>
      <c r="J2680">
        <v>0</v>
      </c>
      <c r="K2680">
        <v>12</v>
      </c>
      <c r="L2680">
        <v>0</v>
      </c>
      <c r="M2680" s="1" t="str">
        <f>IFERROR(VLOOKUP(Tabla1[[#This Row],[COD]],Circuitos[],2,0)," ")</f>
        <v xml:space="preserve"> </v>
      </c>
      <c r="N2680" s="9">
        <f>Tabla1[[#This Row],[DIA]]</f>
        <v>45942</v>
      </c>
    </row>
    <row r="2681" spans="1:14">
      <c r="A2681" s="9" t="str">
        <f>Tabla1[[#This Row],[DIA]]&amp;"-"&amp;Tabla1[[#This Row],[NUM]]</f>
        <v>45942-685</v>
      </c>
      <c r="B2681" s="61">
        <v>45942</v>
      </c>
      <c r="C2681" t="s">
        <v>291</v>
      </c>
      <c r="D2681" t="s">
        <v>13</v>
      </c>
      <c r="E2681" t="s">
        <v>292</v>
      </c>
      <c r="F2681">
        <v>685</v>
      </c>
      <c r="G2681">
        <v>0.54861111111111116</v>
      </c>
      <c r="H2681">
        <v>0.68055555555555558</v>
      </c>
      <c r="I2681">
        <v>26</v>
      </c>
      <c r="J2681">
        <v>0</v>
      </c>
      <c r="K2681">
        <v>26</v>
      </c>
      <c r="L2681">
        <v>0</v>
      </c>
      <c r="M2681" s="1" t="str">
        <f>IFERROR(VLOOKUP(Tabla1[[#This Row],[COD]],Circuitos[],2,0)," ")</f>
        <v xml:space="preserve"> </v>
      </c>
      <c r="N2681" s="9">
        <f>Tabla1[[#This Row],[DIA]]</f>
        <v>45942</v>
      </c>
    </row>
    <row r="2682" spans="1:14">
      <c r="A2682" s="9" t="str">
        <f>Tabla1[[#This Row],[DIA]]&amp;"-"&amp;Tabla1[[#This Row],[NUM]]</f>
        <v>45942-5117</v>
      </c>
      <c r="B2682" s="61">
        <v>45942</v>
      </c>
      <c r="C2682" t="s">
        <v>44</v>
      </c>
      <c r="D2682" t="s">
        <v>198</v>
      </c>
      <c r="E2682" t="s">
        <v>549</v>
      </c>
      <c r="F2682">
        <v>5117</v>
      </c>
      <c r="G2682">
        <v>0.625</v>
      </c>
      <c r="H2682">
        <v>0.75</v>
      </c>
      <c r="I2682">
        <v>189</v>
      </c>
      <c r="J2682">
        <v>148</v>
      </c>
      <c r="K2682">
        <v>41</v>
      </c>
      <c r="L2682">
        <v>78.306878306878303</v>
      </c>
      <c r="M2682" s="1" t="str">
        <f>IFERROR(VLOOKUP(Tabla1[[#This Row],[COD]],Circuitos[],2,0)," ")</f>
        <v>Puglia y Costa Amalfitana II</v>
      </c>
      <c r="N2682" s="9">
        <f>Tabla1[[#This Row],[DIA]]</f>
        <v>45942</v>
      </c>
    </row>
    <row r="2683" spans="1:14">
      <c r="A2683" s="9" t="str">
        <f>Tabla1[[#This Row],[DIA]]&amp;"-"&amp;Tabla1[[#This Row],[NUM]]</f>
        <v>45942-1302</v>
      </c>
      <c r="B2683" s="61">
        <v>45942</v>
      </c>
      <c r="C2683" t="s">
        <v>22</v>
      </c>
      <c r="D2683" t="s">
        <v>147</v>
      </c>
      <c r="E2683" t="s">
        <v>181</v>
      </c>
      <c r="F2683">
        <v>1302</v>
      </c>
      <c r="G2683">
        <v>0.4826388888888889</v>
      </c>
      <c r="H2683">
        <v>0.6875</v>
      </c>
      <c r="I2683">
        <v>12</v>
      </c>
      <c r="J2683">
        <v>0</v>
      </c>
      <c r="K2683">
        <v>12</v>
      </c>
      <c r="L2683">
        <v>0</v>
      </c>
      <c r="M2683" s="1" t="str">
        <f>IFERROR(VLOOKUP(Tabla1[[#This Row],[COD]],Circuitos[],2,0)," ")</f>
        <v xml:space="preserve"> </v>
      </c>
      <c r="N2683" s="9">
        <f>Tabla1[[#This Row],[DIA]]</f>
        <v>45942</v>
      </c>
    </row>
    <row r="2684" spans="1:14">
      <c r="A2684" s="9" t="str">
        <f>Tabla1[[#This Row],[DIA]]&amp;"-"&amp;Tabla1[[#This Row],[NUM]]</f>
        <v>45942-342</v>
      </c>
      <c r="B2684" s="61">
        <v>45942</v>
      </c>
      <c r="C2684" t="s">
        <v>214</v>
      </c>
      <c r="D2684" t="s">
        <v>291</v>
      </c>
      <c r="E2684" t="s">
        <v>292</v>
      </c>
      <c r="F2684">
        <v>342</v>
      </c>
      <c r="G2684">
        <v>0.37847222222222221</v>
      </c>
      <c r="H2684">
        <v>0.41319444444444442</v>
      </c>
      <c r="I2684">
        <v>38</v>
      </c>
      <c r="J2684">
        <v>0</v>
      </c>
      <c r="K2684">
        <v>38</v>
      </c>
      <c r="L2684">
        <v>0</v>
      </c>
      <c r="M2684" s="1" t="str">
        <f>IFERROR(VLOOKUP(Tabla1[[#This Row],[COD]],Circuitos[],2,0)," ")</f>
        <v xml:space="preserve"> </v>
      </c>
      <c r="N2684" s="9">
        <f>Tabla1[[#This Row],[DIA]]</f>
        <v>45942</v>
      </c>
    </row>
    <row r="2685" spans="1:14">
      <c r="A2685" s="9" t="str">
        <f>Tabla1[[#This Row],[DIA]]&amp;"-"&amp;Tabla1[[#This Row],[NUM]]</f>
        <v>45942-437</v>
      </c>
      <c r="B2685" s="61">
        <v>45942</v>
      </c>
      <c r="C2685" s="7" t="s">
        <v>394</v>
      </c>
      <c r="D2685" s="7" t="s">
        <v>36</v>
      </c>
      <c r="E2685" s="7" t="s">
        <v>395</v>
      </c>
      <c r="F2685" s="7">
        <v>437</v>
      </c>
      <c r="G2685" s="8">
        <v>0.3888888888888889</v>
      </c>
      <c r="H2685" s="8">
        <v>0.52083333333333337</v>
      </c>
      <c r="I2685" s="7">
        <v>12</v>
      </c>
      <c r="J2685" s="7">
        <v>0</v>
      </c>
      <c r="K2685" s="7">
        <v>12</v>
      </c>
      <c r="L2685" s="7">
        <v>0</v>
      </c>
      <c r="M2685" s="12" t="str">
        <f>IFERROR(VLOOKUP(Tabla1[[#This Row],[COD]],Circuitos[],2,0)," ")</f>
        <v xml:space="preserve"> </v>
      </c>
      <c r="N2685" s="9">
        <f>Tabla1[[#This Row],[DIA]]</f>
        <v>45942</v>
      </c>
    </row>
    <row r="2686" spans="1:14">
      <c r="A2686" s="9" t="str">
        <f>Tabla1[[#This Row],[DIA]]&amp;"-"&amp;Tabla1[[#This Row],[NUM]]</f>
        <v>45942-3911</v>
      </c>
      <c r="B2686" s="61">
        <v>45942</v>
      </c>
      <c r="C2686" t="s">
        <v>394</v>
      </c>
      <c r="D2686" t="s">
        <v>555</v>
      </c>
      <c r="E2686" t="s">
        <v>395</v>
      </c>
      <c r="F2686">
        <v>3911</v>
      </c>
      <c r="G2686">
        <v>0.95486111111111116</v>
      </c>
      <c r="H2686">
        <v>0.99305555555555558</v>
      </c>
      <c r="I2686">
        <v>47</v>
      </c>
      <c r="J2686">
        <v>0</v>
      </c>
      <c r="K2686">
        <v>47</v>
      </c>
      <c r="L2686">
        <v>0</v>
      </c>
      <c r="M2686" s="1" t="str">
        <f>IFERROR(VLOOKUP(Tabla1[[#This Row],[COD]],Circuitos[],2,0)," ")</f>
        <v xml:space="preserve"> </v>
      </c>
      <c r="N2686" s="9">
        <f>Tabla1[[#This Row],[DIA]]</f>
        <v>45942</v>
      </c>
    </row>
    <row r="2687" spans="1:14">
      <c r="A2687" s="9" t="str">
        <f>Tabla1[[#This Row],[DIA]]&amp;"-"&amp;Tabla1[[#This Row],[NUM]]</f>
        <v>45942-433</v>
      </c>
      <c r="B2687" s="61">
        <v>45942</v>
      </c>
      <c r="C2687" t="s">
        <v>394</v>
      </c>
      <c r="D2687" t="s">
        <v>13</v>
      </c>
      <c r="E2687" t="s">
        <v>395</v>
      </c>
      <c r="F2687">
        <v>433</v>
      </c>
      <c r="G2687">
        <v>0.44444444444444442</v>
      </c>
      <c r="H2687">
        <v>0.60763888888888884</v>
      </c>
      <c r="I2687">
        <v>35</v>
      </c>
      <c r="J2687">
        <v>0</v>
      </c>
      <c r="K2687">
        <v>35</v>
      </c>
      <c r="L2687">
        <v>0</v>
      </c>
      <c r="M2687" s="1" t="str">
        <f>IFERROR(VLOOKUP(Tabla1[[#This Row],[COD]],Circuitos[],2,0)," ")</f>
        <v xml:space="preserve"> </v>
      </c>
      <c r="N2687" s="9">
        <f>Tabla1[[#This Row],[DIA]]</f>
        <v>45942</v>
      </c>
    </row>
    <row r="2688" spans="1:14">
      <c r="A2688" s="9" t="str">
        <f>Tabla1[[#This Row],[DIA]]&amp;"-"&amp;Tabla1[[#This Row],[NUM]]</f>
        <v>45942-723</v>
      </c>
      <c r="B2688" s="61">
        <v>45942</v>
      </c>
      <c r="C2688" t="s">
        <v>394</v>
      </c>
      <c r="D2688" t="s">
        <v>543</v>
      </c>
      <c r="E2688" t="s">
        <v>395</v>
      </c>
      <c r="F2688">
        <v>723</v>
      </c>
      <c r="G2688">
        <v>0.89583333333333337</v>
      </c>
      <c r="H2688">
        <v>0.13194444444444445</v>
      </c>
      <c r="I2688">
        <v>46</v>
      </c>
      <c r="J2688">
        <v>0</v>
      </c>
      <c r="K2688">
        <v>46</v>
      </c>
      <c r="L2688">
        <v>0</v>
      </c>
      <c r="M2688" s="1" t="str">
        <f>IFERROR(VLOOKUP(Tabla1[[#This Row],[COD]],Circuitos[],2,0)," ")</f>
        <v xml:space="preserve"> </v>
      </c>
      <c r="N2688" s="9">
        <f>Tabla1[[#This Row],[DIA]]</f>
        <v>45942</v>
      </c>
    </row>
    <row r="2689" spans="1:14">
      <c r="A2689" s="9" t="str">
        <f>Tabla1[[#This Row],[DIA]]&amp;"-"&amp;Tabla1[[#This Row],[NUM]]</f>
        <v>45943-920</v>
      </c>
      <c r="B2689" s="61">
        <v>45943</v>
      </c>
      <c r="C2689" t="s">
        <v>185</v>
      </c>
      <c r="D2689" t="s">
        <v>13</v>
      </c>
      <c r="E2689" t="s">
        <v>186</v>
      </c>
      <c r="F2689">
        <v>920</v>
      </c>
      <c r="G2689">
        <v>0.63888888888888884</v>
      </c>
      <c r="H2689">
        <v>0.78125</v>
      </c>
      <c r="I2689">
        <v>30</v>
      </c>
      <c r="J2689">
        <v>0</v>
      </c>
      <c r="K2689">
        <v>30</v>
      </c>
      <c r="L2689">
        <v>0</v>
      </c>
      <c r="M2689" s="1" t="str">
        <f>IFERROR(VLOOKUP(Tabla1[[#This Row],[COD]],Circuitos[],2,0)," ")</f>
        <v xml:space="preserve"> </v>
      </c>
      <c r="N2689" s="9">
        <f>Tabla1[[#This Row],[DIA]]</f>
        <v>45943</v>
      </c>
    </row>
    <row r="2690" spans="1:14">
      <c r="A2690" s="9" t="str">
        <f>Tabla1[[#This Row],[DIA]]&amp;"-"&amp;Tabla1[[#This Row],[NUM]]</f>
        <v>45943-1336</v>
      </c>
      <c r="B2690" s="61">
        <v>45943</v>
      </c>
      <c r="C2690" t="s">
        <v>36</v>
      </c>
      <c r="D2690" t="s">
        <v>183</v>
      </c>
      <c r="E2690" t="s">
        <v>174</v>
      </c>
      <c r="F2690">
        <v>1336</v>
      </c>
      <c r="G2690">
        <v>0.58680555555555558</v>
      </c>
      <c r="H2690">
        <v>0.82291666666666663</v>
      </c>
      <c r="I2690">
        <v>10</v>
      </c>
      <c r="J2690">
        <v>0</v>
      </c>
      <c r="K2690">
        <v>10</v>
      </c>
      <c r="L2690">
        <v>0</v>
      </c>
      <c r="M2690" s="1" t="str">
        <f>IFERROR(VLOOKUP(Tabla1[[#This Row],[COD]],Circuitos[],2,0)," ")</f>
        <v>Programas de Egipto</v>
      </c>
      <c r="N2690" s="9">
        <f>Tabla1[[#This Row],[DIA]]</f>
        <v>45943</v>
      </c>
    </row>
    <row r="2691" spans="1:14">
      <c r="A2691" s="9" t="str">
        <f>Tabla1[[#This Row],[DIA]]&amp;"-"&amp;Tabla1[[#This Row],[NUM]]</f>
        <v>45943-2722</v>
      </c>
      <c r="B2691" s="61">
        <v>45943</v>
      </c>
      <c r="C2691" t="s">
        <v>37</v>
      </c>
      <c r="D2691" t="s">
        <v>183</v>
      </c>
      <c r="E2691" t="s">
        <v>561</v>
      </c>
      <c r="F2691">
        <v>2722</v>
      </c>
      <c r="G2691">
        <v>0.67013888888888884</v>
      </c>
      <c r="H2691">
        <v>0.93055555555555558</v>
      </c>
      <c r="I2691">
        <v>10</v>
      </c>
      <c r="J2691">
        <v>0</v>
      </c>
      <c r="K2691">
        <v>10</v>
      </c>
      <c r="L2691">
        <v>0</v>
      </c>
      <c r="M2691" s="1" t="str">
        <f>IFERROR(VLOOKUP(Tabla1[[#This Row],[COD]],Circuitos[],2,0)," ")</f>
        <v>Programas de Egipto</v>
      </c>
      <c r="N2691" s="9">
        <f>Tabla1[[#This Row],[DIA]]</f>
        <v>45943</v>
      </c>
    </row>
    <row r="2692" spans="1:14">
      <c r="A2692" s="9" t="str">
        <f>Tabla1[[#This Row],[DIA]]&amp;"-"&amp;Tabla1[[#This Row],[NUM]]</f>
        <v>45943-1335</v>
      </c>
      <c r="B2692" s="61">
        <v>45943</v>
      </c>
      <c r="C2692" t="s">
        <v>173</v>
      </c>
      <c r="D2692" t="s">
        <v>36</v>
      </c>
      <c r="E2692" t="s">
        <v>174</v>
      </c>
      <c r="F2692">
        <v>1335</v>
      </c>
      <c r="G2692">
        <v>0.40277777777777779</v>
      </c>
      <c r="H2692">
        <v>0.54513888888888884</v>
      </c>
      <c r="I2692">
        <v>10</v>
      </c>
      <c r="J2692">
        <v>0</v>
      </c>
      <c r="K2692">
        <v>10</v>
      </c>
      <c r="L2692">
        <v>0</v>
      </c>
      <c r="M2692" s="1" t="str">
        <f>IFERROR(VLOOKUP(Tabla1[[#This Row],[COD]],Circuitos[],2,0)," ")</f>
        <v xml:space="preserve"> </v>
      </c>
      <c r="N2692" s="9">
        <f>Tabla1[[#This Row],[DIA]]</f>
        <v>45943</v>
      </c>
    </row>
    <row r="2693" spans="1:14">
      <c r="A2693" s="9" t="str">
        <f>Tabla1[[#This Row],[DIA]]&amp;"-"&amp;Tabla1[[#This Row],[NUM]]</f>
        <v>45943-2721</v>
      </c>
      <c r="B2693" s="61">
        <v>45943</v>
      </c>
      <c r="C2693" t="s">
        <v>173</v>
      </c>
      <c r="D2693" t="s">
        <v>37</v>
      </c>
      <c r="E2693" t="s">
        <v>561</v>
      </c>
      <c r="F2693">
        <v>2721</v>
      </c>
      <c r="G2693">
        <v>0.45833333333333331</v>
      </c>
      <c r="H2693">
        <v>0.62847222222222221</v>
      </c>
      <c r="I2693">
        <v>10</v>
      </c>
      <c r="J2693">
        <v>0</v>
      </c>
      <c r="K2693">
        <v>10</v>
      </c>
      <c r="L2693">
        <v>0</v>
      </c>
      <c r="M2693" s="1" t="str">
        <f>IFERROR(VLOOKUP(Tabla1[[#This Row],[COD]],Circuitos[],2,0)," ")</f>
        <v xml:space="preserve"> </v>
      </c>
      <c r="N2693" s="9">
        <f>Tabla1[[#This Row],[DIA]]</f>
        <v>45943</v>
      </c>
    </row>
    <row r="2694" spans="1:14">
      <c r="A2694" s="9" t="str">
        <f>Tabla1[[#This Row],[DIA]]&amp;"-"&amp;Tabla1[[#This Row],[NUM]]</f>
        <v>45943-1002</v>
      </c>
      <c r="B2694" s="61">
        <v>45943</v>
      </c>
      <c r="C2694" t="s">
        <v>173</v>
      </c>
      <c r="D2694" t="s">
        <v>13</v>
      </c>
      <c r="E2694" t="s">
        <v>174</v>
      </c>
      <c r="F2694">
        <v>1002</v>
      </c>
      <c r="G2694">
        <v>0.3125</v>
      </c>
      <c r="H2694">
        <v>0.4861111111111111</v>
      </c>
      <c r="I2694">
        <v>20</v>
      </c>
      <c r="J2694">
        <v>0</v>
      </c>
      <c r="K2694">
        <v>20</v>
      </c>
      <c r="L2694">
        <v>0</v>
      </c>
      <c r="M2694" s="1" t="str">
        <f>IFERROR(VLOOKUP(Tabla1[[#This Row],[COD]],Circuitos[],2,0)," ")</f>
        <v>Programas de Egipto</v>
      </c>
      <c r="N2694" s="9">
        <f>Tabla1[[#This Row],[DIA]]</f>
        <v>45943</v>
      </c>
    </row>
    <row r="2695" spans="1:14">
      <c r="A2695" s="9" t="str">
        <f>Tabla1[[#This Row],[DIA]]&amp;"-"&amp;Tabla1[[#This Row],[NUM]]</f>
        <v>45943-1014</v>
      </c>
      <c r="B2695" s="61">
        <v>45943</v>
      </c>
      <c r="C2695" t="s">
        <v>173</v>
      </c>
      <c r="D2695" t="s">
        <v>24</v>
      </c>
      <c r="E2695" t="s">
        <v>174</v>
      </c>
      <c r="F2695">
        <v>1014</v>
      </c>
      <c r="G2695">
        <v>0.39583333333333331</v>
      </c>
      <c r="H2695">
        <v>0.57291666666666663</v>
      </c>
      <c r="I2695">
        <v>88</v>
      </c>
      <c r="J2695">
        <v>67</v>
      </c>
      <c r="K2695">
        <v>21</v>
      </c>
      <c r="L2695">
        <v>76.13636363636364</v>
      </c>
      <c r="M2695" s="1" t="str">
        <f>IFERROR(VLOOKUP(Tabla1[[#This Row],[COD]],Circuitos[],2,0)," ")</f>
        <v xml:space="preserve"> </v>
      </c>
      <c r="N2695" s="9">
        <f>Tabla1[[#This Row],[DIA]]</f>
        <v>45943</v>
      </c>
    </row>
    <row r="2696" spans="1:14">
      <c r="A2696" s="9" t="str">
        <f>Tabla1[[#This Row],[DIA]]&amp;"-"&amp;Tabla1[[#This Row],[NUM]]</f>
        <v>45943-761</v>
      </c>
      <c r="B2696" s="61">
        <v>45943</v>
      </c>
      <c r="C2696" t="s">
        <v>552</v>
      </c>
      <c r="D2696" t="s">
        <v>147</v>
      </c>
      <c r="E2696" t="s">
        <v>181</v>
      </c>
      <c r="F2696">
        <v>761</v>
      </c>
      <c r="G2696">
        <v>8.3333333333333329E-2</v>
      </c>
      <c r="H2696">
        <v>0.23958333333333334</v>
      </c>
      <c r="I2696">
        <v>27</v>
      </c>
      <c r="J2696">
        <v>0</v>
      </c>
      <c r="K2696">
        <v>27</v>
      </c>
      <c r="L2696">
        <v>0</v>
      </c>
      <c r="M2696" s="1" t="str">
        <f>IFERROR(VLOOKUP(Tabla1[[#This Row],[COD]],Circuitos[],2,0)," ")</f>
        <v xml:space="preserve"> </v>
      </c>
      <c r="N2696" s="9">
        <f>Tabla1[[#This Row],[DIA]]</f>
        <v>45943</v>
      </c>
    </row>
    <row r="2697" spans="1:14">
      <c r="A2697" s="9" t="str">
        <f>Tabla1[[#This Row],[DIA]]&amp;"-"&amp;Tabla1[[#This Row],[NUM]]</f>
        <v>45943-730</v>
      </c>
      <c r="B2697" s="61">
        <v>45943</v>
      </c>
      <c r="C2697" t="s">
        <v>547</v>
      </c>
      <c r="D2697" t="s">
        <v>394</v>
      </c>
      <c r="E2697" t="s">
        <v>395</v>
      </c>
      <c r="F2697">
        <v>730</v>
      </c>
      <c r="G2697">
        <v>0.22916666666666666</v>
      </c>
      <c r="H2697">
        <v>0.30902777777777779</v>
      </c>
      <c r="I2697">
        <v>46</v>
      </c>
      <c r="J2697">
        <v>3</v>
      </c>
      <c r="K2697">
        <v>43</v>
      </c>
      <c r="L2697">
        <v>6.5217391304347823</v>
      </c>
      <c r="M2697" s="1" t="str">
        <f>IFERROR(VLOOKUP(Tabla1[[#This Row],[COD]],Circuitos[],2,0)," ")</f>
        <v xml:space="preserve"> </v>
      </c>
      <c r="N2697" s="9">
        <f>Tabla1[[#This Row],[DIA]]</f>
        <v>45943</v>
      </c>
    </row>
    <row r="2698" spans="1:14">
      <c r="A2698" s="9" t="str">
        <f>Tabla1[[#This Row],[DIA]]&amp;"-"&amp;Tabla1[[#This Row],[NUM]]</f>
        <v>45943-2232</v>
      </c>
      <c r="B2698" s="61">
        <v>45943</v>
      </c>
      <c r="C2698" t="s">
        <v>147</v>
      </c>
      <c r="D2698" t="s">
        <v>180</v>
      </c>
      <c r="E2698" t="s">
        <v>181</v>
      </c>
      <c r="F2698">
        <v>2232</v>
      </c>
      <c r="G2698">
        <v>5.5555555555555552E-2</v>
      </c>
      <c r="H2698">
        <v>0.11805555555555555</v>
      </c>
      <c r="I2698">
        <v>16</v>
      </c>
      <c r="J2698">
        <v>0</v>
      </c>
      <c r="K2698">
        <v>16</v>
      </c>
      <c r="L2698">
        <v>0</v>
      </c>
      <c r="M2698" s="1" t="str">
        <f>IFERROR(VLOOKUP(Tabla1[[#This Row],[COD]],Circuitos[],2,0)," ")</f>
        <v xml:space="preserve"> </v>
      </c>
      <c r="N2698" s="9">
        <f>Tabla1[[#This Row],[DIA]]</f>
        <v>45943</v>
      </c>
    </row>
    <row r="2699" spans="1:14">
      <c r="A2699" s="9" t="str">
        <f>Tabla1[[#This Row],[DIA]]&amp;"-"&amp;Tabla1[[#This Row],[NUM]]</f>
        <v>45943-1357</v>
      </c>
      <c r="B2699" s="61">
        <v>45943</v>
      </c>
      <c r="C2699" t="s">
        <v>147</v>
      </c>
      <c r="D2699" t="s">
        <v>13</v>
      </c>
      <c r="E2699" t="s">
        <v>181</v>
      </c>
      <c r="F2699">
        <v>1357</v>
      </c>
      <c r="G2699">
        <v>0.41666666666666669</v>
      </c>
      <c r="H2699">
        <v>0.56944444444444442</v>
      </c>
      <c r="I2699">
        <v>27</v>
      </c>
      <c r="J2699">
        <v>0</v>
      </c>
      <c r="K2699">
        <v>27</v>
      </c>
      <c r="L2699">
        <v>0</v>
      </c>
      <c r="M2699" s="1" t="str">
        <f>IFERROR(VLOOKUP(Tabla1[[#This Row],[COD]],Circuitos[],2,0)," ")</f>
        <v xml:space="preserve"> </v>
      </c>
      <c r="N2699" s="9">
        <f>Tabla1[[#This Row],[DIA]]</f>
        <v>45943</v>
      </c>
    </row>
    <row r="2700" spans="1:14">
      <c r="A2700" s="9" t="str">
        <f>Tabla1[[#This Row],[DIA]]&amp;"-"&amp;Tabla1[[#This Row],[NUM]]</f>
        <v>45943-162</v>
      </c>
      <c r="B2700" s="61">
        <v>45943</v>
      </c>
      <c r="C2700" t="s">
        <v>147</v>
      </c>
      <c r="D2700" t="s">
        <v>559</v>
      </c>
      <c r="E2700" t="s">
        <v>181</v>
      </c>
      <c r="F2700">
        <v>162</v>
      </c>
      <c r="G2700">
        <v>8.6805555555555552E-2</v>
      </c>
      <c r="H2700">
        <v>0.67361111111111116</v>
      </c>
      <c r="I2700">
        <v>27</v>
      </c>
      <c r="J2700">
        <v>15</v>
      </c>
      <c r="K2700">
        <v>12</v>
      </c>
      <c r="L2700">
        <v>55.555555555555557</v>
      </c>
      <c r="M2700" s="1" t="str">
        <f>IFERROR(VLOOKUP(Tabla1[[#This Row],[COD]],Circuitos[],2,0)," ")</f>
        <v xml:space="preserve"> </v>
      </c>
      <c r="N2700" s="9">
        <f>Tabla1[[#This Row],[DIA]]</f>
        <v>45943</v>
      </c>
    </row>
    <row r="2701" spans="1:14">
      <c r="A2701" s="9" t="str">
        <f>Tabla1[[#This Row],[DIA]]&amp;"-"&amp;Tabla1[[#This Row],[NUM]]</f>
        <v>45943-716</v>
      </c>
      <c r="B2701" s="61">
        <v>45943</v>
      </c>
      <c r="C2701" t="s">
        <v>551</v>
      </c>
      <c r="D2701" t="s">
        <v>13</v>
      </c>
      <c r="E2701" t="s">
        <v>250</v>
      </c>
      <c r="F2701">
        <v>716</v>
      </c>
      <c r="G2701">
        <v>0.47916666666666669</v>
      </c>
      <c r="H2701">
        <v>0.62152777777777779</v>
      </c>
      <c r="I2701">
        <v>45</v>
      </c>
      <c r="J2701">
        <v>39</v>
      </c>
      <c r="K2701">
        <v>6</v>
      </c>
      <c r="L2701">
        <v>86.666666666666671</v>
      </c>
      <c r="M2701" s="1" t="str">
        <f>IFERROR(VLOOKUP(Tabla1[[#This Row],[COD]],Circuitos[],2,0)," ")</f>
        <v xml:space="preserve"> </v>
      </c>
      <c r="N2701" s="9">
        <f>Tabla1[[#This Row],[DIA]]</f>
        <v>45943</v>
      </c>
    </row>
    <row r="2702" spans="1:14">
      <c r="A2702" s="9" t="str">
        <f>Tabla1[[#This Row],[DIA]]&amp;"-"&amp;Tabla1[[#This Row],[NUM]]</f>
        <v>45943-921</v>
      </c>
      <c r="B2702" s="61">
        <v>45943</v>
      </c>
      <c r="C2702" t="s">
        <v>13</v>
      </c>
      <c r="D2702" t="s">
        <v>185</v>
      </c>
      <c r="E2702" t="s">
        <v>186</v>
      </c>
      <c r="F2702">
        <v>921</v>
      </c>
      <c r="G2702">
        <v>0.81597222222222221</v>
      </c>
      <c r="H2702">
        <v>2.0833333333333332E-2</v>
      </c>
      <c r="I2702">
        <v>10</v>
      </c>
      <c r="J2702">
        <v>0</v>
      </c>
      <c r="K2702">
        <v>10</v>
      </c>
      <c r="L2702">
        <v>0</v>
      </c>
      <c r="M2702" s="1" t="str">
        <f>IFERROR(VLOOKUP(Tabla1[[#This Row],[COD]],Circuitos[],2,0)," ")</f>
        <v xml:space="preserve"> </v>
      </c>
      <c r="N2702" s="9">
        <f>Tabla1[[#This Row],[DIA]]</f>
        <v>45943</v>
      </c>
    </row>
    <row r="2703" spans="1:14">
      <c r="A2703" s="9" t="str">
        <f>Tabla1[[#This Row],[DIA]]&amp;"-"&amp;Tabla1[[#This Row],[NUM]]</f>
        <v>45943-921</v>
      </c>
      <c r="B2703" s="61">
        <v>45943</v>
      </c>
      <c r="C2703" t="s">
        <v>13</v>
      </c>
      <c r="D2703" t="s">
        <v>185</v>
      </c>
      <c r="E2703" t="s">
        <v>186</v>
      </c>
      <c r="F2703">
        <v>921</v>
      </c>
      <c r="G2703">
        <v>0.81597222222222221</v>
      </c>
      <c r="H2703">
        <v>0.99930555555555556</v>
      </c>
      <c r="I2703">
        <v>20</v>
      </c>
      <c r="J2703">
        <v>0</v>
      </c>
      <c r="K2703">
        <v>20</v>
      </c>
      <c r="L2703">
        <v>0</v>
      </c>
      <c r="M2703" s="1" t="str">
        <f>IFERROR(VLOOKUP(Tabla1[[#This Row],[COD]],Circuitos[],2,0)," ")</f>
        <v xml:space="preserve"> </v>
      </c>
      <c r="N2703" s="9">
        <f>Tabla1[[#This Row],[DIA]]</f>
        <v>45943</v>
      </c>
    </row>
    <row r="2704" spans="1:14">
      <c r="A2704" s="9" t="str">
        <f>Tabla1[[#This Row],[DIA]]&amp;"-"&amp;Tabla1[[#This Row],[NUM]]</f>
        <v>45943-1358</v>
      </c>
      <c r="B2704" s="61">
        <v>45943</v>
      </c>
      <c r="C2704" t="s">
        <v>13</v>
      </c>
      <c r="D2704" t="s">
        <v>147</v>
      </c>
      <c r="E2704" t="s">
        <v>181</v>
      </c>
      <c r="F2704">
        <v>1358</v>
      </c>
      <c r="G2704">
        <v>0.61458333333333337</v>
      </c>
      <c r="H2704">
        <v>0.83333333333333337</v>
      </c>
      <c r="I2704">
        <v>20</v>
      </c>
      <c r="J2704">
        <v>0</v>
      </c>
      <c r="K2704">
        <v>20</v>
      </c>
      <c r="L2704">
        <v>0</v>
      </c>
      <c r="M2704" s="1" t="str">
        <f>IFERROR(VLOOKUP(Tabla1[[#This Row],[COD]],Circuitos[],2,0)," ")</f>
        <v xml:space="preserve"> </v>
      </c>
      <c r="N2704" s="9">
        <f>Tabla1[[#This Row],[DIA]]</f>
        <v>45943</v>
      </c>
    </row>
    <row r="2705" spans="1:14">
      <c r="A2705" s="9" t="str">
        <f>Tabla1[[#This Row],[DIA]]&amp;"-"&amp;Tabla1[[#This Row],[NUM]]</f>
        <v>45943-1002</v>
      </c>
      <c r="B2705" s="61">
        <v>45943</v>
      </c>
      <c r="C2705" t="s">
        <v>13</v>
      </c>
      <c r="D2705" t="s">
        <v>183</v>
      </c>
      <c r="E2705" t="s">
        <v>174</v>
      </c>
      <c r="F2705">
        <v>1002</v>
      </c>
      <c r="G2705">
        <v>0.52777777777777779</v>
      </c>
      <c r="H2705">
        <v>0.77777777777777779</v>
      </c>
      <c r="I2705">
        <v>20</v>
      </c>
      <c r="J2705">
        <v>0</v>
      </c>
      <c r="K2705">
        <v>20</v>
      </c>
      <c r="L2705">
        <v>0</v>
      </c>
      <c r="M2705" s="1" t="str">
        <f>IFERROR(VLOOKUP(Tabla1[[#This Row],[COD]],Circuitos[],2,0)," ")</f>
        <v>Programas de Egipto</v>
      </c>
      <c r="N2705" s="9">
        <f>Tabla1[[#This Row],[DIA]]</f>
        <v>45943</v>
      </c>
    </row>
    <row r="2706" spans="1:14">
      <c r="A2706" s="9" t="str">
        <f>Tabla1[[#This Row],[DIA]]&amp;"-"&amp;Tabla1[[#This Row],[NUM]]</f>
        <v>45943-472</v>
      </c>
      <c r="B2706" s="61">
        <v>45943</v>
      </c>
      <c r="C2706" t="s">
        <v>13</v>
      </c>
      <c r="D2706" t="s">
        <v>294</v>
      </c>
      <c r="E2706" t="s">
        <v>295</v>
      </c>
      <c r="F2706">
        <v>472</v>
      </c>
      <c r="G2706">
        <v>0.59722222222222221</v>
      </c>
      <c r="H2706">
        <v>0.78472222222222221</v>
      </c>
      <c r="I2706">
        <v>40</v>
      </c>
      <c r="J2706">
        <v>0</v>
      </c>
      <c r="K2706">
        <v>40</v>
      </c>
      <c r="L2706">
        <v>0</v>
      </c>
      <c r="M2706" s="1" t="str">
        <f>IFERROR(VLOOKUP(Tabla1[[#This Row],[COD]],Circuitos[],2,0)," ")</f>
        <v xml:space="preserve"> </v>
      </c>
      <c r="N2706" s="9">
        <f>Tabla1[[#This Row],[DIA]]</f>
        <v>45943</v>
      </c>
    </row>
    <row r="2707" spans="1:14">
      <c r="A2707" s="9" t="str">
        <f>Tabla1[[#This Row],[DIA]]&amp;"-"&amp;Tabla1[[#This Row],[NUM]]</f>
        <v>45943-586</v>
      </c>
      <c r="B2707" s="61">
        <v>45943</v>
      </c>
      <c r="C2707" t="s">
        <v>229</v>
      </c>
      <c r="D2707" t="s">
        <v>13</v>
      </c>
      <c r="E2707" t="s">
        <v>556</v>
      </c>
      <c r="F2707">
        <v>586</v>
      </c>
      <c r="G2707">
        <v>0.73611111111111116</v>
      </c>
      <c r="H2707">
        <v>0.86111111111111116</v>
      </c>
      <c r="I2707">
        <v>35</v>
      </c>
      <c r="J2707">
        <v>0</v>
      </c>
      <c r="K2707">
        <v>35</v>
      </c>
      <c r="L2707">
        <v>0</v>
      </c>
      <c r="M2707" s="1" t="str">
        <f>IFERROR(VLOOKUP(Tabla1[[#This Row],[COD]],Circuitos[],2,0)," ")</f>
        <v xml:space="preserve"> </v>
      </c>
      <c r="N2707" s="9">
        <f>Tabla1[[#This Row],[DIA]]</f>
        <v>45943</v>
      </c>
    </row>
    <row r="2708" spans="1:14">
      <c r="A2708" s="9" t="str">
        <f>Tabla1[[#This Row],[DIA]]&amp;"-"&amp;Tabla1[[#This Row],[NUM]]</f>
        <v>45943-5116</v>
      </c>
      <c r="B2708" s="61">
        <v>45943</v>
      </c>
      <c r="C2708" t="s">
        <v>447</v>
      </c>
      <c r="D2708" t="s">
        <v>52</v>
      </c>
      <c r="E2708" t="s">
        <v>549</v>
      </c>
      <c r="F2708">
        <v>5116</v>
      </c>
      <c r="G2708">
        <v>0.57638888888888884</v>
      </c>
      <c r="H2708">
        <v>0.71527777777777779</v>
      </c>
      <c r="I2708">
        <v>189</v>
      </c>
      <c r="J2708">
        <v>165</v>
      </c>
      <c r="K2708">
        <v>24</v>
      </c>
      <c r="L2708">
        <v>87.301587301587304</v>
      </c>
      <c r="M2708" s="1" t="str">
        <f>IFERROR(VLOOKUP(Tabla1[[#This Row],[COD]],Circuitos[],2,0)," ")</f>
        <v xml:space="preserve"> </v>
      </c>
      <c r="N2708" s="9">
        <f>Tabla1[[#This Row],[DIA]]</f>
        <v>45943</v>
      </c>
    </row>
    <row r="2709" spans="1:14">
      <c r="A2709" s="9" t="str">
        <f>Tabla1[[#This Row],[DIA]]&amp;"-"&amp;Tabla1[[#This Row],[NUM]]</f>
        <v>45943-1010</v>
      </c>
      <c r="B2709" s="61">
        <v>45943</v>
      </c>
      <c r="C2709" t="s">
        <v>44</v>
      </c>
      <c r="D2709" t="s">
        <v>183</v>
      </c>
      <c r="E2709" t="s">
        <v>174</v>
      </c>
      <c r="F2709">
        <v>1010</v>
      </c>
      <c r="G2709">
        <v>0.71875</v>
      </c>
      <c r="H2709">
        <v>0</v>
      </c>
      <c r="I2709">
        <v>88</v>
      </c>
      <c r="J2709">
        <v>88</v>
      </c>
      <c r="K2709">
        <v>0</v>
      </c>
      <c r="L2709">
        <v>100</v>
      </c>
      <c r="M2709" s="1" t="str">
        <f>IFERROR(VLOOKUP(Tabla1[[#This Row],[COD]],Circuitos[],2,0)," ")</f>
        <v>Nefertari y Abu Simbel / Maravillas del Nilo y Abu Simbel</v>
      </c>
      <c r="N2709" s="9">
        <f>Tabla1[[#This Row],[DIA]]</f>
        <v>45943</v>
      </c>
    </row>
    <row r="2710" spans="1:14">
      <c r="A2710" s="9" t="str">
        <f>Tabla1[[#This Row],[DIA]]&amp;"-"&amp;Tabla1[[#This Row],[NUM]]</f>
        <v>45943-471</v>
      </c>
      <c r="B2710" s="61">
        <v>45943</v>
      </c>
      <c r="C2710" t="s">
        <v>294</v>
      </c>
      <c r="D2710" t="s">
        <v>13</v>
      </c>
      <c r="E2710" t="s">
        <v>295</v>
      </c>
      <c r="F2710">
        <v>471</v>
      </c>
      <c r="G2710">
        <v>0.43055555555555558</v>
      </c>
      <c r="H2710">
        <v>0.55555555555555558</v>
      </c>
      <c r="I2710">
        <v>40</v>
      </c>
      <c r="J2710">
        <v>3</v>
      </c>
      <c r="K2710">
        <v>37</v>
      </c>
      <c r="L2710">
        <v>7.5</v>
      </c>
      <c r="M2710" s="1" t="str">
        <f>IFERROR(VLOOKUP(Tabla1[[#This Row],[COD]],Circuitos[],2,0)," ")</f>
        <v xml:space="preserve"> </v>
      </c>
      <c r="N2710" s="9">
        <f>Tabla1[[#This Row],[DIA]]</f>
        <v>45943</v>
      </c>
    </row>
    <row r="2711" spans="1:14">
      <c r="A2711" s="9" t="str">
        <f>Tabla1[[#This Row],[DIA]]&amp;"-"&amp;Tabla1[[#This Row],[NUM]]</f>
        <v>45943-898</v>
      </c>
      <c r="B2711" s="61">
        <v>45943</v>
      </c>
      <c r="C2711" t="s">
        <v>277</v>
      </c>
      <c r="D2711" t="s">
        <v>13</v>
      </c>
      <c r="E2711" t="s">
        <v>278</v>
      </c>
      <c r="F2711">
        <v>898</v>
      </c>
      <c r="G2711">
        <v>0.28125</v>
      </c>
      <c r="H2711">
        <v>0.51041666666666663</v>
      </c>
      <c r="I2711">
        <v>120</v>
      </c>
      <c r="J2711">
        <v>4</v>
      </c>
      <c r="K2711">
        <v>116</v>
      </c>
      <c r="L2711">
        <v>3.3333333333333335</v>
      </c>
      <c r="M2711" s="1" t="str">
        <f>IFERROR(VLOOKUP(Tabla1[[#This Row],[COD]],Circuitos[],2,0)," ")</f>
        <v xml:space="preserve"> </v>
      </c>
      <c r="N2711" s="9">
        <f>Tabla1[[#This Row],[DIA]]</f>
        <v>45943</v>
      </c>
    </row>
    <row r="2712" spans="1:14">
      <c r="A2712" s="9" t="str">
        <f>Tabla1[[#This Row],[DIA]]&amp;"-"&amp;Tabla1[[#This Row],[NUM]]</f>
        <v>45943-433</v>
      </c>
      <c r="B2712" s="61">
        <v>45943</v>
      </c>
      <c r="C2712" t="s">
        <v>394</v>
      </c>
      <c r="D2712" t="s">
        <v>13</v>
      </c>
      <c r="E2712" t="s">
        <v>395</v>
      </c>
      <c r="F2712">
        <v>433</v>
      </c>
      <c r="G2712">
        <v>0.44444444444444442</v>
      </c>
      <c r="H2712">
        <v>0.60763888888888884</v>
      </c>
      <c r="I2712">
        <v>46</v>
      </c>
      <c r="J2712">
        <v>3</v>
      </c>
      <c r="K2712">
        <v>43</v>
      </c>
      <c r="L2712">
        <v>6.5217391304347823</v>
      </c>
      <c r="M2712" s="1" t="str">
        <f>IFERROR(VLOOKUP(Tabla1[[#This Row],[COD]],Circuitos[],2,0)," ")</f>
        <v xml:space="preserve"> </v>
      </c>
      <c r="N2712" s="9">
        <f>Tabla1[[#This Row],[DIA]]</f>
        <v>45943</v>
      </c>
    </row>
    <row r="2713" spans="1:14">
      <c r="A2713" s="9" t="str">
        <f>Tabla1[[#This Row],[DIA]]&amp;"-"&amp;Tabla1[[#This Row],[NUM]]</f>
        <v>45943-5115</v>
      </c>
      <c r="B2713" s="61">
        <v>45943</v>
      </c>
      <c r="C2713" t="s">
        <v>24</v>
      </c>
      <c r="D2713" t="s">
        <v>447</v>
      </c>
      <c r="E2713" t="s">
        <v>549</v>
      </c>
      <c r="F2713">
        <v>5115</v>
      </c>
      <c r="G2713">
        <v>0.33333333333333331</v>
      </c>
      <c r="H2713">
        <v>0.54166666666666663</v>
      </c>
      <c r="I2713">
        <v>189</v>
      </c>
      <c r="J2713">
        <v>189</v>
      </c>
      <c r="K2713">
        <v>0</v>
      </c>
      <c r="L2713">
        <v>100</v>
      </c>
      <c r="M2713" s="1" t="str">
        <f>IFERROR(VLOOKUP(Tabla1[[#This Row],[COD]],Circuitos[],2,0)," ")</f>
        <v>Turquía Eterna III y IV</v>
      </c>
      <c r="N2713" s="9">
        <f>Tabla1[[#This Row],[DIA]]</f>
        <v>45943</v>
      </c>
    </row>
    <row r="2714" spans="1:14">
      <c r="A2714" s="9" t="str">
        <f>Tabla1[[#This Row],[DIA]]&amp;"-"&amp;Tabla1[[#This Row],[NUM]]</f>
        <v>45944-766</v>
      </c>
      <c r="B2714" s="61">
        <v>45944</v>
      </c>
      <c r="C2714" t="s">
        <v>232</v>
      </c>
      <c r="D2714" t="s">
        <v>13</v>
      </c>
      <c r="E2714" t="s">
        <v>278</v>
      </c>
      <c r="F2714">
        <v>766</v>
      </c>
      <c r="G2714">
        <v>0.69791666666666663</v>
      </c>
      <c r="H2714">
        <v>0.8125</v>
      </c>
      <c r="I2714">
        <v>45</v>
      </c>
      <c r="J2714">
        <v>8</v>
      </c>
      <c r="K2714">
        <v>37</v>
      </c>
      <c r="L2714">
        <v>17.777777777777779</v>
      </c>
      <c r="M2714" s="1" t="str">
        <f>IFERROR(VLOOKUP(Tabla1[[#This Row],[COD]],Circuitos[],2,0)," ")</f>
        <v xml:space="preserve"> </v>
      </c>
      <c r="N2714" s="9">
        <f>Tabla1[[#This Row],[DIA]]</f>
        <v>45944</v>
      </c>
    </row>
    <row r="2715" spans="1:14">
      <c r="A2715" s="9" t="str">
        <f>Tabla1[[#This Row],[DIA]]&amp;"-"&amp;Tabla1[[#This Row],[NUM]]</f>
        <v>45944-650</v>
      </c>
      <c r="B2715" s="61">
        <v>45944</v>
      </c>
      <c r="C2715" t="s">
        <v>252</v>
      </c>
      <c r="D2715" t="s">
        <v>13</v>
      </c>
      <c r="E2715" t="s">
        <v>250</v>
      </c>
      <c r="F2715">
        <v>650</v>
      </c>
      <c r="G2715">
        <v>0.61458333333333337</v>
      </c>
      <c r="H2715">
        <v>0.72222222222222221</v>
      </c>
      <c r="I2715">
        <v>50</v>
      </c>
      <c r="J2715">
        <v>0</v>
      </c>
      <c r="K2715">
        <v>50</v>
      </c>
      <c r="L2715">
        <v>0</v>
      </c>
      <c r="M2715" s="1" t="str">
        <f>IFERROR(VLOOKUP(Tabla1[[#This Row],[COD]],Circuitos[],2,0)," ")</f>
        <v xml:space="preserve"> </v>
      </c>
      <c r="N2715" s="9">
        <f>Tabla1[[#This Row],[DIA]]</f>
        <v>45944</v>
      </c>
    </row>
    <row r="2716" spans="1:14">
      <c r="A2716" s="9" t="str">
        <f>Tabla1[[#This Row],[DIA]]&amp;"-"&amp;Tabla1[[#This Row],[NUM]]</f>
        <v>45944-690</v>
      </c>
      <c r="B2716" s="61">
        <v>45944</v>
      </c>
      <c r="C2716" t="s">
        <v>545</v>
      </c>
      <c r="D2716" t="s">
        <v>13</v>
      </c>
      <c r="E2716" t="s">
        <v>250</v>
      </c>
      <c r="F2716">
        <v>690</v>
      </c>
      <c r="G2716">
        <v>0.84722222222222221</v>
      </c>
      <c r="H2716">
        <v>0.95138888888888884</v>
      </c>
      <c r="I2716">
        <v>45</v>
      </c>
      <c r="J2716">
        <v>0</v>
      </c>
      <c r="K2716">
        <v>45</v>
      </c>
      <c r="L2716">
        <v>0</v>
      </c>
      <c r="M2716" s="1" t="str">
        <f>IFERROR(VLOOKUP(Tabla1[[#This Row],[COD]],Circuitos[],2,0)," ")</f>
        <v xml:space="preserve"> </v>
      </c>
      <c r="N2716" s="9">
        <f>Tabla1[[#This Row],[DIA]]</f>
        <v>45944</v>
      </c>
    </row>
    <row r="2717" spans="1:14">
      <c r="A2717" s="9" t="str">
        <f>Tabla1[[#This Row],[DIA]]&amp;"-"&amp;Tabla1[[#This Row],[NUM]]</f>
        <v>45944-1305</v>
      </c>
      <c r="B2717" s="61">
        <v>45944</v>
      </c>
      <c r="C2717" t="s">
        <v>147</v>
      </c>
      <c r="D2717" t="s">
        <v>33</v>
      </c>
      <c r="E2717" t="s">
        <v>181</v>
      </c>
      <c r="F2717">
        <v>1305</v>
      </c>
      <c r="G2717">
        <v>0.55208333333333337</v>
      </c>
      <c r="H2717">
        <v>0.70833333333333337</v>
      </c>
      <c r="I2717">
        <v>12</v>
      </c>
      <c r="J2717">
        <v>0</v>
      </c>
      <c r="K2717">
        <v>12</v>
      </c>
      <c r="L2717">
        <v>0</v>
      </c>
      <c r="M2717" s="1" t="str">
        <f>IFERROR(VLOOKUP(Tabla1[[#This Row],[COD]],Circuitos[],2,0)," ")</f>
        <v xml:space="preserve"> </v>
      </c>
      <c r="N2717" s="9">
        <f>Tabla1[[#This Row],[DIA]]</f>
        <v>45944</v>
      </c>
    </row>
    <row r="2718" spans="1:14">
      <c r="A2718" s="9" t="str">
        <f>Tabla1[[#This Row],[DIA]]&amp;"-"&amp;Tabla1[[#This Row],[NUM]]</f>
        <v>45944-1855</v>
      </c>
      <c r="B2718" s="61">
        <v>45944</v>
      </c>
      <c r="C2718" t="s">
        <v>147</v>
      </c>
      <c r="D2718" t="s">
        <v>36</v>
      </c>
      <c r="E2718" t="s">
        <v>181</v>
      </c>
      <c r="F2718">
        <v>1855</v>
      </c>
      <c r="G2718">
        <v>0.59722222222222221</v>
      </c>
      <c r="H2718">
        <v>0.71180555555555558</v>
      </c>
      <c r="I2718">
        <v>16</v>
      </c>
      <c r="J2718">
        <v>0</v>
      </c>
      <c r="K2718">
        <v>16</v>
      </c>
      <c r="L2718">
        <v>0</v>
      </c>
      <c r="M2718" s="1" t="str">
        <f>IFERROR(VLOOKUP(Tabla1[[#This Row],[COD]],Circuitos[],2,0)," ")</f>
        <v xml:space="preserve"> </v>
      </c>
      <c r="N2718" s="9">
        <f>Tabla1[[#This Row],[DIA]]</f>
        <v>45944</v>
      </c>
    </row>
    <row r="2719" spans="1:14">
      <c r="A2719" s="9" t="str">
        <f>Tabla1[[#This Row],[DIA]]&amp;"-"&amp;Tabla1[[#This Row],[NUM]]</f>
        <v>45944-1315</v>
      </c>
      <c r="B2719" s="61">
        <v>45944</v>
      </c>
      <c r="C2719" t="s">
        <v>147</v>
      </c>
      <c r="D2719" t="s">
        <v>37</v>
      </c>
      <c r="E2719" t="s">
        <v>181</v>
      </c>
      <c r="F2719">
        <v>1315</v>
      </c>
      <c r="G2719">
        <v>0.32291666666666669</v>
      </c>
      <c r="H2719">
        <v>0.46180555555555558</v>
      </c>
      <c r="I2719">
        <v>16</v>
      </c>
      <c r="J2719">
        <v>8</v>
      </c>
      <c r="K2719">
        <v>8</v>
      </c>
      <c r="L2719">
        <v>50</v>
      </c>
      <c r="M2719" s="1" t="str">
        <f>IFERROR(VLOOKUP(Tabla1[[#This Row],[COD]],Circuitos[],2,0)," ")</f>
        <v xml:space="preserve"> </v>
      </c>
      <c r="N2719" s="9">
        <f>Tabla1[[#This Row],[DIA]]</f>
        <v>45944</v>
      </c>
    </row>
    <row r="2720" spans="1:14">
      <c r="A2720" s="9" t="str">
        <f>Tabla1[[#This Row],[DIA]]&amp;"-"&amp;Tabla1[[#This Row],[NUM]]</f>
        <v>45944-762</v>
      </c>
      <c r="B2720" s="61">
        <v>45944</v>
      </c>
      <c r="C2720" t="s">
        <v>147</v>
      </c>
      <c r="D2720" t="s">
        <v>552</v>
      </c>
      <c r="E2720" t="s">
        <v>181</v>
      </c>
      <c r="F2720">
        <v>762</v>
      </c>
      <c r="G2720">
        <v>2.7777777777777776E-2</v>
      </c>
      <c r="H2720">
        <v>0.26041666666666669</v>
      </c>
      <c r="I2720">
        <v>20</v>
      </c>
      <c r="J2720">
        <v>0</v>
      </c>
      <c r="K2720">
        <v>20</v>
      </c>
      <c r="L2720">
        <v>0</v>
      </c>
      <c r="M2720" s="1" t="str">
        <f>IFERROR(VLOOKUP(Tabla1[[#This Row],[COD]],Circuitos[],2,0)," ")</f>
        <v xml:space="preserve"> </v>
      </c>
      <c r="N2720" s="9">
        <f>Tabla1[[#This Row],[DIA]]</f>
        <v>45944</v>
      </c>
    </row>
    <row r="2721" spans="1:14">
      <c r="A2721" s="9" t="str">
        <f>Tabla1[[#This Row],[DIA]]&amp;"-"&amp;Tabla1[[#This Row],[NUM]]</f>
        <v>45944-1859</v>
      </c>
      <c r="B2721" s="61">
        <v>45944</v>
      </c>
      <c r="C2721" t="s">
        <v>147</v>
      </c>
      <c r="D2721" t="s">
        <v>13</v>
      </c>
      <c r="E2721" t="s">
        <v>181</v>
      </c>
      <c r="F2721">
        <v>1859</v>
      </c>
      <c r="G2721">
        <v>0.55208333333333337</v>
      </c>
      <c r="H2721">
        <v>0.70138888888888884</v>
      </c>
      <c r="I2721">
        <v>30</v>
      </c>
      <c r="J2721">
        <v>5</v>
      </c>
      <c r="K2721">
        <v>25</v>
      </c>
      <c r="L2721">
        <v>16.666666666666668</v>
      </c>
      <c r="M2721" s="1" t="str">
        <f>IFERROR(VLOOKUP(Tabla1[[#This Row],[COD]],Circuitos[],2,0)," ")</f>
        <v xml:space="preserve"> </v>
      </c>
      <c r="N2721" s="9">
        <f>Tabla1[[#This Row],[DIA]]</f>
        <v>45944</v>
      </c>
    </row>
    <row r="2722" spans="1:14">
      <c r="A2722" s="9" t="str">
        <f>Tabla1[[#This Row],[DIA]]&amp;"-"&amp;Tabla1[[#This Row],[NUM]]</f>
        <v>45944-1313</v>
      </c>
      <c r="B2722" s="61">
        <v>45944</v>
      </c>
      <c r="C2722" t="s">
        <v>147</v>
      </c>
      <c r="D2722" t="s">
        <v>22</v>
      </c>
      <c r="E2722" t="s">
        <v>181</v>
      </c>
      <c r="F2722">
        <v>1313</v>
      </c>
      <c r="G2722">
        <v>0.59375</v>
      </c>
      <c r="H2722">
        <v>0.72569444444444442</v>
      </c>
      <c r="I2722">
        <v>12</v>
      </c>
      <c r="J2722">
        <v>0</v>
      </c>
      <c r="K2722">
        <v>12</v>
      </c>
      <c r="L2722">
        <v>0</v>
      </c>
      <c r="M2722" s="1" t="str">
        <f>IFERROR(VLOOKUP(Tabla1[[#This Row],[COD]],Circuitos[],2,0)," ")</f>
        <v xml:space="preserve"> </v>
      </c>
      <c r="N2722" s="9">
        <f>Tabla1[[#This Row],[DIA]]</f>
        <v>45944</v>
      </c>
    </row>
    <row r="2723" spans="1:14">
      <c r="A2723" s="9" t="str">
        <f>Tabla1[[#This Row],[DIA]]&amp;"-"&amp;Tabla1[[#This Row],[NUM]]</f>
        <v>45944-415</v>
      </c>
      <c r="B2723" s="61">
        <v>45944</v>
      </c>
      <c r="C2723" t="s">
        <v>358</v>
      </c>
      <c r="D2723" t="s">
        <v>13</v>
      </c>
      <c r="E2723" t="s">
        <v>528</v>
      </c>
      <c r="F2723">
        <v>415</v>
      </c>
      <c r="G2723">
        <v>0.34722222222222221</v>
      </c>
      <c r="H2723">
        <v>0.47569444444444442</v>
      </c>
      <c r="I2723">
        <v>35</v>
      </c>
      <c r="J2723">
        <v>8</v>
      </c>
      <c r="K2723">
        <v>27</v>
      </c>
      <c r="L2723">
        <v>22.857142857142858</v>
      </c>
      <c r="M2723" s="1" t="str">
        <f>IFERROR(VLOOKUP(Tabla1[[#This Row],[COD]],Circuitos[],2,0)," ")</f>
        <v xml:space="preserve"> </v>
      </c>
      <c r="N2723" s="9">
        <f>Tabla1[[#This Row],[DIA]]</f>
        <v>45944</v>
      </c>
    </row>
    <row r="2724" spans="1:14">
      <c r="A2724" s="9" t="str">
        <f>Tabla1[[#This Row],[DIA]]&amp;"-"&amp;Tabla1[[#This Row],[NUM]]</f>
        <v>45945-2333</v>
      </c>
      <c r="B2724" s="61">
        <v>45945</v>
      </c>
      <c r="C2724" t="s">
        <v>185</v>
      </c>
      <c r="D2724" t="s">
        <v>147</v>
      </c>
      <c r="E2724" t="s">
        <v>181</v>
      </c>
      <c r="F2724">
        <v>2333</v>
      </c>
      <c r="G2724">
        <v>0.79513888888888884</v>
      </c>
      <c r="H2724">
        <v>0.85763888888888884</v>
      </c>
      <c r="I2724">
        <v>40</v>
      </c>
      <c r="J2724">
        <v>0</v>
      </c>
      <c r="K2724">
        <v>40</v>
      </c>
      <c r="L2724">
        <v>0</v>
      </c>
      <c r="M2724" s="1" t="str">
        <f>IFERROR(VLOOKUP(Tabla1[[#This Row],[COD]],Circuitos[],2,0)," ")</f>
        <v xml:space="preserve"> </v>
      </c>
      <c r="N2724" s="9">
        <f>Tabla1[[#This Row],[DIA]]</f>
        <v>45945</v>
      </c>
    </row>
    <row r="2725" spans="1:14">
      <c r="A2725" s="9" t="str">
        <f>Tabla1[[#This Row],[DIA]]&amp;"-"&amp;Tabla1[[#This Row],[NUM]]</f>
        <v>45945-8055</v>
      </c>
      <c r="B2725" s="61">
        <v>45945</v>
      </c>
      <c r="C2725" t="s">
        <v>175</v>
      </c>
      <c r="D2725" t="s">
        <v>173</v>
      </c>
      <c r="E2725" t="s">
        <v>257</v>
      </c>
      <c r="F2725">
        <v>8055</v>
      </c>
      <c r="G2725">
        <v>0.5625</v>
      </c>
      <c r="H2725">
        <v>0.61458333333333337</v>
      </c>
      <c r="I2725">
        <v>20</v>
      </c>
      <c r="J2725">
        <v>0</v>
      </c>
      <c r="K2725">
        <v>20</v>
      </c>
      <c r="L2725">
        <v>0</v>
      </c>
      <c r="M2725" s="1" t="str">
        <f>IFERROR(VLOOKUP(Tabla1[[#This Row],[COD]],Circuitos[],2,0)," ")</f>
        <v xml:space="preserve"> </v>
      </c>
      <c r="N2725" s="9">
        <f>Tabla1[[#This Row],[DIA]]</f>
        <v>45945</v>
      </c>
    </row>
    <row r="2726" spans="1:14">
      <c r="A2726" s="9" t="str">
        <f>Tabla1[[#This Row],[DIA]]&amp;"-"&amp;Tabla1[[#This Row],[NUM]]</f>
        <v>45945-103</v>
      </c>
      <c r="B2726" s="61">
        <v>45945</v>
      </c>
      <c r="C2726" t="s">
        <v>111</v>
      </c>
      <c r="D2726" t="s">
        <v>13</v>
      </c>
      <c r="E2726" t="s">
        <v>265</v>
      </c>
      <c r="F2726">
        <v>103</v>
      </c>
      <c r="G2726">
        <v>0.58333333333333337</v>
      </c>
      <c r="H2726">
        <v>0.82638888888888884</v>
      </c>
      <c r="I2726">
        <v>27</v>
      </c>
      <c r="J2726">
        <v>2</v>
      </c>
      <c r="K2726">
        <v>25</v>
      </c>
      <c r="L2726">
        <v>7.4074074074074074</v>
      </c>
      <c r="M2726" s="1" t="str">
        <f>IFERROR(VLOOKUP(Tabla1[[#This Row],[COD]],Circuitos[],2,0)," ")</f>
        <v xml:space="preserve"> </v>
      </c>
      <c r="N2726" s="9">
        <f>Tabla1[[#This Row],[DIA]]</f>
        <v>45945</v>
      </c>
    </row>
    <row r="2727" spans="1:14">
      <c r="A2727" s="9" t="str">
        <f>Tabla1[[#This Row],[DIA]]&amp;"-"&amp;Tabla1[[#This Row],[NUM]]</f>
        <v>45945-411</v>
      </c>
      <c r="B2727" s="61">
        <v>45945</v>
      </c>
      <c r="C2727" t="s">
        <v>520</v>
      </c>
      <c r="D2727" t="s">
        <v>111</v>
      </c>
      <c r="E2727" t="s">
        <v>265</v>
      </c>
      <c r="F2727">
        <v>411</v>
      </c>
      <c r="G2727">
        <v>0.38194444444444442</v>
      </c>
      <c r="H2727">
        <v>0.52777777777777779</v>
      </c>
      <c r="I2727">
        <v>27</v>
      </c>
      <c r="J2727">
        <v>2</v>
      </c>
      <c r="K2727">
        <v>25</v>
      </c>
      <c r="L2727">
        <v>7.4074074074074074</v>
      </c>
      <c r="M2727" s="1" t="str">
        <f>IFERROR(VLOOKUP(Tabla1[[#This Row],[COD]],Circuitos[],2,0)," ")</f>
        <v xml:space="preserve"> </v>
      </c>
      <c r="N2727" s="9">
        <f>Tabla1[[#This Row],[DIA]]</f>
        <v>45945</v>
      </c>
    </row>
    <row r="2728" spans="1:14">
      <c r="A2728" s="9" t="str">
        <f>Tabla1[[#This Row],[DIA]]&amp;"-"&amp;Tabla1[[#This Row],[NUM]]</f>
        <v>45945-808</v>
      </c>
      <c r="B2728" s="61">
        <v>45945</v>
      </c>
      <c r="C2728" t="s">
        <v>546</v>
      </c>
      <c r="D2728" t="s">
        <v>103</v>
      </c>
      <c r="E2728" t="s">
        <v>482</v>
      </c>
      <c r="F2728">
        <v>808</v>
      </c>
      <c r="G2728">
        <v>0.60416666666666663</v>
      </c>
      <c r="H2728">
        <v>0.86458333333333337</v>
      </c>
      <c r="I2728">
        <v>20</v>
      </c>
      <c r="J2728">
        <v>0</v>
      </c>
      <c r="K2728">
        <v>20</v>
      </c>
      <c r="L2728">
        <v>0</v>
      </c>
      <c r="M2728" s="1" t="str">
        <f>IFERROR(VLOOKUP(Tabla1[[#This Row],[COD]],Circuitos[],2,0)," ")</f>
        <v xml:space="preserve"> </v>
      </c>
      <c r="N2728" s="9">
        <f>Tabla1[[#This Row],[DIA]]</f>
        <v>45945</v>
      </c>
    </row>
    <row r="2729" spans="1:14">
      <c r="A2729" s="9" t="str">
        <f>Tabla1[[#This Row],[DIA]]&amp;"-"&amp;Tabla1[[#This Row],[NUM]]</f>
        <v>45945-1831</v>
      </c>
      <c r="B2729" s="61">
        <v>45945</v>
      </c>
      <c r="C2729" t="s">
        <v>13</v>
      </c>
      <c r="D2729" t="s">
        <v>234</v>
      </c>
      <c r="E2729" t="s">
        <v>250</v>
      </c>
      <c r="F2729">
        <v>1831</v>
      </c>
      <c r="G2729">
        <v>0.47569444444444442</v>
      </c>
      <c r="H2729">
        <v>0.58333333333333337</v>
      </c>
      <c r="I2729">
        <v>40</v>
      </c>
      <c r="J2729">
        <v>4</v>
      </c>
      <c r="K2729">
        <v>36</v>
      </c>
      <c r="L2729">
        <v>10</v>
      </c>
      <c r="M2729" s="1" t="str">
        <f>IFERROR(VLOOKUP(Tabla1[[#This Row],[COD]],Circuitos[],2,0)," ")</f>
        <v xml:space="preserve"> </v>
      </c>
      <c r="N2729" s="9">
        <f>Tabla1[[#This Row],[DIA]]</f>
        <v>45945</v>
      </c>
    </row>
    <row r="2730" spans="1:14">
      <c r="A2730" s="9" t="str">
        <f>Tabla1[[#This Row],[DIA]]&amp;"-"&amp;Tabla1[[#This Row],[NUM]]</f>
        <v>45945-6743</v>
      </c>
      <c r="B2730" s="61">
        <v>45945</v>
      </c>
      <c r="C2730" t="s">
        <v>13</v>
      </c>
      <c r="D2730" t="s">
        <v>350</v>
      </c>
      <c r="E2730" t="s">
        <v>564</v>
      </c>
      <c r="F2730">
        <v>6743</v>
      </c>
      <c r="G2730">
        <v>0.95833333333333337</v>
      </c>
      <c r="H2730">
        <v>0.35069444444444442</v>
      </c>
      <c r="I2730">
        <v>40</v>
      </c>
      <c r="J2730">
        <v>0</v>
      </c>
      <c r="K2730">
        <v>40</v>
      </c>
      <c r="L2730">
        <v>0</v>
      </c>
      <c r="M2730" s="1" t="str">
        <f>IFERROR(VLOOKUP(Tabla1[[#This Row],[COD]],Circuitos[],2,0)," ")</f>
        <v xml:space="preserve"> </v>
      </c>
      <c r="N2730" s="9">
        <f>Tabla1[[#This Row],[DIA]]</f>
        <v>45945</v>
      </c>
    </row>
    <row r="2731" spans="1:14">
      <c r="A2731" s="9" t="str">
        <f>Tabla1[[#This Row],[DIA]]&amp;"-"&amp;Tabla1[[#This Row],[NUM]]</f>
        <v>45946-726</v>
      </c>
      <c r="B2731" s="61">
        <v>45946</v>
      </c>
      <c r="C2731" t="s">
        <v>103</v>
      </c>
      <c r="D2731" t="s">
        <v>13</v>
      </c>
      <c r="E2731" t="s">
        <v>482</v>
      </c>
      <c r="F2731">
        <v>726</v>
      </c>
      <c r="G2731">
        <v>3.472222222222222E-3</v>
      </c>
      <c r="H2731">
        <v>0.33680555555555558</v>
      </c>
      <c r="I2731">
        <v>20</v>
      </c>
      <c r="J2731">
        <v>0</v>
      </c>
      <c r="K2731">
        <v>20</v>
      </c>
      <c r="L2731">
        <v>0</v>
      </c>
      <c r="M2731" s="1" t="str">
        <f>IFERROR(VLOOKUP(Tabla1[[#This Row],[COD]],Circuitos[],2,0)," ")</f>
        <v xml:space="preserve"> </v>
      </c>
      <c r="N2731" s="9">
        <f>Tabla1[[#This Row],[DIA]]</f>
        <v>45946</v>
      </c>
    </row>
    <row r="2732" spans="1:14">
      <c r="A2732" s="9" t="str">
        <f>Tabla1[[#This Row],[DIA]]&amp;"-"&amp;Tabla1[[#This Row],[NUM]]</f>
        <v>45946-103</v>
      </c>
      <c r="B2732" s="61">
        <v>45946</v>
      </c>
      <c r="C2732" t="s">
        <v>111</v>
      </c>
      <c r="D2732" t="s">
        <v>13</v>
      </c>
      <c r="E2732" t="s">
        <v>265</v>
      </c>
      <c r="F2732">
        <v>103</v>
      </c>
      <c r="G2732">
        <v>0.58333333333333337</v>
      </c>
      <c r="H2732">
        <v>0.82638888888888884</v>
      </c>
      <c r="I2732">
        <v>27</v>
      </c>
      <c r="J2732">
        <v>0</v>
      </c>
      <c r="K2732">
        <v>27</v>
      </c>
      <c r="L2732">
        <v>0</v>
      </c>
      <c r="M2732" s="1" t="str">
        <f>IFERROR(VLOOKUP(Tabla1[[#This Row],[COD]],Circuitos[],2,0)," ")</f>
        <v xml:space="preserve"> </v>
      </c>
      <c r="N2732" s="9">
        <f>Tabla1[[#This Row],[DIA]]</f>
        <v>45946</v>
      </c>
    </row>
    <row r="2733" spans="1:14">
      <c r="A2733" s="9" t="str">
        <f>Tabla1[[#This Row],[DIA]]&amp;"-"&amp;Tabla1[[#This Row],[NUM]]</f>
        <v>45946-393</v>
      </c>
      <c r="B2733" s="61">
        <v>45946</v>
      </c>
      <c r="C2733" t="s">
        <v>560</v>
      </c>
      <c r="D2733" t="s">
        <v>111</v>
      </c>
      <c r="E2733" t="s">
        <v>265</v>
      </c>
      <c r="F2733">
        <v>393</v>
      </c>
      <c r="G2733">
        <v>0.40972222222222221</v>
      </c>
      <c r="H2733">
        <v>0.54166666666666663</v>
      </c>
      <c r="I2733">
        <v>27</v>
      </c>
      <c r="J2733">
        <v>0</v>
      </c>
      <c r="K2733">
        <v>27</v>
      </c>
      <c r="L2733">
        <v>0</v>
      </c>
      <c r="M2733" s="1" t="str">
        <f>IFERROR(VLOOKUP(Tabla1[[#This Row],[COD]],Circuitos[],2,0)," ")</f>
        <v xml:space="preserve"> </v>
      </c>
      <c r="N2733" s="9">
        <f>Tabla1[[#This Row],[DIA]]</f>
        <v>45946</v>
      </c>
    </row>
    <row r="2734" spans="1:14">
      <c r="A2734" s="9" t="str">
        <f>Tabla1[[#This Row],[DIA]]&amp;"-"&amp;Tabla1[[#This Row],[NUM]]</f>
        <v>45947-1012</v>
      </c>
      <c r="B2734" s="61">
        <v>45947</v>
      </c>
      <c r="C2734" t="s">
        <v>562</v>
      </c>
      <c r="D2734" t="s">
        <v>173</v>
      </c>
      <c r="E2734" t="s">
        <v>174</v>
      </c>
      <c r="F2734">
        <v>1012</v>
      </c>
      <c r="G2734">
        <v>0.46875</v>
      </c>
      <c r="H2734">
        <v>0.54166666666666663</v>
      </c>
      <c r="I2734">
        <v>88</v>
      </c>
      <c r="J2734">
        <v>88</v>
      </c>
      <c r="K2734">
        <v>0</v>
      </c>
      <c r="L2734">
        <v>100</v>
      </c>
      <c r="M2734" s="1" t="str">
        <f>IFERROR(VLOOKUP(Tabla1[[#This Row],[COD]],Circuitos[],2,0)," ")</f>
        <v xml:space="preserve"> </v>
      </c>
      <c r="N2734" s="9">
        <f>Tabla1[[#This Row],[DIA]]</f>
        <v>45947</v>
      </c>
    </row>
    <row r="2735" spans="1:14">
      <c r="A2735" s="9" t="str">
        <f>Tabla1[[#This Row],[DIA]]&amp;"-"&amp;Tabla1[[#This Row],[NUM]]</f>
        <v>45947-920</v>
      </c>
      <c r="B2735" s="61">
        <v>45947</v>
      </c>
      <c r="C2735" t="s">
        <v>185</v>
      </c>
      <c r="D2735" t="s">
        <v>13</v>
      </c>
      <c r="E2735" t="s">
        <v>186</v>
      </c>
      <c r="F2735">
        <v>920</v>
      </c>
      <c r="G2735">
        <v>0.63888888888888884</v>
      </c>
      <c r="H2735">
        <v>0.78125</v>
      </c>
      <c r="I2735">
        <v>60</v>
      </c>
      <c r="J2735">
        <v>29</v>
      </c>
      <c r="K2735">
        <v>31</v>
      </c>
      <c r="L2735">
        <v>48.333333333333336</v>
      </c>
      <c r="M2735" s="1" t="str">
        <f>IFERROR(VLOOKUP(Tabla1[[#This Row],[COD]],Circuitos[],2,0)," ")</f>
        <v xml:space="preserve"> </v>
      </c>
      <c r="N2735" s="9">
        <f>Tabla1[[#This Row],[DIA]]</f>
        <v>45947</v>
      </c>
    </row>
    <row r="2736" spans="1:14">
      <c r="A2736" s="9" t="str">
        <f>Tabla1[[#This Row],[DIA]]&amp;"-"&amp;Tabla1[[#This Row],[NUM]]</f>
        <v>45947-1011</v>
      </c>
      <c r="B2736" s="61">
        <v>45947</v>
      </c>
      <c r="C2736" t="s">
        <v>175</v>
      </c>
      <c r="D2736" t="s">
        <v>562</v>
      </c>
      <c r="E2736" t="s">
        <v>174</v>
      </c>
      <c r="F2736">
        <v>1011</v>
      </c>
      <c r="G2736">
        <v>0.33333333333333331</v>
      </c>
      <c r="H2736">
        <v>0.36458333333333331</v>
      </c>
      <c r="I2736">
        <v>88</v>
      </c>
      <c r="J2736">
        <v>88</v>
      </c>
      <c r="K2736">
        <v>0</v>
      </c>
      <c r="L2736">
        <v>100</v>
      </c>
      <c r="M2736" s="1" t="str">
        <f>IFERROR(VLOOKUP(Tabla1[[#This Row],[COD]],Circuitos[],2,0)," ")</f>
        <v xml:space="preserve"> </v>
      </c>
      <c r="N2736" s="9">
        <f>Tabla1[[#This Row],[DIA]]</f>
        <v>45947</v>
      </c>
    </row>
    <row r="2737" spans="1:14">
      <c r="A2737" s="9" t="str">
        <f>Tabla1[[#This Row],[DIA]]&amp;"-"&amp;Tabla1[[#This Row],[NUM]]</f>
        <v>45947-8059</v>
      </c>
      <c r="B2737" s="61">
        <v>45947</v>
      </c>
      <c r="C2737" t="s">
        <v>175</v>
      </c>
      <c r="D2737" t="s">
        <v>173</v>
      </c>
      <c r="E2737" t="s">
        <v>257</v>
      </c>
      <c r="F2737">
        <v>8059</v>
      </c>
      <c r="G2737">
        <v>0.60416666666666663</v>
      </c>
      <c r="H2737">
        <v>0.65625</v>
      </c>
      <c r="I2737">
        <v>10</v>
      </c>
      <c r="J2737">
        <v>0</v>
      </c>
      <c r="K2737">
        <v>10</v>
      </c>
      <c r="L2737">
        <v>0</v>
      </c>
      <c r="M2737" s="1" t="str">
        <f>IFERROR(VLOOKUP(Tabla1[[#This Row],[COD]],Circuitos[],2,0)," ")</f>
        <v xml:space="preserve"> </v>
      </c>
      <c r="N2737" s="9">
        <f>Tabla1[[#This Row],[DIA]]</f>
        <v>45947</v>
      </c>
    </row>
    <row r="2738" spans="1:14">
      <c r="A2738" s="9" t="str">
        <f>Tabla1[[#This Row],[DIA]]&amp;"-"&amp;Tabla1[[#This Row],[NUM]]</f>
        <v>45947-5033</v>
      </c>
      <c r="B2738" s="61">
        <v>45947</v>
      </c>
      <c r="C2738" t="s">
        <v>175</v>
      </c>
      <c r="D2738" t="s">
        <v>173</v>
      </c>
      <c r="E2738" t="s">
        <v>174</v>
      </c>
      <c r="F2738">
        <v>5033</v>
      </c>
      <c r="G2738">
        <v>0.83333333333333337</v>
      </c>
      <c r="H2738">
        <v>0.89583333333333337</v>
      </c>
      <c r="I2738">
        <v>20</v>
      </c>
      <c r="J2738">
        <v>0</v>
      </c>
      <c r="K2738">
        <v>20</v>
      </c>
      <c r="L2738">
        <v>0</v>
      </c>
      <c r="M2738" s="1" t="str">
        <f>IFERROR(VLOOKUP(Tabla1[[#This Row],[COD]],Circuitos[],2,0)," ")</f>
        <v xml:space="preserve"> </v>
      </c>
      <c r="N2738" s="9">
        <f>Tabla1[[#This Row],[DIA]]</f>
        <v>45947</v>
      </c>
    </row>
    <row r="2739" spans="1:14">
      <c r="A2739" s="9" t="str">
        <f>Tabla1[[#This Row],[DIA]]&amp;"-"&amp;Tabla1[[#This Row],[NUM]]</f>
        <v>45947-5003</v>
      </c>
      <c r="B2739" s="61">
        <v>45947</v>
      </c>
      <c r="C2739" t="s">
        <v>175</v>
      </c>
      <c r="D2739" t="s">
        <v>173</v>
      </c>
      <c r="E2739" t="s">
        <v>174</v>
      </c>
      <c r="F2739">
        <v>5003</v>
      </c>
      <c r="G2739">
        <v>0.83333333333333337</v>
      </c>
      <c r="H2739">
        <v>0.89583333333333337</v>
      </c>
      <c r="I2739">
        <v>10</v>
      </c>
      <c r="J2739">
        <v>0</v>
      </c>
      <c r="K2739">
        <v>10</v>
      </c>
      <c r="L2739">
        <v>0</v>
      </c>
      <c r="M2739" s="1" t="str">
        <f>IFERROR(VLOOKUP(Tabla1[[#This Row],[COD]],Circuitos[],2,0)," ")</f>
        <v xml:space="preserve"> </v>
      </c>
      <c r="N2739" s="9">
        <f>Tabla1[[#This Row],[DIA]]</f>
        <v>45947</v>
      </c>
    </row>
    <row r="2740" spans="1:14">
      <c r="A2740" s="9" t="str">
        <f>Tabla1[[#This Row],[DIA]]&amp;"-"&amp;Tabla1[[#This Row],[NUM]]</f>
        <v>45947-1147</v>
      </c>
      <c r="B2740" s="61">
        <v>45947</v>
      </c>
      <c r="C2740" t="s">
        <v>37</v>
      </c>
      <c r="D2740" t="s">
        <v>192</v>
      </c>
      <c r="E2740" t="s">
        <v>193</v>
      </c>
      <c r="F2740">
        <v>1147</v>
      </c>
      <c r="G2740">
        <v>0.28125</v>
      </c>
      <c r="H2740">
        <v>0.37152777777777779</v>
      </c>
      <c r="I2740">
        <v>12</v>
      </c>
      <c r="J2740">
        <v>0</v>
      </c>
      <c r="K2740">
        <v>12</v>
      </c>
      <c r="L2740">
        <v>0</v>
      </c>
      <c r="M2740" s="1" t="str">
        <f>IFERROR(VLOOKUP(Tabla1[[#This Row],[COD]],Circuitos[],2,0)," ")</f>
        <v xml:space="preserve"> </v>
      </c>
      <c r="N2740" s="9">
        <f>Tabla1[[#This Row],[DIA]]</f>
        <v>45947</v>
      </c>
    </row>
    <row r="2741" spans="1:14">
      <c r="A2741" s="9" t="str">
        <f>Tabla1[[#This Row],[DIA]]&amp;"-"&amp;Tabla1[[#This Row],[NUM]]</f>
        <v>45947-1134</v>
      </c>
      <c r="B2741" s="61">
        <v>45947</v>
      </c>
      <c r="C2741" t="s">
        <v>192</v>
      </c>
      <c r="D2741" t="s">
        <v>36</v>
      </c>
      <c r="E2741" t="s">
        <v>193</v>
      </c>
      <c r="F2741">
        <v>1134</v>
      </c>
      <c r="G2741">
        <v>0.67013888888888884</v>
      </c>
      <c r="H2741">
        <v>0.75694444444444442</v>
      </c>
      <c r="I2741">
        <v>12</v>
      </c>
      <c r="J2741">
        <v>3</v>
      </c>
      <c r="K2741">
        <v>9</v>
      </c>
      <c r="L2741">
        <v>25</v>
      </c>
      <c r="M2741" s="1" t="str">
        <f>IFERROR(VLOOKUP(Tabla1[[#This Row],[COD]],Circuitos[],2,0)," ")</f>
        <v xml:space="preserve"> </v>
      </c>
      <c r="N2741" s="9">
        <f>Tabla1[[#This Row],[DIA]]</f>
        <v>45947</v>
      </c>
    </row>
    <row r="2742" spans="1:14">
      <c r="A2742" s="9" t="str">
        <f>Tabla1[[#This Row],[DIA]]&amp;"-"&amp;Tabla1[[#This Row],[NUM]]</f>
        <v>45947-766</v>
      </c>
      <c r="B2742" s="61">
        <v>45947</v>
      </c>
      <c r="C2742" t="s">
        <v>192</v>
      </c>
      <c r="D2742" t="s">
        <v>13</v>
      </c>
      <c r="E2742" t="s">
        <v>250</v>
      </c>
      <c r="F2742">
        <v>766</v>
      </c>
      <c r="G2742">
        <v>0.82638888888888884</v>
      </c>
      <c r="H2742">
        <v>0.94444444444444442</v>
      </c>
      <c r="I2742">
        <v>40</v>
      </c>
      <c r="J2742">
        <v>0</v>
      </c>
      <c r="K2742">
        <v>40</v>
      </c>
      <c r="L2742">
        <v>0</v>
      </c>
      <c r="M2742" s="1" t="str">
        <f>IFERROR(VLOOKUP(Tabla1[[#This Row],[COD]],Circuitos[],2,0)," ")</f>
        <v xml:space="preserve"> </v>
      </c>
      <c r="N2742" s="9">
        <f>Tabla1[[#This Row],[DIA]]</f>
        <v>45947</v>
      </c>
    </row>
    <row r="2743" spans="1:14">
      <c r="A2743" s="9" t="str">
        <f>Tabla1[[#This Row],[DIA]]&amp;"-"&amp;Tabla1[[#This Row],[NUM]]</f>
        <v>45947-1359</v>
      </c>
      <c r="B2743" s="61">
        <v>45947</v>
      </c>
      <c r="C2743" t="s">
        <v>147</v>
      </c>
      <c r="D2743" t="s">
        <v>13</v>
      </c>
      <c r="E2743" t="s">
        <v>181</v>
      </c>
      <c r="F2743">
        <v>1359</v>
      </c>
      <c r="G2743">
        <v>0.78819444444444442</v>
      </c>
      <c r="H2743">
        <v>0.9375</v>
      </c>
      <c r="I2743">
        <v>15</v>
      </c>
      <c r="J2743">
        <v>0</v>
      </c>
      <c r="K2743">
        <v>15</v>
      </c>
      <c r="L2743">
        <v>0</v>
      </c>
      <c r="M2743" s="1" t="str">
        <f>IFERROR(VLOOKUP(Tabla1[[#This Row],[COD]],Circuitos[],2,0)," ")</f>
        <v xml:space="preserve"> </v>
      </c>
      <c r="N2743" s="9">
        <f>Tabla1[[#This Row],[DIA]]</f>
        <v>45947</v>
      </c>
    </row>
    <row r="2744" spans="1:14">
      <c r="A2744" s="9" t="str">
        <f>Tabla1[[#This Row],[DIA]]&amp;"-"&amp;Tabla1[[#This Row],[NUM]]</f>
        <v>45947-727</v>
      </c>
      <c r="B2744" s="61">
        <v>45947</v>
      </c>
      <c r="C2744" t="s">
        <v>550</v>
      </c>
      <c r="D2744" t="s">
        <v>147</v>
      </c>
      <c r="E2744" t="s">
        <v>181</v>
      </c>
      <c r="F2744">
        <v>727</v>
      </c>
      <c r="G2744">
        <v>0.30902777777777779</v>
      </c>
      <c r="H2744">
        <v>0.53125</v>
      </c>
      <c r="I2744">
        <v>15</v>
      </c>
      <c r="J2744">
        <v>0</v>
      </c>
      <c r="K2744">
        <v>15</v>
      </c>
      <c r="L2744">
        <v>0</v>
      </c>
      <c r="M2744" s="1" t="str">
        <f>IFERROR(VLOOKUP(Tabla1[[#This Row],[COD]],Circuitos[],2,0)," ")</f>
        <v xml:space="preserve"> </v>
      </c>
      <c r="N2744" s="9">
        <f>Tabla1[[#This Row],[DIA]]</f>
        <v>45947</v>
      </c>
    </row>
    <row r="2745" spans="1:14">
      <c r="A2745" s="9" t="str">
        <f>Tabla1[[#This Row],[DIA]]&amp;"-"&amp;Tabla1[[#This Row],[NUM]]</f>
        <v>45947-921</v>
      </c>
      <c r="B2745" s="61">
        <v>45947</v>
      </c>
      <c r="C2745" t="s">
        <v>13</v>
      </c>
      <c r="D2745" t="s">
        <v>185</v>
      </c>
      <c r="E2745" t="s">
        <v>186</v>
      </c>
      <c r="F2745">
        <v>921</v>
      </c>
      <c r="G2745">
        <v>0.81597222222222221</v>
      </c>
      <c r="H2745">
        <v>2.0833333333333332E-2</v>
      </c>
      <c r="I2745">
        <v>30</v>
      </c>
      <c r="J2745">
        <v>29</v>
      </c>
      <c r="K2745">
        <v>1</v>
      </c>
      <c r="L2745">
        <v>96.666666666666671</v>
      </c>
      <c r="M2745" s="1" t="str">
        <f>IFERROR(VLOOKUP(Tabla1[[#This Row],[COD]],Circuitos[],2,0)," ")</f>
        <v xml:space="preserve"> </v>
      </c>
      <c r="N2745" s="9">
        <f>Tabla1[[#This Row],[DIA]]</f>
        <v>45947</v>
      </c>
    </row>
    <row r="2746" spans="1:14">
      <c r="A2746" s="9" t="str">
        <f>Tabla1[[#This Row],[DIA]]&amp;"-"&amp;Tabla1[[#This Row],[NUM]]</f>
        <v>45947-765</v>
      </c>
      <c r="B2746" s="61">
        <v>45947</v>
      </c>
      <c r="C2746" t="s">
        <v>13</v>
      </c>
      <c r="D2746" t="s">
        <v>192</v>
      </c>
      <c r="E2746" t="s">
        <v>250</v>
      </c>
      <c r="F2746">
        <v>765</v>
      </c>
      <c r="G2746">
        <v>0.67708333333333337</v>
      </c>
      <c r="H2746">
        <v>0.79513888888888884</v>
      </c>
      <c r="I2746">
        <v>40</v>
      </c>
      <c r="J2746">
        <v>0</v>
      </c>
      <c r="K2746">
        <v>40</v>
      </c>
      <c r="L2746">
        <v>0</v>
      </c>
      <c r="M2746" s="1" t="str">
        <f>IFERROR(VLOOKUP(Tabla1[[#This Row],[COD]],Circuitos[],2,0)," ")</f>
        <v xml:space="preserve"> </v>
      </c>
      <c r="N2746" s="9">
        <f>Tabla1[[#This Row],[DIA]]</f>
        <v>45947</v>
      </c>
    </row>
    <row r="2747" spans="1:14">
      <c r="A2747" s="9" t="str">
        <f>Tabla1[[#This Row],[DIA]]&amp;"-"&amp;Tabla1[[#This Row],[NUM]]</f>
        <v>45947-9197</v>
      </c>
      <c r="B2747" s="61">
        <v>45947</v>
      </c>
      <c r="C2747" t="s">
        <v>415</v>
      </c>
      <c r="D2747" t="s">
        <v>185</v>
      </c>
      <c r="E2747" t="s">
        <v>186</v>
      </c>
      <c r="F2747">
        <v>9197</v>
      </c>
      <c r="G2747">
        <v>0.34375</v>
      </c>
      <c r="H2747">
        <v>0.43402777777777779</v>
      </c>
      <c r="I2747">
        <v>30</v>
      </c>
      <c r="J2747">
        <v>0</v>
      </c>
      <c r="K2747">
        <v>30</v>
      </c>
      <c r="L2747">
        <v>0</v>
      </c>
      <c r="M2747" s="1" t="str">
        <f>IFERROR(VLOOKUP(Tabla1[[#This Row],[COD]],Circuitos[],2,0)," ")</f>
        <v xml:space="preserve"> </v>
      </c>
      <c r="N2747" s="9">
        <f>Tabla1[[#This Row],[DIA]]</f>
        <v>45947</v>
      </c>
    </row>
    <row r="2748" spans="1:14">
      <c r="A2748" s="9" t="str">
        <f>Tabla1[[#This Row],[DIA]]&amp;"-"&amp;Tabla1[[#This Row],[NUM]]</f>
        <v>45947-1342</v>
      </c>
      <c r="B2748" s="61">
        <v>45947</v>
      </c>
      <c r="C2748" t="s">
        <v>553</v>
      </c>
      <c r="D2748" t="s">
        <v>139</v>
      </c>
      <c r="E2748" t="s">
        <v>400</v>
      </c>
      <c r="F2748">
        <v>1342</v>
      </c>
      <c r="G2748">
        <v>0.99930555555555556</v>
      </c>
      <c r="H2748">
        <v>0.27430555555555558</v>
      </c>
      <c r="I2748">
        <v>19</v>
      </c>
      <c r="J2748">
        <v>2</v>
      </c>
      <c r="K2748">
        <v>17</v>
      </c>
      <c r="L2748">
        <v>10.526315789473685</v>
      </c>
      <c r="M2748" s="1" t="str">
        <f>IFERROR(VLOOKUP(Tabla1[[#This Row],[COD]],Circuitos[],2,0)," ")</f>
        <v xml:space="preserve"> </v>
      </c>
      <c r="N2748" s="9">
        <f>Tabla1[[#This Row],[DIA]]</f>
        <v>45947</v>
      </c>
    </row>
    <row r="2749" spans="1:14">
      <c r="A2749" s="9" t="str">
        <f>Tabla1[[#This Row],[DIA]]&amp;"-"&amp;Tabla1[[#This Row],[NUM]]</f>
        <v>45948-103</v>
      </c>
      <c r="B2749" s="61">
        <v>45948</v>
      </c>
      <c r="C2749" t="s">
        <v>111</v>
      </c>
      <c r="D2749" t="s">
        <v>13</v>
      </c>
      <c r="E2749" t="s">
        <v>265</v>
      </c>
      <c r="F2749">
        <v>103</v>
      </c>
      <c r="G2749">
        <v>0.58333333333333337</v>
      </c>
      <c r="H2749">
        <v>0.82638888888888884</v>
      </c>
      <c r="I2749">
        <v>27</v>
      </c>
      <c r="J2749">
        <v>0</v>
      </c>
      <c r="K2749">
        <v>27</v>
      </c>
      <c r="L2749">
        <v>0</v>
      </c>
      <c r="M2749" s="1" t="str">
        <f>IFERROR(VLOOKUP(Tabla1[[#This Row],[COD]],Circuitos[],2,0)," ")</f>
        <v xml:space="preserve"> </v>
      </c>
      <c r="N2749" s="9">
        <f>Tabla1[[#This Row],[DIA]]</f>
        <v>45948</v>
      </c>
    </row>
    <row r="2750" spans="1:14">
      <c r="A2750" s="9" t="str">
        <f>Tabla1[[#This Row],[DIA]]&amp;"-"&amp;Tabla1[[#This Row],[NUM]]</f>
        <v>45948-75</v>
      </c>
      <c r="B2750" s="61">
        <v>45948</v>
      </c>
      <c r="C2750" t="s">
        <v>36</v>
      </c>
      <c r="D2750" t="s">
        <v>252</v>
      </c>
      <c r="E2750" t="s">
        <v>272</v>
      </c>
      <c r="F2750">
        <v>75</v>
      </c>
      <c r="G2750">
        <v>0.2638888888888889</v>
      </c>
      <c r="H2750">
        <v>0.33680555555555558</v>
      </c>
      <c r="I2750">
        <v>15</v>
      </c>
      <c r="J2750">
        <v>0</v>
      </c>
      <c r="K2750">
        <v>15</v>
      </c>
      <c r="L2750">
        <v>0</v>
      </c>
      <c r="M2750" s="1" t="str">
        <f>IFERROR(VLOOKUP(Tabla1[[#This Row],[COD]],Circuitos[],2,0)," ")</f>
        <v xml:space="preserve"> </v>
      </c>
      <c r="N2750" s="9">
        <f>Tabla1[[#This Row],[DIA]]</f>
        <v>45948</v>
      </c>
    </row>
    <row r="2751" spans="1:14">
      <c r="A2751" s="9" t="str">
        <f>Tabla1[[#This Row],[DIA]]&amp;"-"&amp;Tabla1[[#This Row],[NUM]]</f>
        <v>45948-6001</v>
      </c>
      <c r="B2751" s="61">
        <v>45948</v>
      </c>
      <c r="C2751" t="s">
        <v>173</v>
      </c>
      <c r="D2751" t="s">
        <v>13</v>
      </c>
      <c r="E2751" t="s">
        <v>174</v>
      </c>
      <c r="F2751">
        <v>6001</v>
      </c>
      <c r="G2751">
        <v>0.37847222222222221</v>
      </c>
      <c r="H2751">
        <v>0.55902777777777779</v>
      </c>
      <c r="I2751">
        <v>20</v>
      </c>
      <c r="J2751">
        <v>0</v>
      </c>
      <c r="K2751">
        <v>20</v>
      </c>
      <c r="L2751">
        <v>0</v>
      </c>
      <c r="M2751" s="1" t="str">
        <f>IFERROR(VLOOKUP(Tabla1[[#This Row],[COD]],Circuitos[],2,0)," ")</f>
        <v xml:space="preserve"> </v>
      </c>
      <c r="N2751" s="9">
        <f>Tabla1[[#This Row],[DIA]]</f>
        <v>45948</v>
      </c>
    </row>
    <row r="2752" spans="1:14">
      <c r="A2752" s="9" t="str">
        <f>Tabla1[[#This Row],[DIA]]&amp;"-"&amp;Tabla1[[#This Row],[NUM]]</f>
        <v>45948-213</v>
      </c>
      <c r="B2752" s="61">
        <v>45948</v>
      </c>
      <c r="C2752" t="s">
        <v>332</v>
      </c>
      <c r="D2752" t="s">
        <v>111</v>
      </c>
      <c r="E2752" t="s">
        <v>265</v>
      </c>
      <c r="F2752">
        <v>213</v>
      </c>
      <c r="G2752">
        <v>0.38194444444444442</v>
      </c>
      <c r="H2752">
        <v>0.47916666666666669</v>
      </c>
      <c r="I2752">
        <v>27</v>
      </c>
      <c r="J2752">
        <v>0</v>
      </c>
      <c r="K2752">
        <v>27</v>
      </c>
      <c r="L2752">
        <v>0</v>
      </c>
      <c r="M2752" s="1" t="str">
        <f>IFERROR(VLOOKUP(Tabla1[[#This Row],[COD]],Circuitos[],2,0)," ")</f>
        <v xml:space="preserve"> </v>
      </c>
      <c r="N2752" s="9">
        <f>Tabla1[[#This Row],[DIA]]</f>
        <v>45948</v>
      </c>
    </row>
    <row r="2753" spans="1:14">
      <c r="A2753" s="9" t="str">
        <f>Tabla1[[#This Row],[DIA]]&amp;"-"&amp;Tabla1[[#This Row],[NUM]]</f>
        <v>45948-149</v>
      </c>
      <c r="B2753" s="61">
        <v>45948</v>
      </c>
      <c r="C2753" t="s">
        <v>139</v>
      </c>
      <c r="D2753" t="s">
        <v>13</v>
      </c>
      <c r="E2753" t="s">
        <v>400</v>
      </c>
      <c r="F2753">
        <v>149</v>
      </c>
      <c r="G2753">
        <v>0.3298611111111111</v>
      </c>
      <c r="H2753">
        <v>0.60069444444444442</v>
      </c>
      <c r="I2753">
        <v>19</v>
      </c>
      <c r="J2753">
        <v>2</v>
      </c>
      <c r="K2753">
        <v>17</v>
      </c>
      <c r="L2753">
        <v>10.526315789473685</v>
      </c>
      <c r="M2753" s="1" t="str">
        <f>IFERROR(VLOOKUP(Tabla1[[#This Row],[COD]],Circuitos[],2,0)," ")</f>
        <v xml:space="preserve"> </v>
      </c>
      <c r="N2753" s="9">
        <f>Tabla1[[#This Row],[DIA]]</f>
        <v>45948</v>
      </c>
    </row>
    <row r="2754" spans="1:14">
      <c r="A2754" s="9" t="str">
        <f>Tabla1[[#This Row],[DIA]]&amp;"-"&amp;Tabla1[[#This Row],[NUM]]</f>
        <v>45948-78</v>
      </c>
      <c r="B2754" s="61">
        <v>45948</v>
      </c>
      <c r="C2754" t="s">
        <v>252</v>
      </c>
      <c r="D2754" t="s">
        <v>36</v>
      </c>
      <c r="E2754" t="s">
        <v>272</v>
      </c>
      <c r="F2754">
        <v>78</v>
      </c>
      <c r="G2754">
        <v>0.89236111111111116</v>
      </c>
      <c r="H2754">
        <v>0.96875</v>
      </c>
      <c r="I2754">
        <v>15</v>
      </c>
      <c r="J2754">
        <v>0</v>
      </c>
      <c r="K2754">
        <v>15</v>
      </c>
      <c r="L2754">
        <v>0</v>
      </c>
      <c r="M2754" s="1" t="str">
        <f>IFERROR(VLOOKUP(Tabla1[[#This Row],[COD]],Circuitos[],2,0)," ")</f>
        <v xml:space="preserve"> </v>
      </c>
      <c r="N2754" s="9">
        <f>Tabla1[[#This Row],[DIA]]</f>
        <v>45948</v>
      </c>
    </row>
    <row r="2755" spans="1:14">
      <c r="A2755" s="9" t="str">
        <f>Tabla1[[#This Row],[DIA]]&amp;"-"&amp;Tabla1[[#This Row],[NUM]]</f>
        <v>45948-1731</v>
      </c>
      <c r="B2755" s="61">
        <v>45948</v>
      </c>
      <c r="C2755" t="s">
        <v>252</v>
      </c>
      <c r="D2755" t="s">
        <v>232</v>
      </c>
      <c r="E2755" t="s">
        <v>272</v>
      </c>
      <c r="F2755">
        <v>1731</v>
      </c>
      <c r="G2755">
        <v>0.40277777777777779</v>
      </c>
      <c r="H2755">
        <v>0.4548611111111111</v>
      </c>
      <c r="I2755">
        <v>45</v>
      </c>
      <c r="J2755">
        <v>0</v>
      </c>
      <c r="K2755">
        <v>45</v>
      </c>
      <c r="L2755">
        <v>0</v>
      </c>
      <c r="M2755" s="1" t="str">
        <f>IFERROR(VLOOKUP(Tabla1[[#This Row],[COD]],Circuitos[],2,0)," ")</f>
        <v xml:space="preserve"> </v>
      </c>
      <c r="N2755" s="9">
        <f>Tabla1[[#This Row],[DIA]]</f>
        <v>45948</v>
      </c>
    </row>
    <row r="2756" spans="1:14">
      <c r="A2756" s="9" t="str">
        <f>Tabla1[[#This Row],[DIA]]&amp;"-"&amp;Tabla1[[#This Row],[NUM]]</f>
        <v>45948-60</v>
      </c>
      <c r="B2756" s="61">
        <v>45948</v>
      </c>
      <c r="C2756" t="s">
        <v>252</v>
      </c>
      <c r="D2756" t="s">
        <v>13</v>
      </c>
      <c r="E2756" t="s">
        <v>272</v>
      </c>
      <c r="F2756">
        <v>60</v>
      </c>
      <c r="G2756">
        <v>0.60763888888888884</v>
      </c>
      <c r="H2756">
        <v>0.71527777777777779</v>
      </c>
      <c r="I2756">
        <v>30</v>
      </c>
      <c r="J2756">
        <v>6</v>
      </c>
      <c r="K2756">
        <v>24</v>
      </c>
      <c r="L2756">
        <v>20</v>
      </c>
      <c r="M2756" s="1" t="str">
        <f>IFERROR(VLOOKUP(Tabla1[[#This Row],[COD]],Circuitos[],2,0)," ")</f>
        <v xml:space="preserve"> </v>
      </c>
      <c r="N2756" s="9">
        <f>Tabla1[[#This Row],[DIA]]</f>
        <v>45948</v>
      </c>
    </row>
    <row r="2757" spans="1:14">
      <c r="A2757" s="9" t="str">
        <f>Tabla1[[#This Row],[DIA]]&amp;"-"&amp;Tabla1[[#This Row],[NUM]]</f>
        <v>45948-1328</v>
      </c>
      <c r="B2757" s="61">
        <v>45948</v>
      </c>
      <c r="C2757" t="s">
        <v>192</v>
      </c>
      <c r="D2757" t="s">
        <v>13</v>
      </c>
      <c r="E2757" t="s">
        <v>250</v>
      </c>
      <c r="F2757">
        <v>1328</v>
      </c>
      <c r="G2757">
        <v>0.50694444444444442</v>
      </c>
      <c r="H2757">
        <v>0.625</v>
      </c>
      <c r="I2757">
        <v>45</v>
      </c>
      <c r="J2757">
        <v>0</v>
      </c>
      <c r="K2757">
        <v>45</v>
      </c>
      <c r="L2757">
        <v>0</v>
      </c>
      <c r="M2757" s="1" t="str">
        <f>IFERROR(VLOOKUP(Tabla1[[#This Row],[COD]],Circuitos[],2,0)," ")</f>
        <v xml:space="preserve"> </v>
      </c>
      <c r="N2757" s="9">
        <f>Tabla1[[#This Row],[DIA]]</f>
        <v>45948</v>
      </c>
    </row>
    <row r="2758" spans="1:14">
      <c r="A2758" s="9" t="str">
        <f>Tabla1[[#This Row],[DIA]]&amp;"-"&amp;Tabla1[[#This Row],[NUM]]</f>
        <v>45948-110</v>
      </c>
      <c r="B2758" s="61">
        <v>45948</v>
      </c>
      <c r="C2758" t="s">
        <v>13</v>
      </c>
      <c r="D2758" t="s">
        <v>354</v>
      </c>
      <c r="E2758" t="s">
        <v>355</v>
      </c>
      <c r="F2758">
        <v>110</v>
      </c>
      <c r="G2758">
        <v>0.69097222222222221</v>
      </c>
      <c r="H2758">
        <v>0.94791666666666663</v>
      </c>
      <c r="I2758">
        <v>30</v>
      </c>
      <c r="J2758">
        <v>0</v>
      </c>
      <c r="K2758">
        <v>30</v>
      </c>
      <c r="L2758">
        <v>0</v>
      </c>
      <c r="M2758" s="1" t="str">
        <f>IFERROR(VLOOKUP(Tabla1[[#This Row],[COD]],Circuitos[],2,0)," ")</f>
        <v xml:space="preserve"> </v>
      </c>
      <c r="N2758" s="9">
        <f>Tabla1[[#This Row],[DIA]]</f>
        <v>45948</v>
      </c>
    </row>
    <row r="2759" spans="1:14">
      <c r="A2759" s="9" t="str">
        <f>Tabla1[[#This Row],[DIA]]&amp;"-"&amp;Tabla1[[#This Row],[NUM]]</f>
        <v>45948-104</v>
      </c>
      <c r="B2759" s="61">
        <v>45948</v>
      </c>
      <c r="C2759" t="s">
        <v>13</v>
      </c>
      <c r="D2759" t="s">
        <v>111</v>
      </c>
      <c r="E2759" t="s">
        <v>265</v>
      </c>
      <c r="F2759">
        <v>104</v>
      </c>
      <c r="G2759">
        <v>0.90625</v>
      </c>
      <c r="H2759">
        <v>0.27430555555555558</v>
      </c>
      <c r="I2759">
        <v>27</v>
      </c>
      <c r="J2759">
        <v>4</v>
      </c>
      <c r="K2759">
        <v>23</v>
      </c>
      <c r="L2759">
        <v>14.814814814814815</v>
      </c>
      <c r="M2759" s="1" t="str">
        <f>IFERROR(VLOOKUP(Tabla1[[#This Row],[COD]],Circuitos[],2,0)," ")</f>
        <v xml:space="preserve"> </v>
      </c>
      <c r="N2759" s="9">
        <f>Tabla1[[#This Row],[DIA]]</f>
        <v>45948</v>
      </c>
    </row>
    <row r="2760" spans="1:14">
      <c r="A2760" s="9" t="str">
        <f>Tabla1[[#This Row],[DIA]]&amp;"-"&amp;Tabla1[[#This Row],[NUM]]</f>
        <v>45948-1355</v>
      </c>
      <c r="B2760" s="61">
        <v>45948</v>
      </c>
      <c r="C2760" t="s">
        <v>13</v>
      </c>
      <c r="D2760" t="s">
        <v>392</v>
      </c>
      <c r="E2760" t="s">
        <v>250</v>
      </c>
      <c r="F2760">
        <v>1355</v>
      </c>
      <c r="G2760">
        <v>0.46875</v>
      </c>
      <c r="H2760">
        <v>0.50694444444444442</v>
      </c>
      <c r="I2760">
        <v>30</v>
      </c>
      <c r="J2760">
        <v>0</v>
      </c>
      <c r="K2760">
        <v>30</v>
      </c>
      <c r="L2760">
        <v>0</v>
      </c>
      <c r="M2760" s="1" t="str">
        <f>IFERROR(VLOOKUP(Tabla1[[#This Row],[COD]],Circuitos[],2,0)," ")</f>
        <v xml:space="preserve"> </v>
      </c>
      <c r="N2760" s="9">
        <f>Tabla1[[#This Row],[DIA]]</f>
        <v>45948</v>
      </c>
    </row>
    <row r="2761" spans="1:14">
      <c r="A2761" s="9" t="str">
        <f>Tabla1[[#This Row],[DIA]]&amp;"-"&amp;Tabla1[[#This Row],[NUM]]</f>
        <v>45948-59</v>
      </c>
      <c r="B2761" s="61">
        <v>45948</v>
      </c>
      <c r="C2761" t="s">
        <v>13</v>
      </c>
      <c r="D2761" t="s">
        <v>252</v>
      </c>
      <c r="E2761" t="s">
        <v>272</v>
      </c>
      <c r="F2761">
        <v>59</v>
      </c>
      <c r="G2761">
        <v>0.24305555555555555</v>
      </c>
      <c r="H2761">
        <v>0.34375</v>
      </c>
      <c r="I2761">
        <v>30</v>
      </c>
      <c r="J2761">
        <v>0</v>
      </c>
      <c r="K2761">
        <v>30</v>
      </c>
      <c r="L2761">
        <v>0</v>
      </c>
      <c r="M2761" s="1" t="str">
        <f>IFERROR(VLOOKUP(Tabla1[[#This Row],[COD]],Circuitos[],2,0)," ")</f>
        <v xml:space="preserve"> </v>
      </c>
      <c r="N2761" s="9">
        <f>Tabla1[[#This Row],[DIA]]</f>
        <v>45948</v>
      </c>
    </row>
    <row r="2762" spans="1:14">
      <c r="A2762" s="9" t="str">
        <f>Tabla1[[#This Row],[DIA]]&amp;"-"&amp;Tabla1[[#This Row],[NUM]]</f>
        <v>45948-1327</v>
      </c>
      <c r="B2762" s="61">
        <v>45948</v>
      </c>
      <c r="C2762" t="s">
        <v>13</v>
      </c>
      <c r="D2762" t="s">
        <v>192</v>
      </c>
      <c r="E2762" t="s">
        <v>250</v>
      </c>
      <c r="F2762">
        <v>1327</v>
      </c>
      <c r="G2762">
        <v>0.3611111111111111</v>
      </c>
      <c r="H2762">
        <v>0.47569444444444442</v>
      </c>
      <c r="I2762">
        <v>45</v>
      </c>
      <c r="J2762">
        <v>0</v>
      </c>
      <c r="K2762">
        <v>45</v>
      </c>
      <c r="L2762">
        <v>0</v>
      </c>
      <c r="M2762" s="1" t="str">
        <f>IFERROR(VLOOKUP(Tabla1[[#This Row],[COD]],Circuitos[],2,0)," ")</f>
        <v xml:space="preserve"> </v>
      </c>
      <c r="N2762" s="9">
        <f>Tabla1[[#This Row],[DIA]]</f>
        <v>45948</v>
      </c>
    </row>
    <row r="2763" spans="1:14">
      <c r="A2763" s="9" t="str">
        <f>Tabla1[[#This Row],[DIA]]&amp;"-"&amp;Tabla1[[#This Row],[NUM]]</f>
        <v>45948-6002</v>
      </c>
      <c r="B2763" s="61">
        <v>45948</v>
      </c>
      <c r="C2763" t="s">
        <v>13</v>
      </c>
      <c r="D2763" t="s">
        <v>183</v>
      </c>
      <c r="E2763" t="s">
        <v>174</v>
      </c>
      <c r="F2763">
        <v>6002</v>
      </c>
      <c r="G2763">
        <v>0.60069444444444442</v>
      </c>
      <c r="H2763">
        <v>0.85069444444444442</v>
      </c>
      <c r="I2763">
        <v>20</v>
      </c>
      <c r="J2763">
        <v>4</v>
      </c>
      <c r="K2763">
        <v>16</v>
      </c>
      <c r="L2763">
        <v>20</v>
      </c>
      <c r="M2763" s="1" t="str">
        <f>IFERROR(VLOOKUP(Tabla1[[#This Row],[COD]],Circuitos[],2,0)," ")</f>
        <v>Programas de Egipto</v>
      </c>
      <c r="N2763" s="9">
        <f>Tabla1[[#This Row],[DIA]]</f>
        <v>45948</v>
      </c>
    </row>
    <row r="2764" spans="1:14">
      <c r="A2764" s="9" t="str">
        <f>Tabla1[[#This Row],[DIA]]&amp;"-"&amp;Tabla1[[#This Row],[NUM]]</f>
        <v>45948-857</v>
      </c>
      <c r="B2764" s="61">
        <v>45948</v>
      </c>
      <c r="C2764" t="s">
        <v>13</v>
      </c>
      <c r="D2764" t="s">
        <v>530</v>
      </c>
      <c r="E2764" t="s">
        <v>531</v>
      </c>
      <c r="F2764">
        <v>857</v>
      </c>
      <c r="G2764">
        <v>0.63888888888888884</v>
      </c>
      <c r="H2764">
        <v>0.75694444444444442</v>
      </c>
      <c r="I2764">
        <v>31</v>
      </c>
      <c r="J2764">
        <v>0</v>
      </c>
      <c r="K2764">
        <v>31</v>
      </c>
      <c r="L2764">
        <v>0</v>
      </c>
      <c r="M2764" s="1" t="str">
        <f>IFERROR(VLOOKUP(Tabla1[[#This Row],[COD]],Circuitos[],2,0)," ")</f>
        <v xml:space="preserve"> </v>
      </c>
      <c r="N2764" s="9">
        <f>Tabla1[[#This Row],[DIA]]</f>
        <v>45948</v>
      </c>
    </row>
    <row r="2765" spans="1:14">
      <c r="A2765" s="9" t="str">
        <f>Tabla1[[#This Row],[DIA]]&amp;"-"&amp;Tabla1[[#This Row],[NUM]]</f>
        <v>45948-1784</v>
      </c>
      <c r="B2765" s="61">
        <v>45948</v>
      </c>
      <c r="C2765" t="s">
        <v>261</v>
      </c>
      <c r="D2765" t="s">
        <v>252</v>
      </c>
      <c r="E2765" t="s">
        <v>272</v>
      </c>
      <c r="F2765">
        <v>1784</v>
      </c>
      <c r="G2765">
        <v>0.51041666666666663</v>
      </c>
      <c r="H2765">
        <v>0.55902777777777779</v>
      </c>
      <c r="I2765">
        <v>30</v>
      </c>
      <c r="J2765">
        <v>6</v>
      </c>
      <c r="K2765">
        <v>24</v>
      </c>
      <c r="L2765">
        <v>20</v>
      </c>
      <c r="M2765" s="1" t="str">
        <f>IFERROR(VLOOKUP(Tabla1[[#This Row],[COD]],Circuitos[],2,0)," ")</f>
        <v xml:space="preserve"> </v>
      </c>
      <c r="N2765" s="9">
        <f>Tabla1[[#This Row],[DIA]]</f>
        <v>45948</v>
      </c>
    </row>
    <row r="2766" spans="1:14">
      <c r="A2766" s="9" t="str">
        <f>Tabla1[[#This Row],[DIA]]&amp;"-"&amp;Tabla1[[#This Row],[NUM]]</f>
        <v>45948-1794</v>
      </c>
      <c r="B2766" s="61">
        <v>45948</v>
      </c>
      <c r="C2766" t="s">
        <v>261</v>
      </c>
      <c r="D2766" t="s">
        <v>252</v>
      </c>
      <c r="E2766" t="s">
        <v>272</v>
      </c>
      <c r="F2766">
        <v>1794</v>
      </c>
      <c r="G2766">
        <v>0.79513888888888884</v>
      </c>
      <c r="H2766">
        <v>0.84722222222222221</v>
      </c>
      <c r="I2766">
        <v>15</v>
      </c>
      <c r="J2766">
        <v>0</v>
      </c>
      <c r="K2766">
        <v>15</v>
      </c>
      <c r="L2766">
        <v>0</v>
      </c>
      <c r="M2766" s="1" t="str">
        <f>IFERROR(VLOOKUP(Tabla1[[#This Row],[COD]],Circuitos[],2,0)," ")</f>
        <v xml:space="preserve"> </v>
      </c>
      <c r="N2766" s="9">
        <f>Tabla1[[#This Row],[DIA]]</f>
        <v>45948</v>
      </c>
    </row>
    <row r="2767" spans="1:14">
      <c r="A2767" s="9" t="str">
        <f>Tabla1[[#This Row],[DIA]]&amp;"-"&amp;Tabla1[[#This Row],[NUM]]</f>
        <v>45948-1852</v>
      </c>
      <c r="B2767" s="61">
        <v>45948</v>
      </c>
      <c r="C2767" t="s">
        <v>241</v>
      </c>
      <c r="D2767" t="s">
        <v>13</v>
      </c>
      <c r="E2767" t="s">
        <v>250</v>
      </c>
      <c r="F2767">
        <v>1852</v>
      </c>
      <c r="G2767">
        <v>0.54861111111111116</v>
      </c>
      <c r="H2767">
        <v>0.67361111111111116</v>
      </c>
      <c r="I2767">
        <v>30</v>
      </c>
      <c r="J2767">
        <v>0</v>
      </c>
      <c r="K2767">
        <v>30</v>
      </c>
      <c r="L2767">
        <v>0</v>
      </c>
      <c r="M2767" s="1" t="str">
        <f>IFERROR(VLOOKUP(Tabla1[[#This Row],[COD]],Circuitos[],2,0)," ")</f>
        <v xml:space="preserve"> </v>
      </c>
      <c r="N2767" s="9">
        <f>Tabla1[[#This Row],[DIA]]</f>
        <v>45948</v>
      </c>
    </row>
    <row r="2768" spans="1:14">
      <c r="A2768" s="9" t="str">
        <f>Tabla1[[#This Row],[DIA]]&amp;"-"&amp;Tabla1[[#This Row],[NUM]]</f>
        <v>45948-858</v>
      </c>
      <c r="B2768" s="61">
        <v>45948</v>
      </c>
      <c r="C2768" t="s">
        <v>530</v>
      </c>
      <c r="D2768" t="s">
        <v>13</v>
      </c>
      <c r="E2768" t="s">
        <v>531</v>
      </c>
      <c r="F2768">
        <v>858</v>
      </c>
      <c r="G2768">
        <v>0.86805555555555558</v>
      </c>
      <c r="H2768">
        <v>0.625</v>
      </c>
      <c r="I2768">
        <v>31</v>
      </c>
      <c r="J2768">
        <v>0</v>
      </c>
      <c r="K2768">
        <v>31</v>
      </c>
      <c r="L2768">
        <v>0</v>
      </c>
      <c r="M2768" s="1" t="str">
        <f>IFERROR(VLOOKUP(Tabla1[[#This Row],[COD]],Circuitos[],2,0)," ")</f>
        <v xml:space="preserve"> </v>
      </c>
      <c r="N2768" s="9">
        <f>Tabla1[[#This Row],[DIA]]</f>
        <v>45948</v>
      </c>
    </row>
    <row r="2769" spans="1:14">
      <c r="A2769" s="9" t="str">
        <f>Tabla1[[#This Row],[DIA]]&amp;"-"&amp;Tabla1[[#This Row],[NUM]]</f>
        <v>45949-1304</v>
      </c>
      <c r="B2769" s="61">
        <v>45949</v>
      </c>
      <c r="C2769" t="s">
        <v>33</v>
      </c>
      <c r="D2769" t="s">
        <v>147</v>
      </c>
      <c r="E2769" t="s">
        <v>181</v>
      </c>
      <c r="F2769">
        <v>1304</v>
      </c>
      <c r="G2769">
        <v>0.5</v>
      </c>
      <c r="H2769">
        <v>0.72569444444444442</v>
      </c>
      <c r="I2769">
        <v>12</v>
      </c>
      <c r="J2769">
        <v>4</v>
      </c>
      <c r="K2769">
        <v>8</v>
      </c>
      <c r="L2769">
        <v>33.333333333333336</v>
      </c>
      <c r="M2769" s="1" t="str">
        <f>IFERROR(VLOOKUP(Tabla1[[#This Row],[COD]],Circuitos[],2,0)," ")</f>
        <v xml:space="preserve"> </v>
      </c>
      <c r="N2769" s="9">
        <f>Tabla1[[#This Row],[DIA]]</f>
        <v>45949</v>
      </c>
    </row>
    <row r="2770" spans="1:14">
      <c r="A2770" s="9" t="str">
        <f>Tabla1[[#This Row],[DIA]]&amp;"-"&amp;Tabla1[[#This Row],[NUM]]</f>
        <v>45949-107</v>
      </c>
      <c r="B2770" s="61">
        <v>45949</v>
      </c>
      <c r="C2770" t="s">
        <v>354</v>
      </c>
      <c r="D2770" t="s">
        <v>36</v>
      </c>
      <c r="E2770" t="s">
        <v>355</v>
      </c>
      <c r="F2770">
        <v>107</v>
      </c>
      <c r="G2770">
        <v>0.48958333333333331</v>
      </c>
      <c r="H2770">
        <v>0.64930555555555558</v>
      </c>
      <c r="I2770">
        <v>12</v>
      </c>
      <c r="J2770">
        <v>0</v>
      </c>
      <c r="K2770">
        <v>12</v>
      </c>
      <c r="L2770">
        <v>0</v>
      </c>
      <c r="M2770" s="1" t="str">
        <f>IFERROR(VLOOKUP(Tabla1[[#This Row],[COD]],Circuitos[],2,0)," ")</f>
        <v xml:space="preserve"> </v>
      </c>
      <c r="N2770" s="9">
        <f>Tabla1[[#This Row],[DIA]]</f>
        <v>45949</v>
      </c>
    </row>
    <row r="2771" spans="1:14">
      <c r="A2771" s="9" t="str">
        <f>Tabla1[[#This Row],[DIA]]&amp;"-"&amp;Tabla1[[#This Row],[NUM]]</f>
        <v>45949-109</v>
      </c>
      <c r="B2771" s="61">
        <v>45949</v>
      </c>
      <c r="C2771" t="s">
        <v>354</v>
      </c>
      <c r="D2771" t="s">
        <v>13</v>
      </c>
      <c r="E2771" t="s">
        <v>355</v>
      </c>
      <c r="F2771">
        <v>109</v>
      </c>
      <c r="G2771">
        <v>0.44444444444444442</v>
      </c>
      <c r="H2771">
        <v>0.64236111111111116</v>
      </c>
      <c r="I2771">
        <v>30</v>
      </c>
      <c r="J2771">
        <v>4</v>
      </c>
      <c r="K2771">
        <v>26</v>
      </c>
      <c r="L2771">
        <v>13.333333333333334</v>
      </c>
      <c r="M2771" s="1" t="str">
        <f>IFERROR(VLOOKUP(Tabla1[[#This Row],[COD]],Circuitos[],2,0)," ")</f>
        <v xml:space="preserve"> </v>
      </c>
      <c r="N2771" s="9">
        <f>Tabla1[[#This Row],[DIA]]</f>
        <v>45949</v>
      </c>
    </row>
    <row r="2772" spans="1:14">
      <c r="A2772" s="9" t="str">
        <f>Tabla1[[#This Row],[DIA]]&amp;"-"&amp;Tabla1[[#This Row],[NUM]]</f>
        <v>45949-908</v>
      </c>
      <c r="B2772" s="61">
        <v>45949</v>
      </c>
      <c r="C2772" t="s">
        <v>484</v>
      </c>
      <c r="D2772" t="s">
        <v>563</v>
      </c>
      <c r="E2772" t="s">
        <v>548</v>
      </c>
      <c r="F2772">
        <v>908</v>
      </c>
      <c r="G2772">
        <v>0.77083333333333337</v>
      </c>
      <c r="H2772">
        <v>0.83680555555555558</v>
      </c>
      <c r="I2772">
        <v>32</v>
      </c>
      <c r="J2772">
        <v>0</v>
      </c>
      <c r="K2772">
        <v>32</v>
      </c>
      <c r="L2772">
        <v>0</v>
      </c>
      <c r="M2772" s="1" t="str">
        <f>IFERROR(VLOOKUP(Tabla1[[#This Row],[COD]],Circuitos[],2,0)," ")</f>
        <v xml:space="preserve"> </v>
      </c>
      <c r="N2772" s="9">
        <f>Tabla1[[#This Row],[DIA]]</f>
        <v>45949</v>
      </c>
    </row>
    <row r="2773" spans="1:14">
      <c r="A2773" s="9" t="str">
        <f>Tabla1[[#This Row],[DIA]]&amp;"-"&amp;Tabla1[[#This Row],[NUM]]</f>
        <v>45949-406</v>
      </c>
      <c r="B2773" s="61">
        <v>45949</v>
      </c>
      <c r="C2773" t="s">
        <v>111</v>
      </c>
      <c r="D2773" t="s">
        <v>410</v>
      </c>
      <c r="E2773" t="s">
        <v>265</v>
      </c>
      <c r="F2773">
        <v>406</v>
      </c>
      <c r="G2773">
        <v>0.38194444444444442</v>
      </c>
      <c r="H2773">
        <v>0.77430555555555558</v>
      </c>
      <c r="I2773">
        <v>27</v>
      </c>
      <c r="J2773">
        <v>4</v>
      </c>
      <c r="K2773">
        <v>23</v>
      </c>
      <c r="L2773">
        <v>14.814814814814815</v>
      </c>
      <c r="M2773" s="1" t="str">
        <f>IFERROR(VLOOKUP(Tabla1[[#This Row],[COD]],Circuitos[],2,0)," ")</f>
        <v>Lo Mejor de Tailandia y Playas de Phuket</v>
      </c>
      <c r="N2773" s="9">
        <f>Tabla1[[#This Row],[DIA]]</f>
        <v>45949</v>
      </c>
    </row>
    <row r="2774" spans="1:14">
      <c r="A2774" s="9" t="str">
        <f>Tabla1[[#This Row],[DIA]]&amp;"-"&amp;Tabla1[[#This Row],[NUM]]</f>
        <v>45949-108</v>
      </c>
      <c r="B2774" s="61">
        <v>45949</v>
      </c>
      <c r="C2774" t="s">
        <v>36</v>
      </c>
      <c r="D2774" t="s">
        <v>354</v>
      </c>
      <c r="E2774" t="s">
        <v>355</v>
      </c>
      <c r="F2774">
        <v>108</v>
      </c>
      <c r="G2774">
        <v>0.69097222222222221</v>
      </c>
      <c r="H2774">
        <v>0.91666666666666663</v>
      </c>
      <c r="I2774">
        <v>12</v>
      </c>
      <c r="J2774">
        <v>0</v>
      </c>
      <c r="K2774">
        <v>12</v>
      </c>
      <c r="L2774">
        <v>0</v>
      </c>
      <c r="M2774" s="1" t="str">
        <f>IFERROR(VLOOKUP(Tabla1[[#This Row],[COD]],Circuitos[],2,0)," ")</f>
        <v xml:space="preserve"> </v>
      </c>
      <c r="N2774" s="9">
        <f>Tabla1[[#This Row],[DIA]]</f>
        <v>45949</v>
      </c>
    </row>
    <row r="2775" spans="1:14">
      <c r="A2775" s="9" t="str">
        <f>Tabla1[[#This Row],[DIA]]&amp;"-"&amp;Tabla1[[#This Row],[NUM]]</f>
        <v>45949-711</v>
      </c>
      <c r="B2775" s="61">
        <v>45949</v>
      </c>
      <c r="C2775" t="s">
        <v>36</v>
      </c>
      <c r="D2775" t="s">
        <v>484</v>
      </c>
      <c r="E2775" t="s">
        <v>548</v>
      </c>
      <c r="F2775">
        <v>711</v>
      </c>
      <c r="G2775">
        <v>0.5</v>
      </c>
      <c r="H2775">
        <v>0.65972222222222221</v>
      </c>
      <c r="I2775">
        <v>12</v>
      </c>
      <c r="J2775">
        <v>0</v>
      </c>
      <c r="K2775">
        <v>12</v>
      </c>
      <c r="L2775">
        <v>0</v>
      </c>
      <c r="M2775" s="1" t="str">
        <f>IFERROR(VLOOKUP(Tabla1[[#This Row],[COD]],Circuitos[],2,0)," ")</f>
        <v xml:space="preserve"> </v>
      </c>
      <c r="N2775" s="9">
        <f>Tabla1[[#This Row],[DIA]]</f>
        <v>45949</v>
      </c>
    </row>
    <row r="2776" spans="1:14">
      <c r="A2776" s="9" t="str">
        <f>Tabla1[[#This Row],[DIA]]&amp;"-"&amp;Tabla1[[#This Row],[NUM]]</f>
        <v>45949-1854</v>
      </c>
      <c r="B2776" s="61">
        <v>45949</v>
      </c>
      <c r="C2776" t="s">
        <v>36</v>
      </c>
      <c r="D2776" t="s">
        <v>147</v>
      </c>
      <c r="E2776" t="s">
        <v>181</v>
      </c>
      <c r="F2776">
        <v>1854</v>
      </c>
      <c r="G2776">
        <v>0.49652777777777779</v>
      </c>
      <c r="H2776">
        <v>0.6875</v>
      </c>
      <c r="I2776">
        <v>16</v>
      </c>
      <c r="J2776">
        <v>0</v>
      </c>
      <c r="K2776">
        <v>16</v>
      </c>
      <c r="L2776">
        <v>0</v>
      </c>
      <c r="M2776" s="1" t="str">
        <f>IFERROR(VLOOKUP(Tabla1[[#This Row],[COD]],Circuitos[],2,0)," ")</f>
        <v xml:space="preserve"> </v>
      </c>
      <c r="N2776" s="9">
        <f>Tabla1[[#This Row],[DIA]]</f>
        <v>45949</v>
      </c>
    </row>
    <row r="2777" spans="1:14">
      <c r="A2777" s="9" t="str">
        <f>Tabla1[[#This Row],[DIA]]&amp;"-"&amp;Tabla1[[#This Row],[NUM]]</f>
        <v>45949-1318</v>
      </c>
      <c r="B2777" s="61">
        <v>45949</v>
      </c>
      <c r="C2777" t="s">
        <v>37</v>
      </c>
      <c r="D2777" t="s">
        <v>147</v>
      </c>
      <c r="E2777" t="s">
        <v>181</v>
      </c>
      <c r="F2777">
        <v>1318</v>
      </c>
      <c r="G2777">
        <v>0.77083333333333337</v>
      </c>
      <c r="H2777">
        <v>0.97916666666666663</v>
      </c>
      <c r="I2777">
        <v>16</v>
      </c>
      <c r="J2777">
        <v>7</v>
      </c>
      <c r="K2777">
        <v>9</v>
      </c>
      <c r="L2777">
        <v>43.75</v>
      </c>
      <c r="M2777" s="1" t="str">
        <f>IFERROR(VLOOKUP(Tabla1[[#This Row],[COD]],Circuitos[],2,0)," ")</f>
        <v xml:space="preserve"> </v>
      </c>
      <c r="N2777" s="9">
        <f>Tabla1[[#This Row],[DIA]]</f>
        <v>45949</v>
      </c>
    </row>
    <row r="2778" spans="1:14">
      <c r="A2778" s="9" t="str">
        <f>Tabla1[[#This Row],[DIA]]&amp;"-"&amp;Tabla1[[#This Row],[NUM]]</f>
        <v>45949-872</v>
      </c>
      <c r="B2778" s="61">
        <v>45949</v>
      </c>
      <c r="C2778" t="s">
        <v>223</v>
      </c>
      <c r="D2778" t="s">
        <v>13</v>
      </c>
      <c r="E2778" t="s">
        <v>250</v>
      </c>
      <c r="F2778">
        <v>872</v>
      </c>
      <c r="G2778">
        <v>0.64930555555555558</v>
      </c>
      <c r="H2778">
        <v>0.78819444444444442</v>
      </c>
      <c r="I2778">
        <v>45</v>
      </c>
      <c r="J2778">
        <v>0</v>
      </c>
      <c r="K2778">
        <v>45</v>
      </c>
      <c r="L2778">
        <v>0</v>
      </c>
      <c r="M2778" s="1" t="str">
        <f>IFERROR(VLOOKUP(Tabla1[[#This Row],[COD]],Circuitos[],2,0)," ")</f>
        <v xml:space="preserve"> </v>
      </c>
      <c r="N2778" s="9">
        <f>Tabla1[[#This Row],[DIA]]</f>
        <v>45949</v>
      </c>
    </row>
    <row r="2779" spans="1:14">
      <c r="A2779" s="9" t="str">
        <f>Tabla1[[#This Row],[DIA]]&amp;"-"&amp;Tabla1[[#This Row],[NUM]]</f>
        <v>45949-1146</v>
      </c>
      <c r="B2779" s="61">
        <v>45949</v>
      </c>
      <c r="C2779" t="s">
        <v>192</v>
      </c>
      <c r="D2779" t="s">
        <v>37</v>
      </c>
      <c r="E2779" t="s">
        <v>193</v>
      </c>
      <c r="F2779">
        <v>1146</v>
      </c>
      <c r="G2779">
        <v>0.86111111111111116</v>
      </c>
      <c r="H2779">
        <v>0.95138888888888884</v>
      </c>
      <c r="I2779">
        <v>12</v>
      </c>
      <c r="J2779">
        <v>0</v>
      </c>
      <c r="K2779">
        <v>12</v>
      </c>
      <c r="L2779">
        <v>0</v>
      </c>
      <c r="M2779" s="1" t="str">
        <f>IFERROR(VLOOKUP(Tabla1[[#This Row],[COD]],Circuitos[],2,0)," ")</f>
        <v xml:space="preserve"> </v>
      </c>
      <c r="N2779" s="9">
        <f>Tabla1[[#This Row],[DIA]]</f>
        <v>45949</v>
      </c>
    </row>
    <row r="2780" spans="1:14">
      <c r="A2780" s="9" t="str">
        <f>Tabla1[[#This Row],[DIA]]&amp;"-"&amp;Tabla1[[#This Row],[NUM]]</f>
        <v>45949-1332</v>
      </c>
      <c r="B2780" s="61">
        <v>45949</v>
      </c>
      <c r="C2780" t="s">
        <v>192</v>
      </c>
      <c r="D2780" t="s">
        <v>13</v>
      </c>
      <c r="E2780" t="s">
        <v>250</v>
      </c>
      <c r="F2780">
        <v>1332</v>
      </c>
      <c r="G2780">
        <v>0.27083333333333331</v>
      </c>
      <c r="H2780">
        <v>0.3888888888888889</v>
      </c>
      <c r="I2780">
        <v>50</v>
      </c>
      <c r="J2780">
        <v>0</v>
      </c>
      <c r="K2780">
        <v>50</v>
      </c>
      <c r="L2780">
        <v>0</v>
      </c>
      <c r="M2780" s="1" t="str">
        <f>IFERROR(VLOOKUP(Tabla1[[#This Row],[COD]],Circuitos[],2,0)," ")</f>
        <v xml:space="preserve"> </v>
      </c>
      <c r="N2780" s="9">
        <f>Tabla1[[#This Row],[DIA]]</f>
        <v>45949</v>
      </c>
    </row>
    <row r="2781" spans="1:14">
      <c r="A2781" s="9" t="str">
        <f>Tabla1[[#This Row],[DIA]]&amp;"-"&amp;Tabla1[[#This Row],[NUM]]</f>
        <v>45949-1305</v>
      </c>
      <c r="B2781" s="61">
        <v>45949</v>
      </c>
      <c r="C2781" t="s">
        <v>147</v>
      </c>
      <c r="D2781" t="s">
        <v>33</v>
      </c>
      <c r="E2781" t="s">
        <v>181</v>
      </c>
      <c r="F2781">
        <v>1305</v>
      </c>
      <c r="G2781">
        <v>0.55208333333333337</v>
      </c>
      <c r="H2781">
        <v>0.70833333333333337</v>
      </c>
      <c r="I2781">
        <v>12</v>
      </c>
      <c r="J2781">
        <v>0</v>
      </c>
      <c r="K2781">
        <v>12</v>
      </c>
      <c r="L2781">
        <v>0</v>
      </c>
      <c r="M2781" s="1" t="str">
        <f>IFERROR(VLOOKUP(Tabla1[[#This Row],[COD]],Circuitos[],2,0)," ")</f>
        <v xml:space="preserve"> </v>
      </c>
      <c r="N2781" s="9">
        <f>Tabla1[[#This Row],[DIA]]</f>
        <v>45949</v>
      </c>
    </row>
    <row r="2782" spans="1:14">
      <c r="A2782" s="9" t="str">
        <f>Tabla1[[#This Row],[DIA]]&amp;"-"&amp;Tabla1[[#This Row],[NUM]]</f>
        <v>45949-2020</v>
      </c>
      <c r="B2782" s="61">
        <v>45949</v>
      </c>
      <c r="C2782" t="s">
        <v>147</v>
      </c>
      <c r="D2782" t="s">
        <v>180</v>
      </c>
      <c r="E2782" t="s">
        <v>181</v>
      </c>
      <c r="F2782">
        <v>2020</v>
      </c>
      <c r="G2782">
        <v>0.76736111111111116</v>
      </c>
      <c r="H2782">
        <v>0.82986111111111116</v>
      </c>
      <c r="I2782">
        <v>54</v>
      </c>
      <c r="J2782">
        <v>11</v>
      </c>
      <c r="K2782">
        <v>43</v>
      </c>
      <c r="L2782">
        <v>20.37037037037037</v>
      </c>
      <c r="M2782" s="1" t="str">
        <f>IFERROR(VLOOKUP(Tabla1[[#This Row],[COD]],Circuitos[],2,0)," ")</f>
        <v xml:space="preserve"> </v>
      </c>
      <c r="N2782" s="9">
        <f>Tabla1[[#This Row],[DIA]]</f>
        <v>45949</v>
      </c>
    </row>
    <row r="2783" spans="1:14">
      <c r="A2783" s="9" t="str">
        <f>Tabla1[[#This Row],[DIA]]&amp;"-"&amp;Tabla1[[#This Row],[NUM]]</f>
        <v>45949-2026</v>
      </c>
      <c r="B2783" s="61">
        <v>45949</v>
      </c>
      <c r="C2783" t="s">
        <v>147</v>
      </c>
      <c r="D2783" t="s">
        <v>180</v>
      </c>
      <c r="E2783" t="s">
        <v>181</v>
      </c>
      <c r="F2783">
        <v>2026</v>
      </c>
      <c r="G2783">
        <v>0.89236111111111116</v>
      </c>
      <c r="H2783">
        <v>0.95486111111111116</v>
      </c>
      <c r="I2783">
        <v>12</v>
      </c>
      <c r="J2783">
        <v>4</v>
      </c>
      <c r="K2783">
        <v>8</v>
      </c>
      <c r="L2783">
        <v>33.333333333333336</v>
      </c>
      <c r="M2783" s="1" t="str">
        <f>IFERROR(VLOOKUP(Tabla1[[#This Row],[COD]],Circuitos[],2,0)," ")</f>
        <v xml:space="preserve"> </v>
      </c>
      <c r="N2783" s="9">
        <f>Tabla1[[#This Row],[DIA]]</f>
        <v>45949</v>
      </c>
    </row>
    <row r="2784" spans="1:14">
      <c r="A2784" s="9" t="str">
        <f>Tabla1[[#This Row],[DIA]]&amp;"-"&amp;Tabla1[[#This Row],[NUM]]</f>
        <v>45949-1855</v>
      </c>
      <c r="B2784" s="61">
        <v>45949</v>
      </c>
      <c r="C2784" t="s">
        <v>147</v>
      </c>
      <c r="D2784" t="s">
        <v>36</v>
      </c>
      <c r="E2784" t="s">
        <v>181</v>
      </c>
      <c r="F2784">
        <v>1855</v>
      </c>
      <c r="G2784">
        <v>0.59722222222222221</v>
      </c>
      <c r="H2784">
        <v>0.71180555555555558</v>
      </c>
      <c r="I2784">
        <v>16</v>
      </c>
      <c r="J2784">
        <v>0</v>
      </c>
      <c r="K2784">
        <v>16</v>
      </c>
      <c r="L2784">
        <v>0</v>
      </c>
      <c r="M2784" s="1" t="str">
        <f>IFERROR(VLOOKUP(Tabla1[[#This Row],[COD]],Circuitos[],2,0)," ")</f>
        <v xml:space="preserve"> </v>
      </c>
      <c r="N2784" s="9">
        <f>Tabla1[[#This Row],[DIA]]</f>
        <v>45949</v>
      </c>
    </row>
    <row r="2785" spans="1:14">
      <c r="A2785" s="9" t="str">
        <f>Tabla1[[#This Row],[DIA]]&amp;"-"&amp;Tabla1[[#This Row],[NUM]]</f>
        <v>45949-1317</v>
      </c>
      <c r="B2785" s="61">
        <v>45949</v>
      </c>
      <c r="C2785" t="s">
        <v>147</v>
      </c>
      <c r="D2785" t="s">
        <v>37</v>
      </c>
      <c r="E2785" t="s">
        <v>181</v>
      </c>
      <c r="F2785">
        <v>1317</v>
      </c>
      <c r="G2785">
        <v>0.58680555555555558</v>
      </c>
      <c r="H2785">
        <v>0.72569444444444442</v>
      </c>
      <c r="I2785">
        <v>16</v>
      </c>
      <c r="J2785">
        <v>0</v>
      </c>
      <c r="K2785">
        <v>16</v>
      </c>
      <c r="L2785">
        <v>0</v>
      </c>
      <c r="M2785" s="1" t="str">
        <f>IFERROR(VLOOKUP(Tabla1[[#This Row],[COD]],Circuitos[],2,0)," ")</f>
        <v xml:space="preserve"> </v>
      </c>
      <c r="N2785" s="9">
        <f>Tabla1[[#This Row],[DIA]]</f>
        <v>45949</v>
      </c>
    </row>
    <row r="2786" spans="1:14">
      <c r="A2786" s="9" t="str">
        <f>Tabla1[[#This Row],[DIA]]&amp;"-"&amp;Tabla1[[#This Row],[NUM]]</f>
        <v>45949-1859</v>
      </c>
      <c r="B2786" s="61">
        <v>45949</v>
      </c>
      <c r="C2786" t="s">
        <v>147</v>
      </c>
      <c r="D2786" t="s">
        <v>13</v>
      </c>
      <c r="E2786" t="s">
        <v>181</v>
      </c>
      <c r="F2786">
        <v>1859</v>
      </c>
      <c r="G2786">
        <v>0.55208333333333337</v>
      </c>
      <c r="H2786">
        <v>0.70138888888888884</v>
      </c>
      <c r="I2786">
        <v>26</v>
      </c>
      <c r="J2786">
        <v>4</v>
      </c>
      <c r="K2786">
        <v>22</v>
      </c>
      <c r="L2786">
        <v>15.384615384615385</v>
      </c>
      <c r="M2786" s="1" t="str">
        <f>IFERROR(VLOOKUP(Tabla1[[#This Row],[COD]],Circuitos[],2,0)," ")</f>
        <v xml:space="preserve"> </v>
      </c>
      <c r="N2786" s="9">
        <f>Tabla1[[#This Row],[DIA]]</f>
        <v>45949</v>
      </c>
    </row>
    <row r="2787" spans="1:14">
      <c r="A2787" s="9" t="str">
        <f>Tabla1[[#This Row],[DIA]]&amp;"-"&amp;Tabla1[[#This Row],[NUM]]</f>
        <v>45949-1313</v>
      </c>
      <c r="B2787" s="61">
        <v>45949</v>
      </c>
      <c r="C2787" t="s">
        <v>147</v>
      </c>
      <c r="D2787" t="s">
        <v>22</v>
      </c>
      <c r="E2787" t="s">
        <v>181</v>
      </c>
      <c r="F2787">
        <v>1313</v>
      </c>
      <c r="G2787">
        <v>0.59375</v>
      </c>
      <c r="H2787">
        <v>0.72569444444444442</v>
      </c>
      <c r="I2787">
        <v>12</v>
      </c>
      <c r="J2787">
        <v>0</v>
      </c>
      <c r="K2787">
        <v>12</v>
      </c>
      <c r="L2787">
        <v>0</v>
      </c>
      <c r="M2787" s="1" t="str">
        <f>IFERROR(VLOOKUP(Tabla1[[#This Row],[COD]],Circuitos[],2,0)," ")</f>
        <v xml:space="preserve"> </v>
      </c>
      <c r="N2787" s="9">
        <f>Tabla1[[#This Row],[DIA]]</f>
        <v>45949</v>
      </c>
    </row>
    <row r="2788" spans="1:14">
      <c r="A2788" s="9" t="str">
        <f>Tabla1[[#This Row],[DIA]]&amp;"-"&amp;Tabla1[[#This Row],[NUM]]</f>
        <v>45949-701</v>
      </c>
      <c r="B2788" s="61">
        <v>45949</v>
      </c>
      <c r="C2788" t="s">
        <v>13</v>
      </c>
      <c r="D2788" t="s">
        <v>484</v>
      </c>
      <c r="E2788" t="s">
        <v>548</v>
      </c>
      <c r="F2788">
        <v>701</v>
      </c>
      <c r="G2788">
        <v>0.53125</v>
      </c>
      <c r="H2788">
        <v>0.71527777777777779</v>
      </c>
      <c r="I2788">
        <v>20</v>
      </c>
      <c r="J2788">
        <v>0</v>
      </c>
      <c r="K2788">
        <v>20</v>
      </c>
      <c r="L2788">
        <v>0</v>
      </c>
      <c r="M2788" s="1" t="str">
        <f>IFERROR(VLOOKUP(Tabla1[[#This Row],[COD]],Circuitos[],2,0)," ")</f>
        <v xml:space="preserve"> </v>
      </c>
      <c r="N2788" s="9">
        <f>Tabla1[[#This Row],[DIA]]</f>
        <v>45949</v>
      </c>
    </row>
    <row r="2789" spans="1:14">
      <c r="A2789" s="9" t="str">
        <f>Tabla1[[#This Row],[DIA]]&amp;"-"&amp;Tabla1[[#This Row],[NUM]]</f>
        <v>45949-871</v>
      </c>
      <c r="B2789" s="61">
        <v>45949</v>
      </c>
      <c r="C2789" t="s">
        <v>13</v>
      </c>
      <c r="D2789" t="s">
        <v>223</v>
      </c>
      <c r="E2789" t="s">
        <v>250</v>
      </c>
      <c r="F2789">
        <v>871</v>
      </c>
      <c r="G2789">
        <v>0.4861111111111111</v>
      </c>
      <c r="H2789">
        <v>0.61805555555555558</v>
      </c>
      <c r="I2789">
        <v>45</v>
      </c>
      <c r="J2789">
        <v>7</v>
      </c>
      <c r="K2789">
        <v>38</v>
      </c>
      <c r="L2789">
        <v>15.555555555555555</v>
      </c>
      <c r="M2789" s="1" t="str">
        <f>IFERROR(VLOOKUP(Tabla1[[#This Row],[COD]],Circuitos[],2,0)," ")</f>
        <v xml:space="preserve"> </v>
      </c>
      <c r="N2789" s="9">
        <f>Tabla1[[#This Row],[DIA]]</f>
        <v>45949</v>
      </c>
    </row>
    <row r="2790" spans="1:14">
      <c r="A2790" s="9" t="str">
        <f>Tabla1[[#This Row],[DIA]]&amp;"-"&amp;Tabla1[[#This Row],[NUM]]</f>
        <v>45949-1858</v>
      </c>
      <c r="B2790" s="61">
        <v>45949</v>
      </c>
      <c r="C2790" t="s">
        <v>13</v>
      </c>
      <c r="D2790" t="s">
        <v>147</v>
      </c>
      <c r="E2790" t="s">
        <v>181</v>
      </c>
      <c r="F2790">
        <v>1858</v>
      </c>
      <c r="G2790">
        <v>0.5</v>
      </c>
      <c r="H2790">
        <v>0.71527777777777779</v>
      </c>
      <c r="I2790">
        <v>26</v>
      </c>
      <c r="J2790">
        <v>11</v>
      </c>
      <c r="K2790">
        <v>15</v>
      </c>
      <c r="L2790">
        <v>42.307692307692307</v>
      </c>
      <c r="M2790" s="1" t="str">
        <f>IFERROR(VLOOKUP(Tabla1[[#This Row],[COD]],Circuitos[],2,0)," ")</f>
        <v xml:space="preserve"> </v>
      </c>
      <c r="N2790" s="9">
        <f>Tabla1[[#This Row],[DIA]]</f>
        <v>45949</v>
      </c>
    </row>
    <row r="2791" spans="1:14">
      <c r="A2791" s="9" t="str">
        <f>Tabla1[[#This Row],[DIA]]&amp;"-"&amp;Tabla1[[#This Row],[NUM]]</f>
        <v>45949-1835</v>
      </c>
      <c r="B2791" s="61">
        <v>45949</v>
      </c>
      <c r="C2791" t="s">
        <v>13</v>
      </c>
      <c r="D2791" t="s">
        <v>234</v>
      </c>
      <c r="E2791" t="s">
        <v>250</v>
      </c>
      <c r="F2791">
        <v>1835</v>
      </c>
      <c r="G2791">
        <v>0.8125</v>
      </c>
      <c r="H2791">
        <v>0.92013888888888884</v>
      </c>
      <c r="I2791">
        <v>40</v>
      </c>
      <c r="J2791">
        <v>0</v>
      </c>
      <c r="K2791">
        <v>40</v>
      </c>
      <c r="L2791">
        <v>0</v>
      </c>
      <c r="M2791" s="1" t="str">
        <f>IFERROR(VLOOKUP(Tabla1[[#This Row],[COD]],Circuitos[],2,0)," ")</f>
        <v xml:space="preserve"> </v>
      </c>
      <c r="N2791" s="9">
        <f>Tabla1[[#This Row],[DIA]]</f>
        <v>45949</v>
      </c>
    </row>
    <row r="2792" spans="1:14">
      <c r="A2792" s="9" t="str">
        <f>Tabla1[[#This Row],[DIA]]&amp;"-"&amp;Tabla1[[#This Row],[NUM]]</f>
        <v>45949-807</v>
      </c>
      <c r="B2792" s="61">
        <v>45949</v>
      </c>
      <c r="C2792" t="s">
        <v>13</v>
      </c>
      <c r="D2792" t="s">
        <v>236</v>
      </c>
      <c r="E2792" t="s">
        <v>250</v>
      </c>
      <c r="F2792">
        <v>807</v>
      </c>
      <c r="G2792">
        <v>0.36458333333333331</v>
      </c>
      <c r="H2792">
        <v>0.4861111111111111</v>
      </c>
      <c r="I2792">
        <v>45</v>
      </c>
      <c r="J2792">
        <v>0</v>
      </c>
      <c r="K2792">
        <v>45</v>
      </c>
      <c r="L2792">
        <v>0</v>
      </c>
      <c r="M2792" s="1" t="str">
        <f>IFERROR(VLOOKUP(Tabla1[[#This Row],[COD]],Circuitos[],2,0)," ")</f>
        <v xml:space="preserve"> </v>
      </c>
      <c r="N2792" s="9">
        <f>Tabla1[[#This Row],[DIA]]</f>
        <v>45949</v>
      </c>
    </row>
    <row r="2793" spans="1:14">
      <c r="A2793" s="9" t="str">
        <f>Tabla1[[#This Row],[DIA]]&amp;"-"&amp;Tabla1[[#This Row],[NUM]]</f>
        <v>45949-897</v>
      </c>
      <c r="B2793" s="61">
        <v>45949</v>
      </c>
      <c r="C2793" t="s">
        <v>13</v>
      </c>
      <c r="D2793" t="s">
        <v>350</v>
      </c>
      <c r="E2793" t="s">
        <v>278</v>
      </c>
      <c r="F2793">
        <v>897</v>
      </c>
      <c r="G2793">
        <v>0.84375</v>
      </c>
      <c r="H2793">
        <v>0.24652777777777779</v>
      </c>
      <c r="I2793">
        <v>120</v>
      </c>
      <c r="J2793">
        <v>4</v>
      </c>
      <c r="K2793">
        <v>116</v>
      </c>
      <c r="L2793">
        <v>3.3333333333333335</v>
      </c>
      <c r="M2793" s="1" t="str">
        <f>IFERROR(VLOOKUP(Tabla1[[#This Row],[COD]],Circuitos[],2,0)," ")</f>
        <v>Uzbekistan, Ruta de la Seda II</v>
      </c>
      <c r="N2793" s="9">
        <f>Tabla1[[#This Row],[DIA]]</f>
        <v>45949</v>
      </c>
    </row>
    <row r="2794" spans="1:14">
      <c r="A2794" s="9" t="str">
        <f>Tabla1[[#This Row],[DIA]]&amp;"-"&amp;Tabla1[[#This Row],[NUM]]</f>
        <v>45949-5118</v>
      </c>
      <c r="B2794" s="61">
        <v>45949</v>
      </c>
      <c r="C2794" t="s">
        <v>234</v>
      </c>
      <c r="D2794" t="s">
        <v>44</v>
      </c>
      <c r="E2794" t="s">
        <v>549</v>
      </c>
      <c r="F2794">
        <v>5118</v>
      </c>
      <c r="G2794">
        <v>0.72916666666666663</v>
      </c>
      <c r="H2794">
        <v>0.84375</v>
      </c>
      <c r="I2794">
        <v>189</v>
      </c>
      <c r="J2794">
        <v>148</v>
      </c>
      <c r="K2794">
        <v>41</v>
      </c>
      <c r="L2794">
        <v>78.306878306878303</v>
      </c>
      <c r="M2794" s="1" t="str">
        <f>IFERROR(VLOOKUP(Tabla1[[#This Row],[COD]],Circuitos[],2,0)," ")</f>
        <v xml:space="preserve"> </v>
      </c>
      <c r="N2794" s="9">
        <f>Tabla1[[#This Row],[DIA]]</f>
        <v>45949</v>
      </c>
    </row>
    <row r="2795" spans="1:14">
      <c r="A2795" s="9" t="str">
        <f>Tabla1[[#This Row],[DIA]]&amp;"-"&amp;Tabla1[[#This Row],[NUM]]</f>
        <v>45949-415</v>
      </c>
      <c r="B2795" s="61">
        <v>45949</v>
      </c>
      <c r="C2795" t="s">
        <v>358</v>
      </c>
      <c r="D2795" t="s">
        <v>13</v>
      </c>
      <c r="E2795" t="s">
        <v>528</v>
      </c>
      <c r="F2795">
        <v>415</v>
      </c>
      <c r="G2795">
        <v>0.34722222222222221</v>
      </c>
      <c r="H2795">
        <v>0.47569444444444442</v>
      </c>
      <c r="I2795">
        <v>25</v>
      </c>
      <c r="J2795">
        <v>0</v>
      </c>
      <c r="K2795">
        <v>25</v>
      </c>
      <c r="L2795">
        <v>0</v>
      </c>
      <c r="M2795" s="1" t="str">
        <f>IFERROR(VLOOKUP(Tabla1[[#This Row],[COD]],Circuitos[],2,0)," ")</f>
        <v xml:space="preserve"> </v>
      </c>
      <c r="N2795" s="9">
        <f>Tabla1[[#This Row],[DIA]]</f>
        <v>45949</v>
      </c>
    </row>
    <row r="2796" spans="1:14">
      <c r="A2796" s="9" t="str">
        <f>Tabla1[[#This Row],[DIA]]&amp;"-"&amp;Tabla1[[#This Row],[NUM]]</f>
        <v>45949-5117</v>
      </c>
      <c r="B2796" s="61">
        <v>45949</v>
      </c>
      <c r="C2796" t="s">
        <v>55</v>
      </c>
      <c r="D2796" t="s">
        <v>234</v>
      </c>
      <c r="E2796" t="s">
        <v>549</v>
      </c>
      <c r="F2796">
        <v>5117</v>
      </c>
      <c r="G2796">
        <v>0.625</v>
      </c>
      <c r="H2796">
        <v>0.69444444444444442</v>
      </c>
      <c r="I2796">
        <v>189</v>
      </c>
      <c r="J2796">
        <v>91</v>
      </c>
      <c r="K2796">
        <v>98</v>
      </c>
      <c r="L2796">
        <v>48.148148148148145</v>
      </c>
      <c r="M2796" s="1" t="str">
        <f>IFERROR(VLOOKUP(Tabla1[[#This Row],[COD]],Circuitos[],2,0)," ")</f>
        <v>Puglia y Costa Amalfitana I</v>
      </c>
      <c r="N2796" s="9">
        <f>Tabla1[[#This Row],[DIA]]</f>
        <v>45949</v>
      </c>
    </row>
    <row r="2797" spans="1:14">
      <c r="A2797" s="9" t="str">
        <f>Tabla1[[#This Row],[DIA]]&amp;"-"&amp;Tabla1[[#This Row],[NUM]]</f>
        <v>45949-808</v>
      </c>
      <c r="B2797" s="61">
        <v>45949</v>
      </c>
      <c r="C2797" t="s">
        <v>236</v>
      </c>
      <c r="D2797" t="s">
        <v>13</v>
      </c>
      <c r="E2797" t="s">
        <v>250</v>
      </c>
      <c r="F2797">
        <v>808</v>
      </c>
      <c r="G2797">
        <v>0.51736111111111116</v>
      </c>
      <c r="H2797">
        <v>0.64930555555555558</v>
      </c>
      <c r="I2797">
        <v>45</v>
      </c>
      <c r="J2797">
        <v>3</v>
      </c>
      <c r="K2797">
        <v>42</v>
      </c>
      <c r="L2797">
        <v>6.666666666666667</v>
      </c>
      <c r="M2797" s="1" t="str">
        <f>IFERROR(VLOOKUP(Tabla1[[#This Row],[COD]],Circuitos[],2,0)," ")</f>
        <v xml:space="preserve"> </v>
      </c>
      <c r="N2797" s="9">
        <f>Tabla1[[#This Row],[DIA]]</f>
        <v>45949</v>
      </c>
    </row>
    <row r="2798" spans="1:14">
      <c r="A2798" s="9" t="str">
        <f>Tabla1[[#This Row],[DIA]]&amp;"-"&amp;Tabla1[[#This Row],[NUM]]</f>
        <v>45949-709</v>
      </c>
      <c r="B2798" s="61">
        <v>45949</v>
      </c>
      <c r="C2798" t="s">
        <v>153</v>
      </c>
      <c r="D2798" t="s">
        <v>13</v>
      </c>
      <c r="E2798" t="s">
        <v>498</v>
      </c>
      <c r="F2798">
        <v>709</v>
      </c>
      <c r="G2798">
        <v>2.7777777777777776E-2</v>
      </c>
      <c r="H2798">
        <v>0.3611111111111111</v>
      </c>
      <c r="I2798">
        <v>27</v>
      </c>
      <c r="J2798">
        <v>26</v>
      </c>
      <c r="K2798">
        <v>1</v>
      </c>
      <c r="L2798">
        <v>96.296296296296291</v>
      </c>
      <c r="M2798" s="1" t="str">
        <f>IFERROR(VLOOKUP(Tabla1[[#This Row],[COD]],Circuitos[],2,0)," ")</f>
        <v xml:space="preserve"> </v>
      </c>
      <c r="N2798" s="9">
        <f>Tabla1[[#This Row],[DIA]]</f>
        <v>45949</v>
      </c>
    </row>
    <row r="2799" spans="1:14">
      <c r="A2799" s="9" t="str">
        <f>Tabla1[[#This Row],[DIA]]&amp;"-"&amp;Tabla1[[#This Row],[NUM]]</f>
        <v>45949-1302</v>
      </c>
      <c r="B2799" s="61">
        <v>45949</v>
      </c>
      <c r="C2799" t="s">
        <v>22</v>
      </c>
      <c r="D2799" t="s">
        <v>147</v>
      </c>
      <c r="E2799" t="s">
        <v>181</v>
      </c>
      <c r="F2799">
        <v>1302</v>
      </c>
      <c r="G2799">
        <v>0.4826388888888889</v>
      </c>
      <c r="H2799">
        <v>0.6875</v>
      </c>
      <c r="I2799">
        <v>12</v>
      </c>
      <c r="J2799">
        <v>0</v>
      </c>
      <c r="K2799">
        <v>12</v>
      </c>
      <c r="L2799">
        <v>0</v>
      </c>
      <c r="M2799" s="1" t="str">
        <f>IFERROR(VLOOKUP(Tabla1[[#This Row],[COD]],Circuitos[],2,0)," ")</f>
        <v xml:space="preserve"> </v>
      </c>
      <c r="N2799" s="9">
        <f>Tabla1[[#This Row],[DIA]]</f>
        <v>45949</v>
      </c>
    </row>
    <row r="2800" spans="1:14">
      <c r="A2800" s="9" t="str">
        <f>Tabla1[[#This Row],[DIA]]&amp;"-"&amp;Tabla1[[#This Row],[NUM]]</f>
        <v>45949-437</v>
      </c>
      <c r="B2800" s="61">
        <v>45949</v>
      </c>
      <c r="C2800" t="s">
        <v>394</v>
      </c>
      <c r="D2800" t="s">
        <v>36</v>
      </c>
      <c r="E2800" t="s">
        <v>395</v>
      </c>
      <c r="F2800">
        <v>437</v>
      </c>
      <c r="G2800">
        <v>0.3888888888888889</v>
      </c>
      <c r="H2800">
        <v>0.52083333333333337</v>
      </c>
      <c r="I2800">
        <v>12</v>
      </c>
      <c r="J2800">
        <v>0</v>
      </c>
      <c r="K2800">
        <v>12</v>
      </c>
      <c r="L2800">
        <v>0</v>
      </c>
      <c r="M2800" s="1" t="str">
        <f>IFERROR(VLOOKUP(Tabla1[[#This Row],[COD]],Circuitos[],2,0)," ")</f>
        <v xml:space="preserve"> </v>
      </c>
      <c r="N2800" s="9">
        <f>Tabla1[[#This Row],[DIA]]</f>
        <v>45949</v>
      </c>
    </row>
    <row r="2801" spans="1:14">
      <c r="A2801" s="9" t="str">
        <f>Tabla1[[#This Row],[DIA]]&amp;"-"&amp;Tabla1[[#This Row],[NUM]]</f>
        <v>45949-433</v>
      </c>
      <c r="B2801" s="61">
        <v>45949</v>
      </c>
      <c r="C2801" t="s">
        <v>394</v>
      </c>
      <c r="D2801" t="s">
        <v>13</v>
      </c>
      <c r="E2801" t="s">
        <v>395</v>
      </c>
      <c r="F2801">
        <v>433</v>
      </c>
      <c r="G2801">
        <v>0.44444444444444442</v>
      </c>
      <c r="H2801">
        <v>0.60763888888888884</v>
      </c>
      <c r="I2801">
        <v>35</v>
      </c>
      <c r="J2801">
        <v>0</v>
      </c>
      <c r="K2801">
        <v>35</v>
      </c>
      <c r="L2801">
        <v>0</v>
      </c>
      <c r="M2801" s="1" t="str">
        <f>IFERROR(VLOOKUP(Tabla1[[#This Row],[COD]],Circuitos[],2,0)," ")</f>
        <v xml:space="preserve"> </v>
      </c>
      <c r="N2801" s="9">
        <f>Tabla1[[#This Row],[DIA]]</f>
        <v>45949</v>
      </c>
    </row>
    <row r="2802" spans="1:14">
      <c r="A2802" s="9" t="str">
        <f>Tabla1[[#This Row],[DIA]]&amp;"-"&amp;Tabla1[[#This Row],[NUM]]</f>
        <v>45950-920</v>
      </c>
      <c r="B2802" s="61">
        <v>45950</v>
      </c>
      <c r="C2802" t="s">
        <v>185</v>
      </c>
      <c r="D2802" t="s">
        <v>13</v>
      </c>
      <c r="E2802" t="s">
        <v>186</v>
      </c>
      <c r="F2802">
        <v>920</v>
      </c>
      <c r="G2802">
        <v>0.63888888888888884</v>
      </c>
      <c r="H2802">
        <v>0.78125</v>
      </c>
      <c r="I2802">
        <v>30</v>
      </c>
      <c r="J2802">
        <v>30</v>
      </c>
      <c r="K2802">
        <v>0</v>
      </c>
      <c r="L2802">
        <v>100</v>
      </c>
      <c r="M2802" s="1" t="str">
        <f>IFERROR(VLOOKUP(Tabla1[[#This Row],[COD]],Circuitos[],2,0)," ")</f>
        <v xml:space="preserve"> </v>
      </c>
      <c r="N2802" s="9">
        <f>Tabla1[[#This Row],[DIA]]</f>
        <v>45950</v>
      </c>
    </row>
    <row r="2803" spans="1:14">
      <c r="A2803" s="9" t="str">
        <f>Tabla1[[#This Row],[DIA]]&amp;"-"&amp;Tabla1[[#This Row],[NUM]]</f>
        <v>45950-1336</v>
      </c>
      <c r="B2803" s="61">
        <v>45950</v>
      </c>
      <c r="C2803" t="s">
        <v>36</v>
      </c>
      <c r="D2803" t="s">
        <v>183</v>
      </c>
      <c r="E2803" t="s">
        <v>174</v>
      </c>
      <c r="F2803">
        <v>1336</v>
      </c>
      <c r="G2803">
        <v>0.58680555555555558</v>
      </c>
      <c r="H2803">
        <v>0.82291666666666663</v>
      </c>
      <c r="I2803">
        <v>10</v>
      </c>
      <c r="J2803">
        <v>0</v>
      </c>
      <c r="K2803">
        <v>10</v>
      </c>
      <c r="L2803">
        <v>0</v>
      </c>
      <c r="M2803" s="1" t="str">
        <f>IFERROR(VLOOKUP(Tabla1[[#This Row],[COD]],Circuitos[],2,0)," ")</f>
        <v>Programas de Egipto</v>
      </c>
      <c r="N2803" s="9">
        <f>Tabla1[[#This Row],[DIA]]</f>
        <v>45950</v>
      </c>
    </row>
    <row r="2804" spans="1:14">
      <c r="A2804" s="9" t="str">
        <f>Tabla1[[#This Row],[DIA]]&amp;"-"&amp;Tabla1[[#This Row],[NUM]]</f>
        <v>45950-2722</v>
      </c>
      <c r="B2804" s="61">
        <v>45950</v>
      </c>
      <c r="C2804" t="s">
        <v>37</v>
      </c>
      <c r="D2804" t="s">
        <v>183</v>
      </c>
      <c r="E2804" t="s">
        <v>561</v>
      </c>
      <c r="F2804">
        <v>2722</v>
      </c>
      <c r="G2804">
        <v>0.67013888888888884</v>
      </c>
      <c r="H2804">
        <v>0.93055555555555558</v>
      </c>
      <c r="I2804">
        <v>10</v>
      </c>
      <c r="J2804">
        <v>0</v>
      </c>
      <c r="K2804">
        <v>10</v>
      </c>
      <c r="L2804">
        <v>0</v>
      </c>
      <c r="M2804" s="1" t="str">
        <f>IFERROR(VLOOKUP(Tabla1[[#This Row],[COD]],Circuitos[],2,0)," ")</f>
        <v>Programas de Egipto</v>
      </c>
      <c r="N2804" s="9">
        <f>Tabla1[[#This Row],[DIA]]</f>
        <v>45950</v>
      </c>
    </row>
    <row r="2805" spans="1:14">
      <c r="A2805" s="9" t="str">
        <f>Tabla1[[#This Row],[DIA]]&amp;"-"&amp;Tabla1[[#This Row],[NUM]]</f>
        <v>45950-1335</v>
      </c>
      <c r="B2805" s="61">
        <v>45950</v>
      </c>
      <c r="C2805" t="s">
        <v>173</v>
      </c>
      <c r="D2805" t="s">
        <v>36</v>
      </c>
      <c r="E2805" t="s">
        <v>174</v>
      </c>
      <c r="F2805">
        <v>1335</v>
      </c>
      <c r="G2805">
        <v>0.40277777777777779</v>
      </c>
      <c r="H2805">
        <v>0.54513888888888884</v>
      </c>
      <c r="I2805">
        <v>10</v>
      </c>
      <c r="J2805">
        <v>0</v>
      </c>
      <c r="K2805">
        <v>10</v>
      </c>
      <c r="L2805">
        <v>0</v>
      </c>
      <c r="M2805" s="1" t="str">
        <f>IFERROR(VLOOKUP(Tabla1[[#This Row],[COD]],Circuitos[],2,0)," ")</f>
        <v xml:space="preserve"> </v>
      </c>
      <c r="N2805" s="9">
        <f>Tabla1[[#This Row],[DIA]]</f>
        <v>45950</v>
      </c>
    </row>
    <row r="2806" spans="1:14">
      <c r="A2806" s="9" t="str">
        <f>Tabla1[[#This Row],[DIA]]&amp;"-"&amp;Tabla1[[#This Row],[NUM]]</f>
        <v>45950-2721</v>
      </c>
      <c r="B2806" s="61">
        <v>45950</v>
      </c>
      <c r="C2806" t="s">
        <v>173</v>
      </c>
      <c r="D2806" t="s">
        <v>37</v>
      </c>
      <c r="E2806" t="s">
        <v>561</v>
      </c>
      <c r="F2806">
        <v>2721</v>
      </c>
      <c r="G2806">
        <v>0.45833333333333331</v>
      </c>
      <c r="H2806">
        <v>0.62847222222222221</v>
      </c>
      <c r="I2806">
        <v>10</v>
      </c>
      <c r="J2806">
        <v>0</v>
      </c>
      <c r="K2806">
        <v>10</v>
      </c>
      <c r="L2806">
        <v>0</v>
      </c>
      <c r="M2806" s="1" t="str">
        <f>IFERROR(VLOOKUP(Tabla1[[#This Row],[COD]],Circuitos[],2,0)," ")</f>
        <v xml:space="preserve"> </v>
      </c>
      <c r="N2806" s="9">
        <f>Tabla1[[#This Row],[DIA]]</f>
        <v>45950</v>
      </c>
    </row>
    <row r="2807" spans="1:14">
      <c r="A2807" s="9" t="str">
        <f>Tabla1[[#This Row],[DIA]]&amp;"-"&amp;Tabla1[[#This Row],[NUM]]</f>
        <v>45950-1002</v>
      </c>
      <c r="B2807" s="61">
        <v>45950</v>
      </c>
      <c r="C2807" t="s">
        <v>173</v>
      </c>
      <c r="D2807" t="s">
        <v>13</v>
      </c>
      <c r="E2807" t="s">
        <v>174</v>
      </c>
      <c r="F2807">
        <v>1002</v>
      </c>
      <c r="G2807">
        <v>0.3125</v>
      </c>
      <c r="H2807">
        <v>0.4861111111111111</v>
      </c>
      <c r="I2807">
        <v>20</v>
      </c>
      <c r="J2807">
        <v>0</v>
      </c>
      <c r="K2807">
        <v>20</v>
      </c>
      <c r="L2807">
        <v>0</v>
      </c>
      <c r="M2807" s="1" t="str">
        <f>IFERROR(VLOOKUP(Tabla1[[#This Row],[COD]],Circuitos[],2,0)," ")</f>
        <v>Programas de Egipto</v>
      </c>
      <c r="N2807" s="9">
        <f>Tabla1[[#This Row],[DIA]]</f>
        <v>45950</v>
      </c>
    </row>
    <row r="2808" spans="1:14">
      <c r="A2808" s="9" t="str">
        <f>Tabla1[[#This Row],[DIA]]&amp;"-"&amp;Tabla1[[#This Row],[NUM]]</f>
        <v>45950-1014</v>
      </c>
      <c r="B2808" s="61">
        <v>45950</v>
      </c>
      <c r="C2808" t="s">
        <v>173</v>
      </c>
      <c r="D2808" t="s">
        <v>44</v>
      </c>
      <c r="E2808" t="s">
        <v>174</v>
      </c>
      <c r="F2808">
        <v>1014</v>
      </c>
      <c r="G2808">
        <v>0.39583333333333331</v>
      </c>
      <c r="H2808">
        <v>0.58333333333333337</v>
      </c>
      <c r="I2808">
        <v>88</v>
      </c>
      <c r="J2808">
        <v>88</v>
      </c>
      <c r="K2808">
        <v>0</v>
      </c>
      <c r="L2808">
        <v>100</v>
      </c>
      <c r="M2808" s="1" t="str">
        <f>IFERROR(VLOOKUP(Tabla1[[#This Row],[COD]],Circuitos[],2,0)," ")</f>
        <v xml:space="preserve"> </v>
      </c>
      <c r="N2808" s="9">
        <f>Tabla1[[#This Row],[DIA]]</f>
        <v>45950</v>
      </c>
    </row>
    <row r="2809" spans="1:14">
      <c r="A2809" s="9" t="str">
        <f>Tabla1[[#This Row],[DIA]]&amp;"-"&amp;Tabla1[[#This Row],[NUM]]</f>
        <v>45950-761</v>
      </c>
      <c r="B2809" s="61">
        <v>45950</v>
      </c>
      <c r="C2809" t="s">
        <v>552</v>
      </c>
      <c r="D2809" t="s">
        <v>147</v>
      </c>
      <c r="E2809" t="s">
        <v>181</v>
      </c>
      <c r="F2809">
        <v>761</v>
      </c>
      <c r="G2809">
        <v>8.3333333333333329E-2</v>
      </c>
      <c r="H2809">
        <v>0.23958333333333334</v>
      </c>
      <c r="I2809">
        <v>20</v>
      </c>
      <c r="J2809">
        <v>0</v>
      </c>
      <c r="K2809">
        <v>20</v>
      </c>
      <c r="L2809">
        <v>0</v>
      </c>
      <c r="M2809" s="1" t="str">
        <f>IFERROR(VLOOKUP(Tabla1[[#This Row],[COD]],Circuitos[],2,0)," ")</f>
        <v xml:space="preserve"> </v>
      </c>
      <c r="N2809" s="9">
        <f>Tabla1[[#This Row],[DIA]]</f>
        <v>45950</v>
      </c>
    </row>
    <row r="2810" spans="1:14">
      <c r="A2810" s="9" t="str">
        <f>Tabla1[[#This Row],[DIA]]&amp;"-"&amp;Tabla1[[#This Row],[NUM]]</f>
        <v>45950-730</v>
      </c>
      <c r="B2810" s="61">
        <v>45950</v>
      </c>
      <c r="C2810" t="s">
        <v>547</v>
      </c>
      <c r="D2810" t="s">
        <v>394</v>
      </c>
      <c r="E2810" t="s">
        <v>395</v>
      </c>
      <c r="F2810">
        <v>730</v>
      </c>
      <c r="G2810">
        <v>0.22916666666666666</v>
      </c>
      <c r="H2810">
        <v>0.30902777777777779</v>
      </c>
      <c r="I2810">
        <v>46</v>
      </c>
      <c r="J2810">
        <v>0</v>
      </c>
      <c r="K2810">
        <v>46</v>
      </c>
      <c r="L2810">
        <v>0</v>
      </c>
      <c r="M2810" s="1" t="str">
        <f>IFERROR(VLOOKUP(Tabla1[[#This Row],[COD]],Circuitos[],2,0)," ")</f>
        <v xml:space="preserve"> </v>
      </c>
      <c r="N2810" s="9">
        <f>Tabla1[[#This Row],[DIA]]</f>
        <v>45950</v>
      </c>
    </row>
    <row r="2811" spans="1:14">
      <c r="A2811" s="9" t="str">
        <f>Tabla1[[#This Row],[DIA]]&amp;"-"&amp;Tabla1[[#This Row],[NUM]]</f>
        <v>45950-2232</v>
      </c>
      <c r="B2811" s="61">
        <v>45950</v>
      </c>
      <c r="C2811" t="s">
        <v>147</v>
      </c>
      <c r="D2811" t="s">
        <v>180</v>
      </c>
      <c r="E2811" t="s">
        <v>181</v>
      </c>
      <c r="F2811">
        <v>2232</v>
      </c>
      <c r="G2811">
        <v>5.5555555555555552E-2</v>
      </c>
      <c r="H2811">
        <v>0.11805555555555555</v>
      </c>
      <c r="I2811">
        <v>16</v>
      </c>
      <c r="J2811">
        <v>7</v>
      </c>
      <c r="K2811">
        <v>9</v>
      </c>
      <c r="L2811">
        <v>43.75</v>
      </c>
      <c r="M2811" s="1" t="str">
        <f>IFERROR(VLOOKUP(Tabla1[[#This Row],[COD]],Circuitos[],2,0)," ")</f>
        <v xml:space="preserve"> </v>
      </c>
      <c r="N2811" s="9">
        <f>Tabla1[[#This Row],[DIA]]</f>
        <v>45950</v>
      </c>
    </row>
    <row r="2812" spans="1:14">
      <c r="A2812" s="9" t="str">
        <f>Tabla1[[#This Row],[DIA]]&amp;"-"&amp;Tabla1[[#This Row],[NUM]]</f>
        <v>45950-1857</v>
      </c>
      <c r="B2812" s="61">
        <v>45950</v>
      </c>
      <c r="C2812" t="s">
        <v>147</v>
      </c>
      <c r="D2812" t="s">
        <v>13</v>
      </c>
      <c r="E2812" t="s">
        <v>181</v>
      </c>
      <c r="F2812">
        <v>1857</v>
      </c>
      <c r="G2812">
        <v>0.28819444444444442</v>
      </c>
      <c r="H2812">
        <v>0.43402777777777779</v>
      </c>
      <c r="I2812">
        <v>20</v>
      </c>
      <c r="J2812">
        <v>0</v>
      </c>
      <c r="K2812">
        <v>20</v>
      </c>
      <c r="L2812">
        <v>0</v>
      </c>
      <c r="M2812" s="1" t="str">
        <f>IFERROR(VLOOKUP(Tabla1[[#This Row],[COD]],Circuitos[],2,0)," ")</f>
        <v xml:space="preserve"> </v>
      </c>
      <c r="N2812" s="9">
        <f>Tabla1[[#This Row],[DIA]]</f>
        <v>45950</v>
      </c>
    </row>
    <row r="2813" spans="1:14">
      <c r="A2813" s="9" t="str">
        <f>Tabla1[[#This Row],[DIA]]&amp;"-"&amp;Tabla1[[#This Row],[NUM]]</f>
        <v>45950-5116</v>
      </c>
      <c r="B2813" s="61">
        <v>45950</v>
      </c>
      <c r="C2813" t="s">
        <v>147</v>
      </c>
      <c r="D2813" t="s">
        <v>24</v>
      </c>
      <c r="E2813" t="s">
        <v>549</v>
      </c>
      <c r="F2813">
        <v>5116</v>
      </c>
      <c r="G2813">
        <v>0.57638888888888884</v>
      </c>
      <c r="H2813">
        <v>0.71527777777777779</v>
      </c>
      <c r="I2813">
        <v>189</v>
      </c>
      <c r="J2813">
        <v>189</v>
      </c>
      <c r="K2813">
        <v>0</v>
      </c>
      <c r="L2813">
        <v>100</v>
      </c>
      <c r="M2813" s="1" t="str">
        <f>IFERROR(VLOOKUP(Tabla1[[#This Row],[COD]],Circuitos[],2,0)," ")</f>
        <v xml:space="preserve"> </v>
      </c>
      <c r="N2813" s="9">
        <f>Tabla1[[#This Row],[DIA]]</f>
        <v>45950</v>
      </c>
    </row>
    <row r="2814" spans="1:14">
      <c r="A2814" s="9" t="str">
        <f>Tabla1[[#This Row],[DIA]]&amp;"-"&amp;Tabla1[[#This Row],[NUM]]</f>
        <v>45950-1010</v>
      </c>
      <c r="B2814" s="61">
        <v>45950</v>
      </c>
      <c r="C2814" t="s">
        <v>565</v>
      </c>
      <c r="D2814" t="s">
        <v>183</v>
      </c>
      <c r="E2814" t="s">
        <v>174</v>
      </c>
      <c r="F2814">
        <v>1010</v>
      </c>
      <c r="G2814">
        <v>0.70833333333333337</v>
      </c>
      <c r="H2814">
        <v>0.125</v>
      </c>
      <c r="I2814">
        <v>88</v>
      </c>
      <c r="J2814">
        <v>28</v>
      </c>
      <c r="K2814">
        <v>60</v>
      </c>
      <c r="L2814">
        <v>31.818181818181817</v>
      </c>
      <c r="M2814" s="1" t="str">
        <f>IFERROR(VLOOKUP(Tabla1[[#This Row],[COD]],Circuitos[],2,0)," ")</f>
        <v>Nefertari y Abu Simbel / Maravillas del Nilo y Abu Simbel</v>
      </c>
      <c r="N2814" s="9">
        <f>Tabla1[[#This Row],[DIA]]</f>
        <v>45950</v>
      </c>
    </row>
    <row r="2815" spans="1:14">
      <c r="A2815" s="9" t="str">
        <f>Tabla1[[#This Row],[DIA]]&amp;"-"&amp;Tabla1[[#This Row],[NUM]]</f>
        <v>45950-655</v>
      </c>
      <c r="B2815" s="61">
        <v>45950</v>
      </c>
      <c r="C2815" t="s">
        <v>13</v>
      </c>
      <c r="D2815" t="s">
        <v>252</v>
      </c>
      <c r="E2815" t="s">
        <v>250</v>
      </c>
      <c r="F2815">
        <v>655</v>
      </c>
      <c r="G2815">
        <v>0.71875</v>
      </c>
      <c r="H2815">
        <v>0.81944444444444442</v>
      </c>
      <c r="I2815">
        <v>45</v>
      </c>
      <c r="J2815">
        <v>0</v>
      </c>
      <c r="K2815">
        <v>45</v>
      </c>
      <c r="L2815">
        <v>0</v>
      </c>
      <c r="M2815" s="1" t="str">
        <f>IFERROR(VLOOKUP(Tabla1[[#This Row],[COD]],Circuitos[],2,0)," ")</f>
        <v xml:space="preserve"> </v>
      </c>
      <c r="N2815" s="9">
        <f>Tabla1[[#This Row],[DIA]]</f>
        <v>45950</v>
      </c>
    </row>
    <row r="2816" spans="1:14">
      <c r="A2816" s="9" t="str">
        <f>Tabla1[[#This Row],[DIA]]&amp;"-"&amp;Tabla1[[#This Row],[NUM]]</f>
        <v>45950-1683</v>
      </c>
      <c r="B2816" s="61">
        <v>45950</v>
      </c>
      <c r="C2816" t="s">
        <v>13</v>
      </c>
      <c r="D2816" t="s">
        <v>147</v>
      </c>
      <c r="E2816" t="s">
        <v>475</v>
      </c>
      <c r="F2816">
        <v>1683</v>
      </c>
      <c r="G2816">
        <v>0.38194444444444442</v>
      </c>
      <c r="H2816">
        <v>0.57986111111111116</v>
      </c>
      <c r="I2816">
        <v>30</v>
      </c>
      <c r="J2816">
        <v>0</v>
      </c>
      <c r="K2816">
        <v>30</v>
      </c>
      <c r="L2816">
        <v>0</v>
      </c>
      <c r="M2816" s="1" t="str">
        <f>IFERROR(VLOOKUP(Tabla1[[#This Row],[COD]],Circuitos[],2,0)," ")</f>
        <v xml:space="preserve"> </v>
      </c>
      <c r="N2816" s="9">
        <f>Tabla1[[#This Row],[DIA]]</f>
        <v>45950</v>
      </c>
    </row>
    <row r="2817" spans="1:14">
      <c r="A2817" s="9" t="str">
        <f>Tabla1[[#This Row],[DIA]]&amp;"-"&amp;Tabla1[[#This Row],[NUM]]</f>
        <v>45950-1358</v>
      </c>
      <c r="B2817" s="61">
        <v>45950</v>
      </c>
      <c r="C2817" t="s">
        <v>13</v>
      </c>
      <c r="D2817" t="s">
        <v>147</v>
      </c>
      <c r="E2817" t="s">
        <v>181</v>
      </c>
      <c r="F2817">
        <v>1358</v>
      </c>
      <c r="G2817">
        <v>0.61458333333333337</v>
      </c>
      <c r="H2817">
        <v>0.83333333333333337</v>
      </c>
      <c r="I2817">
        <v>27</v>
      </c>
      <c r="J2817">
        <v>0</v>
      </c>
      <c r="K2817">
        <v>27</v>
      </c>
      <c r="L2817">
        <v>0</v>
      </c>
      <c r="M2817" s="1" t="str">
        <f>IFERROR(VLOOKUP(Tabla1[[#This Row],[COD]],Circuitos[],2,0)," ")</f>
        <v xml:space="preserve"> </v>
      </c>
      <c r="N2817" s="9">
        <f>Tabla1[[#This Row],[DIA]]</f>
        <v>45950</v>
      </c>
    </row>
    <row r="2818" spans="1:14">
      <c r="A2818" s="9" t="str">
        <f>Tabla1[[#This Row],[DIA]]&amp;"-"&amp;Tabla1[[#This Row],[NUM]]</f>
        <v>45950-1002</v>
      </c>
      <c r="B2818" s="61">
        <v>45950</v>
      </c>
      <c r="C2818" t="s">
        <v>13</v>
      </c>
      <c r="D2818" t="s">
        <v>183</v>
      </c>
      <c r="E2818" t="s">
        <v>174</v>
      </c>
      <c r="F2818">
        <v>1002</v>
      </c>
      <c r="G2818">
        <v>0.52777777777777779</v>
      </c>
      <c r="H2818">
        <v>0.77777777777777779</v>
      </c>
      <c r="I2818">
        <v>20</v>
      </c>
      <c r="J2818">
        <v>0</v>
      </c>
      <c r="K2818">
        <v>20</v>
      </c>
      <c r="L2818">
        <v>0</v>
      </c>
      <c r="M2818" s="1" t="str">
        <f>IFERROR(VLOOKUP(Tabla1[[#This Row],[COD]],Circuitos[],2,0)," ")</f>
        <v>Programas de Egipto</v>
      </c>
      <c r="N2818" s="9">
        <f>Tabla1[[#This Row],[DIA]]</f>
        <v>45950</v>
      </c>
    </row>
    <row r="2819" spans="1:14">
      <c r="A2819" s="9" t="str">
        <f>Tabla1[[#This Row],[DIA]]&amp;"-"&amp;Tabla1[[#This Row],[NUM]]</f>
        <v>45950-472</v>
      </c>
      <c r="B2819" s="61">
        <v>45950</v>
      </c>
      <c r="C2819" t="s">
        <v>13</v>
      </c>
      <c r="D2819" t="s">
        <v>294</v>
      </c>
      <c r="E2819" t="s">
        <v>295</v>
      </c>
      <c r="F2819">
        <v>472</v>
      </c>
      <c r="G2819">
        <v>0.59722222222222221</v>
      </c>
      <c r="H2819">
        <v>0.78472222222222221</v>
      </c>
      <c r="I2819">
        <v>40</v>
      </c>
      <c r="J2819">
        <v>0</v>
      </c>
      <c r="K2819">
        <v>40</v>
      </c>
      <c r="L2819">
        <v>0</v>
      </c>
      <c r="M2819" s="1" t="str">
        <f>IFERROR(VLOOKUP(Tabla1[[#This Row],[COD]],Circuitos[],2,0)," ")</f>
        <v xml:space="preserve"> </v>
      </c>
      <c r="N2819" s="9">
        <f>Tabla1[[#This Row],[DIA]]</f>
        <v>45950</v>
      </c>
    </row>
    <row r="2820" spans="1:14">
      <c r="A2820" s="9" t="str">
        <f>Tabla1[[#This Row],[DIA]]&amp;"-"&amp;Tabla1[[#This Row],[NUM]]</f>
        <v>45950-867</v>
      </c>
      <c r="B2820" s="61">
        <v>45950</v>
      </c>
      <c r="C2820" t="s">
        <v>153</v>
      </c>
      <c r="D2820" t="s">
        <v>111</v>
      </c>
      <c r="E2820" t="s">
        <v>265</v>
      </c>
      <c r="F2820">
        <v>867</v>
      </c>
      <c r="G2820">
        <v>0.78819444444444442</v>
      </c>
      <c r="H2820">
        <v>2.0833333333333332E-2</v>
      </c>
      <c r="I2820">
        <v>27</v>
      </c>
      <c r="J2820">
        <v>27</v>
      </c>
      <c r="K2820">
        <v>0</v>
      </c>
      <c r="L2820">
        <v>100</v>
      </c>
      <c r="M2820" s="1" t="str">
        <f>IFERROR(VLOOKUP(Tabla1[[#This Row],[COD]],Circuitos[],2,0)," ")</f>
        <v xml:space="preserve"> </v>
      </c>
      <c r="N2820" s="9">
        <f>Tabla1[[#This Row],[DIA]]</f>
        <v>45950</v>
      </c>
    </row>
    <row r="2821" spans="1:14">
      <c r="A2821" s="9" t="str">
        <f>Tabla1[[#This Row],[DIA]]&amp;"-"&amp;Tabla1[[#This Row],[NUM]]</f>
        <v>45950-5115</v>
      </c>
      <c r="B2821" s="61">
        <v>45950</v>
      </c>
      <c r="C2821" t="s">
        <v>44</v>
      </c>
      <c r="D2821" t="s">
        <v>147</v>
      </c>
      <c r="E2821" t="s">
        <v>549</v>
      </c>
      <c r="F2821">
        <v>5115</v>
      </c>
      <c r="G2821">
        <v>0.33333333333333331</v>
      </c>
      <c r="H2821">
        <v>0.54166666666666663</v>
      </c>
      <c r="I2821">
        <v>189</v>
      </c>
      <c r="J2821">
        <v>189</v>
      </c>
      <c r="K2821">
        <v>0</v>
      </c>
      <c r="L2821">
        <v>100</v>
      </c>
      <c r="M2821" s="1" t="str">
        <f>IFERROR(VLOOKUP(Tabla1[[#This Row],[COD]],Circuitos[],2,0)," ")</f>
        <v>Turquía Eterna I y II</v>
      </c>
      <c r="N2821" s="9">
        <f>Tabla1[[#This Row],[DIA]]</f>
        <v>45950</v>
      </c>
    </row>
    <row r="2822" spans="1:14">
      <c r="A2822" s="9" t="str">
        <f>Tabla1[[#This Row],[DIA]]&amp;"-"&amp;Tabla1[[#This Row],[NUM]]</f>
        <v>45950-471</v>
      </c>
      <c r="B2822" s="61">
        <v>45950</v>
      </c>
      <c r="C2822" t="s">
        <v>294</v>
      </c>
      <c r="D2822" t="s">
        <v>13</v>
      </c>
      <c r="E2822" t="s">
        <v>295</v>
      </c>
      <c r="F2822">
        <v>471</v>
      </c>
      <c r="G2822">
        <v>0.43055555555555558</v>
      </c>
      <c r="H2822">
        <v>0.55555555555555558</v>
      </c>
      <c r="I2822">
        <v>40</v>
      </c>
      <c r="J2822">
        <v>0</v>
      </c>
      <c r="K2822">
        <v>40</v>
      </c>
      <c r="L2822">
        <v>0</v>
      </c>
      <c r="M2822" s="1" t="str">
        <f>IFERROR(VLOOKUP(Tabla1[[#This Row],[COD]],Circuitos[],2,0)," ")</f>
        <v xml:space="preserve"> </v>
      </c>
      <c r="N2822" s="9">
        <f>Tabla1[[#This Row],[DIA]]</f>
        <v>45950</v>
      </c>
    </row>
    <row r="2823" spans="1:14">
      <c r="A2823" s="9" t="str">
        <f>Tabla1[[#This Row],[DIA]]&amp;"-"&amp;Tabla1[[#This Row],[NUM]]</f>
        <v>45950-898</v>
      </c>
      <c r="B2823" s="61">
        <v>45950</v>
      </c>
      <c r="C2823" t="s">
        <v>350</v>
      </c>
      <c r="D2823" t="s">
        <v>13</v>
      </c>
      <c r="E2823" t="s">
        <v>278</v>
      </c>
      <c r="F2823">
        <v>898</v>
      </c>
      <c r="G2823">
        <v>0.33333333333333331</v>
      </c>
      <c r="H2823">
        <v>0.52083333333333337</v>
      </c>
      <c r="I2823">
        <v>120</v>
      </c>
      <c r="J2823">
        <v>11</v>
      </c>
      <c r="K2823">
        <v>109</v>
      </c>
      <c r="L2823">
        <v>9.1666666666666661</v>
      </c>
      <c r="M2823" s="1" t="str">
        <f>IFERROR(VLOOKUP(Tabla1[[#This Row],[COD]],Circuitos[],2,0)," ")</f>
        <v xml:space="preserve"> </v>
      </c>
      <c r="N2823" s="9">
        <f>Tabla1[[#This Row],[DIA]]</f>
        <v>45950</v>
      </c>
    </row>
    <row r="2824" spans="1:14">
      <c r="A2824" s="9" t="str">
        <f>Tabla1[[#This Row],[DIA]]&amp;"-"&amp;Tabla1[[#This Row],[NUM]]</f>
        <v>45950-433</v>
      </c>
      <c r="B2824" s="61">
        <v>45950</v>
      </c>
      <c r="C2824" t="s">
        <v>394</v>
      </c>
      <c r="D2824" t="s">
        <v>13</v>
      </c>
      <c r="E2824" t="s">
        <v>395</v>
      </c>
      <c r="F2824">
        <v>433</v>
      </c>
      <c r="G2824">
        <v>0.44444444444444442</v>
      </c>
      <c r="H2824">
        <v>0.60763888888888884</v>
      </c>
      <c r="I2824">
        <v>46</v>
      </c>
      <c r="J2824">
        <v>0</v>
      </c>
      <c r="K2824">
        <v>46</v>
      </c>
      <c r="L2824">
        <v>0</v>
      </c>
      <c r="M2824" s="1" t="str">
        <f>IFERROR(VLOOKUP(Tabla1[[#This Row],[COD]],Circuitos[],2,0)," ")</f>
        <v xml:space="preserve"> </v>
      </c>
      <c r="N2824" s="9">
        <f>Tabla1[[#This Row],[DIA]]</f>
        <v>45950</v>
      </c>
    </row>
    <row r="2825" spans="1:14">
      <c r="A2825" s="9" t="str">
        <f>Tabla1[[#This Row],[DIA]]&amp;"-"&amp;Tabla1[[#This Row],[NUM]]</f>
        <v>45951-101</v>
      </c>
      <c r="B2825" s="61">
        <v>45951</v>
      </c>
      <c r="C2825" t="s">
        <v>111</v>
      </c>
      <c r="D2825" t="s">
        <v>13</v>
      </c>
      <c r="E2825" t="s">
        <v>265</v>
      </c>
      <c r="F2825">
        <v>101</v>
      </c>
      <c r="G2825">
        <v>9.375E-2</v>
      </c>
      <c r="H2825">
        <v>0.33680555555555558</v>
      </c>
      <c r="I2825">
        <v>27</v>
      </c>
      <c r="J2825">
        <v>27</v>
      </c>
      <c r="K2825">
        <v>0</v>
      </c>
      <c r="L2825">
        <v>100</v>
      </c>
      <c r="M2825" s="1" t="str">
        <f>IFERROR(VLOOKUP(Tabla1[[#This Row],[COD]],Circuitos[],2,0)," ")</f>
        <v xml:space="preserve"> </v>
      </c>
      <c r="N2825" s="9">
        <f>Tabla1[[#This Row],[DIA]]</f>
        <v>45951</v>
      </c>
    </row>
    <row r="2826" spans="1:14">
      <c r="A2826" s="9" t="str">
        <f>Tabla1[[#This Row],[DIA]]&amp;"-"&amp;Tabla1[[#This Row],[NUM]]</f>
        <v>45951-762</v>
      </c>
      <c r="B2826" s="61">
        <v>45951</v>
      </c>
      <c r="C2826" t="s">
        <v>147</v>
      </c>
      <c r="D2826" t="s">
        <v>552</v>
      </c>
      <c r="E2826" t="s">
        <v>181</v>
      </c>
      <c r="F2826">
        <v>762</v>
      </c>
      <c r="G2826">
        <v>2.7777777777777776E-2</v>
      </c>
      <c r="H2826">
        <v>0.26041666666666669</v>
      </c>
      <c r="I2826">
        <v>27</v>
      </c>
      <c r="J2826">
        <v>0</v>
      </c>
      <c r="K2826">
        <v>27</v>
      </c>
      <c r="L2826">
        <v>0</v>
      </c>
      <c r="M2826" s="1" t="str">
        <f>IFERROR(VLOOKUP(Tabla1[[#This Row],[COD]],Circuitos[],2,0)," ")</f>
        <v xml:space="preserve"> </v>
      </c>
      <c r="N2826" s="9">
        <f>Tabla1[[#This Row],[DIA]]</f>
        <v>45951</v>
      </c>
    </row>
    <row r="2827" spans="1:14">
      <c r="A2827" s="9" t="str">
        <f>Tabla1[[#This Row],[DIA]]&amp;"-"&amp;Tabla1[[#This Row],[NUM]]</f>
        <v>45951-727</v>
      </c>
      <c r="B2827" s="61">
        <v>45951</v>
      </c>
      <c r="C2827" t="s">
        <v>13</v>
      </c>
      <c r="D2827" t="s">
        <v>103</v>
      </c>
      <c r="E2827" t="s">
        <v>482</v>
      </c>
      <c r="F2827">
        <v>727</v>
      </c>
      <c r="G2827">
        <v>0.80555555555555558</v>
      </c>
      <c r="H2827">
        <v>0.27083333333333331</v>
      </c>
      <c r="I2827">
        <v>20</v>
      </c>
      <c r="J2827">
        <v>0</v>
      </c>
      <c r="K2827">
        <v>20</v>
      </c>
      <c r="L2827">
        <v>0</v>
      </c>
      <c r="M2827" s="1" t="str">
        <f>IFERROR(VLOOKUP(Tabla1[[#This Row],[COD]],Circuitos[],2,0)," ")</f>
        <v xml:space="preserve"> </v>
      </c>
      <c r="N2827" s="9">
        <f>Tabla1[[#This Row],[DIA]]</f>
        <v>45951</v>
      </c>
    </row>
    <row r="2828" spans="1:14">
      <c r="A2828" s="9" t="str">
        <f>Tabla1[[#This Row],[DIA]]&amp;"-"&amp;Tabla1[[#This Row],[NUM]]</f>
        <v>45952-2333</v>
      </c>
      <c r="B2828" s="61">
        <v>45952</v>
      </c>
      <c r="C2828" t="s">
        <v>185</v>
      </c>
      <c r="D2828" t="s">
        <v>147</v>
      </c>
      <c r="E2828" t="s">
        <v>181</v>
      </c>
      <c r="F2828">
        <v>2333</v>
      </c>
      <c r="G2828">
        <v>0.79513888888888884</v>
      </c>
      <c r="H2828">
        <v>0.85763888888888884</v>
      </c>
      <c r="I2828">
        <v>40</v>
      </c>
      <c r="J2828">
        <v>0</v>
      </c>
      <c r="K2828">
        <v>40</v>
      </c>
      <c r="L2828">
        <v>0</v>
      </c>
      <c r="M2828" s="1" t="str">
        <f>IFERROR(VLOOKUP(Tabla1[[#This Row],[COD]],Circuitos[],2,0)," ")</f>
        <v xml:space="preserve"> </v>
      </c>
      <c r="N2828" s="9">
        <f>Tabla1[[#This Row],[DIA]]</f>
        <v>45952</v>
      </c>
    </row>
    <row r="2829" spans="1:14">
      <c r="A2829" s="9" t="str">
        <f>Tabla1[[#This Row],[DIA]]&amp;"-"&amp;Tabla1[[#This Row],[NUM]]</f>
        <v>45952-847</v>
      </c>
      <c r="B2829" s="61">
        <v>45952</v>
      </c>
      <c r="C2829" t="s">
        <v>103</v>
      </c>
      <c r="D2829" t="s">
        <v>495</v>
      </c>
      <c r="E2829" t="s">
        <v>482</v>
      </c>
      <c r="F2829">
        <v>847</v>
      </c>
      <c r="G2829">
        <v>0.34375</v>
      </c>
      <c r="H2829">
        <v>0.57291666666666663</v>
      </c>
      <c r="I2829">
        <v>20</v>
      </c>
      <c r="J2829">
        <v>0</v>
      </c>
      <c r="K2829">
        <v>20</v>
      </c>
      <c r="L2829">
        <v>0</v>
      </c>
      <c r="M2829" s="1" t="str">
        <f>IFERROR(VLOOKUP(Tabla1[[#This Row],[COD]],Circuitos[],2,0)," ")</f>
        <v>Lo Mejor de Sudáfrica</v>
      </c>
      <c r="N2829" s="9">
        <f>Tabla1[[#This Row],[DIA]]</f>
        <v>45952</v>
      </c>
    </row>
    <row r="2830" spans="1:14">
      <c r="A2830" s="9" t="str">
        <f>Tabla1[[#This Row],[DIA]]&amp;"-"&amp;Tabla1[[#This Row],[NUM]]</f>
        <v>45952-8055</v>
      </c>
      <c r="B2830" s="61">
        <v>45952</v>
      </c>
      <c r="C2830" t="s">
        <v>175</v>
      </c>
      <c r="D2830" t="s">
        <v>173</v>
      </c>
      <c r="E2830" t="s">
        <v>257</v>
      </c>
      <c r="F2830">
        <v>8055</v>
      </c>
      <c r="G2830">
        <v>0.5625</v>
      </c>
      <c r="H2830">
        <v>0.61458333333333337</v>
      </c>
      <c r="I2830">
        <v>20</v>
      </c>
      <c r="J2830">
        <v>4</v>
      </c>
      <c r="K2830">
        <v>16</v>
      </c>
      <c r="L2830">
        <v>20</v>
      </c>
      <c r="M2830" s="1" t="str">
        <f>IFERROR(VLOOKUP(Tabla1[[#This Row],[COD]],Circuitos[],2,0)," ")</f>
        <v xml:space="preserve"> </v>
      </c>
      <c r="N2830" s="9">
        <f>Tabla1[[#This Row],[DIA]]</f>
        <v>45952</v>
      </c>
    </row>
    <row r="2831" spans="1:14">
      <c r="A2831" s="9" t="str">
        <f>Tabla1[[#This Row],[DIA]]&amp;"-"&amp;Tabla1[[#This Row],[NUM]]</f>
        <v>45952-1832</v>
      </c>
      <c r="B2831" s="61">
        <v>45952</v>
      </c>
      <c r="C2831" t="s">
        <v>234</v>
      </c>
      <c r="D2831" t="s">
        <v>13</v>
      </c>
      <c r="E2831" t="s">
        <v>250</v>
      </c>
      <c r="F2831">
        <v>1832</v>
      </c>
      <c r="G2831">
        <v>0.61111111111111116</v>
      </c>
      <c r="H2831">
        <v>0.72916666666666663</v>
      </c>
      <c r="I2831">
        <v>40</v>
      </c>
      <c r="J2831">
        <v>4</v>
      </c>
      <c r="K2831">
        <v>36</v>
      </c>
      <c r="L2831">
        <v>10</v>
      </c>
      <c r="M2831" s="1" t="str">
        <f>IFERROR(VLOOKUP(Tabla1[[#This Row],[COD]],Circuitos[],2,0)," ")</f>
        <v xml:space="preserve"> </v>
      </c>
      <c r="N2831" s="9">
        <f>Tabla1[[#This Row],[DIA]]</f>
        <v>45952</v>
      </c>
    </row>
    <row r="2832" spans="1:14">
      <c r="A2832" s="9" t="str">
        <f>Tabla1[[#This Row],[DIA]]&amp;"-"&amp;Tabla1[[#This Row],[NUM]]</f>
        <v>45953-69</v>
      </c>
      <c r="B2832" s="61">
        <v>45953</v>
      </c>
      <c r="C2832" t="s">
        <v>410</v>
      </c>
      <c r="D2832" t="s">
        <v>147</v>
      </c>
      <c r="E2832" t="s">
        <v>181</v>
      </c>
      <c r="F2832">
        <v>69</v>
      </c>
      <c r="G2832">
        <v>0.94791666666666663</v>
      </c>
      <c r="H2832">
        <v>0.21875</v>
      </c>
      <c r="I2832">
        <v>27</v>
      </c>
      <c r="J2832">
        <v>15</v>
      </c>
      <c r="K2832">
        <v>12</v>
      </c>
      <c r="L2832">
        <v>55.555555555555557</v>
      </c>
      <c r="M2832" s="1" t="str">
        <f>IFERROR(VLOOKUP(Tabla1[[#This Row],[COD]],Circuitos[],2,0)," ")</f>
        <v xml:space="preserve"> </v>
      </c>
      <c r="N2832" s="9">
        <f>Tabla1[[#This Row],[DIA]]</f>
        <v>45953</v>
      </c>
    </row>
    <row r="2833" spans="1:14">
      <c r="A2833" s="9" t="str">
        <f>Tabla1[[#This Row],[DIA]]&amp;"-"&amp;Tabla1[[#This Row],[NUM]]</f>
        <v>45953-6742</v>
      </c>
      <c r="B2833" s="61">
        <v>45953</v>
      </c>
      <c r="C2833" t="s">
        <v>277</v>
      </c>
      <c r="D2833" t="s">
        <v>13</v>
      </c>
      <c r="E2833" t="s">
        <v>564</v>
      </c>
      <c r="F2833">
        <v>6742</v>
      </c>
      <c r="G2833">
        <v>0.4375</v>
      </c>
      <c r="H2833">
        <v>0.66319444444444442</v>
      </c>
      <c r="I2833">
        <v>40</v>
      </c>
      <c r="J2833">
        <v>0</v>
      </c>
      <c r="K2833">
        <v>40</v>
      </c>
      <c r="L2833">
        <v>0</v>
      </c>
      <c r="M2833" s="1" t="str">
        <f>IFERROR(VLOOKUP(Tabla1[[#This Row],[COD]],Circuitos[],2,0)," ")</f>
        <v xml:space="preserve"> </v>
      </c>
      <c r="N2833" s="9">
        <f>Tabla1[[#This Row],[DIA]]</f>
        <v>45953</v>
      </c>
    </row>
    <row r="2834" spans="1:14">
      <c r="A2834" s="9" t="str">
        <f>Tabla1[[#This Row],[DIA]]&amp;"-"&amp;Tabla1[[#This Row],[NUM]]</f>
        <v>45954-1012</v>
      </c>
      <c r="B2834" s="61">
        <v>45954</v>
      </c>
      <c r="C2834" t="s">
        <v>562</v>
      </c>
      <c r="D2834" t="s">
        <v>173</v>
      </c>
      <c r="E2834" t="s">
        <v>174</v>
      </c>
      <c r="F2834">
        <v>1012</v>
      </c>
      <c r="G2834">
        <v>0.46875</v>
      </c>
      <c r="H2834">
        <v>0.54166666666666663</v>
      </c>
      <c r="I2834">
        <v>88</v>
      </c>
      <c r="J2834">
        <v>28</v>
      </c>
      <c r="K2834">
        <v>60</v>
      </c>
      <c r="L2834">
        <v>31.818181818181817</v>
      </c>
      <c r="M2834" s="1" t="str">
        <f>IFERROR(VLOOKUP(Tabla1[[#This Row],[COD]],Circuitos[],2,0)," ")</f>
        <v xml:space="preserve"> </v>
      </c>
      <c r="N2834" s="9">
        <f>Tabla1[[#This Row],[DIA]]</f>
        <v>45954</v>
      </c>
    </row>
    <row r="2835" spans="1:14">
      <c r="A2835" s="9" t="str">
        <f>Tabla1[[#This Row],[DIA]]&amp;"-"&amp;Tabla1[[#This Row],[NUM]]</f>
        <v>45954-920</v>
      </c>
      <c r="B2835" s="61">
        <v>45954</v>
      </c>
      <c r="C2835" t="s">
        <v>185</v>
      </c>
      <c r="D2835" t="s">
        <v>13</v>
      </c>
      <c r="E2835" t="s">
        <v>186</v>
      </c>
      <c r="F2835">
        <v>920</v>
      </c>
      <c r="G2835">
        <v>0.63888888888888884</v>
      </c>
      <c r="H2835">
        <v>0.78125</v>
      </c>
      <c r="I2835">
        <v>60</v>
      </c>
      <c r="J2835">
        <v>29</v>
      </c>
      <c r="K2835">
        <v>31</v>
      </c>
      <c r="L2835">
        <v>48.333333333333336</v>
      </c>
      <c r="M2835" s="1" t="str">
        <f>IFERROR(VLOOKUP(Tabla1[[#This Row],[COD]],Circuitos[],2,0)," ")</f>
        <v xml:space="preserve"> </v>
      </c>
      <c r="N2835" s="9">
        <f>Tabla1[[#This Row],[DIA]]</f>
        <v>45954</v>
      </c>
    </row>
    <row r="2836" spans="1:14">
      <c r="A2836" s="9" t="str">
        <f>Tabla1[[#This Row],[DIA]]&amp;"-"&amp;Tabla1[[#This Row],[NUM]]</f>
        <v>45954-1011</v>
      </c>
      <c r="B2836" s="61">
        <v>45954</v>
      </c>
      <c r="C2836" s="7" t="s">
        <v>175</v>
      </c>
      <c r="D2836" s="7" t="s">
        <v>562</v>
      </c>
      <c r="E2836" s="7" t="s">
        <v>174</v>
      </c>
      <c r="F2836" s="7">
        <v>1011</v>
      </c>
      <c r="G2836" s="8">
        <v>0.33333333333333331</v>
      </c>
      <c r="H2836" s="8">
        <v>0.36458333333333331</v>
      </c>
      <c r="I2836" s="7">
        <v>88</v>
      </c>
      <c r="J2836" s="7">
        <v>28</v>
      </c>
      <c r="K2836" s="7">
        <v>60</v>
      </c>
      <c r="L2836" s="7">
        <v>31.818181818181817</v>
      </c>
      <c r="M2836" s="1" t="str">
        <f>IFERROR(VLOOKUP(Tabla1[[#This Row],[COD]],Circuitos[],2,0)," ")</f>
        <v xml:space="preserve"> </v>
      </c>
      <c r="N2836" s="9">
        <f>Tabla1[[#This Row],[DIA]]</f>
        <v>45954</v>
      </c>
    </row>
    <row r="2837" spans="1:14">
      <c r="A2837" s="9" t="str">
        <f>Tabla1[[#This Row],[DIA]]&amp;"-"&amp;Tabla1[[#This Row],[NUM]]</f>
        <v>45954-8059</v>
      </c>
      <c r="B2837" s="61">
        <v>45954</v>
      </c>
      <c r="C2837" t="s">
        <v>175</v>
      </c>
      <c r="D2837" t="s">
        <v>173</v>
      </c>
      <c r="E2837" t="s">
        <v>257</v>
      </c>
      <c r="F2837">
        <v>8059</v>
      </c>
      <c r="G2837">
        <v>0.60416666666666663</v>
      </c>
      <c r="H2837">
        <v>0.65625</v>
      </c>
      <c r="I2837">
        <v>10</v>
      </c>
      <c r="J2837">
        <v>0</v>
      </c>
      <c r="K2837">
        <v>10</v>
      </c>
      <c r="L2837">
        <v>0</v>
      </c>
      <c r="M2837" s="1" t="str">
        <f>IFERROR(VLOOKUP(Tabla1[[#This Row],[COD]],Circuitos[],2,0)," ")</f>
        <v xml:space="preserve"> </v>
      </c>
      <c r="N2837" s="9">
        <f>Tabla1[[#This Row],[DIA]]</f>
        <v>45954</v>
      </c>
    </row>
    <row r="2838" spans="1:14">
      <c r="A2838" s="9" t="str">
        <f>Tabla1[[#This Row],[DIA]]&amp;"-"&amp;Tabla1[[#This Row],[NUM]]</f>
        <v>45954-5033</v>
      </c>
      <c r="B2838" s="61">
        <v>45954</v>
      </c>
      <c r="C2838" t="s">
        <v>175</v>
      </c>
      <c r="D2838" t="s">
        <v>173</v>
      </c>
      <c r="E2838" t="s">
        <v>174</v>
      </c>
      <c r="F2838">
        <v>5033</v>
      </c>
      <c r="G2838">
        <v>0.83333333333333337</v>
      </c>
      <c r="H2838">
        <v>0.89583333333333337</v>
      </c>
      <c r="I2838">
        <v>20</v>
      </c>
      <c r="J2838">
        <v>0</v>
      </c>
      <c r="K2838">
        <v>20</v>
      </c>
      <c r="L2838">
        <v>0</v>
      </c>
      <c r="M2838" s="1" t="str">
        <f>IFERROR(VLOOKUP(Tabla1[[#This Row],[COD]],Circuitos[],2,0)," ")</f>
        <v xml:space="preserve"> </v>
      </c>
      <c r="N2838" s="9">
        <f>Tabla1[[#This Row],[DIA]]</f>
        <v>45954</v>
      </c>
    </row>
    <row r="2839" spans="1:14">
      <c r="A2839" s="9" t="str">
        <f>Tabla1[[#This Row],[DIA]]&amp;"-"&amp;Tabla1[[#This Row],[NUM]]</f>
        <v>45954-5003</v>
      </c>
      <c r="B2839" s="61">
        <v>45954</v>
      </c>
      <c r="C2839" t="s">
        <v>175</v>
      </c>
      <c r="D2839" t="s">
        <v>173</v>
      </c>
      <c r="E2839" t="s">
        <v>174</v>
      </c>
      <c r="F2839">
        <v>5003</v>
      </c>
      <c r="G2839">
        <v>0.83333333333333337</v>
      </c>
      <c r="H2839">
        <v>0.89583333333333337</v>
      </c>
      <c r="I2839">
        <v>10</v>
      </c>
      <c r="J2839">
        <v>0</v>
      </c>
      <c r="K2839">
        <v>10</v>
      </c>
      <c r="L2839">
        <v>0</v>
      </c>
      <c r="M2839" s="1" t="str">
        <f>IFERROR(VLOOKUP(Tabla1[[#This Row],[COD]],Circuitos[],2,0)," ")</f>
        <v xml:space="preserve"> </v>
      </c>
      <c r="N2839" s="9">
        <f>Tabla1[[#This Row],[DIA]]</f>
        <v>45954</v>
      </c>
    </row>
    <row r="2840" spans="1:14">
      <c r="A2840" s="9" t="str">
        <f>Tabla1[[#This Row],[DIA]]&amp;"-"&amp;Tabla1[[#This Row],[NUM]]</f>
        <v>45954-888</v>
      </c>
      <c r="B2840" s="61">
        <v>45954</v>
      </c>
      <c r="C2840" t="s">
        <v>111</v>
      </c>
      <c r="D2840" t="s">
        <v>503</v>
      </c>
      <c r="E2840" t="s">
        <v>265</v>
      </c>
      <c r="F2840">
        <v>888</v>
      </c>
      <c r="G2840">
        <v>0.88541666666666663</v>
      </c>
      <c r="H2840">
        <v>0.36805555555555558</v>
      </c>
      <c r="I2840">
        <v>27</v>
      </c>
      <c r="J2840">
        <v>25</v>
      </c>
      <c r="K2840">
        <v>2</v>
      </c>
      <c r="L2840">
        <v>92.592592592592595</v>
      </c>
      <c r="M2840" s="1" t="str">
        <f>IFERROR(VLOOKUP(Tabla1[[#This Row],[COD]],Circuitos[],2,0)," ")</f>
        <v>Lo Mejor de China</v>
      </c>
      <c r="N2840" s="9">
        <f>Tabla1[[#This Row],[DIA]]</f>
        <v>45954</v>
      </c>
    </row>
    <row r="2841" spans="1:14">
      <c r="A2841" s="9" t="str">
        <f>Tabla1[[#This Row],[DIA]]&amp;"-"&amp;Tabla1[[#This Row],[NUM]]</f>
        <v>45954-1142</v>
      </c>
      <c r="B2841" s="61">
        <v>45954</v>
      </c>
      <c r="C2841" t="s">
        <v>192</v>
      </c>
      <c r="D2841" t="s">
        <v>37</v>
      </c>
      <c r="E2841" t="s">
        <v>193</v>
      </c>
      <c r="F2841">
        <v>1142</v>
      </c>
      <c r="G2841">
        <v>0.67361111111111116</v>
      </c>
      <c r="H2841">
        <v>0.76388888888888884</v>
      </c>
      <c r="I2841">
        <v>12</v>
      </c>
      <c r="J2841">
        <v>0</v>
      </c>
      <c r="K2841">
        <v>12</v>
      </c>
      <c r="L2841">
        <v>0</v>
      </c>
      <c r="M2841" s="1" t="str">
        <f>IFERROR(VLOOKUP(Tabla1[[#This Row],[COD]],Circuitos[],2,0)," ")</f>
        <v xml:space="preserve"> </v>
      </c>
      <c r="N2841" s="9">
        <f>Tabla1[[#This Row],[DIA]]</f>
        <v>45954</v>
      </c>
    </row>
    <row r="2842" spans="1:14">
      <c r="A2842" s="9" t="str">
        <f>Tabla1[[#This Row],[DIA]]&amp;"-"&amp;Tabla1[[#This Row],[NUM]]</f>
        <v>45954-1318</v>
      </c>
      <c r="B2842" s="61">
        <v>45954</v>
      </c>
      <c r="C2842" t="s">
        <v>192</v>
      </c>
      <c r="D2842" t="s">
        <v>13</v>
      </c>
      <c r="E2842" t="s">
        <v>250</v>
      </c>
      <c r="F2842">
        <v>1318</v>
      </c>
      <c r="G2842">
        <v>0.50694444444444442</v>
      </c>
      <c r="H2842">
        <v>0.625</v>
      </c>
      <c r="I2842">
        <v>40</v>
      </c>
      <c r="J2842">
        <v>0</v>
      </c>
      <c r="K2842">
        <v>40</v>
      </c>
      <c r="L2842">
        <v>0</v>
      </c>
      <c r="M2842" s="1" t="str">
        <f>IFERROR(VLOOKUP(Tabla1[[#This Row],[COD]],Circuitos[],2,0)," ")</f>
        <v xml:space="preserve"> </v>
      </c>
      <c r="N2842" s="9">
        <f>Tabla1[[#This Row],[DIA]]</f>
        <v>45954</v>
      </c>
    </row>
    <row r="2843" spans="1:14">
      <c r="A2843" s="9" t="str">
        <f>Tabla1[[#This Row],[DIA]]&amp;"-"&amp;Tabla1[[#This Row],[NUM]]</f>
        <v>45954-1857</v>
      </c>
      <c r="B2843" s="61">
        <v>45954</v>
      </c>
      <c r="C2843" t="s">
        <v>147</v>
      </c>
      <c r="D2843" t="s">
        <v>13</v>
      </c>
      <c r="E2843" t="s">
        <v>181</v>
      </c>
      <c r="F2843">
        <v>1857</v>
      </c>
      <c r="G2843">
        <v>0.28819444444444442</v>
      </c>
      <c r="H2843">
        <v>0.43402777777777779</v>
      </c>
      <c r="I2843">
        <v>27</v>
      </c>
      <c r="J2843">
        <v>15</v>
      </c>
      <c r="K2843">
        <v>12</v>
      </c>
      <c r="L2843">
        <v>55.555555555555557</v>
      </c>
      <c r="M2843" s="1" t="str">
        <f>IFERROR(VLOOKUP(Tabla1[[#This Row],[COD]],Circuitos[],2,0)," ")</f>
        <v xml:space="preserve"> </v>
      </c>
      <c r="N2843" s="9">
        <f>Tabla1[[#This Row],[DIA]]</f>
        <v>45954</v>
      </c>
    </row>
    <row r="2844" spans="1:14">
      <c r="A2844" s="9" t="str">
        <f>Tabla1[[#This Row],[DIA]]&amp;"-"&amp;Tabla1[[#This Row],[NUM]]</f>
        <v>45954-1684</v>
      </c>
      <c r="B2844" s="61">
        <v>45954</v>
      </c>
      <c r="C2844" t="s">
        <v>147</v>
      </c>
      <c r="D2844" t="s">
        <v>13</v>
      </c>
      <c r="E2844" t="s">
        <v>475</v>
      </c>
      <c r="F2844">
        <v>1684</v>
      </c>
      <c r="G2844">
        <v>0.65625</v>
      </c>
      <c r="H2844">
        <v>0.79166666666666663</v>
      </c>
      <c r="I2844">
        <v>30</v>
      </c>
      <c r="J2844">
        <v>0</v>
      </c>
      <c r="K2844">
        <v>30</v>
      </c>
      <c r="L2844">
        <v>0</v>
      </c>
      <c r="M2844" s="1" t="str">
        <f>IFERROR(VLOOKUP(Tabla1[[#This Row],[COD]],Circuitos[],2,0)," ")</f>
        <v xml:space="preserve"> </v>
      </c>
      <c r="N2844" s="9">
        <f>Tabla1[[#This Row],[DIA]]</f>
        <v>45954</v>
      </c>
    </row>
    <row r="2845" spans="1:14">
      <c r="A2845" s="9" t="str">
        <f>Tabla1[[#This Row],[DIA]]&amp;"-"&amp;Tabla1[[#This Row],[NUM]]</f>
        <v>45954-921</v>
      </c>
      <c r="B2845" s="61">
        <v>45954</v>
      </c>
      <c r="C2845" t="s">
        <v>13</v>
      </c>
      <c r="D2845" t="s">
        <v>185</v>
      </c>
      <c r="E2845" t="s">
        <v>186</v>
      </c>
      <c r="F2845">
        <v>921</v>
      </c>
      <c r="G2845">
        <v>0.81597222222222221</v>
      </c>
      <c r="H2845">
        <v>2.0833333333333332E-2</v>
      </c>
      <c r="I2845">
        <v>30</v>
      </c>
      <c r="J2845">
        <v>29</v>
      </c>
      <c r="K2845">
        <v>1</v>
      </c>
      <c r="L2845">
        <v>96.666666666666671</v>
      </c>
      <c r="M2845" s="1" t="str">
        <f>IFERROR(VLOOKUP(Tabla1[[#This Row],[COD]],Circuitos[],2,0)," ")</f>
        <v xml:space="preserve"> </v>
      </c>
      <c r="N2845" s="9">
        <f>Tabla1[[#This Row],[DIA]]</f>
        <v>45954</v>
      </c>
    </row>
    <row r="2846" spans="1:14">
      <c r="A2846" s="9" t="str">
        <f>Tabla1[[#This Row],[DIA]]&amp;"-"&amp;Tabla1[[#This Row],[NUM]]</f>
        <v>45954-102</v>
      </c>
      <c r="B2846" s="61">
        <v>45954</v>
      </c>
      <c r="C2846" t="s">
        <v>13</v>
      </c>
      <c r="D2846" t="s">
        <v>111</v>
      </c>
      <c r="E2846" t="s">
        <v>265</v>
      </c>
      <c r="F2846">
        <v>102</v>
      </c>
      <c r="G2846">
        <v>0.44097222222222221</v>
      </c>
      <c r="H2846">
        <v>0.80902777777777779</v>
      </c>
      <c r="I2846">
        <v>27</v>
      </c>
      <c r="J2846">
        <v>25</v>
      </c>
      <c r="K2846">
        <v>2</v>
      </c>
      <c r="L2846">
        <v>92.592592592592595</v>
      </c>
      <c r="M2846" s="1" t="str">
        <f>IFERROR(VLOOKUP(Tabla1[[#This Row],[COD]],Circuitos[],2,0)," ")</f>
        <v xml:space="preserve"> </v>
      </c>
      <c r="N2846" s="9">
        <f>Tabla1[[#This Row],[DIA]]</f>
        <v>45954</v>
      </c>
    </row>
    <row r="2847" spans="1:14">
      <c r="A2847" s="9" t="str">
        <f>Tabla1[[#This Row],[DIA]]&amp;"-"&amp;Tabla1[[#This Row],[NUM]]</f>
        <v>45954-765</v>
      </c>
      <c r="B2847" s="61">
        <v>45954</v>
      </c>
      <c r="C2847" t="s">
        <v>13</v>
      </c>
      <c r="D2847" t="s">
        <v>192</v>
      </c>
      <c r="E2847" t="s">
        <v>250</v>
      </c>
      <c r="F2847">
        <v>765</v>
      </c>
      <c r="G2847">
        <v>0.67708333333333337</v>
      </c>
      <c r="H2847">
        <v>0.79513888888888884</v>
      </c>
      <c r="I2847">
        <v>40</v>
      </c>
      <c r="J2847">
        <v>0</v>
      </c>
      <c r="K2847">
        <v>40</v>
      </c>
      <c r="L2847">
        <v>0</v>
      </c>
      <c r="M2847" s="1" t="str">
        <f>IFERROR(VLOOKUP(Tabla1[[#This Row],[COD]],Circuitos[],2,0)," ")</f>
        <v xml:space="preserve"> </v>
      </c>
      <c r="N2847" s="9">
        <f>Tabla1[[#This Row],[DIA]]</f>
        <v>45954</v>
      </c>
    </row>
    <row r="2848" spans="1:14">
      <c r="A2848" s="9" t="str">
        <f>Tabla1[[#This Row],[DIA]]&amp;"-"&amp;Tabla1[[#This Row],[NUM]]</f>
        <v>45954-9197</v>
      </c>
      <c r="B2848" s="61">
        <v>45954</v>
      </c>
      <c r="C2848" t="s">
        <v>415</v>
      </c>
      <c r="D2848" t="s">
        <v>185</v>
      </c>
      <c r="E2848" t="s">
        <v>186</v>
      </c>
      <c r="F2848">
        <v>9197</v>
      </c>
      <c r="G2848">
        <v>0.34375</v>
      </c>
      <c r="H2848">
        <v>0.43402777777777779</v>
      </c>
      <c r="I2848">
        <v>30</v>
      </c>
      <c r="J2848">
        <v>0</v>
      </c>
      <c r="K2848">
        <v>30</v>
      </c>
      <c r="L2848">
        <v>0</v>
      </c>
      <c r="M2848" s="1" t="str">
        <f>IFERROR(VLOOKUP(Tabla1[[#This Row],[COD]],Circuitos[],2,0)," ")</f>
        <v xml:space="preserve"> </v>
      </c>
      <c r="N2848" s="9">
        <f>Tabla1[[#This Row],[DIA]]</f>
        <v>45954</v>
      </c>
    </row>
    <row r="2849" spans="1:14">
      <c r="A2849" s="9" t="str">
        <f>Tabla1[[#This Row],[DIA]]&amp;"-"&amp;Tabla1[[#This Row],[NUM]]</f>
        <v>45955-109</v>
      </c>
      <c r="B2849" s="61">
        <v>45955</v>
      </c>
      <c r="C2849" t="s">
        <v>354</v>
      </c>
      <c r="D2849" t="s">
        <v>13</v>
      </c>
      <c r="E2849" t="s">
        <v>355</v>
      </c>
      <c r="F2849">
        <v>109</v>
      </c>
      <c r="G2849">
        <v>0.44444444444444442</v>
      </c>
      <c r="H2849">
        <v>0.64236111111111116</v>
      </c>
      <c r="I2849">
        <v>30</v>
      </c>
      <c r="J2849">
        <v>0</v>
      </c>
      <c r="K2849">
        <v>30</v>
      </c>
      <c r="L2849">
        <v>0</v>
      </c>
      <c r="M2849" s="1" t="str">
        <f>IFERROR(VLOOKUP(Tabla1[[#This Row],[COD]],Circuitos[],2,0)," ")</f>
        <v xml:space="preserve"> </v>
      </c>
      <c r="N2849" s="9">
        <f>Tabla1[[#This Row],[DIA]]</f>
        <v>45955</v>
      </c>
    </row>
    <row r="2850" spans="1:14">
      <c r="A2850" s="9" t="str">
        <f>Tabla1[[#This Row],[DIA]]&amp;"-"&amp;Tabla1[[#This Row],[NUM]]</f>
        <v>45955-75</v>
      </c>
      <c r="B2850" s="61">
        <v>45955</v>
      </c>
      <c r="C2850" t="s">
        <v>36</v>
      </c>
      <c r="D2850" t="s">
        <v>252</v>
      </c>
      <c r="E2850" t="s">
        <v>272</v>
      </c>
      <c r="F2850">
        <v>75</v>
      </c>
      <c r="G2850">
        <v>0.2638888888888889</v>
      </c>
      <c r="H2850">
        <v>0.33680555555555558</v>
      </c>
      <c r="I2850">
        <v>15</v>
      </c>
      <c r="J2850">
        <v>0</v>
      </c>
      <c r="K2850">
        <v>15</v>
      </c>
      <c r="L2850">
        <v>0</v>
      </c>
      <c r="M2850" s="1" t="str">
        <f>IFERROR(VLOOKUP(Tabla1[[#This Row],[COD]],Circuitos[],2,0)," ")</f>
        <v xml:space="preserve"> </v>
      </c>
      <c r="N2850" s="9">
        <f>Tabla1[[#This Row],[DIA]]</f>
        <v>45955</v>
      </c>
    </row>
    <row r="2851" spans="1:14">
      <c r="A2851" s="9" t="str">
        <f>Tabla1[[#This Row],[DIA]]&amp;"-"&amp;Tabla1[[#This Row],[NUM]]</f>
        <v>45955-6001</v>
      </c>
      <c r="B2851" s="61">
        <v>45955</v>
      </c>
      <c r="C2851" t="s">
        <v>173</v>
      </c>
      <c r="D2851" t="s">
        <v>13</v>
      </c>
      <c r="E2851" t="s">
        <v>174</v>
      </c>
      <c r="F2851">
        <v>6001</v>
      </c>
      <c r="G2851">
        <v>0.37847222222222221</v>
      </c>
      <c r="H2851">
        <v>0.55902777777777779</v>
      </c>
      <c r="I2851">
        <v>20</v>
      </c>
      <c r="J2851">
        <v>4</v>
      </c>
      <c r="K2851">
        <v>16</v>
      </c>
      <c r="L2851">
        <v>20</v>
      </c>
      <c r="M2851" s="1" t="str">
        <f>IFERROR(VLOOKUP(Tabla1[[#This Row],[COD]],Circuitos[],2,0)," ")</f>
        <v xml:space="preserve"> </v>
      </c>
      <c r="N2851" s="9">
        <f>Tabla1[[#This Row],[DIA]]</f>
        <v>45955</v>
      </c>
    </row>
    <row r="2852" spans="1:14">
      <c r="A2852" s="9" t="str">
        <f>Tabla1[[#This Row],[DIA]]&amp;"-"&amp;Tabla1[[#This Row],[NUM]]</f>
        <v>45955-78</v>
      </c>
      <c r="B2852" s="61">
        <v>45955</v>
      </c>
      <c r="C2852" t="s">
        <v>252</v>
      </c>
      <c r="D2852" t="s">
        <v>36</v>
      </c>
      <c r="E2852" t="s">
        <v>272</v>
      </c>
      <c r="F2852">
        <v>78</v>
      </c>
      <c r="G2852">
        <v>0.89236111111111116</v>
      </c>
      <c r="H2852">
        <v>0.96875</v>
      </c>
      <c r="I2852">
        <v>15</v>
      </c>
      <c r="J2852">
        <v>0</v>
      </c>
      <c r="K2852">
        <v>15</v>
      </c>
      <c r="L2852">
        <v>0</v>
      </c>
      <c r="M2852" s="1" t="str">
        <f>IFERROR(VLOOKUP(Tabla1[[#This Row],[COD]],Circuitos[],2,0)," ")</f>
        <v xml:space="preserve"> </v>
      </c>
      <c r="N2852" s="9">
        <f>Tabla1[[#This Row],[DIA]]</f>
        <v>45955</v>
      </c>
    </row>
    <row r="2853" spans="1:14">
      <c r="A2853" s="9" t="str">
        <f>Tabla1[[#This Row],[DIA]]&amp;"-"&amp;Tabla1[[#This Row],[NUM]]</f>
        <v>45955-1731</v>
      </c>
      <c r="B2853" s="61">
        <v>45955</v>
      </c>
      <c r="C2853" t="s">
        <v>252</v>
      </c>
      <c r="D2853" t="s">
        <v>232</v>
      </c>
      <c r="E2853" t="s">
        <v>272</v>
      </c>
      <c r="F2853">
        <v>1731</v>
      </c>
      <c r="G2853">
        <v>0.40277777777777779</v>
      </c>
      <c r="H2853">
        <v>0.4548611111111111</v>
      </c>
      <c r="I2853">
        <v>45</v>
      </c>
      <c r="J2853">
        <v>0</v>
      </c>
      <c r="K2853">
        <v>45</v>
      </c>
      <c r="L2853">
        <v>0</v>
      </c>
      <c r="M2853" s="1" t="str">
        <f>IFERROR(VLOOKUP(Tabla1[[#This Row],[COD]],Circuitos[],2,0)," ")</f>
        <v xml:space="preserve"> </v>
      </c>
      <c r="N2853" s="9">
        <f>Tabla1[[#This Row],[DIA]]</f>
        <v>45955</v>
      </c>
    </row>
    <row r="2854" spans="1:14">
      <c r="A2854" s="9" t="str">
        <f>Tabla1[[#This Row],[DIA]]&amp;"-"&amp;Tabla1[[#This Row],[NUM]]</f>
        <v>45955-60</v>
      </c>
      <c r="B2854" s="61">
        <v>45955</v>
      </c>
      <c r="C2854" t="s">
        <v>252</v>
      </c>
      <c r="D2854" t="s">
        <v>13</v>
      </c>
      <c r="E2854" t="s">
        <v>272</v>
      </c>
      <c r="F2854">
        <v>60</v>
      </c>
      <c r="G2854">
        <v>0.60763888888888884</v>
      </c>
      <c r="H2854">
        <v>0.71527777777777779</v>
      </c>
      <c r="I2854">
        <v>30</v>
      </c>
      <c r="J2854">
        <v>0</v>
      </c>
      <c r="K2854">
        <v>30</v>
      </c>
      <c r="L2854">
        <v>0</v>
      </c>
      <c r="M2854" s="1" t="str">
        <f>IFERROR(VLOOKUP(Tabla1[[#This Row],[COD]],Circuitos[],2,0)," ")</f>
        <v xml:space="preserve"> </v>
      </c>
      <c r="N2854" s="9">
        <f>Tabla1[[#This Row],[DIA]]</f>
        <v>45955</v>
      </c>
    </row>
    <row r="2855" spans="1:14">
      <c r="A2855" s="9" t="str">
        <f>Tabla1[[#This Row],[DIA]]&amp;"-"&amp;Tabla1[[#This Row],[NUM]]</f>
        <v>45955-766</v>
      </c>
      <c r="B2855" s="61">
        <v>45955</v>
      </c>
      <c r="C2855" t="s">
        <v>192</v>
      </c>
      <c r="D2855" t="s">
        <v>13</v>
      </c>
      <c r="E2855" t="s">
        <v>250</v>
      </c>
      <c r="F2855">
        <v>766</v>
      </c>
      <c r="G2855">
        <v>0.82291666666666663</v>
      </c>
      <c r="H2855">
        <v>0.94097222222222221</v>
      </c>
      <c r="I2855">
        <v>45</v>
      </c>
      <c r="J2855">
        <v>0</v>
      </c>
      <c r="K2855">
        <v>45</v>
      </c>
      <c r="L2855">
        <v>0</v>
      </c>
      <c r="M2855" s="1" t="str">
        <f>IFERROR(VLOOKUP(Tabla1[[#This Row],[COD]],Circuitos[],2,0)," ")</f>
        <v xml:space="preserve"> </v>
      </c>
      <c r="N2855" s="9">
        <f>Tabla1[[#This Row],[DIA]]</f>
        <v>45955</v>
      </c>
    </row>
    <row r="2856" spans="1:14">
      <c r="A2856" s="9" t="str">
        <f>Tabla1[[#This Row],[DIA]]&amp;"-"&amp;Tabla1[[#This Row],[NUM]]</f>
        <v>45955-110</v>
      </c>
      <c r="B2856" s="61">
        <v>45955</v>
      </c>
      <c r="C2856" t="s">
        <v>13</v>
      </c>
      <c r="D2856" t="s">
        <v>354</v>
      </c>
      <c r="E2856" t="s">
        <v>355</v>
      </c>
      <c r="F2856">
        <v>110</v>
      </c>
      <c r="G2856">
        <v>0.69097222222222221</v>
      </c>
      <c r="H2856">
        <v>0.94791666666666663</v>
      </c>
      <c r="I2856">
        <v>30</v>
      </c>
      <c r="J2856">
        <v>0</v>
      </c>
      <c r="K2856">
        <v>30</v>
      </c>
      <c r="L2856">
        <v>0</v>
      </c>
      <c r="M2856" s="1" t="str">
        <f>IFERROR(VLOOKUP(Tabla1[[#This Row],[COD]],Circuitos[],2,0)," ")</f>
        <v xml:space="preserve"> </v>
      </c>
      <c r="N2856" s="9">
        <f>Tabla1[[#This Row],[DIA]]</f>
        <v>45955</v>
      </c>
    </row>
    <row r="2857" spans="1:14">
      <c r="A2857" s="9" t="str">
        <f>Tabla1[[#This Row],[DIA]]&amp;"-"&amp;Tabla1[[#This Row],[NUM]]</f>
        <v>45955-150</v>
      </c>
      <c r="B2857" s="61">
        <v>45955</v>
      </c>
      <c r="C2857" t="s">
        <v>13</v>
      </c>
      <c r="D2857" t="s">
        <v>139</v>
      </c>
      <c r="E2857" t="s">
        <v>400</v>
      </c>
      <c r="F2857">
        <v>150</v>
      </c>
      <c r="G2857">
        <v>0.68055555555555558</v>
      </c>
      <c r="H2857">
        <v>3.472222222222222E-3</v>
      </c>
      <c r="I2857">
        <v>19</v>
      </c>
      <c r="J2857">
        <v>2</v>
      </c>
      <c r="K2857">
        <v>17</v>
      </c>
      <c r="L2857">
        <v>10.526315789473685</v>
      </c>
      <c r="M2857" s="1" t="str">
        <f>IFERROR(VLOOKUP(Tabla1[[#This Row],[COD]],Circuitos[],2,0)," ")</f>
        <v xml:space="preserve"> </v>
      </c>
      <c r="N2857" s="9">
        <f>Tabla1[[#This Row],[DIA]]</f>
        <v>45955</v>
      </c>
    </row>
    <row r="2858" spans="1:14">
      <c r="A2858" s="9" t="str">
        <f>Tabla1[[#This Row],[DIA]]&amp;"-"&amp;Tabla1[[#This Row],[NUM]]</f>
        <v>45955-59</v>
      </c>
      <c r="B2858" s="61">
        <v>45955</v>
      </c>
      <c r="C2858" t="s">
        <v>13</v>
      </c>
      <c r="D2858" t="s">
        <v>252</v>
      </c>
      <c r="E2858" t="s">
        <v>272</v>
      </c>
      <c r="F2858">
        <v>59</v>
      </c>
      <c r="G2858">
        <v>0.24305555555555555</v>
      </c>
      <c r="H2858">
        <v>0.34375</v>
      </c>
      <c r="I2858">
        <v>30</v>
      </c>
      <c r="J2858">
        <v>0</v>
      </c>
      <c r="K2858">
        <v>30</v>
      </c>
      <c r="L2858">
        <v>0</v>
      </c>
      <c r="M2858" s="1" t="str">
        <f>IFERROR(VLOOKUP(Tabla1[[#This Row],[COD]],Circuitos[],2,0)," ")</f>
        <v xml:space="preserve"> </v>
      </c>
      <c r="N2858" s="9">
        <f>Tabla1[[#This Row],[DIA]]</f>
        <v>45955</v>
      </c>
    </row>
    <row r="2859" spans="1:14">
      <c r="A2859" s="9" t="str">
        <f>Tabla1[[#This Row],[DIA]]&amp;"-"&amp;Tabla1[[#This Row],[NUM]]</f>
        <v>45955-6002</v>
      </c>
      <c r="B2859" s="61">
        <v>45955</v>
      </c>
      <c r="C2859" t="s">
        <v>13</v>
      </c>
      <c r="D2859" t="s">
        <v>183</v>
      </c>
      <c r="E2859" t="s">
        <v>174</v>
      </c>
      <c r="F2859">
        <v>6002</v>
      </c>
      <c r="G2859">
        <v>0.60069444444444442</v>
      </c>
      <c r="H2859">
        <v>0.85069444444444442</v>
      </c>
      <c r="I2859">
        <v>20</v>
      </c>
      <c r="J2859">
        <v>0</v>
      </c>
      <c r="K2859">
        <v>20</v>
      </c>
      <c r="L2859">
        <v>0</v>
      </c>
      <c r="M2859" s="1" t="str">
        <f>IFERROR(VLOOKUP(Tabla1[[#This Row],[COD]],Circuitos[],2,0)," ")</f>
        <v>Programas de Egipto</v>
      </c>
      <c r="N2859" s="9">
        <f>Tabla1[[#This Row],[DIA]]</f>
        <v>45955</v>
      </c>
    </row>
    <row r="2860" spans="1:14">
      <c r="A2860" s="9" t="str">
        <f>Tabla1[[#This Row],[DIA]]&amp;"-"&amp;Tabla1[[#This Row],[NUM]]</f>
        <v>45955-857</v>
      </c>
      <c r="B2860" s="61">
        <v>45955</v>
      </c>
      <c r="C2860" t="s">
        <v>13</v>
      </c>
      <c r="D2860" t="s">
        <v>530</v>
      </c>
      <c r="E2860" t="s">
        <v>531</v>
      </c>
      <c r="F2860">
        <v>857</v>
      </c>
      <c r="G2860">
        <v>0.63888888888888884</v>
      </c>
      <c r="H2860">
        <v>0.75694444444444442</v>
      </c>
      <c r="I2860">
        <v>31</v>
      </c>
      <c r="J2860">
        <v>0</v>
      </c>
      <c r="K2860">
        <v>31</v>
      </c>
      <c r="L2860">
        <v>0</v>
      </c>
      <c r="M2860" s="1" t="str">
        <f>IFERROR(VLOOKUP(Tabla1[[#This Row],[COD]],Circuitos[],2,0)," ")</f>
        <v xml:space="preserve"> </v>
      </c>
      <c r="N2860" s="9">
        <f>Tabla1[[#This Row],[DIA]]</f>
        <v>45955</v>
      </c>
    </row>
    <row r="2861" spans="1:14">
      <c r="A2861" s="9" t="str">
        <f>Tabla1[[#This Row],[DIA]]&amp;"-"&amp;Tabla1[[#This Row],[NUM]]</f>
        <v>45955-1784</v>
      </c>
      <c r="B2861" s="61">
        <v>45955</v>
      </c>
      <c r="C2861" t="s">
        <v>261</v>
      </c>
      <c r="D2861" t="s">
        <v>252</v>
      </c>
      <c r="E2861" t="s">
        <v>272</v>
      </c>
      <c r="F2861">
        <v>1784</v>
      </c>
      <c r="G2861">
        <v>0.51041666666666663</v>
      </c>
      <c r="H2861">
        <v>0.55902777777777779</v>
      </c>
      <c r="I2861">
        <v>30</v>
      </c>
      <c r="J2861">
        <v>0</v>
      </c>
      <c r="K2861">
        <v>30</v>
      </c>
      <c r="L2861">
        <v>0</v>
      </c>
      <c r="M2861" s="1" t="str">
        <f>IFERROR(VLOOKUP(Tabla1[[#This Row],[COD]],Circuitos[],2,0)," ")</f>
        <v xml:space="preserve"> </v>
      </c>
      <c r="N2861" s="9">
        <f>Tabla1[[#This Row],[DIA]]</f>
        <v>45955</v>
      </c>
    </row>
    <row r="2862" spans="1:14">
      <c r="A2862" s="9" t="str">
        <f>Tabla1[[#This Row],[DIA]]&amp;"-"&amp;Tabla1[[#This Row],[NUM]]</f>
        <v>45955-1794</v>
      </c>
      <c r="B2862" s="61">
        <v>45955</v>
      </c>
      <c r="C2862" t="s">
        <v>261</v>
      </c>
      <c r="D2862" t="s">
        <v>252</v>
      </c>
      <c r="E2862" t="s">
        <v>272</v>
      </c>
      <c r="F2862">
        <v>1794</v>
      </c>
      <c r="G2862">
        <v>0.79513888888888884</v>
      </c>
      <c r="H2862">
        <v>0.84722222222222221</v>
      </c>
      <c r="I2862">
        <v>15</v>
      </c>
      <c r="J2862">
        <v>0</v>
      </c>
      <c r="K2862">
        <v>15</v>
      </c>
      <c r="L2862">
        <v>0</v>
      </c>
      <c r="M2862" s="1" t="str">
        <f>IFERROR(VLOOKUP(Tabla1[[#This Row],[COD]],Circuitos[],2,0)," ")</f>
        <v xml:space="preserve"> </v>
      </c>
      <c r="N2862" s="9">
        <f>Tabla1[[#This Row],[DIA]]</f>
        <v>45955</v>
      </c>
    </row>
    <row r="2863" spans="1:14">
      <c r="A2863" s="9" t="str">
        <f>Tabla1[[#This Row],[DIA]]&amp;"-"&amp;Tabla1[[#This Row],[NUM]]</f>
        <v>45955-1852</v>
      </c>
      <c r="B2863" s="61">
        <v>45955</v>
      </c>
      <c r="C2863" t="s">
        <v>241</v>
      </c>
      <c r="D2863" t="s">
        <v>13</v>
      </c>
      <c r="E2863" t="s">
        <v>250</v>
      </c>
      <c r="F2863">
        <v>1852</v>
      </c>
      <c r="G2863">
        <v>0.54861111111111116</v>
      </c>
      <c r="H2863">
        <v>0.67361111111111116</v>
      </c>
      <c r="I2863">
        <v>30</v>
      </c>
      <c r="J2863">
        <v>0</v>
      </c>
      <c r="K2863">
        <v>30</v>
      </c>
      <c r="L2863">
        <v>0</v>
      </c>
      <c r="M2863" s="1" t="str">
        <f>IFERROR(VLOOKUP(Tabla1[[#This Row],[COD]],Circuitos[],2,0)," ")</f>
        <v xml:space="preserve"> </v>
      </c>
      <c r="N2863" s="9">
        <f>Tabla1[[#This Row],[DIA]]</f>
        <v>45955</v>
      </c>
    </row>
    <row r="2864" spans="1:14">
      <c r="A2864" s="9" t="str">
        <f>Tabla1[[#This Row],[DIA]]&amp;"-"&amp;Tabla1[[#This Row],[NUM]]</f>
        <v>45955-858</v>
      </c>
      <c r="B2864" s="61">
        <v>45955</v>
      </c>
      <c r="C2864" t="s">
        <v>530</v>
      </c>
      <c r="D2864" t="s">
        <v>13</v>
      </c>
      <c r="E2864" t="s">
        <v>531</v>
      </c>
      <c r="F2864">
        <v>858</v>
      </c>
      <c r="G2864">
        <v>0.86805555555555558</v>
      </c>
      <c r="H2864">
        <v>0.625</v>
      </c>
      <c r="I2864">
        <v>31</v>
      </c>
      <c r="J2864">
        <v>0</v>
      </c>
      <c r="K2864">
        <v>31</v>
      </c>
      <c r="L2864">
        <v>0</v>
      </c>
      <c r="M2864" s="1" t="str">
        <f>IFERROR(VLOOKUP(Tabla1[[#This Row],[COD]],Circuitos[],2,0)," ")</f>
        <v xml:space="preserve"> </v>
      </c>
      <c r="N2864" s="9">
        <f>Tabla1[[#This Row],[DIA]]</f>
        <v>45955</v>
      </c>
    </row>
    <row r="2865" spans="1:14">
      <c r="A2865" s="9" t="str">
        <f>Tabla1[[#This Row],[DIA]]&amp;"-"&amp;Tabla1[[#This Row],[NUM]]</f>
        <v>45956-1304</v>
      </c>
      <c r="B2865" s="61">
        <v>45956</v>
      </c>
      <c r="C2865" t="s">
        <v>33</v>
      </c>
      <c r="D2865" t="s">
        <v>147</v>
      </c>
      <c r="E2865" t="s">
        <v>181</v>
      </c>
      <c r="F2865">
        <v>1304</v>
      </c>
      <c r="G2865">
        <v>0.50347222222222221</v>
      </c>
      <c r="H2865">
        <v>0.77083333333333337</v>
      </c>
      <c r="I2865">
        <v>10</v>
      </c>
      <c r="J2865">
        <v>2</v>
      </c>
      <c r="K2865">
        <v>8</v>
      </c>
      <c r="L2865">
        <v>20</v>
      </c>
      <c r="M2865" s="1" t="str">
        <f>IFERROR(VLOOKUP(Tabla1[[#This Row],[COD]],Circuitos[],2,0)," ")</f>
        <v xml:space="preserve"> </v>
      </c>
      <c r="N2865" s="9">
        <f>Tabla1[[#This Row],[DIA]]</f>
        <v>45956</v>
      </c>
    </row>
    <row r="2866" spans="1:14">
      <c r="A2866" s="9" t="str">
        <f>Tabla1[[#This Row],[DIA]]&amp;"-"&amp;Tabla1[[#This Row],[NUM]]</f>
        <v>45956-897</v>
      </c>
      <c r="B2866" s="61">
        <v>45956</v>
      </c>
      <c r="C2866" t="s">
        <v>33</v>
      </c>
      <c r="D2866" t="s">
        <v>277</v>
      </c>
      <c r="E2866" t="s">
        <v>278</v>
      </c>
      <c r="F2866">
        <v>897</v>
      </c>
      <c r="G2866">
        <v>0.71527777777777779</v>
      </c>
      <c r="H2866">
        <v>0.21180555555555555</v>
      </c>
      <c r="I2866">
        <v>80</v>
      </c>
      <c r="J2866">
        <v>80</v>
      </c>
      <c r="K2866">
        <v>0</v>
      </c>
      <c r="L2866">
        <v>100</v>
      </c>
      <c r="M2866" s="1" t="str">
        <f>IFERROR(VLOOKUP(Tabla1[[#This Row],[COD]],Circuitos[],2,0)," ")</f>
        <v>Uzbekistan, Ruta de la Seda I</v>
      </c>
      <c r="N2866" s="9">
        <f>Tabla1[[#This Row],[DIA]]</f>
        <v>45956</v>
      </c>
    </row>
    <row r="2867" spans="1:14">
      <c r="A2867" s="9" t="str">
        <f>Tabla1[[#This Row],[DIA]]&amp;"-"&amp;Tabla1[[#This Row],[NUM]]</f>
        <v>45956-107</v>
      </c>
      <c r="B2867" s="61">
        <v>45956</v>
      </c>
      <c r="C2867" t="s">
        <v>354</v>
      </c>
      <c r="D2867" t="s">
        <v>36</v>
      </c>
      <c r="E2867" t="s">
        <v>355</v>
      </c>
      <c r="F2867">
        <v>107</v>
      </c>
      <c r="G2867">
        <v>0.44791666666666669</v>
      </c>
      <c r="H2867">
        <v>0.61458333333333337</v>
      </c>
      <c r="I2867">
        <v>12</v>
      </c>
      <c r="J2867">
        <v>0</v>
      </c>
      <c r="K2867">
        <v>12</v>
      </c>
      <c r="L2867">
        <v>0</v>
      </c>
      <c r="M2867" s="1" t="str">
        <f>IFERROR(VLOOKUP(Tabla1[[#This Row],[COD]],Circuitos[],2,0)," ")</f>
        <v xml:space="preserve"> </v>
      </c>
      <c r="N2867" s="9">
        <f>Tabla1[[#This Row],[DIA]]</f>
        <v>45956</v>
      </c>
    </row>
    <row r="2868" spans="1:14">
      <c r="A2868" s="9" t="str">
        <f>Tabla1[[#This Row],[DIA]]&amp;"-"&amp;Tabla1[[#This Row],[NUM]]</f>
        <v>45956-710</v>
      </c>
      <c r="B2868" s="61">
        <v>45956</v>
      </c>
      <c r="C2868" t="s">
        <v>484</v>
      </c>
      <c r="D2868" t="s">
        <v>36</v>
      </c>
      <c r="E2868" t="s">
        <v>548</v>
      </c>
      <c r="F2868">
        <v>710</v>
      </c>
      <c r="G2868">
        <v>0.3611111111111111</v>
      </c>
      <c r="H2868">
        <v>0.4548611111111111</v>
      </c>
      <c r="I2868">
        <v>12</v>
      </c>
      <c r="J2868">
        <v>0</v>
      </c>
      <c r="K2868">
        <v>12</v>
      </c>
      <c r="L2868">
        <v>0</v>
      </c>
      <c r="M2868" s="1" t="str">
        <f>IFERROR(VLOOKUP(Tabla1[[#This Row],[COD]],Circuitos[],2,0)," ")</f>
        <v xml:space="preserve"> </v>
      </c>
      <c r="N2868" s="9">
        <f>Tabla1[[#This Row],[DIA]]</f>
        <v>45956</v>
      </c>
    </row>
    <row r="2869" spans="1:14">
      <c r="A2869" s="9" t="str">
        <f>Tabla1[[#This Row],[DIA]]&amp;"-"&amp;Tabla1[[#This Row],[NUM]]</f>
        <v>45956-702</v>
      </c>
      <c r="B2869" s="61">
        <v>45956</v>
      </c>
      <c r="C2869" t="s">
        <v>484</v>
      </c>
      <c r="D2869" t="s">
        <v>13</v>
      </c>
      <c r="E2869" t="s">
        <v>548</v>
      </c>
      <c r="F2869">
        <v>702</v>
      </c>
      <c r="G2869">
        <v>0.60763888888888884</v>
      </c>
      <c r="H2869">
        <v>0.72569444444444442</v>
      </c>
      <c r="I2869">
        <v>20</v>
      </c>
      <c r="J2869">
        <v>0</v>
      </c>
      <c r="K2869">
        <v>20</v>
      </c>
      <c r="L2869">
        <v>0</v>
      </c>
      <c r="M2869" s="1" t="str">
        <f>IFERROR(VLOOKUP(Tabla1[[#This Row],[COD]],Circuitos[],2,0)," ")</f>
        <v xml:space="preserve"> </v>
      </c>
      <c r="N2869" s="9">
        <f>Tabla1[[#This Row],[DIA]]</f>
        <v>45956</v>
      </c>
    </row>
    <row r="2870" spans="1:14">
      <c r="A2870" s="9" t="str">
        <f>Tabla1[[#This Row],[DIA]]&amp;"-"&amp;Tabla1[[#This Row],[NUM]]</f>
        <v>45956-108</v>
      </c>
      <c r="B2870" s="61">
        <v>45956</v>
      </c>
      <c r="C2870" t="s">
        <v>36</v>
      </c>
      <c r="D2870" t="s">
        <v>354</v>
      </c>
      <c r="E2870" t="s">
        <v>355</v>
      </c>
      <c r="F2870">
        <v>108</v>
      </c>
      <c r="G2870">
        <v>0.64930555555555558</v>
      </c>
      <c r="H2870">
        <v>0.875</v>
      </c>
      <c r="I2870">
        <v>12</v>
      </c>
      <c r="J2870">
        <v>0</v>
      </c>
      <c r="K2870">
        <v>12</v>
      </c>
      <c r="L2870">
        <v>0</v>
      </c>
      <c r="M2870" s="1" t="str">
        <f>IFERROR(VLOOKUP(Tabla1[[#This Row],[COD]],Circuitos[],2,0)," ")</f>
        <v xml:space="preserve"> </v>
      </c>
      <c r="N2870" s="9">
        <f>Tabla1[[#This Row],[DIA]]</f>
        <v>45956</v>
      </c>
    </row>
    <row r="2871" spans="1:14">
      <c r="A2871" s="9" t="str">
        <f>Tabla1[[#This Row],[DIA]]&amp;"-"&amp;Tabla1[[#This Row],[NUM]]</f>
        <v>45956-1854</v>
      </c>
      <c r="B2871" s="61">
        <v>45956</v>
      </c>
      <c r="C2871" t="s">
        <v>36</v>
      </c>
      <c r="D2871" t="s">
        <v>147</v>
      </c>
      <c r="E2871" t="s">
        <v>181</v>
      </c>
      <c r="F2871">
        <v>1854</v>
      </c>
      <c r="G2871">
        <v>0.47569444444444442</v>
      </c>
      <c r="H2871">
        <v>0.71180555555555558</v>
      </c>
      <c r="I2871">
        <v>16</v>
      </c>
      <c r="J2871">
        <v>3</v>
      </c>
      <c r="K2871">
        <v>13</v>
      </c>
      <c r="L2871">
        <v>18.75</v>
      </c>
      <c r="M2871" s="1" t="str">
        <f>IFERROR(VLOOKUP(Tabla1[[#This Row],[COD]],Circuitos[],2,0)," ")</f>
        <v xml:space="preserve"> </v>
      </c>
      <c r="N2871" s="9">
        <f>Tabla1[[#This Row],[DIA]]</f>
        <v>45956</v>
      </c>
    </row>
    <row r="2872" spans="1:14">
      <c r="A2872" s="9" t="str">
        <f>Tabla1[[#This Row],[DIA]]&amp;"-"&amp;Tabla1[[#This Row],[NUM]]</f>
        <v>45956-1318</v>
      </c>
      <c r="B2872" s="61">
        <v>45956</v>
      </c>
      <c r="C2872" t="s">
        <v>37</v>
      </c>
      <c r="D2872" t="s">
        <v>147</v>
      </c>
      <c r="E2872" t="s">
        <v>181</v>
      </c>
      <c r="F2872">
        <v>1318</v>
      </c>
      <c r="G2872">
        <v>0.72222222222222221</v>
      </c>
      <c r="H2872">
        <v>0.97222222222222221</v>
      </c>
      <c r="I2872">
        <v>16</v>
      </c>
      <c r="J2872">
        <v>4</v>
      </c>
      <c r="K2872">
        <v>12</v>
      </c>
      <c r="L2872">
        <v>25</v>
      </c>
      <c r="M2872" s="1" t="str">
        <f>IFERROR(VLOOKUP(Tabla1[[#This Row],[COD]],Circuitos[],2,0)," ")</f>
        <v xml:space="preserve"> </v>
      </c>
      <c r="N2872" s="9">
        <f>Tabla1[[#This Row],[DIA]]</f>
        <v>45956</v>
      </c>
    </row>
    <row r="2873" spans="1:14">
      <c r="A2873" s="9" t="str">
        <f>Tabla1[[#This Row],[DIA]]&amp;"-"&amp;Tabla1[[#This Row],[NUM]]</f>
        <v>45956-5118</v>
      </c>
      <c r="B2873" s="61">
        <v>45956</v>
      </c>
      <c r="C2873" t="s">
        <v>198</v>
      </c>
      <c r="D2873" t="s">
        <v>55</v>
      </c>
      <c r="E2873" t="s">
        <v>549</v>
      </c>
      <c r="F2873">
        <v>5118</v>
      </c>
      <c r="G2873">
        <v>0.70486111111111116</v>
      </c>
      <c r="H2873">
        <v>0.79166666666666663</v>
      </c>
      <c r="I2873">
        <v>189</v>
      </c>
      <c r="J2873">
        <v>91</v>
      </c>
      <c r="K2873">
        <v>98</v>
      </c>
      <c r="L2873">
        <v>48.148148148148145</v>
      </c>
      <c r="M2873" s="1" t="str">
        <f>IFERROR(VLOOKUP(Tabla1[[#This Row],[COD]],Circuitos[],2,0)," ")</f>
        <v xml:space="preserve"> </v>
      </c>
      <c r="N2873" s="9">
        <f>Tabla1[[#This Row],[DIA]]</f>
        <v>45956</v>
      </c>
    </row>
    <row r="2874" spans="1:14">
      <c r="A2874" s="9" t="str">
        <f>Tabla1[[#This Row],[DIA]]&amp;"-"&amp;Tabla1[[#This Row],[NUM]]</f>
        <v>45956-872</v>
      </c>
      <c r="B2874" s="61">
        <v>45956</v>
      </c>
      <c r="C2874" t="s">
        <v>223</v>
      </c>
      <c r="D2874" t="s">
        <v>13</v>
      </c>
      <c r="E2874" t="s">
        <v>250</v>
      </c>
      <c r="F2874">
        <v>872</v>
      </c>
      <c r="G2874">
        <v>0.64930555555555558</v>
      </c>
      <c r="H2874">
        <v>0.78819444444444442</v>
      </c>
      <c r="I2874">
        <v>45</v>
      </c>
      <c r="J2874">
        <v>0</v>
      </c>
      <c r="K2874">
        <v>45</v>
      </c>
      <c r="L2874">
        <v>0</v>
      </c>
      <c r="M2874" s="1" t="str">
        <f>IFERROR(VLOOKUP(Tabla1[[#This Row],[COD]],Circuitos[],2,0)," ")</f>
        <v xml:space="preserve"> </v>
      </c>
      <c r="N2874" s="9">
        <f>Tabla1[[#This Row],[DIA]]</f>
        <v>45956</v>
      </c>
    </row>
    <row r="2875" spans="1:14">
      <c r="A2875" s="9" t="str">
        <f>Tabla1[[#This Row],[DIA]]&amp;"-"&amp;Tabla1[[#This Row],[NUM]]</f>
        <v>45956-1335</v>
      </c>
      <c r="B2875" s="61">
        <v>45956</v>
      </c>
      <c r="C2875" t="s">
        <v>139</v>
      </c>
      <c r="D2875" t="s">
        <v>553</v>
      </c>
      <c r="E2875" t="s">
        <v>400</v>
      </c>
      <c r="F2875">
        <v>1335</v>
      </c>
      <c r="G2875">
        <v>0.10069444444444445</v>
      </c>
      <c r="H2875">
        <v>0.31597222222222221</v>
      </c>
      <c r="I2875">
        <v>19</v>
      </c>
      <c r="J2875">
        <v>2</v>
      </c>
      <c r="K2875">
        <v>17</v>
      </c>
      <c r="L2875">
        <v>10.526315789473685</v>
      </c>
      <c r="M2875" s="1" t="str">
        <f>IFERROR(VLOOKUP(Tabla1[[#This Row],[COD]],Circuitos[],2,0)," ")</f>
        <v>Lo Mejor de Kenya</v>
      </c>
      <c r="N2875" s="9">
        <f>Tabla1[[#This Row],[DIA]]</f>
        <v>45956</v>
      </c>
    </row>
    <row r="2876" spans="1:14">
      <c r="A2876" s="9" t="str">
        <f>Tabla1[[#This Row],[DIA]]&amp;"-"&amp;Tabla1[[#This Row],[NUM]]</f>
        <v>45956-1305</v>
      </c>
      <c r="B2876" s="61">
        <v>45956</v>
      </c>
      <c r="C2876" t="s">
        <v>147</v>
      </c>
      <c r="D2876" t="s">
        <v>33</v>
      </c>
      <c r="E2876" t="s">
        <v>181</v>
      </c>
      <c r="F2876">
        <v>1305</v>
      </c>
      <c r="G2876">
        <v>0.55208333333333337</v>
      </c>
      <c r="H2876">
        <v>0.70833333333333337</v>
      </c>
      <c r="I2876">
        <v>12</v>
      </c>
      <c r="J2876">
        <v>4</v>
      </c>
      <c r="K2876">
        <v>8</v>
      </c>
      <c r="L2876">
        <v>33.333333333333336</v>
      </c>
      <c r="M2876" s="1" t="str">
        <f>IFERROR(VLOOKUP(Tabla1[[#This Row],[COD]],Circuitos[],2,0)," ")</f>
        <v xml:space="preserve"> </v>
      </c>
      <c r="N2876" s="9">
        <f>Tabla1[[#This Row],[DIA]]</f>
        <v>45956</v>
      </c>
    </row>
    <row r="2877" spans="1:14">
      <c r="A2877" s="9" t="str">
        <f>Tabla1[[#This Row],[DIA]]&amp;"-"&amp;Tabla1[[#This Row],[NUM]]</f>
        <v>45956-2018</v>
      </c>
      <c r="B2877" s="61">
        <v>45956</v>
      </c>
      <c r="C2877" t="s">
        <v>147</v>
      </c>
      <c r="D2877" t="s">
        <v>180</v>
      </c>
      <c r="E2877" t="s">
        <v>181</v>
      </c>
      <c r="F2877">
        <v>2018</v>
      </c>
      <c r="G2877">
        <v>0.78819444444444442</v>
      </c>
      <c r="H2877">
        <v>0.84722222222222221</v>
      </c>
      <c r="I2877">
        <v>16</v>
      </c>
      <c r="J2877">
        <v>3</v>
      </c>
      <c r="K2877">
        <v>13</v>
      </c>
      <c r="L2877">
        <v>18.75</v>
      </c>
      <c r="M2877" s="1" t="str">
        <f>IFERROR(VLOOKUP(Tabla1[[#This Row],[COD]],Circuitos[],2,0)," ")</f>
        <v xml:space="preserve"> </v>
      </c>
      <c r="N2877" s="9">
        <f>Tabla1[[#This Row],[DIA]]</f>
        <v>45956</v>
      </c>
    </row>
    <row r="2878" spans="1:14">
      <c r="A2878" s="9" t="str">
        <f>Tabla1[[#This Row],[DIA]]&amp;"-"&amp;Tabla1[[#This Row],[NUM]]</f>
        <v>45956-2020</v>
      </c>
      <c r="B2878" s="61">
        <v>45956</v>
      </c>
      <c r="C2878" t="s">
        <v>147</v>
      </c>
      <c r="D2878" t="s">
        <v>180</v>
      </c>
      <c r="E2878" t="s">
        <v>181</v>
      </c>
      <c r="F2878">
        <v>2020</v>
      </c>
      <c r="G2878">
        <v>0.86458333333333337</v>
      </c>
      <c r="H2878">
        <v>0.92361111111111116</v>
      </c>
      <c r="I2878">
        <v>46</v>
      </c>
      <c r="J2878">
        <v>10</v>
      </c>
      <c r="K2878">
        <v>36</v>
      </c>
      <c r="L2878">
        <v>21.739130434782609</v>
      </c>
      <c r="M2878" s="1" t="str">
        <f>IFERROR(VLOOKUP(Tabla1[[#This Row],[COD]],Circuitos[],2,0)," ")</f>
        <v xml:space="preserve"> </v>
      </c>
      <c r="N2878" s="9">
        <f>Tabla1[[#This Row],[DIA]]</f>
        <v>45956</v>
      </c>
    </row>
    <row r="2879" spans="1:14">
      <c r="A2879" s="9" t="str">
        <f>Tabla1[[#This Row],[DIA]]&amp;"-"&amp;Tabla1[[#This Row],[NUM]]</f>
        <v>45956-1855</v>
      </c>
      <c r="B2879" s="61">
        <v>45956</v>
      </c>
      <c r="C2879" t="s">
        <v>147</v>
      </c>
      <c r="D2879" t="s">
        <v>36</v>
      </c>
      <c r="E2879" t="s">
        <v>181</v>
      </c>
      <c r="F2879">
        <v>1855</v>
      </c>
      <c r="G2879">
        <v>0.59722222222222221</v>
      </c>
      <c r="H2879">
        <v>0.71180555555555558</v>
      </c>
      <c r="I2879">
        <v>16</v>
      </c>
      <c r="J2879">
        <v>0</v>
      </c>
      <c r="K2879">
        <v>16</v>
      </c>
      <c r="L2879">
        <v>0</v>
      </c>
      <c r="M2879" s="1" t="str">
        <f>IFERROR(VLOOKUP(Tabla1[[#This Row],[COD]],Circuitos[],2,0)," ")</f>
        <v xml:space="preserve"> </v>
      </c>
      <c r="N2879" s="9">
        <f>Tabla1[[#This Row],[DIA]]</f>
        <v>45956</v>
      </c>
    </row>
    <row r="2880" spans="1:14">
      <c r="A2880" s="9" t="str">
        <f>Tabla1[[#This Row],[DIA]]&amp;"-"&amp;Tabla1[[#This Row],[NUM]]</f>
        <v>45956-1317</v>
      </c>
      <c r="B2880" s="61">
        <v>45956</v>
      </c>
      <c r="C2880" t="s">
        <v>147</v>
      </c>
      <c r="D2880" t="s">
        <v>37</v>
      </c>
      <c r="E2880" t="s">
        <v>181</v>
      </c>
      <c r="F2880">
        <v>1317</v>
      </c>
      <c r="G2880">
        <v>0.58680555555555558</v>
      </c>
      <c r="H2880">
        <v>0.72569444444444442</v>
      </c>
      <c r="I2880">
        <v>16</v>
      </c>
      <c r="J2880">
        <v>7</v>
      </c>
      <c r="K2880">
        <v>9</v>
      </c>
      <c r="L2880">
        <v>43.75</v>
      </c>
      <c r="M2880" s="1" t="str">
        <f>IFERROR(VLOOKUP(Tabla1[[#This Row],[COD]],Circuitos[],2,0)," ")</f>
        <v xml:space="preserve"> </v>
      </c>
      <c r="N2880" s="9">
        <f>Tabla1[[#This Row],[DIA]]</f>
        <v>45956</v>
      </c>
    </row>
    <row r="2881" spans="1:14">
      <c r="A2881" s="9" t="str">
        <f>Tabla1[[#This Row],[DIA]]&amp;"-"&amp;Tabla1[[#This Row],[NUM]]</f>
        <v>45956-1859</v>
      </c>
      <c r="B2881" s="61">
        <v>45956</v>
      </c>
      <c r="C2881" t="s">
        <v>147</v>
      </c>
      <c r="D2881" t="s">
        <v>13</v>
      </c>
      <c r="E2881" t="s">
        <v>181</v>
      </c>
      <c r="F2881">
        <v>1859</v>
      </c>
      <c r="G2881">
        <v>0.55208333333333337</v>
      </c>
      <c r="H2881">
        <v>0.70138888888888884</v>
      </c>
      <c r="I2881">
        <v>26</v>
      </c>
      <c r="J2881">
        <v>11</v>
      </c>
      <c r="K2881">
        <v>15</v>
      </c>
      <c r="L2881">
        <v>42.307692307692307</v>
      </c>
      <c r="M2881" s="1" t="str">
        <f>IFERROR(VLOOKUP(Tabla1[[#This Row],[COD]],Circuitos[],2,0)," ")</f>
        <v xml:space="preserve"> </v>
      </c>
      <c r="N2881" s="9">
        <f>Tabla1[[#This Row],[DIA]]</f>
        <v>45956</v>
      </c>
    </row>
    <row r="2882" spans="1:14">
      <c r="A2882" s="9" t="str">
        <f>Tabla1[[#This Row],[DIA]]&amp;"-"&amp;Tabla1[[#This Row],[NUM]]</f>
        <v>45956-1313</v>
      </c>
      <c r="B2882" s="61">
        <v>45956</v>
      </c>
      <c r="C2882" t="s">
        <v>147</v>
      </c>
      <c r="D2882" t="s">
        <v>22</v>
      </c>
      <c r="E2882" t="s">
        <v>181</v>
      </c>
      <c r="F2882">
        <v>1313</v>
      </c>
      <c r="G2882">
        <v>0.59375</v>
      </c>
      <c r="H2882">
        <v>0.72569444444444442</v>
      </c>
      <c r="I2882">
        <v>12</v>
      </c>
      <c r="J2882">
        <v>0</v>
      </c>
      <c r="K2882">
        <v>12</v>
      </c>
      <c r="L2882">
        <v>0</v>
      </c>
      <c r="M2882" s="1" t="str">
        <f>IFERROR(VLOOKUP(Tabla1[[#This Row],[COD]],Circuitos[],2,0)," ")</f>
        <v xml:space="preserve"> </v>
      </c>
      <c r="N2882" s="9">
        <f>Tabla1[[#This Row],[DIA]]</f>
        <v>45956</v>
      </c>
    </row>
    <row r="2883" spans="1:14">
      <c r="A2883" s="9" t="str">
        <f>Tabla1[[#This Row],[DIA]]&amp;"-"&amp;Tabla1[[#This Row],[NUM]]</f>
        <v>45956-901</v>
      </c>
      <c r="B2883" s="61">
        <v>45956</v>
      </c>
      <c r="C2883" t="s">
        <v>563</v>
      </c>
      <c r="D2883" t="s">
        <v>484</v>
      </c>
      <c r="E2883" t="s">
        <v>548</v>
      </c>
      <c r="F2883">
        <v>901</v>
      </c>
      <c r="G2883">
        <v>0.21527777777777779</v>
      </c>
      <c r="H2883">
        <v>0.28819444444444442</v>
      </c>
      <c r="I2883">
        <v>12</v>
      </c>
      <c r="J2883">
        <v>0</v>
      </c>
      <c r="K2883">
        <v>12</v>
      </c>
      <c r="L2883">
        <v>0</v>
      </c>
      <c r="M2883" s="1" t="str">
        <f>IFERROR(VLOOKUP(Tabla1[[#This Row],[COD]],Circuitos[],2,0)," ")</f>
        <v xml:space="preserve"> </v>
      </c>
      <c r="N2883" s="9">
        <f>Tabla1[[#This Row],[DIA]]</f>
        <v>45956</v>
      </c>
    </row>
    <row r="2884" spans="1:14">
      <c r="A2884" s="9" t="str">
        <f>Tabla1[[#This Row],[DIA]]&amp;"-"&amp;Tabla1[[#This Row],[NUM]]</f>
        <v>45956-903</v>
      </c>
      <c r="B2884" s="61">
        <v>45956</v>
      </c>
      <c r="C2884" t="s">
        <v>563</v>
      </c>
      <c r="D2884" t="s">
        <v>484</v>
      </c>
      <c r="E2884" t="s">
        <v>548</v>
      </c>
      <c r="F2884">
        <v>903</v>
      </c>
      <c r="G2884">
        <v>0.43402777777777779</v>
      </c>
      <c r="H2884">
        <v>0.50694444444444442</v>
      </c>
      <c r="I2884">
        <v>20</v>
      </c>
      <c r="J2884">
        <v>0</v>
      </c>
      <c r="K2884">
        <v>20</v>
      </c>
      <c r="L2884">
        <v>0</v>
      </c>
      <c r="M2884" s="1" t="str">
        <f>IFERROR(VLOOKUP(Tabla1[[#This Row],[COD]],Circuitos[],2,0)," ")</f>
        <v xml:space="preserve"> </v>
      </c>
      <c r="N2884" s="9">
        <f>Tabla1[[#This Row],[DIA]]</f>
        <v>45956</v>
      </c>
    </row>
    <row r="2885" spans="1:14">
      <c r="A2885" s="9" t="str">
        <f>Tabla1[[#This Row],[DIA]]&amp;"-"&amp;Tabla1[[#This Row],[NUM]]</f>
        <v>45956-1858</v>
      </c>
      <c r="B2885" s="61">
        <v>45956</v>
      </c>
      <c r="C2885" t="s">
        <v>13</v>
      </c>
      <c r="D2885" t="s">
        <v>147</v>
      </c>
      <c r="E2885" t="s">
        <v>181</v>
      </c>
      <c r="F2885">
        <v>1858</v>
      </c>
      <c r="G2885">
        <v>0.5</v>
      </c>
      <c r="H2885">
        <v>0.76041666666666663</v>
      </c>
      <c r="I2885">
        <v>26</v>
      </c>
      <c r="J2885">
        <v>8</v>
      </c>
      <c r="K2885">
        <v>18</v>
      </c>
      <c r="L2885">
        <v>30.76923076923077</v>
      </c>
      <c r="M2885" s="1" t="str">
        <f>IFERROR(VLOOKUP(Tabla1[[#This Row],[COD]],Circuitos[],2,0)," ")</f>
        <v xml:space="preserve"> </v>
      </c>
      <c r="N2885" s="9">
        <f>Tabla1[[#This Row],[DIA]]</f>
        <v>45956</v>
      </c>
    </row>
    <row r="2886" spans="1:14">
      <c r="A2886" s="9" t="str">
        <f>Tabla1[[#This Row],[DIA]]&amp;"-"&amp;Tabla1[[#This Row],[NUM]]</f>
        <v>45956-1832</v>
      </c>
      <c r="B2886" s="61">
        <v>45956</v>
      </c>
      <c r="C2886" t="s">
        <v>234</v>
      </c>
      <c r="D2886" t="s">
        <v>13</v>
      </c>
      <c r="E2886" t="s">
        <v>250</v>
      </c>
      <c r="F2886">
        <v>1832</v>
      </c>
      <c r="G2886">
        <v>0.61805555555555558</v>
      </c>
      <c r="H2886">
        <v>0.73263888888888884</v>
      </c>
      <c r="I2886">
        <v>40</v>
      </c>
      <c r="J2886">
        <v>0</v>
      </c>
      <c r="K2886">
        <v>40</v>
      </c>
      <c r="L2886">
        <v>0</v>
      </c>
      <c r="M2886" s="1" t="str">
        <f>IFERROR(VLOOKUP(Tabla1[[#This Row],[COD]],Circuitos[],2,0)," ")</f>
        <v xml:space="preserve"> </v>
      </c>
      <c r="N2886" s="9">
        <f>Tabla1[[#This Row],[DIA]]</f>
        <v>45956</v>
      </c>
    </row>
    <row r="2887" spans="1:14">
      <c r="A2887" s="9" t="str">
        <f>Tabla1[[#This Row],[DIA]]&amp;"-"&amp;Tabla1[[#This Row],[NUM]]</f>
        <v>45956-808</v>
      </c>
      <c r="B2887" s="61">
        <v>45956</v>
      </c>
      <c r="C2887" t="s">
        <v>236</v>
      </c>
      <c r="D2887" t="s">
        <v>13</v>
      </c>
      <c r="E2887" t="s">
        <v>250</v>
      </c>
      <c r="F2887">
        <v>808</v>
      </c>
      <c r="G2887">
        <v>0.51736111111111116</v>
      </c>
      <c r="H2887">
        <v>0.64930555555555558</v>
      </c>
      <c r="I2887">
        <v>45</v>
      </c>
      <c r="J2887">
        <v>7</v>
      </c>
      <c r="K2887">
        <v>38</v>
      </c>
      <c r="L2887">
        <v>15.555555555555555</v>
      </c>
      <c r="M2887" s="1" t="str">
        <f>IFERROR(VLOOKUP(Tabla1[[#This Row],[COD]],Circuitos[],2,0)," ")</f>
        <v xml:space="preserve"> </v>
      </c>
      <c r="N2887" s="9">
        <f>Tabla1[[#This Row],[DIA]]</f>
        <v>45956</v>
      </c>
    </row>
    <row r="2888" spans="1:14">
      <c r="A2888" s="9" t="str">
        <f>Tabla1[[#This Row],[DIA]]&amp;"-"&amp;Tabla1[[#This Row],[NUM]]</f>
        <v>45956-5117</v>
      </c>
      <c r="B2888" s="61">
        <v>45956</v>
      </c>
      <c r="C2888" t="s">
        <v>22</v>
      </c>
      <c r="D2888" t="s">
        <v>198</v>
      </c>
      <c r="E2888" t="s">
        <v>549</v>
      </c>
      <c r="F2888">
        <v>5117</v>
      </c>
      <c r="G2888">
        <v>0.58333333333333337</v>
      </c>
      <c r="H2888">
        <v>0.67708333333333337</v>
      </c>
      <c r="I2888">
        <v>189</v>
      </c>
      <c r="J2888">
        <v>82</v>
      </c>
      <c r="K2888">
        <v>107</v>
      </c>
      <c r="L2888">
        <v>43.386243386243386</v>
      </c>
      <c r="M2888" s="1" t="str">
        <f>IFERROR(VLOOKUP(Tabla1[[#This Row],[COD]],Circuitos[],2,0)," ")</f>
        <v>Puglia y Costa Amalfitana II</v>
      </c>
      <c r="N2888" s="9">
        <f>Tabla1[[#This Row],[DIA]]</f>
        <v>45956</v>
      </c>
    </row>
    <row r="2889" spans="1:14">
      <c r="A2889" s="9" t="str">
        <f>Tabla1[[#This Row],[DIA]]&amp;"-"&amp;Tabla1[[#This Row],[NUM]]</f>
        <v>45956-1302</v>
      </c>
      <c r="B2889" s="61">
        <v>45956</v>
      </c>
      <c r="C2889" t="s">
        <v>22</v>
      </c>
      <c r="D2889" t="s">
        <v>147</v>
      </c>
      <c r="E2889" t="s">
        <v>181</v>
      </c>
      <c r="F2889">
        <v>1302</v>
      </c>
      <c r="G2889">
        <v>0.50694444444444442</v>
      </c>
      <c r="H2889">
        <v>0.75347222222222221</v>
      </c>
      <c r="I2889">
        <v>10</v>
      </c>
      <c r="J2889">
        <v>0</v>
      </c>
      <c r="K2889">
        <v>10</v>
      </c>
      <c r="L2889">
        <v>0</v>
      </c>
      <c r="M2889" s="1" t="str">
        <f>IFERROR(VLOOKUP(Tabla1[[#This Row],[COD]],Circuitos[],2,0)," ")</f>
        <v xml:space="preserve"> </v>
      </c>
      <c r="N2889" s="9">
        <f>Tabla1[[#This Row],[DIA]]</f>
        <v>45956</v>
      </c>
    </row>
    <row r="2890" spans="1:14">
      <c r="A2890" s="9" t="str">
        <f>Tabla1[[#This Row],[DIA]]&amp;"-"&amp;Tabla1[[#This Row],[NUM]]</f>
        <v>45957-1336</v>
      </c>
      <c r="B2890" s="61">
        <v>45957</v>
      </c>
      <c r="C2890" t="s">
        <v>36</v>
      </c>
      <c r="D2890" t="s">
        <v>183</v>
      </c>
      <c r="E2890" t="s">
        <v>174</v>
      </c>
      <c r="F2890">
        <v>1336</v>
      </c>
      <c r="G2890">
        <v>0.58680555555555558</v>
      </c>
      <c r="H2890">
        <v>0.82291666666666663</v>
      </c>
      <c r="I2890">
        <v>10</v>
      </c>
      <c r="J2890">
        <v>3</v>
      </c>
      <c r="K2890">
        <v>7</v>
      </c>
      <c r="L2890">
        <v>30</v>
      </c>
      <c r="M2890" s="1" t="str">
        <f>IFERROR(VLOOKUP(Tabla1[[#This Row],[COD]],Circuitos[],2,0)," ")</f>
        <v>Programas de Egipto</v>
      </c>
      <c r="N2890" s="9">
        <f>Tabla1[[#This Row],[DIA]]</f>
        <v>45957</v>
      </c>
    </row>
    <row r="2891" spans="1:14">
      <c r="A2891" s="9" t="str">
        <f>Tabla1[[#This Row],[DIA]]&amp;"-"&amp;Tabla1[[#This Row],[NUM]]</f>
        <v>45957-2722</v>
      </c>
      <c r="B2891" s="61">
        <v>45957</v>
      </c>
      <c r="C2891" t="s">
        <v>37</v>
      </c>
      <c r="D2891" t="s">
        <v>183</v>
      </c>
      <c r="E2891" t="s">
        <v>561</v>
      </c>
      <c r="F2891">
        <v>2722</v>
      </c>
      <c r="G2891">
        <v>0.67013888888888884</v>
      </c>
      <c r="H2891">
        <v>0.93055555555555558</v>
      </c>
      <c r="I2891">
        <v>10</v>
      </c>
      <c r="J2891">
        <v>0</v>
      </c>
      <c r="K2891">
        <v>10</v>
      </c>
      <c r="L2891">
        <v>0</v>
      </c>
      <c r="M2891" s="1" t="str">
        <f>IFERROR(VLOOKUP(Tabla1[[#This Row],[COD]],Circuitos[],2,0)," ")</f>
        <v>Programas de Egipto</v>
      </c>
      <c r="N2891" s="9">
        <f>Tabla1[[#This Row],[DIA]]</f>
        <v>45957</v>
      </c>
    </row>
    <row r="2892" spans="1:14">
      <c r="A2892" s="9" t="str">
        <f>Tabla1[[#This Row],[DIA]]&amp;"-"&amp;Tabla1[[#This Row],[NUM]]</f>
        <v>45957-1335</v>
      </c>
      <c r="B2892" s="61">
        <v>45957</v>
      </c>
      <c r="C2892" t="s">
        <v>173</v>
      </c>
      <c r="D2892" t="s">
        <v>36</v>
      </c>
      <c r="E2892" t="s">
        <v>174</v>
      </c>
      <c r="F2892">
        <v>1335</v>
      </c>
      <c r="G2892">
        <v>0.40277777777777779</v>
      </c>
      <c r="H2892">
        <v>0.54513888888888884</v>
      </c>
      <c r="I2892">
        <v>10</v>
      </c>
      <c r="J2892">
        <v>0</v>
      </c>
      <c r="K2892">
        <v>10</v>
      </c>
      <c r="L2892">
        <v>0</v>
      </c>
      <c r="M2892" s="1" t="str">
        <f>IFERROR(VLOOKUP(Tabla1[[#This Row],[COD]],Circuitos[],2,0)," ")</f>
        <v xml:space="preserve"> </v>
      </c>
      <c r="N2892" s="9">
        <f>Tabla1[[#This Row],[DIA]]</f>
        <v>45957</v>
      </c>
    </row>
    <row r="2893" spans="1:14">
      <c r="A2893" s="9" t="str">
        <f>Tabla1[[#This Row],[DIA]]&amp;"-"&amp;Tabla1[[#This Row],[NUM]]</f>
        <v>45957-2721</v>
      </c>
      <c r="B2893" s="61">
        <v>45957</v>
      </c>
      <c r="C2893" t="s">
        <v>173</v>
      </c>
      <c r="D2893" t="s">
        <v>37</v>
      </c>
      <c r="E2893" t="s">
        <v>561</v>
      </c>
      <c r="F2893">
        <v>2721</v>
      </c>
      <c r="G2893">
        <v>0.45833333333333331</v>
      </c>
      <c r="H2893">
        <v>0.62847222222222221</v>
      </c>
      <c r="I2893">
        <v>10</v>
      </c>
      <c r="J2893">
        <v>0</v>
      </c>
      <c r="K2893">
        <v>10</v>
      </c>
      <c r="L2893">
        <v>0</v>
      </c>
      <c r="M2893" s="1" t="str">
        <f>IFERROR(VLOOKUP(Tabla1[[#This Row],[COD]],Circuitos[],2,0)," ")</f>
        <v xml:space="preserve"> </v>
      </c>
      <c r="N2893" s="9">
        <f>Tabla1[[#This Row],[DIA]]</f>
        <v>45957</v>
      </c>
    </row>
    <row r="2894" spans="1:14">
      <c r="A2894" s="9" t="str">
        <f>Tabla1[[#This Row],[DIA]]&amp;"-"&amp;Tabla1[[#This Row],[NUM]]</f>
        <v>45957-1014</v>
      </c>
      <c r="B2894" s="61">
        <v>45957</v>
      </c>
      <c r="C2894" t="s">
        <v>173</v>
      </c>
      <c r="D2894" t="s">
        <v>565</v>
      </c>
      <c r="E2894" t="s">
        <v>174</v>
      </c>
      <c r="F2894">
        <v>1014</v>
      </c>
      <c r="G2894">
        <v>0.39583333333333331</v>
      </c>
      <c r="H2894">
        <v>0.60416666666666663</v>
      </c>
      <c r="I2894">
        <v>88</v>
      </c>
      <c r="J2894">
        <v>28</v>
      </c>
      <c r="K2894">
        <v>60</v>
      </c>
      <c r="L2894">
        <v>31.818181818181817</v>
      </c>
      <c r="M2894" s="1" t="str">
        <f>IFERROR(VLOOKUP(Tabla1[[#This Row],[COD]],Circuitos[],2,0)," ")</f>
        <v xml:space="preserve"> </v>
      </c>
      <c r="N2894" s="9">
        <f>Tabla1[[#This Row],[DIA]]</f>
        <v>45957</v>
      </c>
    </row>
    <row r="2895" spans="1:14">
      <c r="A2895" s="9" t="str">
        <f>Tabla1[[#This Row],[DIA]]&amp;"-"&amp;Tabla1[[#This Row],[NUM]]</f>
        <v>45957-1002</v>
      </c>
      <c r="B2895" s="61">
        <v>45957</v>
      </c>
      <c r="C2895" t="s">
        <v>173</v>
      </c>
      <c r="D2895" t="s">
        <v>13</v>
      </c>
      <c r="E2895" t="s">
        <v>174</v>
      </c>
      <c r="F2895">
        <v>1002</v>
      </c>
      <c r="G2895">
        <v>0.3125</v>
      </c>
      <c r="H2895">
        <v>0.4861111111111111</v>
      </c>
      <c r="I2895">
        <v>20</v>
      </c>
      <c r="J2895">
        <v>0</v>
      </c>
      <c r="K2895">
        <v>20</v>
      </c>
      <c r="L2895">
        <v>0</v>
      </c>
      <c r="M2895" s="1" t="str">
        <f>IFERROR(VLOOKUP(Tabla1[[#This Row],[COD]],Circuitos[],2,0)," ")</f>
        <v>Programas de Egipto</v>
      </c>
      <c r="N2895" s="9">
        <f>Tabla1[[#This Row],[DIA]]</f>
        <v>45957</v>
      </c>
    </row>
    <row r="2896" spans="1:14">
      <c r="A2896" s="9" t="str">
        <f>Tabla1[[#This Row],[DIA]]&amp;"-"&amp;Tabla1[[#This Row],[NUM]]</f>
        <v>45957-761</v>
      </c>
      <c r="B2896" s="61">
        <v>45957</v>
      </c>
      <c r="C2896" t="s">
        <v>552</v>
      </c>
      <c r="D2896" t="s">
        <v>147</v>
      </c>
      <c r="E2896" t="s">
        <v>181</v>
      </c>
      <c r="F2896">
        <v>761</v>
      </c>
      <c r="G2896">
        <v>0.1076388888888889</v>
      </c>
      <c r="H2896">
        <v>0.27083333333333331</v>
      </c>
      <c r="I2896">
        <v>27</v>
      </c>
      <c r="J2896">
        <v>0</v>
      </c>
      <c r="K2896">
        <v>27</v>
      </c>
      <c r="L2896">
        <v>0</v>
      </c>
      <c r="M2896" s="1" t="str">
        <f>IFERROR(VLOOKUP(Tabla1[[#This Row],[COD]],Circuitos[],2,0)," ")</f>
        <v xml:space="preserve"> </v>
      </c>
      <c r="N2896" s="9">
        <f>Tabla1[[#This Row],[DIA]]</f>
        <v>45957</v>
      </c>
    </row>
    <row r="2897" spans="1:14">
      <c r="A2897" s="9" t="str">
        <f>Tabla1[[#This Row],[DIA]]&amp;"-"&amp;Tabla1[[#This Row],[NUM]]</f>
        <v>45957-2022</v>
      </c>
      <c r="B2897" s="61">
        <v>45957</v>
      </c>
      <c r="C2897" t="s">
        <v>147</v>
      </c>
      <c r="D2897" t="s">
        <v>180</v>
      </c>
      <c r="E2897" t="s">
        <v>181</v>
      </c>
      <c r="F2897">
        <v>2022</v>
      </c>
      <c r="G2897">
        <v>9.0277777777777776E-2</v>
      </c>
      <c r="H2897">
        <v>0.15277777777777779</v>
      </c>
      <c r="I2897">
        <v>16</v>
      </c>
      <c r="J2897">
        <v>4</v>
      </c>
      <c r="K2897">
        <v>12</v>
      </c>
      <c r="L2897">
        <v>25</v>
      </c>
      <c r="M2897" s="1" t="str">
        <f>IFERROR(VLOOKUP(Tabla1[[#This Row],[COD]],Circuitos[],2,0)," ")</f>
        <v xml:space="preserve"> </v>
      </c>
      <c r="N2897" s="9">
        <f>Tabla1[[#This Row],[DIA]]</f>
        <v>45957</v>
      </c>
    </row>
    <row r="2898" spans="1:14">
      <c r="A2898" s="9" t="str">
        <f>Tabla1[[#This Row],[DIA]]&amp;"-"&amp;Tabla1[[#This Row],[NUM]]</f>
        <v>45957-1857</v>
      </c>
      <c r="B2898" s="61">
        <v>45957</v>
      </c>
      <c r="C2898" t="s">
        <v>147</v>
      </c>
      <c r="D2898" t="s">
        <v>13</v>
      </c>
      <c r="E2898" t="s">
        <v>181</v>
      </c>
      <c r="F2898">
        <v>1857</v>
      </c>
      <c r="G2898">
        <v>0.34027777777777779</v>
      </c>
      <c r="H2898">
        <v>0.4548611111111111</v>
      </c>
      <c r="I2898">
        <v>27</v>
      </c>
      <c r="J2898">
        <v>0</v>
      </c>
      <c r="K2898">
        <v>27</v>
      </c>
      <c r="L2898">
        <v>0</v>
      </c>
      <c r="M2898" s="1" t="str">
        <f>IFERROR(VLOOKUP(Tabla1[[#This Row],[COD]],Circuitos[],2,0)," ")</f>
        <v xml:space="preserve"> </v>
      </c>
      <c r="N2898" s="9">
        <f>Tabla1[[#This Row],[DIA]]</f>
        <v>45957</v>
      </c>
    </row>
    <row r="2899" spans="1:14">
      <c r="A2899" s="9" t="str">
        <f>Tabla1[[#This Row],[DIA]]&amp;"-"&amp;Tabla1[[#This Row],[NUM]]</f>
        <v>45957-1358</v>
      </c>
      <c r="B2899" s="61">
        <v>45957</v>
      </c>
      <c r="C2899" t="s">
        <v>13</v>
      </c>
      <c r="D2899" t="s">
        <v>147</v>
      </c>
      <c r="E2899" t="s">
        <v>181</v>
      </c>
      <c r="F2899">
        <v>1358</v>
      </c>
      <c r="G2899">
        <v>0.61458333333333337</v>
      </c>
      <c r="H2899">
        <v>0.83333333333333337</v>
      </c>
      <c r="I2899">
        <v>27</v>
      </c>
      <c r="J2899">
        <v>0</v>
      </c>
      <c r="K2899">
        <v>27</v>
      </c>
      <c r="L2899">
        <v>0</v>
      </c>
      <c r="M2899" s="1" t="str">
        <f>IFERROR(VLOOKUP(Tabla1[[#This Row],[COD]],Circuitos[],2,0)," ")</f>
        <v xml:space="preserve"> </v>
      </c>
      <c r="N2899" s="9">
        <f>Tabla1[[#This Row],[DIA]]</f>
        <v>45957</v>
      </c>
    </row>
    <row r="2900" spans="1:14">
      <c r="A2900" s="9" t="str">
        <f>Tabla1[[#This Row],[DIA]]&amp;"-"&amp;Tabla1[[#This Row],[NUM]]</f>
        <v>45957-1002</v>
      </c>
      <c r="B2900" s="61">
        <v>45957</v>
      </c>
      <c r="C2900" t="s">
        <v>13</v>
      </c>
      <c r="D2900" t="s">
        <v>183</v>
      </c>
      <c r="E2900" t="s">
        <v>174</v>
      </c>
      <c r="F2900">
        <v>1002</v>
      </c>
      <c r="G2900">
        <v>0.52777777777777779</v>
      </c>
      <c r="H2900">
        <v>0.77777777777777779</v>
      </c>
      <c r="I2900">
        <v>20</v>
      </c>
      <c r="J2900">
        <v>0</v>
      </c>
      <c r="K2900">
        <v>20</v>
      </c>
      <c r="L2900">
        <v>0</v>
      </c>
      <c r="M2900" s="1" t="str">
        <f>IFERROR(VLOOKUP(Tabla1[[#This Row],[COD]],Circuitos[],2,0)," ")</f>
        <v>Programas de Egipto</v>
      </c>
      <c r="N2900" s="9">
        <f>Tabla1[[#This Row],[DIA]]</f>
        <v>45957</v>
      </c>
    </row>
    <row r="2901" spans="1:14">
      <c r="A2901" s="9" t="str">
        <f>Tabla1[[#This Row],[DIA]]&amp;"-"&amp;Tabla1[[#This Row],[NUM]]</f>
        <v>45957-5116</v>
      </c>
      <c r="B2901" s="61">
        <v>45957</v>
      </c>
      <c r="C2901" t="s">
        <v>447</v>
      </c>
      <c r="D2901" t="s">
        <v>44</v>
      </c>
      <c r="E2901" t="s">
        <v>549</v>
      </c>
      <c r="F2901">
        <v>5116</v>
      </c>
      <c r="G2901">
        <v>0.5625</v>
      </c>
      <c r="H2901">
        <v>0.67361111111111116</v>
      </c>
      <c r="I2901">
        <v>189</v>
      </c>
      <c r="J2901">
        <v>189</v>
      </c>
      <c r="K2901">
        <v>0</v>
      </c>
      <c r="L2901">
        <v>100</v>
      </c>
      <c r="M2901" s="1" t="str">
        <f>IFERROR(VLOOKUP(Tabla1[[#This Row],[COD]],Circuitos[],2,0)," ")</f>
        <v xml:space="preserve"> </v>
      </c>
      <c r="N2901" s="9">
        <f>Tabla1[[#This Row],[DIA]]</f>
        <v>45957</v>
      </c>
    </row>
    <row r="2902" spans="1:14">
      <c r="A2902" s="9" t="str">
        <f>Tabla1[[#This Row],[DIA]]&amp;"-"&amp;Tabla1[[#This Row],[NUM]]</f>
        <v>45957-5115</v>
      </c>
      <c r="B2902" s="61">
        <v>45957</v>
      </c>
      <c r="C2902" t="s">
        <v>55</v>
      </c>
      <c r="D2902" t="s">
        <v>447</v>
      </c>
      <c r="E2902" t="s">
        <v>549</v>
      </c>
      <c r="F2902">
        <v>5115</v>
      </c>
      <c r="G2902">
        <v>0.29166666666666669</v>
      </c>
      <c r="H2902">
        <v>0.52777777777777779</v>
      </c>
      <c r="I2902">
        <v>189</v>
      </c>
      <c r="J2902">
        <v>160</v>
      </c>
      <c r="K2902">
        <v>29</v>
      </c>
      <c r="L2902">
        <v>84.656084656084658</v>
      </c>
      <c r="M2902" s="1" t="str">
        <f>IFERROR(VLOOKUP(Tabla1[[#This Row],[COD]],Circuitos[],2,0)," ")</f>
        <v>Turquía Eterna III y IV</v>
      </c>
      <c r="N2902" s="9">
        <f>Tabla1[[#This Row],[DIA]]</f>
        <v>45957</v>
      </c>
    </row>
    <row r="2903" spans="1:14">
      <c r="A2903" s="9" t="str">
        <f>Tabla1[[#This Row],[DIA]]&amp;"-"&amp;Tabla1[[#This Row],[NUM]]</f>
        <v>45957-471</v>
      </c>
      <c r="B2903" s="61">
        <v>45957</v>
      </c>
      <c r="C2903" t="s">
        <v>294</v>
      </c>
      <c r="D2903" t="s">
        <v>13</v>
      </c>
      <c r="E2903" t="s">
        <v>295</v>
      </c>
      <c r="F2903">
        <v>471</v>
      </c>
      <c r="G2903">
        <v>0.2986111111111111</v>
      </c>
      <c r="H2903">
        <v>0.40625</v>
      </c>
      <c r="I2903">
        <v>40</v>
      </c>
      <c r="J2903">
        <v>0</v>
      </c>
      <c r="K2903">
        <v>40</v>
      </c>
      <c r="L2903">
        <v>0</v>
      </c>
      <c r="M2903" s="1" t="str">
        <f>IFERROR(VLOOKUP(Tabla1[[#This Row],[COD]],Circuitos[],2,0)," ")</f>
        <v xml:space="preserve"> </v>
      </c>
      <c r="N2903" s="9">
        <f>Tabla1[[#This Row],[DIA]]</f>
        <v>45957</v>
      </c>
    </row>
    <row r="2904" spans="1:14">
      <c r="A2904" s="9" t="str">
        <f>Tabla1[[#This Row],[DIA]]&amp;"-"&amp;Tabla1[[#This Row],[NUM]]</f>
        <v>45957-898</v>
      </c>
      <c r="B2904" s="61">
        <v>45957</v>
      </c>
      <c r="C2904" t="s">
        <v>277</v>
      </c>
      <c r="D2904" t="s">
        <v>13</v>
      </c>
      <c r="E2904" t="s">
        <v>278</v>
      </c>
      <c r="F2904">
        <v>898</v>
      </c>
      <c r="G2904">
        <v>0.28125</v>
      </c>
      <c r="H2904">
        <v>0.51041666666666663</v>
      </c>
      <c r="I2904">
        <v>120</v>
      </c>
      <c r="J2904">
        <v>4</v>
      </c>
      <c r="K2904">
        <v>116</v>
      </c>
      <c r="L2904">
        <v>3.3333333333333335</v>
      </c>
      <c r="M2904" s="1" t="str">
        <f>IFERROR(VLOOKUP(Tabla1[[#This Row],[COD]],Circuitos[],2,0)," ")</f>
        <v xml:space="preserve"> </v>
      </c>
      <c r="N2904" s="9">
        <f>Tabla1[[#This Row],[DIA]]</f>
        <v>45957</v>
      </c>
    </row>
    <row r="2905" spans="1:14">
      <c r="A2905" s="9" t="str">
        <f>Tabla1[[#This Row],[DIA]]&amp;"-"&amp;Tabla1[[#This Row],[NUM]]</f>
        <v>45957-678</v>
      </c>
      <c r="B2905" s="61">
        <v>45957</v>
      </c>
      <c r="C2905" t="s">
        <v>310</v>
      </c>
      <c r="D2905" t="s">
        <v>13</v>
      </c>
      <c r="E2905" t="s">
        <v>250</v>
      </c>
      <c r="F2905">
        <v>678</v>
      </c>
      <c r="G2905">
        <v>0.50347222222222221</v>
      </c>
      <c r="H2905">
        <v>0.61458333333333337</v>
      </c>
      <c r="I2905">
        <v>45</v>
      </c>
      <c r="J2905">
        <v>0</v>
      </c>
      <c r="K2905">
        <v>45</v>
      </c>
      <c r="L2905">
        <v>0</v>
      </c>
      <c r="M2905" s="1" t="str">
        <f>IFERROR(VLOOKUP(Tabla1[[#This Row],[COD]],Circuitos[],2,0)," ")</f>
        <v xml:space="preserve"> </v>
      </c>
      <c r="N2905" s="9">
        <f>Tabla1[[#This Row],[DIA]]</f>
        <v>45957</v>
      </c>
    </row>
    <row r="2906" spans="1:14">
      <c r="A2906" s="9" t="str">
        <f>Tabla1[[#This Row],[DIA]]&amp;"-"&amp;Tabla1[[#This Row],[NUM]]</f>
        <v>45958-762</v>
      </c>
      <c r="B2906" s="61">
        <v>45958</v>
      </c>
      <c r="C2906" t="s">
        <v>147</v>
      </c>
      <c r="D2906" t="s">
        <v>552</v>
      </c>
      <c r="E2906" t="s">
        <v>181</v>
      </c>
      <c r="F2906">
        <v>762</v>
      </c>
      <c r="G2906">
        <v>2.7777777777777776E-2</v>
      </c>
      <c r="H2906">
        <v>0.26041666666666669</v>
      </c>
      <c r="I2906">
        <v>27</v>
      </c>
      <c r="J2906">
        <v>0</v>
      </c>
      <c r="K2906">
        <v>27</v>
      </c>
      <c r="L2906">
        <v>0</v>
      </c>
      <c r="M2906" s="1" t="str">
        <f>IFERROR(VLOOKUP(Tabla1[[#This Row],[COD]],Circuitos[],2,0)," ")</f>
        <v xml:space="preserve"> </v>
      </c>
      <c r="N2906" s="9">
        <f>Tabla1[[#This Row],[DIA]]</f>
        <v>45958</v>
      </c>
    </row>
    <row r="2907" spans="1:14">
      <c r="A2907" s="9" t="str">
        <f>Tabla1[[#This Row],[DIA]]&amp;"-"&amp;Tabla1[[#This Row],[NUM]]</f>
        <v>45959-2333</v>
      </c>
      <c r="B2907" s="61">
        <v>45959</v>
      </c>
      <c r="C2907" t="s">
        <v>185</v>
      </c>
      <c r="D2907" t="s">
        <v>147</v>
      </c>
      <c r="E2907" t="s">
        <v>181</v>
      </c>
      <c r="F2907">
        <v>2333</v>
      </c>
      <c r="G2907">
        <v>0.79513888888888884</v>
      </c>
      <c r="H2907">
        <v>0.85763888888888884</v>
      </c>
      <c r="I2907">
        <v>40</v>
      </c>
      <c r="J2907">
        <v>10</v>
      </c>
      <c r="K2907">
        <v>30</v>
      </c>
      <c r="L2907">
        <v>25</v>
      </c>
      <c r="M2907" s="1" t="str">
        <f>IFERROR(VLOOKUP(Tabla1[[#This Row],[COD]],Circuitos[],2,0)," ")</f>
        <v xml:space="preserve"> </v>
      </c>
      <c r="N2907" s="9">
        <f>Tabla1[[#This Row],[DIA]]</f>
        <v>45959</v>
      </c>
    </row>
    <row r="2908" spans="1:14">
      <c r="A2908" s="9" t="str">
        <f>Tabla1[[#This Row],[DIA]]&amp;"-"&amp;Tabla1[[#This Row],[NUM]]</f>
        <v>45959-8055</v>
      </c>
      <c r="B2908" s="61">
        <v>45959</v>
      </c>
      <c r="C2908" t="s">
        <v>175</v>
      </c>
      <c r="D2908" t="s">
        <v>173</v>
      </c>
      <c r="E2908" t="s">
        <v>257</v>
      </c>
      <c r="F2908">
        <v>8055</v>
      </c>
      <c r="G2908">
        <v>0.5625</v>
      </c>
      <c r="H2908">
        <v>0.61458333333333337</v>
      </c>
      <c r="I2908">
        <v>20</v>
      </c>
      <c r="J2908">
        <v>0</v>
      </c>
      <c r="K2908">
        <v>20</v>
      </c>
      <c r="L2908">
        <v>0</v>
      </c>
      <c r="M2908" s="1" t="str">
        <f>IFERROR(VLOOKUP(Tabla1[[#This Row],[COD]],Circuitos[],2,0)," ")</f>
        <v xml:space="preserve"> </v>
      </c>
      <c r="N2908" s="9">
        <f>Tabla1[[#This Row],[DIA]]</f>
        <v>45959</v>
      </c>
    </row>
    <row r="2909" spans="1:14">
      <c r="A2909" s="9" t="str">
        <f>Tabla1[[#This Row],[DIA]]&amp;"-"&amp;Tabla1[[#This Row],[NUM]]</f>
        <v>45959-103</v>
      </c>
      <c r="B2909" s="61">
        <v>45959</v>
      </c>
      <c r="C2909" t="s">
        <v>111</v>
      </c>
      <c r="D2909" t="s">
        <v>13</v>
      </c>
      <c r="E2909" t="s">
        <v>265</v>
      </c>
      <c r="F2909">
        <v>103</v>
      </c>
      <c r="G2909">
        <v>0.59375</v>
      </c>
      <c r="H2909">
        <v>0.80902777777777779</v>
      </c>
      <c r="I2909">
        <v>27</v>
      </c>
      <c r="J2909">
        <v>4</v>
      </c>
      <c r="K2909">
        <v>23</v>
      </c>
      <c r="L2909">
        <v>14.814814814814815</v>
      </c>
      <c r="M2909" s="1" t="str">
        <f>IFERROR(VLOOKUP(Tabla1[[#This Row],[COD]],Circuitos[],2,0)," ")</f>
        <v xml:space="preserve"> </v>
      </c>
      <c r="N2909" s="9">
        <f>Tabla1[[#This Row],[DIA]]</f>
        <v>45959</v>
      </c>
    </row>
    <row r="2910" spans="1:14">
      <c r="A2910" s="9" t="str">
        <f>Tabla1[[#This Row],[DIA]]&amp;"-"&amp;Tabla1[[#This Row],[NUM]]</f>
        <v>45959-411</v>
      </c>
      <c r="B2910" s="61">
        <v>45959</v>
      </c>
      <c r="C2910" t="s">
        <v>520</v>
      </c>
      <c r="D2910" t="s">
        <v>111</v>
      </c>
      <c r="E2910" t="s">
        <v>265</v>
      </c>
      <c r="F2910">
        <v>411</v>
      </c>
      <c r="G2910">
        <v>0.38194444444444442</v>
      </c>
      <c r="H2910">
        <v>0.53472222222222221</v>
      </c>
      <c r="I2910">
        <v>27</v>
      </c>
      <c r="J2910">
        <v>4</v>
      </c>
      <c r="K2910">
        <v>23</v>
      </c>
      <c r="L2910">
        <v>14.814814814814815</v>
      </c>
      <c r="M2910" s="1" t="str">
        <f>IFERROR(VLOOKUP(Tabla1[[#This Row],[COD]],Circuitos[],2,0)," ")</f>
        <v xml:space="preserve"> </v>
      </c>
      <c r="N2910" s="9">
        <f>Tabla1[[#This Row],[DIA]]</f>
        <v>45959</v>
      </c>
    </row>
    <row r="2911" spans="1:14">
      <c r="A2911" s="9" t="str">
        <f>Tabla1[[#This Row],[DIA]]&amp;"-"&amp;Tabla1[[#This Row],[NUM]]</f>
        <v>45959-808</v>
      </c>
      <c r="B2911" s="61">
        <v>45959</v>
      </c>
      <c r="C2911" t="s">
        <v>546</v>
      </c>
      <c r="D2911" t="s">
        <v>103</v>
      </c>
      <c r="E2911" t="s">
        <v>482</v>
      </c>
      <c r="F2911">
        <v>808</v>
      </c>
      <c r="G2911">
        <v>0.60416666666666663</v>
      </c>
      <c r="H2911">
        <v>0.86458333333333337</v>
      </c>
      <c r="I2911">
        <v>20</v>
      </c>
      <c r="J2911">
        <v>0</v>
      </c>
      <c r="K2911">
        <v>20</v>
      </c>
      <c r="L2911">
        <v>0</v>
      </c>
      <c r="M2911" s="1" t="str">
        <f>IFERROR(VLOOKUP(Tabla1[[#This Row],[COD]],Circuitos[],2,0)," ")</f>
        <v xml:space="preserve"> </v>
      </c>
      <c r="N2911" s="9">
        <f>Tabla1[[#This Row],[DIA]]</f>
        <v>45959</v>
      </c>
    </row>
    <row r="2912" spans="1:14">
      <c r="A2912" s="9" t="str">
        <f>Tabla1[[#This Row],[DIA]]&amp;"-"&amp;Tabla1[[#This Row],[NUM]]</f>
        <v>45959-710</v>
      </c>
      <c r="B2912" s="61">
        <v>45959</v>
      </c>
      <c r="C2912" t="s">
        <v>13</v>
      </c>
      <c r="D2912" t="s">
        <v>153</v>
      </c>
      <c r="E2912" t="s">
        <v>498</v>
      </c>
      <c r="F2912">
        <v>710</v>
      </c>
      <c r="G2912">
        <v>0.4375</v>
      </c>
      <c r="H2912">
        <v>0.27430555555555558</v>
      </c>
      <c r="I2912">
        <v>25</v>
      </c>
      <c r="J2912">
        <v>6</v>
      </c>
      <c r="K2912">
        <v>19</v>
      </c>
      <c r="L2912">
        <v>24</v>
      </c>
      <c r="M2912" s="1" t="str">
        <f>IFERROR(VLOOKUP(Tabla1[[#This Row],[COD]],Circuitos[],2,0)," ")</f>
        <v xml:space="preserve"> </v>
      </c>
      <c r="N2912" s="9">
        <f>Tabla1[[#This Row],[DIA]]</f>
        <v>45959</v>
      </c>
    </row>
    <row r="2913" spans="1:14">
      <c r="A2913" s="9" t="str">
        <f>Tabla1[[#This Row],[DIA]]&amp;"-"&amp;Tabla1[[#This Row],[NUM]]</f>
        <v>45959-6743</v>
      </c>
      <c r="B2913" s="61">
        <v>45959</v>
      </c>
      <c r="C2913" t="s">
        <v>13</v>
      </c>
      <c r="D2913" t="s">
        <v>350</v>
      </c>
      <c r="E2913" t="s">
        <v>564</v>
      </c>
      <c r="F2913">
        <v>6743</v>
      </c>
      <c r="G2913">
        <v>0.95833333333333337</v>
      </c>
      <c r="H2913">
        <v>0.35069444444444442</v>
      </c>
      <c r="I2913">
        <v>40</v>
      </c>
      <c r="J2913">
        <v>0</v>
      </c>
      <c r="K2913">
        <v>40</v>
      </c>
      <c r="L2913">
        <v>0</v>
      </c>
      <c r="M2913" s="1" t="str">
        <f>IFERROR(VLOOKUP(Tabla1[[#This Row],[COD]],Circuitos[],2,0)," ")</f>
        <v xml:space="preserve"> </v>
      </c>
      <c r="N2913" s="9">
        <f>Tabla1[[#This Row],[DIA]]</f>
        <v>45959</v>
      </c>
    </row>
    <row r="2914" spans="1:14">
      <c r="A2914" s="9" t="str">
        <f>Tabla1[[#This Row],[DIA]]&amp;"-"&amp;Tabla1[[#This Row],[NUM]]</f>
        <v>45960-726</v>
      </c>
      <c r="B2914" s="61">
        <v>45960</v>
      </c>
      <c r="C2914" t="s">
        <v>103</v>
      </c>
      <c r="D2914" t="s">
        <v>13</v>
      </c>
      <c r="E2914" t="s">
        <v>482</v>
      </c>
      <c r="F2914">
        <v>726</v>
      </c>
      <c r="G2914">
        <v>3.472222222222222E-3</v>
      </c>
      <c r="H2914">
        <v>0.33680555555555558</v>
      </c>
      <c r="I2914">
        <v>20</v>
      </c>
      <c r="J2914">
        <v>0</v>
      </c>
      <c r="K2914">
        <v>20</v>
      </c>
      <c r="L2914">
        <v>0</v>
      </c>
      <c r="M2914" s="1" t="str">
        <f>IFERROR(VLOOKUP(Tabla1[[#This Row],[COD]],Circuitos[],2,0)," ")</f>
        <v xml:space="preserve"> </v>
      </c>
      <c r="N2914" s="9">
        <f>Tabla1[[#This Row],[DIA]]</f>
        <v>45960</v>
      </c>
    </row>
    <row r="2915" spans="1:14">
      <c r="A2915" s="9" t="str">
        <f>Tabla1[[#This Row],[DIA]]&amp;"-"&amp;Tabla1[[#This Row],[NUM]]</f>
        <v>45960-710</v>
      </c>
      <c r="B2915" s="61">
        <v>45960</v>
      </c>
      <c r="C2915" t="s">
        <v>13</v>
      </c>
      <c r="D2915" t="s">
        <v>153</v>
      </c>
      <c r="E2915" t="s">
        <v>498</v>
      </c>
      <c r="F2915">
        <v>710</v>
      </c>
      <c r="G2915">
        <v>0.4375</v>
      </c>
      <c r="H2915">
        <v>0.27430555555555558</v>
      </c>
      <c r="I2915">
        <v>27</v>
      </c>
      <c r="J2915">
        <v>11</v>
      </c>
      <c r="K2915">
        <v>16</v>
      </c>
      <c r="L2915">
        <v>40.74074074074074</v>
      </c>
      <c r="M2915" s="1" t="str">
        <f>IFERROR(VLOOKUP(Tabla1[[#This Row],[COD]],Circuitos[],2,0)," ")</f>
        <v xml:space="preserve"> </v>
      </c>
      <c r="N2915" s="9">
        <f>Tabla1[[#This Row],[DIA]]</f>
        <v>45960</v>
      </c>
    </row>
    <row r="2916" spans="1:14">
      <c r="A2916" s="9" t="str">
        <f>Tabla1[[#This Row],[DIA]]&amp;"-"&amp;Tabla1[[#This Row],[NUM]]</f>
        <v>45960-5129</v>
      </c>
      <c r="B2916" s="61">
        <v>45960</v>
      </c>
      <c r="C2916" t="s">
        <v>153</v>
      </c>
      <c r="D2916" t="s">
        <v>503</v>
      </c>
      <c r="E2916" t="s">
        <v>498</v>
      </c>
      <c r="F2916">
        <v>5129</v>
      </c>
      <c r="G2916">
        <v>0.37847222222222221</v>
      </c>
      <c r="H2916">
        <v>0.47569444444444442</v>
      </c>
      <c r="I2916">
        <v>25</v>
      </c>
      <c r="J2916">
        <v>6</v>
      </c>
      <c r="K2916">
        <v>19</v>
      </c>
      <c r="L2916">
        <v>24</v>
      </c>
      <c r="M2916" s="1" t="str">
        <f>IFERROR(VLOOKUP(Tabla1[[#This Row],[COD]],Circuitos[],2,0)," ")</f>
        <v>Lo Mejor de China</v>
      </c>
      <c r="N2916" s="9">
        <f>Tabla1[[#This Row],[DIA]]</f>
        <v>45960</v>
      </c>
    </row>
    <row r="2917" spans="1:14">
      <c r="A2917" s="9" t="str">
        <f>Tabla1[[#This Row],[DIA]]&amp;"-"&amp;Tabla1[[#This Row],[NUM]]</f>
        <v>45961-920</v>
      </c>
      <c r="B2917" s="61">
        <v>45961</v>
      </c>
      <c r="C2917" t="s">
        <v>185</v>
      </c>
      <c r="D2917" t="s">
        <v>13</v>
      </c>
      <c r="E2917" t="s">
        <v>186</v>
      </c>
      <c r="F2917">
        <v>920</v>
      </c>
      <c r="G2917">
        <v>0.63888888888888884</v>
      </c>
      <c r="H2917">
        <v>0.78125</v>
      </c>
      <c r="I2917">
        <v>30</v>
      </c>
      <c r="J2917">
        <v>29</v>
      </c>
      <c r="K2917">
        <v>1</v>
      </c>
      <c r="L2917">
        <v>96.666666666666671</v>
      </c>
      <c r="M2917" s="1" t="str">
        <f>IFERROR(VLOOKUP(Tabla1[[#This Row],[COD]],Circuitos[],2,0)," ")</f>
        <v xml:space="preserve"> </v>
      </c>
      <c r="N2917" s="9">
        <f>Tabla1[[#This Row],[DIA]]</f>
        <v>45961</v>
      </c>
    </row>
    <row r="2918" spans="1:14">
      <c r="A2918" s="9" t="str">
        <f>Tabla1[[#This Row],[DIA]]&amp;"-"&amp;Tabla1[[#This Row],[NUM]]</f>
        <v>45961-8059</v>
      </c>
      <c r="B2918" s="61">
        <v>45961</v>
      </c>
      <c r="C2918" t="s">
        <v>175</v>
      </c>
      <c r="D2918" t="s">
        <v>173</v>
      </c>
      <c r="E2918" t="s">
        <v>257</v>
      </c>
      <c r="F2918">
        <v>8059</v>
      </c>
      <c r="G2918">
        <v>0.60416666666666663</v>
      </c>
      <c r="H2918">
        <v>0.65625</v>
      </c>
      <c r="I2918">
        <v>10</v>
      </c>
      <c r="J2918">
        <v>0</v>
      </c>
      <c r="K2918">
        <v>10</v>
      </c>
      <c r="L2918">
        <v>0</v>
      </c>
      <c r="M2918" s="1" t="str">
        <f>IFERROR(VLOOKUP(Tabla1[[#This Row],[COD]],Circuitos[],2,0)," ")</f>
        <v xml:space="preserve"> </v>
      </c>
      <c r="N2918" s="9">
        <f>Tabla1[[#This Row],[DIA]]</f>
        <v>45961</v>
      </c>
    </row>
    <row r="2919" spans="1:14">
      <c r="A2919" s="9" t="str">
        <f>Tabla1[[#This Row],[DIA]]&amp;"-"&amp;Tabla1[[#This Row],[NUM]]</f>
        <v>45961-5033</v>
      </c>
      <c r="B2919" s="61">
        <v>45961</v>
      </c>
      <c r="C2919" t="s">
        <v>175</v>
      </c>
      <c r="D2919" t="s">
        <v>173</v>
      </c>
      <c r="E2919" t="s">
        <v>174</v>
      </c>
      <c r="F2919">
        <v>5033</v>
      </c>
      <c r="G2919">
        <v>0.83333333333333337</v>
      </c>
      <c r="H2919">
        <v>0.89583333333333337</v>
      </c>
      <c r="I2919">
        <v>20</v>
      </c>
      <c r="J2919">
        <v>0</v>
      </c>
      <c r="K2919">
        <v>20</v>
      </c>
      <c r="L2919">
        <v>0</v>
      </c>
      <c r="M2919" s="1" t="str">
        <f>IFERROR(VLOOKUP(Tabla1[[#This Row],[COD]],Circuitos[],2,0)," ")</f>
        <v xml:space="preserve"> </v>
      </c>
      <c r="N2919" s="9">
        <f>Tabla1[[#This Row],[DIA]]</f>
        <v>45961</v>
      </c>
    </row>
    <row r="2920" spans="1:14">
      <c r="A2920" s="9" t="str">
        <f>Tabla1[[#This Row],[DIA]]&amp;"-"&amp;Tabla1[[#This Row],[NUM]]</f>
        <v>45961-5003</v>
      </c>
      <c r="B2920" s="61">
        <v>45961</v>
      </c>
      <c r="C2920" t="s">
        <v>175</v>
      </c>
      <c r="D2920" t="s">
        <v>173</v>
      </c>
      <c r="E2920" t="s">
        <v>174</v>
      </c>
      <c r="F2920">
        <v>5003</v>
      </c>
      <c r="G2920">
        <v>0.83333333333333337</v>
      </c>
      <c r="H2920">
        <v>0.89583333333333337</v>
      </c>
      <c r="I2920">
        <v>10</v>
      </c>
      <c r="J2920">
        <v>3</v>
      </c>
      <c r="K2920">
        <v>7</v>
      </c>
      <c r="L2920">
        <v>30</v>
      </c>
      <c r="M2920" s="1" t="str">
        <f>IFERROR(VLOOKUP(Tabla1[[#This Row],[COD]],Circuitos[],2,0)," ")</f>
        <v xml:space="preserve"> </v>
      </c>
      <c r="N2920" s="9">
        <f>Tabla1[[#This Row],[DIA]]</f>
        <v>45961</v>
      </c>
    </row>
    <row r="2921" spans="1:14">
      <c r="A2921" s="9" t="str">
        <f>Tabla1[[#This Row],[DIA]]&amp;"-"&amp;Tabla1[[#This Row],[NUM]]</f>
        <v>45961-328</v>
      </c>
      <c r="B2921" s="61">
        <v>45961</v>
      </c>
      <c r="C2921" t="s">
        <v>111</v>
      </c>
      <c r="D2921" t="s">
        <v>264</v>
      </c>
      <c r="E2921" t="s">
        <v>265</v>
      </c>
      <c r="F2921">
        <v>328</v>
      </c>
      <c r="G2921">
        <v>0.90277777777777779</v>
      </c>
      <c r="H2921">
        <v>9.375E-2</v>
      </c>
      <c r="I2921">
        <v>27</v>
      </c>
      <c r="J2921">
        <v>0</v>
      </c>
      <c r="K2921">
        <v>27</v>
      </c>
      <c r="L2921">
        <v>0</v>
      </c>
      <c r="M2921" s="1" t="str">
        <f>IFERROR(VLOOKUP(Tabla1[[#This Row],[COD]],Circuitos[],2,0)," ")</f>
        <v>Lo Mejor de la India del Norte y Benarés</v>
      </c>
      <c r="N2921" s="9">
        <f>Tabla1[[#This Row],[DIA]]</f>
        <v>45961</v>
      </c>
    </row>
    <row r="2922" spans="1:14">
      <c r="A2922" s="9" t="str">
        <f>Tabla1[[#This Row],[DIA]]&amp;"-"&amp;Tabla1[[#This Row],[NUM]]</f>
        <v>45961-1318</v>
      </c>
      <c r="B2922" s="61">
        <v>45961</v>
      </c>
      <c r="C2922" t="s">
        <v>192</v>
      </c>
      <c r="D2922" t="s">
        <v>13</v>
      </c>
      <c r="E2922" t="s">
        <v>250</v>
      </c>
      <c r="F2922">
        <v>1318</v>
      </c>
      <c r="G2922">
        <v>0.50694444444444442</v>
      </c>
      <c r="H2922">
        <v>0.625</v>
      </c>
      <c r="I2922">
        <v>40</v>
      </c>
      <c r="J2922">
        <v>0</v>
      </c>
      <c r="K2922">
        <v>40</v>
      </c>
      <c r="L2922">
        <v>0</v>
      </c>
      <c r="M2922" s="1" t="str">
        <f>IFERROR(VLOOKUP(Tabla1[[#This Row],[COD]],Circuitos[],2,0)," ")</f>
        <v xml:space="preserve"> </v>
      </c>
      <c r="N2922" s="9">
        <f>Tabla1[[#This Row],[DIA]]</f>
        <v>45961</v>
      </c>
    </row>
    <row r="2923" spans="1:14">
      <c r="A2923" s="9" t="str">
        <f>Tabla1[[#This Row],[DIA]]&amp;"-"&amp;Tabla1[[#This Row],[NUM]]</f>
        <v>45961-102</v>
      </c>
      <c r="B2923" s="61">
        <v>45961</v>
      </c>
      <c r="C2923" t="s">
        <v>13</v>
      </c>
      <c r="D2923" t="s">
        <v>111</v>
      </c>
      <c r="E2923" t="s">
        <v>265</v>
      </c>
      <c r="F2923">
        <v>102</v>
      </c>
      <c r="G2923">
        <v>0.40972222222222221</v>
      </c>
      <c r="H2923">
        <v>0.8125</v>
      </c>
      <c r="I2923">
        <v>27</v>
      </c>
      <c r="J2923">
        <v>0</v>
      </c>
      <c r="K2923">
        <v>27</v>
      </c>
      <c r="L2923">
        <v>0</v>
      </c>
      <c r="M2923" s="1" t="str">
        <f>IFERROR(VLOOKUP(Tabla1[[#This Row],[COD]],Circuitos[],2,0)," ")</f>
        <v xml:space="preserve"> </v>
      </c>
      <c r="N2923" s="9">
        <f>Tabla1[[#This Row],[DIA]]</f>
        <v>45961</v>
      </c>
    </row>
    <row r="2924" spans="1:14">
      <c r="A2924" s="9" t="str">
        <f>Tabla1[[#This Row],[DIA]]&amp;"-"&amp;Tabla1[[#This Row],[NUM]]</f>
        <v>45961-765</v>
      </c>
      <c r="B2924" s="61">
        <v>45961</v>
      </c>
      <c r="C2924" t="s">
        <v>13</v>
      </c>
      <c r="D2924" t="s">
        <v>192</v>
      </c>
      <c r="E2924" t="s">
        <v>250</v>
      </c>
      <c r="F2924">
        <v>765</v>
      </c>
      <c r="G2924">
        <v>0.67708333333333337</v>
      </c>
      <c r="H2924">
        <v>0.79513888888888884</v>
      </c>
      <c r="I2924">
        <v>50</v>
      </c>
      <c r="J2924">
        <v>0</v>
      </c>
      <c r="K2924">
        <v>50</v>
      </c>
      <c r="L2924">
        <v>0</v>
      </c>
      <c r="M2924" s="1" t="str">
        <f>IFERROR(VLOOKUP(Tabla1[[#This Row],[COD]],Circuitos[],2,0)," ")</f>
        <v xml:space="preserve"> </v>
      </c>
      <c r="N2924" s="9">
        <f>Tabla1[[#This Row],[DIA]]</f>
        <v>45961</v>
      </c>
    </row>
    <row r="2925" spans="1:14">
      <c r="A2925" s="9" t="str">
        <f>Tabla1[[#This Row],[DIA]]&amp;"-"&amp;Tabla1[[#This Row],[NUM]]</f>
        <v>45961-1342</v>
      </c>
      <c r="B2925" s="61">
        <v>45961</v>
      </c>
      <c r="C2925" t="s">
        <v>553</v>
      </c>
      <c r="D2925" t="s">
        <v>139</v>
      </c>
      <c r="E2925" t="s">
        <v>400</v>
      </c>
      <c r="F2925">
        <v>1342</v>
      </c>
      <c r="G2925">
        <v>0.99930555555555556</v>
      </c>
      <c r="H2925">
        <v>0.27430555555555558</v>
      </c>
      <c r="I2925">
        <v>19</v>
      </c>
      <c r="J2925">
        <v>2</v>
      </c>
      <c r="K2925">
        <v>17</v>
      </c>
      <c r="L2925">
        <v>10.526315789473685</v>
      </c>
      <c r="M2925" s="1" t="str">
        <f>IFERROR(VLOOKUP(Tabla1[[#This Row],[COD]],Circuitos[],2,0)," ")</f>
        <v xml:space="preserve"> </v>
      </c>
      <c r="N2925" s="9">
        <f>Tabla1[[#This Row],[DIA]]</f>
        <v>45961</v>
      </c>
    </row>
    <row r="2926" spans="1:14">
      <c r="A2926" s="9" t="str">
        <f>Tabla1[[#This Row],[DIA]]&amp;"-"&amp;Tabla1[[#This Row],[NUM]]</f>
        <v>45961-5129</v>
      </c>
      <c r="B2926" s="61">
        <v>45961</v>
      </c>
      <c r="C2926" t="s">
        <v>153</v>
      </c>
      <c r="D2926" t="s">
        <v>503</v>
      </c>
      <c r="E2926" t="s">
        <v>498</v>
      </c>
      <c r="F2926">
        <v>5129</v>
      </c>
      <c r="G2926">
        <v>0.37847222222222221</v>
      </c>
      <c r="H2926">
        <v>0.47222222222222221</v>
      </c>
      <c r="I2926">
        <v>27</v>
      </c>
      <c r="J2926">
        <v>11</v>
      </c>
      <c r="K2926">
        <v>16</v>
      </c>
      <c r="L2926">
        <v>40.74074074074074</v>
      </c>
      <c r="M2926" s="1" t="str">
        <f>IFERROR(VLOOKUP(Tabla1[[#This Row],[COD]],Circuitos[],2,0)," ")</f>
        <v>Lo Mejor de China</v>
      </c>
      <c r="N2926" s="9">
        <f>Tabla1[[#This Row],[DIA]]</f>
        <v>45961</v>
      </c>
    </row>
    <row r="2927" spans="1:14">
      <c r="A2927" s="9" t="str">
        <f>Tabla1[[#This Row],[DIA]]&amp;"-"&amp;Tabla1[[#This Row],[NUM]]</f>
        <v>45962-109</v>
      </c>
      <c r="B2927" s="61">
        <v>45962</v>
      </c>
      <c r="C2927" t="s">
        <v>354</v>
      </c>
      <c r="D2927" t="s">
        <v>13</v>
      </c>
      <c r="E2927" t="s">
        <v>355</v>
      </c>
      <c r="F2927">
        <v>109</v>
      </c>
      <c r="G2927">
        <v>0.43402777777777779</v>
      </c>
      <c r="H2927">
        <v>0.58680555555555558</v>
      </c>
      <c r="I2927">
        <v>30</v>
      </c>
      <c r="J2927">
        <v>0</v>
      </c>
      <c r="K2927">
        <v>30</v>
      </c>
      <c r="L2927">
        <v>0</v>
      </c>
      <c r="M2927" s="1" t="str">
        <f>IFERROR(VLOOKUP(Tabla1[[#This Row],[COD]],Circuitos[],2,0)," ")</f>
        <v xml:space="preserve"> </v>
      </c>
      <c r="N2927" s="9">
        <f>Tabla1[[#This Row],[DIA]]</f>
        <v>45962</v>
      </c>
    </row>
    <row r="2928" spans="1:14">
      <c r="A2928" s="9" t="str">
        <f>Tabla1[[#This Row],[DIA]]&amp;"-"&amp;Tabla1[[#This Row],[NUM]]</f>
        <v>45962-6001</v>
      </c>
      <c r="B2928" s="61">
        <v>45962</v>
      </c>
      <c r="C2928" t="s">
        <v>173</v>
      </c>
      <c r="D2928" t="s">
        <v>13</v>
      </c>
      <c r="E2928" t="s">
        <v>174</v>
      </c>
      <c r="F2928">
        <v>6001</v>
      </c>
      <c r="G2928">
        <v>0.37847222222222221</v>
      </c>
      <c r="H2928">
        <v>0.55902777777777779</v>
      </c>
      <c r="I2928">
        <v>20</v>
      </c>
      <c r="J2928">
        <v>0</v>
      </c>
      <c r="K2928">
        <v>20</v>
      </c>
      <c r="L2928">
        <v>0</v>
      </c>
      <c r="M2928" s="1" t="str">
        <f>IFERROR(VLOOKUP(Tabla1[[#This Row],[COD]],Circuitos[],2,0)," ")</f>
        <v xml:space="preserve"> </v>
      </c>
      <c r="N2928" s="9">
        <f>Tabla1[[#This Row],[DIA]]</f>
        <v>45962</v>
      </c>
    </row>
    <row r="2929" spans="1:14">
      <c r="A2929" s="9" t="str">
        <f>Tabla1[[#This Row],[DIA]]&amp;"-"&amp;Tabla1[[#This Row],[NUM]]</f>
        <v>45962-149</v>
      </c>
      <c r="B2929" s="61">
        <v>45962</v>
      </c>
      <c r="C2929" t="s">
        <v>139</v>
      </c>
      <c r="D2929" t="s">
        <v>13</v>
      </c>
      <c r="E2929" t="s">
        <v>400</v>
      </c>
      <c r="F2929">
        <v>149</v>
      </c>
      <c r="G2929">
        <v>0.34027777777777779</v>
      </c>
      <c r="H2929">
        <v>0.57638888888888884</v>
      </c>
      <c r="I2929">
        <v>19</v>
      </c>
      <c r="J2929">
        <v>2</v>
      </c>
      <c r="K2929">
        <v>17</v>
      </c>
      <c r="L2929">
        <v>10.526315789473685</v>
      </c>
      <c r="M2929" s="1" t="str">
        <f>IFERROR(VLOOKUP(Tabla1[[#This Row],[COD]],Circuitos[],2,0)," ")</f>
        <v xml:space="preserve"> </v>
      </c>
      <c r="N2929" s="9">
        <f>Tabla1[[#This Row],[DIA]]</f>
        <v>45962</v>
      </c>
    </row>
    <row r="2930" spans="1:14">
      <c r="A2930" s="9" t="str">
        <f>Tabla1[[#This Row],[DIA]]&amp;"-"&amp;Tabla1[[#This Row],[NUM]]</f>
        <v>45962-78</v>
      </c>
      <c r="B2930" s="61">
        <v>45962</v>
      </c>
      <c r="C2930" t="s">
        <v>252</v>
      </c>
      <c r="D2930" t="s">
        <v>36</v>
      </c>
      <c r="E2930" t="s">
        <v>272</v>
      </c>
      <c r="F2930">
        <v>78</v>
      </c>
      <c r="G2930">
        <v>0.89236111111111116</v>
      </c>
      <c r="H2930">
        <v>0.96875</v>
      </c>
      <c r="I2930">
        <v>15</v>
      </c>
      <c r="J2930">
        <v>0</v>
      </c>
      <c r="K2930">
        <v>15</v>
      </c>
      <c r="L2930">
        <v>0</v>
      </c>
      <c r="M2930" s="1" t="str">
        <f>IFERROR(VLOOKUP(Tabla1[[#This Row],[COD]],Circuitos[],2,0)," ")</f>
        <v xml:space="preserve"> </v>
      </c>
      <c r="N2930" s="9">
        <f>Tabla1[[#This Row],[DIA]]</f>
        <v>45962</v>
      </c>
    </row>
    <row r="2931" spans="1:14">
      <c r="A2931" s="9" t="str">
        <f>Tabla1[[#This Row],[DIA]]&amp;"-"&amp;Tabla1[[#This Row],[NUM]]</f>
        <v>45962-64</v>
      </c>
      <c r="B2931" s="61">
        <v>45962</v>
      </c>
      <c r="C2931" t="s">
        <v>252</v>
      </c>
      <c r="D2931" t="s">
        <v>13</v>
      </c>
      <c r="E2931" t="s">
        <v>272</v>
      </c>
      <c r="F2931">
        <v>64</v>
      </c>
      <c r="G2931">
        <v>0.89236111111111116</v>
      </c>
      <c r="H2931">
        <v>0.99930555555555556</v>
      </c>
      <c r="I2931">
        <v>30</v>
      </c>
      <c r="J2931">
        <v>0</v>
      </c>
      <c r="K2931">
        <v>30</v>
      </c>
      <c r="L2931">
        <v>0</v>
      </c>
      <c r="M2931" s="1" t="str">
        <f>IFERROR(VLOOKUP(Tabla1[[#This Row],[COD]],Circuitos[],2,0)," ")</f>
        <v xml:space="preserve"> </v>
      </c>
      <c r="N2931" s="9">
        <f>Tabla1[[#This Row],[DIA]]</f>
        <v>45962</v>
      </c>
    </row>
    <row r="2932" spans="1:14">
      <c r="A2932" s="9" t="str">
        <f>Tabla1[[#This Row],[DIA]]&amp;"-"&amp;Tabla1[[#This Row],[NUM]]</f>
        <v>45962-110</v>
      </c>
      <c r="B2932" s="61">
        <v>45962</v>
      </c>
      <c r="C2932" t="s">
        <v>13</v>
      </c>
      <c r="D2932" t="s">
        <v>354</v>
      </c>
      <c r="E2932" t="s">
        <v>355</v>
      </c>
      <c r="F2932">
        <v>110</v>
      </c>
      <c r="G2932">
        <v>0.69097222222222221</v>
      </c>
      <c r="H2932">
        <v>0.93055555555555558</v>
      </c>
      <c r="I2932">
        <v>30</v>
      </c>
      <c r="J2932">
        <v>0</v>
      </c>
      <c r="K2932">
        <v>30</v>
      </c>
      <c r="L2932">
        <v>0</v>
      </c>
      <c r="M2932" s="1" t="str">
        <f>IFERROR(VLOOKUP(Tabla1[[#This Row],[COD]],Circuitos[],2,0)," ")</f>
        <v xml:space="preserve"> </v>
      </c>
      <c r="N2932" s="9">
        <f>Tabla1[[#This Row],[DIA]]</f>
        <v>45962</v>
      </c>
    </row>
    <row r="2933" spans="1:14">
      <c r="A2933" s="9" t="str">
        <f>Tabla1[[#This Row],[DIA]]&amp;"-"&amp;Tabla1[[#This Row],[NUM]]</f>
        <v>45962-104</v>
      </c>
      <c r="B2933" s="61">
        <v>45962</v>
      </c>
      <c r="C2933" t="s">
        <v>13</v>
      </c>
      <c r="D2933" t="s">
        <v>111</v>
      </c>
      <c r="E2933" t="s">
        <v>265</v>
      </c>
      <c r="F2933">
        <v>104</v>
      </c>
      <c r="G2933">
        <v>0.88541666666666663</v>
      </c>
      <c r="H2933">
        <v>0.28819444444444442</v>
      </c>
      <c r="I2933">
        <v>27</v>
      </c>
      <c r="J2933">
        <v>0</v>
      </c>
      <c r="K2933">
        <v>27</v>
      </c>
      <c r="L2933">
        <v>0</v>
      </c>
      <c r="M2933" s="1" t="str">
        <f>IFERROR(VLOOKUP(Tabla1[[#This Row],[COD]],Circuitos[],2,0)," ")</f>
        <v xml:space="preserve"> </v>
      </c>
      <c r="N2933" s="9">
        <f>Tabla1[[#This Row],[DIA]]</f>
        <v>45962</v>
      </c>
    </row>
    <row r="2934" spans="1:14">
      <c r="A2934" s="9" t="str">
        <f>Tabla1[[#This Row],[DIA]]&amp;"-"&amp;Tabla1[[#This Row],[NUM]]</f>
        <v>45962-150</v>
      </c>
      <c r="B2934" s="61">
        <v>45962</v>
      </c>
      <c r="C2934" t="s">
        <v>13</v>
      </c>
      <c r="D2934" t="s">
        <v>139</v>
      </c>
      <c r="E2934" t="s">
        <v>400</v>
      </c>
      <c r="F2934">
        <v>150</v>
      </c>
      <c r="G2934">
        <v>0.68055555555555558</v>
      </c>
      <c r="H2934">
        <v>3.472222222222222E-3</v>
      </c>
      <c r="I2934">
        <v>19</v>
      </c>
      <c r="J2934">
        <v>4</v>
      </c>
      <c r="K2934">
        <v>15</v>
      </c>
      <c r="L2934">
        <v>21.05263157894737</v>
      </c>
      <c r="M2934" s="1" t="str">
        <f>IFERROR(VLOOKUP(Tabla1[[#This Row],[COD]],Circuitos[],2,0)," ")</f>
        <v xml:space="preserve"> </v>
      </c>
      <c r="N2934" s="9">
        <f>Tabla1[[#This Row],[DIA]]</f>
        <v>45962</v>
      </c>
    </row>
    <row r="2935" spans="1:14">
      <c r="A2935" s="9" t="str">
        <f>Tabla1[[#This Row],[DIA]]&amp;"-"&amp;Tabla1[[#This Row],[NUM]]</f>
        <v>45962-1858</v>
      </c>
      <c r="B2935" s="61">
        <v>45962</v>
      </c>
      <c r="C2935" t="s">
        <v>13</v>
      </c>
      <c r="D2935" t="s">
        <v>147</v>
      </c>
      <c r="E2935" t="s">
        <v>181</v>
      </c>
      <c r="F2935">
        <v>1858</v>
      </c>
      <c r="G2935">
        <v>0.49652777777777779</v>
      </c>
      <c r="H2935">
        <v>0.71527777777777779</v>
      </c>
      <c r="I2935">
        <v>15</v>
      </c>
      <c r="J2935">
        <v>1</v>
      </c>
      <c r="K2935">
        <v>14</v>
      </c>
      <c r="L2935">
        <v>6.666666666666667</v>
      </c>
      <c r="M2935" s="1" t="str">
        <f>IFERROR(VLOOKUP(Tabla1[[#This Row],[COD]],Circuitos[],2,0)," ")</f>
        <v xml:space="preserve"> </v>
      </c>
      <c r="N2935" s="9">
        <f>Tabla1[[#This Row],[DIA]]</f>
        <v>45962</v>
      </c>
    </row>
    <row r="2936" spans="1:14">
      <c r="A2936" s="9" t="str">
        <f>Tabla1[[#This Row],[DIA]]&amp;"-"&amp;Tabla1[[#This Row],[NUM]]</f>
        <v>45962-6002</v>
      </c>
      <c r="B2936" s="61">
        <v>45962</v>
      </c>
      <c r="C2936" t="s">
        <v>13</v>
      </c>
      <c r="D2936" t="s">
        <v>183</v>
      </c>
      <c r="E2936" t="s">
        <v>174</v>
      </c>
      <c r="F2936">
        <v>6002</v>
      </c>
      <c r="G2936">
        <v>0.60069444444444442</v>
      </c>
      <c r="H2936">
        <v>0.85069444444444442</v>
      </c>
      <c r="I2936">
        <v>20</v>
      </c>
      <c r="J2936">
        <v>0</v>
      </c>
      <c r="K2936">
        <v>20</v>
      </c>
      <c r="L2936">
        <v>0</v>
      </c>
      <c r="M2936" s="1" t="str">
        <f>IFERROR(VLOOKUP(Tabla1[[#This Row],[COD]],Circuitos[],2,0)," ")</f>
        <v>Programas de Egipto</v>
      </c>
      <c r="N2936" s="9">
        <f>Tabla1[[#This Row],[DIA]]</f>
        <v>45962</v>
      </c>
    </row>
    <row r="2937" spans="1:14">
      <c r="A2937" s="9" t="str">
        <f>Tabla1[[#This Row],[DIA]]&amp;"-"&amp;Tabla1[[#This Row],[NUM]]</f>
        <v>45962-857</v>
      </c>
      <c r="B2937" s="61">
        <v>45962</v>
      </c>
      <c r="C2937" t="s">
        <v>13</v>
      </c>
      <c r="D2937" t="s">
        <v>530</v>
      </c>
      <c r="E2937" t="s">
        <v>531</v>
      </c>
      <c r="F2937">
        <v>857</v>
      </c>
      <c r="G2937">
        <v>0.63888888888888884</v>
      </c>
      <c r="H2937">
        <v>0.75694444444444442</v>
      </c>
      <c r="I2937">
        <v>31</v>
      </c>
      <c r="J2937">
        <v>0</v>
      </c>
      <c r="K2937">
        <v>31</v>
      </c>
      <c r="L2937">
        <v>0</v>
      </c>
      <c r="M2937" s="1" t="str">
        <f>IFERROR(VLOOKUP(Tabla1[[#This Row],[COD]],Circuitos[],2,0)," ")</f>
        <v xml:space="preserve"> </v>
      </c>
      <c r="N2937" s="9">
        <f>Tabla1[[#This Row],[DIA]]</f>
        <v>45962</v>
      </c>
    </row>
    <row r="2938" spans="1:14">
      <c r="A2938" s="9" t="str">
        <f>Tabla1[[#This Row],[DIA]]&amp;"-"&amp;Tabla1[[#This Row],[NUM]]</f>
        <v>45962-1794</v>
      </c>
      <c r="B2938" s="61">
        <v>45962</v>
      </c>
      <c r="C2938" t="s">
        <v>261</v>
      </c>
      <c r="D2938" t="s">
        <v>252</v>
      </c>
      <c r="E2938" t="s">
        <v>272</v>
      </c>
      <c r="F2938">
        <v>1794</v>
      </c>
      <c r="G2938">
        <v>0.79166666666666663</v>
      </c>
      <c r="H2938">
        <v>0.84375</v>
      </c>
      <c r="I2938">
        <v>45</v>
      </c>
      <c r="J2938">
        <v>0</v>
      </c>
      <c r="K2938">
        <v>45</v>
      </c>
      <c r="L2938">
        <v>0</v>
      </c>
      <c r="M2938" s="1" t="str">
        <f>IFERROR(VLOOKUP(Tabla1[[#This Row],[COD]],Circuitos[],2,0)," ")</f>
        <v xml:space="preserve"> </v>
      </c>
      <c r="N2938" s="9">
        <f>Tabla1[[#This Row],[DIA]]</f>
        <v>45962</v>
      </c>
    </row>
    <row r="2939" spans="1:14">
      <c r="A2939" s="9" t="str">
        <f>Tabla1[[#This Row],[DIA]]&amp;"-"&amp;Tabla1[[#This Row],[NUM]]</f>
        <v>45962-858</v>
      </c>
      <c r="B2939" s="61">
        <v>45962</v>
      </c>
      <c r="C2939" t="s">
        <v>530</v>
      </c>
      <c r="D2939" t="s">
        <v>13</v>
      </c>
      <c r="E2939" t="s">
        <v>531</v>
      </c>
      <c r="F2939">
        <v>858</v>
      </c>
      <c r="G2939">
        <v>0.86805555555555558</v>
      </c>
      <c r="H2939">
        <v>0.625</v>
      </c>
      <c r="I2939">
        <v>31</v>
      </c>
      <c r="J2939">
        <v>0</v>
      </c>
      <c r="K2939">
        <v>31</v>
      </c>
      <c r="L2939">
        <v>0</v>
      </c>
      <c r="M2939" s="1" t="str">
        <f>IFERROR(VLOOKUP(Tabla1[[#This Row],[COD]],Circuitos[],2,0)," ")</f>
        <v xml:space="preserve"> </v>
      </c>
      <c r="N2939" s="9">
        <f>Tabla1[[#This Row],[DIA]]</f>
        <v>45962</v>
      </c>
    </row>
    <row r="2940" spans="1:14">
      <c r="A2940" s="9" t="str">
        <f>Tabla1[[#This Row],[DIA]]&amp;"-"&amp;Tabla1[[#This Row],[NUM]]</f>
        <v>45963-1304</v>
      </c>
      <c r="B2940" s="61">
        <v>45963</v>
      </c>
      <c r="C2940" t="s">
        <v>33</v>
      </c>
      <c r="D2940" t="s">
        <v>147</v>
      </c>
      <c r="E2940" t="s">
        <v>181</v>
      </c>
      <c r="F2940">
        <v>1304</v>
      </c>
      <c r="G2940">
        <v>0.50347222222222221</v>
      </c>
      <c r="H2940">
        <v>0.77083333333333337</v>
      </c>
      <c r="I2940">
        <v>6</v>
      </c>
      <c r="J2940">
        <v>0</v>
      </c>
      <c r="K2940">
        <v>6</v>
      </c>
      <c r="L2940">
        <v>0</v>
      </c>
      <c r="M2940" s="1" t="str">
        <f>IFERROR(VLOOKUP(Tabla1[[#This Row],[COD]],Circuitos[],2,0)," ")</f>
        <v xml:space="preserve"> </v>
      </c>
      <c r="N2940" s="9">
        <f>Tabla1[[#This Row],[DIA]]</f>
        <v>45963</v>
      </c>
    </row>
    <row r="2941" spans="1:14">
      <c r="A2941" s="9" t="str">
        <f>Tabla1[[#This Row],[DIA]]&amp;"-"&amp;Tabla1[[#This Row],[NUM]]</f>
        <v>45963-107</v>
      </c>
      <c r="B2941" s="61">
        <v>45963</v>
      </c>
      <c r="C2941" t="s">
        <v>354</v>
      </c>
      <c r="D2941" t="s">
        <v>36</v>
      </c>
      <c r="E2941" t="s">
        <v>355</v>
      </c>
      <c r="F2941">
        <v>107</v>
      </c>
      <c r="G2941">
        <v>0.44791666666666669</v>
      </c>
      <c r="H2941">
        <v>0.61458333333333337</v>
      </c>
      <c r="I2941">
        <v>12</v>
      </c>
      <c r="J2941">
        <v>0</v>
      </c>
      <c r="K2941">
        <v>12</v>
      </c>
      <c r="L2941">
        <v>0</v>
      </c>
      <c r="M2941" s="1" t="str">
        <f>IFERROR(VLOOKUP(Tabla1[[#This Row],[COD]],Circuitos[],2,0)," ")</f>
        <v xml:space="preserve"> </v>
      </c>
      <c r="N2941" s="9">
        <f>Tabla1[[#This Row],[DIA]]</f>
        <v>45963</v>
      </c>
    </row>
    <row r="2942" spans="1:14">
      <c r="A2942" s="9" t="str">
        <f>Tabla1[[#This Row],[DIA]]&amp;"-"&amp;Tabla1[[#This Row],[NUM]]</f>
        <v>45963-906</v>
      </c>
      <c r="B2942" s="61">
        <v>45963</v>
      </c>
      <c r="C2942" t="s">
        <v>484</v>
      </c>
      <c r="D2942" t="s">
        <v>563</v>
      </c>
      <c r="E2942" t="s">
        <v>548</v>
      </c>
      <c r="F2942">
        <v>906</v>
      </c>
      <c r="G2942">
        <v>0.77083333333333337</v>
      </c>
      <c r="H2942">
        <v>0.83680555555555558</v>
      </c>
      <c r="I2942">
        <v>12</v>
      </c>
      <c r="J2942">
        <v>0</v>
      </c>
      <c r="K2942">
        <v>12</v>
      </c>
      <c r="L2942">
        <v>0</v>
      </c>
      <c r="M2942" s="1" t="str">
        <f>IFERROR(VLOOKUP(Tabla1[[#This Row],[COD]],Circuitos[],2,0)," ")</f>
        <v xml:space="preserve"> </v>
      </c>
      <c r="N2942" s="9">
        <f>Tabla1[[#This Row],[DIA]]</f>
        <v>45963</v>
      </c>
    </row>
    <row r="2943" spans="1:14">
      <c r="A2943" s="9" t="str">
        <f>Tabla1[[#This Row],[DIA]]&amp;"-"&amp;Tabla1[[#This Row],[NUM]]</f>
        <v>45963-914</v>
      </c>
      <c r="B2943" s="61">
        <v>45963</v>
      </c>
      <c r="C2943" t="s">
        <v>484</v>
      </c>
      <c r="D2943" t="s">
        <v>563</v>
      </c>
      <c r="E2943" t="s">
        <v>548</v>
      </c>
      <c r="F2943">
        <v>914</v>
      </c>
      <c r="G2943">
        <v>0.86458333333333337</v>
      </c>
      <c r="H2943">
        <v>0.93402777777777779</v>
      </c>
      <c r="I2943">
        <v>20</v>
      </c>
      <c r="J2943">
        <v>2</v>
      </c>
      <c r="K2943">
        <v>18</v>
      </c>
      <c r="L2943">
        <v>10</v>
      </c>
      <c r="M2943" s="1" t="str">
        <f>IFERROR(VLOOKUP(Tabla1[[#This Row],[COD]],Circuitos[],2,0)," ")</f>
        <v xml:space="preserve"> </v>
      </c>
      <c r="N2943" s="9">
        <f>Tabla1[[#This Row],[DIA]]</f>
        <v>45963</v>
      </c>
    </row>
    <row r="2944" spans="1:14">
      <c r="A2944" s="9" t="str">
        <f>Tabla1[[#This Row],[DIA]]&amp;"-"&amp;Tabla1[[#This Row],[NUM]]</f>
        <v>45963-406</v>
      </c>
      <c r="B2944" s="61">
        <v>45963</v>
      </c>
      <c r="C2944" t="s">
        <v>111</v>
      </c>
      <c r="D2944" t="s">
        <v>410</v>
      </c>
      <c r="E2944" t="s">
        <v>265</v>
      </c>
      <c r="F2944">
        <v>406</v>
      </c>
      <c r="G2944">
        <v>0.37847222222222221</v>
      </c>
      <c r="H2944">
        <v>0.75347222222222221</v>
      </c>
      <c r="I2944">
        <v>27</v>
      </c>
      <c r="J2944">
        <v>0</v>
      </c>
      <c r="K2944">
        <v>27</v>
      </c>
      <c r="L2944">
        <v>0</v>
      </c>
      <c r="M2944" s="1" t="str">
        <f>IFERROR(VLOOKUP(Tabla1[[#This Row],[COD]],Circuitos[],2,0)," ")</f>
        <v>Lo Mejor de Tailandia y Playas de Phuket</v>
      </c>
      <c r="N2944" s="9">
        <f>Tabla1[[#This Row],[DIA]]</f>
        <v>45963</v>
      </c>
    </row>
    <row r="2945" spans="1:14">
      <c r="A2945" s="9" t="str">
        <f>Tabla1[[#This Row],[DIA]]&amp;"-"&amp;Tabla1[[#This Row],[NUM]]</f>
        <v>45963-108</v>
      </c>
      <c r="B2945" s="61">
        <v>45963</v>
      </c>
      <c r="C2945" t="s">
        <v>36</v>
      </c>
      <c r="D2945" t="s">
        <v>354</v>
      </c>
      <c r="E2945" t="s">
        <v>355</v>
      </c>
      <c r="F2945">
        <v>108</v>
      </c>
      <c r="G2945">
        <v>0.64930555555555558</v>
      </c>
      <c r="H2945">
        <v>0.875</v>
      </c>
      <c r="I2945">
        <v>12</v>
      </c>
      <c r="J2945">
        <v>0</v>
      </c>
      <c r="K2945">
        <v>12</v>
      </c>
      <c r="L2945">
        <v>0</v>
      </c>
      <c r="M2945" s="1" t="str">
        <f>IFERROR(VLOOKUP(Tabla1[[#This Row],[COD]],Circuitos[],2,0)," ")</f>
        <v xml:space="preserve"> </v>
      </c>
      <c r="N2945" s="9">
        <f>Tabla1[[#This Row],[DIA]]</f>
        <v>45963</v>
      </c>
    </row>
    <row r="2946" spans="1:14">
      <c r="A2946" s="9" t="str">
        <f>Tabla1[[#This Row],[DIA]]&amp;"-"&amp;Tabla1[[#This Row],[NUM]]</f>
        <v>45963-711</v>
      </c>
      <c r="B2946" s="61">
        <v>45963</v>
      </c>
      <c r="C2946" t="s">
        <v>36</v>
      </c>
      <c r="D2946" t="s">
        <v>484</v>
      </c>
      <c r="E2946" t="s">
        <v>548</v>
      </c>
      <c r="F2946">
        <v>711</v>
      </c>
      <c r="G2946">
        <v>0.49305555555555558</v>
      </c>
      <c r="H2946">
        <v>0.65277777777777779</v>
      </c>
      <c r="I2946">
        <v>12</v>
      </c>
      <c r="J2946">
        <v>0</v>
      </c>
      <c r="K2946">
        <v>12</v>
      </c>
      <c r="L2946">
        <v>0</v>
      </c>
      <c r="M2946" s="1" t="str">
        <f>IFERROR(VLOOKUP(Tabla1[[#This Row],[COD]],Circuitos[],2,0)," ")</f>
        <v xml:space="preserve"> </v>
      </c>
      <c r="N2946" s="9">
        <f>Tabla1[[#This Row],[DIA]]</f>
        <v>45963</v>
      </c>
    </row>
    <row r="2947" spans="1:14">
      <c r="A2947" s="9" t="str">
        <f>Tabla1[[#This Row],[DIA]]&amp;"-"&amp;Tabla1[[#This Row],[NUM]]</f>
        <v>45963-1854</v>
      </c>
      <c r="B2947" s="61">
        <v>45963</v>
      </c>
      <c r="C2947" t="s">
        <v>36</v>
      </c>
      <c r="D2947" t="s">
        <v>147</v>
      </c>
      <c r="E2947" t="s">
        <v>181</v>
      </c>
      <c r="F2947">
        <v>1854</v>
      </c>
      <c r="G2947">
        <v>0.47569444444444442</v>
      </c>
      <c r="H2947">
        <v>0.71180555555555558</v>
      </c>
      <c r="I2947">
        <v>10</v>
      </c>
      <c r="J2947">
        <v>0</v>
      </c>
      <c r="K2947">
        <v>10</v>
      </c>
      <c r="L2947">
        <v>0</v>
      </c>
      <c r="M2947" s="1" t="str">
        <f>IFERROR(VLOOKUP(Tabla1[[#This Row],[COD]],Circuitos[],2,0)," ")</f>
        <v xml:space="preserve"> </v>
      </c>
      <c r="N2947" s="9">
        <f>Tabla1[[#This Row],[DIA]]</f>
        <v>45963</v>
      </c>
    </row>
    <row r="2948" spans="1:14">
      <c r="A2948" s="9" t="str">
        <f>Tabla1[[#This Row],[DIA]]&amp;"-"&amp;Tabla1[[#This Row],[NUM]]</f>
        <v>45963-1318</v>
      </c>
      <c r="B2948" s="61">
        <v>45963</v>
      </c>
      <c r="C2948" t="s">
        <v>37</v>
      </c>
      <c r="D2948" t="s">
        <v>147</v>
      </c>
      <c r="E2948" t="s">
        <v>181</v>
      </c>
      <c r="F2948">
        <v>1318</v>
      </c>
      <c r="G2948">
        <v>0.72222222222222221</v>
      </c>
      <c r="H2948">
        <v>0.97222222222222221</v>
      </c>
      <c r="I2948">
        <v>10</v>
      </c>
      <c r="J2948">
        <v>0</v>
      </c>
      <c r="K2948">
        <v>10</v>
      </c>
      <c r="L2948">
        <v>0</v>
      </c>
      <c r="M2948" s="1" t="str">
        <f>IFERROR(VLOOKUP(Tabla1[[#This Row],[COD]],Circuitos[],2,0)," ")</f>
        <v xml:space="preserve"> </v>
      </c>
      <c r="N2948" s="9">
        <f>Tabla1[[#This Row],[DIA]]</f>
        <v>45963</v>
      </c>
    </row>
    <row r="2949" spans="1:14">
      <c r="A2949" s="9" t="str">
        <f>Tabla1[[#This Row],[DIA]]&amp;"-"&amp;Tabla1[[#This Row],[NUM]]</f>
        <v>45963-1335</v>
      </c>
      <c r="B2949" s="61">
        <v>45963</v>
      </c>
      <c r="C2949" t="s">
        <v>139</v>
      </c>
      <c r="D2949" t="s">
        <v>553</v>
      </c>
      <c r="E2949" t="s">
        <v>400</v>
      </c>
      <c r="F2949">
        <v>1335</v>
      </c>
      <c r="G2949">
        <v>0.10069444444444445</v>
      </c>
      <c r="H2949">
        <v>0.31597222222222221</v>
      </c>
      <c r="I2949">
        <v>19</v>
      </c>
      <c r="J2949">
        <v>4</v>
      </c>
      <c r="K2949">
        <v>15</v>
      </c>
      <c r="L2949">
        <v>21.05263157894737</v>
      </c>
      <c r="M2949" s="1" t="str">
        <f>IFERROR(VLOOKUP(Tabla1[[#This Row],[COD]],Circuitos[],2,0)," ")</f>
        <v>Lo Mejor de Kenya</v>
      </c>
      <c r="N2949" s="9">
        <f>Tabla1[[#This Row],[DIA]]</f>
        <v>45963</v>
      </c>
    </row>
    <row r="2950" spans="1:14">
      <c r="A2950" s="9" t="str">
        <f>Tabla1[[#This Row],[DIA]]&amp;"-"&amp;Tabla1[[#This Row],[NUM]]</f>
        <v>45963-1305</v>
      </c>
      <c r="B2950" s="61">
        <v>45963</v>
      </c>
      <c r="C2950" t="s">
        <v>147</v>
      </c>
      <c r="D2950" t="s">
        <v>33</v>
      </c>
      <c r="E2950" t="s">
        <v>181</v>
      </c>
      <c r="F2950">
        <v>1305</v>
      </c>
      <c r="G2950">
        <v>0.55208333333333337</v>
      </c>
      <c r="H2950">
        <v>0.70833333333333337</v>
      </c>
      <c r="I2950">
        <v>10</v>
      </c>
      <c r="J2950">
        <v>2</v>
      </c>
      <c r="K2950">
        <v>8</v>
      </c>
      <c r="L2950">
        <v>20</v>
      </c>
      <c r="M2950" s="1" t="str">
        <f>IFERROR(VLOOKUP(Tabla1[[#This Row],[COD]],Circuitos[],2,0)," ")</f>
        <v xml:space="preserve"> </v>
      </c>
      <c r="N2950" s="9">
        <f>Tabla1[[#This Row],[DIA]]</f>
        <v>45963</v>
      </c>
    </row>
    <row r="2951" spans="1:14">
      <c r="A2951" s="9" t="str">
        <f>Tabla1[[#This Row],[DIA]]&amp;"-"&amp;Tabla1[[#This Row],[NUM]]</f>
        <v>45963-2018</v>
      </c>
      <c r="B2951" s="61">
        <v>45963</v>
      </c>
      <c r="C2951" t="s">
        <v>147</v>
      </c>
      <c r="D2951" t="s">
        <v>180</v>
      </c>
      <c r="E2951" t="s">
        <v>181</v>
      </c>
      <c r="F2951">
        <v>2018</v>
      </c>
      <c r="G2951">
        <v>0.78819444444444442</v>
      </c>
      <c r="H2951">
        <v>0.84722222222222221</v>
      </c>
      <c r="I2951">
        <v>10</v>
      </c>
      <c r="J2951">
        <v>0</v>
      </c>
      <c r="K2951">
        <v>10</v>
      </c>
      <c r="L2951">
        <v>0</v>
      </c>
      <c r="M2951" s="1" t="str">
        <f>IFERROR(VLOOKUP(Tabla1[[#This Row],[COD]],Circuitos[],2,0)," ")</f>
        <v xml:space="preserve"> </v>
      </c>
      <c r="N2951" s="9">
        <f>Tabla1[[#This Row],[DIA]]</f>
        <v>45963</v>
      </c>
    </row>
    <row r="2952" spans="1:14">
      <c r="A2952" s="9" t="str">
        <f>Tabla1[[#This Row],[DIA]]&amp;"-"&amp;Tabla1[[#This Row],[NUM]]</f>
        <v>45963-2020</v>
      </c>
      <c r="B2952" s="61">
        <v>45963</v>
      </c>
      <c r="C2952" t="s">
        <v>147</v>
      </c>
      <c r="D2952" t="s">
        <v>180</v>
      </c>
      <c r="E2952" t="s">
        <v>181</v>
      </c>
      <c r="F2952">
        <v>2020</v>
      </c>
      <c r="G2952">
        <v>0.86458333333333337</v>
      </c>
      <c r="H2952">
        <v>0.92361111111111116</v>
      </c>
      <c r="I2952">
        <v>28</v>
      </c>
      <c r="J2952">
        <v>5</v>
      </c>
      <c r="K2952">
        <v>23</v>
      </c>
      <c r="L2952">
        <v>17.857142857142858</v>
      </c>
      <c r="M2952" s="1" t="str">
        <f>IFERROR(VLOOKUP(Tabla1[[#This Row],[COD]],Circuitos[],2,0)," ")</f>
        <v xml:space="preserve"> </v>
      </c>
      <c r="N2952" s="9">
        <f>Tabla1[[#This Row],[DIA]]</f>
        <v>45963</v>
      </c>
    </row>
    <row r="2953" spans="1:14">
      <c r="A2953" s="9" t="str">
        <f>Tabla1[[#This Row],[DIA]]&amp;"-"&amp;Tabla1[[#This Row],[NUM]]</f>
        <v>45963-1855</v>
      </c>
      <c r="B2953" s="61">
        <v>45963</v>
      </c>
      <c r="C2953" t="s">
        <v>147</v>
      </c>
      <c r="D2953" t="s">
        <v>36</v>
      </c>
      <c r="E2953" t="s">
        <v>181</v>
      </c>
      <c r="F2953">
        <v>1855</v>
      </c>
      <c r="G2953">
        <v>0.59722222222222221</v>
      </c>
      <c r="H2953">
        <v>0.71180555555555558</v>
      </c>
      <c r="I2953">
        <v>16</v>
      </c>
      <c r="J2953">
        <v>3</v>
      </c>
      <c r="K2953">
        <v>13</v>
      </c>
      <c r="L2953">
        <v>18.75</v>
      </c>
      <c r="M2953" s="1" t="str">
        <f>IFERROR(VLOOKUP(Tabla1[[#This Row],[COD]],Circuitos[],2,0)," ")</f>
        <v xml:space="preserve"> </v>
      </c>
      <c r="N2953" s="9">
        <f>Tabla1[[#This Row],[DIA]]</f>
        <v>45963</v>
      </c>
    </row>
    <row r="2954" spans="1:14">
      <c r="A2954" s="9" t="str">
        <f>Tabla1[[#This Row],[DIA]]&amp;"-"&amp;Tabla1[[#This Row],[NUM]]</f>
        <v>45963-1317</v>
      </c>
      <c r="B2954" s="61">
        <v>45963</v>
      </c>
      <c r="C2954" t="s">
        <v>147</v>
      </c>
      <c r="D2954" t="s">
        <v>37</v>
      </c>
      <c r="E2954" t="s">
        <v>181</v>
      </c>
      <c r="F2954">
        <v>1317</v>
      </c>
      <c r="G2954">
        <v>0.58680555555555558</v>
      </c>
      <c r="H2954">
        <v>0.72569444444444442</v>
      </c>
      <c r="I2954">
        <v>16</v>
      </c>
      <c r="J2954">
        <v>4</v>
      </c>
      <c r="K2954">
        <v>12</v>
      </c>
      <c r="L2954">
        <v>25</v>
      </c>
      <c r="M2954" s="1" t="str">
        <f>IFERROR(VLOOKUP(Tabla1[[#This Row],[COD]],Circuitos[],2,0)," ")</f>
        <v xml:space="preserve"> </v>
      </c>
      <c r="N2954" s="9">
        <f>Tabla1[[#This Row],[DIA]]</f>
        <v>45963</v>
      </c>
    </row>
    <row r="2955" spans="1:14">
      <c r="A2955" s="9" t="str">
        <f>Tabla1[[#This Row],[DIA]]&amp;"-"&amp;Tabla1[[#This Row],[NUM]]</f>
        <v>45963-726</v>
      </c>
      <c r="B2955" s="61">
        <v>45963</v>
      </c>
      <c r="C2955" t="s">
        <v>147</v>
      </c>
      <c r="D2955" t="s">
        <v>550</v>
      </c>
      <c r="E2955" t="s">
        <v>181</v>
      </c>
      <c r="F2955">
        <v>726</v>
      </c>
      <c r="G2955">
        <v>5.9027777777777776E-2</v>
      </c>
      <c r="H2955">
        <v>0.45833333333333331</v>
      </c>
      <c r="I2955">
        <v>15</v>
      </c>
      <c r="J2955">
        <v>1</v>
      </c>
      <c r="K2955">
        <v>14</v>
      </c>
      <c r="L2955">
        <v>6.666666666666667</v>
      </c>
      <c r="M2955" s="1" t="str">
        <f>IFERROR(VLOOKUP(Tabla1[[#This Row],[COD]],Circuitos[],2,0)," ")</f>
        <v>Lo Mejor de Nepal</v>
      </c>
      <c r="N2955" s="9">
        <f>Tabla1[[#This Row],[DIA]]</f>
        <v>45963</v>
      </c>
    </row>
    <row r="2956" spans="1:14">
      <c r="A2956" s="9" t="str">
        <f>Tabla1[[#This Row],[DIA]]&amp;"-"&amp;Tabla1[[#This Row],[NUM]]</f>
        <v>45963-1859</v>
      </c>
      <c r="B2956" s="61">
        <v>45963</v>
      </c>
      <c r="C2956" t="s">
        <v>147</v>
      </c>
      <c r="D2956" t="s">
        <v>13</v>
      </c>
      <c r="E2956" t="s">
        <v>181</v>
      </c>
      <c r="F2956">
        <v>1859</v>
      </c>
      <c r="G2956">
        <v>0.55208333333333337</v>
      </c>
      <c r="H2956">
        <v>0.70138888888888884</v>
      </c>
      <c r="I2956">
        <v>26</v>
      </c>
      <c r="J2956">
        <v>8</v>
      </c>
      <c r="K2956">
        <v>18</v>
      </c>
      <c r="L2956">
        <v>30.76923076923077</v>
      </c>
      <c r="M2956" s="1" t="str">
        <f>IFERROR(VLOOKUP(Tabla1[[#This Row],[COD]],Circuitos[],2,0)," ")</f>
        <v xml:space="preserve"> </v>
      </c>
      <c r="N2956" s="9">
        <f>Tabla1[[#This Row],[DIA]]</f>
        <v>45963</v>
      </c>
    </row>
    <row r="2957" spans="1:14">
      <c r="A2957" s="9" t="str">
        <f>Tabla1[[#This Row],[DIA]]&amp;"-"&amp;Tabla1[[#This Row],[NUM]]</f>
        <v>45963-1313</v>
      </c>
      <c r="B2957" s="61">
        <v>45963</v>
      </c>
      <c r="C2957" t="s">
        <v>147</v>
      </c>
      <c r="D2957" t="s">
        <v>22</v>
      </c>
      <c r="E2957" t="s">
        <v>181</v>
      </c>
      <c r="F2957">
        <v>1313</v>
      </c>
      <c r="G2957">
        <v>0.59375</v>
      </c>
      <c r="H2957">
        <v>0.72569444444444442</v>
      </c>
      <c r="I2957">
        <v>10</v>
      </c>
      <c r="J2957">
        <v>0</v>
      </c>
      <c r="K2957">
        <v>10</v>
      </c>
      <c r="L2957">
        <v>0</v>
      </c>
      <c r="M2957" s="1" t="str">
        <f>IFERROR(VLOOKUP(Tabla1[[#This Row],[COD]],Circuitos[],2,0)," ")</f>
        <v xml:space="preserve"> </v>
      </c>
      <c r="N2957" s="9">
        <f>Tabla1[[#This Row],[DIA]]</f>
        <v>45963</v>
      </c>
    </row>
    <row r="2958" spans="1:14">
      <c r="A2958" s="9" t="str">
        <f>Tabla1[[#This Row],[DIA]]&amp;"-"&amp;Tabla1[[#This Row],[NUM]]</f>
        <v>45963-701</v>
      </c>
      <c r="B2958" s="61">
        <v>45963</v>
      </c>
      <c r="C2958" t="s">
        <v>13</v>
      </c>
      <c r="D2958" t="s">
        <v>484</v>
      </c>
      <c r="E2958" t="s">
        <v>548</v>
      </c>
      <c r="F2958">
        <v>701</v>
      </c>
      <c r="G2958">
        <v>0.54513888888888884</v>
      </c>
      <c r="H2958">
        <v>0.72916666666666663</v>
      </c>
      <c r="I2958">
        <v>20</v>
      </c>
      <c r="J2958">
        <v>2</v>
      </c>
      <c r="K2958">
        <v>18</v>
      </c>
      <c r="L2958">
        <v>10</v>
      </c>
      <c r="M2958" s="1" t="str">
        <f>IFERROR(VLOOKUP(Tabla1[[#This Row],[COD]],Circuitos[],2,0)," ")</f>
        <v xml:space="preserve"> </v>
      </c>
      <c r="N2958" s="9">
        <f>Tabla1[[#This Row],[DIA]]</f>
        <v>45963</v>
      </c>
    </row>
    <row r="2959" spans="1:14">
      <c r="A2959" s="9" t="str">
        <f>Tabla1[[#This Row],[DIA]]&amp;"-"&amp;Tabla1[[#This Row],[NUM]]</f>
        <v>45963-1858</v>
      </c>
      <c r="B2959" s="61">
        <v>45963</v>
      </c>
      <c r="C2959" t="s">
        <v>13</v>
      </c>
      <c r="D2959" t="s">
        <v>147</v>
      </c>
      <c r="E2959" t="s">
        <v>181</v>
      </c>
      <c r="F2959">
        <v>1858</v>
      </c>
      <c r="G2959">
        <v>0.5</v>
      </c>
      <c r="H2959">
        <v>0.76041666666666663</v>
      </c>
      <c r="I2959">
        <v>16</v>
      </c>
      <c r="J2959">
        <v>5</v>
      </c>
      <c r="K2959">
        <v>11</v>
      </c>
      <c r="L2959">
        <v>31.25</v>
      </c>
      <c r="M2959" s="1" t="str">
        <f>IFERROR(VLOOKUP(Tabla1[[#This Row],[COD]],Circuitos[],2,0)," ")</f>
        <v xml:space="preserve"> </v>
      </c>
      <c r="N2959" s="9">
        <f>Tabla1[[#This Row],[DIA]]</f>
        <v>45963</v>
      </c>
    </row>
    <row r="2960" spans="1:14">
      <c r="A2960" s="9" t="str">
        <f>Tabla1[[#This Row],[DIA]]&amp;"-"&amp;Tabla1[[#This Row],[NUM]]</f>
        <v>45963-5118</v>
      </c>
      <c r="B2960" s="61">
        <v>45963</v>
      </c>
      <c r="C2960" t="s">
        <v>234</v>
      </c>
      <c r="D2960" t="s">
        <v>22</v>
      </c>
      <c r="E2960" t="s">
        <v>549</v>
      </c>
      <c r="F2960">
        <v>5118</v>
      </c>
      <c r="G2960">
        <v>0.58333333333333337</v>
      </c>
      <c r="H2960">
        <v>0.68402777777777779</v>
      </c>
      <c r="I2960">
        <v>189</v>
      </c>
      <c r="J2960">
        <v>82</v>
      </c>
      <c r="K2960">
        <v>107</v>
      </c>
      <c r="L2960">
        <v>43.386243386243386</v>
      </c>
      <c r="M2960" s="1" t="str">
        <f>IFERROR(VLOOKUP(Tabla1[[#This Row],[COD]],Circuitos[],2,0)," ")</f>
        <v xml:space="preserve"> </v>
      </c>
      <c r="N2960" s="9">
        <f>Tabla1[[#This Row],[DIA]]</f>
        <v>45963</v>
      </c>
    </row>
    <row r="2961" spans="1:14">
      <c r="A2961" s="9" t="str">
        <f>Tabla1[[#This Row],[DIA]]&amp;"-"&amp;Tabla1[[#This Row],[NUM]]</f>
        <v>45963-1302</v>
      </c>
      <c r="B2961" s="61">
        <v>45963</v>
      </c>
      <c r="C2961" t="s">
        <v>22</v>
      </c>
      <c r="D2961" t="s">
        <v>147</v>
      </c>
      <c r="E2961" t="s">
        <v>181</v>
      </c>
      <c r="F2961">
        <v>1302</v>
      </c>
      <c r="G2961">
        <v>0.50694444444444442</v>
      </c>
      <c r="H2961">
        <v>0.75347222222222221</v>
      </c>
      <c r="I2961">
        <v>6</v>
      </c>
      <c r="J2961">
        <v>0</v>
      </c>
      <c r="K2961">
        <v>6</v>
      </c>
      <c r="L2961">
        <v>0</v>
      </c>
      <c r="M2961" s="1" t="str">
        <f>IFERROR(VLOOKUP(Tabla1[[#This Row],[COD]],Circuitos[],2,0)," ")</f>
        <v xml:space="preserve"> </v>
      </c>
      <c r="N2961" s="9">
        <f>Tabla1[[#This Row],[DIA]]</f>
        <v>45963</v>
      </c>
    </row>
    <row r="2962" spans="1:14">
      <c r="A2962" s="9" t="str">
        <f>Tabla1[[#This Row],[DIA]]&amp;"-"&amp;Tabla1[[#This Row],[NUM]]</f>
        <v>45963-7031</v>
      </c>
      <c r="B2962" s="61">
        <v>45963</v>
      </c>
      <c r="C2962" t="s">
        <v>24</v>
      </c>
      <c r="D2962" t="s">
        <v>173</v>
      </c>
      <c r="E2962" t="s">
        <v>174</v>
      </c>
      <c r="F2962">
        <v>7031</v>
      </c>
      <c r="G2962">
        <v>0.63541666666666663</v>
      </c>
      <c r="H2962">
        <v>0.85069444444444442</v>
      </c>
      <c r="I2962">
        <v>39</v>
      </c>
      <c r="J2962">
        <v>39</v>
      </c>
      <c r="K2962">
        <v>0</v>
      </c>
      <c r="L2962">
        <v>100</v>
      </c>
      <c r="M2962" s="1" t="str">
        <f>IFERROR(VLOOKUP(Tabla1[[#This Row],[COD]],Circuitos[],2,0)," ")</f>
        <v xml:space="preserve"> </v>
      </c>
      <c r="N2962" s="9">
        <f>Tabla1[[#This Row],[DIA]]</f>
        <v>45963</v>
      </c>
    </row>
    <row r="2963" spans="1:14">
      <c r="A2963" s="9" t="str">
        <f>Tabla1[[#This Row],[DIA]]&amp;"-"&amp;Tabla1[[#This Row],[NUM]]</f>
        <v>45964-1336</v>
      </c>
      <c r="B2963" s="61">
        <v>45964</v>
      </c>
      <c r="C2963" t="s">
        <v>36</v>
      </c>
      <c r="D2963" t="s">
        <v>183</v>
      </c>
      <c r="E2963" t="s">
        <v>174</v>
      </c>
      <c r="F2963">
        <v>1336</v>
      </c>
      <c r="G2963">
        <v>0.58680555555555558</v>
      </c>
      <c r="H2963">
        <v>0.82291666666666663</v>
      </c>
      <c r="I2963">
        <v>10</v>
      </c>
      <c r="J2963">
        <v>0</v>
      </c>
      <c r="K2963">
        <v>10</v>
      </c>
      <c r="L2963">
        <v>0</v>
      </c>
      <c r="M2963" s="1" t="str">
        <f>IFERROR(VLOOKUP(Tabla1[[#This Row],[COD]],Circuitos[],2,0)," ")</f>
        <v>Programas de Egipto</v>
      </c>
      <c r="N2963" s="9">
        <f>Tabla1[[#This Row],[DIA]]</f>
        <v>45964</v>
      </c>
    </row>
    <row r="2964" spans="1:14">
      <c r="A2964" s="9" t="str">
        <f>Tabla1[[#This Row],[DIA]]&amp;"-"&amp;Tabla1[[#This Row],[NUM]]</f>
        <v>45964-2722</v>
      </c>
      <c r="B2964" s="61">
        <v>45964</v>
      </c>
      <c r="C2964" t="s">
        <v>37</v>
      </c>
      <c r="D2964" t="s">
        <v>183</v>
      </c>
      <c r="E2964" t="s">
        <v>561</v>
      </c>
      <c r="F2964">
        <v>2722</v>
      </c>
      <c r="G2964">
        <v>0.67013888888888884</v>
      </c>
      <c r="H2964">
        <v>0.93055555555555558</v>
      </c>
      <c r="I2964">
        <v>10</v>
      </c>
      <c r="J2964">
        <v>2</v>
      </c>
      <c r="K2964">
        <v>8</v>
      </c>
      <c r="L2964">
        <v>20</v>
      </c>
      <c r="M2964" s="1" t="str">
        <f>IFERROR(VLOOKUP(Tabla1[[#This Row],[COD]],Circuitos[],2,0)," ")</f>
        <v>Programas de Egipto</v>
      </c>
      <c r="N2964" s="9">
        <f>Tabla1[[#This Row],[DIA]]</f>
        <v>45964</v>
      </c>
    </row>
    <row r="2965" spans="1:14">
      <c r="A2965" s="9" t="str">
        <f>Tabla1[[#This Row],[DIA]]&amp;"-"&amp;Tabla1[[#This Row],[NUM]]</f>
        <v>45964-1335</v>
      </c>
      <c r="B2965" s="61">
        <v>45964</v>
      </c>
      <c r="C2965" t="s">
        <v>173</v>
      </c>
      <c r="D2965" t="s">
        <v>36</v>
      </c>
      <c r="E2965" t="s">
        <v>174</v>
      </c>
      <c r="F2965">
        <v>1335</v>
      </c>
      <c r="G2965">
        <v>0.40277777777777779</v>
      </c>
      <c r="H2965">
        <v>0.54513888888888884</v>
      </c>
      <c r="I2965">
        <v>10</v>
      </c>
      <c r="J2965">
        <v>3</v>
      </c>
      <c r="K2965">
        <v>7</v>
      </c>
      <c r="L2965">
        <v>30</v>
      </c>
      <c r="M2965" s="1" t="str">
        <f>IFERROR(VLOOKUP(Tabla1[[#This Row],[COD]],Circuitos[],2,0)," ")</f>
        <v xml:space="preserve"> </v>
      </c>
      <c r="N2965" s="9">
        <f>Tabla1[[#This Row],[DIA]]</f>
        <v>45964</v>
      </c>
    </row>
    <row r="2966" spans="1:14">
      <c r="A2966" s="9" t="str">
        <f>Tabla1[[#This Row],[DIA]]&amp;"-"&amp;Tabla1[[#This Row],[NUM]]</f>
        <v>45964-2721</v>
      </c>
      <c r="B2966" s="61">
        <v>45964</v>
      </c>
      <c r="C2966" t="s">
        <v>173</v>
      </c>
      <c r="D2966" t="s">
        <v>37</v>
      </c>
      <c r="E2966" t="s">
        <v>561</v>
      </c>
      <c r="F2966">
        <v>2721</v>
      </c>
      <c r="G2966">
        <v>0.45833333333333331</v>
      </c>
      <c r="H2966">
        <v>0.62847222222222221</v>
      </c>
      <c r="I2966">
        <v>10</v>
      </c>
      <c r="J2966">
        <v>0</v>
      </c>
      <c r="K2966">
        <v>10</v>
      </c>
      <c r="L2966">
        <v>0</v>
      </c>
      <c r="M2966" s="1" t="str">
        <f>IFERROR(VLOOKUP(Tabla1[[#This Row],[COD]],Circuitos[],2,0)," ")</f>
        <v xml:space="preserve"> </v>
      </c>
      <c r="N2966" s="9">
        <f>Tabla1[[#This Row],[DIA]]</f>
        <v>45964</v>
      </c>
    </row>
    <row r="2967" spans="1:14">
      <c r="A2967" s="9" t="str">
        <f>Tabla1[[#This Row],[DIA]]&amp;"-"&amp;Tabla1[[#This Row],[NUM]]</f>
        <v>45964-1002</v>
      </c>
      <c r="B2967" s="61">
        <v>45964</v>
      </c>
      <c r="C2967" t="s">
        <v>173</v>
      </c>
      <c r="D2967" t="s">
        <v>13</v>
      </c>
      <c r="E2967" t="s">
        <v>174</v>
      </c>
      <c r="F2967">
        <v>1002</v>
      </c>
      <c r="G2967">
        <v>0.3125</v>
      </c>
      <c r="H2967">
        <v>0.4861111111111111</v>
      </c>
      <c r="I2967">
        <v>20</v>
      </c>
      <c r="J2967">
        <v>0</v>
      </c>
      <c r="K2967">
        <v>20</v>
      </c>
      <c r="L2967">
        <v>0</v>
      </c>
      <c r="M2967" s="1" t="str">
        <f>IFERROR(VLOOKUP(Tabla1[[#This Row],[COD]],Circuitos[],2,0)," ")</f>
        <v>Programas de Egipto</v>
      </c>
      <c r="N2967" s="9">
        <f>Tabla1[[#This Row],[DIA]]</f>
        <v>45964</v>
      </c>
    </row>
    <row r="2968" spans="1:14">
      <c r="A2968" s="9" t="str">
        <f>Tabla1[[#This Row],[DIA]]&amp;"-"&amp;Tabla1[[#This Row],[NUM]]</f>
        <v>45964-761</v>
      </c>
      <c r="B2968" s="61">
        <v>45964</v>
      </c>
      <c r="C2968" t="s">
        <v>552</v>
      </c>
      <c r="D2968" t="s">
        <v>147</v>
      </c>
      <c r="E2968" t="s">
        <v>181</v>
      </c>
      <c r="F2968">
        <v>761</v>
      </c>
      <c r="G2968">
        <v>0.1076388888888889</v>
      </c>
      <c r="H2968">
        <v>0.27083333333333331</v>
      </c>
      <c r="I2968">
        <v>27</v>
      </c>
      <c r="J2968">
        <v>0</v>
      </c>
      <c r="K2968">
        <v>27</v>
      </c>
      <c r="L2968">
        <v>0</v>
      </c>
      <c r="M2968" s="1" t="str">
        <f>IFERROR(VLOOKUP(Tabla1[[#This Row],[COD]],Circuitos[],2,0)," ")</f>
        <v xml:space="preserve"> </v>
      </c>
      <c r="N2968" s="9">
        <f>Tabla1[[#This Row],[DIA]]</f>
        <v>45964</v>
      </c>
    </row>
    <row r="2969" spans="1:14">
      <c r="A2969" s="9" t="str">
        <f>Tabla1[[#This Row],[DIA]]&amp;"-"&amp;Tabla1[[#This Row],[NUM]]</f>
        <v>45964-1010</v>
      </c>
      <c r="B2969" s="61">
        <v>45964</v>
      </c>
      <c r="C2969" t="s">
        <v>52</v>
      </c>
      <c r="D2969" t="s">
        <v>183</v>
      </c>
      <c r="E2969" t="s">
        <v>174</v>
      </c>
      <c r="F2969">
        <v>1010</v>
      </c>
      <c r="G2969">
        <v>0.74305555555555558</v>
      </c>
      <c r="H2969">
        <v>6.9444444444444441E-3</v>
      </c>
      <c r="I2969">
        <v>88</v>
      </c>
      <c r="J2969">
        <v>75</v>
      </c>
      <c r="K2969">
        <v>13</v>
      </c>
      <c r="L2969">
        <v>85.227272727272734</v>
      </c>
      <c r="M2969" s="1" t="str">
        <f>IFERROR(VLOOKUP(Tabla1[[#This Row],[COD]],Circuitos[],2,0)," ")</f>
        <v>Nefertari y Abu Simbel / Maravillas del Nilo y Abu Simbel</v>
      </c>
      <c r="N2969" s="9">
        <f>Tabla1[[#This Row],[DIA]]</f>
        <v>45964</v>
      </c>
    </row>
    <row r="2970" spans="1:14">
      <c r="A2970" s="9" t="str">
        <f>Tabla1[[#This Row],[DIA]]&amp;"-"&amp;Tabla1[[#This Row],[NUM]]</f>
        <v>45964-2022</v>
      </c>
      <c r="B2970" s="61">
        <v>45964</v>
      </c>
      <c r="C2970" t="s">
        <v>147</v>
      </c>
      <c r="D2970" t="s">
        <v>180</v>
      </c>
      <c r="E2970" t="s">
        <v>181</v>
      </c>
      <c r="F2970">
        <v>2022</v>
      </c>
      <c r="G2970">
        <v>9.0277777777777776E-2</v>
      </c>
      <c r="H2970">
        <v>0.15277777777777779</v>
      </c>
      <c r="I2970">
        <v>10</v>
      </c>
      <c r="J2970">
        <v>0</v>
      </c>
      <c r="K2970">
        <v>10</v>
      </c>
      <c r="L2970">
        <v>0</v>
      </c>
      <c r="M2970" s="1" t="str">
        <f>IFERROR(VLOOKUP(Tabla1[[#This Row],[COD]],Circuitos[],2,0)," ")</f>
        <v xml:space="preserve"> </v>
      </c>
      <c r="N2970" s="9">
        <f>Tabla1[[#This Row],[DIA]]</f>
        <v>45964</v>
      </c>
    </row>
    <row r="2971" spans="1:14">
      <c r="A2971" s="9" t="str">
        <f>Tabla1[[#This Row],[DIA]]&amp;"-"&amp;Tabla1[[#This Row],[NUM]]</f>
        <v>45964-1857</v>
      </c>
      <c r="B2971" s="61">
        <v>45964</v>
      </c>
      <c r="C2971" t="s">
        <v>147</v>
      </c>
      <c r="D2971" t="s">
        <v>13</v>
      </c>
      <c r="E2971" t="s">
        <v>181</v>
      </c>
      <c r="F2971">
        <v>1857</v>
      </c>
      <c r="G2971">
        <v>0.34027777777777779</v>
      </c>
      <c r="H2971">
        <v>0.4548611111111111</v>
      </c>
      <c r="I2971">
        <v>27</v>
      </c>
      <c r="J2971">
        <v>0</v>
      </c>
      <c r="K2971">
        <v>27</v>
      </c>
      <c r="L2971">
        <v>0</v>
      </c>
      <c r="M2971" s="1" t="str">
        <f>IFERROR(VLOOKUP(Tabla1[[#This Row],[COD]],Circuitos[],2,0)," ")</f>
        <v xml:space="preserve"> </v>
      </c>
      <c r="N2971" s="9">
        <f>Tabla1[[#This Row],[DIA]]</f>
        <v>45964</v>
      </c>
    </row>
    <row r="2972" spans="1:14">
      <c r="A2972" s="9" t="str">
        <f>Tabla1[[#This Row],[DIA]]&amp;"-"&amp;Tabla1[[#This Row],[NUM]]</f>
        <v>45964-5116</v>
      </c>
      <c r="B2972" s="61">
        <v>45964</v>
      </c>
      <c r="C2972" t="s">
        <v>147</v>
      </c>
      <c r="D2972" t="s">
        <v>55</v>
      </c>
      <c r="E2972" t="s">
        <v>549</v>
      </c>
      <c r="F2972">
        <v>5116</v>
      </c>
      <c r="G2972">
        <v>0.59722222222222221</v>
      </c>
      <c r="H2972">
        <v>0.63194444444444442</v>
      </c>
      <c r="I2972">
        <v>189</v>
      </c>
      <c r="J2972">
        <v>160</v>
      </c>
      <c r="K2972">
        <v>29</v>
      </c>
      <c r="L2972">
        <v>84.656084656084658</v>
      </c>
      <c r="M2972" s="1" t="str">
        <f>IFERROR(VLOOKUP(Tabla1[[#This Row],[COD]],Circuitos[],2,0)," ")</f>
        <v xml:space="preserve"> </v>
      </c>
      <c r="N2972" s="9">
        <f>Tabla1[[#This Row],[DIA]]</f>
        <v>45964</v>
      </c>
    </row>
    <row r="2973" spans="1:14">
      <c r="A2973" s="9" t="str">
        <f>Tabla1[[#This Row],[DIA]]&amp;"-"&amp;Tabla1[[#This Row],[NUM]]</f>
        <v>45964-1358</v>
      </c>
      <c r="B2973" s="61">
        <v>45964</v>
      </c>
      <c r="C2973" t="s">
        <v>13</v>
      </c>
      <c r="D2973" t="s">
        <v>147</v>
      </c>
      <c r="E2973" t="s">
        <v>181</v>
      </c>
      <c r="F2973">
        <v>1358</v>
      </c>
      <c r="G2973">
        <v>0.61458333333333337</v>
      </c>
      <c r="H2973">
        <v>0.83333333333333337</v>
      </c>
      <c r="I2973">
        <v>27</v>
      </c>
      <c r="J2973">
        <v>0</v>
      </c>
      <c r="K2973">
        <v>27</v>
      </c>
      <c r="L2973">
        <v>0</v>
      </c>
      <c r="M2973" s="1" t="str">
        <f>IFERROR(VLOOKUP(Tabla1[[#This Row],[COD]],Circuitos[],2,0)," ")</f>
        <v xml:space="preserve"> </v>
      </c>
      <c r="N2973" s="9">
        <f>Tabla1[[#This Row],[DIA]]</f>
        <v>45964</v>
      </c>
    </row>
    <row r="2974" spans="1:14">
      <c r="A2974" s="9" t="str">
        <f>Tabla1[[#This Row],[DIA]]&amp;"-"&amp;Tabla1[[#This Row],[NUM]]</f>
        <v>45964-1002</v>
      </c>
      <c r="B2974" s="61">
        <v>45964</v>
      </c>
      <c r="C2974" t="s">
        <v>13</v>
      </c>
      <c r="D2974" t="s">
        <v>183</v>
      </c>
      <c r="E2974" t="s">
        <v>174</v>
      </c>
      <c r="F2974">
        <v>1002</v>
      </c>
      <c r="G2974">
        <v>0.52777777777777779</v>
      </c>
      <c r="H2974">
        <v>0.77777777777777779</v>
      </c>
      <c r="I2974">
        <v>20</v>
      </c>
      <c r="J2974">
        <v>0</v>
      </c>
      <c r="K2974">
        <v>20</v>
      </c>
      <c r="L2974">
        <v>0</v>
      </c>
      <c r="M2974" s="1" t="str">
        <f>IFERROR(VLOOKUP(Tabla1[[#This Row],[COD]],Circuitos[],2,0)," ")</f>
        <v>Programas de Egipto</v>
      </c>
      <c r="N2974" s="9">
        <f>Tabla1[[#This Row],[DIA]]</f>
        <v>45964</v>
      </c>
    </row>
    <row r="2975" spans="1:14">
      <c r="A2975" s="9" t="str">
        <f>Tabla1[[#This Row],[DIA]]&amp;"-"&amp;Tabla1[[#This Row],[NUM]]</f>
        <v>45964-472</v>
      </c>
      <c r="B2975" s="61">
        <v>45964</v>
      </c>
      <c r="C2975" t="s">
        <v>13</v>
      </c>
      <c r="D2975" t="s">
        <v>294</v>
      </c>
      <c r="E2975" t="s">
        <v>295</v>
      </c>
      <c r="F2975">
        <v>472</v>
      </c>
      <c r="G2975">
        <v>0.44791666666666669</v>
      </c>
      <c r="H2975">
        <v>0.63194444444444442</v>
      </c>
      <c r="I2975">
        <v>40</v>
      </c>
      <c r="J2975">
        <v>0</v>
      </c>
      <c r="K2975">
        <v>40</v>
      </c>
      <c r="L2975">
        <v>0</v>
      </c>
      <c r="M2975" s="1" t="str">
        <f>IFERROR(VLOOKUP(Tabla1[[#This Row],[COD]],Circuitos[],2,0)," ")</f>
        <v xml:space="preserve"> </v>
      </c>
      <c r="N2975" s="9">
        <f>Tabla1[[#This Row],[DIA]]</f>
        <v>45964</v>
      </c>
    </row>
    <row r="2976" spans="1:14">
      <c r="A2976" s="9" t="str">
        <f>Tabla1[[#This Row],[DIA]]&amp;"-"&amp;Tabla1[[#This Row],[NUM]]</f>
        <v>45964-867</v>
      </c>
      <c r="B2976" s="61">
        <v>45964</v>
      </c>
      <c r="C2976" t="s">
        <v>153</v>
      </c>
      <c r="D2976" t="s">
        <v>111</v>
      </c>
      <c r="E2976" t="s">
        <v>265</v>
      </c>
      <c r="F2976">
        <v>867</v>
      </c>
      <c r="G2976">
        <v>0.74652777777777779</v>
      </c>
      <c r="H2976">
        <v>2.0833333333333332E-2</v>
      </c>
      <c r="I2976">
        <v>27</v>
      </c>
      <c r="J2976">
        <v>25</v>
      </c>
      <c r="K2976">
        <v>2</v>
      </c>
      <c r="L2976">
        <v>92.592592592592595</v>
      </c>
      <c r="M2976" s="1" t="str">
        <f>IFERROR(VLOOKUP(Tabla1[[#This Row],[COD]],Circuitos[],2,0)," ")</f>
        <v xml:space="preserve"> </v>
      </c>
      <c r="N2976" s="9">
        <f>Tabla1[[#This Row],[DIA]]</f>
        <v>45964</v>
      </c>
    </row>
    <row r="2977" spans="1:14">
      <c r="A2977" s="9" t="str">
        <f>Tabla1[[#This Row],[DIA]]&amp;"-"&amp;Tabla1[[#This Row],[NUM]]</f>
        <v>45964-898</v>
      </c>
      <c r="B2977" s="61">
        <v>45964</v>
      </c>
      <c r="C2977" t="s">
        <v>350</v>
      </c>
      <c r="D2977" t="s">
        <v>33</v>
      </c>
      <c r="E2977" t="s">
        <v>278</v>
      </c>
      <c r="F2977">
        <v>898</v>
      </c>
      <c r="G2977">
        <v>0.33333333333333331</v>
      </c>
      <c r="H2977">
        <v>0.50694444444444442</v>
      </c>
      <c r="I2977">
        <v>80</v>
      </c>
      <c r="J2977">
        <v>80</v>
      </c>
      <c r="K2977">
        <v>0</v>
      </c>
      <c r="L2977">
        <v>100</v>
      </c>
      <c r="M2977" s="1" t="str">
        <f>IFERROR(VLOOKUP(Tabla1[[#This Row],[COD]],Circuitos[],2,0)," ")</f>
        <v xml:space="preserve"> </v>
      </c>
      <c r="N2977" s="9">
        <f>Tabla1[[#This Row],[DIA]]</f>
        <v>45964</v>
      </c>
    </row>
    <row r="2978" spans="1:14">
      <c r="A2978" s="9" t="str">
        <f>Tabla1[[#This Row],[DIA]]&amp;"-"&amp;Tabla1[[#This Row],[NUM]]</f>
        <v>45965-101</v>
      </c>
      <c r="B2978" s="61">
        <v>45965</v>
      </c>
      <c r="C2978" t="s">
        <v>111</v>
      </c>
      <c r="D2978" t="s">
        <v>13</v>
      </c>
      <c r="E2978" t="s">
        <v>265</v>
      </c>
      <c r="F2978">
        <v>101</v>
      </c>
      <c r="G2978">
        <v>0.10416666666666667</v>
      </c>
      <c r="H2978">
        <v>0.31944444444444442</v>
      </c>
      <c r="I2978">
        <v>27</v>
      </c>
      <c r="J2978">
        <v>25</v>
      </c>
      <c r="K2978">
        <v>2</v>
      </c>
      <c r="L2978">
        <v>92.592592592592595</v>
      </c>
      <c r="M2978" s="1" t="str">
        <f>IFERROR(VLOOKUP(Tabla1[[#This Row],[COD]],Circuitos[],2,0)," ")</f>
        <v xml:space="preserve"> </v>
      </c>
      <c r="N2978" s="9">
        <f>Tabla1[[#This Row],[DIA]]</f>
        <v>45965</v>
      </c>
    </row>
    <row r="2979" spans="1:14">
      <c r="A2979" s="9" t="str">
        <f>Tabla1[[#This Row],[DIA]]&amp;"-"&amp;Tabla1[[#This Row],[NUM]]</f>
        <v>45965-762</v>
      </c>
      <c r="B2979" s="61">
        <v>45965</v>
      </c>
      <c r="C2979" t="s">
        <v>147</v>
      </c>
      <c r="D2979" t="s">
        <v>552</v>
      </c>
      <c r="E2979" t="s">
        <v>181</v>
      </c>
      <c r="F2979">
        <v>762</v>
      </c>
      <c r="G2979">
        <v>2.7777777777777776E-2</v>
      </c>
      <c r="H2979">
        <v>0.26041666666666669</v>
      </c>
      <c r="I2979">
        <v>27</v>
      </c>
      <c r="J2979">
        <v>0</v>
      </c>
      <c r="K2979">
        <v>27</v>
      </c>
      <c r="L2979">
        <v>0</v>
      </c>
      <c r="M2979" s="1" t="str">
        <f>IFERROR(VLOOKUP(Tabla1[[#This Row],[COD]],Circuitos[],2,0)," ")</f>
        <v xml:space="preserve"> </v>
      </c>
      <c r="N2979" s="9">
        <f>Tabla1[[#This Row],[DIA]]</f>
        <v>45965</v>
      </c>
    </row>
    <row r="2980" spans="1:14">
      <c r="A2980" s="9" t="str">
        <f>Tabla1[[#This Row],[DIA]]&amp;"-"&amp;Tabla1[[#This Row],[NUM]]</f>
        <v>45966-14</v>
      </c>
      <c r="B2980" s="61">
        <v>45966</v>
      </c>
      <c r="C2980" t="s">
        <v>562</v>
      </c>
      <c r="D2980" t="s">
        <v>175</v>
      </c>
      <c r="E2980" t="s">
        <v>174</v>
      </c>
      <c r="F2980">
        <v>14</v>
      </c>
      <c r="G2980">
        <v>0.48958333333333331</v>
      </c>
      <c r="H2980">
        <v>0.52083333333333337</v>
      </c>
      <c r="I2980">
        <v>39</v>
      </c>
      <c r="J2980">
        <v>39</v>
      </c>
      <c r="K2980">
        <v>0</v>
      </c>
      <c r="L2980">
        <v>100</v>
      </c>
      <c r="M2980" s="1" t="str">
        <f>IFERROR(VLOOKUP(Tabla1[[#This Row],[COD]],Circuitos[],2,0)," ")</f>
        <v xml:space="preserve"> </v>
      </c>
      <c r="N2980" s="9">
        <f>Tabla1[[#This Row],[DIA]]</f>
        <v>45966</v>
      </c>
    </row>
    <row r="2981" spans="1:14">
      <c r="A2981" s="9" t="str">
        <f>Tabla1[[#This Row],[DIA]]&amp;"-"&amp;Tabla1[[#This Row],[NUM]]</f>
        <v>45966-2333</v>
      </c>
      <c r="B2981" s="61">
        <v>45966</v>
      </c>
      <c r="C2981" t="s">
        <v>185</v>
      </c>
      <c r="D2981" t="s">
        <v>147</v>
      </c>
      <c r="E2981" t="s">
        <v>181</v>
      </c>
      <c r="F2981">
        <v>2333</v>
      </c>
      <c r="G2981">
        <v>0.79513888888888884</v>
      </c>
      <c r="H2981">
        <v>0.85763888888888884</v>
      </c>
      <c r="I2981">
        <v>40</v>
      </c>
      <c r="J2981">
        <v>4</v>
      </c>
      <c r="K2981">
        <v>36</v>
      </c>
      <c r="L2981">
        <v>10</v>
      </c>
      <c r="M2981" s="1" t="str">
        <f>IFERROR(VLOOKUP(Tabla1[[#This Row],[COD]],Circuitos[],2,0)," ")</f>
        <v xml:space="preserve"> </v>
      </c>
      <c r="N2981" s="9">
        <f>Tabla1[[#This Row],[DIA]]</f>
        <v>45966</v>
      </c>
    </row>
    <row r="2982" spans="1:14">
      <c r="A2982" s="9" t="str">
        <f>Tabla1[[#This Row],[DIA]]&amp;"-"&amp;Tabla1[[#This Row],[NUM]]</f>
        <v>45966-8055</v>
      </c>
      <c r="B2982" s="61">
        <v>45966</v>
      </c>
      <c r="C2982" t="s">
        <v>175</v>
      </c>
      <c r="D2982" t="s">
        <v>173</v>
      </c>
      <c r="E2982" t="s">
        <v>257</v>
      </c>
      <c r="F2982">
        <v>8055</v>
      </c>
      <c r="G2982">
        <v>0.5625</v>
      </c>
      <c r="H2982">
        <v>0.61458333333333337</v>
      </c>
      <c r="I2982">
        <v>20</v>
      </c>
      <c r="J2982">
        <v>0</v>
      </c>
      <c r="K2982">
        <v>20</v>
      </c>
      <c r="L2982">
        <v>0</v>
      </c>
      <c r="M2982" s="1" t="str">
        <f>IFERROR(VLOOKUP(Tabla1[[#This Row],[COD]],Circuitos[],2,0)," ")</f>
        <v xml:space="preserve"> </v>
      </c>
      <c r="N2982" s="9">
        <f>Tabla1[[#This Row],[DIA]]</f>
        <v>45966</v>
      </c>
    </row>
    <row r="2983" spans="1:14">
      <c r="A2983" s="9" t="str">
        <f>Tabla1[[#This Row],[DIA]]&amp;"-"&amp;Tabla1[[#This Row],[NUM]]</f>
        <v>45966-13</v>
      </c>
      <c r="B2983" s="61">
        <v>45966</v>
      </c>
      <c r="C2983" t="s">
        <v>173</v>
      </c>
      <c r="D2983" t="s">
        <v>562</v>
      </c>
      <c r="E2983" t="s">
        <v>174</v>
      </c>
      <c r="F2983">
        <v>13</v>
      </c>
      <c r="G2983">
        <v>0.3125</v>
      </c>
      <c r="H2983">
        <v>0.38541666666666669</v>
      </c>
      <c r="I2983">
        <v>39</v>
      </c>
      <c r="J2983">
        <v>39</v>
      </c>
      <c r="K2983">
        <v>0</v>
      </c>
      <c r="L2983">
        <v>100</v>
      </c>
      <c r="M2983" s="1" t="str">
        <f>IFERROR(VLOOKUP(Tabla1[[#This Row],[COD]],Circuitos[],2,0)," ")</f>
        <v xml:space="preserve"> </v>
      </c>
      <c r="N2983" s="9">
        <f>Tabla1[[#This Row],[DIA]]</f>
        <v>45966</v>
      </c>
    </row>
    <row r="2984" spans="1:14">
      <c r="A2984" s="9" t="str">
        <f>Tabla1[[#This Row],[DIA]]&amp;"-"&amp;Tabla1[[#This Row],[NUM]]</f>
        <v>45967-104</v>
      </c>
      <c r="B2984" s="61">
        <v>45967</v>
      </c>
      <c r="C2984" t="s">
        <v>13</v>
      </c>
      <c r="D2984" t="s">
        <v>111</v>
      </c>
      <c r="E2984" t="s">
        <v>265</v>
      </c>
      <c r="F2984">
        <v>104</v>
      </c>
      <c r="G2984">
        <v>0.88541666666666663</v>
      </c>
      <c r="H2984">
        <v>0.28819444444444442</v>
      </c>
      <c r="I2984">
        <v>27</v>
      </c>
      <c r="J2984">
        <v>0</v>
      </c>
      <c r="K2984">
        <v>27</v>
      </c>
      <c r="L2984">
        <v>0</v>
      </c>
      <c r="M2984" s="1" t="str">
        <f>IFERROR(VLOOKUP(Tabla1[[#This Row],[COD]],Circuitos[],2,0)," ")</f>
        <v xml:space="preserve"> </v>
      </c>
      <c r="N2984" s="9">
        <f>Tabla1[[#This Row],[DIA]]</f>
        <v>45967</v>
      </c>
    </row>
    <row r="2985" spans="1:14">
      <c r="A2985" s="9" t="str">
        <f>Tabla1[[#This Row],[DIA]]&amp;"-"&amp;Tabla1[[#This Row],[NUM]]</f>
        <v>45967-6742</v>
      </c>
      <c r="B2985" s="61">
        <v>45967</v>
      </c>
      <c r="C2985" t="s">
        <v>277</v>
      </c>
      <c r="D2985" t="s">
        <v>13</v>
      </c>
      <c r="E2985" t="s">
        <v>564</v>
      </c>
      <c r="F2985">
        <v>6742</v>
      </c>
      <c r="G2985">
        <v>0.42708333333333331</v>
      </c>
      <c r="H2985">
        <v>0.61111111111111116</v>
      </c>
      <c r="I2985">
        <v>40</v>
      </c>
      <c r="J2985">
        <v>0</v>
      </c>
      <c r="K2985">
        <v>40</v>
      </c>
      <c r="L2985">
        <v>0</v>
      </c>
      <c r="M2985" s="1" t="str">
        <f>IFERROR(VLOOKUP(Tabla1[[#This Row],[COD]],Circuitos[],2,0)," ")</f>
        <v xml:space="preserve"> </v>
      </c>
      <c r="N2985" s="9">
        <f>Tabla1[[#This Row],[DIA]]</f>
        <v>45967</v>
      </c>
    </row>
    <row r="2986" spans="1:14">
      <c r="A2986" s="9" t="str">
        <f>Tabla1[[#This Row],[DIA]]&amp;"-"&amp;Tabla1[[#This Row],[NUM]]</f>
        <v>45968-1012</v>
      </c>
      <c r="B2986" s="61">
        <v>45968</v>
      </c>
      <c r="C2986" t="s">
        <v>562</v>
      </c>
      <c r="D2986" t="s">
        <v>173</v>
      </c>
      <c r="E2986" t="s">
        <v>174</v>
      </c>
      <c r="F2986">
        <v>1012</v>
      </c>
      <c r="G2986">
        <v>0.46875</v>
      </c>
      <c r="H2986">
        <v>0.54166666666666663</v>
      </c>
      <c r="I2986">
        <v>88</v>
      </c>
      <c r="J2986">
        <v>75</v>
      </c>
      <c r="K2986">
        <v>13</v>
      </c>
      <c r="L2986">
        <v>85.227272727272734</v>
      </c>
      <c r="M2986" s="1" t="str">
        <f>IFERROR(VLOOKUP(Tabla1[[#This Row],[COD]],Circuitos[],2,0)," ")</f>
        <v xml:space="preserve"> </v>
      </c>
      <c r="N2986" s="9">
        <f>Tabla1[[#This Row],[DIA]]</f>
        <v>45968</v>
      </c>
    </row>
    <row r="2987" spans="1:14">
      <c r="A2987" s="9" t="str">
        <f>Tabla1[[#This Row],[DIA]]&amp;"-"&amp;Tabla1[[#This Row],[NUM]]</f>
        <v>45968-1011</v>
      </c>
      <c r="B2987" s="61">
        <v>45968</v>
      </c>
      <c r="C2987" t="s">
        <v>175</v>
      </c>
      <c r="D2987" t="s">
        <v>562</v>
      </c>
      <c r="E2987" t="s">
        <v>174</v>
      </c>
      <c r="F2987">
        <v>1011</v>
      </c>
      <c r="G2987">
        <v>0.33333333333333331</v>
      </c>
      <c r="H2987">
        <v>0.36458333333333331</v>
      </c>
      <c r="I2987">
        <v>88</v>
      </c>
      <c r="J2987">
        <v>75</v>
      </c>
      <c r="K2987">
        <v>13</v>
      </c>
      <c r="L2987">
        <v>85.227272727272734</v>
      </c>
      <c r="M2987" s="1" t="str">
        <f>IFERROR(VLOOKUP(Tabla1[[#This Row],[COD]],Circuitos[],2,0)," ")</f>
        <v xml:space="preserve"> </v>
      </c>
      <c r="N2987" s="9">
        <f>Tabla1[[#This Row],[DIA]]</f>
        <v>45968</v>
      </c>
    </row>
    <row r="2988" spans="1:14">
      <c r="A2988" s="9" t="str">
        <f>Tabla1[[#This Row],[DIA]]&amp;"-"&amp;Tabla1[[#This Row],[NUM]]</f>
        <v>45968-8059</v>
      </c>
      <c r="B2988" s="61">
        <v>45968</v>
      </c>
      <c r="C2988" t="s">
        <v>175</v>
      </c>
      <c r="D2988" t="s">
        <v>173</v>
      </c>
      <c r="E2988" t="s">
        <v>257</v>
      </c>
      <c r="F2988">
        <v>8059</v>
      </c>
      <c r="G2988">
        <v>0.60416666666666663</v>
      </c>
      <c r="H2988">
        <v>0.65625</v>
      </c>
      <c r="I2988">
        <v>10</v>
      </c>
      <c r="J2988">
        <v>0</v>
      </c>
      <c r="K2988">
        <v>10</v>
      </c>
      <c r="L2988">
        <v>0</v>
      </c>
      <c r="M2988" s="1" t="str">
        <f>IFERROR(VLOOKUP(Tabla1[[#This Row],[COD]],Circuitos[],2,0)," ")</f>
        <v xml:space="preserve"> </v>
      </c>
      <c r="N2988" s="9">
        <f>Tabla1[[#This Row],[DIA]]</f>
        <v>45968</v>
      </c>
    </row>
    <row r="2989" spans="1:14">
      <c r="A2989" s="9" t="str">
        <f>Tabla1[[#This Row],[DIA]]&amp;"-"&amp;Tabla1[[#This Row],[NUM]]</f>
        <v>45968-5003</v>
      </c>
      <c r="B2989" s="61">
        <v>45968</v>
      </c>
      <c r="C2989" t="s">
        <v>175</v>
      </c>
      <c r="D2989" t="s">
        <v>173</v>
      </c>
      <c r="E2989" t="s">
        <v>174</v>
      </c>
      <c r="F2989">
        <v>5003</v>
      </c>
      <c r="G2989">
        <v>0.83333333333333337</v>
      </c>
      <c r="H2989">
        <v>0.89583333333333337</v>
      </c>
      <c r="I2989">
        <v>10</v>
      </c>
      <c r="J2989">
        <v>0</v>
      </c>
      <c r="K2989">
        <v>10</v>
      </c>
      <c r="L2989">
        <v>0</v>
      </c>
      <c r="M2989" s="1" t="str">
        <f>IFERROR(VLOOKUP(Tabla1[[#This Row],[COD]],Circuitos[],2,0)," ")</f>
        <v xml:space="preserve"> </v>
      </c>
      <c r="N2989" s="9">
        <f>Tabla1[[#This Row],[DIA]]</f>
        <v>45968</v>
      </c>
    </row>
    <row r="2990" spans="1:14">
      <c r="A2990" s="9" t="str">
        <f>Tabla1[[#This Row],[DIA]]&amp;"-"&amp;Tabla1[[#This Row],[NUM]]</f>
        <v>45968-5033</v>
      </c>
      <c r="B2990" s="61">
        <v>45968</v>
      </c>
      <c r="C2990" t="s">
        <v>175</v>
      </c>
      <c r="D2990" t="s">
        <v>173</v>
      </c>
      <c r="E2990" t="s">
        <v>174</v>
      </c>
      <c r="F2990">
        <v>5033</v>
      </c>
      <c r="G2990">
        <v>0.83333333333333337</v>
      </c>
      <c r="H2990">
        <v>0.89583333333333337</v>
      </c>
      <c r="I2990">
        <v>20</v>
      </c>
      <c r="J2990">
        <v>0</v>
      </c>
      <c r="K2990">
        <v>20</v>
      </c>
      <c r="L2990">
        <v>0</v>
      </c>
      <c r="M2990" s="1" t="str">
        <f>IFERROR(VLOOKUP(Tabla1[[#This Row],[COD]],Circuitos[],2,0)," ")</f>
        <v xml:space="preserve"> </v>
      </c>
      <c r="N2990" s="9">
        <f>Tabla1[[#This Row],[DIA]]</f>
        <v>45968</v>
      </c>
    </row>
    <row r="2991" spans="1:14">
      <c r="A2991" s="9" t="str">
        <f>Tabla1[[#This Row],[DIA]]&amp;"-"&amp;Tabla1[[#This Row],[NUM]]</f>
        <v>45968-390</v>
      </c>
      <c r="B2991" s="61">
        <v>45968</v>
      </c>
      <c r="C2991" t="s">
        <v>111</v>
      </c>
      <c r="D2991" t="s">
        <v>560</v>
      </c>
      <c r="E2991" t="s">
        <v>265</v>
      </c>
      <c r="F2991">
        <v>390</v>
      </c>
      <c r="G2991">
        <v>0.38541666666666669</v>
      </c>
      <c r="H2991">
        <v>0.63194444444444442</v>
      </c>
      <c r="I2991">
        <v>27</v>
      </c>
      <c r="J2991">
        <v>0</v>
      </c>
      <c r="K2991">
        <v>27</v>
      </c>
      <c r="L2991">
        <v>0</v>
      </c>
      <c r="M2991" s="1" t="str">
        <f>IFERROR(VLOOKUP(Tabla1[[#This Row],[COD]],Circuitos[],2,0)," ")</f>
        <v>Lo Mejor de Sri Lanka</v>
      </c>
      <c r="N2991" s="9">
        <f>Tabla1[[#This Row],[DIA]]</f>
        <v>45968</v>
      </c>
    </row>
    <row r="2992" spans="1:14">
      <c r="A2992" s="9" t="str">
        <f>Tabla1[[#This Row],[DIA]]&amp;"-"&amp;Tabla1[[#This Row],[NUM]]</f>
        <v>45968-1318</v>
      </c>
      <c r="B2992" s="61">
        <v>45968</v>
      </c>
      <c r="C2992" t="s">
        <v>192</v>
      </c>
      <c r="D2992" t="s">
        <v>13</v>
      </c>
      <c r="E2992" t="s">
        <v>250</v>
      </c>
      <c r="F2992">
        <v>1318</v>
      </c>
      <c r="G2992">
        <v>0.50694444444444442</v>
      </c>
      <c r="H2992">
        <v>0.625</v>
      </c>
      <c r="I2992">
        <v>50</v>
      </c>
      <c r="J2992">
        <v>0</v>
      </c>
      <c r="K2992">
        <v>50</v>
      </c>
      <c r="L2992">
        <v>0</v>
      </c>
      <c r="M2992" s="1" t="str">
        <f>IFERROR(VLOOKUP(Tabla1[[#This Row],[COD]],Circuitos[],2,0)," ")</f>
        <v xml:space="preserve"> </v>
      </c>
      <c r="N2992" s="9">
        <f>Tabla1[[#This Row],[DIA]]</f>
        <v>45968</v>
      </c>
    </row>
    <row r="2993" spans="1:14">
      <c r="A2993" s="9" t="str">
        <f>Tabla1[[#This Row],[DIA]]&amp;"-"&amp;Tabla1[[#This Row],[NUM]]</f>
        <v>45968-765</v>
      </c>
      <c r="B2993" s="61">
        <v>45968</v>
      </c>
      <c r="C2993" t="s">
        <v>13</v>
      </c>
      <c r="D2993" t="s">
        <v>192</v>
      </c>
      <c r="E2993" t="s">
        <v>250</v>
      </c>
      <c r="F2993">
        <v>765</v>
      </c>
      <c r="G2993">
        <v>0.67708333333333337</v>
      </c>
      <c r="H2993">
        <v>0.79513888888888884</v>
      </c>
      <c r="I2993">
        <v>40</v>
      </c>
      <c r="J2993">
        <v>0</v>
      </c>
      <c r="K2993">
        <v>40</v>
      </c>
      <c r="L2993">
        <v>0</v>
      </c>
      <c r="M2993" s="1" t="str">
        <f>IFERROR(VLOOKUP(Tabla1[[#This Row],[COD]],Circuitos[],2,0)," ")</f>
        <v xml:space="preserve"> </v>
      </c>
      <c r="N2993" s="9">
        <f>Tabla1[[#This Row],[DIA]]</f>
        <v>45968</v>
      </c>
    </row>
    <row r="2994" spans="1:14">
      <c r="A2994" s="9" t="str">
        <f>Tabla1[[#This Row],[DIA]]&amp;"-"&amp;Tabla1[[#This Row],[NUM]]</f>
        <v>45968-1342</v>
      </c>
      <c r="B2994" s="61">
        <v>45968</v>
      </c>
      <c r="C2994" t="s">
        <v>553</v>
      </c>
      <c r="D2994" t="s">
        <v>139</v>
      </c>
      <c r="E2994" t="s">
        <v>400</v>
      </c>
      <c r="F2994">
        <v>1342</v>
      </c>
      <c r="G2994">
        <v>0.99930555555555556</v>
      </c>
      <c r="H2994">
        <v>0.27430555555555558</v>
      </c>
      <c r="I2994">
        <v>19</v>
      </c>
      <c r="J2994">
        <v>4</v>
      </c>
      <c r="K2994">
        <v>15</v>
      </c>
      <c r="L2994">
        <v>21.05263157894737</v>
      </c>
      <c r="M2994" s="1" t="str">
        <f>IFERROR(VLOOKUP(Tabla1[[#This Row],[COD]],Circuitos[],2,0)," ")</f>
        <v xml:space="preserve"> </v>
      </c>
      <c r="N2994" s="9">
        <f>Tabla1[[#This Row],[DIA]]</f>
        <v>45968</v>
      </c>
    </row>
    <row r="2995" spans="1:14">
      <c r="A2995" s="9" t="str">
        <f>Tabla1[[#This Row],[DIA]]&amp;"-"&amp;Tabla1[[#This Row],[NUM]]</f>
        <v>45968-709</v>
      </c>
      <c r="B2995" s="61">
        <v>45968</v>
      </c>
      <c r="C2995" t="s">
        <v>153</v>
      </c>
      <c r="D2995" t="s">
        <v>13</v>
      </c>
      <c r="E2995" t="s">
        <v>498</v>
      </c>
      <c r="F2995">
        <v>709</v>
      </c>
      <c r="G2995">
        <v>0.99930555555555556</v>
      </c>
      <c r="H2995">
        <v>0.33333333333333331</v>
      </c>
      <c r="I2995">
        <v>25</v>
      </c>
      <c r="J2995">
        <v>6</v>
      </c>
      <c r="K2995">
        <v>19</v>
      </c>
      <c r="L2995">
        <v>24</v>
      </c>
      <c r="M2995" s="1" t="str">
        <f>IFERROR(VLOOKUP(Tabla1[[#This Row],[COD]],Circuitos[],2,0)," ")</f>
        <v xml:space="preserve"> </v>
      </c>
      <c r="N2995" s="9">
        <f>Tabla1[[#This Row],[DIA]]</f>
        <v>45968</v>
      </c>
    </row>
    <row r="2996" spans="1:14">
      <c r="A2996" s="9" t="str">
        <f>Tabla1[[#This Row],[DIA]]&amp;"-"&amp;Tabla1[[#This Row],[NUM]]</f>
        <v>45969-109</v>
      </c>
      <c r="B2996" s="61">
        <v>45969</v>
      </c>
      <c r="C2996" t="s">
        <v>354</v>
      </c>
      <c r="D2996" t="s">
        <v>13</v>
      </c>
      <c r="E2996" t="s">
        <v>355</v>
      </c>
      <c r="F2996">
        <v>109</v>
      </c>
      <c r="G2996">
        <v>0.43402777777777779</v>
      </c>
      <c r="H2996">
        <v>0.58680555555555558</v>
      </c>
      <c r="I2996">
        <v>30</v>
      </c>
      <c r="J2996">
        <v>0</v>
      </c>
      <c r="K2996">
        <v>30</v>
      </c>
      <c r="L2996">
        <v>0</v>
      </c>
      <c r="M2996" s="1" t="str">
        <f>IFERROR(VLOOKUP(Tabla1[[#This Row],[COD]],Circuitos[],2,0)," ")</f>
        <v xml:space="preserve"> </v>
      </c>
      <c r="N2996" s="9">
        <f>Tabla1[[#This Row],[DIA]]</f>
        <v>45969</v>
      </c>
    </row>
    <row r="2997" spans="1:14">
      <c r="A2997" s="9" t="str">
        <f>Tabla1[[#This Row],[DIA]]&amp;"-"&amp;Tabla1[[#This Row],[NUM]]</f>
        <v>45969-103</v>
      </c>
      <c r="B2997" s="61">
        <v>45969</v>
      </c>
      <c r="C2997" t="s">
        <v>111</v>
      </c>
      <c r="D2997" t="s">
        <v>13</v>
      </c>
      <c r="E2997" t="s">
        <v>265</v>
      </c>
      <c r="F2997">
        <v>103</v>
      </c>
      <c r="G2997">
        <v>0.59375</v>
      </c>
      <c r="H2997">
        <v>0.80902777777777779</v>
      </c>
      <c r="I2997">
        <v>27</v>
      </c>
      <c r="J2997">
        <v>0</v>
      </c>
      <c r="K2997">
        <v>27</v>
      </c>
      <c r="L2997">
        <v>0</v>
      </c>
      <c r="M2997" s="1" t="str">
        <f>IFERROR(VLOOKUP(Tabla1[[#This Row],[COD]],Circuitos[],2,0)," ")</f>
        <v xml:space="preserve"> </v>
      </c>
      <c r="N2997" s="9">
        <f>Tabla1[[#This Row],[DIA]]</f>
        <v>45969</v>
      </c>
    </row>
    <row r="2998" spans="1:14">
      <c r="A2998" s="9" t="str">
        <f>Tabla1[[#This Row],[DIA]]&amp;"-"&amp;Tabla1[[#This Row],[NUM]]</f>
        <v>45969-6001</v>
      </c>
      <c r="B2998" s="61">
        <v>45969</v>
      </c>
      <c r="C2998" t="s">
        <v>173</v>
      </c>
      <c r="D2998" t="s">
        <v>13</v>
      </c>
      <c r="E2998" t="s">
        <v>174</v>
      </c>
      <c r="F2998">
        <v>6001</v>
      </c>
      <c r="G2998">
        <v>0.37847222222222221</v>
      </c>
      <c r="H2998">
        <v>0.55902777777777779</v>
      </c>
      <c r="I2998">
        <v>20</v>
      </c>
      <c r="J2998">
        <v>0</v>
      </c>
      <c r="K2998">
        <v>20</v>
      </c>
      <c r="L2998">
        <v>0</v>
      </c>
      <c r="M2998" s="1" t="str">
        <f>IFERROR(VLOOKUP(Tabla1[[#This Row],[COD]],Circuitos[],2,0)," ")</f>
        <v xml:space="preserve"> </v>
      </c>
      <c r="N2998" s="9">
        <f>Tabla1[[#This Row],[DIA]]</f>
        <v>45969</v>
      </c>
    </row>
    <row r="2999" spans="1:14">
      <c r="A2999" s="9" t="str">
        <f>Tabla1[[#This Row],[DIA]]&amp;"-"&amp;Tabla1[[#This Row],[NUM]]</f>
        <v>45969-213</v>
      </c>
      <c r="B2999" s="61">
        <v>45969</v>
      </c>
      <c r="C2999" t="s">
        <v>332</v>
      </c>
      <c r="D2999" t="s">
        <v>111</v>
      </c>
      <c r="E2999" t="s">
        <v>265</v>
      </c>
      <c r="F2999">
        <v>213</v>
      </c>
      <c r="G2999">
        <v>0.4201388888888889</v>
      </c>
      <c r="H2999">
        <v>0.53125</v>
      </c>
      <c r="I2999">
        <v>27</v>
      </c>
      <c r="J2999">
        <v>0</v>
      </c>
      <c r="K2999">
        <v>27</v>
      </c>
      <c r="L2999">
        <v>0</v>
      </c>
      <c r="M2999" s="1" t="str">
        <f>IFERROR(VLOOKUP(Tabla1[[#This Row],[COD]],Circuitos[],2,0)," ")</f>
        <v xml:space="preserve"> </v>
      </c>
      <c r="N2999" s="9">
        <f>Tabla1[[#This Row],[DIA]]</f>
        <v>45969</v>
      </c>
    </row>
    <row r="3000" spans="1:14">
      <c r="A3000" s="9" t="str">
        <f>Tabla1[[#This Row],[DIA]]&amp;"-"&amp;Tabla1[[#This Row],[NUM]]</f>
        <v>45969-149</v>
      </c>
      <c r="B3000" s="61">
        <v>45969</v>
      </c>
      <c r="C3000" t="s">
        <v>139</v>
      </c>
      <c r="D3000" t="s">
        <v>13</v>
      </c>
      <c r="E3000" t="s">
        <v>400</v>
      </c>
      <c r="F3000">
        <v>149</v>
      </c>
      <c r="G3000">
        <v>0.34027777777777779</v>
      </c>
      <c r="H3000">
        <v>0.57638888888888884</v>
      </c>
      <c r="I3000">
        <v>19</v>
      </c>
      <c r="J3000">
        <v>4</v>
      </c>
      <c r="K3000">
        <v>15</v>
      </c>
      <c r="L3000">
        <v>21.05263157894737</v>
      </c>
      <c r="M3000" s="1" t="str">
        <f>IFERROR(VLOOKUP(Tabla1[[#This Row],[COD]],Circuitos[],2,0)," ")</f>
        <v xml:space="preserve"> </v>
      </c>
      <c r="N3000" s="9">
        <f>Tabla1[[#This Row],[DIA]]</f>
        <v>45969</v>
      </c>
    </row>
    <row r="3001" spans="1:14">
      <c r="A3001" s="9" t="str">
        <f>Tabla1[[#This Row],[DIA]]&amp;"-"&amp;Tabla1[[#This Row],[NUM]]</f>
        <v>45969-110</v>
      </c>
      <c r="B3001" s="61">
        <v>45969</v>
      </c>
      <c r="C3001" t="s">
        <v>13</v>
      </c>
      <c r="D3001" t="s">
        <v>354</v>
      </c>
      <c r="E3001" t="s">
        <v>355</v>
      </c>
      <c r="F3001">
        <v>110</v>
      </c>
      <c r="G3001">
        <v>0.69097222222222221</v>
      </c>
      <c r="H3001">
        <v>0.91805555555555551</v>
      </c>
      <c r="I3001">
        <v>30</v>
      </c>
      <c r="J3001">
        <v>3</v>
      </c>
      <c r="K3001">
        <v>27</v>
      </c>
      <c r="L3001">
        <v>10</v>
      </c>
      <c r="M3001" s="1" t="str">
        <f>IFERROR(VLOOKUP(Tabla1[[#This Row],[COD]],Circuitos[],2,0)," ")</f>
        <v xml:space="preserve"> </v>
      </c>
      <c r="N3001" s="9">
        <f>Tabla1[[#This Row],[DIA]]</f>
        <v>45969</v>
      </c>
    </row>
    <row r="3002" spans="1:14">
      <c r="A3002" s="9" t="str">
        <f>Tabla1[[#This Row],[DIA]]&amp;"-"&amp;Tabla1[[#This Row],[NUM]]</f>
        <v>45969-6002</v>
      </c>
      <c r="B3002" s="61">
        <v>45969</v>
      </c>
      <c r="C3002" t="s">
        <v>13</v>
      </c>
      <c r="D3002" t="s">
        <v>183</v>
      </c>
      <c r="E3002" t="s">
        <v>174</v>
      </c>
      <c r="F3002">
        <v>6002</v>
      </c>
      <c r="G3002">
        <v>0.60069444444444442</v>
      </c>
      <c r="H3002">
        <v>0.85069444444444442</v>
      </c>
      <c r="I3002">
        <v>20</v>
      </c>
      <c r="J3002">
        <v>2</v>
      </c>
      <c r="K3002">
        <v>18</v>
      </c>
      <c r="L3002">
        <v>10</v>
      </c>
      <c r="M3002" s="1" t="str">
        <f>IFERROR(VLOOKUP(Tabla1[[#This Row],[COD]],Circuitos[],2,0)," ")</f>
        <v>Programas de Egipto</v>
      </c>
      <c r="N3002" s="9">
        <f>Tabla1[[#This Row],[DIA]]</f>
        <v>45969</v>
      </c>
    </row>
    <row r="3003" spans="1:14">
      <c r="A3003" s="9" t="str">
        <f>Tabla1[[#This Row],[DIA]]&amp;"-"&amp;Tabla1[[#This Row],[NUM]]</f>
        <v>45969-857</v>
      </c>
      <c r="B3003" s="61">
        <v>45969</v>
      </c>
      <c r="C3003" t="s">
        <v>13</v>
      </c>
      <c r="D3003" t="s">
        <v>530</v>
      </c>
      <c r="E3003" t="s">
        <v>531</v>
      </c>
      <c r="F3003">
        <v>857</v>
      </c>
      <c r="G3003">
        <v>0.63888888888888884</v>
      </c>
      <c r="H3003">
        <v>0.75694444444444442</v>
      </c>
      <c r="I3003">
        <v>31</v>
      </c>
      <c r="J3003">
        <v>0</v>
      </c>
      <c r="K3003">
        <v>31</v>
      </c>
      <c r="L3003">
        <v>0</v>
      </c>
      <c r="M3003" s="1" t="str">
        <f>IFERROR(VLOOKUP(Tabla1[[#This Row],[COD]],Circuitos[],2,0)," ")</f>
        <v xml:space="preserve"> </v>
      </c>
      <c r="N3003" s="9">
        <f>Tabla1[[#This Row],[DIA]]</f>
        <v>45969</v>
      </c>
    </row>
    <row r="3004" spans="1:14">
      <c r="A3004" s="9" t="str">
        <f>Tabla1[[#This Row],[DIA]]&amp;"-"&amp;Tabla1[[#This Row],[NUM]]</f>
        <v>45969-858</v>
      </c>
      <c r="B3004" s="61">
        <v>45969</v>
      </c>
      <c r="C3004" t="s">
        <v>530</v>
      </c>
      <c r="D3004" t="s">
        <v>13</v>
      </c>
      <c r="E3004" t="s">
        <v>531</v>
      </c>
      <c r="F3004">
        <v>858</v>
      </c>
      <c r="G3004">
        <v>0.86805555555555558</v>
      </c>
      <c r="H3004">
        <v>0.625</v>
      </c>
      <c r="I3004">
        <v>31</v>
      </c>
      <c r="J3004">
        <v>0</v>
      </c>
      <c r="K3004">
        <v>31</v>
      </c>
      <c r="L3004">
        <v>0</v>
      </c>
      <c r="M3004" s="1" t="str">
        <f>IFERROR(VLOOKUP(Tabla1[[#This Row],[COD]],Circuitos[],2,0)," ")</f>
        <v xml:space="preserve"> </v>
      </c>
      <c r="N3004" s="9">
        <f>Tabla1[[#This Row],[DIA]]</f>
        <v>45969</v>
      </c>
    </row>
    <row r="3005" spans="1:14">
      <c r="A3005" s="9" t="str">
        <f>Tabla1[[#This Row],[DIA]]&amp;"-"&amp;Tabla1[[#This Row],[NUM]]</f>
        <v>45970-1304</v>
      </c>
      <c r="B3005" s="61">
        <v>45970</v>
      </c>
      <c r="C3005" t="s">
        <v>33</v>
      </c>
      <c r="D3005" t="s">
        <v>147</v>
      </c>
      <c r="E3005" t="s">
        <v>181</v>
      </c>
      <c r="F3005">
        <v>1304</v>
      </c>
      <c r="G3005">
        <v>0.50347222222222221</v>
      </c>
      <c r="H3005">
        <v>0.77083333333333337</v>
      </c>
      <c r="I3005">
        <v>6</v>
      </c>
      <c r="J3005">
        <v>0</v>
      </c>
      <c r="K3005">
        <v>6</v>
      </c>
      <c r="L3005">
        <v>0</v>
      </c>
      <c r="M3005" s="1" t="str">
        <f>IFERROR(VLOOKUP(Tabla1[[#This Row],[COD]],Circuitos[],2,0)," ")</f>
        <v xml:space="preserve"> </v>
      </c>
      <c r="N3005" s="9">
        <f>Tabla1[[#This Row],[DIA]]</f>
        <v>45970</v>
      </c>
    </row>
    <row r="3006" spans="1:14">
      <c r="A3006" s="9" t="str">
        <f>Tabla1[[#This Row],[DIA]]&amp;"-"&amp;Tabla1[[#This Row],[NUM]]</f>
        <v>45970-107</v>
      </c>
      <c r="B3006" s="61">
        <v>45970</v>
      </c>
      <c r="C3006" t="s">
        <v>354</v>
      </c>
      <c r="D3006" t="s">
        <v>36</v>
      </c>
      <c r="E3006" t="s">
        <v>355</v>
      </c>
      <c r="F3006">
        <v>107</v>
      </c>
      <c r="G3006">
        <v>0.44791666666666669</v>
      </c>
      <c r="H3006">
        <v>0.61458333333333337</v>
      </c>
      <c r="I3006">
        <v>12</v>
      </c>
      <c r="J3006">
        <v>0</v>
      </c>
      <c r="K3006">
        <v>12</v>
      </c>
      <c r="L3006">
        <v>0</v>
      </c>
      <c r="M3006" s="1" t="str">
        <f>IFERROR(VLOOKUP(Tabla1[[#This Row],[COD]],Circuitos[],2,0)," ")</f>
        <v xml:space="preserve"> </v>
      </c>
      <c r="N3006" s="9">
        <f>Tabla1[[#This Row],[DIA]]</f>
        <v>45970</v>
      </c>
    </row>
    <row r="3007" spans="1:14">
      <c r="A3007" s="9" t="str">
        <f>Tabla1[[#This Row],[DIA]]&amp;"-"&amp;Tabla1[[#This Row],[NUM]]</f>
        <v>45970-710</v>
      </c>
      <c r="B3007" s="61">
        <v>45970</v>
      </c>
      <c r="C3007" t="s">
        <v>484</v>
      </c>
      <c r="D3007" t="s">
        <v>36</v>
      </c>
      <c r="E3007" t="s">
        <v>548</v>
      </c>
      <c r="F3007">
        <v>710</v>
      </c>
      <c r="G3007">
        <v>0.3611111111111111</v>
      </c>
      <c r="H3007">
        <v>0.4548611111111111</v>
      </c>
      <c r="I3007">
        <v>12</v>
      </c>
      <c r="J3007">
        <v>0</v>
      </c>
      <c r="K3007">
        <v>12</v>
      </c>
      <c r="L3007">
        <v>0</v>
      </c>
      <c r="M3007" s="1" t="str">
        <f>IFERROR(VLOOKUP(Tabla1[[#This Row],[COD]],Circuitos[],2,0)," ")</f>
        <v xml:space="preserve"> </v>
      </c>
      <c r="N3007" s="9">
        <f>Tabla1[[#This Row],[DIA]]</f>
        <v>45970</v>
      </c>
    </row>
    <row r="3008" spans="1:14">
      <c r="A3008" s="9" t="str">
        <f>Tabla1[[#This Row],[DIA]]&amp;"-"&amp;Tabla1[[#This Row],[NUM]]</f>
        <v>45970-702</v>
      </c>
      <c r="B3008" s="61">
        <v>45970</v>
      </c>
      <c r="C3008" t="s">
        <v>484</v>
      </c>
      <c r="D3008" t="s">
        <v>13</v>
      </c>
      <c r="E3008" t="s">
        <v>548</v>
      </c>
      <c r="F3008">
        <v>702</v>
      </c>
      <c r="G3008">
        <v>0.60763888888888884</v>
      </c>
      <c r="H3008">
        <v>0.72569444444444442</v>
      </c>
      <c r="I3008">
        <v>20</v>
      </c>
      <c r="J3008">
        <v>2</v>
      </c>
      <c r="K3008">
        <v>18</v>
      </c>
      <c r="L3008">
        <v>10</v>
      </c>
      <c r="M3008" s="1" t="str">
        <f>IFERROR(VLOOKUP(Tabla1[[#This Row],[COD]],Circuitos[],2,0)," ")</f>
        <v xml:space="preserve"> </v>
      </c>
      <c r="N3008" s="9">
        <f>Tabla1[[#This Row],[DIA]]</f>
        <v>45970</v>
      </c>
    </row>
    <row r="3009" spans="1:14">
      <c r="A3009" s="9" t="str">
        <f>Tabla1[[#This Row],[DIA]]&amp;"-"&amp;Tabla1[[#This Row],[NUM]]</f>
        <v>45970-108</v>
      </c>
      <c r="B3009" s="61">
        <v>45970</v>
      </c>
      <c r="C3009" t="s">
        <v>36</v>
      </c>
      <c r="D3009" t="s">
        <v>354</v>
      </c>
      <c r="E3009" t="s">
        <v>355</v>
      </c>
      <c r="F3009">
        <v>108</v>
      </c>
      <c r="G3009">
        <v>0.64930555555555558</v>
      </c>
      <c r="H3009">
        <v>0.875</v>
      </c>
      <c r="I3009">
        <v>12</v>
      </c>
      <c r="J3009">
        <v>0</v>
      </c>
      <c r="K3009">
        <v>12</v>
      </c>
      <c r="L3009">
        <v>0</v>
      </c>
      <c r="M3009" s="1" t="str">
        <f>IFERROR(VLOOKUP(Tabla1[[#This Row],[COD]],Circuitos[],2,0)," ")</f>
        <v xml:space="preserve"> </v>
      </c>
      <c r="N3009" s="9">
        <f>Tabla1[[#This Row],[DIA]]</f>
        <v>45970</v>
      </c>
    </row>
    <row r="3010" spans="1:14">
      <c r="A3010" s="9" t="str">
        <f>Tabla1[[#This Row],[DIA]]&amp;"-"&amp;Tabla1[[#This Row],[NUM]]</f>
        <v>45970-1854</v>
      </c>
      <c r="B3010" s="61">
        <v>45970</v>
      </c>
      <c r="C3010" t="s">
        <v>36</v>
      </c>
      <c r="D3010" t="s">
        <v>147</v>
      </c>
      <c r="E3010" t="s">
        <v>181</v>
      </c>
      <c r="F3010">
        <v>1854</v>
      </c>
      <c r="G3010">
        <v>0.47569444444444442</v>
      </c>
      <c r="H3010">
        <v>0.71180555555555558</v>
      </c>
      <c r="I3010">
        <v>10</v>
      </c>
      <c r="J3010">
        <v>2</v>
      </c>
      <c r="K3010">
        <v>8</v>
      </c>
      <c r="L3010">
        <v>20</v>
      </c>
      <c r="M3010" s="1" t="str">
        <f>IFERROR(VLOOKUP(Tabla1[[#This Row],[COD]],Circuitos[],2,0)," ")</f>
        <v xml:space="preserve"> </v>
      </c>
      <c r="N3010" s="9">
        <f>Tabla1[[#This Row],[DIA]]</f>
        <v>45970</v>
      </c>
    </row>
    <row r="3011" spans="1:14">
      <c r="A3011" s="9" t="str">
        <f>Tabla1[[#This Row],[DIA]]&amp;"-"&amp;Tabla1[[#This Row],[NUM]]</f>
        <v>45970-1318</v>
      </c>
      <c r="B3011" s="61">
        <v>45970</v>
      </c>
      <c r="C3011" t="s">
        <v>37</v>
      </c>
      <c r="D3011" t="s">
        <v>147</v>
      </c>
      <c r="E3011" t="s">
        <v>181</v>
      </c>
      <c r="F3011">
        <v>1318</v>
      </c>
      <c r="G3011">
        <v>0.72222222222222221</v>
      </c>
      <c r="H3011">
        <v>0.97222222222222221</v>
      </c>
      <c r="I3011">
        <v>10</v>
      </c>
      <c r="J3011">
        <v>2</v>
      </c>
      <c r="K3011">
        <v>8</v>
      </c>
      <c r="L3011">
        <v>20</v>
      </c>
      <c r="M3011" s="1" t="str">
        <f>IFERROR(VLOOKUP(Tabla1[[#This Row],[COD]],Circuitos[],2,0)," ")</f>
        <v xml:space="preserve"> </v>
      </c>
      <c r="N3011" s="9">
        <f>Tabla1[[#This Row],[DIA]]</f>
        <v>45970</v>
      </c>
    </row>
    <row r="3012" spans="1:14">
      <c r="A3012" s="9" t="str">
        <f>Tabla1[[#This Row],[DIA]]&amp;"-"&amp;Tabla1[[#This Row],[NUM]]</f>
        <v>45970-1305</v>
      </c>
      <c r="B3012" s="61">
        <v>45970</v>
      </c>
      <c r="C3012" t="s">
        <v>147</v>
      </c>
      <c r="D3012" t="s">
        <v>33</v>
      </c>
      <c r="E3012" t="s">
        <v>181</v>
      </c>
      <c r="F3012">
        <v>1305</v>
      </c>
      <c r="G3012">
        <v>0.55208333333333337</v>
      </c>
      <c r="H3012">
        <v>0.70833333333333337</v>
      </c>
      <c r="I3012">
        <v>6</v>
      </c>
      <c r="J3012">
        <v>0</v>
      </c>
      <c r="K3012">
        <v>6</v>
      </c>
      <c r="L3012">
        <v>0</v>
      </c>
      <c r="M3012" s="1" t="str">
        <f>IFERROR(VLOOKUP(Tabla1[[#This Row],[COD]],Circuitos[],2,0)," ")</f>
        <v xml:space="preserve"> </v>
      </c>
      <c r="N3012" s="9">
        <f>Tabla1[[#This Row],[DIA]]</f>
        <v>45970</v>
      </c>
    </row>
    <row r="3013" spans="1:14">
      <c r="A3013" s="9" t="str">
        <f>Tabla1[[#This Row],[DIA]]&amp;"-"&amp;Tabla1[[#This Row],[NUM]]</f>
        <v>45970-2018</v>
      </c>
      <c r="B3013" s="61">
        <v>45970</v>
      </c>
      <c r="C3013" t="s">
        <v>147</v>
      </c>
      <c r="D3013" t="s">
        <v>180</v>
      </c>
      <c r="E3013" t="s">
        <v>181</v>
      </c>
      <c r="F3013">
        <v>2018</v>
      </c>
      <c r="G3013">
        <v>0.78819444444444442</v>
      </c>
      <c r="H3013">
        <v>0.84722222222222221</v>
      </c>
      <c r="I3013">
        <v>10</v>
      </c>
      <c r="J3013">
        <v>2</v>
      </c>
      <c r="K3013">
        <v>8</v>
      </c>
      <c r="L3013">
        <v>20</v>
      </c>
      <c r="M3013" s="1" t="str">
        <f>IFERROR(VLOOKUP(Tabla1[[#This Row],[COD]],Circuitos[],2,0)," ")</f>
        <v xml:space="preserve"> </v>
      </c>
      <c r="N3013" s="9">
        <f>Tabla1[[#This Row],[DIA]]</f>
        <v>45970</v>
      </c>
    </row>
    <row r="3014" spans="1:14">
      <c r="A3014" s="9" t="str">
        <f>Tabla1[[#This Row],[DIA]]&amp;"-"&amp;Tabla1[[#This Row],[NUM]]</f>
        <v>45970-2020</v>
      </c>
      <c r="B3014" s="61">
        <v>45970</v>
      </c>
      <c r="C3014" t="s">
        <v>147</v>
      </c>
      <c r="D3014" t="s">
        <v>180</v>
      </c>
      <c r="E3014" t="s">
        <v>181</v>
      </c>
      <c r="F3014">
        <v>2020</v>
      </c>
      <c r="G3014">
        <v>0.86458333333333337</v>
      </c>
      <c r="H3014">
        <v>0.92361111111111116</v>
      </c>
      <c r="I3014">
        <v>28</v>
      </c>
      <c r="J3014">
        <v>0</v>
      </c>
      <c r="K3014">
        <v>28</v>
      </c>
      <c r="L3014">
        <v>0</v>
      </c>
      <c r="M3014" s="1" t="str">
        <f>IFERROR(VLOOKUP(Tabla1[[#This Row],[COD]],Circuitos[],2,0)," ")</f>
        <v xml:space="preserve"> </v>
      </c>
      <c r="N3014" s="9">
        <f>Tabla1[[#This Row],[DIA]]</f>
        <v>45970</v>
      </c>
    </row>
    <row r="3015" spans="1:14">
      <c r="A3015" s="9" t="str">
        <f>Tabla1[[#This Row],[DIA]]&amp;"-"&amp;Tabla1[[#This Row],[NUM]]</f>
        <v>45970-1855</v>
      </c>
      <c r="B3015" s="61">
        <v>45970</v>
      </c>
      <c r="C3015" t="s">
        <v>147</v>
      </c>
      <c r="D3015" t="s">
        <v>36</v>
      </c>
      <c r="E3015" t="s">
        <v>181</v>
      </c>
      <c r="F3015">
        <v>1855</v>
      </c>
      <c r="G3015">
        <v>0.59722222222222221</v>
      </c>
      <c r="H3015">
        <v>0.71180555555555558</v>
      </c>
      <c r="I3015">
        <v>10</v>
      </c>
      <c r="J3015">
        <v>0</v>
      </c>
      <c r="K3015">
        <v>10</v>
      </c>
      <c r="L3015">
        <v>0</v>
      </c>
      <c r="M3015" s="1" t="str">
        <f>IFERROR(VLOOKUP(Tabla1[[#This Row],[COD]],Circuitos[],2,0)," ")</f>
        <v xml:space="preserve"> </v>
      </c>
      <c r="N3015" s="9">
        <f>Tabla1[[#This Row],[DIA]]</f>
        <v>45970</v>
      </c>
    </row>
    <row r="3016" spans="1:14">
      <c r="A3016" s="9" t="str">
        <f>Tabla1[[#This Row],[DIA]]&amp;"-"&amp;Tabla1[[#This Row],[NUM]]</f>
        <v>45970-1317</v>
      </c>
      <c r="B3016" s="61">
        <v>45970</v>
      </c>
      <c r="C3016" t="s">
        <v>147</v>
      </c>
      <c r="D3016" t="s">
        <v>37</v>
      </c>
      <c r="E3016" t="s">
        <v>181</v>
      </c>
      <c r="F3016">
        <v>1317</v>
      </c>
      <c r="G3016">
        <v>0.58680555555555558</v>
      </c>
      <c r="H3016">
        <v>0.72569444444444442</v>
      </c>
      <c r="I3016">
        <v>10</v>
      </c>
      <c r="J3016">
        <v>0</v>
      </c>
      <c r="K3016">
        <v>10</v>
      </c>
      <c r="L3016">
        <v>0</v>
      </c>
      <c r="M3016" s="1" t="str">
        <f>IFERROR(VLOOKUP(Tabla1[[#This Row],[COD]],Circuitos[],2,0)," ")</f>
        <v xml:space="preserve"> </v>
      </c>
      <c r="N3016" s="9">
        <f>Tabla1[[#This Row],[DIA]]</f>
        <v>45970</v>
      </c>
    </row>
    <row r="3017" spans="1:14">
      <c r="A3017" s="9" t="str">
        <f>Tabla1[[#This Row],[DIA]]&amp;"-"&amp;Tabla1[[#This Row],[NUM]]</f>
        <v>45970-1859</v>
      </c>
      <c r="B3017" s="61">
        <v>45970</v>
      </c>
      <c r="C3017" t="s">
        <v>147</v>
      </c>
      <c r="D3017" t="s">
        <v>13</v>
      </c>
      <c r="E3017" t="s">
        <v>181</v>
      </c>
      <c r="F3017">
        <v>1859</v>
      </c>
      <c r="G3017">
        <v>0.55208333333333337</v>
      </c>
      <c r="H3017">
        <v>0.70138888888888884</v>
      </c>
      <c r="I3017">
        <v>16</v>
      </c>
      <c r="J3017">
        <v>5</v>
      </c>
      <c r="K3017">
        <v>11</v>
      </c>
      <c r="L3017">
        <v>31.25</v>
      </c>
      <c r="M3017" s="1" t="str">
        <f>IFERROR(VLOOKUP(Tabla1[[#This Row],[COD]],Circuitos[],2,0)," ")</f>
        <v xml:space="preserve"> </v>
      </c>
      <c r="N3017" s="9">
        <f>Tabla1[[#This Row],[DIA]]</f>
        <v>45970</v>
      </c>
    </row>
    <row r="3018" spans="1:14">
      <c r="A3018" s="9" t="str">
        <f>Tabla1[[#This Row],[DIA]]&amp;"-"&amp;Tabla1[[#This Row],[NUM]]</f>
        <v>45970-1313</v>
      </c>
      <c r="B3018" s="61">
        <v>45970</v>
      </c>
      <c r="C3018" t="s">
        <v>147</v>
      </c>
      <c r="D3018" t="s">
        <v>22</v>
      </c>
      <c r="E3018" t="s">
        <v>181</v>
      </c>
      <c r="F3018">
        <v>1313</v>
      </c>
      <c r="G3018">
        <v>0.59375</v>
      </c>
      <c r="H3018">
        <v>0.72569444444444442</v>
      </c>
      <c r="I3018">
        <v>6</v>
      </c>
      <c r="J3018">
        <v>0</v>
      </c>
      <c r="K3018">
        <v>6</v>
      </c>
      <c r="L3018">
        <v>0</v>
      </c>
      <c r="M3018" s="1" t="str">
        <f>IFERROR(VLOOKUP(Tabla1[[#This Row],[COD]],Circuitos[],2,0)," ")</f>
        <v xml:space="preserve"> </v>
      </c>
      <c r="N3018" s="9">
        <f>Tabla1[[#This Row],[DIA]]</f>
        <v>45970</v>
      </c>
    </row>
    <row r="3019" spans="1:14">
      <c r="A3019" s="9" t="str">
        <f>Tabla1[[#This Row],[DIA]]&amp;"-"&amp;Tabla1[[#This Row],[NUM]]</f>
        <v>45970-901</v>
      </c>
      <c r="B3019" s="61">
        <v>45970</v>
      </c>
      <c r="C3019" t="s">
        <v>563</v>
      </c>
      <c r="D3019" t="s">
        <v>484</v>
      </c>
      <c r="E3019" t="s">
        <v>548</v>
      </c>
      <c r="F3019">
        <v>901</v>
      </c>
      <c r="G3019">
        <v>0.21527777777777779</v>
      </c>
      <c r="H3019">
        <v>0.28819444444444442</v>
      </c>
      <c r="I3019">
        <v>12</v>
      </c>
      <c r="J3019">
        <v>0</v>
      </c>
      <c r="K3019">
        <v>12</v>
      </c>
      <c r="L3019">
        <v>0</v>
      </c>
      <c r="M3019" s="1" t="str">
        <f>IFERROR(VLOOKUP(Tabla1[[#This Row],[COD]],Circuitos[],2,0)," ")</f>
        <v xml:space="preserve"> </v>
      </c>
      <c r="N3019" s="9">
        <f>Tabla1[[#This Row],[DIA]]</f>
        <v>45970</v>
      </c>
    </row>
    <row r="3020" spans="1:14">
      <c r="A3020" s="9" t="str">
        <f>Tabla1[[#This Row],[DIA]]&amp;"-"&amp;Tabla1[[#This Row],[NUM]]</f>
        <v>45970-903</v>
      </c>
      <c r="B3020" s="61">
        <v>45970</v>
      </c>
      <c r="C3020" t="s">
        <v>563</v>
      </c>
      <c r="D3020" t="s">
        <v>484</v>
      </c>
      <c r="E3020" t="s">
        <v>548</v>
      </c>
      <c r="F3020">
        <v>903</v>
      </c>
      <c r="G3020">
        <v>0.43402777777777779</v>
      </c>
      <c r="H3020">
        <v>0.50694444444444442</v>
      </c>
      <c r="I3020">
        <v>20</v>
      </c>
      <c r="J3020">
        <v>2</v>
      </c>
      <c r="K3020">
        <v>18</v>
      </c>
      <c r="L3020">
        <v>10</v>
      </c>
      <c r="M3020" s="1" t="str">
        <f>IFERROR(VLOOKUP(Tabla1[[#This Row],[COD]],Circuitos[],2,0)," ")</f>
        <v xml:space="preserve"> </v>
      </c>
      <c r="N3020" s="9">
        <f>Tabla1[[#This Row],[DIA]]</f>
        <v>45970</v>
      </c>
    </row>
    <row r="3021" spans="1:14">
      <c r="A3021" s="9" t="str">
        <f>Tabla1[[#This Row],[DIA]]&amp;"-"&amp;Tabla1[[#This Row],[NUM]]</f>
        <v>45970-7032</v>
      </c>
      <c r="B3021" s="61">
        <v>45970</v>
      </c>
      <c r="C3021" t="s">
        <v>183</v>
      </c>
      <c r="D3021" t="s">
        <v>24</v>
      </c>
      <c r="E3021" t="s">
        <v>174</v>
      </c>
      <c r="F3021">
        <v>7032</v>
      </c>
      <c r="G3021">
        <v>0.3125</v>
      </c>
      <c r="H3021">
        <v>0.49305555555555558</v>
      </c>
      <c r="I3021">
        <v>39</v>
      </c>
      <c r="J3021">
        <v>39</v>
      </c>
      <c r="K3021">
        <v>0</v>
      </c>
      <c r="L3021">
        <v>100</v>
      </c>
      <c r="M3021" s="1" t="str">
        <f>IFERROR(VLOOKUP(Tabla1[[#This Row],[COD]],Circuitos[],2,0)," ")</f>
        <v xml:space="preserve"> </v>
      </c>
      <c r="N3021" s="9">
        <f>Tabla1[[#This Row],[DIA]]</f>
        <v>45970</v>
      </c>
    </row>
    <row r="3022" spans="1:14">
      <c r="A3022" s="9" t="str">
        <f>Tabla1[[#This Row],[DIA]]&amp;"-"&amp;Tabla1[[#This Row],[NUM]]</f>
        <v>45970-1858</v>
      </c>
      <c r="B3022" s="61">
        <v>45970</v>
      </c>
      <c r="C3022" t="s">
        <v>13</v>
      </c>
      <c r="D3022" t="s">
        <v>147</v>
      </c>
      <c r="E3022" t="s">
        <v>181</v>
      </c>
      <c r="F3022">
        <v>1858</v>
      </c>
      <c r="G3022">
        <v>0.5</v>
      </c>
      <c r="H3022">
        <v>0.76041666666666663</v>
      </c>
      <c r="I3022">
        <v>16</v>
      </c>
      <c r="J3022">
        <v>0</v>
      </c>
      <c r="K3022">
        <v>16</v>
      </c>
      <c r="L3022">
        <v>0</v>
      </c>
      <c r="M3022" s="1" t="str">
        <f>IFERROR(VLOOKUP(Tabla1[[#This Row],[COD]],Circuitos[],2,0)," ")</f>
        <v xml:space="preserve"> </v>
      </c>
      <c r="N3022" s="9">
        <f>Tabla1[[#This Row],[DIA]]</f>
        <v>45970</v>
      </c>
    </row>
    <row r="3023" spans="1:14">
      <c r="A3023" s="9" t="str">
        <f>Tabla1[[#This Row],[DIA]]&amp;"-"&amp;Tabla1[[#This Row],[NUM]]</f>
        <v>45970-1302</v>
      </c>
      <c r="B3023" s="61">
        <v>45970</v>
      </c>
      <c r="C3023" t="s">
        <v>22</v>
      </c>
      <c r="D3023" t="s">
        <v>147</v>
      </c>
      <c r="E3023" t="s">
        <v>181</v>
      </c>
      <c r="F3023">
        <v>1302</v>
      </c>
      <c r="G3023">
        <v>0.50694444444444442</v>
      </c>
      <c r="H3023">
        <v>0.75347222222222221</v>
      </c>
      <c r="I3023">
        <v>6</v>
      </c>
      <c r="J3023">
        <v>0</v>
      </c>
      <c r="K3023">
        <v>6</v>
      </c>
      <c r="L3023">
        <v>0</v>
      </c>
      <c r="M3023" s="1" t="str">
        <f>IFERROR(VLOOKUP(Tabla1[[#This Row],[COD]],Circuitos[],2,0)," ")</f>
        <v xml:space="preserve"> </v>
      </c>
      <c r="N3023" s="9">
        <f>Tabla1[[#This Row],[DIA]]</f>
        <v>45970</v>
      </c>
    </row>
    <row r="3024" spans="1:14">
      <c r="A3024" s="9" t="str">
        <f>Tabla1[[#This Row],[DIA]]&amp;"-"&amp;Tabla1[[#This Row],[NUM]]</f>
        <v>45971-1336</v>
      </c>
      <c r="B3024" s="61">
        <v>45971</v>
      </c>
      <c r="C3024" t="s">
        <v>36</v>
      </c>
      <c r="D3024" t="s">
        <v>183</v>
      </c>
      <c r="E3024" t="s">
        <v>174</v>
      </c>
      <c r="F3024">
        <v>1336</v>
      </c>
      <c r="G3024">
        <v>0.58680555555555558</v>
      </c>
      <c r="H3024">
        <v>0.82291666666666663</v>
      </c>
      <c r="I3024">
        <v>10</v>
      </c>
      <c r="J3024">
        <v>0</v>
      </c>
      <c r="K3024">
        <v>10</v>
      </c>
      <c r="L3024">
        <v>0</v>
      </c>
      <c r="M3024" s="1" t="str">
        <f>IFERROR(VLOOKUP(Tabla1[[#This Row],[COD]],Circuitos[],2,0)," ")</f>
        <v>Programas de Egipto</v>
      </c>
      <c r="N3024" s="9">
        <f>Tabla1[[#This Row],[DIA]]</f>
        <v>45971</v>
      </c>
    </row>
    <row r="3025" spans="1:14">
      <c r="A3025" s="9" t="str">
        <f>Tabla1[[#This Row],[DIA]]&amp;"-"&amp;Tabla1[[#This Row],[NUM]]</f>
        <v>45971-1335</v>
      </c>
      <c r="B3025" s="61">
        <v>45971</v>
      </c>
      <c r="C3025" t="s">
        <v>173</v>
      </c>
      <c r="D3025" t="s">
        <v>36</v>
      </c>
      <c r="E3025" t="s">
        <v>174</v>
      </c>
      <c r="F3025">
        <v>1335</v>
      </c>
      <c r="G3025">
        <v>0.40277777777777779</v>
      </c>
      <c r="H3025">
        <v>0.54513888888888884</v>
      </c>
      <c r="I3025">
        <v>10</v>
      </c>
      <c r="J3025">
        <v>0</v>
      </c>
      <c r="K3025">
        <v>10</v>
      </c>
      <c r="L3025">
        <v>0</v>
      </c>
      <c r="M3025" s="1" t="str">
        <f>IFERROR(VLOOKUP(Tabla1[[#This Row],[COD]],Circuitos[],2,0)," ")</f>
        <v xml:space="preserve"> </v>
      </c>
      <c r="N3025" s="9">
        <f>Tabla1[[#This Row],[DIA]]</f>
        <v>45971</v>
      </c>
    </row>
    <row r="3026" spans="1:14">
      <c r="A3026" s="9" t="str">
        <f>Tabla1[[#This Row],[DIA]]&amp;"-"&amp;Tabla1[[#This Row],[NUM]]</f>
        <v>45971-2721</v>
      </c>
      <c r="B3026" s="61">
        <v>45971</v>
      </c>
      <c r="C3026" t="s">
        <v>173</v>
      </c>
      <c r="D3026" t="s">
        <v>37</v>
      </c>
      <c r="E3026" t="s">
        <v>561</v>
      </c>
      <c r="F3026">
        <v>2721</v>
      </c>
      <c r="G3026">
        <v>0.45833333333333331</v>
      </c>
      <c r="H3026">
        <v>0.62847222222222221</v>
      </c>
      <c r="I3026">
        <v>10</v>
      </c>
      <c r="J3026">
        <v>2</v>
      </c>
      <c r="K3026">
        <v>8</v>
      </c>
      <c r="L3026">
        <v>20</v>
      </c>
      <c r="M3026" s="1" t="str">
        <f>IFERROR(VLOOKUP(Tabla1[[#This Row],[COD]],Circuitos[],2,0)," ")</f>
        <v xml:space="preserve"> </v>
      </c>
      <c r="N3026" s="9">
        <f>Tabla1[[#This Row],[DIA]]</f>
        <v>45971</v>
      </c>
    </row>
    <row r="3027" spans="1:14">
      <c r="A3027" s="9" t="str">
        <f>Tabla1[[#This Row],[DIA]]&amp;"-"&amp;Tabla1[[#This Row],[NUM]]</f>
        <v>45971-1014</v>
      </c>
      <c r="B3027" s="61">
        <v>45971</v>
      </c>
      <c r="C3027" t="s">
        <v>173</v>
      </c>
      <c r="D3027" t="s">
        <v>52</v>
      </c>
      <c r="E3027" t="s">
        <v>174</v>
      </c>
      <c r="F3027">
        <v>1014</v>
      </c>
      <c r="G3027">
        <v>0.35416666666666669</v>
      </c>
      <c r="H3027">
        <v>0.53125</v>
      </c>
      <c r="I3027">
        <v>88</v>
      </c>
      <c r="J3027">
        <v>75</v>
      </c>
      <c r="K3027">
        <v>13</v>
      </c>
      <c r="L3027">
        <v>85.227272727272734</v>
      </c>
      <c r="M3027" s="1" t="str">
        <f>IFERROR(VLOOKUP(Tabla1[[#This Row],[COD]],Circuitos[],2,0)," ")</f>
        <v xml:space="preserve"> </v>
      </c>
      <c r="N3027" s="9">
        <f>Tabla1[[#This Row],[DIA]]</f>
        <v>45971</v>
      </c>
    </row>
    <row r="3028" spans="1:14">
      <c r="A3028" s="9" t="str">
        <f>Tabla1[[#This Row],[DIA]]&amp;"-"&amp;Tabla1[[#This Row],[NUM]]</f>
        <v>45971-1002</v>
      </c>
      <c r="B3028" s="61">
        <v>45971</v>
      </c>
      <c r="C3028" t="s">
        <v>173</v>
      </c>
      <c r="D3028" t="s">
        <v>13</v>
      </c>
      <c r="E3028" t="s">
        <v>174</v>
      </c>
      <c r="F3028">
        <v>1002</v>
      </c>
      <c r="G3028">
        <v>0.3125</v>
      </c>
      <c r="H3028">
        <v>0.4861111111111111</v>
      </c>
      <c r="I3028">
        <v>20</v>
      </c>
      <c r="J3028">
        <v>0</v>
      </c>
      <c r="K3028">
        <v>20</v>
      </c>
      <c r="L3028">
        <v>0</v>
      </c>
      <c r="M3028" s="1" t="str">
        <f>IFERROR(VLOOKUP(Tabla1[[#This Row],[COD]],Circuitos[],2,0)," ")</f>
        <v>Programas de Egipto</v>
      </c>
      <c r="N3028" s="9">
        <f>Tabla1[[#This Row],[DIA]]</f>
        <v>45971</v>
      </c>
    </row>
    <row r="3029" spans="1:14">
      <c r="A3029" s="9" t="str">
        <f>Tabla1[[#This Row],[DIA]]&amp;"-"&amp;Tabla1[[#This Row],[NUM]]</f>
        <v>45971-761</v>
      </c>
      <c r="B3029" s="61">
        <v>45971</v>
      </c>
      <c r="C3029" t="s">
        <v>552</v>
      </c>
      <c r="D3029" t="s">
        <v>147</v>
      </c>
      <c r="E3029" t="s">
        <v>181</v>
      </c>
      <c r="F3029">
        <v>761</v>
      </c>
      <c r="G3029">
        <v>0.1076388888888889</v>
      </c>
      <c r="H3029">
        <v>0.27083333333333331</v>
      </c>
      <c r="I3029">
        <v>27</v>
      </c>
      <c r="J3029">
        <v>0</v>
      </c>
      <c r="K3029">
        <v>27</v>
      </c>
      <c r="L3029">
        <v>0</v>
      </c>
      <c r="M3029" s="1" t="str">
        <f>IFERROR(VLOOKUP(Tabla1[[#This Row],[COD]],Circuitos[],2,0)," ")</f>
        <v xml:space="preserve"> </v>
      </c>
      <c r="N3029" s="9">
        <f>Tabla1[[#This Row],[DIA]]</f>
        <v>45971</v>
      </c>
    </row>
    <row r="3030" spans="1:14">
      <c r="A3030" s="9" t="str">
        <f>Tabla1[[#This Row],[DIA]]&amp;"-"&amp;Tabla1[[#This Row],[NUM]]</f>
        <v>45971-2022</v>
      </c>
      <c r="B3030" s="61">
        <v>45971</v>
      </c>
      <c r="C3030" t="s">
        <v>147</v>
      </c>
      <c r="D3030" t="s">
        <v>180</v>
      </c>
      <c r="E3030" t="s">
        <v>181</v>
      </c>
      <c r="F3030">
        <v>2022</v>
      </c>
      <c r="G3030">
        <v>9.0277777777777776E-2</v>
      </c>
      <c r="H3030">
        <v>0.15277777777777779</v>
      </c>
      <c r="I3030">
        <v>10</v>
      </c>
      <c r="J3030">
        <v>2</v>
      </c>
      <c r="K3030">
        <v>8</v>
      </c>
      <c r="L3030">
        <v>20</v>
      </c>
      <c r="M3030" s="1" t="str">
        <f>IFERROR(VLOOKUP(Tabla1[[#This Row],[COD]],Circuitos[],2,0)," ")</f>
        <v xml:space="preserve"> </v>
      </c>
      <c r="N3030" s="9">
        <f>Tabla1[[#This Row],[DIA]]</f>
        <v>45971</v>
      </c>
    </row>
    <row r="3031" spans="1:14">
      <c r="A3031" s="9" t="str">
        <f>Tabla1[[#This Row],[DIA]]&amp;"-"&amp;Tabla1[[#This Row],[NUM]]</f>
        <v>45971-1857</v>
      </c>
      <c r="B3031" s="61">
        <v>45971</v>
      </c>
      <c r="C3031" t="s">
        <v>147</v>
      </c>
      <c r="D3031" t="s">
        <v>13</v>
      </c>
      <c r="E3031" t="s">
        <v>181</v>
      </c>
      <c r="F3031">
        <v>1857</v>
      </c>
      <c r="G3031">
        <v>0.34027777777777779</v>
      </c>
      <c r="H3031">
        <v>0.4548611111111111</v>
      </c>
      <c r="I3031">
        <v>27</v>
      </c>
      <c r="J3031">
        <v>0</v>
      </c>
      <c r="K3031">
        <v>27</v>
      </c>
      <c r="L3031">
        <v>0</v>
      </c>
      <c r="M3031" s="1" t="str">
        <f>IFERROR(VLOOKUP(Tabla1[[#This Row],[COD]],Circuitos[],2,0)," ")</f>
        <v xml:space="preserve"> </v>
      </c>
      <c r="N3031" s="9">
        <f>Tabla1[[#This Row],[DIA]]</f>
        <v>45971</v>
      </c>
    </row>
    <row r="3032" spans="1:14">
      <c r="A3032" s="9" t="str">
        <f>Tabla1[[#This Row],[DIA]]&amp;"-"&amp;Tabla1[[#This Row],[NUM]]</f>
        <v>45971-1359</v>
      </c>
      <c r="B3032" s="61">
        <v>45971</v>
      </c>
      <c r="C3032" t="s">
        <v>147</v>
      </c>
      <c r="D3032" t="s">
        <v>13</v>
      </c>
      <c r="E3032" t="s">
        <v>181</v>
      </c>
      <c r="F3032">
        <v>1359</v>
      </c>
      <c r="G3032">
        <v>0.78819444444444442</v>
      </c>
      <c r="H3032">
        <v>0.9375</v>
      </c>
      <c r="I3032">
        <v>15</v>
      </c>
      <c r="J3032">
        <v>1</v>
      </c>
      <c r="K3032">
        <v>14</v>
      </c>
      <c r="L3032">
        <v>6.666666666666667</v>
      </c>
      <c r="M3032" s="1" t="str">
        <f>IFERROR(VLOOKUP(Tabla1[[#This Row],[COD]],Circuitos[],2,0)," ")</f>
        <v xml:space="preserve"> </v>
      </c>
      <c r="N3032" s="9">
        <f>Tabla1[[#This Row],[DIA]]</f>
        <v>45971</v>
      </c>
    </row>
    <row r="3033" spans="1:14">
      <c r="A3033" s="9" t="str">
        <f>Tabla1[[#This Row],[DIA]]&amp;"-"&amp;Tabla1[[#This Row],[NUM]]</f>
        <v>45971-727</v>
      </c>
      <c r="B3033" s="61">
        <v>45971</v>
      </c>
      <c r="C3033" t="s">
        <v>550</v>
      </c>
      <c r="D3033" t="s">
        <v>147</v>
      </c>
      <c r="E3033" t="s">
        <v>181</v>
      </c>
      <c r="F3033">
        <v>727</v>
      </c>
      <c r="G3033">
        <v>0.30902777777777779</v>
      </c>
      <c r="H3033">
        <v>0.53125</v>
      </c>
      <c r="I3033">
        <v>15</v>
      </c>
      <c r="J3033">
        <v>1</v>
      </c>
      <c r="K3033">
        <v>14</v>
      </c>
      <c r="L3033">
        <v>6.666666666666667</v>
      </c>
      <c r="M3033" s="1" t="str">
        <f>IFERROR(VLOOKUP(Tabla1[[#This Row],[COD]],Circuitos[],2,0)," ")</f>
        <v xml:space="preserve"> </v>
      </c>
      <c r="N3033" s="9">
        <f>Tabla1[[#This Row],[DIA]]</f>
        <v>45971</v>
      </c>
    </row>
    <row r="3034" spans="1:14">
      <c r="A3034" s="9" t="str">
        <f>Tabla1[[#This Row],[DIA]]&amp;"-"&amp;Tabla1[[#This Row],[NUM]]</f>
        <v>45971-1358</v>
      </c>
      <c r="B3034" s="61">
        <v>45971</v>
      </c>
      <c r="C3034" t="s">
        <v>13</v>
      </c>
      <c r="D3034" t="s">
        <v>147</v>
      </c>
      <c r="E3034" t="s">
        <v>181</v>
      </c>
      <c r="F3034">
        <v>1358</v>
      </c>
      <c r="G3034">
        <v>0.61458333333333337</v>
      </c>
      <c r="H3034">
        <v>0.83333333333333337</v>
      </c>
      <c r="I3034">
        <v>27</v>
      </c>
      <c r="J3034">
        <v>0</v>
      </c>
      <c r="K3034">
        <v>27</v>
      </c>
      <c r="L3034">
        <v>0</v>
      </c>
      <c r="M3034" s="1" t="str">
        <f>IFERROR(VLOOKUP(Tabla1[[#This Row],[COD]],Circuitos[],2,0)," ")</f>
        <v xml:space="preserve"> </v>
      </c>
      <c r="N3034" s="9">
        <f>Tabla1[[#This Row],[DIA]]</f>
        <v>45971</v>
      </c>
    </row>
    <row r="3035" spans="1:14">
      <c r="A3035" s="9" t="str">
        <f>Tabla1[[#This Row],[DIA]]&amp;"-"&amp;Tabla1[[#This Row],[NUM]]</f>
        <v>45971-1002</v>
      </c>
      <c r="B3035" s="61">
        <v>45971</v>
      </c>
      <c r="C3035" t="s">
        <v>13</v>
      </c>
      <c r="D3035" t="s">
        <v>183</v>
      </c>
      <c r="E3035" t="s">
        <v>174</v>
      </c>
      <c r="F3035">
        <v>1002</v>
      </c>
      <c r="G3035">
        <v>0.52777777777777779</v>
      </c>
      <c r="H3035">
        <v>0.77777777777777779</v>
      </c>
      <c r="I3035">
        <v>20</v>
      </c>
      <c r="J3035">
        <v>0</v>
      </c>
      <c r="K3035">
        <v>20</v>
      </c>
      <c r="L3035">
        <v>0</v>
      </c>
      <c r="M3035" s="1" t="str">
        <f>IFERROR(VLOOKUP(Tabla1[[#This Row],[COD]],Circuitos[],2,0)," ")</f>
        <v>Programas de Egipto</v>
      </c>
      <c r="N3035" s="9">
        <f>Tabla1[[#This Row],[DIA]]</f>
        <v>45971</v>
      </c>
    </row>
    <row r="3036" spans="1:14">
      <c r="A3036" s="9" t="str">
        <f>Tabla1[[#This Row],[DIA]]&amp;"-"&amp;Tabla1[[#This Row],[NUM]]</f>
        <v>45971-709</v>
      </c>
      <c r="B3036" s="61">
        <v>45971</v>
      </c>
      <c r="C3036" t="s">
        <v>153</v>
      </c>
      <c r="D3036" t="s">
        <v>13</v>
      </c>
      <c r="E3036" t="s">
        <v>498</v>
      </c>
      <c r="F3036">
        <v>709</v>
      </c>
      <c r="G3036">
        <v>1.3888888888888888E-2</v>
      </c>
      <c r="H3036">
        <v>0.33333333333333331</v>
      </c>
      <c r="I3036">
        <v>27</v>
      </c>
      <c r="J3036">
        <v>11</v>
      </c>
      <c r="K3036">
        <v>16</v>
      </c>
      <c r="L3036">
        <v>40.74074074074074</v>
      </c>
      <c r="M3036" s="1" t="str">
        <f>IFERROR(VLOOKUP(Tabla1[[#This Row],[COD]],Circuitos[],2,0)," ")</f>
        <v xml:space="preserve"> </v>
      </c>
      <c r="N3036" s="9">
        <f>Tabla1[[#This Row],[DIA]]</f>
        <v>45971</v>
      </c>
    </row>
    <row r="3037" spans="1:14">
      <c r="A3037" s="9" t="str">
        <f>Tabla1[[#This Row],[DIA]]&amp;"-"&amp;Tabla1[[#This Row],[NUM]]</f>
        <v>45971-471</v>
      </c>
      <c r="B3037" s="61">
        <v>45971</v>
      </c>
      <c r="C3037" t="s">
        <v>294</v>
      </c>
      <c r="D3037" t="s">
        <v>13</v>
      </c>
      <c r="E3037" t="s">
        <v>295</v>
      </c>
      <c r="F3037">
        <v>471</v>
      </c>
      <c r="G3037">
        <v>0.2986111111111111</v>
      </c>
      <c r="H3037">
        <v>0.40625</v>
      </c>
      <c r="I3037">
        <v>40</v>
      </c>
      <c r="J3037">
        <v>0</v>
      </c>
      <c r="K3037">
        <v>40</v>
      </c>
      <c r="L3037">
        <v>0</v>
      </c>
      <c r="M3037" s="1" t="str">
        <f>IFERROR(VLOOKUP(Tabla1[[#This Row],[COD]],Circuitos[],2,0)," ")</f>
        <v xml:space="preserve"> </v>
      </c>
      <c r="N3037" s="9">
        <f>Tabla1[[#This Row],[DIA]]</f>
        <v>45971</v>
      </c>
    </row>
    <row r="3038" spans="1:14">
      <c r="A3038" s="9" t="str">
        <f>Tabla1[[#This Row],[DIA]]&amp;"-"&amp;Tabla1[[#This Row],[NUM]]</f>
        <v>45971-1010</v>
      </c>
      <c r="B3038" s="61">
        <v>45971</v>
      </c>
      <c r="C3038" t="s">
        <v>22</v>
      </c>
      <c r="D3038" t="s">
        <v>183</v>
      </c>
      <c r="E3038" t="s">
        <v>174</v>
      </c>
      <c r="F3038">
        <v>1010</v>
      </c>
      <c r="G3038">
        <v>0.64583333333333337</v>
      </c>
      <c r="H3038">
        <v>0.875</v>
      </c>
      <c r="I3038">
        <v>88</v>
      </c>
      <c r="J3038">
        <v>36</v>
      </c>
      <c r="K3038">
        <v>52</v>
      </c>
      <c r="L3038">
        <v>40.909090909090907</v>
      </c>
      <c r="M3038" s="1" t="str">
        <f>IFERROR(VLOOKUP(Tabla1[[#This Row],[COD]],Circuitos[],2,0)," ")</f>
        <v>Nefertari y Abu Simbel / Maravillas del Nilo y Abu Simbel</v>
      </c>
      <c r="N3038" s="9">
        <f>Tabla1[[#This Row],[DIA]]</f>
        <v>45971</v>
      </c>
    </row>
    <row r="3039" spans="1:14">
      <c r="A3039" s="9" t="str">
        <f>Tabla1[[#This Row],[DIA]]&amp;"-"&amp;Tabla1[[#This Row],[NUM]]</f>
        <v>45972-762</v>
      </c>
      <c r="B3039" s="61">
        <v>45972</v>
      </c>
      <c r="C3039" t="s">
        <v>147</v>
      </c>
      <c r="D3039" t="s">
        <v>552</v>
      </c>
      <c r="E3039" t="s">
        <v>181</v>
      </c>
      <c r="F3039">
        <v>762</v>
      </c>
      <c r="G3039">
        <v>2.7777777777777776E-2</v>
      </c>
      <c r="H3039">
        <v>0.26041666666666669</v>
      </c>
      <c r="I3039">
        <v>27</v>
      </c>
      <c r="J3039">
        <v>0</v>
      </c>
      <c r="K3039">
        <v>27</v>
      </c>
      <c r="L3039">
        <v>0</v>
      </c>
      <c r="M3039" s="1" t="str">
        <f>IFERROR(VLOOKUP(Tabla1[[#This Row],[COD]],Circuitos[],2,0)," ")</f>
        <v xml:space="preserve"> </v>
      </c>
      <c r="N3039" s="9">
        <f>Tabla1[[#This Row],[DIA]]</f>
        <v>45972</v>
      </c>
    </row>
    <row r="3040" spans="1:14">
      <c r="A3040" s="9" t="str">
        <f>Tabla1[[#This Row],[DIA]]&amp;"-"&amp;Tabla1[[#This Row],[NUM]]</f>
        <v>45973-2333</v>
      </c>
      <c r="B3040" s="61">
        <v>45973</v>
      </c>
      <c r="C3040" t="s">
        <v>185</v>
      </c>
      <c r="D3040" t="s">
        <v>147</v>
      </c>
      <c r="E3040" t="s">
        <v>181</v>
      </c>
      <c r="F3040">
        <v>2333</v>
      </c>
      <c r="G3040">
        <v>0.79513888888888884</v>
      </c>
      <c r="H3040">
        <v>0.85763888888888884</v>
      </c>
      <c r="I3040">
        <v>40</v>
      </c>
      <c r="J3040">
        <v>2</v>
      </c>
      <c r="K3040">
        <v>38</v>
      </c>
      <c r="L3040">
        <v>5</v>
      </c>
      <c r="M3040" s="1" t="str">
        <f>IFERROR(VLOOKUP(Tabla1[[#This Row],[COD]],Circuitos[],2,0)," ")</f>
        <v xml:space="preserve"> </v>
      </c>
      <c r="N3040" s="9">
        <f>Tabla1[[#This Row],[DIA]]</f>
        <v>45973</v>
      </c>
    </row>
    <row r="3041" spans="1:14">
      <c r="A3041" s="9" t="str">
        <f>Tabla1[[#This Row],[DIA]]&amp;"-"&amp;Tabla1[[#This Row],[NUM]]</f>
        <v>45973-8055</v>
      </c>
      <c r="B3041" s="61">
        <v>45973</v>
      </c>
      <c r="C3041" t="s">
        <v>175</v>
      </c>
      <c r="D3041" t="s">
        <v>173</v>
      </c>
      <c r="E3041" t="s">
        <v>257</v>
      </c>
      <c r="F3041">
        <v>8055</v>
      </c>
      <c r="G3041">
        <v>0.5625</v>
      </c>
      <c r="H3041">
        <v>0.61458333333333337</v>
      </c>
      <c r="I3041">
        <v>20</v>
      </c>
      <c r="J3041">
        <v>2</v>
      </c>
      <c r="K3041">
        <v>18</v>
      </c>
      <c r="L3041">
        <v>10</v>
      </c>
      <c r="M3041" s="1" t="str">
        <f>IFERROR(VLOOKUP(Tabla1[[#This Row],[COD]],Circuitos[],2,0)," ")</f>
        <v xml:space="preserve"> </v>
      </c>
      <c r="N3041" s="9">
        <f>Tabla1[[#This Row],[DIA]]</f>
        <v>45973</v>
      </c>
    </row>
    <row r="3042" spans="1:14">
      <c r="A3042" s="9" t="str">
        <f>Tabla1[[#This Row],[DIA]]&amp;"-"&amp;Tabla1[[#This Row],[NUM]]</f>
        <v>45973-103</v>
      </c>
      <c r="B3042" s="61">
        <v>45973</v>
      </c>
      <c r="C3042" t="s">
        <v>111</v>
      </c>
      <c r="D3042" t="s">
        <v>13</v>
      </c>
      <c r="E3042" t="s">
        <v>265</v>
      </c>
      <c r="F3042">
        <v>103</v>
      </c>
      <c r="G3042">
        <v>0.59375</v>
      </c>
      <c r="H3042">
        <v>0.80902777777777779</v>
      </c>
      <c r="I3042">
        <v>27</v>
      </c>
      <c r="J3042">
        <v>0</v>
      </c>
      <c r="K3042">
        <v>27</v>
      </c>
      <c r="L3042">
        <v>0</v>
      </c>
      <c r="M3042" s="1" t="str">
        <f>IFERROR(VLOOKUP(Tabla1[[#This Row],[COD]],Circuitos[],2,0)," ")</f>
        <v xml:space="preserve"> </v>
      </c>
      <c r="N3042" s="9">
        <f>Tabla1[[#This Row],[DIA]]</f>
        <v>45973</v>
      </c>
    </row>
    <row r="3043" spans="1:14">
      <c r="A3043" s="9" t="str">
        <f>Tabla1[[#This Row],[DIA]]&amp;"-"&amp;Tabla1[[#This Row],[NUM]]</f>
        <v>45973-411</v>
      </c>
      <c r="B3043" s="61">
        <v>45973</v>
      </c>
      <c r="C3043" t="s">
        <v>520</v>
      </c>
      <c r="D3043" t="s">
        <v>111</v>
      </c>
      <c r="E3043" t="s">
        <v>265</v>
      </c>
      <c r="F3043">
        <v>411</v>
      </c>
      <c r="G3043">
        <v>0.38194444444444442</v>
      </c>
      <c r="H3043">
        <v>0.53472222222222221</v>
      </c>
      <c r="I3043">
        <v>27</v>
      </c>
      <c r="J3043">
        <v>0</v>
      </c>
      <c r="K3043">
        <v>27</v>
      </c>
      <c r="L3043">
        <v>0</v>
      </c>
      <c r="M3043" s="1" t="str">
        <f>IFERROR(VLOOKUP(Tabla1[[#This Row],[COD]],Circuitos[],2,0)," ")</f>
        <v xml:space="preserve"> </v>
      </c>
      <c r="N3043" s="9">
        <f>Tabla1[[#This Row],[DIA]]</f>
        <v>45973</v>
      </c>
    </row>
    <row r="3044" spans="1:14">
      <c r="A3044" s="9" t="str">
        <f>Tabla1[[#This Row],[DIA]]&amp;"-"&amp;Tabla1[[#This Row],[NUM]]</f>
        <v>45973-710</v>
      </c>
      <c r="B3044" s="61">
        <v>45973</v>
      </c>
      <c r="C3044" t="s">
        <v>13</v>
      </c>
      <c r="D3044" t="s">
        <v>153</v>
      </c>
      <c r="E3044" t="s">
        <v>498</v>
      </c>
      <c r="F3044">
        <v>710</v>
      </c>
      <c r="G3044">
        <v>0.4375</v>
      </c>
      <c r="H3044">
        <v>0.27430555555555558</v>
      </c>
      <c r="I3044">
        <v>27</v>
      </c>
      <c r="J3044">
        <v>27</v>
      </c>
      <c r="K3044">
        <v>0</v>
      </c>
      <c r="L3044">
        <v>100</v>
      </c>
      <c r="M3044" s="1" t="str">
        <f>IFERROR(VLOOKUP(Tabla1[[#This Row],[COD]],Circuitos[],2,0)," ")</f>
        <v xml:space="preserve"> </v>
      </c>
      <c r="N3044" s="9">
        <f>Tabla1[[#This Row],[DIA]]</f>
        <v>45973</v>
      </c>
    </row>
    <row r="3045" spans="1:14">
      <c r="A3045" s="9" t="str">
        <f>Tabla1[[#This Row],[DIA]]&amp;"-"&amp;Tabla1[[#This Row],[NUM]]</f>
        <v>45974-103</v>
      </c>
      <c r="B3045" s="61">
        <v>45974</v>
      </c>
      <c r="C3045" t="s">
        <v>111</v>
      </c>
      <c r="D3045" t="s">
        <v>13</v>
      </c>
      <c r="E3045" t="s">
        <v>265</v>
      </c>
      <c r="F3045">
        <v>103</v>
      </c>
      <c r="G3045">
        <v>0.59375</v>
      </c>
      <c r="H3045">
        <v>0.80902777777777779</v>
      </c>
      <c r="I3045">
        <v>27</v>
      </c>
      <c r="J3045">
        <v>0</v>
      </c>
      <c r="K3045">
        <v>27</v>
      </c>
      <c r="L3045">
        <v>0</v>
      </c>
      <c r="M3045" s="1" t="str">
        <f>IFERROR(VLOOKUP(Tabla1[[#This Row],[COD]],Circuitos[],2,0)," ")</f>
        <v xml:space="preserve"> </v>
      </c>
      <c r="N3045" s="9">
        <f>Tabla1[[#This Row],[DIA]]</f>
        <v>45974</v>
      </c>
    </row>
    <row r="3046" spans="1:14">
      <c r="A3046" s="9" t="str">
        <f>Tabla1[[#This Row],[DIA]]&amp;"-"&amp;Tabla1[[#This Row],[NUM]]</f>
        <v>45974-393</v>
      </c>
      <c r="B3046" s="61">
        <v>45974</v>
      </c>
      <c r="C3046" t="s">
        <v>560</v>
      </c>
      <c r="D3046" t="s">
        <v>111</v>
      </c>
      <c r="E3046" t="s">
        <v>265</v>
      </c>
      <c r="F3046">
        <v>393</v>
      </c>
      <c r="G3046">
        <v>0.40277777777777779</v>
      </c>
      <c r="H3046">
        <v>0.54166666666666663</v>
      </c>
      <c r="I3046">
        <v>27</v>
      </c>
      <c r="J3046">
        <v>0</v>
      </c>
      <c r="K3046">
        <v>27</v>
      </c>
      <c r="L3046">
        <v>0</v>
      </c>
      <c r="M3046" s="1" t="str">
        <f>IFERROR(VLOOKUP(Tabla1[[#This Row],[COD]],Circuitos[],2,0)," ")</f>
        <v xml:space="preserve"> </v>
      </c>
      <c r="N3046" s="9">
        <f>Tabla1[[#This Row],[DIA]]</f>
        <v>45974</v>
      </c>
    </row>
    <row r="3047" spans="1:14">
      <c r="A3047" s="9" t="str">
        <f>Tabla1[[#This Row],[DIA]]&amp;"-"&amp;Tabla1[[#This Row],[NUM]]</f>
        <v>45974-5129</v>
      </c>
      <c r="B3047" s="61">
        <v>45974</v>
      </c>
      <c r="C3047" t="s">
        <v>153</v>
      </c>
      <c r="D3047" t="s">
        <v>503</v>
      </c>
      <c r="E3047" t="s">
        <v>498</v>
      </c>
      <c r="F3047">
        <v>5129</v>
      </c>
      <c r="G3047">
        <v>0.37847222222222221</v>
      </c>
      <c r="H3047">
        <v>0.47222222222222221</v>
      </c>
      <c r="I3047">
        <v>27</v>
      </c>
      <c r="J3047">
        <v>27</v>
      </c>
      <c r="K3047">
        <v>0</v>
      </c>
      <c r="L3047">
        <v>100</v>
      </c>
      <c r="M3047" s="1" t="str">
        <f>IFERROR(VLOOKUP(Tabla1[[#This Row],[COD]],Circuitos[],2,0)," ")</f>
        <v>Lo Mejor de China</v>
      </c>
      <c r="N3047" s="9">
        <f>Tabla1[[#This Row],[DIA]]</f>
        <v>45974</v>
      </c>
    </row>
    <row r="3048" spans="1:14">
      <c r="A3048" s="9" t="str">
        <f>Tabla1[[#This Row],[DIA]]&amp;"-"&amp;Tabla1[[#This Row],[NUM]]</f>
        <v>45975-1012</v>
      </c>
      <c r="B3048" s="61">
        <v>45975</v>
      </c>
      <c r="C3048" t="s">
        <v>562</v>
      </c>
      <c r="D3048" t="s">
        <v>173</v>
      </c>
      <c r="E3048" t="s">
        <v>174</v>
      </c>
      <c r="F3048">
        <v>1012</v>
      </c>
      <c r="G3048">
        <v>0.46875</v>
      </c>
      <c r="H3048">
        <v>0.54166666666666663</v>
      </c>
      <c r="I3048">
        <v>88</v>
      </c>
      <c r="J3048">
        <v>36</v>
      </c>
      <c r="K3048">
        <v>52</v>
      </c>
      <c r="L3048">
        <v>40.909090909090907</v>
      </c>
      <c r="M3048" s="1" t="str">
        <f>IFERROR(VLOOKUP(Tabla1[[#This Row],[COD]],Circuitos[],2,0)," ")</f>
        <v xml:space="preserve"> </v>
      </c>
      <c r="N3048" s="9">
        <f>Tabla1[[#This Row],[DIA]]</f>
        <v>45975</v>
      </c>
    </row>
    <row r="3049" spans="1:14">
      <c r="A3049" s="9" t="str">
        <f>Tabla1[[#This Row],[DIA]]&amp;"-"&amp;Tabla1[[#This Row],[NUM]]</f>
        <v>45975-1011</v>
      </c>
      <c r="B3049" s="61">
        <v>45975</v>
      </c>
      <c r="C3049" t="s">
        <v>175</v>
      </c>
      <c r="D3049" t="s">
        <v>562</v>
      </c>
      <c r="E3049" t="s">
        <v>174</v>
      </c>
      <c r="F3049">
        <v>1011</v>
      </c>
      <c r="G3049">
        <v>0.33333333333333331</v>
      </c>
      <c r="H3049">
        <v>0.36458333333333331</v>
      </c>
      <c r="I3049">
        <v>88</v>
      </c>
      <c r="J3049">
        <v>36</v>
      </c>
      <c r="K3049">
        <v>52</v>
      </c>
      <c r="L3049">
        <v>40.909090909090907</v>
      </c>
      <c r="M3049" s="1" t="str">
        <f>IFERROR(VLOOKUP(Tabla1[[#This Row],[COD]],Circuitos[],2,0)," ")</f>
        <v xml:space="preserve"> </v>
      </c>
      <c r="N3049" s="9">
        <f>Tabla1[[#This Row],[DIA]]</f>
        <v>45975</v>
      </c>
    </row>
    <row r="3050" spans="1:14">
      <c r="A3050" s="9" t="str">
        <f>Tabla1[[#This Row],[DIA]]&amp;"-"&amp;Tabla1[[#This Row],[NUM]]</f>
        <v>45975-5003</v>
      </c>
      <c r="B3050" s="61">
        <v>45975</v>
      </c>
      <c r="C3050" t="s">
        <v>175</v>
      </c>
      <c r="D3050" t="s">
        <v>173</v>
      </c>
      <c r="E3050" t="s">
        <v>174</v>
      </c>
      <c r="F3050">
        <v>5003</v>
      </c>
      <c r="G3050">
        <v>0.83333333333333337</v>
      </c>
      <c r="H3050">
        <v>0.89583333333333337</v>
      </c>
      <c r="I3050">
        <v>10</v>
      </c>
      <c r="J3050">
        <v>0</v>
      </c>
      <c r="K3050">
        <v>10</v>
      </c>
      <c r="L3050">
        <v>0</v>
      </c>
      <c r="M3050" s="1" t="str">
        <f>IFERROR(VLOOKUP(Tabla1[[#This Row],[COD]],Circuitos[],2,0)," ")</f>
        <v xml:space="preserve"> </v>
      </c>
      <c r="N3050" s="9">
        <f>Tabla1[[#This Row],[DIA]]</f>
        <v>45975</v>
      </c>
    </row>
    <row r="3051" spans="1:14">
      <c r="A3051" s="9" t="str">
        <f>Tabla1[[#This Row],[DIA]]&amp;"-"&amp;Tabla1[[#This Row],[NUM]]</f>
        <v>45975-5033</v>
      </c>
      <c r="B3051" s="61">
        <v>45975</v>
      </c>
      <c r="C3051" t="s">
        <v>175</v>
      </c>
      <c r="D3051" t="s">
        <v>173</v>
      </c>
      <c r="E3051" t="s">
        <v>174</v>
      </c>
      <c r="F3051">
        <v>5033</v>
      </c>
      <c r="G3051">
        <v>0.83333333333333337</v>
      </c>
      <c r="H3051">
        <v>0.89583333333333337</v>
      </c>
      <c r="I3051">
        <v>20</v>
      </c>
      <c r="J3051">
        <v>0</v>
      </c>
      <c r="K3051">
        <v>20</v>
      </c>
      <c r="L3051">
        <v>0</v>
      </c>
      <c r="M3051" s="1" t="str">
        <f>IFERROR(VLOOKUP(Tabla1[[#This Row],[COD]],Circuitos[],2,0)," ")</f>
        <v xml:space="preserve"> </v>
      </c>
      <c r="N3051" s="9">
        <f>Tabla1[[#This Row],[DIA]]</f>
        <v>45975</v>
      </c>
    </row>
    <row r="3052" spans="1:14">
      <c r="A3052" s="9" t="str">
        <f>Tabla1[[#This Row],[DIA]]&amp;"-"&amp;Tabla1[[#This Row],[NUM]]</f>
        <v>45975-328</v>
      </c>
      <c r="B3052" s="61">
        <v>45975</v>
      </c>
      <c r="C3052" t="s">
        <v>111</v>
      </c>
      <c r="D3052" t="s">
        <v>264</v>
      </c>
      <c r="E3052" t="s">
        <v>265</v>
      </c>
      <c r="F3052">
        <v>328</v>
      </c>
      <c r="G3052">
        <v>0.90277777777777779</v>
      </c>
      <c r="H3052">
        <v>9.375E-2</v>
      </c>
      <c r="I3052">
        <v>27</v>
      </c>
      <c r="J3052">
        <v>0</v>
      </c>
      <c r="K3052">
        <v>27</v>
      </c>
      <c r="L3052">
        <v>0</v>
      </c>
      <c r="M3052" s="1" t="str">
        <f>IFERROR(VLOOKUP(Tabla1[[#This Row],[COD]],Circuitos[],2,0)," ")</f>
        <v>Lo Mejor de la India del Norte y Benarés</v>
      </c>
      <c r="N3052" s="9">
        <f>Tabla1[[#This Row],[DIA]]</f>
        <v>45975</v>
      </c>
    </row>
    <row r="3053" spans="1:14">
      <c r="A3053" s="9" t="str">
        <f>Tabla1[[#This Row],[DIA]]&amp;"-"&amp;Tabla1[[#This Row],[NUM]]</f>
        <v>45975-1318</v>
      </c>
      <c r="B3053" s="61">
        <v>45975</v>
      </c>
      <c r="C3053" t="s">
        <v>192</v>
      </c>
      <c r="D3053" t="s">
        <v>13</v>
      </c>
      <c r="E3053" t="s">
        <v>250</v>
      </c>
      <c r="F3053">
        <v>1318</v>
      </c>
      <c r="G3053">
        <v>0.50694444444444442</v>
      </c>
      <c r="H3053">
        <v>0.625</v>
      </c>
      <c r="I3053">
        <v>40</v>
      </c>
      <c r="J3053">
        <v>0</v>
      </c>
      <c r="K3053">
        <v>40</v>
      </c>
      <c r="L3053">
        <v>0</v>
      </c>
      <c r="M3053" s="1" t="str">
        <f>IFERROR(VLOOKUP(Tabla1[[#This Row],[COD]],Circuitos[],2,0)," ")</f>
        <v xml:space="preserve"> </v>
      </c>
      <c r="N3053" s="9">
        <f>Tabla1[[#This Row],[DIA]]</f>
        <v>45975</v>
      </c>
    </row>
    <row r="3054" spans="1:14">
      <c r="A3054" s="9" t="str">
        <f>Tabla1[[#This Row],[DIA]]&amp;"-"&amp;Tabla1[[#This Row],[NUM]]</f>
        <v>45975-102</v>
      </c>
      <c r="B3054" s="61">
        <v>45975</v>
      </c>
      <c r="C3054" t="s">
        <v>13</v>
      </c>
      <c r="D3054" t="s">
        <v>111</v>
      </c>
      <c r="E3054" t="s">
        <v>265</v>
      </c>
      <c r="F3054">
        <v>102</v>
      </c>
      <c r="G3054">
        <v>0.40972222222222221</v>
      </c>
      <c r="H3054">
        <v>0.8125</v>
      </c>
      <c r="I3054">
        <v>27</v>
      </c>
      <c r="J3054">
        <v>0</v>
      </c>
      <c r="K3054">
        <v>27</v>
      </c>
      <c r="L3054">
        <v>0</v>
      </c>
      <c r="M3054" s="1" t="str">
        <f>IFERROR(VLOOKUP(Tabla1[[#This Row],[COD]],Circuitos[],2,0)," ")</f>
        <v xml:space="preserve"> </v>
      </c>
      <c r="N3054" s="9">
        <f>Tabla1[[#This Row],[DIA]]</f>
        <v>45975</v>
      </c>
    </row>
    <row r="3055" spans="1:14">
      <c r="A3055" s="9" t="str">
        <f>Tabla1[[#This Row],[DIA]]&amp;"-"&amp;Tabla1[[#This Row],[NUM]]</f>
        <v>45976-109</v>
      </c>
      <c r="B3055" s="61">
        <v>45976</v>
      </c>
      <c r="C3055" t="s">
        <v>354</v>
      </c>
      <c r="D3055" t="s">
        <v>13</v>
      </c>
      <c r="E3055" t="s">
        <v>355</v>
      </c>
      <c r="F3055">
        <v>109</v>
      </c>
      <c r="G3055">
        <v>0.43402777777777779</v>
      </c>
      <c r="H3055">
        <v>0.58680555555555558</v>
      </c>
      <c r="I3055">
        <v>30</v>
      </c>
      <c r="J3055">
        <v>3</v>
      </c>
      <c r="K3055">
        <v>27</v>
      </c>
      <c r="L3055">
        <v>10</v>
      </c>
      <c r="M3055" s="1" t="str">
        <f>IFERROR(VLOOKUP(Tabla1[[#This Row],[COD]],Circuitos[],2,0)," ")</f>
        <v xml:space="preserve"> </v>
      </c>
      <c r="N3055" s="9">
        <f>Tabla1[[#This Row],[DIA]]</f>
        <v>45976</v>
      </c>
    </row>
    <row r="3056" spans="1:14">
      <c r="A3056" s="9" t="str">
        <f>Tabla1[[#This Row],[DIA]]&amp;"-"&amp;Tabla1[[#This Row],[NUM]]</f>
        <v>45976-6001</v>
      </c>
      <c r="B3056" s="61">
        <v>45976</v>
      </c>
      <c r="C3056" s="7" t="s">
        <v>173</v>
      </c>
      <c r="D3056" s="7" t="s">
        <v>13</v>
      </c>
      <c r="E3056" s="7" t="s">
        <v>174</v>
      </c>
      <c r="F3056" s="7">
        <v>6001</v>
      </c>
      <c r="G3056" s="8">
        <v>0.37847222222222221</v>
      </c>
      <c r="H3056" s="8">
        <v>0.55902777777777779</v>
      </c>
      <c r="I3056" s="7">
        <v>20</v>
      </c>
      <c r="J3056" s="7">
        <v>2</v>
      </c>
      <c r="K3056" s="7">
        <v>18</v>
      </c>
      <c r="L3056" s="7">
        <v>10</v>
      </c>
      <c r="M3056" s="1" t="str">
        <f>IFERROR(VLOOKUP(Tabla1[[#This Row],[COD]],Circuitos[],2,0)," ")</f>
        <v xml:space="preserve"> </v>
      </c>
      <c r="N3056" s="9">
        <f>Tabla1[[#This Row],[DIA]]</f>
        <v>45976</v>
      </c>
    </row>
    <row r="3057" spans="1:14">
      <c r="A3057" s="9" t="str">
        <f>Tabla1[[#This Row],[DIA]]&amp;"-"&amp;Tabla1[[#This Row],[NUM]]</f>
        <v>45976-6002</v>
      </c>
      <c r="B3057" s="61">
        <v>45976</v>
      </c>
      <c r="C3057" t="s">
        <v>13</v>
      </c>
      <c r="D3057" t="s">
        <v>183</v>
      </c>
      <c r="E3057" t="s">
        <v>174</v>
      </c>
      <c r="F3057">
        <v>6002</v>
      </c>
      <c r="G3057">
        <v>0.60069444444444442</v>
      </c>
      <c r="H3057">
        <v>0.85069444444444442</v>
      </c>
      <c r="I3057">
        <v>20</v>
      </c>
      <c r="J3057">
        <v>0</v>
      </c>
      <c r="K3057">
        <v>20</v>
      </c>
      <c r="L3057">
        <v>0</v>
      </c>
      <c r="M3057" s="1" t="str">
        <f>IFERROR(VLOOKUP(Tabla1[[#This Row],[COD]],Circuitos[],2,0)," ")</f>
        <v>Programas de Egipto</v>
      </c>
      <c r="N3057" s="9">
        <f>Tabla1[[#This Row],[DIA]]</f>
        <v>45976</v>
      </c>
    </row>
    <row r="3058" spans="1:14">
      <c r="A3058" s="9" t="str">
        <f>Tabla1[[#This Row],[DIA]]&amp;"-"&amp;Tabla1[[#This Row],[NUM]]</f>
        <v>45976-857</v>
      </c>
      <c r="B3058" s="61">
        <v>45976</v>
      </c>
      <c r="C3058" t="s">
        <v>13</v>
      </c>
      <c r="D3058" t="s">
        <v>530</v>
      </c>
      <c r="E3058" t="s">
        <v>531</v>
      </c>
      <c r="F3058">
        <v>857</v>
      </c>
      <c r="G3058">
        <v>0.63888888888888884</v>
      </c>
      <c r="H3058">
        <v>0.75694444444444442</v>
      </c>
      <c r="I3058">
        <v>31</v>
      </c>
      <c r="J3058">
        <v>0</v>
      </c>
      <c r="K3058">
        <v>31</v>
      </c>
      <c r="L3058">
        <v>0</v>
      </c>
      <c r="M3058" s="1" t="str">
        <f>IFERROR(VLOOKUP(Tabla1[[#This Row],[COD]],Circuitos[],2,0)," ")</f>
        <v xml:space="preserve"> </v>
      </c>
      <c r="N3058" s="9">
        <f>Tabla1[[#This Row],[DIA]]</f>
        <v>45976</v>
      </c>
    </row>
    <row r="3059" spans="1:14">
      <c r="A3059" s="9" t="str">
        <f>Tabla1[[#This Row],[DIA]]&amp;"-"&amp;Tabla1[[#This Row],[NUM]]</f>
        <v>45976-858</v>
      </c>
      <c r="B3059" s="61">
        <v>45976</v>
      </c>
      <c r="C3059" t="s">
        <v>530</v>
      </c>
      <c r="D3059" t="s">
        <v>13</v>
      </c>
      <c r="E3059" t="s">
        <v>531</v>
      </c>
      <c r="F3059">
        <v>858</v>
      </c>
      <c r="G3059">
        <v>0.86805555555555558</v>
      </c>
      <c r="H3059">
        <v>0.625</v>
      </c>
      <c r="I3059">
        <v>31</v>
      </c>
      <c r="J3059">
        <v>0</v>
      </c>
      <c r="K3059">
        <v>31</v>
      </c>
      <c r="L3059">
        <v>0</v>
      </c>
      <c r="M3059" s="1" t="str">
        <f>IFERROR(VLOOKUP(Tabla1[[#This Row],[COD]],Circuitos[],2,0)," ")</f>
        <v xml:space="preserve"> </v>
      </c>
      <c r="N3059" s="9">
        <f>Tabla1[[#This Row],[DIA]]</f>
        <v>45976</v>
      </c>
    </row>
    <row r="3060" spans="1:14">
      <c r="A3060" s="9" t="str">
        <f>Tabla1[[#This Row],[DIA]]&amp;"-"&amp;Tabla1[[#This Row],[NUM]]</f>
        <v>45977-1304</v>
      </c>
      <c r="B3060" s="61">
        <v>45977</v>
      </c>
      <c r="C3060" t="s">
        <v>33</v>
      </c>
      <c r="D3060" t="s">
        <v>147</v>
      </c>
      <c r="E3060" t="s">
        <v>181</v>
      </c>
      <c r="F3060">
        <v>1304</v>
      </c>
      <c r="G3060">
        <v>0.50347222222222221</v>
      </c>
      <c r="H3060">
        <v>0.77083333333333337</v>
      </c>
      <c r="I3060">
        <v>6</v>
      </c>
      <c r="J3060">
        <v>0</v>
      </c>
      <c r="K3060">
        <v>6</v>
      </c>
      <c r="L3060">
        <v>0</v>
      </c>
      <c r="M3060" s="1" t="str">
        <f>IFERROR(VLOOKUP(Tabla1[[#This Row],[COD]],Circuitos[],2,0)," ")</f>
        <v xml:space="preserve"> </v>
      </c>
      <c r="N3060" s="9">
        <f>Tabla1[[#This Row],[DIA]]</f>
        <v>45977</v>
      </c>
    </row>
    <row r="3061" spans="1:14">
      <c r="A3061" s="9" t="str">
        <f>Tabla1[[#This Row],[DIA]]&amp;"-"&amp;Tabla1[[#This Row],[NUM]]</f>
        <v>45977-107</v>
      </c>
      <c r="B3061" s="61">
        <v>45977</v>
      </c>
      <c r="C3061" t="s">
        <v>354</v>
      </c>
      <c r="D3061" t="s">
        <v>36</v>
      </c>
      <c r="E3061" t="s">
        <v>355</v>
      </c>
      <c r="F3061">
        <v>107</v>
      </c>
      <c r="G3061">
        <v>0.44791666666666669</v>
      </c>
      <c r="H3061">
        <v>0.61458333333333337</v>
      </c>
      <c r="I3061">
        <v>12</v>
      </c>
      <c r="J3061">
        <v>0</v>
      </c>
      <c r="K3061">
        <v>12</v>
      </c>
      <c r="L3061">
        <v>0</v>
      </c>
      <c r="M3061" s="1" t="str">
        <f>IFERROR(VLOOKUP(Tabla1[[#This Row],[COD]],Circuitos[],2,0)," ")</f>
        <v xml:space="preserve"> </v>
      </c>
      <c r="N3061" s="9">
        <f>Tabla1[[#This Row],[DIA]]</f>
        <v>45977</v>
      </c>
    </row>
    <row r="3062" spans="1:14">
      <c r="A3062" s="9" t="str">
        <f>Tabla1[[#This Row],[DIA]]&amp;"-"&amp;Tabla1[[#This Row],[NUM]]</f>
        <v>45977-906</v>
      </c>
      <c r="B3062" s="61">
        <v>45977</v>
      </c>
      <c r="C3062" t="s">
        <v>484</v>
      </c>
      <c r="D3062" t="s">
        <v>563</v>
      </c>
      <c r="E3062" t="s">
        <v>548</v>
      </c>
      <c r="F3062">
        <v>906</v>
      </c>
      <c r="G3062">
        <v>0.77083333333333337</v>
      </c>
      <c r="H3062">
        <v>0.83680555555555558</v>
      </c>
      <c r="I3062">
        <v>12</v>
      </c>
      <c r="J3062">
        <v>0</v>
      </c>
      <c r="K3062">
        <v>12</v>
      </c>
      <c r="L3062">
        <v>0</v>
      </c>
      <c r="M3062" s="1" t="str">
        <f>IFERROR(VLOOKUP(Tabla1[[#This Row],[COD]],Circuitos[],2,0)," ")</f>
        <v xml:space="preserve"> </v>
      </c>
      <c r="N3062" s="9">
        <f>Tabla1[[#This Row],[DIA]]</f>
        <v>45977</v>
      </c>
    </row>
    <row r="3063" spans="1:14">
      <c r="A3063" s="9" t="str">
        <f>Tabla1[[#This Row],[DIA]]&amp;"-"&amp;Tabla1[[#This Row],[NUM]]</f>
        <v>45977-914</v>
      </c>
      <c r="B3063" s="61">
        <v>45977</v>
      </c>
      <c r="C3063" t="s">
        <v>484</v>
      </c>
      <c r="D3063" t="s">
        <v>563</v>
      </c>
      <c r="E3063" t="s">
        <v>548</v>
      </c>
      <c r="F3063">
        <v>914</v>
      </c>
      <c r="G3063">
        <v>0.86458333333333337</v>
      </c>
      <c r="H3063">
        <v>0.93402777777777779</v>
      </c>
      <c r="I3063">
        <v>20</v>
      </c>
      <c r="J3063">
        <v>0</v>
      </c>
      <c r="K3063">
        <v>20</v>
      </c>
      <c r="L3063">
        <v>0</v>
      </c>
      <c r="M3063" s="1" t="str">
        <f>IFERROR(VLOOKUP(Tabla1[[#This Row],[COD]],Circuitos[],2,0)," ")</f>
        <v xml:space="preserve"> </v>
      </c>
      <c r="N3063" s="9">
        <f>Tabla1[[#This Row],[DIA]]</f>
        <v>45977</v>
      </c>
    </row>
    <row r="3064" spans="1:14">
      <c r="A3064" s="9" t="str">
        <f>Tabla1[[#This Row],[DIA]]&amp;"-"&amp;Tabla1[[#This Row],[NUM]]</f>
        <v>45977-711</v>
      </c>
      <c r="B3064" s="61">
        <v>45977</v>
      </c>
      <c r="C3064" t="s">
        <v>36</v>
      </c>
      <c r="D3064" t="s">
        <v>484</v>
      </c>
      <c r="E3064" t="s">
        <v>548</v>
      </c>
      <c r="F3064">
        <v>711</v>
      </c>
      <c r="G3064">
        <v>0.49305555555555558</v>
      </c>
      <c r="H3064">
        <v>0.65277777777777779</v>
      </c>
      <c r="I3064">
        <v>12</v>
      </c>
      <c r="J3064">
        <v>0</v>
      </c>
      <c r="K3064">
        <v>12</v>
      </c>
      <c r="L3064">
        <v>0</v>
      </c>
      <c r="M3064" s="1" t="str">
        <f>IFERROR(VLOOKUP(Tabla1[[#This Row],[COD]],Circuitos[],2,0)," ")</f>
        <v xml:space="preserve"> </v>
      </c>
      <c r="N3064" s="9">
        <f>Tabla1[[#This Row],[DIA]]</f>
        <v>45977</v>
      </c>
    </row>
    <row r="3065" spans="1:14">
      <c r="A3065" s="9" t="str">
        <f>Tabla1[[#This Row],[DIA]]&amp;"-"&amp;Tabla1[[#This Row],[NUM]]</f>
        <v>45977-1854</v>
      </c>
      <c r="B3065" s="61">
        <v>45977</v>
      </c>
      <c r="C3065" t="s">
        <v>36</v>
      </c>
      <c r="D3065" t="s">
        <v>147</v>
      </c>
      <c r="E3065" t="s">
        <v>181</v>
      </c>
      <c r="F3065">
        <v>1854</v>
      </c>
      <c r="G3065">
        <v>0.47569444444444442</v>
      </c>
      <c r="H3065">
        <v>0.71180555555555558</v>
      </c>
      <c r="I3065">
        <v>10</v>
      </c>
      <c r="J3065">
        <v>0</v>
      </c>
      <c r="K3065">
        <v>10</v>
      </c>
      <c r="L3065">
        <v>0</v>
      </c>
      <c r="M3065" s="1" t="str">
        <f>IFERROR(VLOOKUP(Tabla1[[#This Row],[COD]],Circuitos[],2,0)," ")</f>
        <v xml:space="preserve"> </v>
      </c>
      <c r="N3065" s="9">
        <f>Tabla1[[#This Row],[DIA]]</f>
        <v>45977</v>
      </c>
    </row>
    <row r="3066" spans="1:14">
      <c r="A3066" s="9" t="str">
        <f>Tabla1[[#This Row],[DIA]]&amp;"-"&amp;Tabla1[[#This Row],[NUM]]</f>
        <v>45977-1318</v>
      </c>
      <c r="B3066" s="61">
        <v>45977</v>
      </c>
      <c r="C3066" t="s">
        <v>37</v>
      </c>
      <c r="D3066" t="s">
        <v>147</v>
      </c>
      <c r="E3066" t="s">
        <v>181</v>
      </c>
      <c r="F3066">
        <v>1318</v>
      </c>
      <c r="G3066">
        <v>0.72222222222222221</v>
      </c>
      <c r="H3066">
        <v>0.97222222222222221</v>
      </c>
      <c r="I3066">
        <v>10</v>
      </c>
      <c r="J3066">
        <v>0</v>
      </c>
      <c r="K3066">
        <v>10</v>
      </c>
      <c r="L3066">
        <v>0</v>
      </c>
      <c r="M3066" s="1" t="str">
        <f>IFERROR(VLOOKUP(Tabla1[[#This Row],[COD]],Circuitos[],2,0)," ")</f>
        <v xml:space="preserve"> </v>
      </c>
      <c r="N3066" s="9">
        <f>Tabla1[[#This Row],[DIA]]</f>
        <v>45977</v>
      </c>
    </row>
    <row r="3067" spans="1:14">
      <c r="A3067" s="9" t="str">
        <f>Tabla1[[#This Row],[DIA]]&amp;"-"&amp;Tabla1[[#This Row],[NUM]]</f>
        <v>45977-1305</v>
      </c>
      <c r="B3067" s="61">
        <v>45977</v>
      </c>
      <c r="C3067" t="s">
        <v>147</v>
      </c>
      <c r="D3067" t="s">
        <v>33</v>
      </c>
      <c r="E3067" t="s">
        <v>181</v>
      </c>
      <c r="F3067">
        <v>1305</v>
      </c>
      <c r="G3067">
        <v>0.55208333333333337</v>
      </c>
      <c r="H3067">
        <v>0.70833333333333337</v>
      </c>
      <c r="I3067">
        <v>6</v>
      </c>
      <c r="J3067">
        <v>0</v>
      </c>
      <c r="K3067">
        <v>6</v>
      </c>
      <c r="L3067">
        <v>0</v>
      </c>
      <c r="M3067" s="1" t="str">
        <f>IFERROR(VLOOKUP(Tabla1[[#This Row],[COD]],Circuitos[],2,0)," ")</f>
        <v xml:space="preserve"> </v>
      </c>
      <c r="N3067" s="9">
        <f>Tabla1[[#This Row],[DIA]]</f>
        <v>45977</v>
      </c>
    </row>
    <row r="3068" spans="1:14">
      <c r="A3068" s="9" t="str">
        <f>Tabla1[[#This Row],[DIA]]&amp;"-"&amp;Tabla1[[#This Row],[NUM]]</f>
        <v>45977-2020</v>
      </c>
      <c r="B3068" s="61">
        <v>45977</v>
      </c>
      <c r="C3068" t="s">
        <v>147</v>
      </c>
      <c r="D3068" t="s">
        <v>180</v>
      </c>
      <c r="E3068" t="s">
        <v>181</v>
      </c>
      <c r="F3068">
        <v>2020</v>
      </c>
      <c r="G3068">
        <v>0.76736111111111116</v>
      </c>
      <c r="H3068">
        <v>0.82986111111111116</v>
      </c>
      <c r="I3068">
        <v>16</v>
      </c>
      <c r="J3068">
        <v>0</v>
      </c>
      <c r="K3068">
        <v>16</v>
      </c>
      <c r="L3068">
        <v>0</v>
      </c>
      <c r="M3068" s="1" t="str">
        <f>IFERROR(VLOOKUP(Tabla1[[#This Row],[COD]],Circuitos[],2,0)," ")</f>
        <v xml:space="preserve"> </v>
      </c>
      <c r="N3068" s="9">
        <f>Tabla1[[#This Row],[DIA]]</f>
        <v>45977</v>
      </c>
    </row>
    <row r="3069" spans="1:14">
      <c r="A3069" s="9" t="str">
        <f>Tabla1[[#This Row],[DIA]]&amp;"-"&amp;Tabla1[[#This Row],[NUM]]</f>
        <v>45977-2018</v>
      </c>
      <c r="B3069" s="61">
        <v>45977</v>
      </c>
      <c r="C3069" t="s">
        <v>147</v>
      </c>
      <c r="D3069" t="s">
        <v>180</v>
      </c>
      <c r="E3069" t="s">
        <v>181</v>
      </c>
      <c r="F3069">
        <v>2018</v>
      </c>
      <c r="G3069">
        <v>0.78819444444444442</v>
      </c>
      <c r="H3069">
        <v>0.84722222222222221</v>
      </c>
      <c r="I3069">
        <v>10</v>
      </c>
      <c r="J3069">
        <v>0</v>
      </c>
      <c r="K3069">
        <v>10</v>
      </c>
      <c r="L3069">
        <v>0</v>
      </c>
      <c r="M3069" s="1" t="str">
        <f>IFERROR(VLOOKUP(Tabla1[[#This Row],[COD]],Circuitos[],2,0)," ")</f>
        <v xml:space="preserve"> </v>
      </c>
      <c r="N3069" s="9">
        <f>Tabla1[[#This Row],[DIA]]</f>
        <v>45977</v>
      </c>
    </row>
    <row r="3070" spans="1:14">
      <c r="A3070" s="9" t="str">
        <f>Tabla1[[#This Row],[DIA]]&amp;"-"&amp;Tabla1[[#This Row],[NUM]]</f>
        <v>45977-2020</v>
      </c>
      <c r="B3070" s="61">
        <v>45977</v>
      </c>
      <c r="C3070" t="s">
        <v>147</v>
      </c>
      <c r="D3070" t="s">
        <v>180</v>
      </c>
      <c r="E3070" t="s">
        <v>181</v>
      </c>
      <c r="F3070">
        <v>2020</v>
      </c>
      <c r="G3070">
        <v>0.86458333333333337</v>
      </c>
      <c r="H3070">
        <v>0.92361111111111116</v>
      </c>
      <c r="I3070">
        <v>12</v>
      </c>
      <c r="J3070">
        <v>0</v>
      </c>
      <c r="K3070">
        <v>12</v>
      </c>
      <c r="L3070">
        <v>0</v>
      </c>
      <c r="M3070" s="1" t="str">
        <f>IFERROR(VLOOKUP(Tabla1[[#This Row],[COD]],Circuitos[],2,0)," ")</f>
        <v xml:space="preserve"> </v>
      </c>
      <c r="N3070" s="9">
        <f>Tabla1[[#This Row],[DIA]]</f>
        <v>45977</v>
      </c>
    </row>
    <row r="3071" spans="1:14">
      <c r="A3071" s="9" t="str">
        <f>Tabla1[[#This Row],[DIA]]&amp;"-"&amp;Tabla1[[#This Row],[NUM]]</f>
        <v>45977-1855</v>
      </c>
      <c r="B3071" s="61">
        <v>45977</v>
      </c>
      <c r="C3071" t="s">
        <v>147</v>
      </c>
      <c r="D3071" t="s">
        <v>36</v>
      </c>
      <c r="E3071" t="s">
        <v>181</v>
      </c>
      <c r="F3071">
        <v>1855</v>
      </c>
      <c r="G3071">
        <v>0.59722222222222221</v>
      </c>
      <c r="H3071">
        <v>0.71180555555555558</v>
      </c>
      <c r="I3071">
        <v>10</v>
      </c>
      <c r="J3071">
        <v>2</v>
      </c>
      <c r="K3071">
        <v>8</v>
      </c>
      <c r="L3071">
        <v>20</v>
      </c>
      <c r="M3071" s="1" t="str">
        <f>IFERROR(VLOOKUP(Tabla1[[#This Row],[COD]],Circuitos[],2,0)," ")</f>
        <v xml:space="preserve"> </v>
      </c>
      <c r="N3071" s="9">
        <f>Tabla1[[#This Row],[DIA]]</f>
        <v>45977</v>
      </c>
    </row>
    <row r="3072" spans="1:14">
      <c r="A3072" s="9" t="str">
        <f>Tabla1[[#This Row],[DIA]]&amp;"-"&amp;Tabla1[[#This Row],[NUM]]</f>
        <v>45977-1317</v>
      </c>
      <c r="B3072" s="61">
        <v>45977</v>
      </c>
      <c r="C3072" t="s">
        <v>147</v>
      </c>
      <c r="D3072" t="s">
        <v>37</v>
      </c>
      <c r="E3072" t="s">
        <v>181</v>
      </c>
      <c r="F3072">
        <v>1317</v>
      </c>
      <c r="G3072">
        <v>0.58680555555555558</v>
      </c>
      <c r="H3072">
        <v>0.72569444444444442</v>
      </c>
      <c r="I3072">
        <v>10</v>
      </c>
      <c r="J3072">
        <v>2</v>
      </c>
      <c r="K3072">
        <v>8</v>
      </c>
      <c r="L3072">
        <v>20</v>
      </c>
      <c r="M3072" s="1" t="str">
        <f>IFERROR(VLOOKUP(Tabla1[[#This Row],[COD]],Circuitos[],2,0)," ")</f>
        <v xml:space="preserve"> </v>
      </c>
      <c r="N3072" s="9">
        <f>Tabla1[[#This Row],[DIA]]</f>
        <v>45977</v>
      </c>
    </row>
    <row r="3073" spans="1:14">
      <c r="A3073" s="9" t="str">
        <f>Tabla1[[#This Row],[DIA]]&amp;"-"&amp;Tabla1[[#This Row],[NUM]]</f>
        <v>45977-1859</v>
      </c>
      <c r="B3073" s="61">
        <v>45977</v>
      </c>
      <c r="C3073" t="s">
        <v>147</v>
      </c>
      <c r="D3073" t="s">
        <v>13</v>
      </c>
      <c r="E3073" t="s">
        <v>181</v>
      </c>
      <c r="F3073">
        <v>1859</v>
      </c>
      <c r="G3073">
        <v>0.55208333333333337</v>
      </c>
      <c r="H3073">
        <v>0.70138888888888884</v>
      </c>
      <c r="I3073">
        <v>16</v>
      </c>
      <c r="J3073">
        <v>0</v>
      </c>
      <c r="K3073">
        <v>16</v>
      </c>
      <c r="L3073">
        <v>0</v>
      </c>
      <c r="M3073" s="1" t="str">
        <f>IFERROR(VLOOKUP(Tabla1[[#This Row],[COD]],Circuitos[],2,0)," ")</f>
        <v xml:space="preserve"> </v>
      </c>
      <c r="N3073" s="9">
        <f>Tabla1[[#This Row],[DIA]]</f>
        <v>45977</v>
      </c>
    </row>
    <row r="3074" spans="1:14">
      <c r="A3074" s="9" t="str">
        <f>Tabla1[[#This Row],[DIA]]&amp;"-"&amp;Tabla1[[#This Row],[NUM]]</f>
        <v>45977-1313</v>
      </c>
      <c r="B3074" s="61">
        <v>45977</v>
      </c>
      <c r="C3074" t="s">
        <v>147</v>
      </c>
      <c r="D3074" t="s">
        <v>22</v>
      </c>
      <c r="E3074" t="s">
        <v>181</v>
      </c>
      <c r="F3074">
        <v>1313</v>
      </c>
      <c r="G3074">
        <v>0.59375</v>
      </c>
      <c r="H3074">
        <v>0.72569444444444442</v>
      </c>
      <c r="I3074">
        <v>6</v>
      </c>
      <c r="J3074">
        <v>0</v>
      </c>
      <c r="K3074">
        <v>6</v>
      </c>
      <c r="L3074">
        <v>0</v>
      </c>
      <c r="M3074" s="1" t="str">
        <f>IFERROR(VLOOKUP(Tabla1[[#This Row],[COD]],Circuitos[],2,0)," ")</f>
        <v xml:space="preserve"> </v>
      </c>
      <c r="N3074" s="9">
        <f>Tabla1[[#This Row],[DIA]]</f>
        <v>45977</v>
      </c>
    </row>
    <row r="3075" spans="1:14">
      <c r="A3075" s="9" t="str">
        <f>Tabla1[[#This Row],[DIA]]&amp;"-"&amp;Tabla1[[#This Row],[NUM]]</f>
        <v>45977-701</v>
      </c>
      <c r="B3075" s="61">
        <v>45977</v>
      </c>
      <c r="C3075" t="s">
        <v>13</v>
      </c>
      <c r="D3075" t="s">
        <v>484</v>
      </c>
      <c r="E3075" t="s">
        <v>548</v>
      </c>
      <c r="F3075">
        <v>701</v>
      </c>
      <c r="G3075">
        <v>0.54513888888888884</v>
      </c>
      <c r="H3075">
        <v>0.72916666666666663</v>
      </c>
      <c r="I3075">
        <v>20</v>
      </c>
      <c r="J3075">
        <v>0</v>
      </c>
      <c r="K3075">
        <v>20</v>
      </c>
      <c r="L3075">
        <v>0</v>
      </c>
      <c r="M3075" s="1" t="str">
        <f>IFERROR(VLOOKUP(Tabla1[[#This Row],[COD]],Circuitos[],2,0)," ")</f>
        <v xml:space="preserve"> </v>
      </c>
      <c r="N3075" s="9">
        <f>Tabla1[[#This Row],[DIA]]</f>
        <v>45977</v>
      </c>
    </row>
    <row r="3076" spans="1:14">
      <c r="A3076" s="9" t="str">
        <f>Tabla1[[#This Row],[DIA]]&amp;"-"&amp;Tabla1[[#This Row],[NUM]]</f>
        <v>45977-1858</v>
      </c>
      <c r="B3076" s="61">
        <v>45977</v>
      </c>
      <c r="C3076" t="s">
        <v>13</v>
      </c>
      <c r="D3076" t="s">
        <v>147</v>
      </c>
      <c r="E3076" t="s">
        <v>181</v>
      </c>
      <c r="F3076">
        <v>1858</v>
      </c>
      <c r="G3076">
        <v>0.49652777777777779</v>
      </c>
      <c r="H3076">
        <v>0.71527777777777779</v>
      </c>
      <c r="I3076">
        <v>16</v>
      </c>
      <c r="J3076">
        <v>0</v>
      </c>
      <c r="K3076">
        <v>16</v>
      </c>
      <c r="L3076">
        <v>0</v>
      </c>
      <c r="M3076" s="1" t="str">
        <f>IFERROR(VLOOKUP(Tabla1[[#This Row],[COD]],Circuitos[],2,0)," ")</f>
        <v xml:space="preserve"> </v>
      </c>
      <c r="N3076" s="9">
        <f>Tabla1[[#This Row],[DIA]]</f>
        <v>45977</v>
      </c>
    </row>
    <row r="3077" spans="1:14">
      <c r="A3077" s="9" t="str">
        <f>Tabla1[[#This Row],[DIA]]&amp;"-"&amp;Tabla1[[#This Row],[NUM]]</f>
        <v>45977-1302</v>
      </c>
      <c r="B3077" s="61">
        <v>45977</v>
      </c>
      <c r="C3077" t="s">
        <v>22</v>
      </c>
      <c r="D3077" t="s">
        <v>147</v>
      </c>
      <c r="E3077" t="s">
        <v>181</v>
      </c>
      <c r="F3077">
        <v>1302</v>
      </c>
      <c r="G3077">
        <v>0.50694444444444442</v>
      </c>
      <c r="H3077">
        <v>0.75347222222222221</v>
      </c>
      <c r="I3077">
        <v>6</v>
      </c>
      <c r="J3077">
        <v>0</v>
      </c>
      <c r="K3077">
        <v>6</v>
      </c>
      <c r="L3077">
        <v>0</v>
      </c>
      <c r="M3077" s="1" t="str">
        <f>IFERROR(VLOOKUP(Tabla1[[#This Row],[COD]],Circuitos[],2,0)," ")</f>
        <v xml:space="preserve"> </v>
      </c>
      <c r="N3077" s="9">
        <f>Tabla1[[#This Row],[DIA]]</f>
        <v>45977</v>
      </c>
    </row>
    <row r="3078" spans="1:14">
      <c r="A3078" s="9" t="str">
        <f>Tabla1[[#This Row],[DIA]]&amp;"-"&amp;Tabla1[[#This Row],[NUM]]</f>
        <v>45978-1336</v>
      </c>
      <c r="B3078" s="61">
        <v>45978</v>
      </c>
      <c r="C3078" t="s">
        <v>36</v>
      </c>
      <c r="D3078" t="s">
        <v>183</v>
      </c>
      <c r="E3078" t="s">
        <v>174</v>
      </c>
      <c r="F3078">
        <v>1336</v>
      </c>
      <c r="G3078">
        <v>0.58680555555555558</v>
      </c>
      <c r="H3078">
        <v>0.82291666666666663</v>
      </c>
      <c r="I3078">
        <v>10</v>
      </c>
      <c r="J3078">
        <v>0</v>
      </c>
      <c r="K3078">
        <v>10</v>
      </c>
      <c r="L3078">
        <v>0</v>
      </c>
      <c r="M3078" s="1" t="str">
        <f>IFERROR(VLOOKUP(Tabla1[[#This Row],[COD]],Circuitos[],2,0)," ")</f>
        <v>Programas de Egipto</v>
      </c>
      <c r="N3078" s="9">
        <f>Tabla1[[#This Row],[DIA]]</f>
        <v>45978</v>
      </c>
    </row>
    <row r="3079" spans="1:14">
      <c r="A3079" s="9" t="str">
        <f>Tabla1[[#This Row],[DIA]]&amp;"-"&amp;Tabla1[[#This Row],[NUM]]</f>
        <v>45978-1335</v>
      </c>
      <c r="B3079" s="61">
        <v>45978</v>
      </c>
      <c r="C3079" t="s">
        <v>173</v>
      </c>
      <c r="D3079" t="s">
        <v>36</v>
      </c>
      <c r="E3079" t="s">
        <v>174</v>
      </c>
      <c r="F3079">
        <v>1335</v>
      </c>
      <c r="G3079">
        <v>0.40277777777777779</v>
      </c>
      <c r="H3079">
        <v>0.54513888888888884</v>
      </c>
      <c r="I3079">
        <v>10</v>
      </c>
      <c r="J3079">
        <v>0</v>
      </c>
      <c r="K3079">
        <v>10</v>
      </c>
      <c r="L3079">
        <v>0</v>
      </c>
      <c r="M3079" s="1" t="str">
        <f>IFERROR(VLOOKUP(Tabla1[[#This Row],[COD]],Circuitos[],2,0)," ")</f>
        <v xml:space="preserve"> </v>
      </c>
      <c r="N3079" s="9">
        <f>Tabla1[[#This Row],[DIA]]</f>
        <v>45978</v>
      </c>
    </row>
    <row r="3080" spans="1:14">
      <c r="A3080" s="9" t="str">
        <f>Tabla1[[#This Row],[DIA]]&amp;"-"&amp;Tabla1[[#This Row],[NUM]]</f>
        <v>45978-1002</v>
      </c>
      <c r="B3080" s="61">
        <v>45978</v>
      </c>
      <c r="C3080" t="s">
        <v>173</v>
      </c>
      <c r="D3080" t="s">
        <v>13</v>
      </c>
      <c r="E3080" t="s">
        <v>174</v>
      </c>
      <c r="F3080">
        <v>1002</v>
      </c>
      <c r="G3080">
        <v>0.3125</v>
      </c>
      <c r="H3080">
        <v>0.4861111111111111</v>
      </c>
      <c r="I3080">
        <v>20</v>
      </c>
      <c r="J3080">
        <v>0</v>
      </c>
      <c r="K3080">
        <v>20</v>
      </c>
      <c r="L3080">
        <v>0</v>
      </c>
      <c r="M3080" s="1" t="str">
        <f>IFERROR(VLOOKUP(Tabla1[[#This Row],[COD]],Circuitos[],2,0)," ")</f>
        <v>Programas de Egipto</v>
      </c>
      <c r="N3080" s="9">
        <f>Tabla1[[#This Row],[DIA]]</f>
        <v>45978</v>
      </c>
    </row>
    <row r="3081" spans="1:14">
      <c r="A3081" s="9" t="str">
        <f>Tabla1[[#This Row],[DIA]]&amp;"-"&amp;Tabla1[[#This Row],[NUM]]</f>
        <v>45978-1014</v>
      </c>
      <c r="B3081" s="61">
        <v>45978</v>
      </c>
      <c r="C3081" t="s">
        <v>173</v>
      </c>
      <c r="D3081" t="s">
        <v>22</v>
      </c>
      <c r="E3081" t="s">
        <v>174</v>
      </c>
      <c r="F3081">
        <v>1014</v>
      </c>
      <c r="G3081">
        <v>0.35416666666666669</v>
      </c>
      <c r="H3081">
        <v>0.5</v>
      </c>
      <c r="I3081">
        <v>88</v>
      </c>
      <c r="J3081">
        <v>36</v>
      </c>
      <c r="K3081">
        <v>52</v>
      </c>
      <c r="L3081">
        <v>40.909090909090907</v>
      </c>
      <c r="M3081" s="1" t="str">
        <f>IFERROR(VLOOKUP(Tabla1[[#This Row],[COD]],Circuitos[],2,0)," ")</f>
        <v xml:space="preserve"> </v>
      </c>
      <c r="N3081" s="9">
        <f>Tabla1[[#This Row],[DIA]]</f>
        <v>45978</v>
      </c>
    </row>
    <row r="3082" spans="1:14">
      <c r="A3082" s="9" t="str">
        <f>Tabla1[[#This Row],[DIA]]&amp;"-"&amp;Tabla1[[#This Row],[NUM]]</f>
        <v>45978-761</v>
      </c>
      <c r="B3082" s="61">
        <v>45978</v>
      </c>
      <c r="C3082" t="s">
        <v>552</v>
      </c>
      <c r="D3082" t="s">
        <v>147</v>
      </c>
      <c r="E3082" t="s">
        <v>181</v>
      </c>
      <c r="F3082">
        <v>761</v>
      </c>
      <c r="G3082">
        <v>0.1076388888888889</v>
      </c>
      <c r="H3082">
        <v>0.27083333333333331</v>
      </c>
      <c r="I3082">
        <v>27</v>
      </c>
      <c r="J3082">
        <v>0</v>
      </c>
      <c r="K3082">
        <v>27</v>
      </c>
      <c r="L3082">
        <v>0</v>
      </c>
      <c r="M3082" s="1" t="str">
        <f>IFERROR(VLOOKUP(Tabla1[[#This Row],[COD]],Circuitos[],2,0)," ")</f>
        <v xml:space="preserve"> </v>
      </c>
      <c r="N3082" s="9">
        <f>Tabla1[[#This Row],[DIA]]</f>
        <v>45978</v>
      </c>
    </row>
    <row r="3083" spans="1:14">
      <c r="A3083" s="9" t="str">
        <f>Tabla1[[#This Row],[DIA]]&amp;"-"&amp;Tabla1[[#This Row],[NUM]]</f>
        <v>45978-2022</v>
      </c>
      <c r="B3083" s="61">
        <v>45978</v>
      </c>
      <c r="C3083" t="s">
        <v>147</v>
      </c>
      <c r="D3083" t="s">
        <v>180</v>
      </c>
      <c r="E3083" t="s">
        <v>181</v>
      </c>
      <c r="F3083">
        <v>2022</v>
      </c>
      <c r="G3083">
        <v>9.0277777777777776E-2</v>
      </c>
      <c r="H3083">
        <v>0.15277777777777779</v>
      </c>
      <c r="I3083">
        <v>10</v>
      </c>
      <c r="J3083">
        <v>0</v>
      </c>
      <c r="K3083">
        <v>10</v>
      </c>
      <c r="L3083">
        <v>0</v>
      </c>
      <c r="M3083" s="1" t="str">
        <f>IFERROR(VLOOKUP(Tabla1[[#This Row],[COD]],Circuitos[],2,0)," ")</f>
        <v xml:space="preserve"> </v>
      </c>
      <c r="N3083" s="9">
        <f>Tabla1[[#This Row],[DIA]]</f>
        <v>45978</v>
      </c>
    </row>
    <row r="3084" spans="1:14">
      <c r="A3084" s="9" t="str">
        <f>Tabla1[[#This Row],[DIA]]&amp;"-"&amp;Tabla1[[#This Row],[NUM]]</f>
        <v>45978-1357</v>
      </c>
      <c r="B3084" s="61">
        <v>45978</v>
      </c>
      <c r="C3084" t="s">
        <v>147</v>
      </c>
      <c r="D3084" t="s">
        <v>13</v>
      </c>
      <c r="E3084" t="s">
        <v>181</v>
      </c>
      <c r="F3084">
        <v>1357</v>
      </c>
      <c r="G3084">
        <v>0.41666666666666669</v>
      </c>
      <c r="H3084">
        <v>0.56944444444444442</v>
      </c>
      <c r="I3084">
        <v>27</v>
      </c>
      <c r="J3084">
        <v>0</v>
      </c>
      <c r="K3084">
        <v>27</v>
      </c>
      <c r="L3084">
        <v>0</v>
      </c>
      <c r="M3084" s="1" t="str">
        <f>IFERROR(VLOOKUP(Tabla1[[#This Row],[COD]],Circuitos[],2,0)," ")</f>
        <v xml:space="preserve"> </v>
      </c>
      <c r="N3084" s="9">
        <f>Tabla1[[#This Row],[DIA]]</f>
        <v>45978</v>
      </c>
    </row>
    <row r="3085" spans="1:14">
      <c r="A3085" s="9" t="str">
        <f>Tabla1[[#This Row],[DIA]]&amp;"-"&amp;Tabla1[[#This Row],[NUM]]</f>
        <v>45978-1010</v>
      </c>
      <c r="B3085" s="61">
        <v>45978</v>
      </c>
      <c r="C3085" t="s">
        <v>30</v>
      </c>
      <c r="D3085" t="s">
        <v>183</v>
      </c>
      <c r="E3085" t="s">
        <v>174</v>
      </c>
      <c r="F3085">
        <v>1010</v>
      </c>
      <c r="G3085">
        <v>0.64583333333333337</v>
      </c>
      <c r="H3085">
        <v>0.90972222222222221</v>
      </c>
      <c r="I3085">
        <v>88</v>
      </c>
      <c r="J3085">
        <v>67</v>
      </c>
      <c r="K3085">
        <v>21</v>
      </c>
      <c r="L3085">
        <v>76.13636363636364</v>
      </c>
      <c r="M3085" s="1" t="str">
        <f>IFERROR(VLOOKUP(Tabla1[[#This Row],[COD]],Circuitos[],2,0)," ")</f>
        <v>Nefertari y Abu Simbel / Maravillas del Nilo y Abu Simbel</v>
      </c>
      <c r="N3085" s="9">
        <f>Tabla1[[#This Row],[DIA]]</f>
        <v>45978</v>
      </c>
    </row>
    <row r="3086" spans="1:14">
      <c r="A3086" s="9" t="str">
        <f>Tabla1[[#This Row],[DIA]]&amp;"-"&amp;Tabla1[[#This Row],[NUM]]</f>
        <v>45978-1683</v>
      </c>
      <c r="B3086" s="61">
        <v>45978</v>
      </c>
      <c r="C3086" t="s">
        <v>13</v>
      </c>
      <c r="D3086" t="s">
        <v>147</v>
      </c>
      <c r="E3086" t="s">
        <v>475</v>
      </c>
      <c r="F3086">
        <v>1683</v>
      </c>
      <c r="G3086">
        <v>0.38194444444444442</v>
      </c>
      <c r="H3086">
        <v>0.57986111111111116</v>
      </c>
      <c r="I3086">
        <v>30</v>
      </c>
      <c r="J3086">
        <v>0</v>
      </c>
      <c r="K3086">
        <v>30</v>
      </c>
      <c r="L3086">
        <v>0</v>
      </c>
      <c r="M3086" s="1" t="str">
        <f>IFERROR(VLOOKUP(Tabla1[[#This Row],[COD]],Circuitos[],2,0)," ")</f>
        <v xml:space="preserve"> </v>
      </c>
      <c r="N3086" s="9">
        <f>Tabla1[[#This Row],[DIA]]</f>
        <v>45978</v>
      </c>
    </row>
    <row r="3087" spans="1:14">
      <c r="A3087" s="9" t="str">
        <f>Tabla1[[#This Row],[DIA]]&amp;"-"&amp;Tabla1[[#This Row],[NUM]]</f>
        <v>45978-1358</v>
      </c>
      <c r="B3087" s="61">
        <v>45978</v>
      </c>
      <c r="C3087" t="s">
        <v>13</v>
      </c>
      <c r="D3087" t="s">
        <v>147</v>
      </c>
      <c r="E3087" t="s">
        <v>181</v>
      </c>
      <c r="F3087">
        <v>1358</v>
      </c>
      <c r="G3087">
        <v>0.61458333333333337</v>
      </c>
      <c r="H3087">
        <v>0.83333333333333337</v>
      </c>
      <c r="I3087">
        <v>27</v>
      </c>
      <c r="J3087">
        <v>0</v>
      </c>
      <c r="K3087">
        <v>27</v>
      </c>
      <c r="L3087">
        <v>0</v>
      </c>
      <c r="M3087" s="1" t="str">
        <f>IFERROR(VLOOKUP(Tabla1[[#This Row],[COD]],Circuitos[],2,0)," ")</f>
        <v xml:space="preserve"> </v>
      </c>
      <c r="N3087" s="9">
        <f>Tabla1[[#This Row],[DIA]]</f>
        <v>45978</v>
      </c>
    </row>
    <row r="3088" spans="1:14">
      <c r="A3088" s="9" t="str">
        <f>Tabla1[[#This Row],[DIA]]&amp;"-"&amp;Tabla1[[#This Row],[NUM]]</f>
        <v>45978-1002</v>
      </c>
      <c r="B3088" s="61">
        <v>45978</v>
      </c>
      <c r="C3088" t="s">
        <v>13</v>
      </c>
      <c r="D3088" t="s">
        <v>183</v>
      </c>
      <c r="E3088" t="s">
        <v>174</v>
      </c>
      <c r="F3088">
        <v>1002</v>
      </c>
      <c r="G3088">
        <v>0.52777777777777779</v>
      </c>
      <c r="H3088">
        <v>0.77777777777777779</v>
      </c>
      <c r="I3088">
        <v>20</v>
      </c>
      <c r="J3088">
        <v>0</v>
      </c>
      <c r="K3088">
        <v>20</v>
      </c>
      <c r="L3088">
        <v>0</v>
      </c>
      <c r="M3088" s="1" t="str">
        <f>IFERROR(VLOOKUP(Tabla1[[#This Row],[COD]],Circuitos[],2,0)," ")</f>
        <v>Programas de Egipto</v>
      </c>
      <c r="N3088" s="9">
        <f>Tabla1[[#This Row],[DIA]]</f>
        <v>45978</v>
      </c>
    </row>
    <row r="3089" spans="1:14">
      <c r="A3089" s="9" t="str">
        <f>Tabla1[[#This Row],[DIA]]&amp;"-"&amp;Tabla1[[#This Row],[NUM]]</f>
        <v>45979-762</v>
      </c>
      <c r="B3089" s="61">
        <v>45979</v>
      </c>
      <c r="C3089" t="s">
        <v>147</v>
      </c>
      <c r="D3089" t="s">
        <v>552</v>
      </c>
      <c r="E3089" t="s">
        <v>181</v>
      </c>
      <c r="F3089">
        <v>762</v>
      </c>
      <c r="G3089">
        <v>2.7777777777777776E-2</v>
      </c>
      <c r="H3089">
        <v>0.26041666666666669</v>
      </c>
      <c r="I3089">
        <v>27</v>
      </c>
      <c r="J3089">
        <v>0</v>
      </c>
      <c r="K3089">
        <v>27</v>
      </c>
      <c r="L3089">
        <v>0</v>
      </c>
      <c r="M3089" s="1" t="str">
        <f>IFERROR(VLOOKUP(Tabla1[[#This Row],[COD]],Circuitos[],2,0)," ")</f>
        <v xml:space="preserve"> </v>
      </c>
      <c r="N3089" s="9">
        <f>Tabla1[[#This Row],[DIA]]</f>
        <v>45979</v>
      </c>
    </row>
    <row r="3090" spans="1:14">
      <c r="A3090" s="9" t="str">
        <f>Tabla1[[#This Row],[DIA]]&amp;"-"&amp;Tabla1[[#This Row],[NUM]]</f>
        <v>45980-2333</v>
      </c>
      <c r="B3090" s="61">
        <v>45980</v>
      </c>
      <c r="C3090" t="s">
        <v>185</v>
      </c>
      <c r="D3090" t="s">
        <v>147</v>
      </c>
      <c r="E3090" t="s">
        <v>181</v>
      </c>
      <c r="F3090">
        <v>2333</v>
      </c>
      <c r="G3090">
        <v>0.79513888888888884</v>
      </c>
      <c r="H3090">
        <v>0.85763888888888884</v>
      </c>
      <c r="I3090">
        <v>40</v>
      </c>
      <c r="J3090">
        <v>0</v>
      </c>
      <c r="K3090">
        <v>40</v>
      </c>
      <c r="L3090">
        <v>0</v>
      </c>
      <c r="M3090" s="1" t="str">
        <f>IFERROR(VLOOKUP(Tabla1[[#This Row],[COD]],Circuitos[],2,0)," ")</f>
        <v xml:space="preserve"> </v>
      </c>
      <c r="N3090" s="9">
        <f>Tabla1[[#This Row],[DIA]]</f>
        <v>45980</v>
      </c>
    </row>
    <row r="3091" spans="1:14">
      <c r="A3091" s="9" t="str">
        <f>Tabla1[[#This Row],[DIA]]&amp;"-"&amp;Tabla1[[#This Row],[NUM]]</f>
        <v>45980-8055</v>
      </c>
      <c r="B3091" s="61">
        <v>45980</v>
      </c>
      <c r="C3091" s="7" t="s">
        <v>175</v>
      </c>
      <c r="D3091" s="7" t="s">
        <v>173</v>
      </c>
      <c r="E3091" s="7" t="s">
        <v>257</v>
      </c>
      <c r="F3091" s="7">
        <v>8055</v>
      </c>
      <c r="G3091" s="8">
        <v>0.5625</v>
      </c>
      <c r="H3091" s="8">
        <v>0.61458333333333337</v>
      </c>
      <c r="I3091" s="7">
        <v>20</v>
      </c>
      <c r="J3091" s="7">
        <v>0</v>
      </c>
      <c r="K3091" s="7">
        <v>20</v>
      </c>
      <c r="L3091" s="7">
        <v>0</v>
      </c>
      <c r="M3091" s="1" t="str">
        <f>IFERROR(VLOOKUP(Tabla1[[#This Row],[COD]],Circuitos[],2,0)," ")</f>
        <v xml:space="preserve"> </v>
      </c>
      <c r="N3091" s="9">
        <f>Tabla1[[#This Row],[DIA]]</f>
        <v>45980</v>
      </c>
    </row>
    <row r="3092" spans="1:14">
      <c r="A3092" s="9" t="str">
        <f>Tabla1[[#This Row],[DIA]]&amp;"-"&amp;Tabla1[[#This Row],[NUM]]</f>
        <v>45982-1012</v>
      </c>
      <c r="B3092" s="61">
        <v>45982</v>
      </c>
      <c r="C3092" t="s">
        <v>562</v>
      </c>
      <c r="D3092" t="s">
        <v>173</v>
      </c>
      <c r="E3092" t="s">
        <v>174</v>
      </c>
      <c r="F3092">
        <v>1012</v>
      </c>
      <c r="G3092">
        <v>0.46875</v>
      </c>
      <c r="H3092">
        <v>0.54166666666666663</v>
      </c>
      <c r="I3092">
        <v>88</v>
      </c>
      <c r="J3092">
        <v>67</v>
      </c>
      <c r="K3092">
        <v>21</v>
      </c>
      <c r="L3092">
        <v>76.13636363636364</v>
      </c>
      <c r="M3092" s="1" t="str">
        <f>IFERROR(VLOOKUP(Tabla1[[#This Row],[COD]],Circuitos[],2,0)," ")</f>
        <v xml:space="preserve"> </v>
      </c>
      <c r="N3092" s="9">
        <f>Tabla1[[#This Row],[DIA]]</f>
        <v>45982</v>
      </c>
    </row>
    <row r="3093" spans="1:14">
      <c r="A3093" s="9" t="str">
        <f>Tabla1[[#This Row],[DIA]]&amp;"-"&amp;Tabla1[[#This Row],[NUM]]</f>
        <v>45982-1011</v>
      </c>
      <c r="B3093" s="61">
        <v>45982</v>
      </c>
      <c r="C3093" t="s">
        <v>175</v>
      </c>
      <c r="D3093" t="s">
        <v>562</v>
      </c>
      <c r="E3093" t="s">
        <v>174</v>
      </c>
      <c r="F3093">
        <v>1011</v>
      </c>
      <c r="G3093">
        <v>0.33333333333333331</v>
      </c>
      <c r="H3093">
        <v>0.36458333333333331</v>
      </c>
      <c r="I3093">
        <v>88</v>
      </c>
      <c r="J3093">
        <v>67</v>
      </c>
      <c r="K3093">
        <v>21</v>
      </c>
      <c r="L3093">
        <v>76.13636363636364</v>
      </c>
      <c r="M3093" s="1" t="str">
        <f>IFERROR(VLOOKUP(Tabla1[[#This Row],[COD]],Circuitos[],2,0)," ")</f>
        <v xml:space="preserve"> </v>
      </c>
      <c r="N3093" s="9">
        <f>Tabla1[[#This Row],[DIA]]</f>
        <v>45982</v>
      </c>
    </row>
    <row r="3094" spans="1:14">
      <c r="A3094" s="9" t="str">
        <f>Tabla1[[#This Row],[DIA]]&amp;"-"&amp;Tabla1[[#This Row],[NUM]]</f>
        <v>45982-5033</v>
      </c>
      <c r="B3094" s="61">
        <v>45982</v>
      </c>
      <c r="C3094" t="s">
        <v>175</v>
      </c>
      <c r="D3094" t="s">
        <v>173</v>
      </c>
      <c r="E3094" t="s">
        <v>174</v>
      </c>
      <c r="F3094">
        <v>5033</v>
      </c>
      <c r="G3094">
        <v>0.83333333333333337</v>
      </c>
      <c r="H3094">
        <v>0.89583333333333337</v>
      </c>
      <c r="I3094">
        <v>20</v>
      </c>
      <c r="J3094">
        <v>0</v>
      </c>
      <c r="K3094">
        <v>20</v>
      </c>
      <c r="L3094">
        <v>0</v>
      </c>
      <c r="M3094" s="1" t="str">
        <f>IFERROR(VLOOKUP(Tabla1[[#This Row],[COD]],Circuitos[],2,0)," ")</f>
        <v xml:space="preserve"> </v>
      </c>
      <c r="N3094" s="9">
        <f>Tabla1[[#This Row],[DIA]]</f>
        <v>45982</v>
      </c>
    </row>
    <row r="3095" spans="1:14">
      <c r="A3095" s="9" t="str">
        <f>Tabla1[[#This Row],[DIA]]&amp;"-"&amp;Tabla1[[#This Row],[NUM]]</f>
        <v>45982-5003</v>
      </c>
      <c r="B3095" s="61">
        <v>45982</v>
      </c>
      <c r="C3095" t="s">
        <v>175</v>
      </c>
      <c r="D3095" t="s">
        <v>173</v>
      </c>
      <c r="E3095" t="s">
        <v>174</v>
      </c>
      <c r="F3095">
        <v>5003</v>
      </c>
      <c r="G3095">
        <v>0.83333333333333337</v>
      </c>
      <c r="H3095">
        <v>0.89583333333333337</v>
      </c>
      <c r="I3095">
        <v>10</v>
      </c>
      <c r="J3095">
        <v>0</v>
      </c>
      <c r="K3095">
        <v>10</v>
      </c>
      <c r="L3095">
        <v>0</v>
      </c>
      <c r="M3095" s="1" t="str">
        <f>IFERROR(VLOOKUP(Tabla1[[#This Row],[COD]],Circuitos[],2,0)," ")</f>
        <v xml:space="preserve"> </v>
      </c>
      <c r="N3095" s="9">
        <f>Tabla1[[#This Row],[DIA]]</f>
        <v>45982</v>
      </c>
    </row>
    <row r="3096" spans="1:14">
      <c r="A3096" s="9" t="str">
        <f>Tabla1[[#This Row],[DIA]]&amp;"-"&amp;Tabla1[[#This Row],[NUM]]</f>
        <v>45982-1684</v>
      </c>
      <c r="B3096" s="61">
        <v>45982</v>
      </c>
      <c r="C3096" t="s">
        <v>147</v>
      </c>
      <c r="D3096" t="s">
        <v>13</v>
      </c>
      <c r="E3096" t="s">
        <v>475</v>
      </c>
      <c r="F3096">
        <v>1684</v>
      </c>
      <c r="G3096">
        <v>0.65625</v>
      </c>
      <c r="H3096">
        <v>0.79166666666666663</v>
      </c>
      <c r="I3096">
        <v>30</v>
      </c>
      <c r="J3096">
        <v>0</v>
      </c>
      <c r="K3096">
        <v>30</v>
      </c>
      <c r="L3096">
        <v>0</v>
      </c>
      <c r="M3096" s="1" t="str">
        <f>IFERROR(VLOOKUP(Tabla1[[#This Row],[COD]],Circuitos[],2,0)," ")</f>
        <v xml:space="preserve"> </v>
      </c>
      <c r="N3096" s="9">
        <f>Tabla1[[#This Row],[DIA]]</f>
        <v>45982</v>
      </c>
    </row>
    <row r="3097" spans="1:14">
      <c r="A3097" s="9" t="str">
        <f>Tabla1[[#This Row],[DIA]]&amp;"-"&amp;Tabla1[[#This Row],[NUM]]</f>
        <v>45983-103</v>
      </c>
      <c r="B3097" s="61">
        <v>45983</v>
      </c>
      <c r="C3097" t="s">
        <v>111</v>
      </c>
      <c r="D3097" t="s">
        <v>13</v>
      </c>
      <c r="E3097" t="s">
        <v>265</v>
      </c>
      <c r="F3097">
        <v>103</v>
      </c>
      <c r="G3097">
        <v>0.59375</v>
      </c>
      <c r="H3097">
        <v>0.80902777777777779</v>
      </c>
      <c r="I3097">
        <v>27</v>
      </c>
      <c r="J3097">
        <v>0</v>
      </c>
      <c r="K3097">
        <v>27</v>
      </c>
      <c r="L3097">
        <v>0</v>
      </c>
      <c r="M3097" s="1" t="str">
        <f>IFERROR(VLOOKUP(Tabla1[[#This Row],[COD]],Circuitos[],2,0)," ")</f>
        <v xml:space="preserve"> </v>
      </c>
      <c r="N3097" s="9">
        <f>Tabla1[[#This Row],[DIA]]</f>
        <v>45983</v>
      </c>
    </row>
    <row r="3098" spans="1:14">
      <c r="A3098" s="9" t="str">
        <f>Tabla1[[#This Row],[DIA]]&amp;"-"&amp;Tabla1[[#This Row],[NUM]]</f>
        <v>45983-6001</v>
      </c>
      <c r="B3098" s="61">
        <v>45983</v>
      </c>
      <c r="C3098" t="s">
        <v>173</v>
      </c>
      <c r="D3098" t="s">
        <v>13</v>
      </c>
      <c r="E3098" t="s">
        <v>174</v>
      </c>
      <c r="F3098">
        <v>6001</v>
      </c>
      <c r="G3098">
        <v>0.37847222222222221</v>
      </c>
      <c r="H3098">
        <v>0.55902777777777779</v>
      </c>
      <c r="I3098">
        <v>20</v>
      </c>
      <c r="J3098">
        <v>0</v>
      </c>
      <c r="K3098">
        <v>20</v>
      </c>
      <c r="L3098">
        <v>0</v>
      </c>
      <c r="M3098" s="1" t="str">
        <f>IFERROR(VLOOKUP(Tabla1[[#This Row],[COD]],Circuitos[],2,0)," ")</f>
        <v xml:space="preserve"> </v>
      </c>
      <c r="N3098" s="9">
        <f>Tabla1[[#This Row],[DIA]]</f>
        <v>45983</v>
      </c>
    </row>
    <row r="3099" spans="1:14">
      <c r="A3099" s="9" t="str">
        <f>Tabla1[[#This Row],[DIA]]&amp;"-"&amp;Tabla1[[#This Row],[NUM]]</f>
        <v>45983-213</v>
      </c>
      <c r="B3099" s="61">
        <v>45983</v>
      </c>
      <c r="C3099" t="s">
        <v>332</v>
      </c>
      <c r="D3099" t="s">
        <v>111</v>
      </c>
      <c r="E3099" t="s">
        <v>265</v>
      </c>
      <c r="F3099">
        <v>213</v>
      </c>
      <c r="G3099">
        <v>0.4201388888888889</v>
      </c>
      <c r="H3099">
        <v>0.53125</v>
      </c>
      <c r="I3099">
        <v>27</v>
      </c>
      <c r="J3099">
        <v>0</v>
      </c>
      <c r="K3099">
        <v>27</v>
      </c>
      <c r="L3099">
        <v>0</v>
      </c>
      <c r="M3099" s="1" t="str">
        <f>IFERROR(VLOOKUP(Tabla1[[#This Row],[COD]],Circuitos[],2,0)," ")</f>
        <v xml:space="preserve"> </v>
      </c>
      <c r="N3099" s="9">
        <f>Tabla1[[#This Row],[DIA]]</f>
        <v>45983</v>
      </c>
    </row>
    <row r="3100" spans="1:14">
      <c r="A3100" s="9" t="str">
        <f>Tabla1[[#This Row],[DIA]]&amp;"-"&amp;Tabla1[[#This Row],[NUM]]</f>
        <v>45983-6002</v>
      </c>
      <c r="B3100" s="61">
        <v>45983</v>
      </c>
      <c r="C3100" t="s">
        <v>13</v>
      </c>
      <c r="D3100" t="s">
        <v>183</v>
      </c>
      <c r="E3100" t="s">
        <v>174</v>
      </c>
      <c r="F3100">
        <v>6002</v>
      </c>
      <c r="G3100">
        <v>0.60069444444444442</v>
      </c>
      <c r="H3100">
        <v>0.85069444444444442</v>
      </c>
      <c r="I3100">
        <v>20</v>
      </c>
      <c r="J3100">
        <v>0</v>
      </c>
      <c r="K3100">
        <v>20</v>
      </c>
      <c r="L3100">
        <v>0</v>
      </c>
      <c r="M3100" s="1" t="str">
        <f>IFERROR(VLOOKUP(Tabla1[[#This Row],[COD]],Circuitos[],2,0)," ")</f>
        <v>Programas de Egipto</v>
      </c>
      <c r="N3100" s="9">
        <f>Tabla1[[#This Row],[DIA]]</f>
        <v>45983</v>
      </c>
    </row>
    <row r="3101" spans="1:14">
      <c r="A3101" s="9" t="str">
        <f>Tabla1[[#This Row],[DIA]]&amp;"-"&amp;Tabla1[[#This Row],[NUM]]</f>
        <v>45983-857</v>
      </c>
      <c r="B3101" s="61">
        <v>45983</v>
      </c>
      <c r="C3101" t="s">
        <v>13</v>
      </c>
      <c r="D3101" t="s">
        <v>530</v>
      </c>
      <c r="E3101" t="s">
        <v>531</v>
      </c>
      <c r="F3101">
        <v>857</v>
      </c>
      <c r="G3101">
        <v>0.63888888888888884</v>
      </c>
      <c r="H3101">
        <v>0.75694444444444442</v>
      </c>
      <c r="I3101">
        <v>31</v>
      </c>
      <c r="J3101">
        <v>0</v>
      </c>
      <c r="K3101">
        <v>31</v>
      </c>
      <c r="L3101">
        <v>0</v>
      </c>
      <c r="M3101" s="1" t="str">
        <f>IFERROR(VLOOKUP(Tabla1[[#This Row],[COD]],Circuitos[],2,0)," ")</f>
        <v xml:space="preserve"> </v>
      </c>
      <c r="N3101" s="9">
        <f>Tabla1[[#This Row],[DIA]]</f>
        <v>45983</v>
      </c>
    </row>
    <row r="3102" spans="1:14">
      <c r="A3102" s="9" t="str">
        <f>Tabla1[[#This Row],[DIA]]&amp;"-"&amp;Tabla1[[#This Row],[NUM]]</f>
        <v>45983-709</v>
      </c>
      <c r="B3102" s="61">
        <v>45983</v>
      </c>
      <c r="C3102" t="s">
        <v>153</v>
      </c>
      <c r="D3102" t="s">
        <v>13</v>
      </c>
      <c r="E3102" t="s">
        <v>498</v>
      </c>
      <c r="F3102">
        <v>709</v>
      </c>
      <c r="G3102">
        <v>0.99930555555555556</v>
      </c>
      <c r="H3102">
        <v>0.33333333333333331</v>
      </c>
      <c r="I3102">
        <v>27</v>
      </c>
      <c r="J3102">
        <v>27</v>
      </c>
      <c r="K3102">
        <v>0</v>
      </c>
      <c r="L3102">
        <v>100</v>
      </c>
      <c r="M3102" s="1" t="str">
        <f>IFERROR(VLOOKUP(Tabla1[[#This Row],[COD]],Circuitos[],2,0)," ")</f>
        <v xml:space="preserve"> </v>
      </c>
      <c r="N3102" s="9">
        <f>Tabla1[[#This Row],[DIA]]</f>
        <v>45983</v>
      </c>
    </row>
    <row r="3103" spans="1:14">
      <c r="A3103" s="9" t="str">
        <f>Tabla1[[#This Row],[DIA]]&amp;"-"&amp;Tabla1[[#This Row],[NUM]]</f>
        <v>45983-858</v>
      </c>
      <c r="B3103" s="61">
        <v>45983</v>
      </c>
      <c r="C3103" t="s">
        <v>530</v>
      </c>
      <c r="D3103" t="s">
        <v>13</v>
      </c>
      <c r="E3103" t="s">
        <v>531</v>
      </c>
      <c r="F3103">
        <v>858</v>
      </c>
      <c r="G3103">
        <v>0.86805555555555558</v>
      </c>
      <c r="H3103">
        <v>0.625</v>
      </c>
      <c r="I3103">
        <v>31</v>
      </c>
      <c r="J3103">
        <v>0</v>
      </c>
      <c r="K3103">
        <v>31</v>
      </c>
      <c r="L3103">
        <v>0</v>
      </c>
      <c r="M3103" s="1" t="str">
        <f>IFERROR(VLOOKUP(Tabla1[[#This Row],[COD]],Circuitos[],2,0)," ")</f>
        <v xml:space="preserve"> </v>
      </c>
      <c r="N3103" s="9">
        <f>Tabla1[[#This Row],[DIA]]</f>
        <v>45983</v>
      </c>
    </row>
    <row r="3104" spans="1:14">
      <c r="A3104" s="9" t="str">
        <f>Tabla1[[#This Row],[DIA]]&amp;"-"&amp;Tabla1[[#This Row],[NUM]]</f>
        <v>45984-1304</v>
      </c>
      <c r="B3104" s="61">
        <v>45984</v>
      </c>
      <c r="C3104" t="s">
        <v>33</v>
      </c>
      <c r="D3104" t="s">
        <v>147</v>
      </c>
      <c r="E3104" t="s">
        <v>181</v>
      </c>
      <c r="F3104">
        <v>1304</v>
      </c>
      <c r="G3104">
        <v>0.50347222222222221</v>
      </c>
      <c r="H3104">
        <v>0.77083333333333337</v>
      </c>
      <c r="I3104">
        <v>6</v>
      </c>
      <c r="J3104">
        <v>0</v>
      </c>
      <c r="K3104">
        <v>6</v>
      </c>
      <c r="L3104">
        <v>0</v>
      </c>
      <c r="M3104" s="1" t="str">
        <f>IFERROR(VLOOKUP(Tabla1[[#This Row],[COD]],Circuitos[],2,0)," ")</f>
        <v xml:space="preserve"> </v>
      </c>
      <c r="N3104" s="9">
        <f>Tabla1[[#This Row],[DIA]]</f>
        <v>45984</v>
      </c>
    </row>
    <row r="3105" spans="1:14">
      <c r="A3105" s="9" t="str">
        <f>Tabla1[[#This Row],[DIA]]&amp;"-"&amp;Tabla1[[#This Row],[NUM]]</f>
        <v>45984-710</v>
      </c>
      <c r="B3105" s="61">
        <v>45984</v>
      </c>
      <c r="C3105" t="s">
        <v>484</v>
      </c>
      <c r="D3105" t="s">
        <v>36</v>
      </c>
      <c r="E3105" t="s">
        <v>548</v>
      </c>
      <c r="F3105">
        <v>710</v>
      </c>
      <c r="G3105">
        <v>0.3611111111111111</v>
      </c>
      <c r="H3105">
        <v>0.4548611111111111</v>
      </c>
      <c r="I3105">
        <v>12</v>
      </c>
      <c r="J3105">
        <v>0</v>
      </c>
      <c r="K3105">
        <v>12</v>
      </c>
      <c r="L3105">
        <v>0</v>
      </c>
      <c r="M3105" s="1" t="str">
        <f>IFERROR(VLOOKUP(Tabla1[[#This Row],[COD]],Circuitos[],2,0)," ")</f>
        <v xml:space="preserve"> </v>
      </c>
      <c r="N3105" s="9">
        <f>Tabla1[[#This Row],[DIA]]</f>
        <v>45984</v>
      </c>
    </row>
    <row r="3106" spans="1:14">
      <c r="A3106" s="9" t="str">
        <f>Tabla1[[#This Row],[DIA]]&amp;"-"&amp;Tabla1[[#This Row],[NUM]]</f>
        <v>45984-702</v>
      </c>
      <c r="B3106" s="61">
        <v>45984</v>
      </c>
      <c r="C3106" t="s">
        <v>484</v>
      </c>
      <c r="D3106" t="s">
        <v>13</v>
      </c>
      <c r="E3106" t="s">
        <v>548</v>
      </c>
      <c r="F3106">
        <v>702</v>
      </c>
      <c r="G3106">
        <v>0.60763888888888884</v>
      </c>
      <c r="H3106">
        <v>0.72569444444444442</v>
      </c>
      <c r="I3106">
        <v>20</v>
      </c>
      <c r="J3106">
        <v>0</v>
      </c>
      <c r="K3106">
        <v>20</v>
      </c>
      <c r="L3106">
        <v>0</v>
      </c>
      <c r="M3106" s="1" t="str">
        <f>IFERROR(VLOOKUP(Tabla1[[#This Row],[COD]],Circuitos[],2,0)," ")</f>
        <v xml:space="preserve"> </v>
      </c>
      <c r="N3106" s="9">
        <f>Tabla1[[#This Row],[DIA]]</f>
        <v>45984</v>
      </c>
    </row>
    <row r="3107" spans="1:14">
      <c r="A3107" s="9" t="str">
        <f>Tabla1[[#This Row],[DIA]]&amp;"-"&amp;Tabla1[[#This Row],[NUM]]</f>
        <v>45984-1854</v>
      </c>
      <c r="B3107" s="61">
        <v>45984</v>
      </c>
      <c r="C3107" t="s">
        <v>36</v>
      </c>
      <c r="D3107" t="s">
        <v>147</v>
      </c>
      <c r="E3107" t="s">
        <v>181</v>
      </c>
      <c r="F3107">
        <v>1854</v>
      </c>
      <c r="G3107">
        <v>0.47569444444444442</v>
      </c>
      <c r="H3107">
        <v>0.71180555555555558</v>
      </c>
      <c r="I3107">
        <v>10</v>
      </c>
      <c r="J3107">
        <v>0</v>
      </c>
      <c r="K3107">
        <v>10</v>
      </c>
      <c r="L3107">
        <v>0</v>
      </c>
      <c r="M3107" s="1" t="str">
        <f>IFERROR(VLOOKUP(Tabla1[[#This Row],[COD]],Circuitos[],2,0)," ")</f>
        <v xml:space="preserve"> </v>
      </c>
      <c r="N3107" s="9">
        <f>Tabla1[[#This Row],[DIA]]</f>
        <v>45984</v>
      </c>
    </row>
    <row r="3108" spans="1:14">
      <c r="A3108" s="9" t="str">
        <f>Tabla1[[#This Row],[DIA]]&amp;"-"&amp;Tabla1[[#This Row],[NUM]]</f>
        <v>45984-1318</v>
      </c>
      <c r="B3108" s="61">
        <v>45984</v>
      </c>
      <c r="C3108" t="s">
        <v>37</v>
      </c>
      <c r="D3108" t="s">
        <v>147</v>
      </c>
      <c r="E3108" t="s">
        <v>181</v>
      </c>
      <c r="F3108">
        <v>1318</v>
      </c>
      <c r="G3108">
        <v>0.72222222222222221</v>
      </c>
      <c r="H3108">
        <v>0.97222222222222221</v>
      </c>
      <c r="I3108">
        <v>10</v>
      </c>
      <c r="J3108">
        <v>0</v>
      </c>
      <c r="K3108">
        <v>10</v>
      </c>
      <c r="L3108">
        <v>0</v>
      </c>
      <c r="M3108" s="1" t="str">
        <f>IFERROR(VLOOKUP(Tabla1[[#This Row],[COD]],Circuitos[],2,0)," ")</f>
        <v xml:space="preserve"> </v>
      </c>
      <c r="N3108" s="9">
        <f>Tabla1[[#This Row],[DIA]]</f>
        <v>45984</v>
      </c>
    </row>
    <row r="3109" spans="1:14">
      <c r="A3109" s="9" t="str">
        <f>Tabla1[[#This Row],[DIA]]&amp;"-"&amp;Tabla1[[#This Row],[NUM]]</f>
        <v>45984-1305</v>
      </c>
      <c r="B3109" s="61">
        <v>45984</v>
      </c>
      <c r="C3109" t="s">
        <v>147</v>
      </c>
      <c r="D3109" t="s">
        <v>33</v>
      </c>
      <c r="E3109" t="s">
        <v>181</v>
      </c>
      <c r="F3109">
        <v>1305</v>
      </c>
      <c r="G3109">
        <v>0.55208333333333337</v>
      </c>
      <c r="H3109">
        <v>0.70833333333333337</v>
      </c>
      <c r="I3109">
        <v>6</v>
      </c>
      <c r="J3109">
        <v>0</v>
      </c>
      <c r="K3109">
        <v>6</v>
      </c>
      <c r="L3109">
        <v>0</v>
      </c>
      <c r="M3109" s="1" t="str">
        <f>IFERROR(VLOOKUP(Tabla1[[#This Row],[COD]],Circuitos[],2,0)," ")</f>
        <v xml:space="preserve"> </v>
      </c>
      <c r="N3109" s="9">
        <f>Tabla1[[#This Row],[DIA]]</f>
        <v>45984</v>
      </c>
    </row>
    <row r="3110" spans="1:14">
      <c r="A3110" s="9" t="str">
        <f>Tabla1[[#This Row],[DIA]]&amp;"-"&amp;Tabla1[[#This Row],[NUM]]</f>
        <v>45984-2020</v>
      </c>
      <c r="B3110" s="61">
        <v>45984</v>
      </c>
      <c r="C3110" t="s">
        <v>147</v>
      </c>
      <c r="D3110" t="s">
        <v>180</v>
      </c>
      <c r="E3110" t="s">
        <v>181</v>
      </c>
      <c r="F3110">
        <v>2020</v>
      </c>
      <c r="G3110">
        <v>0.76736111111111116</v>
      </c>
      <c r="H3110">
        <v>0.82986111111111116</v>
      </c>
      <c r="I3110">
        <v>16</v>
      </c>
      <c r="J3110">
        <v>0</v>
      </c>
      <c r="K3110">
        <v>16</v>
      </c>
      <c r="L3110">
        <v>0</v>
      </c>
      <c r="M3110" s="1" t="str">
        <f>IFERROR(VLOOKUP(Tabla1[[#This Row],[COD]],Circuitos[],2,0)," ")</f>
        <v xml:space="preserve"> </v>
      </c>
      <c r="N3110" s="9">
        <f>Tabla1[[#This Row],[DIA]]</f>
        <v>45984</v>
      </c>
    </row>
    <row r="3111" spans="1:14">
      <c r="A3111" s="9" t="str">
        <f>Tabla1[[#This Row],[DIA]]&amp;"-"&amp;Tabla1[[#This Row],[NUM]]</f>
        <v>45984-2018</v>
      </c>
      <c r="B3111" s="61">
        <v>45984</v>
      </c>
      <c r="C3111" t="s">
        <v>147</v>
      </c>
      <c r="D3111" t="s">
        <v>180</v>
      </c>
      <c r="E3111" t="s">
        <v>181</v>
      </c>
      <c r="F3111">
        <v>2018</v>
      </c>
      <c r="G3111">
        <v>0.78819444444444442</v>
      </c>
      <c r="H3111">
        <v>0.84722222222222221</v>
      </c>
      <c r="I3111">
        <v>10</v>
      </c>
      <c r="J3111">
        <v>0</v>
      </c>
      <c r="K3111">
        <v>10</v>
      </c>
      <c r="L3111">
        <v>0</v>
      </c>
      <c r="M3111" s="1" t="str">
        <f>IFERROR(VLOOKUP(Tabla1[[#This Row],[COD]],Circuitos[],2,0)," ")</f>
        <v xml:space="preserve"> </v>
      </c>
      <c r="N3111" s="9">
        <f>Tabla1[[#This Row],[DIA]]</f>
        <v>45984</v>
      </c>
    </row>
    <row r="3112" spans="1:14">
      <c r="A3112" s="9" t="str">
        <f>Tabla1[[#This Row],[DIA]]&amp;"-"&amp;Tabla1[[#This Row],[NUM]]</f>
        <v>45984-2020</v>
      </c>
      <c r="B3112" s="61">
        <v>45984</v>
      </c>
      <c r="C3112" t="s">
        <v>147</v>
      </c>
      <c r="D3112" t="s">
        <v>180</v>
      </c>
      <c r="E3112" t="s">
        <v>181</v>
      </c>
      <c r="F3112">
        <v>2020</v>
      </c>
      <c r="G3112">
        <v>0.86458333333333337</v>
      </c>
      <c r="H3112">
        <v>0.92361111111111116</v>
      </c>
      <c r="I3112">
        <v>12</v>
      </c>
      <c r="J3112">
        <v>0</v>
      </c>
      <c r="K3112">
        <v>12</v>
      </c>
      <c r="L3112">
        <v>0</v>
      </c>
      <c r="M3112" s="1" t="str">
        <f>IFERROR(VLOOKUP(Tabla1[[#This Row],[COD]],Circuitos[],2,0)," ")</f>
        <v xml:space="preserve"> </v>
      </c>
      <c r="N3112" s="9">
        <f>Tabla1[[#This Row],[DIA]]</f>
        <v>45984</v>
      </c>
    </row>
    <row r="3113" spans="1:14">
      <c r="A3113" s="9" t="str">
        <f>Tabla1[[#This Row],[DIA]]&amp;"-"&amp;Tabla1[[#This Row],[NUM]]</f>
        <v>45984-1855</v>
      </c>
      <c r="B3113" s="61">
        <v>45984</v>
      </c>
      <c r="C3113" t="s">
        <v>147</v>
      </c>
      <c r="D3113" t="s">
        <v>36</v>
      </c>
      <c r="E3113" t="s">
        <v>181</v>
      </c>
      <c r="F3113">
        <v>1855</v>
      </c>
      <c r="G3113">
        <v>0.59722222222222221</v>
      </c>
      <c r="H3113">
        <v>0.71180555555555558</v>
      </c>
      <c r="I3113">
        <v>10</v>
      </c>
      <c r="J3113">
        <v>0</v>
      </c>
      <c r="K3113">
        <v>10</v>
      </c>
      <c r="L3113">
        <v>0</v>
      </c>
      <c r="M3113" s="1" t="str">
        <f>IFERROR(VLOOKUP(Tabla1[[#This Row],[COD]],Circuitos[],2,0)," ")</f>
        <v xml:space="preserve"> </v>
      </c>
      <c r="N3113" s="9">
        <f>Tabla1[[#This Row],[DIA]]</f>
        <v>45984</v>
      </c>
    </row>
    <row r="3114" spans="1:14">
      <c r="A3114" s="9" t="str">
        <f>Tabla1[[#This Row],[DIA]]&amp;"-"&amp;Tabla1[[#This Row],[NUM]]</f>
        <v>45984-1317</v>
      </c>
      <c r="B3114" s="61">
        <v>45984</v>
      </c>
      <c r="C3114" t="s">
        <v>147</v>
      </c>
      <c r="D3114" t="s">
        <v>37</v>
      </c>
      <c r="E3114" t="s">
        <v>181</v>
      </c>
      <c r="F3114">
        <v>1317</v>
      </c>
      <c r="G3114">
        <v>0.58680555555555558</v>
      </c>
      <c r="H3114">
        <v>0.72569444444444442</v>
      </c>
      <c r="I3114">
        <v>10</v>
      </c>
      <c r="J3114">
        <v>0</v>
      </c>
      <c r="K3114">
        <v>10</v>
      </c>
      <c r="L3114">
        <v>0</v>
      </c>
      <c r="M3114" s="1" t="str">
        <f>IFERROR(VLOOKUP(Tabla1[[#This Row],[COD]],Circuitos[],2,0)," ")</f>
        <v xml:space="preserve"> </v>
      </c>
      <c r="N3114" s="9">
        <f>Tabla1[[#This Row],[DIA]]</f>
        <v>45984</v>
      </c>
    </row>
    <row r="3115" spans="1:14">
      <c r="A3115" s="9" t="str">
        <f>Tabla1[[#This Row],[DIA]]&amp;"-"&amp;Tabla1[[#This Row],[NUM]]</f>
        <v>45984-1859</v>
      </c>
      <c r="B3115" s="61">
        <v>45984</v>
      </c>
      <c r="C3115" t="s">
        <v>147</v>
      </c>
      <c r="D3115" t="s">
        <v>13</v>
      </c>
      <c r="E3115" t="s">
        <v>181</v>
      </c>
      <c r="F3115">
        <v>1859</v>
      </c>
      <c r="G3115">
        <v>0.55208333333333337</v>
      </c>
      <c r="H3115">
        <v>0.70138888888888884</v>
      </c>
      <c r="I3115">
        <v>16</v>
      </c>
      <c r="J3115">
        <v>0</v>
      </c>
      <c r="K3115">
        <v>16</v>
      </c>
      <c r="L3115">
        <v>0</v>
      </c>
      <c r="M3115" s="1" t="str">
        <f>IFERROR(VLOOKUP(Tabla1[[#This Row],[COD]],Circuitos[],2,0)," ")</f>
        <v xml:space="preserve"> </v>
      </c>
      <c r="N3115" s="9">
        <f>Tabla1[[#This Row],[DIA]]</f>
        <v>45984</v>
      </c>
    </row>
    <row r="3116" spans="1:14">
      <c r="A3116" s="9" t="str">
        <f>Tabla1[[#This Row],[DIA]]&amp;"-"&amp;Tabla1[[#This Row],[NUM]]</f>
        <v>45984-1313</v>
      </c>
      <c r="B3116" s="61">
        <v>45984</v>
      </c>
      <c r="C3116" t="s">
        <v>147</v>
      </c>
      <c r="D3116" t="s">
        <v>22</v>
      </c>
      <c r="E3116" t="s">
        <v>181</v>
      </c>
      <c r="F3116">
        <v>1313</v>
      </c>
      <c r="G3116">
        <v>0.59375</v>
      </c>
      <c r="H3116">
        <v>0.72569444444444442</v>
      </c>
      <c r="I3116">
        <v>6</v>
      </c>
      <c r="J3116">
        <v>0</v>
      </c>
      <c r="K3116">
        <v>6</v>
      </c>
      <c r="L3116">
        <v>0</v>
      </c>
      <c r="M3116" s="1" t="str">
        <f>IFERROR(VLOOKUP(Tabla1[[#This Row],[COD]],Circuitos[],2,0)," ")</f>
        <v xml:space="preserve"> </v>
      </c>
      <c r="N3116" s="9">
        <f>Tabla1[[#This Row],[DIA]]</f>
        <v>45984</v>
      </c>
    </row>
    <row r="3117" spans="1:14">
      <c r="A3117" s="9" t="str">
        <f>Tabla1[[#This Row],[DIA]]&amp;"-"&amp;Tabla1[[#This Row],[NUM]]</f>
        <v>45984-901</v>
      </c>
      <c r="B3117" s="61">
        <v>45984</v>
      </c>
      <c r="C3117" t="s">
        <v>563</v>
      </c>
      <c r="D3117" t="s">
        <v>484</v>
      </c>
      <c r="E3117" t="s">
        <v>548</v>
      </c>
      <c r="F3117">
        <v>901</v>
      </c>
      <c r="G3117">
        <v>0.21527777777777779</v>
      </c>
      <c r="H3117">
        <v>0.28819444444444442</v>
      </c>
      <c r="I3117">
        <v>12</v>
      </c>
      <c r="J3117">
        <v>0</v>
      </c>
      <c r="K3117">
        <v>12</v>
      </c>
      <c r="L3117">
        <v>0</v>
      </c>
      <c r="M3117" s="1" t="str">
        <f>IFERROR(VLOOKUP(Tabla1[[#This Row],[COD]],Circuitos[],2,0)," ")</f>
        <v xml:space="preserve"> </v>
      </c>
      <c r="N3117" s="9">
        <f>Tabla1[[#This Row],[DIA]]</f>
        <v>45984</v>
      </c>
    </row>
    <row r="3118" spans="1:14">
      <c r="A3118" s="9" t="str">
        <f>Tabla1[[#This Row],[DIA]]&amp;"-"&amp;Tabla1[[#This Row],[NUM]]</f>
        <v>45984-903</v>
      </c>
      <c r="B3118" s="61">
        <v>45984</v>
      </c>
      <c r="C3118" t="s">
        <v>563</v>
      </c>
      <c r="D3118" t="s">
        <v>484</v>
      </c>
      <c r="E3118" t="s">
        <v>548</v>
      </c>
      <c r="F3118">
        <v>903</v>
      </c>
      <c r="G3118">
        <v>0.43402777777777779</v>
      </c>
      <c r="H3118">
        <v>0.50694444444444442</v>
      </c>
      <c r="I3118">
        <v>20</v>
      </c>
      <c r="J3118">
        <v>0</v>
      </c>
      <c r="K3118">
        <v>20</v>
      </c>
      <c r="L3118">
        <v>0</v>
      </c>
      <c r="M3118" s="1" t="str">
        <f>IFERROR(VLOOKUP(Tabla1[[#This Row],[COD]],Circuitos[],2,0)," ")</f>
        <v xml:space="preserve"> </v>
      </c>
      <c r="N3118" s="9">
        <f>Tabla1[[#This Row],[DIA]]</f>
        <v>45984</v>
      </c>
    </row>
    <row r="3119" spans="1:14">
      <c r="A3119" s="9" t="str">
        <f>Tabla1[[#This Row],[DIA]]&amp;"-"&amp;Tabla1[[#This Row],[NUM]]</f>
        <v>45984-1858</v>
      </c>
      <c r="B3119" s="61">
        <v>45984</v>
      </c>
      <c r="C3119" t="s">
        <v>13</v>
      </c>
      <c r="D3119" t="s">
        <v>147</v>
      </c>
      <c r="E3119" t="s">
        <v>181</v>
      </c>
      <c r="F3119">
        <v>1858</v>
      </c>
      <c r="G3119">
        <v>0.5</v>
      </c>
      <c r="H3119">
        <v>0.76041666666666663</v>
      </c>
      <c r="I3119">
        <v>16</v>
      </c>
      <c r="J3119">
        <v>0</v>
      </c>
      <c r="K3119">
        <v>16</v>
      </c>
      <c r="L3119">
        <v>0</v>
      </c>
      <c r="M3119" s="1" t="str">
        <f>IFERROR(VLOOKUP(Tabla1[[#This Row],[COD]],Circuitos[],2,0)," ")</f>
        <v xml:space="preserve"> </v>
      </c>
      <c r="N3119" s="9">
        <f>Tabla1[[#This Row],[DIA]]</f>
        <v>45984</v>
      </c>
    </row>
    <row r="3120" spans="1:14">
      <c r="A3120" s="9" t="str">
        <f>Tabla1[[#This Row],[DIA]]&amp;"-"&amp;Tabla1[[#This Row],[NUM]]</f>
        <v>45984-1302</v>
      </c>
      <c r="B3120" s="61">
        <v>45984</v>
      </c>
      <c r="C3120" t="s">
        <v>22</v>
      </c>
      <c r="D3120" t="s">
        <v>147</v>
      </c>
      <c r="E3120" t="s">
        <v>181</v>
      </c>
      <c r="F3120">
        <v>1302</v>
      </c>
      <c r="G3120">
        <v>0.50694444444444442</v>
      </c>
      <c r="H3120">
        <v>0.75347222222222221</v>
      </c>
      <c r="I3120">
        <v>6</v>
      </c>
      <c r="J3120">
        <v>0</v>
      </c>
      <c r="K3120">
        <v>6</v>
      </c>
      <c r="L3120">
        <v>0</v>
      </c>
      <c r="M3120" s="1" t="str">
        <f>IFERROR(VLOOKUP(Tabla1[[#This Row],[COD]],Circuitos[],2,0)," ")</f>
        <v xml:space="preserve"> </v>
      </c>
      <c r="N3120" s="9">
        <f>Tabla1[[#This Row],[DIA]]</f>
        <v>45984</v>
      </c>
    </row>
    <row r="3121" spans="1:14">
      <c r="A3121" s="9" t="str">
        <f>Tabla1[[#This Row],[DIA]]&amp;"-"&amp;Tabla1[[#This Row],[NUM]]</f>
        <v>45985-1336</v>
      </c>
      <c r="B3121" s="61">
        <v>45985</v>
      </c>
      <c r="C3121" t="s">
        <v>36</v>
      </c>
      <c r="D3121" t="s">
        <v>183</v>
      </c>
      <c r="E3121" t="s">
        <v>174</v>
      </c>
      <c r="F3121">
        <v>1336</v>
      </c>
      <c r="G3121">
        <v>0.58680555555555558</v>
      </c>
      <c r="H3121">
        <v>0.82291666666666663</v>
      </c>
      <c r="I3121">
        <v>10</v>
      </c>
      <c r="J3121">
        <v>0</v>
      </c>
      <c r="K3121">
        <v>10</v>
      </c>
      <c r="L3121">
        <v>0</v>
      </c>
      <c r="M3121" s="1" t="str">
        <f>IFERROR(VLOOKUP(Tabla1[[#This Row],[COD]],Circuitos[],2,0)," ")</f>
        <v>Programas de Egipto</v>
      </c>
      <c r="N3121" s="9">
        <f>Tabla1[[#This Row],[DIA]]</f>
        <v>45985</v>
      </c>
    </row>
    <row r="3122" spans="1:14">
      <c r="A3122" s="9" t="str">
        <f>Tabla1[[#This Row],[DIA]]&amp;"-"&amp;Tabla1[[#This Row],[NUM]]</f>
        <v>45985-1335</v>
      </c>
      <c r="B3122" s="61">
        <v>45985</v>
      </c>
      <c r="C3122" t="s">
        <v>173</v>
      </c>
      <c r="D3122" t="s">
        <v>36</v>
      </c>
      <c r="E3122" t="s">
        <v>174</v>
      </c>
      <c r="F3122">
        <v>1335</v>
      </c>
      <c r="G3122">
        <v>0.40277777777777779</v>
      </c>
      <c r="H3122">
        <v>0.54513888888888884</v>
      </c>
      <c r="I3122">
        <v>10</v>
      </c>
      <c r="J3122">
        <v>0</v>
      </c>
      <c r="K3122">
        <v>10</v>
      </c>
      <c r="L3122">
        <v>0</v>
      </c>
      <c r="M3122" s="1" t="str">
        <f>IFERROR(VLOOKUP(Tabla1[[#This Row],[COD]],Circuitos[],2,0)," ")</f>
        <v xml:space="preserve"> </v>
      </c>
      <c r="N3122" s="9">
        <f>Tabla1[[#This Row],[DIA]]</f>
        <v>45985</v>
      </c>
    </row>
    <row r="3123" spans="1:14">
      <c r="A3123" s="9" t="str">
        <f>Tabla1[[#This Row],[DIA]]&amp;"-"&amp;Tabla1[[#This Row],[NUM]]</f>
        <v>45985-1014</v>
      </c>
      <c r="B3123" s="61">
        <v>45985</v>
      </c>
      <c r="C3123" t="s">
        <v>173</v>
      </c>
      <c r="D3123" t="s">
        <v>30</v>
      </c>
      <c r="E3123" t="s">
        <v>174</v>
      </c>
      <c r="F3123">
        <v>1014</v>
      </c>
      <c r="G3123">
        <v>0.35416666666666669</v>
      </c>
      <c r="H3123">
        <v>0.53472222222222221</v>
      </c>
      <c r="I3123">
        <v>88</v>
      </c>
      <c r="J3123">
        <v>67</v>
      </c>
      <c r="K3123">
        <v>21</v>
      </c>
      <c r="L3123">
        <v>76.13636363636364</v>
      </c>
      <c r="M3123" s="1" t="str">
        <f>IFERROR(VLOOKUP(Tabla1[[#This Row],[COD]],Circuitos[],2,0)," ")</f>
        <v xml:space="preserve"> </v>
      </c>
      <c r="N3123" s="9">
        <f>Tabla1[[#This Row],[DIA]]</f>
        <v>45985</v>
      </c>
    </row>
    <row r="3124" spans="1:14">
      <c r="A3124" s="9" t="str">
        <f>Tabla1[[#This Row],[DIA]]&amp;"-"&amp;Tabla1[[#This Row],[NUM]]</f>
        <v>45985-1002</v>
      </c>
      <c r="B3124" s="61">
        <v>45985</v>
      </c>
      <c r="C3124" t="s">
        <v>173</v>
      </c>
      <c r="D3124" t="s">
        <v>13</v>
      </c>
      <c r="E3124" t="s">
        <v>174</v>
      </c>
      <c r="F3124">
        <v>1002</v>
      </c>
      <c r="G3124">
        <v>0.3125</v>
      </c>
      <c r="H3124">
        <v>0.4861111111111111</v>
      </c>
      <c r="I3124">
        <v>20</v>
      </c>
      <c r="J3124">
        <v>0</v>
      </c>
      <c r="K3124">
        <v>20</v>
      </c>
      <c r="L3124">
        <v>0</v>
      </c>
      <c r="M3124" s="1" t="str">
        <f>IFERROR(VLOOKUP(Tabla1[[#This Row],[COD]],Circuitos[],2,0)," ")</f>
        <v>Programas de Egipto</v>
      </c>
      <c r="N3124" s="9">
        <f>Tabla1[[#This Row],[DIA]]</f>
        <v>45985</v>
      </c>
    </row>
    <row r="3125" spans="1:14">
      <c r="A3125" s="9" t="str">
        <f>Tabla1[[#This Row],[DIA]]&amp;"-"&amp;Tabla1[[#This Row],[NUM]]</f>
        <v>45985-761</v>
      </c>
      <c r="B3125" s="61">
        <v>45985</v>
      </c>
      <c r="C3125" t="s">
        <v>552</v>
      </c>
      <c r="D3125" t="s">
        <v>147</v>
      </c>
      <c r="E3125" t="s">
        <v>181</v>
      </c>
      <c r="F3125">
        <v>761</v>
      </c>
      <c r="G3125">
        <v>0.1076388888888889</v>
      </c>
      <c r="H3125">
        <v>0.27083333333333331</v>
      </c>
      <c r="I3125">
        <v>27</v>
      </c>
      <c r="J3125">
        <v>0</v>
      </c>
      <c r="K3125">
        <v>27</v>
      </c>
      <c r="L3125">
        <v>0</v>
      </c>
      <c r="M3125" s="1" t="str">
        <f>IFERROR(VLOOKUP(Tabla1[[#This Row],[COD]],Circuitos[],2,0)," ")</f>
        <v xml:space="preserve"> </v>
      </c>
      <c r="N3125" s="9">
        <f>Tabla1[[#This Row],[DIA]]</f>
        <v>45985</v>
      </c>
    </row>
    <row r="3126" spans="1:14">
      <c r="A3126" s="9" t="str">
        <f>Tabla1[[#This Row],[DIA]]&amp;"-"&amp;Tabla1[[#This Row],[NUM]]</f>
        <v>45985-2022</v>
      </c>
      <c r="B3126" s="61">
        <v>45985</v>
      </c>
      <c r="C3126" t="s">
        <v>147</v>
      </c>
      <c r="D3126" t="s">
        <v>180</v>
      </c>
      <c r="E3126" t="s">
        <v>181</v>
      </c>
      <c r="F3126">
        <v>2022</v>
      </c>
      <c r="G3126">
        <v>9.0277777777777776E-2</v>
      </c>
      <c r="H3126">
        <v>0.15277777777777779</v>
      </c>
      <c r="I3126">
        <v>10</v>
      </c>
      <c r="J3126">
        <v>0</v>
      </c>
      <c r="K3126">
        <v>10</v>
      </c>
      <c r="L3126">
        <v>0</v>
      </c>
      <c r="M3126" s="1" t="str">
        <f>IFERROR(VLOOKUP(Tabla1[[#This Row],[COD]],Circuitos[],2,0)," ")</f>
        <v xml:space="preserve"> </v>
      </c>
      <c r="N3126" s="9">
        <f>Tabla1[[#This Row],[DIA]]</f>
        <v>45985</v>
      </c>
    </row>
    <row r="3127" spans="1:14">
      <c r="A3127" s="9" t="str">
        <f>Tabla1[[#This Row],[DIA]]&amp;"-"&amp;Tabla1[[#This Row],[NUM]]</f>
        <v>45985-1857</v>
      </c>
      <c r="B3127" s="61">
        <v>45985</v>
      </c>
      <c r="C3127" t="s">
        <v>147</v>
      </c>
      <c r="D3127" t="s">
        <v>13</v>
      </c>
      <c r="E3127" t="s">
        <v>181</v>
      </c>
      <c r="F3127">
        <v>1857</v>
      </c>
      <c r="G3127">
        <v>0.34027777777777779</v>
      </c>
      <c r="H3127">
        <v>0.4548611111111111</v>
      </c>
      <c r="I3127">
        <v>27</v>
      </c>
      <c r="J3127">
        <v>0</v>
      </c>
      <c r="K3127">
        <v>27</v>
      </c>
      <c r="L3127">
        <v>0</v>
      </c>
      <c r="M3127" s="1" t="str">
        <f>IFERROR(VLOOKUP(Tabla1[[#This Row],[COD]],Circuitos[],2,0)," ")</f>
        <v xml:space="preserve"> </v>
      </c>
      <c r="N3127" s="9">
        <f>Tabla1[[#This Row],[DIA]]</f>
        <v>45985</v>
      </c>
    </row>
    <row r="3128" spans="1:14">
      <c r="A3128" s="9" t="str">
        <f>Tabla1[[#This Row],[DIA]]&amp;"-"&amp;Tabla1[[#This Row],[NUM]]</f>
        <v>45985-1002</v>
      </c>
      <c r="B3128" s="61">
        <v>45985</v>
      </c>
      <c r="C3128" t="s">
        <v>13</v>
      </c>
      <c r="D3128" t="s">
        <v>183</v>
      </c>
      <c r="E3128" t="s">
        <v>174</v>
      </c>
      <c r="F3128">
        <v>1002</v>
      </c>
      <c r="G3128">
        <v>0.52777777777777779</v>
      </c>
      <c r="H3128">
        <v>0.77777777777777779</v>
      </c>
      <c r="I3128">
        <v>20</v>
      </c>
      <c r="J3128">
        <v>0</v>
      </c>
      <c r="K3128">
        <v>20</v>
      </c>
      <c r="L3128">
        <v>0</v>
      </c>
      <c r="M3128" s="1" t="str">
        <f>IFERROR(VLOOKUP(Tabla1[[#This Row],[COD]],Circuitos[],2,0)," ")</f>
        <v>Programas de Egipto</v>
      </c>
      <c r="N3128" s="9">
        <f>Tabla1[[#This Row],[DIA]]</f>
        <v>45985</v>
      </c>
    </row>
    <row r="3129" spans="1:14">
      <c r="A3129" s="9" t="str">
        <f>Tabla1[[#This Row],[DIA]]&amp;"-"&amp;Tabla1[[#This Row],[NUM]]</f>
        <v>45985-1010</v>
      </c>
      <c r="B3129" s="61">
        <v>45985</v>
      </c>
      <c r="C3129" t="s">
        <v>57</v>
      </c>
      <c r="D3129" t="s">
        <v>183</v>
      </c>
      <c r="E3129" t="s">
        <v>174</v>
      </c>
      <c r="F3129">
        <v>1010</v>
      </c>
      <c r="G3129">
        <v>0.72222222222222221</v>
      </c>
      <c r="H3129">
        <v>0.99305555555555558</v>
      </c>
      <c r="I3129">
        <v>88</v>
      </c>
      <c r="J3129">
        <v>31</v>
      </c>
      <c r="K3129">
        <v>57</v>
      </c>
      <c r="L3129">
        <v>35.227272727272727</v>
      </c>
      <c r="M3129" s="1" t="str">
        <f>IFERROR(VLOOKUP(Tabla1[[#This Row],[COD]],Circuitos[],2,0)," ")</f>
        <v>Nefertari y Abu Simbel / Maravillas del Nilo y Abu Simbel</v>
      </c>
      <c r="N3129" s="9">
        <f>Tabla1[[#This Row],[DIA]]</f>
        <v>45985</v>
      </c>
    </row>
    <row r="3130" spans="1:14">
      <c r="A3130" s="9" t="str">
        <f>Tabla1[[#This Row],[DIA]]&amp;"-"&amp;Tabla1[[#This Row],[NUM]]</f>
        <v>45987-2333</v>
      </c>
      <c r="B3130" s="61">
        <v>45987</v>
      </c>
      <c r="C3130" t="s">
        <v>185</v>
      </c>
      <c r="D3130" t="s">
        <v>147</v>
      </c>
      <c r="E3130" t="s">
        <v>181</v>
      </c>
      <c r="F3130">
        <v>2333</v>
      </c>
      <c r="G3130">
        <v>0.79513888888888884</v>
      </c>
      <c r="H3130">
        <v>0.85763888888888884</v>
      </c>
      <c r="I3130">
        <v>40</v>
      </c>
      <c r="J3130">
        <v>0</v>
      </c>
      <c r="K3130">
        <v>40</v>
      </c>
      <c r="L3130">
        <v>0</v>
      </c>
      <c r="M3130" s="1" t="str">
        <f>IFERROR(VLOOKUP(Tabla1[[#This Row],[COD]],Circuitos[],2,0)," ")</f>
        <v xml:space="preserve"> </v>
      </c>
      <c r="N3130" s="9">
        <f>Tabla1[[#This Row],[DIA]]</f>
        <v>45987</v>
      </c>
    </row>
    <row r="3131" spans="1:14">
      <c r="A3131" s="9" t="str">
        <f>Tabla1[[#This Row],[DIA]]&amp;"-"&amp;Tabla1[[#This Row],[NUM]]</f>
        <v>45987-8055</v>
      </c>
      <c r="B3131" s="61">
        <v>45987</v>
      </c>
      <c r="C3131" t="s">
        <v>175</v>
      </c>
      <c r="D3131" t="s">
        <v>173</v>
      </c>
      <c r="E3131" t="s">
        <v>257</v>
      </c>
      <c r="F3131">
        <v>8055</v>
      </c>
      <c r="G3131">
        <v>0.5625</v>
      </c>
      <c r="H3131">
        <v>0.61458333333333337</v>
      </c>
      <c r="I3131">
        <v>20</v>
      </c>
      <c r="J3131">
        <v>0</v>
      </c>
      <c r="K3131">
        <v>20</v>
      </c>
      <c r="L3131">
        <v>0</v>
      </c>
      <c r="M3131" s="1" t="str">
        <f>IFERROR(VLOOKUP(Tabla1[[#This Row],[COD]],Circuitos[],2,0)," ")</f>
        <v xml:space="preserve"> </v>
      </c>
      <c r="N3131" s="9">
        <f>Tabla1[[#This Row],[DIA]]</f>
        <v>45987</v>
      </c>
    </row>
    <row r="3132" spans="1:14">
      <c r="A3132" s="9" t="str">
        <f>Tabla1[[#This Row],[DIA]]&amp;"-"&amp;Tabla1[[#This Row],[NUM]]</f>
        <v>45988-871</v>
      </c>
      <c r="B3132" s="61">
        <v>45988</v>
      </c>
      <c r="C3132" t="s">
        <v>13</v>
      </c>
      <c r="D3132" t="s">
        <v>223</v>
      </c>
      <c r="E3132" t="s">
        <v>250</v>
      </c>
      <c r="F3132">
        <v>871</v>
      </c>
      <c r="G3132">
        <v>0.48958333333333331</v>
      </c>
      <c r="H3132">
        <v>0.62152777777777779</v>
      </c>
      <c r="I3132">
        <v>50</v>
      </c>
      <c r="J3132">
        <v>0</v>
      </c>
      <c r="K3132">
        <v>50</v>
      </c>
      <c r="L3132">
        <v>0</v>
      </c>
      <c r="M3132" s="1" t="str">
        <f>IFERROR(VLOOKUP(Tabla1[[#This Row],[COD]],Circuitos[],2,0)," ")</f>
        <v xml:space="preserve"> </v>
      </c>
      <c r="N3132" s="9">
        <f>Tabla1[[#This Row],[DIA]]</f>
        <v>45988</v>
      </c>
    </row>
    <row r="3133" spans="1:14">
      <c r="A3133" s="9" t="str">
        <f>Tabla1[[#This Row],[DIA]]&amp;"-"&amp;Tabla1[[#This Row],[NUM]]</f>
        <v>45989-1012</v>
      </c>
      <c r="B3133" s="61">
        <v>45989</v>
      </c>
      <c r="C3133" t="s">
        <v>562</v>
      </c>
      <c r="D3133" t="s">
        <v>173</v>
      </c>
      <c r="E3133" t="s">
        <v>174</v>
      </c>
      <c r="F3133">
        <v>1012</v>
      </c>
      <c r="G3133">
        <v>0.46875</v>
      </c>
      <c r="H3133">
        <v>0.54166666666666663</v>
      </c>
      <c r="I3133">
        <v>88</v>
      </c>
      <c r="J3133">
        <v>31</v>
      </c>
      <c r="K3133">
        <v>57</v>
      </c>
      <c r="L3133">
        <v>35.227272727272727</v>
      </c>
      <c r="M3133" s="1" t="str">
        <f>IFERROR(VLOOKUP(Tabla1[[#This Row],[COD]],Circuitos[],2,0)," ")</f>
        <v xml:space="preserve"> </v>
      </c>
      <c r="N3133" s="9">
        <f>Tabla1[[#This Row],[DIA]]</f>
        <v>45989</v>
      </c>
    </row>
    <row r="3134" spans="1:14">
      <c r="A3134" s="9" t="str">
        <f>Tabla1[[#This Row],[DIA]]&amp;"-"&amp;Tabla1[[#This Row],[NUM]]</f>
        <v>45989-1011</v>
      </c>
      <c r="B3134" s="61">
        <v>45989</v>
      </c>
      <c r="C3134" t="s">
        <v>175</v>
      </c>
      <c r="D3134" t="s">
        <v>562</v>
      </c>
      <c r="E3134" t="s">
        <v>174</v>
      </c>
      <c r="F3134">
        <v>1011</v>
      </c>
      <c r="G3134">
        <v>0.33333333333333331</v>
      </c>
      <c r="H3134">
        <v>0.36458333333333331</v>
      </c>
      <c r="I3134">
        <v>88</v>
      </c>
      <c r="J3134">
        <v>31</v>
      </c>
      <c r="K3134">
        <v>57</v>
      </c>
      <c r="L3134">
        <v>35.227272727272727</v>
      </c>
      <c r="M3134" s="1" t="str">
        <f>IFERROR(VLOOKUP(Tabla1[[#This Row],[COD]],Circuitos[],2,0)," ")</f>
        <v xml:space="preserve"> </v>
      </c>
      <c r="N3134" s="9">
        <f>Tabla1[[#This Row],[DIA]]</f>
        <v>45989</v>
      </c>
    </row>
    <row r="3135" spans="1:14">
      <c r="A3135" s="9" t="str">
        <f>Tabla1[[#This Row],[DIA]]&amp;"-"&amp;Tabla1[[#This Row],[NUM]]</f>
        <v>45989-5033</v>
      </c>
      <c r="B3135" s="61">
        <v>45989</v>
      </c>
      <c r="C3135" t="s">
        <v>175</v>
      </c>
      <c r="D3135" t="s">
        <v>173</v>
      </c>
      <c r="E3135" t="s">
        <v>174</v>
      </c>
      <c r="F3135">
        <v>5033</v>
      </c>
      <c r="G3135">
        <v>0.83333333333333337</v>
      </c>
      <c r="H3135">
        <v>0.89583333333333337</v>
      </c>
      <c r="I3135">
        <v>20</v>
      </c>
      <c r="J3135">
        <v>0</v>
      </c>
      <c r="K3135">
        <v>20</v>
      </c>
      <c r="L3135">
        <v>0</v>
      </c>
      <c r="M3135" s="1" t="str">
        <f>IFERROR(VLOOKUP(Tabla1[[#This Row],[COD]],Circuitos[],2,0)," ")</f>
        <v xml:space="preserve"> </v>
      </c>
      <c r="N3135" s="9">
        <f>Tabla1[[#This Row],[DIA]]</f>
        <v>45989</v>
      </c>
    </row>
    <row r="3136" spans="1:14">
      <c r="A3136" s="9" t="str">
        <f>Tabla1[[#This Row],[DIA]]&amp;"-"&amp;Tabla1[[#This Row],[NUM]]</f>
        <v>45989-5003</v>
      </c>
      <c r="B3136" s="61">
        <v>45989</v>
      </c>
      <c r="C3136" t="s">
        <v>175</v>
      </c>
      <c r="D3136" t="s">
        <v>173</v>
      </c>
      <c r="E3136" t="s">
        <v>174</v>
      </c>
      <c r="F3136">
        <v>5003</v>
      </c>
      <c r="G3136">
        <v>0.83333333333333337</v>
      </c>
      <c r="H3136">
        <v>0.89583333333333337</v>
      </c>
      <c r="I3136">
        <v>10</v>
      </c>
      <c r="J3136">
        <v>0</v>
      </c>
      <c r="K3136">
        <v>10</v>
      </c>
      <c r="L3136">
        <v>0</v>
      </c>
      <c r="M3136" s="1" t="str">
        <f>IFERROR(VLOOKUP(Tabla1[[#This Row],[COD]],Circuitos[],2,0)," ")</f>
        <v xml:space="preserve"> </v>
      </c>
      <c r="N3136" s="9">
        <f>Tabla1[[#This Row],[DIA]]</f>
        <v>45989</v>
      </c>
    </row>
    <row r="3137" spans="1:14">
      <c r="A3137" s="9" t="str">
        <f>Tabla1[[#This Row],[DIA]]&amp;"-"&amp;Tabla1[[#This Row],[NUM]]</f>
        <v>45989-795</v>
      </c>
      <c r="B3137" s="61">
        <v>45989</v>
      </c>
      <c r="C3137" t="s">
        <v>13</v>
      </c>
      <c r="D3137" t="s">
        <v>247</v>
      </c>
      <c r="E3137" t="s">
        <v>250</v>
      </c>
      <c r="F3137">
        <v>795</v>
      </c>
      <c r="G3137">
        <v>0.67013888888888884</v>
      </c>
      <c r="H3137">
        <v>0.79166666666666663</v>
      </c>
      <c r="I3137">
        <v>50</v>
      </c>
      <c r="J3137">
        <v>0</v>
      </c>
      <c r="K3137">
        <v>50</v>
      </c>
      <c r="L3137">
        <v>0</v>
      </c>
      <c r="M3137" s="1" t="str">
        <f>IFERROR(VLOOKUP(Tabla1[[#This Row],[COD]],Circuitos[],2,0)," ")</f>
        <v xml:space="preserve"> </v>
      </c>
      <c r="N3137" s="9">
        <f>Tabla1[[#This Row],[DIA]]</f>
        <v>45989</v>
      </c>
    </row>
    <row r="3138" spans="1:14">
      <c r="A3138" s="9" t="str">
        <f>Tabla1[[#This Row],[DIA]]&amp;"-"&amp;Tabla1[[#This Row],[NUM]]</f>
        <v>45990-1304</v>
      </c>
      <c r="B3138" s="61">
        <v>45990</v>
      </c>
      <c r="C3138" t="s">
        <v>33</v>
      </c>
      <c r="D3138" t="s">
        <v>147</v>
      </c>
      <c r="E3138" t="s">
        <v>181</v>
      </c>
      <c r="F3138">
        <v>1304</v>
      </c>
      <c r="G3138">
        <v>0.50347222222222221</v>
      </c>
      <c r="H3138">
        <v>0.77083333333333337</v>
      </c>
      <c r="I3138">
        <v>20</v>
      </c>
      <c r="J3138">
        <v>0</v>
      </c>
      <c r="K3138">
        <v>20</v>
      </c>
      <c r="L3138">
        <v>0</v>
      </c>
      <c r="M3138" s="1" t="str">
        <f>IFERROR(VLOOKUP(Tabla1[[#This Row],[COD]],Circuitos[],2,0)," ")</f>
        <v xml:space="preserve"> </v>
      </c>
      <c r="N3138" s="9">
        <f>Tabla1[[#This Row],[DIA]]</f>
        <v>45990</v>
      </c>
    </row>
    <row r="3139" spans="1:14">
      <c r="A3139" s="9" t="str">
        <f>Tabla1[[#This Row],[DIA]]&amp;"-"&amp;Tabla1[[#This Row],[NUM]]</f>
        <v>45990-1852</v>
      </c>
      <c r="B3139" s="61">
        <v>45990</v>
      </c>
      <c r="C3139" t="s">
        <v>36</v>
      </c>
      <c r="D3139" t="s">
        <v>147</v>
      </c>
      <c r="E3139" t="s">
        <v>181</v>
      </c>
      <c r="F3139">
        <v>1852</v>
      </c>
      <c r="G3139">
        <v>0.3263888888888889</v>
      </c>
      <c r="H3139">
        <v>0.55902777777777779</v>
      </c>
      <c r="I3139">
        <v>20</v>
      </c>
      <c r="J3139">
        <v>0</v>
      </c>
      <c r="K3139">
        <v>20</v>
      </c>
      <c r="L3139">
        <v>0</v>
      </c>
      <c r="M3139" s="1" t="str">
        <f>IFERROR(VLOOKUP(Tabla1[[#This Row],[COD]],Circuitos[],2,0)," ")</f>
        <v xml:space="preserve"> </v>
      </c>
      <c r="N3139" s="9">
        <f>Tabla1[[#This Row],[DIA]]</f>
        <v>45990</v>
      </c>
    </row>
    <row r="3140" spans="1:14">
      <c r="A3140" s="9" t="str">
        <f>Tabla1[[#This Row],[DIA]]&amp;"-"&amp;Tabla1[[#This Row],[NUM]]</f>
        <v>45990-1316</v>
      </c>
      <c r="B3140" s="61">
        <v>45990</v>
      </c>
      <c r="C3140" t="s">
        <v>37</v>
      </c>
      <c r="D3140" t="s">
        <v>147</v>
      </c>
      <c r="E3140" t="s">
        <v>181</v>
      </c>
      <c r="F3140">
        <v>1316</v>
      </c>
      <c r="G3140">
        <v>0.50694444444444442</v>
      </c>
      <c r="H3140">
        <v>0.76041666666666663</v>
      </c>
      <c r="I3140">
        <v>20</v>
      </c>
      <c r="J3140">
        <v>0</v>
      </c>
      <c r="K3140">
        <v>20</v>
      </c>
      <c r="L3140">
        <v>0</v>
      </c>
      <c r="M3140" s="1" t="str">
        <f>IFERROR(VLOOKUP(Tabla1[[#This Row],[COD]],Circuitos[],2,0)," ")</f>
        <v xml:space="preserve"> </v>
      </c>
      <c r="N3140" s="9">
        <f>Tabla1[[#This Row],[DIA]]</f>
        <v>45990</v>
      </c>
    </row>
    <row r="3141" spans="1:14">
      <c r="A3141" s="9" t="str">
        <f>Tabla1[[#This Row],[DIA]]&amp;"-"&amp;Tabla1[[#This Row],[NUM]]</f>
        <v>45990-6001</v>
      </c>
      <c r="B3141" s="61">
        <v>45990</v>
      </c>
      <c r="C3141" t="s">
        <v>173</v>
      </c>
      <c r="D3141" t="s">
        <v>13</v>
      </c>
      <c r="E3141" t="s">
        <v>174</v>
      </c>
      <c r="F3141">
        <v>6001</v>
      </c>
      <c r="G3141">
        <v>0.37847222222222221</v>
      </c>
      <c r="H3141">
        <v>0.55902777777777779</v>
      </c>
      <c r="I3141">
        <v>20</v>
      </c>
      <c r="J3141">
        <v>0</v>
      </c>
      <c r="K3141">
        <v>20</v>
      </c>
      <c r="L3141">
        <v>0</v>
      </c>
      <c r="M3141" s="1" t="str">
        <f>IFERROR(VLOOKUP(Tabla1[[#This Row],[COD]],Circuitos[],2,0)," ")</f>
        <v xml:space="preserve"> </v>
      </c>
      <c r="N3141" s="9">
        <f>Tabla1[[#This Row],[DIA]]</f>
        <v>45990</v>
      </c>
    </row>
    <row r="3142" spans="1:14">
      <c r="A3142" s="9" t="str">
        <f>Tabla1[[#This Row],[DIA]]&amp;"-"&amp;Tabla1[[#This Row],[NUM]]</f>
        <v>45990-2016</v>
      </c>
      <c r="B3142" s="61">
        <v>45990</v>
      </c>
      <c r="C3142" t="s">
        <v>147</v>
      </c>
      <c r="D3142" t="s">
        <v>180</v>
      </c>
      <c r="E3142" t="s">
        <v>181</v>
      </c>
      <c r="F3142">
        <v>2016</v>
      </c>
      <c r="G3142">
        <v>0.67013888888888884</v>
      </c>
      <c r="H3142">
        <v>0.73263888888888884</v>
      </c>
      <c r="I3142">
        <v>20</v>
      </c>
      <c r="J3142">
        <v>0</v>
      </c>
      <c r="K3142">
        <v>20</v>
      </c>
      <c r="L3142">
        <v>0</v>
      </c>
      <c r="M3142" s="1" t="str">
        <f>IFERROR(VLOOKUP(Tabla1[[#This Row],[COD]],Circuitos[],2,0)," ")</f>
        <v xml:space="preserve"> </v>
      </c>
      <c r="N3142" s="9">
        <f>Tabla1[[#This Row],[DIA]]</f>
        <v>45990</v>
      </c>
    </row>
    <row r="3143" spans="1:14">
      <c r="A3143" s="9" t="str">
        <f>Tabla1[[#This Row],[DIA]]&amp;"-"&amp;Tabla1[[#This Row],[NUM]]</f>
        <v>45990-2020</v>
      </c>
      <c r="B3143" s="61">
        <v>45990</v>
      </c>
      <c r="C3143" t="s">
        <v>147</v>
      </c>
      <c r="D3143" t="s">
        <v>180</v>
      </c>
      <c r="E3143" t="s">
        <v>181</v>
      </c>
      <c r="F3143">
        <v>2020</v>
      </c>
      <c r="G3143">
        <v>0.86458333333333337</v>
      </c>
      <c r="H3143">
        <v>0.92361111111111116</v>
      </c>
      <c r="I3143">
        <v>40</v>
      </c>
      <c r="J3143">
        <v>0</v>
      </c>
      <c r="K3143">
        <v>40</v>
      </c>
      <c r="L3143">
        <v>0</v>
      </c>
      <c r="M3143" s="1" t="str">
        <f>IFERROR(VLOOKUP(Tabla1[[#This Row],[COD]],Circuitos[],2,0)," ")</f>
        <v xml:space="preserve"> </v>
      </c>
      <c r="N3143" s="9">
        <f>Tabla1[[#This Row],[DIA]]</f>
        <v>45990</v>
      </c>
    </row>
    <row r="3144" spans="1:14">
      <c r="A3144" s="9" t="str">
        <f>Tabla1[[#This Row],[DIA]]&amp;"-"&amp;Tabla1[[#This Row],[NUM]]</f>
        <v>45990-2008</v>
      </c>
      <c r="B3144" s="61">
        <v>45990</v>
      </c>
      <c r="C3144" t="s">
        <v>147</v>
      </c>
      <c r="D3144" t="s">
        <v>447</v>
      </c>
      <c r="E3144" t="s">
        <v>181</v>
      </c>
      <c r="F3144">
        <v>2008</v>
      </c>
      <c r="G3144">
        <v>0.81597222222222221</v>
      </c>
      <c r="H3144">
        <v>0.87152777777777779</v>
      </c>
      <c r="I3144">
        <v>55</v>
      </c>
      <c r="J3144">
        <v>0</v>
      </c>
      <c r="K3144">
        <v>55</v>
      </c>
      <c r="L3144">
        <v>0</v>
      </c>
      <c r="M3144" s="1" t="str">
        <f>IFERROR(VLOOKUP(Tabla1[[#This Row],[COD]],Circuitos[],2,0)," ")</f>
        <v xml:space="preserve"> </v>
      </c>
      <c r="N3144" s="9">
        <f>Tabla1[[#This Row],[DIA]]</f>
        <v>45990</v>
      </c>
    </row>
    <row r="3145" spans="1:14">
      <c r="A3145" s="9" t="str">
        <f>Tabla1[[#This Row],[DIA]]&amp;"-"&amp;Tabla1[[#This Row],[NUM]]</f>
        <v>45990-110</v>
      </c>
      <c r="B3145" s="61">
        <v>45990</v>
      </c>
      <c r="C3145" t="s">
        <v>13</v>
      </c>
      <c r="D3145" t="s">
        <v>354</v>
      </c>
      <c r="E3145" t="s">
        <v>355</v>
      </c>
      <c r="F3145">
        <v>110</v>
      </c>
      <c r="G3145">
        <v>0.62847222222222221</v>
      </c>
      <c r="H3145">
        <v>0.93055555555555558</v>
      </c>
      <c r="I3145">
        <v>25</v>
      </c>
      <c r="J3145">
        <v>0</v>
      </c>
      <c r="K3145">
        <v>25</v>
      </c>
      <c r="L3145">
        <v>0</v>
      </c>
      <c r="M3145" s="1" t="str">
        <f>IFERROR(VLOOKUP(Tabla1[[#This Row],[COD]],Circuitos[],2,0)," ")</f>
        <v xml:space="preserve"> </v>
      </c>
      <c r="N3145" s="9">
        <f>Tabla1[[#This Row],[DIA]]</f>
        <v>45990</v>
      </c>
    </row>
    <row r="3146" spans="1:14">
      <c r="A3146" s="9" t="str">
        <f>Tabla1[[#This Row],[DIA]]&amp;"-"&amp;Tabla1[[#This Row],[NUM]]</f>
        <v>45990-833</v>
      </c>
      <c r="B3146" s="61">
        <v>45990</v>
      </c>
      <c r="C3146" t="s">
        <v>13</v>
      </c>
      <c r="D3146" t="s">
        <v>484</v>
      </c>
      <c r="E3146" t="s">
        <v>250</v>
      </c>
      <c r="F3146">
        <v>833</v>
      </c>
      <c r="G3146">
        <v>0.54513888888888884</v>
      </c>
      <c r="H3146">
        <v>0.72916666666666663</v>
      </c>
      <c r="I3146">
        <v>45</v>
      </c>
      <c r="J3146">
        <v>0</v>
      </c>
      <c r="K3146">
        <v>45</v>
      </c>
      <c r="L3146">
        <v>0</v>
      </c>
      <c r="M3146" s="1" t="str">
        <f>IFERROR(VLOOKUP(Tabla1[[#This Row],[COD]],Circuitos[],2,0)," ")</f>
        <v xml:space="preserve"> </v>
      </c>
      <c r="N3146" s="9">
        <f>Tabla1[[#This Row],[DIA]]</f>
        <v>45990</v>
      </c>
    </row>
    <row r="3147" spans="1:14">
      <c r="A3147" s="9" t="str">
        <f>Tabla1[[#This Row],[DIA]]&amp;"-"&amp;Tabla1[[#This Row],[NUM]]</f>
        <v>45990-601</v>
      </c>
      <c r="B3147" s="61">
        <v>45990</v>
      </c>
      <c r="C3147" t="s">
        <v>13</v>
      </c>
      <c r="D3147" t="s">
        <v>201</v>
      </c>
      <c r="E3147" t="s">
        <v>250</v>
      </c>
      <c r="F3147">
        <v>601</v>
      </c>
      <c r="G3147">
        <v>0.69097222222222221</v>
      </c>
      <c r="H3147">
        <v>0.79166666666666663</v>
      </c>
      <c r="I3147">
        <v>45</v>
      </c>
      <c r="J3147">
        <v>0</v>
      </c>
      <c r="K3147">
        <v>45</v>
      </c>
      <c r="L3147">
        <v>0</v>
      </c>
      <c r="M3147" s="1" t="str">
        <f>IFERROR(VLOOKUP(Tabla1[[#This Row],[COD]],Circuitos[],2,0)," ")</f>
        <v xml:space="preserve"> </v>
      </c>
      <c r="N3147" s="9">
        <f>Tabla1[[#This Row],[DIA]]</f>
        <v>45990</v>
      </c>
    </row>
    <row r="3148" spans="1:14">
      <c r="A3148" s="9" t="str">
        <f>Tabla1[[#This Row],[DIA]]&amp;"-"&amp;Tabla1[[#This Row],[NUM]]</f>
        <v>45990-871</v>
      </c>
      <c r="B3148" s="61">
        <v>45990</v>
      </c>
      <c r="C3148" t="s">
        <v>13</v>
      </c>
      <c r="D3148" t="s">
        <v>223</v>
      </c>
      <c r="E3148" t="s">
        <v>250</v>
      </c>
      <c r="F3148">
        <v>871</v>
      </c>
      <c r="G3148">
        <v>0.48958333333333331</v>
      </c>
      <c r="H3148">
        <v>0.58680555555555558</v>
      </c>
      <c r="I3148">
        <v>45</v>
      </c>
      <c r="J3148">
        <v>0</v>
      </c>
      <c r="K3148">
        <v>45</v>
      </c>
      <c r="L3148">
        <v>0</v>
      </c>
      <c r="M3148" s="1" t="str">
        <f>IFERROR(VLOOKUP(Tabla1[[#This Row],[COD]],Circuitos[],2,0)," ")</f>
        <v xml:space="preserve"> </v>
      </c>
      <c r="N3148" s="9">
        <f>Tabla1[[#This Row],[DIA]]</f>
        <v>45990</v>
      </c>
    </row>
    <row r="3149" spans="1:14">
      <c r="A3149" s="9" t="str">
        <f>Tabla1[[#This Row],[DIA]]&amp;"-"&amp;Tabla1[[#This Row],[NUM]]</f>
        <v>45990-871</v>
      </c>
      <c r="B3149" s="61">
        <v>45990</v>
      </c>
      <c r="C3149" t="s">
        <v>13</v>
      </c>
      <c r="D3149" t="s">
        <v>223</v>
      </c>
      <c r="E3149" t="s">
        <v>250</v>
      </c>
      <c r="F3149">
        <v>871</v>
      </c>
      <c r="G3149">
        <v>0.48958333333333331</v>
      </c>
      <c r="H3149">
        <v>0.62152777777777779</v>
      </c>
      <c r="I3149">
        <v>50</v>
      </c>
      <c r="J3149">
        <v>0</v>
      </c>
      <c r="K3149">
        <v>50</v>
      </c>
      <c r="L3149">
        <v>0</v>
      </c>
      <c r="M3149" s="1" t="str">
        <f>IFERROR(VLOOKUP(Tabla1[[#This Row],[COD]],Circuitos[],2,0)," ")</f>
        <v xml:space="preserve"> </v>
      </c>
      <c r="N3149" s="9">
        <f>Tabla1[[#This Row],[DIA]]</f>
        <v>45990</v>
      </c>
    </row>
    <row r="3150" spans="1:14">
      <c r="A3150" s="9" t="str">
        <f>Tabla1[[#This Row],[DIA]]&amp;"-"&amp;Tabla1[[#This Row],[NUM]]</f>
        <v>45990-1601</v>
      </c>
      <c r="B3150" s="61">
        <v>45990</v>
      </c>
      <c r="C3150" t="s">
        <v>13</v>
      </c>
      <c r="D3150" t="s">
        <v>206</v>
      </c>
      <c r="E3150" t="s">
        <v>207</v>
      </c>
      <c r="F3150">
        <v>1601</v>
      </c>
      <c r="G3150">
        <v>0.68055555555555558</v>
      </c>
      <c r="H3150">
        <v>0.77083333333333337</v>
      </c>
      <c r="I3150">
        <v>45</v>
      </c>
      <c r="J3150">
        <v>0</v>
      </c>
      <c r="K3150">
        <v>45</v>
      </c>
      <c r="L3150">
        <v>0</v>
      </c>
      <c r="M3150" s="1" t="str">
        <f>IFERROR(VLOOKUP(Tabla1[[#This Row],[COD]],Circuitos[],2,0)," ")</f>
        <v xml:space="preserve"> </v>
      </c>
      <c r="N3150" s="9">
        <f>Tabla1[[#This Row],[DIA]]</f>
        <v>45990</v>
      </c>
    </row>
    <row r="3151" spans="1:14">
      <c r="A3151" s="9" t="str">
        <f>Tabla1[[#This Row],[DIA]]&amp;"-"&amp;Tabla1[[#This Row],[NUM]]</f>
        <v>45990-1355</v>
      </c>
      <c r="B3151" s="61">
        <v>45990</v>
      </c>
      <c r="C3151" t="s">
        <v>13</v>
      </c>
      <c r="D3151" t="s">
        <v>392</v>
      </c>
      <c r="E3151" t="s">
        <v>250</v>
      </c>
      <c r="F3151">
        <v>1355</v>
      </c>
      <c r="G3151">
        <v>0.46527777777777779</v>
      </c>
      <c r="H3151">
        <v>0.54513888888888884</v>
      </c>
      <c r="I3151">
        <v>45</v>
      </c>
      <c r="J3151">
        <v>0</v>
      </c>
      <c r="K3151">
        <v>45</v>
      </c>
      <c r="L3151">
        <v>0</v>
      </c>
      <c r="M3151" s="1" t="str">
        <f>IFERROR(VLOOKUP(Tabla1[[#This Row],[COD]],Circuitos[],2,0)," ")</f>
        <v xml:space="preserve"> </v>
      </c>
      <c r="N3151" s="9">
        <f>Tabla1[[#This Row],[DIA]]</f>
        <v>45990</v>
      </c>
    </row>
    <row r="3152" spans="1:14">
      <c r="A3152" s="9" t="str">
        <f>Tabla1[[#This Row],[DIA]]&amp;"-"&amp;Tabla1[[#This Row],[NUM]]</f>
        <v>45990-651</v>
      </c>
      <c r="B3152" s="61">
        <v>45990</v>
      </c>
      <c r="C3152" t="s">
        <v>13</v>
      </c>
      <c r="D3152" t="s">
        <v>252</v>
      </c>
      <c r="E3152" t="s">
        <v>250</v>
      </c>
      <c r="F3152">
        <v>651</v>
      </c>
      <c r="G3152">
        <v>0.54513888888888884</v>
      </c>
      <c r="H3152">
        <v>0.64583333333333337</v>
      </c>
      <c r="I3152">
        <v>90</v>
      </c>
      <c r="J3152">
        <v>0</v>
      </c>
      <c r="K3152">
        <v>90</v>
      </c>
      <c r="L3152">
        <v>0</v>
      </c>
      <c r="M3152" s="1" t="str">
        <f>IFERROR(VLOOKUP(Tabla1[[#This Row],[COD]],Circuitos[],2,0)," ")</f>
        <v xml:space="preserve"> </v>
      </c>
      <c r="N3152" s="9">
        <f>Tabla1[[#This Row],[DIA]]</f>
        <v>45990</v>
      </c>
    </row>
    <row r="3153" spans="1:14">
      <c r="A3153" s="9" t="str">
        <f>Tabla1[[#This Row],[DIA]]&amp;"-"&amp;Tabla1[[#This Row],[NUM]]</f>
        <v>45990-1113</v>
      </c>
      <c r="B3153" s="61">
        <v>45990</v>
      </c>
      <c r="C3153" t="s">
        <v>13</v>
      </c>
      <c r="D3153" t="s">
        <v>192</v>
      </c>
      <c r="E3153" t="s">
        <v>193</v>
      </c>
      <c r="F3153">
        <v>1113</v>
      </c>
      <c r="G3153">
        <v>0.57291666666666663</v>
      </c>
      <c r="H3153">
        <v>0.68055555555555558</v>
      </c>
      <c r="I3153">
        <v>45</v>
      </c>
      <c r="J3153">
        <v>0</v>
      </c>
      <c r="K3153">
        <v>45</v>
      </c>
      <c r="L3153">
        <v>0</v>
      </c>
      <c r="M3153" s="1" t="str">
        <f>IFERROR(VLOOKUP(Tabla1[[#This Row],[COD]],Circuitos[],2,0)," ")</f>
        <v xml:space="preserve"> </v>
      </c>
      <c r="N3153" s="9">
        <f>Tabla1[[#This Row],[DIA]]</f>
        <v>45990</v>
      </c>
    </row>
    <row r="3154" spans="1:14">
      <c r="A3154" s="9" t="str">
        <f>Tabla1[[#This Row],[DIA]]&amp;"-"&amp;Tabla1[[#This Row],[NUM]]</f>
        <v>45990-1858</v>
      </c>
      <c r="B3154" s="61">
        <v>45990</v>
      </c>
      <c r="C3154" t="s">
        <v>13</v>
      </c>
      <c r="D3154" t="s">
        <v>147</v>
      </c>
      <c r="E3154" t="s">
        <v>181</v>
      </c>
      <c r="F3154">
        <v>1858</v>
      </c>
      <c r="G3154">
        <v>0.5</v>
      </c>
      <c r="H3154">
        <v>0.76041666666666663</v>
      </c>
      <c r="I3154">
        <v>35</v>
      </c>
      <c r="J3154">
        <v>0</v>
      </c>
      <c r="K3154">
        <v>35</v>
      </c>
      <c r="L3154">
        <v>0</v>
      </c>
      <c r="M3154" s="1" t="str">
        <f>IFERROR(VLOOKUP(Tabla1[[#This Row],[COD]],Circuitos[],2,0)," ")</f>
        <v xml:space="preserve"> </v>
      </c>
      <c r="N3154" s="9">
        <f>Tabla1[[#This Row],[DIA]]</f>
        <v>45990</v>
      </c>
    </row>
    <row r="3155" spans="1:14">
      <c r="A3155" s="9" t="str">
        <f>Tabla1[[#This Row],[DIA]]&amp;"-"&amp;Tabla1[[#This Row],[NUM]]</f>
        <v>45990-6002</v>
      </c>
      <c r="B3155" s="61">
        <v>45990</v>
      </c>
      <c r="C3155" t="s">
        <v>13</v>
      </c>
      <c r="D3155" t="s">
        <v>183</v>
      </c>
      <c r="E3155" t="s">
        <v>174</v>
      </c>
      <c r="F3155">
        <v>6002</v>
      </c>
      <c r="G3155">
        <v>0.60069444444444442</v>
      </c>
      <c r="H3155">
        <v>0.85069444444444442</v>
      </c>
      <c r="I3155">
        <v>20</v>
      </c>
      <c r="J3155">
        <v>0</v>
      </c>
      <c r="K3155">
        <v>20</v>
      </c>
      <c r="L3155">
        <v>0</v>
      </c>
      <c r="M3155" s="1" t="str">
        <f>IFERROR(VLOOKUP(Tabla1[[#This Row],[COD]],Circuitos[],2,0)," ")</f>
        <v>Programas de Egipto</v>
      </c>
      <c r="N3155" s="9">
        <f>Tabla1[[#This Row],[DIA]]</f>
        <v>45990</v>
      </c>
    </row>
    <row r="3156" spans="1:14">
      <c r="A3156" s="9" t="str">
        <f>Tabla1[[#This Row],[DIA]]&amp;"-"&amp;Tabla1[[#This Row],[NUM]]</f>
        <v>45990-1801</v>
      </c>
      <c r="B3156" s="61">
        <v>45990</v>
      </c>
      <c r="C3156" t="s">
        <v>13</v>
      </c>
      <c r="D3156" t="s">
        <v>196</v>
      </c>
      <c r="E3156" t="s">
        <v>193</v>
      </c>
      <c r="F3156">
        <v>1801</v>
      </c>
      <c r="G3156">
        <v>0.50347222222222221</v>
      </c>
      <c r="H3156">
        <v>0.61111111111111116</v>
      </c>
      <c r="I3156">
        <v>45</v>
      </c>
      <c r="J3156">
        <v>0</v>
      </c>
      <c r="K3156">
        <v>45</v>
      </c>
      <c r="L3156">
        <v>0</v>
      </c>
      <c r="M3156" s="1" t="str">
        <f>IFERROR(VLOOKUP(Tabla1[[#This Row],[COD]],Circuitos[],2,0)," ")</f>
        <v xml:space="preserve"> </v>
      </c>
      <c r="N3156" s="9">
        <f>Tabla1[[#This Row],[DIA]]</f>
        <v>45990</v>
      </c>
    </row>
    <row r="3157" spans="1:14">
      <c r="A3157" s="9" t="str">
        <f>Tabla1[[#This Row],[DIA]]&amp;"-"&amp;Tabla1[[#This Row],[NUM]]</f>
        <v>45990-1831</v>
      </c>
      <c r="B3157" s="61">
        <v>45990</v>
      </c>
      <c r="C3157" t="s">
        <v>13</v>
      </c>
      <c r="D3157" t="s">
        <v>234</v>
      </c>
      <c r="E3157" t="s">
        <v>250</v>
      </c>
      <c r="F3157">
        <v>1831</v>
      </c>
      <c r="G3157">
        <v>0.47916666666666669</v>
      </c>
      <c r="H3157">
        <v>0.58680555555555558</v>
      </c>
      <c r="I3157">
        <v>45</v>
      </c>
      <c r="J3157">
        <v>0</v>
      </c>
      <c r="K3157">
        <v>45</v>
      </c>
      <c r="L3157">
        <v>0</v>
      </c>
      <c r="M3157" s="1" t="str">
        <f>IFERROR(VLOOKUP(Tabla1[[#This Row],[COD]],Circuitos[],2,0)," ")</f>
        <v xml:space="preserve"> </v>
      </c>
      <c r="N3157" s="9">
        <f>Tabla1[[#This Row],[DIA]]</f>
        <v>45990</v>
      </c>
    </row>
    <row r="3158" spans="1:14">
      <c r="A3158" s="9" t="str">
        <f>Tabla1[[#This Row],[DIA]]&amp;"-"&amp;Tabla1[[#This Row],[NUM]]</f>
        <v>45990-1221</v>
      </c>
      <c r="B3158" s="61">
        <v>45990</v>
      </c>
      <c r="C3158" t="s">
        <v>13</v>
      </c>
      <c r="D3158" t="s">
        <v>557</v>
      </c>
      <c r="E3158" t="s">
        <v>250</v>
      </c>
      <c r="F3158">
        <v>1221</v>
      </c>
      <c r="G3158">
        <v>0.65972222222222221</v>
      </c>
      <c r="H3158">
        <v>0.72916666666666663</v>
      </c>
      <c r="I3158">
        <v>50</v>
      </c>
      <c r="J3158">
        <v>0</v>
      </c>
      <c r="K3158">
        <v>50</v>
      </c>
      <c r="L3158">
        <v>0</v>
      </c>
      <c r="M3158" s="1" t="str">
        <f>IFERROR(VLOOKUP(Tabla1[[#This Row],[COD]],Circuitos[],2,0)," ")</f>
        <v xml:space="preserve"> </v>
      </c>
      <c r="N3158" s="9">
        <f>Tabla1[[#This Row],[DIA]]</f>
        <v>45990</v>
      </c>
    </row>
    <row r="3159" spans="1:14">
      <c r="A3159" s="9" t="str">
        <f>Tabla1[[#This Row],[DIA]]&amp;"-"&amp;Tabla1[[#This Row],[NUM]]</f>
        <v>45990-809</v>
      </c>
      <c r="B3159" s="61">
        <v>45990</v>
      </c>
      <c r="C3159" t="s">
        <v>13</v>
      </c>
      <c r="D3159" t="s">
        <v>236</v>
      </c>
      <c r="E3159" t="s">
        <v>250</v>
      </c>
      <c r="F3159">
        <v>809</v>
      </c>
      <c r="G3159">
        <v>0.50347222222222221</v>
      </c>
      <c r="H3159">
        <v>0.625</v>
      </c>
      <c r="I3159">
        <v>45</v>
      </c>
      <c r="J3159">
        <v>0</v>
      </c>
      <c r="K3159">
        <v>45</v>
      </c>
      <c r="L3159">
        <v>0</v>
      </c>
      <c r="M3159" s="1" t="str">
        <f>IFERROR(VLOOKUP(Tabla1[[#This Row],[COD]],Circuitos[],2,0)," ")</f>
        <v xml:space="preserve"> </v>
      </c>
      <c r="N3159" s="9">
        <f>Tabla1[[#This Row],[DIA]]</f>
        <v>45990</v>
      </c>
    </row>
    <row r="3160" spans="1:14">
      <c r="A3160" s="9" t="str">
        <f>Tabla1[[#This Row],[DIA]]&amp;"-"&amp;Tabla1[[#This Row],[NUM]]</f>
        <v>45990-811</v>
      </c>
      <c r="B3160" s="61">
        <v>45990</v>
      </c>
      <c r="C3160" t="s">
        <v>13</v>
      </c>
      <c r="D3160" t="s">
        <v>236</v>
      </c>
      <c r="E3160" t="s">
        <v>250</v>
      </c>
      <c r="F3160">
        <v>811</v>
      </c>
      <c r="G3160">
        <v>0.66666666666666663</v>
      </c>
      <c r="H3160">
        <v>0.78819444444444442</v>
      </c>
      <c r="I3160">
        <v>50</v>
      </c>
      <c r="J3160">
        <v>0</v>
      </c>
      <c r="K3160">
        <v>50</v>
      </c>
      <c r="L3160">
        <v>0</v>
      </c>
      <c r="M3160" s="1" t="str">
        <f>IFERROR(VLOOKUP(Tabla1[[#This Row],[COD]],Circuitos[],2,0)," ")</f>
        <v xml:space="preserve"> </v>
      </c>
      <c r="N3160" s="9">
        <f>Tabla1[[#This Row],[DIA]]</f>
        <v>45990</v>
      </c>
    </row>
    <row r="3161" spans="1:14">
      <c r="A3161" s="9" t="str">
        <f>Tabla1[[#This Row],[DIA]]&amp;"-"&amp;Tabla1[[#This Row],[NUM]]</f>
        <v>45990-858</v>
      </c>
      <c r="B3161" s="61">
        <v>45990</v>
      </c>
      <c r="C3161" t="s">
        <v>530</v>
      </c>
      <c r="D3161" t="s">
        <v>13</v>
      </c>
      <c r="E3161" t="s">
        <v>531</v>
      </c>
      <c r="F3161">
        <v>858</v>
      </c>
      <c r="G3161">
        <v>0.86805555555555558</v>
      </c>
      <c r="H3161">
        <v>0.625</v>
      </c>
      <c r="I3161">
        <v>31</v>
      </c>
      <c r="J3161">
        <v>0</v>
      </c>
      <c r="K3161">
        <v>31</v>
      </c>
      <c r="L3161">
        <v>0</v>
      </c>
      <c r="M3161" s="1" t="str">
        <f>IFERROR(VLOOKUP(Tabla1[[#This Row],[COD]],Circuitos[],2,0)," ")</f>
        <v xml:space="preserve"> </v>
      </c>
      <c r="N3161" s="9">
        <f>Tabla1[[#This Row],[DIA]]</f>
        <v>45990</v>
      </c>
    </row>
    <row r="3162" spans="1:14">
      <c r="A3162" s="9" t="str">
        <f>Tabla1[[#This Row],[DIA]]&amp;"-"&amp;Tabla1[[#This Row],[NUM]]</f>
        <v>45990-1302</v>
      </c>
      <c r="B3162" s="61">
        <v>45990</v>
      </c>
      <c r="C3162" t="s">
        <v>22</v>
      </c>
      <c r="D3162" t="s">
        <v>147</v>
      </c>
      <c r="E3162" t="s">
        <v>181</v>
      </c>
      <c r="F3162">
        <v>1302</v>
      </c>
      <c r="G3162">
        <v>0.50694444444444442</v>
      </c>
      <c r="H3162">
        <v>0.75347222222222221</v>
      </c>
      <c r="I3162">
        <v>20</v>
      </c>
      <c r="J3162">
        <v>0</v>
      </c>
      <c r="K3162">
        <v>20</v>
      </c>
      <c r="L3162">
        <v>0</v>
      </c>
      <c r="M3162" s="1" t="str">
        <f>IFERROR(VLOOKUP(Tabla1[[#This Row],[COD]],Circuitos[],2,0)," ")</f>
        <v xml:space="preserve"> </v>
      </c>
      <c r="N3162" s="9">
        <f>Tabla1[[#This Row],[DIA]]</f>
        <v>45990</v>
      </c>
    </row>
    <row r="3163" spans="1:14">
      <c r="A3163" s="9" t="str">
        <f>Tabla1[[#This Row],[DIA]]&amp;"-"&amp;Tabla1[[#This Row],[NUM]]</f>
        <v>45991-1304</v>
      </c>
      <c r="B3163" s="61">
        <v>45991</v>
      </c>
      <c r="C3163" t="s">
        <v>33</v>
      </c>
      <c r="D3163" t="s">
        <v>147</v>
      </c>
      <c r="E3163" t="s">
        <v>181</v>
      </c>
      <c r="F3163">
        <v>1304</v>
      </c>
      <c r="G3163">
        <v>0.50347222222222221</v>
      </c>
      <c r="H3163">
        <v>0.77083333333333337</v>
      </c>
      <c r="I3163">
        <v>6</v>
      </c>
      <c r="J3163">
        <v>0</v>
      </c>
      <c r="K3163">
        <v>6</v>
      </c>
      <c r="L3163">
        <v>0</v>
      </c>
      <c r="M3163" s="1" t="str">
        <f>IFERROR(VLOOKUP(Tabla1[[#This Row],[COD]],Circuitos[],2,0)," ")</f>
        <v xml:space="preserve"> </v>
      </c>
      <c r="N3163" s="9">
        <f>Tabla1[[#This Row],[DIA]]</f>
        <v>45991</v>
      </c>
    </row>
    <row r="3164" spans="1:14">
      <c r="A3164" s="9" t="str">
        <f>Tabla1[[#This Row],[DIA]]&amp;"-"&amp;Tabla1[[#This Row],[NUM]]</f>
        <v>45991-914</v>
      </c>
      <c r="B3164" s="61">
        <v>45991</v>
      </c>
      <c r="C3164" t="s">
        <v>484</v>
      </c>
      <c r="D3164" t="s">
        <v>563</v>
      </c>
      <c r="E3164" t="s">
        <v>548</v>
      </c>
      <c r="F3164">
        <v>914</v>
      </c>
      <c r="G3164">
        <v>0.86458333333333337</v>
      </c>
      <c r="H3164">
        <v>0.93402777777777779</v>
      </c>
      <c r="I3164">
        <v>20</v>
      </c>
      <c r="J3164">
        <v>0</v>
      </c>
      <c r="K3164">
        <v>20</v>
      </c>
      <c r="L3164">
        <v>0</v>
      </c>
      <c r="M3164" s="1" t="str">
        <f>IFERROR(VLOOKUP(Tabla1[[#This Row],[COD]],Circuitos[],2,0)," ")</f>
        <v xml:space="preserve"> </v>
      </c>
      <c r="N3164" s="9">
        <f>Tabla1[[#This Row],[DIA]]</f>
        <v>45991</v>
      </c>
    </row>
    <row r="3165" spans="1:14">
      <c r="A3165" s="9" t="str">
        <f>Tabla1[[#This Row],[DIA]]&amp;"-"&amp;Tabla1[[#This Row],[NUM]]</f>
        <v>45991-108</v>
      </c>
      <c r="B3165" s="61">
        <v>45991</v>
      </c>
      <c r="C3165" t="s">
        <v>36</v>
      </c>
      <c r="D3165" t="s">
        <v>354</v>
      </c>
      <c r="E3165" t="s">
        <v>355</v>
      </c>
      <c r="F3165">
        <v>108</v>
      </c>
      <c r="G3165">
        <v>0.64930555555555558</v>
      </c>
      <c r="H3165">
        <v>0.92708333333333337</v>
      </c>
      <c r="I3165">
        <v>15</v>
      </c>
      <c r="J3165">
        <v>0</v>
      </c>
      <c r="K3165">
        <v>15</v>
      </c>
      <c r="L3165">
        <v>0</v>
      </c>
      <c r="M3165" s="1" t="str">
        <f>IFERROR(VLOOKUP(Tabla1[[#This Row],[COD]],Circuitos[],2,0)," ")</f>
        <v xml:space="preserve"> </v>
      </c>
      <c r="N3165" s="9">
        <f>Tabla1[[#This Row],[DIA]]</f>
        <v>45991</v>
      </c>
    </row>
    <row r="3166" spans="1:14">
      <c r="A3166" s="9" t="str">
        <f>Tabla1[[#This Row],[DIA]]&amp;"-"&amp;Tabla1[[#This Row],[NUM]]</f>
        <v>45991-1854</v>
      </c>
      <c r="B3166" s="61">
        <v>45991</v>
      </c>
      <c r="C3166" t="s">
        <v>36</v>
      </c>
      <c r="D3166" t="s">
        <v>147</v>
      </c>
      <c r="E3166" t="s">
        <v>181</v>
      </c>
      <c r="F3166">
        <v>1854</v>
      </c>
      <c r="G3166">
        <v>0.47569444444444442</v>
      </c>
      <c r="H3166">
        <v>0.71180555555555558</v>
      </c>
      <c r="I3166">
        <v>20</v>
      </c>
      <c r="J3166">
        <v>0</v>
      </c>
      <c r="K3166">
        <v>20</v>
      </c>
      <c r="L3166">
        <v>0</v>
      </c>
      <c r="M3166" s="1" t="str">
        <f>IFERROR(VLOOKUP(Tabla1[[#This Row],[COD]],Circuitos[],2,0)," ")</f>
        <v xml:space="preserve"> </v>
      </c>
      <c r="N3166" s="9">
        <f>Tabla1[[#This Row],[DIA]]</f>
        <v>45991</v>
      </c>
    </row>
    <row r="3167" spans="1:14">
      <c r="A3167" s="9" t="str">
        <f>Tabla1[[#This Row],[DIA]]&amp;"-"&amp;Tabla1[[#This Row],[NUM]]</f>
        <v>45991-1318</v>
      </c>
      <c r="B3167" s="61">
        <v>45991</v>
      </c>
      <c r="C3167" t="s">
        <v>37</v>
      </c>
      <c r="D3167" t="s">
        <v>147</v>
      </c>
      <c r="E3167" t="s">
        <v>181</v>
      </c>
      <c r="F3167">
        <v>1318</v>
      </c>
      <c r="G3167">
        <v>0.72222222222222221</v>
      </c>
      <c r="H3167">
        <v>0.97222222222222221</v>
      </c>
      <c r="I3167">
        <v>20</v>
      </c>
      <c r="J3167">
        <v>0</v>
      </c>
      <c r="K3167">
        <v>20</v>
      </c>
      <c r="L3167">
        <v>0</v>
      </c>
      <c r="M3167" s="1" t="str">
        <f>IFERROR(VLOOKUP(Tabla1[[#This Row],[COD]],Circuitos[],2,0)," ")</f>
        <v xml:space="preserve"> </v>
      </c>
      <c r="N3167" s="9">
        <f>Tabla1[[#This Row],[DIA]]</f>
        <v>45991</v>
      </c>
    </row>
    <row r="3168" spans="1:14">
      <c r="A3168" s="9" t="str">
        <f>Tabla1[[#This Row],[DIA]]&amp;"-"&amp;Tabla1[[#This Row],[NUM]]</f>
        <v>45991-1305</v>
      </c>
      <c r="B3168" s="61">
        <v>45991</v>
      </c>
      <c r="C3168" t="s">
        <v>147</v>
      </c>
      <c r="D3168" t="s">
        <v>33</v>
      </c>
      <c r="E3168" t="s">
        <v>181</v>
      </c>
      <c r="F3168">
        <v>1305</v>
      </c>
      <c r="G3168">
        <v>0.55208333333333337</v>
      </c>
      <c r="H3168">
        <v>0.70833333333333337</v>
      </c>
      <c r="I3168">
        <v>6</v>
      </c>
      <c r="J3168">
        <v>0</v>
      </c>
      <c r="K3168">
        <v>6</v>
      </c>
      <c r="L3168">
        <v>0</v>
      </c>
      <c r="M3168" s="1" t="str">
        <f>IFERROR(VLOOKUP(Tabla1[[#This Row],[COD]],Circuitos[],2,0)," ")</f>
        <v xml:space="preserve"> </v>
      </c>
      <c r="N3168" s="9">
        <f>Tabla1[[#This Row],[DIA]]</f>
        <v>45991</v>
      </c>
    </row>
    <row r="3169" spans="1:14">
      <c r="A3169" s="9" t="str">
        <f>Tabla1[[#This Row],[DIA]]&amp;"-"&amp;Tabla1[[#This Row],[NUM]]</f>
        <v>45991-2020</v>
      </c>
      <c r="B3169" s="61">
        <v>45991</v>
      </c>
      <c r="C3169" t="s">
        <v>147</v>
      </c>
      <c r="D3169" t="s">
        <v>180</v>
      </c>
      <c r="E3169" t="s">
        <v>181</v>
      </c>
      <c r="F3169">
        <v>2020</v>
      </c>
      <c r="G3169">
        <v>0.86458333333333337</v>
      </c>
      <c r="H3169">
        <v>0.92361111111111116</v>
      </c>
      <c r="I3169">
        <v>76</v>
      </c>
      <c r="J3169">
        <v>0</v>
      </c>
      <c r="K3169">
        <v>76</v>
      </c>
      <c r="L3169">
        <v>0</v>
      </c>
      <c r="M3169" s="1" t="str">
        <f>IFERROR(VLOOKUP(Tabla1[[#This Row],[COD]],Circuitos[],2,0)," ")</f>
        <v xml:space="preserve"> </v>
      </c>
      <c r="N3169" s="9">
        <f>Tabla1[[#This Row],[DIA]]</f>
        <v>45991</v>
      </c>
    </row>
    <row r="3170" spans="1:14">
      <c r="A3170" s="9" t="str">
        <f>Tabla1[[#This Row],[DIA]]&amp;"-"&amp;Tabla1[[#This Row],[NUM]]</f>
        <v>45991-1855</v>
      </c>
      <c r="B3170" s="61">
        <v>45991</v>
      </c>
      <c r="C3170" t="s">
        <v>147</v>
      </c>
      <c r="D3170" t="s">
        <v>36</v>
      </c>
      <c r="E3170" t="s">
        <v>181</v>
      </c>
      <c r="F3170">
        <v>1855</v>
      </c>
      <c r="G3170">
        <v>0.59722222222222221</v>
      </c>
      <c r="H3170">
        <v>0.71180555555555558</v>
      </c>
      <c r="I3170">
        <v>10</v>
      </c>
      <c r="J3170">
        <v>0</v>
      </c>
      <c r="K3170">
        <v>10</v>
      </c>
      <c r="L3170">
        <v>0</v>
      </c>
      <c r="M3170" s="1" t="str">
        <f>IFERROR(VLOOKUP(Tabla1[[#This Row],[COD]],Circuitos[],2,0)," ")</f>
        <v xml:space="preserve"> </v>
      </c>
      <c r="N3170" s="9">
        <f>Tabla1[[#This Row],[DIA]]</f>
        <v>45991</v>
      </c>
    </row>
    <row r="3171" spans="1:14">
      <c r="A3171" s="9" t="str">
        <f>Tabla1[[#This Row],[DIA]]&amp;"-"&amp;Tabla1[[#This Row],[NUM]]</f>
        <v>45991-1317</v>
      </c>
      <c r="B3171" s="61">
        <v>45991</v>
      </c>
      <c r="C3171" t="s">
        <v>147</v>
      </c>
      <c r="D3171" t="s">
        <v>37</v>
      </c>
      <c r="E3171" t="s">
        <v>181</v>
      </c>
      <c r="F3171">
        <v>1317</v>
      </c>
      <c r="G3171">
        <v>0.58680555555555558</v>
      </c>
      <c r="H3171">
        <v>0.72569444444444442</v>
      </c>
      <c r="I3171">
        <v>10</v>
      </c>
      <c r="J3171">
        <v>0</v>
      </c>
      <c r="K3171">
        <v>10</v>
      </c>
      <c r="L3171">
        <v>0</v>
      </c>
      <c r="M3171" s="1" t="str">
        <f>IFERROR(VLOOKUP(Tabla1[[#This Row],[COD]],Circuitos[],2,0)," ")</f>
        <v xml:space="preserve"> </v>
      </c>
      <c r="N3171" s="9">
        <f>Tabla1[[#This Row],[DIA]]</f>
        <v>45991</v>
      </c>
    </row>
    <row r="3172" spans="1:14">
      <c r="A3172" s="9" t="str">
        <f>Tabla1[[#This Row],[DIA]]&amp;"-"&amp;Tabla1[[#This Row],[NUM]]</f>
        <v>45991-1859</v>
      </c>
      <c r="B3172" s="61">
        <v>45991</v>
      </c>
      <c r="C3172" t="s">
        <v>147</v>
      </c>
      <c r="D3172" t="s">
        <v>13</v>
      </c>
      <c r="E3172" t="s">
        <v>181</v>
      </c>
      <c r="F3172">
        <v>1859</v>
      </c>
      <c r="G3172">
        <v>0.55208333333333337</v>
      </c>
      <c r="H3172">
        <v>0.70138888888888884</v>
      </c>
      <c r="I3172">
        <v>16</v>
      </c>
      <c r="J3172">
        <v>0</v>
      </c>
      <c r="K3172">
        <v>16</v>
      </c>
      <c r="L3172">
        <v>0</v>
      </c>
      <c r="M3172" s="1" t="str">
        <f>IFERROR(VLOOKUP(Tabla1[[#This Row],[COD]],Circuitos[],2,0)," ")</f>
        <v xml:space="preserve"> </v>
      </c>
      <c r="N3172" s="9">
        <f>Tabla1[[#This Row],[DIA]]</f>
        <v>45991</v>
      </c>
    </row>
    <row r="3173" spans="1:14">
      <c r="A3173" s="9" t="str">
        <f>Tabla1[[#This Row],[DIA]]&amp;"-"&amp;Tabla1[[#This Row],[NUM]]</f>
        <v>45991-1313</v>
      </c>
      <c r="B3173" s="61">
        <v>45991</v>
      </c>
      <c r="C3173" t="s">
        <v>147</v>
      </c>
      <c r="D3173" t="s">
        <v>22</v>
      </c>
      <c r="E3173" t="s">
        <v>181</v>
      </c>
      <c r="F3173">
        <v>1313</v>
      </c>
      <c r="G3173">
        <v>0.59375</v>
      </c>
      <c r="H3173">
        <v>0.72569444444444442</v>
      </c>
      <c r="I3173">
        <v>6</v>
      </c>
      <c r="J3173">
        <v>0</v>
      </c>
      <c r="K3173">
        <v>6</v>
      </c>
      <c r="L3173">
        <v>0</v>
      </c>
      <c r="M3173" s="1" t="str">
        <f>IFERROR(VLOOKUP(Tabla1[[#This Row],[COD]],Circuitos[],2,0)," ")</f>
        <v xml:space="preserve"> </v>
      </c>
      <c r="N3173" s="9">
        <f>Tabla1[[#This Row],[DIA]]</f>
        <v>45991</v>
      </c>
    </row>
    <row r="3174" spans="1:14">
      <c r="A3174" s="9" t="str">
        <f>Tabla1[[#This Row],[DIA]]&amp;"-"&amp;Tabla1[[#This Row],[NUM]]</f>
        <v>45991-701</v>
      </c>
      <c r="B3174" s="61">
        <v>45991</v>
      </c>
      <c r="C3174" t="s">
        <v>13</v>
      </c>
      <c r="D3174" t="s">
        <v>484</v>
      </c>
      <c r="E3174" t="s">
        <v>548</v>
      </c>
      <c r="F3174">
        <v>701</v>
      </c>
      <c r="G3174">
        <v>0.54513888888888884</v>
      </c>
      <c r="H3174">
        <v>0.72916666666666663</v>
      </c>
      <c r="I3174">
        <v>20</v>
      </c>
      <c r="J3174">
        <v>0</v>
      </c>
      <c r="K3174">
        <v>20</v>
      </c>
      <c r="L3174">
        <v>0</v>
      </c>
      <c r="M3174" s="1" t="str">
        <f>IFERROR(VLOOKUP(Tabla1[[#This Row],[COD]],Circuitos[],2,0)," ")</f>
        <v xml:space="preserve"> </v>
      </c>
      <c r="N3174" s="9">
        <f>Tabla1[[#This Row],[DIA]]</f>
        <v>45991</v>
      </c>
    </row>
    <row r="3175" spans="1:14">
      <c r="A3175" s="9" t="str">
        <f>Tabla1[[#This Row],[DIA]]&amp;"-"&amp;Tabla1[[#This Row],[NUM]]</f>
        <v>45991-599</v>
      </c>
      <c r="B3175" s="61">
        <v>45991</v>
      </c>
      <c r="C3175" t="s">
        <v>13</v>
      </c>
      <c r="D3175" t="s">
        <v>201</v>
      </c>
      <c r="E3175" t="s">
        <v>250</v>
      </c>
      <c r="F3175">
        <v>599</v>
      </c>
      <c r="G3175">
        <v>0.51388888888888884</v>
      </c>
      <c r="H3175">
        <v>0.61458333333333337</v>
      </c>
      <c r="I3175">
        <v>50</v>
      </c>
      <c r="J3175">
        <v>0</v>
      </c>
      <c r="K3175">
        <v>50</v>
      </c>
      <c r="L3175">
        <v>0</v>
      </c>
      <c r="M3175" s="1" t="str">
        <f>IFERROR(VLOOKUP(Tabla1[[#This Row],[COD]],Circuitos[],2,0)," ")</f>
        <v xml:space="preserve"> </v>
      </c>
      <c r="N3175" s="9">
        <f>Tabla1[[#This Row],[DIA]]</f>
        <v>45991</v>
      </c>
    </row>
    <row r="3176" spans="1:14">
      <c r="A3176" s="9" t="str">
        <f>Tabla1[[#This Row],[DIA]]&amp;"-"&amp;Tabla1[[#This Row],[NUM]]</f>
        <v>45991-765</v>
      </c>
      <c r="B3176" s="61">
        <v>45991</v>
      </c>
      <c r="C3176" t="s">
        <v>13</v>
      </c>
      <c r="D3176" t="s">
        <v>192</v>
      </c>
      <c r="E3176" t="s">
        <v>250</v>
      </c>
      <c r="F3176">
        <v>765</v>
      </c>
      <c r="G3176">
        <v>0.66666666666666663</v>
      </c>
      <c r="H3176">
        <v>0.78472222222222221</v>
      </c>
      <c r="I3176">
        <v>50</v>
      </c>
      <c r="J3176">
        <v>0</v>
      </c>
      <c r="K3176">
        <v>50</v>
      </c>
      <c r="L3176">
        <v>0</v>
      </c>
      <c r="M3176" s="1" t="str">
        <f>IFERROR(VLOOKUP(Tabla1[[#This Row],[COD]],Circuitos[],2,0)," ")</f>
        <v xml:space="preserve"> </v>
      </c>
      <c r="N3176" s="9">
        <f>Tabla1[[#This Row],[DIA]]</f>
        <v>45991</v>
      </c>
    </row>
    <row r="3177" spans="1:14">
      <c r="A3177" s="9" t="str">
        <f>Tabla1[[#This Row],[DIA]]&amp;"-"&amp;Tabla1[[#This Row],[NUM]]</f>
        <v>45991-1858</v>
      </c>
      <c r="B3177" s="61">
        <v>45991</v>
      </c>
      <c r="C3177" t="s">
        <v>13</v>
      </c>
      <c r="D3177" t="s">
        <v>147</v>
      </c>
      <c r="E3177" t="s">
        <v>181</v>
      </c>
      <c r="F3177">
        <v>1858</v>
      </c>
      <c r="G3177">
        <v>0.5</v>
      </c>
      <c r="H3177">
        <v>0.76041666666666663</v>
      </c>
      <c r="I3177">
        <v>30</v>
      </c>
      <c r="J3177">
        <v>0</v>
      </c>
      <c r="K3177">
        <v>30</v>
      </c>
      <c r="L3177">
        <v>0</v>
      </c>
      <c r="M3177" s="1" t="str">
        <f>IFERROR(VLOOKUP(Tabla1[[#This Row],[COD]],Circuitos[],2,0)," ")</f>
        <v xml:space="preserve"> </v>
      </c>
      <c r="N3177" s="9">
        <f>Tabla1[[#This Row],[DIA]]</f>
        <v>45991</v>
      </c>
    </row>
    <row r="3178" spans="1:14">
      <c r="A3178" s="9" t="str">
        <f>Tabla1[[#This Row],[DIA]]&amp;"-"&amp;Tabla1[[#This Row],[NUM]]</f>
        <v>45991-741</v>
      </c>
      <c r="B3178" s="61">
        <v>45991</v>
      </c>
      <c r="C3178" t="s">
        <v>13</v>
      </c>
      <c r="D3178" t="s">
        <v>196</v>
      </c>
      <c r="E3178" t="s">
        <v>250</v>
      </c>
      <c r="F3178">
        <v>741</v>
      </c>
      <c r="G3178">
        <v>0.36805555555555558</v>
      </c>
      <c r="H3178">
        <v>0.47916666666666669</v>
      </c>
      <c r="I3178">
        <v>50</v>
      </c>
      <c r="J3178">
        <v>0</v>
      </c>
      <c r="K3178">
        <v>50</v>
      </c>
      <c r="L3178">
        <v>0</v>
      </c>
      <c r="M3178" s="1" t="str">
        <f>IFERROR(VLOOKUP(Tabla1[[#This Row],[COD]],Circuitos[],2,0)," ")</f>
        <v xml:space="preserve"> </v>
      </c>
      <c r="N3178" s="9">
        <f>Tabla1[[#This Row],[DIA]]</f>
        <v>45991</v>
      </c>
    </row>
    <row r="3179" spans="1:14">
      <c r="A3179" s="9" t="str">
        <f>Tabla1[[#This Row],[DIA]]&amp;"-"&amp;Tabla1[[#This Row],[NUM]]</f>
        <v>45991-1302</v>
      </c>
      <c r="B3179" s="61">
        <v>45991</v>
      </c>
      <c r="C3179" t="s">
        <v>22</v>
      </c>
      <c r="D3179" t="s">
        <v>147</v>
      </c>
      <c r="E3179" t="s">
        <v>181</v>
      </c>
      <c r="F3179">
        <v>1302</v>
      </c>
      <c r="G3179">
        <v>0.50347222222222221</v>
      </c>
      <c r="H3179">
        <v>0.77083333333333337</v>
      </c>
      <c r="I3179">
        <v>20</v>
      </c>
      <c r="J3179">
        <v>0</v>
      </c>
      <c r="K3179">
        <v>20</v>
      </c>
      <c r="L3179">
        <v>0</v>
      </c>
      <c r="M3179" s="1" t="str">
        <f>IFERROR(VLOOKUP(Tabla1[[#This Row],[COD]],Circuitos[],2,0)," ")</f>
        <v xml:space="preserve"> </v>
      </c>
      <c r="N3179" s="9">
        <f>Tabla1[[#This Row],[DIA]]</f>
        <v>45991</v>
      </c>
    </row>
    <row r="3180" spans="1:14">
      <c r="A3180" s="9" t="str">
        <f>Tabla1[[#This Row],[DIA]]&amp;"-"&amp;Tabla1[[#This Row],[NUM]]</f>
        <v>45992-1336</v>
      </c>
      <c r="B3180" s="61">
        <v>45992</v>
      </c>
      <c r="C3180" t="s">
        <v>36</v>
      </c>
      <c r="D3180" t="s">
        <v>183</v>
      </c>
      <c r="E3180" t="s">
        <v>174</v>
      </c>
      <c r="F3180">
        <v>1336</v>
      </c>
      <c r="G3180">
        <v>0.58680555555555558</v>
      </c>
      <c r="H3180">
        <v>0.82291666666666663</v>
      </c>
      <c r="I3180">
        <v>10</v>
      </c>
      <c r="J3180">
        <v>0</v>
      </c>
      <c r="K3180">
        <v>10</v>
      </c>
      <c r="L3180">
        <v>0</v>
      </c>
      <c r="M3180" s="1" t="str">
        <f>IFERROR(VLOOKUP(Tabla1[[#This Row],[COD]],Circuitos[],2,0)," ")</f>
        <v>Programas de Egipto</v>
      </c>
      <c r="N3180" s="9">
        <f>Tabla1[[#This Row],[DIA]]</f>
        <v>45992</v>
      </c>
    </row>
    <row r="3181" spans="1:14">
      <c r="A3181" s="9" t="str">
        <f>Tabla1[[#This Row],[DIA]]&amp;"-"&amp;Tabla1[[#This Row],[NUM]]</f>
        <v>45992-872</v>
      </c>
      <c r="B3181" s="61">
        <v>45992</v>
      </c>
      <c r="C3181" t="s">
        <v>223</v>
      </c>
      <c r="D3181" t="s">
        <v>13</v>
      </c>
      <c r="E3181" t="s">
        <v>250</v>
      </c>
      <c r="F3181">
        <v>872</v>
      </c>
      <c r="G3181">
        <v>0.64930555555555558</v>
      </c>
      <c r="H3181">
        <v>0.78819444444444442</v>
      </c>
      <c r="I3181">
        <v>50</v>
      </c>
      <c r="J3181">
        <v>0</v>
      </c>
      <c r="K3181">
        <v>50</v>
      </c>
      <c r="L3181">
        <v>0</v>
      </c>
      <c r="M3181" s="1" t="str">
        <f>IFERROR(VLOOKUP(Tabla1[[#This Row],[COD]],Circuitos[],2,0)," ")</f>
        <v xml:space="preserve"> </v>
      </c>
      <c r="N3181" s="9">
        <f>Tabla1[[#This Row],[DIA]]</f>
        <v>45992</v>
      </c>
    </row>
    <row r="3182" spans="1:14">
      <c r="A3182" s="9" t="str">
        <f>Tabla1[[#This Row],[DIA]]&amp;"-"&amp;Tabla1[[#This Row],[NUM]]</f>
        <v>45992-1335</v>
      </c>
      <c r="B3182" s="61">
        <v>45992</v>
      </c>
      <c r="C3182" t="s">
        <v>173</v>
      </c>
      <c r="D3182" t="s">
        <v>36</v>
      </c>
      <c r="E3182" t="s">
        <v>174</v>
      </c>
      <c r="F3182">
        <v>1335</v>
      </c>
      <c r="G3182">
        <v>0.40277777777777779</v>
      </c>
      <c r="H3182">
        <v>0.54513888888888884</v>
      </c>
      <c r="I3182">
        <v>10</v>
      </c>
      <c r="J3182">
        <v>0</v>
      </c>
      <c r="K3182">
        <v>10</v>
      </c>
      <c r="L3182">
        <v>0</v>
      </c>
      <c r="M3182" s="1" t="str">
        <f>IFERROR(VLOOKUP(Tabla1[[#This Row],[COD]],Circuitos[],2,0)," ")</f>
        <v xml:space="preserve"> </v>
      </c>
      <c r="N3182" s="9">
        <f>Tabla1[[#This Row],[DIA]]</f>
        <v>45992</v>
      </c>
    </row>
    <row r="3183" spans="1:14">
      <c r="A3183" s="9" t="str">
        <f>Tabla1[[#This Row],[DIA]]&amp;"-"&amp;Tabla1[[#This Row],[NUM]]</f>
        <v>45992-1002</v>
      </c>
      <c r="B3183" s="61">
        <v>45992</v>
      </c>
      <c r="C3183" t="s">
        <v>173</v>
      </c>
      <c r="D3183" t="s">
        <v>13</v>
      </c>
      <c r="E3183" t="s">
        <v>174</v>
      </c>
      <c r="F3183">
        <v>1002</v>
      </c>
      <c r="G3183">
        <v>0.3125</v>
      </c>
      <c r="H3183">
        <v>0.4861111111111111</v>
      </c>
      <c r="I3183">
        <v>20</v>
      </c>
      <c r="J3183">
        <v>0</v>
      </c>
      <c r="K3183">
        <v>20</v>
      </c>
      <c r="L3183">
        <v>0</v>
      </c>
      <c r="M3183" s="1" t="str">
        <f>IFERROR(VLOOKUP(Tabla1[[#This Row],[COD]],Circuitos[],2,0)," ")</f>
        <v>Programas de Egipto</v>
      </c>
      <c r="N3183" s="9">
        <f>Tabla1[[#This Row],[DIA]]</f>
        <v>45992</v>
      </c>
    </row>
    <row r="3184" spans="1:14">
      <c r="A3184" s="9" t="str">
        <f>Tabla1[[#This Row],[DIA]]&amp;"-"&amp;Tabla1[[#This Row],[NUM]]</f>
        <v>45992-1014</v>
      </c>
      <c r="B3184" s="61">
        <v>45992</v>
      </c>
      <c r="C3184" t="s">
        <v>173</v>
      </c>
      <c r="D3184" t="s">
        <v>57</v>
      </c>
      <c r="E3184" t="s">
        <v>174</v>
      </c>
      <c r="F3184">
        <v>1014</v>
      </c>
      <c r="G3184">
        <v>0.35416666666666669</v>
      </c>
      <c r="H3184">
        <v>0.54166666666666663</v>
      </c>
      <c r="I3184">
        <v>88</v>
      </c>
      <c r="J3184">
        <v>31</v>
      </c>
      <c r="K3184">
        <v>57</v>
      </c>
      <c r="L3184">
        <v>35.227272727272727</v>
      </c>
      <c r="M3184" s="1" t="str">
        <f>IFERROR(VLOOKUP(Tabla1[[#This Row],[COD]],Circuitos[],2,0)," ")</f>
        <v xml:space="preserve"> </v>
      </c>
      <c r="N3184" s="9">
        <f>Tabla1[[#This Row],[DIA]]</f>
        <v>45992</v>
      </c>
    </row>
    <row r="3185" spans="1:14">
      <c r="A3185" s="9" t="str">
        <f>Tabla1[[#This Row],[DIA]]&amp;"-"&amp;Tabla1[[#This Row],[NUM]]</f>
        <v>45992-2022</v>
      </c>
      <c r="B3185" s="61">
        <v>45992</v>
      </c>
      <c r="C3185" t="s">
        <v>147</v>
      </c>
      <c r="D3185" t="s">
        <v>180</v>
      </c>
      <c r="E3185" t="s">
        <v>181</v>
      </c>
      <c r="F3185">
        <v>2022</v>
      </c>
      <c r="G3185">
        <v>9.0277777777777776E-2</v>
      </c>
      <c r="H3185">
        <v>0.15277777777777779</v>
      </c>
      <c r="I3185">
        <v>20</v>
      </c>
      <c r="J3185">
        <v>0</v>
      </c>
      <c r="K3185">
        <v>20</v>
      </c>
      <c r="L3185">
        <v>0</v>
      </c>
      <c r="M3185" s="1" t="str">
        <f>IFERROR(VLOOKUP(Tabla1[[#This Row],[COD]],Circuitos[],2,0)," ")</f>
        <v xml:space="preserve"> </v>
      </c>
      <c r="N3185" s="9">
        <f>Tabla1[[#This Row],[DIA]]</f>
        <v>45992</v>
      </c>
    </row>
    <row r="3186" spans="1:14">
      <c r="A3186" s="9" t="str">
        <f>Tabla1[[#This Row],[DIA]]&amp;"-"&amp;Tabla1[[#This Row],[NUM]]</f>
        <v>45992-1002</v>
      </c>
      <c r="B3186" s="61">
        <v>45992</v>
      </c>
      <c r="C3186" t="s">
        <v>13</v>
      </c>
      <c r="D3186" t="s">
        <v>183</v>
      </c>
      <c r="E3186" t="s">
        <v>174</v>
      </c>
      <c r="F3186">
        <v>1002</v>
      </c>
      <c r="G3186">
        <v>0.52777777777777779</v>
      </c>
      <c r="H3186">
        <v>0.77777777777777779</v>
      </c>
      <c r="I3186">
        <v>20</v>
      </c>
      <c r="J3186">
        <v>0</v>
      </c>
      <c r="K3186">
        <v>20</v>
      </c>
      <c r="L3186">
        <v>0</v>
      </c>
      <c r="M3186" s="1" t="str">
        <f>IFERROR(VLOOKUP(Tabla1[[#This Row],[COD]],Circuitos[],2,0)," ")</f>
        <v>Programas de Egipto</v>
      </c>
      <c r="N3186" s="9">
        <f>Tabla1[[#This Row],[DIA]]</f>
        <v>45992</v>
      </c>
    </row>
    <row r="3187" spans="1:14">
      <c r="A3187" s="9" t="str">
        <f>Tabla1[[#This Row],[DIA]]&amp;"-"&amp;Tabla1[[#This Row],[NUM]]</f>
        <v>45992-1010</v>
      </c>
      <c r="B3187" s="61">
        <v>45992</v>
      </c>
      <c r="C3187" t="s">
        <v>24</v>
      </c>
      <c r="D3187" t="s">
        <v>183</v>
      </c>
      <c r="E3187" t="s">
        <v>174</v>
      </c>
      <c r="F3187">
        <v>1010</v>
      </c>
      <c r="G3187">
        <v>0.70833333333333337</v>
      </c>
      <c r="H3187">
        <v>0.96875</v>
      </c>
      <c r="I3187">
        <v>88</v>
      </c>
      <c r="J3187">
        <v>75</v>
      </c>
      <c r="K3187">
        <v>13</v>
      </c>
      <c r="L3187">
        <v>85.227272727272734</v>
      </c>
      <c r="M3187" s="1" t="str">
        <f>IFERROR(VLOOKUP(Tabla1[[#This Row],[COD]],Circuitos[],2,0)," ")</f>
        <v>Nefertari y Abu Simbel / Maravillas del Nilo y Abu Simbel</v>
      </c>
      <c r="N3187" s="9">
        <f>Tabla1[[#This Row],[DIA]]</f>
        <v>45992</v>
      </c>
    </row>
    <row r="3188" spans="1:14">
      <c r="A3188" s="9" t="str">
        <f>Tabla1[[#This Row],[DIA]]&amp;"-"&amp;Tabla1[[#This Row],[NUM]]</f>
        <v>45993-792</v>
      </c>
      <c r="B3188" s="61">
        <v>45993</v>
      </c>
      <c r="C3188" t="s">
        <v>247</v>
      </c>
      <c r="D3188" t="s">
        <v>13</v>
      </c>
      <c r="E3188" t="s">
        <v>250</v>
      </c>
      <c r="F3188">
        <v>792</v>
      </c>
      <c r="G3188">
        <v>0.51388888888888884</v>
      </c>
      <c r="H3188">
        <v>0.64583333333333337</v>
      </c>
      <c r="I3188">
        <v>50</v>
      </c>
      <c r="J3188">
        <v>0</v>
      </c>
      <c r="K3188">
        <v>50</v>
      </c>
      <c r="L3188">
        <v>0</v>
      </c>
      <c r="M3188" s="1" t="str">
        <f>IFERROR(VLOOKUP(Tabla1[[#This Row],[COD]],Circuitos[],2,0)," ")</f>
        <v xml:space="preserve"> </v>
      </c>
      <c r="N3188" s="9">
        <f>Tabla1[[#This Row],[DIA]]</f>
        <v>45993</v>
      </c>
    </row>
    <row r="3189" spans="1:14">
      <c r="A3189" s="9" t="str">
        <f>Tabla1[[#This Row],[DIA]]&amp;"-"&amp;Tabla1[[#This Row],[NUM]]</f>
        <v>45994-2333</v>
      </c>
      <c r="B3189" s="61">
        <v>45994</v>
      </c>
      <c r="C3189" t="s">
        <v>185</v>
      </c>
      <c r="D3189" t="s">
        <v>147</v>
      </c>
      <c r="E3189" t="s">
        <v>181</v>
      </c>
      <c r="F3189">
        <v>2333</v>
      </c>
      <c r="G3189">
        <v>0.79513888888888884</v>
      </c>
      <c r="H3189">
        <v>0.85763888888888884</v>
      </c>
      <c r="I3189">
        <v>40</v>
      </c>
      <c r="J3189">
        <v>0</v>
      </c>
      <c r="K3189">
        <v>40</v>
      </c>
      <c r="L3189">
        <v>0</v>
      </c>
      <c r="M3189" s="1" t="str">
        <f>IFERROR(VLOOKUP(Tabla1[[#This Row],[COD]],Circuitos[],2,0)," ")</f>
        <v xml:space="preserve"> </v>
      </c>
      <c r="N3189" s="9">
        <f>Tabla1[[#This Row],[DIA]]</f>
        <v>45994</v>
      </c>
    </row>
    <row r="3190" spans="1:14">
      <c r="A3190" s="9" t="str">
        <f>Tabla1[[#This Row],[DIA]]&amp;"-"&amp;Tabla1[[#This Row],[NUM]]</f>
        <v>45994-8055</v>
      </c>
      <c r="B3190" s="61">
        <v>45994</v>
      </c>
      <c r="C3190" t="s">
        <v>175</v>
      </c>
      <c r="D3190" t="s">
        <v>173</v>
      </c>
      <c r="E3190" t="s">
        <v>257</v>
      </c>
      <c r="F3190">
        <v>8055</v>
      </c>
      <c r="G3190">
        <v>0.5625</v>
      </c>
      <c r="H3190">
        <v>0.61458333333333337</v>
      </c>
      <c r="I3190">
        <v>20</v>
      </c>
      <c r="J3190">
        <v>0</v>
      </c>
      <c r="K3190">
        <v>20</v>
      </c>
      <c r="L3190">
        <v>0</v>
      </c>
      <c r="M3190" s="1" t="str">
        <f>IFERROR(VLOOKUP(Tabla1[[#This Row],[COD]],Circuitos[],2,0)," ")</f>
        <v xml:space="preserve"> </v>
      </c>
      <c r="N3190" s="9">
        <f>Tabla1[[#This Row],[DIA]]</f>
        <v>45994</v>
      </c>
    </row>
    <row r="3191" spans="1:14">
      <c r="A3191" s="9" t="str">
        <f>Tabla1[[#This Row],[DIA]]&amp;"-"&amp;Tabla1[[#This Row],[NUM]]</f>
        <v>45994-872</v>
      </c>
      <c r="B3191" s="61">
        <v>45994</v>
      </c>
      <c r="C3191" t="s">
        <v>223</v>
      </c>
      <c r="D3191" t="s">
        <v>13</v>
      </c>
      <c r="E3191" t="s">
        <v>250</v>
      </c>
      <c r="F3191">
        <v>872</v>
      </c>
      <c r="G3191">
        <v>0.64930555555555558</v>
      </c>
      <c r="H3191">
        <v>0.78819444444444442</v>
      </c>
      <c r="I3191">
        <v>50</v>
      </c>
      <c r="J3191">
        <v>0</v>
      </c>
      <c r="K3191">
        <v>50</v>
      </c>
      <c r="L3191">
        <v>0</v>
      </c>
      <c r="M3191" s="1" t="str">
        <f>IFERROR(VLOOKUP(Tabla1[[#This Row],[COD]],Circuitos[],2,0)," ")</f>
        <v xml:space="preserve"> </v>
      </c>
      <c r="N3191" s="9">
        <f>Tabla1[[#This Row],[DIA]]</f>
        <v>45994</v>
      </c>
    </row>
    <row r="3192" spans="1:14">
      <c r="A3192" s="9" t="str">
        <f>Tabla1[[#This Row],[DIA]]&amp;"-"&amp;Tabla1[[#This Row],[NUM]]</f>
        <v>45994-1220</v>
      </c>
      <c r="B3192" s="61">
        <v>45994</v>
      </c>
      <c r="C3192" t="s">
        <v>557</v>
      </c>
      <c r="D3192" t="s">
        <v>13</v>
      </c>
      <c r="E3192" t="s">
        <v>250</v>
      </c>
      <c r="F3192">
        <v>1220</v>
      </c>
      <c r="G3192">
        <v>0.40277777777777779</v>
      </c>
      <c r="H3192">
        <v>0.47569444444444442</v>
      </c>
      <c r="I3192">
        <v>50</v>
      </c>
      <c r="J3192">
        <v>0</v>
      </c>
      <c r="K3192">
        <v>50</v>
      </c>
      <c r="L3192">
        <v>0</v>
      </c>
      <c r="M3192" s="1" t="str">
        <f>IFERROR(VLOOKUP(Tabla1[[#This Row],[COD]],Circuitos[],2,0)," ")</f>
        <v xml:space="preserve"> </v>
      </c>
      <c r="N3192" s="9">
        <f>Tabla1[[#This Row],[DIA]]</f>
        <v>45994</v>
      </c>
    </row>
    <row r="3193" spans="1:14">
      <c r="A3193" s="9" t="str">
        <f>Tabla1[[#This Row],[DIA]]&amp;"-"&amp;Tabla1[[#This Row],[NUM]]</f>
        <v>45994-810</v>
      </c>
      <c r="B3193" s="61">
        <v>45994</v>
      </c>
      <c r="C3193" t="s">
        <v>236</v>
      </c>
      <c r="D3193" t="s">
        <v>13</v>
      </c>
      <c r="E3193" t="s">
        <v>250</v>
      </c>
      <c r="F3193">
        <v>810</v>
      </c>
      <c r="G3193">
        <v>0.65625</v>
      </c>
      <c r="H3193">
        <v>0.78819444444444442</v>
      </c>
      <c r="I3193">
        <v>50</v>
      </c>
      <c r="J3193">
        <v>0</v>
      </c>
      <c r="K3193">
        <v>50</v>
      </c>
      <c r="L3193">
        <v>0</v>
      </c>
      <c r="M3193" s="1" t="str">
        <f>IFERROR(VLOOKUP(Tabla1[[#This Row],[COD]],Circuitos[],2,0)," ")</f>
        <v xml:space="preserve"> </v>
      </c>
      <c r="N3193" s="9">
        <f>Tabla1[[#This Row],[DIA]]</f>
        <v>45994</v>
      </c>
    </row>
    <row r="3194" spans="1:14">
      <c r="A3194" s="9" t="str">
        <f>Tabla1[[#This Row],[DIA]]&amp;"-"&amp;Tabla1[[#This Row],[NUM]]</f>
        <v>45995-598</v>
      </c>
      <c r="B3194" s="61">
        <v>45995</v>
      </c>
      <c r="C3194" t="s">
        <v>201</v>
      </c>
      <c r="D3194" t="s">
        <v>13</v>
      </c>
      <c r="E3194" t="s">
        <v>250</v>
      </c>
      <c r="F3194">
        <v>598</v>
      </c>
      <c r="G3194">
        <v>0.50694444444444442</v>
      </c>
      <c r="H3194">
        <v>0.60763888888888884</v>
      </c>
      <c r="I3194">
        <v>50</v>
      </c>
      <c r="J3194">
        <v>0</v>
      </c>
      <c r="K3194">
        <v>50</v>
      </c>
      <c r="L3194">
        <v>0</v>
      </c>
      <c r="M3194" s="1" t="str">
        <f>IFERROR(VLOOKUP(Tabla1[[#This Row],[COD]],Circuitos[],2,0)," ")</f>
        <v xml:space="preserve"> </v>
      </c>
      <c r="N3194" s="9">
        <f>Tabla1[[#This Row],[DIA]]</f>
        <v>45995</v>
      </c>
    </row>
    <row r="3195" spans="1:14">
      <c r="A3195" s="9" t="str">
        <f>Tabla1[[#This Row],[DIA]]&amp;"-"&amp;Tabla1[[#This Row],[NUM]]</f>
        <v>45995-1328</v>
      </c>
      <c r="B3195" s="61">
        <v>45995</v>
      </c>
      <c r="C3195" t="s">
        <v>192</v>
      </c>
      <c r="D3195" t="s">
        <v>13</v>
      </c>
      <c r="E3195" t="s">
        <v>250</v>
      </c>
      <c r="F3195">
        <v>1328</v>
      </c>
      <c r="G3195">
        <v>0.50694444444444442</v>
      </c>
      <c r="H3195">
        <v>0.625</v>
      </c>
      <c r="I3195">
        <v>50</v>
      </c>
      <c r="J3195">
        <v>0</v>
      </c>
      <c r="K3195">
        <v>50</v>
      </c>
      <c r="L3195">
        <v>0</v>
      </c>
      <c r="M3195" s="1" t="str">
        <f>IFERROR(VLOOKUP(Tabla1[[#This Row],[COD]],Circuitos[],2,0)," ")</f>
        <v xml:space="preserve"> </v>
      </c>
      <c r="N3195" s="9">
        <f>Tabla1[[#This Row],[DIA]]</f>
        <v>45995</v>
      </c>
    </row>
    <row r="3196" spans="1:14">
      <c r="A3196" s="9" t="str">
        <f>Tabla1[[#This Row],[DIA]]&amp;"-"&amp;Tabla1[[#This Row],[NUM]]</f>
        <v>45995-742</v>
      </c>
      <c r="B3196" s="61">
        <v>45995</v>
      </c>
      <c r="C3196" t="s">
        <v>196</v>
      </c>
      <c r="D3196" t="s">
        <v>13</v>
      </c>
      <c r="E3196" t="s">
        <v>250</v>
      </c>
      <c r="F3196">
        <v>742</v>
      </c>
      <c r="G3196">
        <v>0.50694444444444442</v>
      </c>
      <c r="H3196">
        <v>0.625</v>
      </c>
      <c r="I3196">
        <v>50</v>
      </c>
      <c r="J3196">
        <v>0</v>
      </c>
      <c r="K3196">
        <v>50</v>
      </c>
      <c r="L3196">
        <v>0</v>
      </c>
      <c r="M3196" s="1" t="str">
        <f>IFERROR(VLOOKUP(Tabla1[[#This Row],[COD]],Circuitos[],2,0)," ")</f>
        <v xml:space="preserve"> </v>
      </c>
      <c r="N3196" s="9">
        <f>Tabla1[[#This Row],[DIA]]</f>
        <v>45995</v>
      </c>
    </row>
    <row r="3197" spans="1:14">
      <c r="A3197" s="9" t="str">
        <f>Tabla1[[#This Row],[DIA]]&amp;"-"&amp;Tabla1[[#This Row],[NUM]]</f>
        <v>45996-1012</v>
      </c>
      <c r="B3197" s="61">
        <v>45996</v>
      </c>
      <c r="C3197" t="s">
        <v>562</v>
      </c>
      <c r="D3197" t="s">
        <v>173</v>
      </c>
      <c r="E3197" t="s">
        <v>174</v>
      </c>
      <c r="F3197">
        <v>1012</v>
      </c>
      <c r="G3197">
        <v>0.46875</v>
      </c>
      <c r="H3197">
        <v>0.54166666666666663</v>
      </c>
      <c r="I3197">
        <v>88</v>
      </c>
      <c r="J3197">
        <v>73</v>
      </c>
      <c r="K3197">
        <v>15</v>
      </c>
      <c r="L3197">
        <v>82.954545454545453</v>
      </c>
      <c r="M3197" s="1" t="str">
        <f>IFERROR(VLOOKUP(Tabla1[[#This Row],[COD]],Circuitos[],2,0)," ")</f>
        <v xml:space="preserve"> </v>
      </c>
      <c r="N3197" s="9">
        <f>Tabla1[[#This Row],[DIA]]</f>
        <v>45996</v>
      </c>
    </row>
    <row r="3198" spans="1:14">
      <c r="A3198" s="9" t="str">
        <f>Tabla1[[#This Row],[DIA]]&amp;"-"&amp;Tabla1[[#This Row],[NUM]]</f>
        <v>45996-3736</v>
      </c>
      <c r="B3198" s="61">
        <v>45996</v>
      </c>
      <c r="C3198" t="s">
        <v>33</v>
      </c>
      <c r="D3198" t="s">
        <v>201</v>
      </c>
      <c r="E3198" t="s">
        <v>202</v>
      </c>
      <c r="F3198">
        <v>3736</v>
      </c>
      <c r="G3198">
        <v>0.64930555555555558</v>
      </c>
      <c r="H3198">
        <v>0.76736111111111116</v>
      </c>
      <c r="I3198">
        <v>20</v>
      </c>
      <c r="J3198">
        <v>0</v>
      </c>
      <c r="K3198">
        <v>20</v>
      </c>
      <c r="L3198">
        <v>0</v>
      </c>
      <c r="M3198" s="1" t="str">
        <f>IFERROR(VLOOKUP(Tabla1[[#This Row],[COD]],Circuitos[],2,0)," ")</f>
        <v xml:space="preserve"> </v>
      </c>
      <c r="N3198" s="9">
        <f>Tabla1[[#This Row],[DIA]]</f>
        <v>45996</v>
      </c>
    </row>
    <row r="3199" spans="1:14">
      <c r="A3199" s="9" t="str">
        <f>Tabla1[[#This Row],[DIA]]&amp;"-"&amp;Tabla1[[#This Row],[NUM]]</f>
        <v>45996-1729</v>
      </c>
      <c r="B3199" s="61">
        <v>45996</v>
      </c>
      <c r="C3199" t="s">
        <v>33</v>
      </c>
      <c r="D3199" t="s">
        <v>206</v>
      </c>
      <c r="E3199" t="s">
        <v>207</v>
      </c>
      <c r="F3199">
        <v>1729</v>
      </c>
      <c r="G3199">
        <v>0.72916666666666663</v>
      </c>
      <c r="H3199">
        <v>0.84375</v>
      </c>
      <c r="I3199">
        <v>20</v>
      </c>
      <c r="J3199">
        <v>0</v>
      </c>
      <c r="K3199">
        <v>20</v>
      </c>
      <c r="L3199">
        <v>0</v>
      </c>
      <c r="M3199" s="1" t="str">
        <f>IFERROR(VLOOKUP(Tabla1[[#This Row],[COD]],Circuitos[],2,0)," ")</f>
        <v xml:space="preserve"> </v>
      </c>
      <c r="N3199" s="9">
        <f>Tabla1[[#This Row],[DIA]]</f>
        <v>45996</v>
      </c>
    </row>
    <row r="3200" spans="1:14">
      <c r="A3200" s="9" t="str">
        <f>Tabla1[[#This Row],[DIA]]&amp;"-"&amp;Tabla1[[#This Row],[NUM]]</f>
        <v>45996-1151</v>
      </c>
      <c r="B3200" s="61">
        <v>45996</v>
      </c>
      <c r="C3200" t="s">
        <v>33</v>
      </c>
      <c r="D3200" t="s">
        <v>192</v>
      </c>
      <c r="E3200" t="s">
        <v>193</v>
      </c>
      <c r="F3200">
        <v>1151</v>
      </c>
      <c r="G3200">
        <v>0.70486111111111116</v>
      </c>
      <c r="H3200">
        <v>0.83333333333333337</v>
      </c>
      <c r="I3200">
        <v>20</v>
      </c>
      <c r="J3200">
        <v>0</v>
      </c>
      <c r="K3200">
        <v>20</v>
      </c>
      <c r="L3200">
        <v>0</v>
      </c>
      <c r="M3200" s="1" t="str">
        <f>IFERROR(VLOOKUP(Tabla1[[#This Row],[COD]],Circuitos[],2,0)," ")</f>
        <v xml:space="preserve"> </v>
      </c>
      <c r="N3200" s="9">
        <f>Tabla1[[#This Row],[DIA]]</f>
        <v>45996</v>
      </c>
    </row>
    <row r="3201" spans="1:14">
      <c r="A3201" s="9" t="str">
        <f>Tabla1[[#This Row],[DIA]]&amp;"-"&amp;Tabla1[[#This Row],[NUM]]</f>
        <v>45996-1306</v>
      </c>
      <c r="B3201" s="61">
        <v>45996</v>
      </c>
      <c r="C3201" t="s">
        <v>33</v>
      </c>
      <c r="D3201" t="s">
        <v>147</v>
      </c>
      <c r="E3201" t="s">
        <v>181</v>
      </c>
      <c r="F3201">
        <v>1306</v>
      </c>
      <c r="G3201">
        <v>0.73958333333333337</v>
      </c>
      <c r="H3201">
        <v>1.0416666666666666E-2</v>
      </c>
      <c r="I3201">
        <v>20</v>
      </c>
      <c r="J3201">
        <v>0</v>
      </c>
      <c r="K3201">
        <v>20</v>
      </c>
      <c r="L3201">
        <v>0</v>
      </c>
      <c r="M3201" s="1" t="str">
        <f>IFERROR(VLOOKUP(Tabla1[[#This Row],[COD]],Circuitos[],2,0)," ")</f>
        <v xml:space="preserve"> </v>
      </c>
      <c r="N3201" s="9">
        <f>Tabla1[[#This Row],[DIA]]</f>
        <v>45996</v>
      </c>
    </row>
    <row r="3202" spans="1:14">
      <c r="A3202" s="9" t="str">
        <f>Tabla1[[#This Row],[DIA]]&amp;"-"&amp;Tabla1[[#This Row],[NUM]]</f>
        <v>45996-1833</v>
      </c>
      <c r="B3202" s="61">
        <v>45996</v>
      </c>
      <c r="C3202" t="s">
        <v>33</v>
      </c>
      <c r="D3202" t="s">
        <v>196</v>
      </c>
      <c r="E3202" t="s">
        <v>193</v>
      </c>
      <c r="F3202">
        <v>1833</v>
      </c>
      <c r="G3202">
        <v>0.51736111111111116</v>
      </c>
      <c r="H3202">
        <v>0.64236111111111116</v>
      </c>
      <c r="I3202">
        <v>20</v>
      </c>
      <c r="J3202">
        <v>0</v>
      </c>
      <c r="K3202">
        <v>20</v>
      </c>
      <c r="L3202">
        <v>0</v>
      </c>
      <c r="M3202" s="1" t="str">
        <f>IFERROR(VLOOKUP(Tabla1[[#This Row],[COD]],Circuitos[],2,0)," ")</f>
        <v xml:space="preserve"> </v>
      </c>
      <c r="N3202" s="9">
        <f>Tabla1[[#This Row],[DIA]]</f>
        <v>45996</v>
      </c>
    </row>
    <row r="3203" spans="1:14">
      <c r="A3203" s="9" t="str">
        <f>Tabla1[[#This Row],[DIA]]&amp;"-"&amp;Tabla1[[#This Row],[NUM]]</f>
        <v>45996-1011</v>
      </c>
      <c r="B3203" s="61">
        <v>45996</v>
      </c>
      <c r="C3203" t="s">
        <v>175</v>
      </c>
      <c r="D3203" t="s">
        <v>562</v>
      </c>
      <c r="E3203" t="s">
        <v>174</v>
      </c>
      <c r="F3203">
        <v>1011</v>
      </c>
      <c r="G3203">
        <v>0.33333333333333331</v>
      </c>
      <c r="H3203">
        <v>0.36458333333333331</v>
      </c>
      <c r="I3203">
        <v>88</v>
      </c>
      <c r="J3203">
        <v>73</v>
      </c>
      <c r="K3203">
        <v>15</v>
      </c>
      <c r="L3203">
        <v>82.954545454545453</v>
      </c>
      <c r="M3203" s="1" t="str">
        <f>IFERROR(VLOOKUP(Tabla1[[#This Row],[COD]],Circuitos[],2,0)," ")</f>
        <v xml:space="preserve"> </v>
      </c>
      <c r="N3203" s="9">
        <f>Tabla1[[#This Row],[DIA]]</f>
        <v>45996</v>
      </c>
    </row>
    <row r="3204" spans="1:14">
      <c r="A3204" s="9" t="str">
        <f>Tabla1[[#This Row],[DIA]]&amp;"-"&amp;Tabla1[[#This Row],[NUM]]</f>
        <v>45996-5033</v>
      </c>
      <c r="B3204" s="61">
        <v>45996</v>
      </c>
      <c r="C3204" t="s">
        <v>175</v>
      </c>
      <c r="D3204" t="s">
        <v>173</v>
      </c>
      <c r="E3204" t="s">
        <v>174</v>
      </c>
      <c r="F3204">
        <v>5033</v>
      </c>
      <c r="G3204">
        <v>0.83333333333333337</v>
      </c>
      <c r="H3204">
        <v>0.89583333333333337</v>
      </c>
      <c r="I3204">
        <v>20</v>
      </c>
      <c r="J3204">
        <v>0</v>
      </c>
      <c r="K3204">
        <v>20</v>
      </c>
      <c r="L3204">
        <v>0</v>
      </c>
      <c r="M3204" s="1" t="str">
        <f>IFERROR(VLOOKUP(Tabla1[[#This Row],[COD]],Circuitos[],2,0)," ")</f>
        <v xml:space="preserve"> </v>
      </c>
      <c r="N3204" s="9">
        <f>Tabla1[[#This Row],[DIA]]</f>
        <v>45996</v>
      </c>
    </row>
    <row r="3205" spans="1:14">
      <c r="A3205" s="9" t="str">
        <f>Tabla1[[#This Row],[DIA]]&amp;"-"&amp;Tabla1[[#This Row],[NUM]]</f>
        <v>45996-5003</v>
      </c>
      <c r="B3205" s="61">
        <v>45996</v>
      </c>
      <c r="C3205" t="s">
        <v>175</v>
      </c>
      <c r="D3205" t="s">
        <v>173</v>
      </c>
      <c r="E3205" t="s">
        <v>174</v>
      </c>
      <c r="F3205">
        <v>5003</v>
      </c>
      <c r="G3205">
        <v>0.83333333333333337</v>
      </c>
      <c r="H3205">
        <v>0.89583333333333337</v>
      </c>
      <c r="I3205">
        <v>10</v>
      </c>
      <c r="J3205">
        <v>0</v>
      </c>
      <c r="K3205">
        <v>10</v>
      </c>
      <c r="L3205">
        <v>0</v>
      </c>
      <c r="M3205" s="1" t="str">
        <f>IFERROR(VLOOKUP(Tabla1[[#This Row],[COD]],Circuitos[],2,0)," ")</f>
        <v xml:space="preserve"> </v>
      </c>
      <c r="N3205" s="9">
        <f>Tabla1[[#This Row],[DIA]]</f>
        <v>45996</v>
      </c>
    </row>
    <row r="3206" spans="1:14">
      <c r="A3206" s="9" t="str">
        <f>Tabla1[[#This Row],[DIA]]&amp;"-"&amp;Tabla1[[#This Row],[NUM]]</f>
        <v>45996-1520</v>
      </c>
      <c r="B3206" s="61">
        <v>45996</v>
      </c>
      <c r="C3206" t="s">
        <v>36</v>
      </c>
      <c r="D3206" t="s">
        <v>417</v>
      </c>
      <c r="E3206" t="s">
        <v>566</v>
      </c>
      <c r="F3206">
        <v>1520</v>
      </c>
      <c r="G3206">
        <v>0.82986111111111116</v>
      </c>
      <c r="H3206">
        <v>0.92708333333333337</v>
      </c>
      <c r="I3206">
        <v>20</v>
      </c>
      <c r="J3206">
        <v>0</v>
      </c>
      <c r="K3206">
        <v>20</v>
      </c>
      <c r="L3206">
        <v>0</v>
      </c>
      <c r="M3206" s="1" t="str">
        <f>IFERROR(VLOOKUP(Tabla1[[#This Row],[COD]],Circuitos[],2,0)," ")</f>
        <v xml:space="preserve"> </v>
      </c>
      <c r="N3206" s="9">
        <f>Tabla1[[#This Row],[DIA]]</f>
        <v>45996</v>
      </c>
    </row>
    <row r="3207" spans="1:14">
      <c r="A3207" s="9" t="str">
        <f>Tabla1[[#This Row],[DIA]]&amp;"-"&amp;Tabla1[[#This Row],[NUM]]</f>
        <v>45996-3706</v>
      </c>
      <c r="B3207" s="61">
        <v>45996</v>
      </c>
      <c r="C3207" t="s">
        <v>36</v>
      </c>
      <c r="D3207" t="s">
        <v>201</v>
      </c>
      <c r="E3207" t="s">
        <v>202</v>
      </c>
      <c r="F3207">
        <v>3706</v>
      </c>
      <c r="G3207">
        <v>0.88541666666666663</v>
      </c>
      <c r="H3207">
        <v>0.97569444444444442</v>
      </c>
      <c r="I3207">
        <v>20</v>
      </c>
      <c r="J3207">
        <v>0</v>
      </c>
      <c r="K3207">
        <v>20</v>
      </c>
      <c r="L3207">
        <v>0</v>
      </c>
      <c r="M3207" s="1" t="str">
        <f>IFERROR(VLOOKUP(Tabla1[[#This Row],[COD]],Circuitos[],2,0)," ")</f>
        <v xml:space="preserve"> </v>
      </c>
      <c r="N3207" s="9">
        <f>Tabla1[[#This Row],[DIA]]</f>
        <v>45996</v>
      </c>
    </row>
    <row r="3208" spans="1:14">
      <c r="A3208" s="9" t="str">
        <f>Tabla1[[#This Row],[DIA]]&amp;"-"&amp;Tabla1[[#This Row],[NUM]]</f>
        <v>45996-79</v>
      </c>
      <c r="B3208" s="61">
        <v>45996</v>
      </c>
      <c r="C3208" t="s">
        <v>36</v>
      </c>
      <c r="D3208" t="s">
        <v>252</v>
      </c>
      <c r="E3208" t="s">
        <v>272</v>
      </c>
      <c r="F3208">
        <v>79</v>
      </c>
      <c r="G3208">
        <v>0.70138888888888884</v>
      </c>
      <c r="H3208">
        <v>0.77430555555555558</v>
      </c>
      <c r="I3208">
        <v>20</v>
      </c>
      <c r="J3208">
        <v>0</v>
      </c>
      <c r="K3208">
        <v>20</v>
      </c>
      <c r="L3208">
        <v>0</v>
      </c>
      <c r="M3208" s="1" t="str">
        <f>IFERROR(VLOOKUP(Tabla1[[#This Row],[COD]],Circuitos[],2,0)," ")</f>
        <v xml:space="preserve"> </v>
      </c>
      <c r="N3208" s="9">
        <f>Tabla1[[#This Row],[DIA]]</f>
        <v>45996</v>
      </c>
    </row>
    <row r="3209" spans="1:14">
      <c r="A3209" s="9" t="str">
        <f>Tabla1[[#This Row],[DIA]]&amp;"-"&amp;Tabla1[[#This Row],[NUM]]</f>
        <v>45996-1133</v>
      </c>
      <c r="B3209" s="61">
        <v>45996</v>
      </c>
      <c r="C3209" t="s">
        <v>36</v>
      </c>
      <c r="D3209" t="s">
        <v>192</v>
      </c>
      <c r="E3209" t="s">
        <v>193</v>
      </c>
      <c r="F3209">
        <v>1133</v>
      </c>
      <c r="G3209">
        <v>0.76736111111111116</v>
      </c>
      <c r="H3209">
        <v>0.86111111111111116</v>
      </c>
      <c r="I3209">
        <v>20</v>
      </c>
      <c r="J3209">
        <v>0</v>
      </c>
      <c r="K3209">
        <v>20</v>
      </c>
      <c r="L3209">
        <v>0</v>
      </c>
      <c r="M3209" s="1" t="str">
        <f>IFERROR(VLOOKUP(Tabla1[[#This Row],[COD]],Circuitos[],2,0)," ")</f>
        <v xml:space="preserve"> </v>
      </c>
      <c r="N3209" s="9">
        <f>Tabla1[[#This Row],[DIA]]</f>
        <v>45996</v>
      </c>
    </row>
    <row r="3210" spans="1:14">
      <c r="A3210" s="9" t="str">
        <f>Tabla1[[#This Row],[DIA]]&amp;"-"&amp;Tabla1[[#This Row],[NUM]]</f>
        <v>45996-1856</v>
      </c>
      <c r="B3210" s="61">
        <v>45996</v>
      </c>
      <c r="C3210" t="s">
        <v>36</v>
      </c>
      <c r="D3210" t="s">
        <v>147</v>
      </c>
      <c r="E3210" t="s">
        <v>181</v>
      </c>
      <c r="F3210">
        <v>1856</v>
      </c>
      <c r="G3210">
        <v>0.76736111111111116</v>
      </c>
      <c r="H3210">
        <v>0.99652777777777779</v>
      </c>
      <c r="I3210">
        <v>20</v>
      </c>
      <c r="J3210">
        <v>0</v>
      </c>
      <c r="K3210">
        <v>20</v>
      </c>
      <c r="L3210">
        <v>0</v>
      </c>
      <c r="M3210" s="1" t="str">
        <f>IFERROR(VLOOKUP(Tabla1[[#This Row],[COD]],Circuitos[],2,0)," ")</f>
        <v xml:space="preserve"> </v>
      </c>
      <c r="N3210" s="9">
        <f>Tabla1[[#This Row],[DIA]]</f>
        <v>45996</v>
      </c>
    </row>
    <row r="3211" spans="1:14">
      <c r="A3211" s="9" t="str">
        <f>Tabla1[[#This Row],[DIA]]&amp;"-"&amp;Tabla1[[#This Row],[NUM]]</f>
        <v>45996-1037</v>
      </c>
      <c r="B3211" s="61">
        <v>45996</v>
      </c>
      <c r="C3211" t="s">
        <v>36</v>
      </c>
      <c r="D3211" t="s">
        <v>567</v>
      </c>
      <c r="E3211" t="s">
        <v>568</v>
      </c>
      <c r="F3211">
        <v>1037</v>
      </c>
      <c r="G3211">
        <v>0.75347222222222221</v>
      </c>
      <c r="H3211">
        <v>0.79513888888888884</v>
      </c>
      <c r="I3211">
        <v>20</v>
      </c>
      <c r="J3211">
        <v>0</v>
      </c>
      <c r="K3211">
        <v>20</v>
      </c>
      <c r="L3211">
        <v>0</v>
      </c>
      <c r="M3211" s="1" t="str">
        <f>IFERROR(VLOOKUP(Tabla1[[#This Row],[COD]],Circuitos[],2,0)," ")</f>
        <v xml:space="preserve"> </v>
      </c>
      <c r="N3211" s="9">
        <f>Tabla1[[#This Row],[DIA]]</f>
        <v>45996</v>
      </c>
    </row>
    <row r="3212" spans="1:14">
      <c r="A3212" s="9" t="str">
        <f>Tabla1[[#This Row],[DIA]]&amp;"-"&amp;Tabla1[[#This Row],[NUM]]</f>
        <v>45996-1815</v>
      </c>
      <c r="B3212" s="61">
        <v>45996</v>
      </c>
      <c r="C3212" t="s">
        <v>36</v>
      </c>
      <c r="D3212" t="s">
        <v>196</v>
      </c>
      <c r="E3212" t="s">
        <v>193</v>
      </c>
      <c r="F3212">
        <v>1815</v>
      </c>
      <c r="G3212">
        <v>0.76388888888888884</v>
      </c>
      <c r="H3212">
        <v>0.85069444444444442</v>
      </c>
      <c r="I3212">
        <v>20</v>
      </c>
      <c r="J3212">
        <v>0</v>
      </c>
      <c r="K3212">
        <v>20</v>
      </c>
      <c r="L3212">
        <v>0</v>
      </c>
      <c r="M3212" s="1" t="str">
        <f>IFERROR(VLOOKUP(Tabla1[[#This Row],[COD]],Circuitos[],2,0)," ")</f>
        <v xml:space="preserve"> </v>
      </c>
      <c r="N3212" s="9">
        <f>Tabla1[[#This Row],[DIA]]</f>
        <v>45996</v>
      </c>
    </row>
    <row r="3213" spans="1:14">
      <c r="A3213" s="9" t="str">
        <f>Tabla1[[#This Row],[DIA]]&amp;"-"&amp;Tabla1[[#This Row],[NUM]]</f>
        <v>45996-1526</v>
      </c>
      <c r="B3213" s="61">
        <v>45996</v>
      </c>
      <c r="C3213" t="s">
        <v>37</v>
      </c>
      <c r="D3213" t="s">
        <v>417</v>
      </c>
      <c r="E3213" t="s">
        <v>566</v>
      </c>
      <c r="F3213">
        <v>1526</v>
      </c>
      <c r="G3213">
        <v>0.72222222222222221</v>
      </c>
      <c r="H3213">
        <v>0.81597222222222221</v>
      </c>
      <c r="I3213">
        <v>25</v>
      </c>
      <c r="J3213">
        <v>0</v>
      </c>
      <c r="K3213">
        <v>25</v>
      </c>
      <c r="L3213">
        <v>0</v>
      </c>
      <c r="M3213" s="1" t="str">
        <f>IFERROR(VLOOKUP(Tabla1[[#This Row],[COD]],Circuitos[],2,0)," ")</f>
        <v xml:space="preserve"> </v>
      </c>
      <c r="N3213" s="9">
        <f>Tabla1[[#This Row],[DIA]]</f>
        <v>45996</v>
      </c>
    </row>
    <row r="3214" spans="1:14">
      <c r="A3214" s="9" t="str">
        <f>Tabla1[[#This Row],[DIA]]&amp;"-"&amp;Tabla1[[#This Row],[NUM]]</f>
        <v>45996-3714</v>
      </c>
      <c r="B3214" s="61">
        <v>45996</v>
      </c>
      <c r="C3214" t="s">
        <v>37</v>
      </c>
      <c r="D3214" t="s">
        <v>201</v>
      </c>
      <c r="E3214" t="s">
        <v>202</v>
      </c>
      <c r="F3214">
        <v>3714</v>
      </c>
      <c r="G3214">
        <v>0.56944444444444442</v>
      </c>
      <c r="H3214">
        <v>0.64930555555555558</v>
      </c>
      <c r="I3214">
        <v>20</v>
      </c>
      <c r="J3214">
        <v>0</v>
      </c>
      <c r="K3214">
        <v>20</v>
      </c>
      <c r="L3214">
        <v>0</v>
      </c>
      <c r="M3214" s="1" t="str">
        <f>IFERROR(VLOOKUP(Tabla1[[#This Row],[COD]],Circuitos[],2,0)," ")</f>
        <v xml:space="preserve"> </v>
      </c>
      <c r="N3214" s="9">
        <f>Tabla1[[#This Row],[DIA]]</f>
        <v>45996</v>
      </c>
    </row>
    <row r="3215" spans="1:14">
      <c r="A3215" s="9" t="str">
        <f>Tabla1[[#This Row],[DIA]]&amp;"-"&amp;Tabla1[[#This Row],[NUM]]</f>
        <v>45996-1577</v>
      </c>
      <c r="B3215" s="61">
        <v>45996</v>
      </c>
      <c r="C3215" t="s">
        <v>37</v>
      </c>
      <c r="D3215" t="s">
        <v>206</v>
      </c>
      <c r="E3215" t="s">
        <v>207</v>
      </c>
      <c r="F3215">
        <v>1577</v>
      </c>
      <c r="G3215">
        <v>0.75347222222222221</v>
      </c>
      <c r="H3215">
        <v>0.82638888888888884</v>
      </c>
      <c r="I3215">
        <v>25</v>
      </c>
      <c r="J3215">
        <v>0</v>
      </c>
      <c r="K3215">
        <v>25</v>
      </c>
      <c r="L3215">
        <v>0</v>
      </c>
      <c r="M3215" s="1" t="str">
        <f>IFERROR(VLOOKUP(Tabla1[[#This Row],[COD]],Circuitos[],2,0)," ")</f>
        <v xml:space="preserve"> </v>
      </c>
      <c r="N3215" s="9">
        <f>Tabla1[[#This Row],[DIA]]</f>
        <v>45996</v>
      </c>
    </row>
    <row r="3216" spans="1:14">
      <c r="A3216" s="9" t="str">
        <f>Tabla1[[#This Row],[DIA]]&amp;"-"&amp;Tabla1[[#This Row],[NUM]]</f>
        <v>45996-1145</v>
      </c>
      <c r="B3216" s="61">
        <v>45996</v>
      </c>
      <c r="C3216" t="s">
        <v>37</v>
      </c>
      <c r="D3216" t="s">
        <v>192</v>
      </c>
      <c r="E3216" t="s">
        <v>193</v>
      </c>
      <c r="F3216">
        <v>1145</v>
      </c>
      <c r="G3216">
        <v>0.72916666666666663</v>
      </c>
      <c r="H3216">
        <v>0.81944444444444442</v>
      </c>
      <c r="I3216">
        <v>20</v>
      </c>
      <c r="J3216">
        <v>0</v>
      </c>
      <c r="K3216">
        <v>20</v>
      </c>
      <c r="L3216">
        <v>0</v>
      </c>
      <c r="M3216" s="1" t="str">
        <f>IFERROR(VLOOKUP(Tabla1[[#This Row],[COD]],Circuitos[],2,0)," ")</f>
        <v xml:space="preserve"> </v>
      </c>
      <c r="N3216" s="9">
        <f>Tabla1[[#This Row],[DIA]]</f>
        <v>45996</v>
      </c>
    </row>
    <row r="3217" spans="1:14">
      <c r="A3217" s="9" t="str">
        <f>Tabla1[[#This Row],[DIA]]&amp;"-"&amp;Tabla1[[#This Row],[NUM]]</f>
        <v>45996-1316</v>
      </c>
      <c r="B3217" s="61">
        <v>45996</v>
      </c>
      <c r="C3217" t="s">
        <v>37</v>
      </c>
      <c r="D3217" t="s">
        <v>147</v>
      </c>
      <c r="E3217" t="s">
        <v>181</v>
      </c>
      <c r="F3217">
        <v>1316</v>
      </c>
      <c r="G3217">
        <v>0.50694444444444442</v>
      </c>
      <c r="H3217">
        <v>0.76041666666666663</v>
      </c>
      <c r="I3217">
        <v>16</v>
      </c>
      <c r="J3217">
        <v>0</v>
      </c>
      <c r="K3217">
        <v>16</v>
      </c>
      <c r="L3217">
        <v>0</v>
      </c>
      <c r="M3217" s="1" t="str">
        <f>IFERROR(VLOOKUP(Tabla1[[#This Row],[COD]],Circuitos[],2,0)," ")</f>
        <v xml:space="preserve"> </v>
      </c>
      <c r="N3217" s="9">
        <f>Tabla1[[#This Row],[DIA]]</f>
        <v>45996</v>
      </c>
    </row>
    <row r="3218" spans="1:14">
      <c r="A3218" s="9" t="str">
        <f>Tabla1[[#This Row],[DIA]]&amp;"-"&amp;Tabla1[[#This Row],[NUM]]</f>
        <v>45996-1065</v>
      </c>
      <c r="B3218" s="61">
        <v>45996</v>
      </c>
      <c r="C3218" t="s">
        <v>37</v>
      </c>
      <c r="D3218" t="s">
        <v>567</v>
      </c>
      <c r="E3218" t="s">
        <v>568</v>
      </c>
      <c r="F3218">
        <v>1065</v>
      </c>
      <c r="G3218">
        <v>0.77777777777777779</v>
      </c>
      <c r="H3218">
        <v>0.80555555555555558</v>
      </c>
      <c r="I3218">
        <v>20</v>
      </c>
      <c r="J3218">
        <v>0</v>
      </c>
      <c r="K3218">
        <v>20</v>
      </c>
      <c r="L3218">
        <v>0</v>
      </c>
      <c r="M3218" s="1" t="str">
        <f>IFERROR(VLOOKUP(Tabla1[[#This Row],[COD]],Circuitos[],2,0)," ")</f>
        <v xml:space="preserve"> </v>
      </c>
      <c r="N3218" s="9">
        <f>Tabla1[[#This Row],[DIA]]</f>
        <v>45996</v>
      </c>
    </row>
    <row r="3219" spans="1:14">
      <c r="A3219" s="9" t="str">
        <f>Tabla1[[#This Row],[DIA]]&amp;"-"&amp;Tabla1[[#This Row],[NUM]]</f>
        <v>45996-1829</v>
      </c>
      <c r="B3219" s="61">
        <v>45996</v>
      </c>
      <c r="C3219" t="s">
        <v>37</v>
      </c>
      <c r="D3219" t="s">
        <v>196</v>
      </c>
      <c r="E3219" t="s">
        <v>193</v>
      </c>
      <c r="F3219">
        <v>1829</v>
      </c>
      <c r="G3219">
        <v>0.78472222222222221</v>
      </c>
      <c r="H3219">
        <v>0.87847222222222221</v>
      </c>
      <c r="I3219">
        <v>20</v>
      </c>
      <c r="J3219">
        <v>0</v>
      </c>
      <c r="K3219">
        <v>20</v>
      </c>
      <c r="L3219">
        <v>0</v>
      </c>
      <c r="M3219" s="1" t="str">
        <f>IFERROR(VLOOKUP(Tabla1[[#This Row],[COD]],Circuitos[],2,0)," ")</f>
        <v xml:space="preserve"> </v>
      </c>
      <c r="N3219" s="9">
        <f>Tabla1[[#This Row],[DIA]]</f>
        <v>45996</v>
      </c>
    </row>
    <row r="3220" spans="1:14">
      <c r="A3220" s="9" t="str">
        <f>Tabla1[[#This Row],[DIA]]&amp;"-"&amp;Tabla1[[#This Row],[NUM]]</f>
        <v>45996-1795</v>
      </c>
      <c r="B3220" s="61">
        <v>45996</v>
      </c>
      <c r="C3220" t="s">
        <v>13</v>
      </c>
      <c r="D3220" t="s">
        <v>417</v>
      </c>
      <c r="E3220" t="s">
        <v>250</v>
      </c>
      <c r="F3220">
        <v>1795</v>
      </c>
      <c r="G3220">
        <v>0.82291666666666663</v>
      </c>
      <c r="H3220">
        <v>0.93402777777777779</v>
      </c>
      <c r="I3220">
        <v>45</v>
      </c>
      <c r="J3220">
        <v>0</v>
      </c>
      <c r="K3220">
        <v>45</v>
      </c>
      <c r="L3220">
        <v>0</v>
      </c>
      <c r="M3220" s="1" t="str">
        <f>IFERROR(VLOOKUP(Tabla1[[#This Row],[COD]],Circuitos[],2,0)," ")</f>
        <v xml:space="preserve"> </v>
      </c>
      <c r="N3220" s="9">
        <f>Tabla1[[#This Row],[DIA]]</f>
        <v>45996</v>
      </c>
    </row>
    <row r="3221" spans="1:14">
      <c r="A3221" s="9" t="str">
        <f>Tabla1[[#This Row],[DIA]]&amp;"-"&amp;Tabla1[[#This Row],[NUM]]</f>
        <v>45996-1508</v>
      </c>
      <c r="B3221" s="61">
        <v>45996</v>
      </c>
      <c r="C3221" t="s">
        <v>13</v>
      </c>
      <c r="D3221" t="s">
        <v>417</v>
      </c>
      <c r="E3221" t="s">
        <v>566</v>
      </c>
      <c r="F3221">
        <v>1508</v>
      </c>
      <c r="G3221">
        <v>0.85763888888888884</v>
      </c>
      <c r="H3221">
        <v>0.96527777777777779</v>
      </c>
      <c r="I3221">
        <v>40</v>
      </c>
      <c r="J3221">
        <v>0</v>
      </c>
      <c r="K3221">
        <v>40</v>
      </c>
      <c r="L3221">
        <v>0</v>
      </c>
      <c r="M3221" s="1" t="str">
        <f>IFERROR(VLOOKUP(Tabla1[[#This Row],[COD]],Circuitos[],2,0)," ")</f>
        <v xml:space="preserve"> </v>
      </c>
      <c r="N3221" s="9">
        <f>Tabla1[[#This Row],[DIA]]</f>
        <v>45996</v>
      </c>
    </row>
    <row r="3222" spans="1:14">
      <c r="A3222" s="9" t="str">
        <f>Tabla1[[#This Row],[DIA]]&amp;"-"&amp;Tabla1[[#This Row],[NUM]]</f>
        <v>45996-603</v>
      </c>
      <c r="B3222" s="61">
        <v>45996</v>
      </c>
      <c r="C3222" t="s">
        <v>13</v>
      </c>
      <c r="D3222" t="s">
        <v>201</v>
      </c>
      <c r="E3222" t="s">
        <v>250</v>
      </c>
      <c r="F3222">
        <v>603</v>
      </c>
      <c r="G3222">
        <v>0.84027777777777779</v>
      </c>
      <c r="H3222">
        <v>0.96180555555555558</v>
      </c>
      <c r="I3222">
        <v>45</v>
      </c>
      <c r="J3222">
        <v>0</v>
      </c>
      <c r="K3222">
        <v>45</v>
      </c>
      <c r="L3222">
        <v>0</v>
      </c>
      <c r="M3222" s="1" t="str">
        <f>IFERROR(VLOOKUP(Tabla1[[#This Row],[COD]],Circuitos[],2,0)," ")</f>
        <v xml:space="preserve"> </v>
      </c>
      <c r="N3222" s="9">
        <f>Tabla1[[#This Row],[DIA]]</f>
        <v>45996</v>
      </c>
    </row>
    <row r="3223" spans="1:14">
      <c r="A3223" s="9" t="str">
        <f>Tabla1[[#This Row],[DIA]]&amp;"-"&amp;Tabla1[[#This Row],[NUM]]</f>
        <v>45996-3730</v>
      </c>
      <c r="B3223" s="61">
        <v>45996</v>
      </c>
      <c r="C3223" t="s">
        <v>13</v>
      </c>
      <c r="D3223" t="s">
        <v>201</v>
      </c>
      <c r="E3223" t="s">
        <v>202</v>
      </c>
      <c r="F3223">
        <v>3730</v>
      </c>
      <c r="G3223">
        <v>0.86458333333333337</v>
      </c>
      <c r="H3223">
        <v>0.96527777777777779</v>
      </c>
      <c r="I3223">
        <v>38</v>
      </c>
      <c r="J3223">
        <v>0</v>
      </c>
      <c r="K3223">
        <v>38</v>
      </c>
      <c r="L3223">
        <v>0</v>
      </c>
      <c r="M3223" s="1" t="str">
        <f>IFERROR(VLOOKUP(Tabla1[[#This Row],[COD]],Circuitos[],2,0)," ")</f>
        <v xml:space="preserve"> </v>
      </c>
      <c r="N3223" s="9">
        <f>Tabla1[[#This Row],[DIA]]</f>
        <v>45996</v>
      </c>
    </row>
    <row r="3224" spans="1:14">
      <c r="A3224" s="9" t="str">
        <f>Tabla1[[#This Row],[DIA]]&amp;"-"&amp;Tabla1[[#This Row],[NUM]]</f>
        <v>45996-1601</v>
      </c>
      <c r="B3224" s="61">
        <v>45996</v>
      </c>
      <c r="C3224" t="s">
        <v>13</v>
      </c>
      <c r="D3224" t="s">
        <v>206</v>
      </c>
      <c r="E3224" t="s">
        <v>207</v>
      </c>
      <c r="F3224">
        <v>1601</v>
      </c>
      <c r="G3224">
        <v>0.68055555555555558</v>
      </c>
      <c r="H3224">
        <v>0.77083333333333337</v>
      </c>
      <c r="I3224">
        <v>40</v>
      </c>
      <c r="J3224">
        <v>0</v>
      </c>
      <c r="K3224">
        <v>40</v>
      </c>
      <c r="L3224">
        <v>0</v>
      </c>
      <c r="M3224" s="1" t="str">
        <f>IFERROR(VLOOKUP(Tabla1[[#This Row],[COD]],Circuitos[],2,0)," ")</f>
        <v xml:space="preserve"> </v>
      </c>
      <c r="N3224" s="9">
        <f>Tabla1[[#This Row],[DIA]]</f>
        <v>45996</v>
      </c>
    </row>
    <row r="3225" spans="1:14">
      <c r="A3225" s="9" t="str">
        <f>Tabla1[[#This Row],[DIA]]&amp;"-"&amp;Tabla1[[#This Row],[NUM]]</f>
        <v>45996-655</v>
      </c>
      <c r="B3225" s="61">
        <v>45996</v>
      </c>
      <c r="C3225" t="s">
        <v>13</v>
      </c>
      <c r="D3225" t="s">
        <v>252</v>
      </c>
      <c r="E3225" t="s">
        <v>250</v>
      </c>
      <c r="F3225">
        <v>655</v>
      </c>
      <c r="G3225">
        <v>0.71180555555555558</v>
      </c>
      <c r="H3225">
        <v>0.8125</v>
      </c>
      <c r="I3225">
        <v>45</v>
      </c>
      <c r="J3225">
        <v>0</v>
      </c>
      <c r="K3225">
        <v>45</v>
      </c>
      <c r="L3225">
        <v>0</v>
      </c>
      <c r="M3225" s="1" t="str">
        <f>IFERROR(VLOOKUP(Tabla1[[#This Row],[COD]],Circuitos[],2,0)," ")</f>
        <v xml:space="preserve"> </v>
      </c>
      <c r="N3225" s="9">
        <f>Tabla1[[#This Row],[DIA]]</f>
        <v>45996</v>
      </c>
    </row>
    <row r="3226" spans="1:14">
      <c r="A3226" s="9" t="str">
        <f>Tabla1[[#This Row],[DIA]]&amp;"-"&amp;Tabla1[[#This Row],[NUM]]</f>
        <v>45996-1331</v>
      </c>
      <c r="B3226" s="61">
        <v>45996</v>
      </c>
      <c r="C3226" t="s">
        <v>13</v>
      </c>
      <c r="D3226" t="s">
        <v>192</v>
      </c>
      <c r="E3226" t="s">
        <v>250</v>
      </c>
      <c r="F3226">
        <v>1331</v>
      </c>
      <c r="G3226">
        <v>0.82638888888888884</v>
      </c>
      <c r="H3226">
        <v>0.94097222222222221</v>
      </c>
      <c r="I3226">
        <v>45</v>
      </c>
      <c r="J3226">
        <v>0</v>
      </c>
      <c r="K3226">
        <v>45</v>
      </c>
      <c r="L3226">
        <v>0</v>
      </c>
      <c r="M3226" s="1" t="str">
        <f>IFERROR(VLOOKUP(Tabla1[[#This Row],[COD]],Circuitos[],2,0)," ")</f>
        <v xml:space="preserve"> </v>
      </c>
      <c r="N3226" s="9">
        <f>Tabla1[[#This Row],[DIA]]</f>
        <v>45996</v>
      </c>
    </row>
    <row r="3227" spans="1:14">
      <c r="A3227" s="9" t="str">
        <f>Tabla1[[#This Row],[DIA]]&amp;"-"&amp;Tabla1[[#This Row],[NUM]]</f>
        <v>45996-1860</v>
      </c>
      <c r="B3227" s="61">
        <v>45996</v>
      </c>
      <c r="C3227" t="s">
        <v>13</v>
      </c>
      <c r="D3227" t="s">
        <v>147</v>
      </c>
      <c r="E3227" t="s">
        <v>181</v>
      </c>
      <c r="F3227">
        <v>1860</v>
      </c>
      <c r="G3227">
        <v>0.73611111111111116</v>
      </c>
      <c r="H3227">
        <v>3.472222222222222E-3</v>
      </c>
      <c r="I3227">
        <v>30</v>
      </c>
      <c r="J3227">
        <v>0</v>
      </c>
      <c r="K3227">
        <v>30</v>
      </c>
      <c r="L3227">
        <v>0</v>
      </c>
      <c r="M3227" s="1" t="str">
        <f>IFERROR(VLOOKUP(Tabla1[[#This Row],[COD]],Circuitos[],2,0)," ")</f>
        <v xml:space="preserve"> </v>
      </c>
      <c r="N3227" s="9">
        <f>Tabla1[[#This Row],[DIA]]</f>
        <v>45996</v>
      </c>
    </row>
    <row r="3228" spans="1:14">
      <c r="A3228" s="9" t="str">
        <f>Tabla1[[#This Row],[DIA]]&amp;"-"&amp;Tabla1[[#This Row],[NUM]]</f>
        <v>45996-725</v>
      </c>
      <c r="B3228" s="61">
        <v>45996</v>
      </c>
      <c r="C3228" t="s">
        <v>13</v>
      </c>
      <c r="D3228" t="s">
        <v>551</v>
      </c>
      <c r="E3228" t="s">
        <v>250</v>
      </c>
      <c r="F3228">
        <v>725</v>
      </c>
      <c r="G3228">
        <v>0.72222222222222221</v>
      </c>
      <c r="H3228">
        <v>0.78472222222222221</v>
      </c>
      <c r="I3228">
        <v>45</v>
      </c>
      <c r="J3228">
        <v>0</v>
      </c>
      <c r="K3228">
        <v>45</v>
      </c>
      <c r="L3228">
        <v>0</v>
      </c>
      <c r="M3228" s="1" t="str">
        <f>IFERROR(VLOOKUP(Tabla1[[#This Row],[COD]],Circuitos[],2,0)," ")</f>
        <v xml:space="preserve"> </v>
      </c>
      <c r="N3228" s="9">
        <f>Tabla1[[#This Row],[DIA]]</f>
        <v>45996</v>
      </c>
    </row>
    <row r="3229" spans="1:14">
      <c r="A3229" s="9" t="str">
        <f>Tabla1[[#This Row],[DIA]]&amp;"-"&amp;Tabla1[[#This Row],[NUM]]</f>
        <v>45996-1017</v>
      </c>
      <c r="B3229" s="61">
        <v>45996</v>
      </c>
      <c r="C3229" t="s">
        <v>13</v>
      </c>
      <c r="D3229" t="s">
        <v>567</v>
      </c>
      <c r="E3229" t="s">
        <v>568</v>
      </c>
      <c r="F3229">
        <v>1017</v>
      </c>
      <c r="G3229">
        <v>0.75</v>
      </c>
      <c r="H3229">
        <v>0.76736111111111116</v>
      </c>
      <c r="I3229">
        <v>40</v>
      </c>
      <c r="J3229">
        <v>0</v>
      </c>
      <c r="K3229">
        <v>40</v>
      </c>
      <c r="L3229">
        <v>0</v>
      </c>
      <c r="M3229" s="1" t="str">
        <f>IFERROR(VLOOKUP(Tabla1[[#This Row],[COD]],Circuitos[],2,0)," ")</f>
        <v xml:space="preserve"> </v>
      </c>
      <c r="N3229" s="9">
        <f>Tabla1[[#This Row],[DIA]]</f>
        <v>45996</v>
      </c>
    </row>
    <row r="3230" spans="1:14">
      <c r="A3230" s="9" t="str">
        <f>Tabla1[[#This Row],[DIA]]&amp;"-"&amp;Tabla1[[#This Row],[NUM]]</f>
        <v>45996-1517</v>
      </c>
      <c r="B3230" s="61">
        <v>45996</v>
      </c>
      <c r="C3230" t="s">
        <v>13</v>
      </c>
      <c r="D3230" t="s">
        <v>196</v>
      </c>
      <c r="E3230" t="s">
        <v>475</v>
      </c>
      <c r="F3230">
        <v>1517</v>
      </c>
      <c r="G3230">
        <v>0.625</v>
      </c>
      <c r="H3230">
        <v>0.73611111111111116</v>
      </c>
      <c r="I3230">
        <v>19</v>
      </c>
      <c r="J3230">
        <v>0</v>
      </c>
      <c r="K3230">
        <v>19</v>
      </c>
      <c r="L3230">
        <v>0</v>
      </c>
      <c r="M3230" s="1" t="str">
        <f>IFERROR(VLOOKUP(Tabla1[[#This Row],[COD]],Circuitos[],2,0)," ")</f>
        <v xml:space="preserve"> </v>
      </c>
      <c r="N3230" s="9">
        <f>Tabla1[[#This Row],[DIA]]</f>
        <v>45996</v>
      </c>
    </row>
    <row r="3231" spans="1:14">
      <c r="A3231" s="9" t="str">
        <f>Tabla1[[#This Row],[DIA]]&amp;"-"&amp;Tabla1[[#This Row],[NUM]]</f>
        <v>45996-1217</v>
      </c>
      <c r="B3231" s="61">
        <v>45996</v>
      </c>
      <c r="C3231" t="s">
        <v>13</v>
      </c>
      <c r="D3231" t="s">
        <v>569</v>
      </c>
      <c r="E3231" t="s">
        <v>250</v>
      </c>
      <c r="F3231">
        <v>1217</v>
      </c>
      <c r="G3231">
        <v>0.91666666666666663</v>
      </c>
      <c r="H3231">
        <v>0.99652777777777779</v>
      </c>
      <c r="I3231">
        <v>45</v>
      </c>
      <c r="J3231">
        <v>0</v>
      </c>
      <c r="K3231">
        <v>45</v>
      </c>
      <c r="L3231">
        <v>0</v>
      </c>
      <c r="M3231" s="1" t="str">
        <f>IFERROR(VLOOKUP(Tabla1[[#This Row],[COD]],Circuitos[],2,0)," ")</f>
        <v xml:space="preserve"> </v>
      </c>
      <c r="N3231" s="9">
        <f>Tabla1[[#This Row],[DIA]]</f>
        <v>45996</v>
      </c>
    </row>
    <row r="3232" spans="1:14">
      <c r="A3232" s="9" t="str">
        <f>Tabla1[[#This Row],[DIA]]&amp;"-"&amp;Tabla1[[#This Row],[NUM]]</f>
        <v>45996-1221</v>
      </c>
      <c r="B3232" s="61">
        <v>45996</v>
      </c>
      <c r="C3232" t="s">
        <v>13</v>
      </c>
      <c r="D3232" t="s">
        <v>557</v>
      </c>
      <c r="E3232" t="s">
        <v>250</v>
      </c>
      <c r="F3232">
        <v>1221</v>
      </c>
      <c r="G3232">
        <v>0.65625</v>
      </c>
      <c r="H3232">
        <v>0.72569444444444442</v>
      </c>
      <c r="I3232">
        <v>45</v>
      </c>
      <c r="J3232">
        <v>0</v>
      </c>
      <c r="K3232">
        <v>45</v>
      </c>
      <c r="L3232">
        <v>0</v>
      </c>
      <c r="M3232" s="1" t="str">
        <f>IFERROR(VLOOKUP(Tabla1[[#This Row],[COD]],Circuitos[],2,0)," ")</f>
        <v xml:space="preserve"> </v>
      </c>
      <c r="N3232" s="9">
        <f>Tabla1[[#This Row],[DIA]]</f>
        <v>45996</v>
      </c>
    </row>
    <row r="3233" spans="1:14">
      <c r="A3233" s="9" t="str">
        <f>Tabla1[[#This Row],[DIA]]&amp;"-"&amp;Tabla1[[#This Row],[NUM]]</f>
        <v>45996-649</v>
      </c>
      <c r="B3233" s="61">
        <v>45996</v>
      </c>
      <c r="C3233" t="s">
        <v>13</v>
      </c>
      <c r="D3233" t="s">
        <v>570</v>
      </c>
      <c r="E3233" t="s">
        <v>250</v>
      </c>
      <c r="F3233">
        <v>649</v>
      </c>
      <c r="G3233">
        <v>0.81944444444444442</v>
      </c>
      <c r="H3233">
        <v>0.83333333333333337</v>
      </c>
      <c r="I3233">
        <v>45</v>
      </c>
      <c r="J3233">
        <v>0</v>
      </c>
      <c r="K3233">
        <v>45</v>
      </c>
      <c r="L3233">
        <v>0</v>
      </c>
      <c r="M3233" s="1" t="str">
        <f>IFERROR(VLOOKUP(Tabla1[[#This Row],[COD]],Circuitos[],2,0)," ")</f>
        <v xml:space="preserve"> </v>
      </c>
      <c r="N3233" s="9">
        <f>Tabla1[[#This Row],[DIA]]</f>
        <v>45996</v>
      </c>
    </row>
    <row r="3234" spans="1:14">
      <c r="A3234" s="9" t="str">
        <f>Tabla1[[#This Row],[DIA]]&amp;"-"&amp;Tabla1[[#This Row],[NUM]]</f>
        <v>45996-581</v>
      </c>
      <c r="B3234" s="61">
        <v>45996</v>
      </c>
      <c r="C3234" t="s">
        <v>13</v>
      </c>
      <c r="D3234" t="s">
        <v>346</v>
      </c>
      <c r="E3234" t="s">
        <v>250</v>
      </c>
      <c r="F3234">
        <v>581</v>
      </c>
      <c r="G3234">
        <v>0.75347222222222221</v>
      </c>
      <c r="H3234">
        <v>0.79513888888888884</v>
      </c>
      <c r="I3234">
        <v>45</v>
      </c>
      <c r="J3234">
        <v>0</v>
      </c>
      <c r="K3234">
        <v>45</v>
      </c>
      <c r="L3234">
        <v>0</v>
      </c>
      <c r="M3234" s="1" t="str">
        <f>IFERROR(VLOOKUP(Tabla1[[#This Row],[COD]],Circuitos[],2,0)," ")</f>
        <v xml:space="preserve"> </v>
      </c>
      <c r="N3234" s="9">
        <f>Tabla1[[#This Row],[DIA]]</f>
        <v>45996</v>
      </c>
    </row>
    <row r="3235" spans="1:14">
      <c r="A3235" s="9" t="str">
        <f>Tabla1[[#This Row],[DIA]]&amp;"-"&amp;Tabla1[[#This Row],[NUM]]</f>
        <v>45996-811</v>
      </c>
      <c r="B3235" s="61">
        <v>45996</v>
      </c>
      <c r="C3235" t="s">
        <v>13</v>
      </c>
      <c r="D3235" t="s">
        <v>236</v>
      </c>
      <c r="E3235" t="s">
        <v>250</v>
      </c>
      <c r="F3235">
        <v>811</v>
      </c>
      <c r="G3235">
        <v>0.66666666666666663</v>
      </c>
      <c r="H3235">
        <v>0.78819444444444442</v>
      </c>
      <c r="I3235">
        <v>45</v>
      </c>
      <c r="J3235">
        <v>0</v>
      </c>
      <c r="K3235">
        <v>45</v>
      </c>
      <c r="L3235">
        <v>0</v>
      </c>
      <c r="M3235" s="1" t="str">
        <f>IFERROR(VLOOKUP(Tabla1[[#This Row],[COD]],Circuitos[],2,0)," ")</f>
        <v xml:space="preserve"> </v>
      </c>
      <c r="N3235" s="9">
        <f>Tabla1[[#This Row],[DIA]]</f>
        <v>45996</v>
      </c>
    </row>
    <row r="3236" spans="1:14">
      <c r="A3236" s="9" t="str">
        <f>Tabla1[[#This Row],[DIA]]&amp;"-"&amp;Tabla1[[#This Row],[NUM]]</f>
        <v>45996-681</v>
      </c>
      <c r="B3236" s="61">
        <v>45996</v>
      </c>
      <c r="C3236" t="s">
        <v>13</v>
      </c>
      <c r="D3236" t="s">
        <v>310</v>
      </c>
      <c r="E3236" t="s">
        <v>250</v>
      </c>
      <c r="F3236">
        <v>681</v>
      </c>
      <c r="G3236">
        <v>0.69097222222222221</v>
      </c>
      <c r="H3236">
        <v>0.79166666666666663</v>
      </c>
      <c r="I3236">
        <v>45</v>
      </c>
      <c r="J3236">
        <v>0</v>
      </c>
      <c r="K3236">
        <v>45</v>
      </c>
      <c r="L3236">
        <v>0</v>
      </c>
      <c r="M3236" s="1" t="str">
        <f>IFERROR(VLOOKUP(Tabla1[[#This Row],[COD]],Circuitos[],2,0)," ")</f>
        <v xml:space="preserve"> </v>
      </c>
      <c r="N3236" s="9">
        <f>Tabla1[[#This Row],[DIA]]</f>
        <v>45996</v>
      </c>
    </row>
    <row r="3237" spans="1:14">
      <c r="A3237" s="9" t="str">
        <f>Tabla1[[#This Row],[DIA]]&amp;"-"&amp;Tabla1[[#This Row],[NUM]]</f>
        <v>45996-1547</v>
      </c>
      <c r="B3237" s="61">
        <v>45996</v>
      </c>
      <c r="C3237" t="s">
        <v>21</v>
      </c>
      <c r="D3237" t="s">
        <v>206</v>
      </c>
      <c r="E3237" t="s">
        <v>207</v>
      </c>
      <c r="F3237">
        <v>1547</v>
      </c>
      <c r="G3237">
        <v>0.68055555555555558</v>
      </c>
      <c r="H3237">
        <v>0.79166666666666663</v>
      </c>
      <c r="I3237">
        <v>20</v>
      </c>
      <c r="J3237">
        <v>0</v>
      </c>
      <c r="K3237">
        <v>20</v>
      </c>
      <c r="L3237">
        <v>0</v>
      </c>
      <c r="M3237" s="1" t="str">
        <f>IFERROR(VLOOKUP(Tabla1[[#This Row],[COD]],Circuitos[],2,0)," ")</f>
        <v xml:space="preserve"> </v>
      </c>
      <c r="N3237" s="9">
        <f>Tabla1[[#This Row],[DIA]]</f>
        <v>45996</v>
      </c>
    </row>
    <row r="3238" spans="1:14">
      <c r="A3238" s="9" t="str">
        <f>Tabla1[[#This Row],[DIA]]&amp;"-"&amp;Tabla1[[#This Row],[NUM]]</f>
        <v>45996-3752</v>
      </c>
      <c r="B3238" s="61">
        <v>45996</v>
      </c>
      <c r="C3238" t="s">
        <v>22</v>
      </c>
      <c r="D3238" t="s">
        <v>201</v>
      </c>
      <c r="E3238" t="s">
        <v>202</v>
      </c>
      <c r="F3238">
        <v>3752</v>
      </c>
      <c r="G3238">
        <v>0.57291666666666663</v>
      </c>
      <c r="H3238">
        <v>0.67013888888888884</v>
      </c>
      <c r="I3238">
        <v>20</v>
      </c>
      <c r="J3238">
        <v>0</v>
      </c>
      <c r="K3238">
        <v>20</v>
      </c>
      <c r="L3238">
        <v>0</v>
      </c>
      <c r="M3238" s="1" t="str">
        <f>IFERROR(VLOOKUP(Tabla1[[#This Row],[COD]],Circuitos[],2,0)," ")</f>
        <v xml:space="preserve"> </v>
      </c>
      <c r="N3238" s="9">
        <f>Tabla1[[#This Row],[DIA]]</f>
        <v>45996</v>
      </c>
    </row>
    <row r="3239" spans="1:14">
      <c r="A3239" s="9" t="str">
        <f>Tabla1[[#This Row],[DIA]]&amp;"-"&amp;Tabla1[[#This Row],[NUM]]</f>
        <v>45996-1163</v>
      </c>
      <c r="B3239" s="61">
        <v>45996</v>
      </c>
      <c r="C3239" t="s">
        <v>22</v>
      </c>
      <c r="D3239" t="s">
        <v>192</v>
      </c>
      <c r="E3239" t="s">
        <v>193</v>
      </c>
      <c r="F3239">
        <v>1163</v>
      </c>
      <c r="G3239">
        <v>0.76388888888888884</v>
      </c>
      <c r="H3239">
        <v>0.86805555555555558</v>
      </c>
      <c r="I3239">
        <v>20</v>
      </c>
      <c r="J3239">
        <v>0</v>
      </c>
      <c r="K3239">
        <v>20</v>
      </c>
      <c r="L3239">
        <v>0</v>
      </c>
      <c r="M3239" s="1" t="str">
        <f>IFERROR(VLOOKUP(Tabla1[[#This Row],[COD]],Circuitos[],2,0)," ")</f>
        <v xml:space="preserve"> </v>
      </c>
      <c r="N3239" s="9">
        <f>Tabla1[[#This Row],[DIA]]</f>
        <v>45996</v>
      </c>
    </row>
    <row r="3240" spans="1:14">
      <c r="A3240" s="9" t="str">
        <f>Tabla1[[#This Row],[DIA]]&amp;"-"&amp;Tabla1[[#This Row],[NUM]]</f>
        <v>45996-1314</v>
      </c>
      <c r="B3240" s="61">
        <v>45996</v>
      </c>
      <c r="C3240" t="s">
        <v>22</v>
      </c>
      <c r="D3240" t="s">
        <v>147</v>
      </c>
      <c r="E3240" t="s">
        <v>181</v>
      </c>
      <c r="F3240">
        <v>1314</v>
      </c>
      <c r="G3240">
        <v>0.75</v>
      </c>
      <c r="H3240">
        <v>0.99652777777777779</v>
      </c>
      <c r="I3240">
        <v>20</v>
      </c>
      <c r="J3240">
        <v>0</v>
      </c>
      <c r="K3240">
        <v>20</v>
      </c>
      <c r="L3240">
        <v>0</v>
      </c>
      <c r="M3240" s="1" t="str">
        <f>IFERROR(VLOOKUP(Tabla1[[#This Row],[COD]],Circuitos[],2,0)," ")</f>
        <v xml:space="preserve"> </v>
      </c>
      <c r="N3240" s="9">
        <f>Tabla1[[#This Row],[DIA]]</f>
        <v>45996</v>
      </c>
    </row>
    <row r="3241" spans="1:14">
      <c r="A3241" s="9" t="str">
        <f>Tabla1[[#This Row],[DIA]]&amp;"-"&amp;Tabla1[[#This Row],[NUM]]</f>
        <v>45996-1097</v>
      </c>
      <c r="B3241" s="61">
        <v>45996</v>
      </c>
      <c r="C3241" t="s">
        <v>22</v>
      </c>
      <c r="D3241" t="s">
        <v>567</v>
      </c>
      <c r="E3241" t="s">
        <v>568</v>
      </c>
      <c r="F3241">
        <v>1097</v>
      </c>
      <c r="G3241">
        <v>0.25</v>
      </c>
      <c r="H3241">
        <v>0.28125</v>
      </c>
      <c r="I3241">
        <v>20</v>
      </c>
      <c r="J3241">
        <v>0</v>
      </c>
      <c r="K3241">
        <v>20</v>
      </c>
      <c r="L3241">
        <v>0</v>
      </c>
      <c r="M3241" s="1" t="str">
        <f>IFERROR(VLOOKUP(Tabla1[[#This Row],[COD]],Circuitos[],2,0)," ")</f>
        <v xml:space="preserve"> </v>
      </c>
      <c r="N3241" s="9">
        <f>Tabla1[[#This Row],[DIA]]</f>
        <v>45996</v>
      </c>
    </row>
    <row r="3242" spans="1:14">
      <c r="A3242" s="9" t="str">
        <f>Tabla1[[#This Row],[DIA]]&amp;"-"&amp;Tabla1[[#This Row],[NUM]]</f>
        <v>45996-1843</v>
      </c>
      <c r="B3242" s="61">
        <v>45996</v>
      </c>
      <c r="C3242" t="s">
        <v>22</v>
      </c>
      <c r="D3242" t="s">
        <v>196</v>
      </c>
      <c r="E3242" t="s">
        <v>193</v>
      </c>
      <c r="F3242">
        <v>1843</v>
      </c>
      <c r="G3242">
        <v>0.74305555555555558</v>
      </c>
      <c r="H3242">
        <v>0.84375</v>
      </c>
      <c r="I3242">
        <v>20</v>
      </c>
      <c r="J3242">
        <v>0</v>
      </c>
      <c r="K3242">
        <v>20</v>
      </c>
      <c r="L3242">
        <v>0</v>
      </c>
      <c r="M3242" s="1" t="str">
        <f>IFERROR(VLOOKUP(Tabla1[[#This Row],[COD]],Circuitos[],2,0)," ")</f>
        <v xml:space="preserve"> </v>
      </c>
      <c r="N3242" s="9">
        <f>Tabla1[[#This Row],[DIA]]</f>
        <v>45996</v>
      </c>
    </row>
    <row r="3243" spans="1:14">
      <c r="A3243" s="9" t="str">
        <f>Tabla1[[#This Row],[DIA]]&amp;"-"&amp;Tabla1[[#This Row],[NUM]]</f>
        <v>45997-109</v>
      </c>
      <c r="B3243" s="61">
        <v>45997</v>
      </c>
      <c r="C3243" t="s">
        <v>354</v>
      </c>
      <c r="D3243" t="s">
        <v>13</v>
      </c>
      <c r="E3243" t="s">
        <v>355</v>
      </c>
      <c r="F3243">
        <v>109</v>
      </c>
      <c r="G3243">
        <v>0.43402777777777779</v>
      </c>
      <c r="H3243">
        <v>0.58680555555555558</v>
      </c>
      <c r="I3243">
        <v>25</v>
      </c>
      <c r="J3243">
        <v>0</v>
      </c>
      <c r="K3243">
        <v>25</v>
      </c>
      <c r="L3243">
        <v>0</v>
      </c>
      <c r="M3243" s="1" t="str">
        <f>IFERROR(VLOOKUP(Tabla1[[#This Row],[COD]],Circuitos[],2,0)," ")</f>
        <v xml:space="preserve"> </v>
      </c>
      <c r="N3243" s="9">
        <f>Tabla1[[#This Row],[DIA]]</f>
        <v>45997</v>
      </c>
    </row>
    <row r="3244" spans="1:14">
      <c r="A3244" s="9" t="str">
        <f>Tabla1[[#This Row],[DIA]]&amp;"-"&amp;Tabla1[[#This Row],[NUM]]</f>
        <v>45997-834</v>
      </c>
      <c r="B3244" s="61">
        <v>45997</v>
      </c>
      <c r="C3244" t="s">
        <v>484</v>
      </c>
      <c r="D3244" t="s">
        <v>13</v>
      </c>
      <c r="E3244" t="s">
        <v>250</v>
      </c>
      <c r="F3244">
        <v>834</v>
      </c>
      <c r="G3244">
        <v>0.66319444444444442</v>
      </c>
      <c r="H3244">
        <v>0.78472222222222221</v>
      </c>
      <c r="I3244">
        <v>45</v>
      </c>
      <c r="J3244">
        <v>0</v>
      </c>
      <c r="K3244">
        <v>45</v>
      </c>
      <c r="L3244">
        <v>0</v>
      </c>
      <c r="M3244" s="1" t="str">
        <f>IFERROR(VLOOKUP(Tabla1[[#This Row],[COD]],Circuitos[],2,0)," ")</f>
        <v xml:space="preserve"> </v>
      </c>
      <c r="N3244" s="9">
        <f>Tabla1[[#This Row],[DIA]]</f>
        <v>45997</v>
      </c>
    </row>
    <row r="3245" spans="1:14">
      <c r="A3245" s="9" t="str">
        <f>Tabla1[[#This Row],[DIA]]&amp;"-"&amp;Tabla1[[#This Row],[NUM]]</f>
        <v>45997-6001</v>
      </c>
      <c r="B3245" s="61">
        <v>45997</v>
      </c>
      <c r="C3245" t="s">
        <v>173</v>
      </c>
      <c r="D3245" t="s">
        <v>13</v>
      </c>
      <c r="E3245" t="s">
        <v>174</v>
      </c>
      <c r="F3245">
        <v>6001</v>
      </c>
      <c r="G3245">
        <v>0.37847222222222221</v>
      </c>
      <c r="H3245">
        <v>0.55902777777777779</v>
      </c>
      <c r="I3245">
        <v>20</v>
      </c>
      <c r="J3245">
        <v>0</v>
      </c>
      <c r="K3245">
        <v>20</v>
      </c>
      <c r="L3245">
        <v>0</v>
      </c>
      <c r="M3245" s="1" t="str">
        <f>IFERROR(VLOOKUP(Tabla1[[#This Row],[COD]],Circuitos[],2,0)," ")</f>
        <v xml:space="preserve"> </v>
      </c>
      <c r="N3245" s="9">
        <f>Tabla1[[#This Row],[DIA]]</f>
        <v>45997</v>
      </c>
    </row>
    <row r="3246" spans="1:14">
      <c r="A3246" s="9" t="str">
        <f>Tabla1[[#This Row],[DIA]]&amp;"-"&amp;Tabla1[[#This Row],[NUM]]</f>
        <v>45997-1600</v>
      </c>
      <c r="B3246" s="61">
        <v>45997</v>
      </c>
      <c r="C3246" t="s">
        <v>206</v>
      </c>
      <c r="D3246" t="s">
        <v>13</v>
      </c>
      <c r="E3246" t="s">
        <v>207</v>
      </c>
      <c r="F3246">
        <v>1600</v>
      </c>
      <c r="G3246">
        <v>0.55208333333333337</v>
      </c>
      <c r="H3246">
        <v>0.64236111111111116</v>
      </c>
      <c r="I3246">
        <v>45</v>
      </c>
      <c r="J3246">
        <v>0</v>
      </c>
      <c r="K3246">
        <v>45</v>
      </c>
      <c r="L3246">
        <v>0</v>
      </c>
      <c r="M3246" s="1" t="str">
        <f>IFERROR(VLOOKUP(Tabla1[[#This Row],[COD]],Circuitos[],2,0)," ")</f>
        <v xml:space="preserve"> </v>
      </c>
      <c r="N3246" s="9">
        <f>Tabla1[[#This Row],[DIA]]</f>
        <v>45997</v>
      </c>
    </row>
    <row r="3247" spans="1:14">
      <c r="A3247" s="9" t="str">
        <f>Tabla1[[#This Row],[DIA]]&amp;"-"&amp;Tabla1[[#This Row],[NUM]]</f>
        <v>45997-1328</v>
      </c>
      <c r="B3247" s="61">
        <v>45997</v>
      </c>
      <c r="C3247" t="s">
        <v>192</v>
      </c>
      <c r="D3247" t="s">
        <v>13</v>
      </c>
      <c r="E3247" t="s">
        <v>250</v>
      </c>
      <c r="F3247">
        <v>1328</v>
      </c>
      <c r="G3247">
        <v>0.50694444444444442</v>
      </c>
      <c r="H3247">
        <v>0.625</v>
      </c>
      <c r="I3247">
        <v>45</v>
      </c>
      <c r="J3247">
        <v>0</v>
      </c>
      <c r="K3247">
        <v>45</v>
      </c>
      <c r="L3247">
        <v>0</v>
      </c>
      <c r="M3247" s="1" t="str">
        <f>IFERROR(VLOOKUP(Tabla1[[#This Row],[COD]],Circuitos[],2,0)," ")</f>
        <v xml:space="preserve"> </v>
      </c>
      <c r="N3247" s="9">
        <f>Tabla1[[#This Row],[DIA]]</f>
        <v>45997</v>
      </c>
    </row>
    <row r="3248" spans="1:14">
      <c r="A3248" s="9" t="str">
        <f>Tabla1[[#This Row],[DIA]]&amp;"-"&amp;Tabla1[[#This Row],[NUM]]</f>
        <v>45997-1114</v>
      </c>
      <c r="B3248" s="61">
        <v>45997</v>
      </c>
      <c r="C3248" t="s">
        <v>192</v>
      </c>
      <c r="D3248" t="s">
        <v>13</v>
      </c>
      <c r="E3248" t="s">
        <v>193</v>
      </c>
      <c r="F3248">
        <v>1114</v>
      </c>
      <c r="G3248">
        <v>0.54861111111111116</v>
      </c>
      <c r="H3248">
        <v>0.66319444444444442</v>
      </c>
      <c r="I3248">
        <v>45</v>
      </c>
      <c r="J3248">
        <v>0</v>
      </c>
      <c r="K3248">
        <v>45</v>
      </c>
      <c r="L3248">
        <v>0</v>
      </c>
      <c r="M3248" s="1" t="str">
        <f>IFERROR(VLOOKUP(Tabla1[[#This Row],[COD]],Circuitos[],2,0)," ")</f>
        <v xml:space="preserve"> </v>
      </c>
      <c r="N3248" s="9">
        <f>Tabla1[[#This Row],[DIA]]</f>
        <v>45997</v>
      </c>
    </row>
    <row r="3249" spans="1:14">
      <c r="A3249" s="9" t="str">
        <f>Tabla1[[#This Row],[DIA]]&amp;"-"&amp;Tabla1[[#This Row],[NUM]]</f>
        <v>45997-1305</v>
      </c>
      <c r="B3249" s="61">
        <v>45997</v>
      </c>
      <c r="C3249" t="s">
        <v>147</v>
      </c>
      <c r="D3249" t="s">
        <v>33</v>
      </c>
      <c r="E3249" t="s">
        <v>181</v>
      </c>
      <c r="F3249">
        <v>1305</v>
      </c>
      <c r="G3249">
        <v>0.57986111111111116</v>
      </c>
      <c r="H3249">
        <v>0.69791666666666663</v>
      </c>
      <c r="I3249">
        <v>20</v>
      </c>
      <c r="J3249">
        <v>0</v>
      </c>
      <c r="K3249">
        <v>20</v>
      </c>
      <c r="L3249">
        <v>0</v>
      </c>
      <c r="M3249" s="1" t="str">
        <f>IFERROR(VLOOKUP(Tabla1[[#This Row],[COD]],Circuitos[],2,0)," ")</f>
        <v xml:space="preserve"> </v>
      </c>
      <c r="N3249" s="9">
        <f>Tabla1[[#This Row],[DIA]]</f>
        <v>45997</v>
      </c>
    </row>
    <row r="3250" spans="1:14">
      <c r="A3250" s="9" t="str">
        <f>Tabla1[[#This Row],[DIA]]&amp;"-"&amp;Tabla1[[#This Row],[NUM]]</f>
        <v>45997-1855</v>
      </c>
      <c r="B3250" s="61">
        <v>45997</v>
      </c>
      <c r="C3250" t="s">
        <v>147</v>
      </c>
      <c r="D3250" t="s">
        <v>36</v>
      </c>
      <c r="E3250" t="s">
        <v>181</v>
      </c>
      <c r="F3250">
        <v>1855</v>
      </c>
      <c r="G3250">
        <v>0.63194444444444442</v>
      </c>
      <c r="H3250">
        <v>0.70833333333333337</v>
      </c>
      <c r="I3250">
        <v>20</v>
      </c>
      <c r="J3250">
        <v>0</v>
      </c>
      <c r="K3250">
        <v>20</v>
      </c>
      <c r="L3250">
        <v>0</v>
      </c>
      <c r="M3250" s="1" t="str">
        <f>IFERROR(VLOOKUP(Tabla1[[#This Row],[COD]],Circuitos[],2,0)," ")</f>
        <v xml:space="preserve"> </v>
      </c>
      <c r="N3250" s="9">
        <f>Tabla1[[#This Row],[DIA]]</f>
        <v>45997</v>
      </c>
    </row>
    <row r="3251" spans="1:14">
      <c r="A3251" s="9" t="str">
        <f>Tabla1[[#This Row],[DIA]]&amp;"-"&amp;Tabla1[[#This Row],[NUM]]</f>
        <v>45997-1315</v>
      </c>
      <c r="B3251" s="61">
        <v>45997</v>
      </c>
      <c r="C3251" t="s">
        <v>147</v>
      </c>
      <c r="D3251" t="s">
        <v>37</v>
      </c>
      <c r="E3251" t="s">
        <v>181</v>
      </c>
      <c r="F3251">
        <v>1315</v>
      </c>
      <c r="G3251">
        <v>0.3611111111111111</v>
      </c>
      <c r="H3251">
        <v>0.46527777777777779</v>
      </c>
      <c r="I3251">
        <v>20</v>
      </c>
      <c r="J3251">
        <v>0</v>
      </c>
      <c r="K3251">
        <v>20</v>
      </c>
      <c r="L3251">
        <v>0</v>
      </c>
      <c r="M3251" s="1" t="str">
        <f>IFERROR(VLOOKUP(Tabla1[[#This Row],[COD]],Circuitos[],2,0)," ")</f>
        <v xml:space="preserve"> </v>
      </c>
      <c r="N3251" s="9">
        <f>Tabla1[[#This Row],[DIA]]</f>
        <v>45997</v>
      </c>
    </row>
    <row r="3252" spans="1:14">
      <c r="A3252" s="9" t="str">
        <f>Tabla1[[#This Row],[DIA]]&amp;"-"&amp;Tabla1[[#This Row],[NUM]]</f>
        <v>45997-1859</v>
      </c>
      <c r="B3252" s="61">
        <v>45997</v>
      </c>
      <c r="C3252" t="s">
        <v>147</v>
      </c>
      <c r="D3252" t="s">
        <v>13</v>
      </c>
      <c r="E3252" t="s">
        <v>181</v>
      </c>
      <c r="F3252">
        <v>1859</v>
      </c>
      <c r="G3252">
        <v>0.58333333333333337</v>
      </c>
      <c r="H3252">
        <v>0.77777777777777779</v>
      </c>
      <c r="I3252">
        <v>35</v>
      </c>
      <c r="J3252">
        <v>0</v>
      </c>
      <c r="K3252">
        <v>35</v>
      </c>
      <c r="L3252">
        <v>0</v>
      </c>
      <c r="M3252" s="1" t="str">
        <f>IFERROR(VLOOKUP(Tabla1[[#This Row],[COD]],Circuitos[],2,0)," ")</f>
        <v xml:space="preserve"> </v>
      </c>
      <c r="N3252" s="9">
        <f>Tabla1[[#This Row],[DIA]]</f>
        <v>45997</v>
      </c>
    </row>
    <row r="3253" spans="1:14">
      <c r="A3253" s="9" t="str">
        <f>Tabla1[[#This Row],[DIA]]&amp;"-"&amp;Tabla1[[#This Row],[NUM]]</f>
        <v>45997-1313</v>
      </c>
      <c r="B3253" s="61">
        <v>45997</v>
      </c>
      <c r="C3253" t="s">
        <v>147</v>
      </c>
      <c r="D3253" t="s">
        <v>22</v>
      </c>
      <c r="E3253" t="s">
        <v>181</v>
      </c>
      <c r="F3253">
        <v>1313</v>
      </c>
      <c r="G3253">
        <v>0.62152777777777779</v>
      </c>
      <c r="H3253">
        <v>0.71180555555555558</v>
      </c>
      <c r="I3253">
        <v>20</v>
      </c>
      <c r="J3253">
        <v>0</v>
      </c>
      <c r="K3253">
        <v>20</v>
      </c>
      <c r="L3253">
        <v>0</v>
      </c>
      <c r="M3253" s="1" t="str">
        <f>IFERROR(VLOOKUP(Tabla1[[#This Row],[COD]],Circuitos[],2,0)," ")</f>
        <v xml:space="preserve"> </v>
      </c>
      <c r="N3253" s="9">
        <f>Tabla1[[#This Row],[DIA]]</f>
        <v>45997</v>
      </c>
    </row>
    <row r="3254" spans="1:14">
      <c r="A3254" s="9" t="str">
        <f>Tabla1[[#This Row],[DIA]]&amp;"-"&amp;Tabla1[[#This Row],[NUM]]</f>
        <v>45997-670</v>
      </c>
      <c r="B3254" s="61">
        <v>45997</v>
      </c>
      <c r="C3254" t="s">
        <v>541</v>
      </c>
      <c r="D3254" t="s">
        <v>13</v>
      </c>
      <c r="E3254" t="s">
        <v>250</v>
      </c>
      <c r="F3254">
        <v>670</v>
      </c>
      <c r="G3254">
        <v>0.61458333333333337</v>
      </c>
      <c r="H3254">
        <v>0.71527777777777779</v>
      </c>
      <c r="I3254">
        <v>45</v>
      </c>
      <c r="J3254">
        <v>0</v>
      </c>
      <c r="K3254">
        <v>45</v>
      </c>
      <c r="L3254">
        <v>0</v>
      </c>
      <c r="M3254" s="1" t="str">
        <f>IFERROR(VLOOKUP(Tabla1[[#This Row],[COD]],Circuitos[],2,0)," ")</f>
        <v xml:space="preserve"> </v>
      </c>
      <c r="N3254" s="9">
        <f>Tabla1[[#This Row],[DIA]]</f>
        <v>45997</v>
      </c>
    </row>
    <row r="3255" spans="1:14">
      <c r="A3255" s="9" t="str">
        <f>Tabla1[[#This Row],[DIA]]&amp;"-"&amp;Tabla1[[#This Row],[NUM]]</f>
        <v>45997-1881</v>
      </c>
      <c r="B3255" s="61">
        <v>45997</v>
      </c>
      <c r="C3255" t="s">
        <v>13</v>
      </c>
      <c r="D3255" t="s">
        <v>341</v>
      </c>
      <c r="E3255" t="s">
        <v>250</v>
      </c>
      <c r="F3255">
        <v>1881</v>
      </c>
      <c r="G3255">
        <v>0.3611111111111111</v>
      </c>
      <c r="H3255">
        <v>0.42708333333333331</v>
      </c>
      <c r="I3255">
        <v>45</v>
      </c>
      <c r="J3255">
        <v>0</v>
      </c>
      <c r="K3255">
        <v>45</v>
      </c>
      <c r="L3255">
        <v>0</v>
      </c>
      <c r="M3255" s="1" t="str">
        <f>IFERROR(VLOOKUP(Tabla1[[#This Row],[COD]],Circuitos[],2,0)," ")</f>
        <v xml:space="preserve"> </v>
      </c>
      <c r="N3255" s="9">
        <f>Tabla1[[#This Row],[DIA]]</f>
        <v>45997</v>
      </c>
    </row>
    <row r="3256" spans="1:14">
      <c r="A3256" s="9" t="str">
        <f>Tabla1[[#This Row],[DIA]]&amp;"-"&amp;Tabla1[[#This Row],[NUM]]</f>
        <v>45997-6002</v>
      </c>
      <c r="B3256" s="61">
        <v>45997</v>
      </c>
      <c r="C3256" t="s">
        <v>13</v>
      </c>
      <c r="D3256" t="s">
        <v>183</v>
      </c>
      <c r="E3256" t="s">
        <v>174</v>
      </c>
      <c r="F3256">
        <v>6002</v>
      </c>
      <c r="G3256">
        <v>0.60069444444444442</v>
      </c>
      <c r="H3256">
        <v>0.85069444444444442</v>
      </c>
      <c r="I3256">
        <v>20</v>
      </c>
      <c r="J3256">
        <v>0</v>
      </c>
      <c r="K3256">
        <v>20</v>
      </c>
      <c r="L3256">
        <v>0</v>
      </c>
      <c r="M3256" s="1" t="str">
        <f>IFERROR(VLOOKUP(Tabla1[[#This Row],[COD]],Circuitos[],2,0)," ")</f>
        <v>Programas de Egipto</v>
      </c>
      <c r="N3256" s="9">
        <f>Tabla1[[#This Row],[DIA]]</f>
        <v>45997</v>
      </c>
    </row>
    <row r="3257" spans="1:14">
      <c r="A3257" s="9" t="str">
        <f>Tabla1[[#This Row],[DIA]]&amp;"-"&amp;Tabla1[[#This Row],[NUM]]</f>
        <v>45997-1806</v>
      </c>
      <c r="B3257" s="61">
        <v>45997</v>
      </c>
      <c r="C3257" t="s">
        <v>196</v>
      </c>
      <c r="D3257" t="s">
        <v>13</v>
      </c>
      <c r="E3257" t="s">
        <v>193</v>
      </c>
      <c r="F3257">
        <v>1806</v>
      </c>
      <c r="G3257">
        <v>0.86805555555555558</v>
      </c>
      <c r="H3257">
        <v>0.98263888888888884</v>
      </c>
      <c r="I3257">
        <v>45</v>
      </c>
      <c r="J3257">
        <v>0</v>
      </c>
      <c r="K3257">
        <v>45</v>
      </c>
      <c r="L3257">
        <v>0</v>
      </c>
      <c r="M3257" s="1" t="str">
        <f>IFERROR(VLOOKUP(Tabla1[[#This Row],[COD]],Circuitos[],2,0)," ")</f>
        <v xml:space="preserve"> </v>
      </c>
      <c r="N3257" s="9">
        <f>Tabla1[[#This Row],[DIA]]</f>
        <v>45997</v>
      </c>
    </row>
    <row r="3258" spans="1:14">
      <c r="A3258" s="9" t="str">
        <f>Tabla1[[#This Row],[DIA]]&amp;"-"&amp;Tabla1[[#This Row],[NUM]]</f>
        <v>45997-1832</v>
      </c>
      <c r="B3258" s="61">
        <v>45997</v>
      </c>
      <c r="C3258" t="s">
        <v>234</v>
      </c>
      <c r="D3258" t="s">
        <v>13</v>
      </c>
      <c r="E3258" t="s">
        <v>250</v>
      </c>
      <c r="F3258">
        <v>1832</v>
      </c>
      <c r="G3258">
        <v>0.61805555555555558</v>
      </c>
      <c r="H3258">
        <v>0.73263888888888884</v>
      </c>
      <c r="I3258">
        <v>45</v>
      </c>
      <c r="J3258">
        <v>0</v>
      </c>
      <c r="K3258">
        <v>45</v>
      </c>
      <c r="L3258">
        <v>0</v>
      </c>
      <c r="M3258" s="1" t="str">
        <f>IFERROR(VLOOKUP(Tabla1[[#This Row],[COD]],Circuitos[],2,0)," ")</f>
        <v xml:space="preserve"> </v>
      </c>
      <c r="N3258" s="9">
        <f>Tabla1[[#This Row],[DIA]]</f>
        <v>45997</v>
      </c>
    </row>
    <row r="3259" spans="1:14">
      <c r="A3259" s="9" t="str">
        <f>Tabla1[[#This Row],[DIA]]&amp;"-"&amp;Tabla1[[#This Row],[NUM]]</f>
        <v>45997-810</v>
      </c>
      <c r="B3259" s="61">
        <v>45997</v>
      </c>
      <c r="C3259" t="s">
        <v>236</v>
      </c>
      <c r="D3259" t="s">
        <v>13</v>
      </c>
      <c r="E3259" t="s">
        <v>250</v>
      </c>
      <c r="F3259">
        <v>810</v>
      </c>
      <c r="G3259">
        <v>0.65625</v>
      </c>
      <c r="H3259">
        <v>0.78819444444444442</v>
      </c>
      <c r="I3259">
        <v>45</v>
      </c>
      <c r="J3259">
        <v>0</v>
      </c>
      <c r="K3259">
        <v>45</v>
      </c>
      <c r="L3259">
        <v>0</v>
      </c>
      <c r="M3259" s="1" t="str">
        <f>IFERROR(VLOOKUP(Tabla1[[#This Row],[COD]],Circuitos[],2,0)," ")</f>
        <v xml:space="preserve"> </v>
      </c>
      <c r="N3259" s="9">
        <f>Tabla1[[#This Row],[DIA]]</f>
        <v>45997</v>
      </c>
    </row>
    <row r="3260" spans="1:14">
      <c r="A3260" s="9" t="str">
        <f>Tabla1[[#This Row],[DIA]]&amp;"-"&amp;Tabla1[[#This Row],[NUM]]</f>
        <v>45997-1852</v>
      </c>
      <c r="B3260" s="61">
        <v>45997</v>
      </c>
      <c r="C3260" t="s">
        <v>241</v>
      </c>
      <c r="D3260" t="s">
        <v>13</v>
      </c>
      <c r="E3260" t="s">
        <v>250</v>
      </c>
      <c r="F3260">
        <v>1852</v>
      </c>
      <c r="G3260">
        <v>0.60069444444444442</v>
      </c>
      <c r="H3260">
        <v>0.68402777777777779</v>
      </c>
      <c r="I3260">
        <v>45</v>
      </c>
      <c r="J3260">
        <v>0</v>
      </c>
      <c r="K3260">
        <v>45</v>
      </c>
      <c r="L3260">
        <v>0</v>
      </c>
      <c r="M3260" s="1" t="str">
        <f>IFERROR(VLOOKUP(Tabla1[[#This Row],[COD]],Circuitos[],2,0)," ")</f>
        <v xml:space="preserve"> </v>
      </c>
      <c r="N3260" s="9">
        <f>Tabla1[[#This Row],[DIA]]</f>
        <v>45997</v>
      </c>
    </row>
    <row r="3261" spans="1:14">
      <c r="A3261" s="9" t="str">
        <f>Tabla1[[#This Row],[DIA]]&amp;"-"&amp;Tabla1[[#This Row],[NUM]]</f>
        <v>45997-678</v>
      </c>
      <c r="B3261" s="61">
        <v>45997</v>
      </c>
      <c r="C3261" t="s">
        <v>310</v>
      </c>
      <c r="D3261" t="s">
        <v>13</v>
      </c>
      <c r="E3261" t="s">
        <v>250</v>
      </c>
      <c r="F3261">
        <v>678</v>
      </c>
      <c r="G3261">
        <v>0.50347222222222221</v>
      </c>
      <c r="H3261">
        <v>0.61458333333333337</v>
      </c>
      <c r="I3261">
        <v>45</v>
      </c>
      <c r="J3261">
        <v>0</v>
      </c>
      <c r="K3261">
        <v>45</v>
      </c>
      <c r="L3261">
        <v>0</v>
      </c>
      <c r="M3261" s="1" t="str">
        <f>IFERROR(VLOOKUP(Tabla1[[#This Row],[COD]],Circuitos[],2,0)," ")</f>
        <v xml:space="preserve"> </v>
      </c>
      <c r="N3261" s="9">
        <f>Tabla1[[#This Row],[DIA]]</f>
        <v>45997</v>
      </c>
    </row>
    <row r="3262" spans="1:14">
      <c r="A3262" s="9" t="str">
        <f>Tabla1[[#This Row],[DIA]]&amp;"-"&amp;Tabla1[[#This Row],[NUM]]</f>
        <v>45997-792</v>
      </c>
      <c r="B3262" s="61">
        <v>45997</v>
      </c>
      <c r="C3262" t="s">
        <v>247</v>
      </c>
      <c r="D3262" t="s">
        <v>13</v>
      </c>
      <c r="E3262" t="s">
        <v>250</v>
      </c>
      <c r="F3262">
        <v>792</v>
      </c>
      <c r="G3262">
        <v>0.51388888888888884</v>
      </c>
      <c r="H3262">
        <v>0.64583333333333337</v>
      </c>
      <c r="I3262">
        <v>45</v>
      </c>
      <c r="J3262">
        <v>0</v>
      </c>
      <c r="K3262">
        <v>45</v>
      </c>
      <c r="L3262">
        <v>0</v>
      </c>
      <c r="M3262" s="1" t="str">
        <f>IFERROR(VLOOKUP(Tabla1[[#This Row],[COD]],Circuitos[],2,0)," ")</f>
        <v xml:space="preserve"> </v>
      </c>
      <c r="N3262" s="9">
        <f>Tabla1[[#This Row],[DIA]]</f>
        <v>45997</v>
      </c>
    </row>
    <row r="3263" spans="1:14">
      <c r="A3263" s="9" t="str">
        <f>Tabla1[[#This Row],[DIA]]&amp;"-"&amp;Tabla1[[#This Row],[NUM]]</f>
        <v>45998-107</v>
      </c>
      <c r="B3263" s="61">
        <v>45998</v>
      </c>
      <c r="C3263" t="s">
        <v>354</v>
      </c>
      <c r="D3263" t="s">
        <v>36</v>
      </c>
      <c r="E3263" t="s">
        <v>355</v>
      </c>
      <c r="F3263">
        <v>107</v>
      </c>
      <c r="G3263">
        <v>0.47569444444444442</v>
      </c>
      <c r="H3263">
        <v>0.61111111111111116</v>
      </c>
      <c r="I3263">
        <v>15</v>
      </c>
      <c r="J3263">
        <v>0</v>
      </c>
      <c r="K3263">
        <v>15</v>
      </c>
      <c r="L3263">
        <v>0</v>
      </c>
      <c r="M3263" s="1" t="str">
        <f>IFERROR(VLOOKUP(Tabla1[[#This Row],[COD]],Circuitos[],2,0)," ")</f>
        <v xml:space="preserve"> </v>
      </c>
      <c r="N3263" s="9">
        <f>Tabla1[[#This Row],[DIA]]</f>
        <v>45998</v>
      </c>
    </row>
    <row r="3264" spans="1:14">
      <c r="A3264" s="9" t="str">
        <f>Tabla1[[#This Row],[DIA]]&amp;"-"&amp;Tabla1[[#This Row],[NUM]]</f>
        <v>45998-702</v>
      </c>
      <c r="B3264" s="61">
        <v>45998</v>
      </c>
      <c r="C3264" t="s">
        <v>484</v>
      </c>
      <c r="D3264" t="s">
        <v>13</v>
      </c>
      <c r="E3264" t="s">
        <v>548</v>
      </c>
      <c r="F3264">
        <v>702</v>
      </c>
      <c r="G3264">
        <v>0.60763888888888884</v>
      </c>
      <c r="H3264">
        <v>0.72569444444444442</v>
      </c>
      <c r="I3264">
        <v>20</v>
      </c>
      <c r="J3264">
        <v>0</v>
      </c>
      <c r="K3264">
        <v>20</v>
      </c>
      <c r="L3264">
        <v>0</v>
      </c>
      <c r="M3264" s="1" t="str">
        <f>IFERROR(VLOOKUP(Tabla1[[#This Row],[COD]],Circuitos[],2,0)," ")</f>
        <v xml:space="preserve"> </v>
      </c>
      <c r="N3264" s="9">
        <f>Tabla1[[#This Row],[DIA]]</f>
        <v>45998</v>
      </c>
    </row>
    <row r="3265" spans="1:14">
      <c r="A3265" s="9" t="str">
        <f>Tabla1[[#This Row],[DIA]]&amp;"-"&amp;Tabla1[[#This Row],[NUM]]</f>
        <v>45998-1305</v>
      </c>
      <c r="B3265" s="61">
        <v>45998</v>
      </c>
      <c r="C3265" t="s">
        <v>147</v>
      </c>
      <c r="D3265" t="s">
        <v>33</v>
      </c>
      <c r="E3265" t="s">
        <v>181</v>
      </c>
      <c r="F3265">
        <v>1305</v>
      </c>
      <c r="G3265">
        <v>0.57986111111111116</v>
      </c>
      <c r="H3265">
        <v>0.69791666666666663</v>
      </c>
      <c r="I3265">
        <v>6</v>
      </c>
      <c r="J3265">
        <v>0</v>
      </c>
      <c r="K3265">
        <v>6</v>
      </c>
      <c r="L3265">
        <v>0</v>
      </c>
      <c r="M3265" s="1" t="str">
        <f>IFERROR(VLOOKUP(Tabla1[[#This Row],[COD]],Circuitos[],2,0)," ")</f>
        <v xml:space="preserve"> </v>
      </c>
      <c r="N3265" s="9">
        <f>Tabla1[[#This Row],[DIA]]</f>
        <v>45998</v>
      </c>
    </row>
    <row r="3266" spans="1:14">
      <c r="A3266" s="9" t="str">
        <f>Tabla1[[#This Row],[DIA]]&amp;"-"&amp;Tabla1[[#This Row],[NUM]]</f>
        <v>45998-1855</v>
      </c>
      <c r="B3266" s="61">
        <v>45998</v>
      </c>
      <c r="C3266" t="s">
        <v>147</v>
      </c>
      <c r="D3266" t="s">
        <v>36</v>
      </c>
      <c r="E3266" t="s">
        <v>181</v>
      </c>
      <c r="F3266">
        <v>1855</v>
      </c>
      <c r="G3266">
        <v>0.63194444444444442</v>
      </c>
      <c r="H3266">
        <v>0.70833333333333337</v>
      </c>
      <c r="I3266">
        <v>20</v>
      </c>
      <c r="J3266">
        <v>0</v>
      </c>
      <c r="K3266">
        <v>20</v>
      </c>
      <c r="L3266">
        <v>0</v>
      </c>
      <c r="M3266" s="1" t="str">
        <f>IFERROR(VLOOKUP(Tabla1[[#This Row],[COD]],Circuitos[],2,0)," ")</f>
        <v xml:space="preserve"> </v>
      </c>
      <c r="N3266" s="9">
        <f>Tabla1[[#This Row],[DIA]]</f>
        <v>45998</v>
      </c>
    </row>
    <row r="3267" spans="1:14">
      <c r="A3267" s="9" t="str">
        <f>Tabla1[[#This Row],[DIA]]&amp;"-"&amp;Tabla1[[#This Row],[NUM]]</f>
        <v>45998-1317</v>
      </c>
      <c r="B3267" s="61">
        <v>45998</v>
      </c>
      <c r="C3267" t="s">
        <v>147</v>
      </c>
      <c r="D3267" t="s">
        <v>37</v>
      </c>
      <c r="E3267" t="s">
        <v>181</v>
      </c>
      <c r="F3267">
        <v>1317</v>
      </c>
      <c r="G3267">
        <v>0.57638888888888884</v>
      </c>
      <c r="H3267">
        <v>0.68402777777777779</v>
      </c>
      <c r="I3267">
        <v>20</v>
      </c>
      <c r="J3267">
        <v>0</v>
      </c>
      <c r="K3267">
        <v>20</v>
      </c>
      <c r="L3267">
        <v>0</v>
      </c>
      <c r="M3267" s="1" t="str">
        <f>IFERROR(VLOOKUP(Tabla1[[#This Row],[COD]],Circuitos[],2,0)," ")</f>
        <v xml:space="preserve"> </v>
      </c>
      <c r="N3267" s="9">
        <f>Tabla1[[#This Row],[DIA]]</f>
        <v>45998</v>
      </c>
    </row>
    <row r="3268" spans="1:14">
      <c r="A3268" s="9" t="str">
        <f>Tabla1[[#This Row],[DIA]]&amp;"-"&amp;Tabla1[[#This Row],[NUM]]</f>
        <v>45998-1859</v>
      </c>
      <c r="B3268" s="61">
        <v>45998</v>
      </c>
      <c r="C3268" t="s">
        <v>147</v>
      </c>
      <c r="D3268" t="s">
        <v>13</v>
      </c>
      <c r="E3268" t="s">
        <v>181</v>
      </c>
      <c r="F3268">
        <v>1859</v>
      </c>
      <c r="G3268">
        <v>0.57291666666666663</v>
      </c>
      <c r="H3268">
        <v>0.68055555555555558</v>
      </c>
      <c r="I3268">
        <v>30</v>
      </c>
      <c r="J3268">
        <v>0</v>
      </c>
      <c r="K3268">
        <v>30</v>
      </c>
      <c r="L3268">
        <v>0</v>
      </c>
      <c r="M3268" s="1" t="str">
        <f>IFERROR(VLOOKUP(Tabla1[[#This Row],[COD]],Circuitos[],2,0)," ")</f>
        <v xml:space="preserve"> </v>
      </c>
      <c r="N3268" s="9">
        <f>Tabla1[[#This Row],[DIA]]</f>
        <v>45998</v>
      </c>
    </row>
    <row r="3269" spans="1:14">
      <c r="A3269" s="9" t="str">
        <f>Tabla1[[#This Row],[DIA]]&amp;"-"&amp;Tabla1[[#This Row],[NUM]]</f>
        <v>45998-1313</v>
      </c>
      <c r="B3269" s="61">
        <v>45998</v>
      </c>
      <c r="C3269" t="s">
        <v>147</v>
      </c>
      <c r="D3269" t="s">
        <v>22</v>
      </c>
      <c r="E3269" t="s">
        <v>181</v>
      </c>
      <c r="F3269">
        <v>1313</v>
      </c>
      <c r="G3269">
        <v>0.62152777777777779</v>
      </c>
      <c r="H3269">
        <v>0.71180555555555558</v>
      </c>
      <c r="I3269">
        <v>20</v>
      </c>
      <c r="J3269">
        <v>0</v>
      </c>
      <c r="K3269">
        <v>20</v>
      </c>
      <c r="L3269">
        <v>0</v>
      </c>
      <c r="M3269" s="1" t="str">
        <f>IFERROR(VLOOKUP(Tabla1[[#This Row],[COD]],Circuitos[],2,0)," ")</f>
        <v xml:space="preserve"> </v>
      </c>
      <c r="N3269" s="9">
        <f>Tabla1[[#This Row],[DIA]]</f>
        <v>45998</v>
      </c>
    </row>
    <row r="3270" spans="1:14">
      <c r="A3270" s="9" t="str">
        <f>Tabla1[[#This Row],[DIA]]&amp;"-"&amp;Tabla1[[#This Row],[NUM]]</f>
        <v>45998-903</v>
      </c>
      <c r="B3270" s="61">
        <v>45998</v>
      </c>
      <c r="C3270" t="s">
        <v>563</v>
      </c>
      <c r="D3270" t="s">
        <v>484</v>
      </c>
      <c r="E3270" t="s">
        <v>548</v>
      </c>
      <c r="F3270">
        <v>903</v>
      </c>
      <c r="G3270">
        <v>0.43402777777777779</v>
      </c>
      <c r="H3270">
        <v>0.50694444444444442</v>
      </c>
      <c r="I3270">
        <v>20</v>
      </c>
      <c r="J3270">
        <v>0</v>
      </c>
      <c r="K3270">
        <v>20</v>
      </c>
      <c r="L3270">
        <v>0</v>
      </c>
      <c r="M3270" s="1" t="str">
        <f>IFERROR(VLOOKUP(Tabla1[[#This Row],[COD]],Circuitos[],2,0)," ")</f>
        <v xml:space="preserve"> </v>
      </c>
      <c r="N3270" s="9">
        <f>Tabla1[[#This Row],[DIA]]</f>
        <v>45998</v>
      </c>
    </row>
    <row r="3271" spans="1:14">
      <c r="A3271" s="9" t="str">
        <f>Tabla1[[#This Row],[DIA]]&amp;"-"&amp;Tabla1[[#This Row],[NUM]]</f>
        <v>45999-1521</v>
      </c>
      <c r="B3271" s="61">
        <v>45999</v>
      </c>
      <c r="C3271" t="s">
        <v>417</v>
      </c>
      <c r="D3271" t="s">
        <v>36</v>
      </c>
      <c r="E3271" t="s">
        <v>566</v>
      </c>
      <c r="F3271">
        <v>1521</v>
      </c>
      <c r="G3271">
        <v>0.87152777777777779</v>
      </c>
      <c r="H3271">
        <v>0.96180555555555558</v>
      </c>
      <c r="I3271">
        <v>20</v>
      </c>
      <c r="J3271">
        <v>0</v>
      </c>
      <c r="K3271">
        <v>20</v>
      </c>
      <c r="L3271">
        <v>0</v>
      </c>
      <c r="M3271" s="1" t="str">
        <f>IFERROR(VLOOKUP(Tabla1[[#This Row],[COD]],Circuitos[],2,0)," ")</f>
        <v xml:space="preserve"> </v>
      </c>
      <c r="N3271" s="9">
        <f>Tabla1[[#This Row],[DIA]]</f>
        <v>45999</v>
      </c>
    </row>
    <row r="3272" spans="1:14">
      <c r="A3272" s="9" t="str">
        <f>Tabla1[[#This Row],[DIA]]&amp;"-"&amp;Tabla1[[#This Row],[NUM]]</f>
        <v>45999-1529</v>
      </c>
      <c r="B3272" s="61">
        <v>45999</v>
      </c>
      <c r="C3272" t="s">
        <v>417</v>
      </c>
      <c r="D3272" t="s">
        <v>37</v>
      </c>
      <c r="E3272" t="s">
        <v>566</v>
      </c>
      <c r="F3272">
        <v>1529</v>
      </c>
      <c r="G3272">
        <v>0.86111111111111116</v>
      </c>
      <c r="H3272">
        <v>0.94791666666666663</v>
      </c>
      <c r="I3272">
        <v>25</v>
      </c>
      <c r="J3272">
        <v>0</v>
      </c>
      <c r="K3272">
        <v>25</v>
      </c>
      <c r="L3272">
        <v>0</v>
      </c>
      <c r="M3272" s="1" t="str">
        <f>IFERROR(VLOOKUP(Tabla1[[#This Row],[COD]],Circuitos[],2,0)," ")</f>
        <v xml:space="preserve"> </v>
      </c>
      <c r="N3272" s="9">
        <f>Tabla1[[#This Row],[DIA]]</f>
        <v>45999</v>
      </c>
    </row>
    <row r="3273" spans="1:14">
      <c r="A3273" s="9" t="str">
        <f>Tabla1[[#This Row],[DIA]]&amp;"-"&amp;Tabla1[[#This Row],[NUM]]</f>
        <v>45999-1794</v>
      </c>
      <c r="B3273" s="61">
        <v>45999</v>
      </c>
      <c r="C3273" t="s">
        <v>417</v>
      </c>
      <c r="D3273" t="s">
        <v>13</v>
      </c>
      <c r="E3273" t="s">
        <v>250</v>
      </c>
      <c r="F3273">
        <v>1794</v>
      </c>
      <c r="G3273">
        <v>0.81597222222222221</v>
      </c>
      <c r="H3273">
        <v>0.92708333333333337</v>
      </c>
      <c r="I3273">
        <v>45</v>
      </c>
      <c r="J3273">
        <v>0</v>
      </c>
      <c r="K3273">
        <v>45</v>
      </c>
      <c r="L3273">
        <v>0</v>
      </c>
      <c r="M3273" s="1" t="str">
        <f>IFERROR(VLOOKUP(Tabla1[[#This Row],[COD]],Circuitos[],2,0)," ")</f>
        <v xml:space="preserve"> </v>
      </c>
      <c r="N3273" s="9">
        <f>Tabla1[[#This Row],[DIA]]</f>
        <v>45999</v>
      </c>
    </row>
    <row r="3274" spans="1:14">
      <c r="A3274" s="9" t="str">
        <f>Tabla1[[#This Row],[DIA]]&amp;"-"&amp;Tabla1[[#This Row],[NUM]]</f>
        <v>45999-1509</v>
      </c>
      <c r="B3274" s="61">
        <v>45999</v>
      </c>
      <c r="C3274" t="s">
        <v>417</v>
      </c>
      <c r="D3274" t="s">
        <v>13</v>
      </c>
      <c r="E3274" t="s">
        <v>566</v>
      </c>
      <c r="F3274">
        <v>1509</v>
      </c>
      <c r="G3274">
        <v>0.86458333333333337</v>
      </c>
      <c r="H3274">
        <v>0.97569444444444442</v>
      </c>
      <c r="I3274">
        <v>40</v>
      </c>
      <c r="J3274">
        <v>0</v>
      </c>
      <c r="K3274">
        <v>40</v>
      </c>
      <c r="L3274">
        <v>0</v>
      </c>
      <c r="M3274" s="1" t="str">
        <f>IFERROR(VLOOKUP(Tabla1[[#This Row],[COD]],Circuitos[],2,0)," ")</f>
        <v xml:space="preserve"> </v>
      </c>
      <c r="N3274" s="9">
        <f>Tabla1[[#This Row],[DIA]]</f>
        <v>45999</v>
      </c>
    </row>
    <row r="3275" spans="1:14">
      <c r="A3275" s="9" t="str">
        <f>Tabla1[[#This Row],[DIA]]&amp;"-"&amp;Tabla1[[#This Row],[NUM]]</f>
        <v>45999-1336</v>
      </c>
      <c r="B3275" s="61">
        <v>45999</v>
      </c>
      <c r="C3275" t="s">
        <v>36</v>
      </c>
      <c r="D3275" t="s">
        <v>183</v>
      </c>
      <c r="E3275" t="s">
        <v>174</v>
      </c>
      <c r="F3275">
        <v>1336</v>
      </c>
      <c r="G3275">
        <v>0.58680555555555558</v>
      </c>
      <c r="H3275">
        <v>0.82291666666666663</v>
      </c>
      <c r="I3275">
        <v>10</v>
      </c>
      <c r="J3275">
        <v>0</v>
      </c>
      <c r="K3275">
        <v>10</v>
      </c>
      <c r="L3275">
        <v>0</v>
      </c>
      <c r="M3275" s="1" t="str">
        <f>IFERROR(VLOOKUP(Tabla1[[#This Row],[COD]],Circuitos[],2,0)," ")</f>
        <v>Programas de Egipto</v>
      </c>
      <c r="N3275" s="9">
        <f>Tabla1[[#This Row],[DIA]]</f>
        <v>45999</v>
      </c>
    </row>
    <row r="3276" spans="1:14">
      <c r="A3276" s="9" t="str">
        <f>Tabla1[[#This Row],[DIA]]&amp;"-"&amp;Tabla1[[#This Row],[NUM]]</f>
        <v>45999-3735</v>
      </c>
      <c r="B3276" s="61">
        <v>45999</v>
      </c>
      <c r="C3276" t="s">
        <v>201</v>
      </c>
      <c r="D3276" t="s">
        <v>33</v>
      </c>
      <c r="E3276" t="s">
        <v>202</v>
      </c>
      <c r="F3276">
        <v>3735</v>
      </c>
      <c r="G3276">
        <v>0.49305555555555558</v>
      </c>
      <c r="H3276">
        <v>0.61458333333333337</v>
      </c>
      <c r="I3276">
        <v>20</v>
      </c>
      <c r="J3276">
        <v>0</v>
      </c>
      <c r="K3276">
        <v>20</v>
      </c>
      <c r="L3276">
        <v>0</v>
      </c>
      <c r="M3276" s="1" t="str">
        <f>IFERROR(VLOOKUP(Tabla1[[#This Row],[COD]],Circuitos[],2,0)," ")</f>
        <v xml:space="preserve"> </v>
      </c>
      <c r="N3276" s="9">
        <f>Tabla1[[#This Row],[DIA]]</f>
        <v>45999</v>
      </c>
    </row>
    <row r="3277" spans="1:14">
      <c r="A3277" s="9" t="str">
        <f>Tabla1[[#This Row],[DIA]]&amp;"-"&amp;Tabla1[[#This Row],[NUM]]</f>
        <v>45999-3705</v>
      </c>
      <c r="B3277" s="61">
        <v>45999</v>
      </c>
      <c r="C3277" t="s">
        <v>201</v>
      </c>
      <c r="D3277" t="s">
        <v>36</v>
      </c>
      <c r="E3277" t="s">
        <v>202</v>
      </c>
      <c r="F3277">
        <v>3705</v>
      </c>
      <c r="G3277">
        <v>0.76736111111111116</v>
      </c>
      <c r="H3277">
        <v>0.85069444444444442</v>
      </c>
      <c r="I3277">
        <v>20</v>
      </c>
      <c r="J3277">
        <v>0</v>
      </c>
      <c r="K3277">
        <v>20</v>
      </c>
      <c r="L3277">
        <v>0</v>
      </c>
      <c r="M3277" s="1" t="str">
        <f>IFERROR(VLOOKUP(Tabla1[[#This Row],[COD]],Circuitos[],2,0)," ")</f>
        <v xml:space="preserve"> </v>
      </c>
      <c r="N3277" s="9">
        <f>Tabla1[[#This Row],[DIA]]</f>
        <v>45999</v>
      </c>
    </row>
    <row r="3278" spans="1:14">
      <c r="A3278" s="9" t="str">
        <f>Tabla1[[#This Row],[DIA]]&amp;"-"&amp;Tabla1[[#This Row],[NUM]]</f>
        <v>45999-3713</v>
      </c>
      <c r="B3278" s="61">
        <v>45999</v>
      </c>
      <c r="C3278" t="s">
        <v>201</v>
      </c>
      <c r="D3278" t="s">
        <v>37</v>
      </c>
      <c r="E3278" t="s">
        <v>202</v>
      </c>
      <c r="F3278">
        <v>3713</v>
      </c>
      <c r="G3278">
        <v>0.59027777777777779</v>
      </c>
      <c r="H3278">
        <v>0.69444444444444442</v>
      </c>
      <c r="I3278">
        <v>20</v>
      </c>
      <c r="J3278">
        <v>0</v>
      </c>
      <c r="K3278">
        <v>20</v>
      </c>
      <c r="L3278">
        <v>0</v>
      </c>
      <c r="M3278" s="1" t="str">
        <f>IFERROR(VLOOKUP(Tabla1[[#This Row],[COD]],Circuitos[],2,0)," ")</f>
        <v xml:space="preserve"> </v>
      </c>
      <c r="N3278" s="9">
        <f>Tabla1[[#This Row],[DIA]]</f>
        <v>45999</v>
      </c>
    </row>
    <row r="3279" spans="1:14">
      <c r="A3279" s="9" t="str">
        <f>Tabla1[[#This Row],[DIA]]&amp;"-"&amp;Tabla1[[#This Row],[NUM]]</f>
        <v>45999-602</v>
      </c>
      <c r="B3279" s="61">
        <v>45999</v>
      </c>
      <c r="C3279" t="s">
        <v>201</v>
      </c>
      <c r="D3279" t="s">
        <v>13</v>
      </c>
      <c r="E3279" t="s">
        <v>250</v>
      </c>
      <c r="F3279">
        <v>602</v>
      </c>
      <c r="G3279">
        <v>0.82291666666666663</v>
      </c>
      <c r="H3279">
        <v>0.92361111111111116</v>
      </c>
      <c r="I3279">
        <v>45</v>
      </c>
      <c r="J3279">
        <v>0</v>
      </c>
      <c r="K3279">
        <v>45</v>
      </c>
      <c r="L3279">
        <v>0</v>
      </c>
      <c r="M3279" s="1" t="str">
        <f>IFERROR(VLOOKUP(Tabla1[[#This Row],[COD]],Circuitos[],2,0)," ")</f>
        <v xml:space="preserve"> </v>
      </c>
      <c r="N3279" s="9">
        <f>Tabla1[[#This Row],[DIA]]</f>
        <v>45999</v>
      </c>
    </row>
    <row r="3280" spans="1:14">
      <c r="A3280" s="9" t="str">
        <f>Tabla1[[#This Row],[DIA]]&amp;"-"&amp;Tabla1[[#This Row],[NUM]]</f>
        <v>45999-3731</v>
      </c>
      <c r="B3280" s="61">
        <v>45999</v>
      </c>
      <c r="C3280" t="s">
        <v>201</v>
      </c>
      <c r="D3280" t="s">
        <v>13</v>
      </c>
      <c r="E3280" t="s">
        <v>202</v>
      </c>
      <c r="F3280">
        <v>3731</v>
      </c>
      <c r="G3280">
        <v>0.87152777777777779</v>
      </c>
      <c r="H3280">
        <v>0.97569444444444442</v>
      </c>
      <c r="I3280">
        <v>38</v>
      </c>
      <c r="J3280">
        <v>0</v>
      </c>
      <c r="K3280">
        <v>38</v>
      </c>
      <c r="L3280">
        <v>0</v>
      </c>
      <c r="M3280" s="1" t="str">
        <f>IFERROR(VLOOKUP(Tabla1[[#This Row],[COD]],Circuitos[],2,0)," ")</f>
        <v xml:space="preserve"> </v>
      </c>
      <c r="N3280" s="9">
        <f>Tabla1[[#This Row],[DIA]]</f>
        <v>45999</v>
      </c>
    </row>
    <row r="3281" spans="1:14">
      <c r="A3281" s="9" t="str">
        <f>Tabla1[[#This Row],[DIA]]&amp;"-"&amp;Tabla1[[#This Row],[NUM]]</f>
        <v>45999-3751</v>
      </c>
      <c r="B3281" s="61">
        <v>45999</v>
      </c>
      <c r="C3281" t="s">
        <v>201</v>
      </c>
      <c r="D3281" t="s">
        <v>22</v>
      </c>
      <c r="E3281" t="s">
        <v>202</v>
      </c>
      <c r="F3281">
        <v>3751</v>
      </c>
      <c r="G3281">
        <v>0.44444444444444442</v>
      </c>
      <c r="H3281">
        <v>0.53819444444444442</v>
      </c>
      <c r="I3281">
        <v>20</v>
      </c>
      <c r="J3281">
        <v>0</v>
      </c>
      <c r="K3281">
        <v>20</v>
      </c>
      <c r="L3281">
        <v>0</v>
      </c>
      <c r="M3281" s="1" t="str">
        <f>IFERROR(VLOOKUP(Tabla1[[#This Row],[COD]],Circuitos[],2,0)," ")</f>
        <v xml:space="preserve"> </v>
      </c>
      <c r="N3281" s="9">
        <f>Tabla1[[#This Row],[DIA]]</f>
        <v>45999</v>
      </c>
    </row>
    <row r="3282" spans="1:14">
      <c r="A3282" s="9" t="str">
        <f>Tabla1[[#This Row],[DIA]]&amp;"-"&amp;Tabla1[[#This Row],[NUM]]</f>
        <v>45999-1335</v>
      </c>
      <c r="B3282" s="61">
        <v>45999</v>
      </c>
      <c r="C3282" t="s">
        <v>173</v>
      </c>
      <c r="D3282" t="s">
        <v>36</v>
      </c>
      <c r="E3282" t="s">
        <v>174</v>
      </c>
      <c r="F3282">
        <v>1335</v>
      </c>
      <c r="G3282">
        <v>0.40277777777777779</v>
      </c>
      <c r="H3282">
        <v>0.54513888888888884</v>
      </c>
      <c r="I3282">
        <v>10</v>
      </c>
      <c r="J3282">
        <v>0</v>
      </c>
      <c r="K3282">
        <v>10</v>
      </c>
      <c r="L3282">
        <v>0</v>
      </c>
      <c r="M3282" s="1" t="str">
        <f>IFERROR(VLOOKUP(Tabla1[[#This Row],[COD]],Circuitos[],2,0)," ")</f>
        <v xml:space="preserve"> </v>
      </c>
      <c r="N3282" s="9">
        <f>Tabla1[[#This Row],[DIA]]</f>
        <v>45999</v>
      </c>
    </row>
    <row r="3283" spans="1:14">
      <c r="A3283" s="9" t="str">
        <f>Tabla1[[#This Row],[DIA]]&amp;"-"&amp;Tabla1[[#This Row],[NUM]]</f>
        <v>45999-1002</v>
      </c>
      <c r="B3283" s="61">
        <v>45999</v>
      </c>
      <c r="C3283" t="s">
        <v>173</v>
      </c>
      <c r="D3283" t="s">
        <v>13</v>
      </c>
      <c r="E3283" t="s">
        <v>174</v>
      </c>
      <c r="F3283">
        <v>1002</v>
      </c>
      <c r="G3283">
        <v>0.3125</v>
      </c>
      <c r="H3283">
        <v>0.4861111111111111</v>
      </c>
      <c r="I3283">
        <v>20</v>
      </c>
      <c r="J3283">
        <v>0</v>
      </c>
      <c r="K3283">
        <v>20</v>
      </c>
      <c r="L3283">
        <v>0</v>
      </c>
      <c r="M3283" s="1" t="str">
        <f>IFERROR(VLOOKUP(Tabla1[[#This Row],[COD]],Circuitos[],2,0)," ")</f>
        <v>Programas de Egipto</v>
      </c>
      <c r="N3283" s="9">
        <f>Tabla1[[#This Row],[DIA]]</f>
        <v>45999</v>
      </c>
    </row>
    <row r="3284" spans="1:14">
      <c r="A3284" s="9" t="str">
        <f>Tabla1[[#This Row],[DIA]]&amp;"-"&amp;Tabla1[[#This Row],[NUM]]</f>
        <v>45999-1014</v>
      </c>
      <c r="B3284" s="61">
        <v>45999</v>
      </c>
      <c r="C3284" t="s">
        <v>173</v>
      </c>
      <c r="D3284" t="s">
        <v>24</v>
      </c>
      <c r="E3284" t="s">
        <v>174</v>
      </c>
      <c r="F3284">
        <v>1014</v>
      </c>
      <c r="G3284">
        <v>0.35416666666666669</v>
      </c>
      <c r="H3284">
        <v>0.53125</v>
      </c>
      <c r="I3284">
        <v>88</v>
      </c>
      <c r="J3284">
        <v>75</v>
      </c>
      <c r="K3284">
        <v>13</v>
      </c>
      <c r="L3284">
        <v>85.227272727272734</v>
      </c>
      <c r="M3284" s="1" t="str">
        <f>IFERROR(VLOOKUP(Tabla1[[#This Row],[COD]],Circuitos[],2,0)," ")</f>
        <v xml:space="preserve"> </v>
      </c>
      <c r="N3284" s="9">
        <f>Tabla1[[#This Row],[DIA]]</f>
        <v>45999</v>
      </c>
    </row>
    <row r="3285" spans="1:14">
      <c r="A3285" s="9" t="str">
        <f>Tabla1[[#This Row],[DIA]]&amp;"-"&amp;Tabla1[[#This Row],[NUM]]</f>
        <v>45999-1376</v>
      </c>
      <c r="B3285" s="61">
        <v>45999</v>
      </c>
      <c r="C3285" t="s">
        <v>206</v>
      </c>
      <c r="D3285" t="s">
        <v>33</v>
      </c>
      <c r="E3285" t="s">
        <v>207</v>
      </c>
      <c r="F3285">
        <v>1376</v>
      </c>
      <c r="G3285">
        <v>0.57638888888888884</v>
      </c>
      <c r="H3285">
        <v>0.69097222222222221</v>
      </c>
      <c r="I3285">
        <v>20</v>
      </c>
      <c r="J3285">
        <v>0</v>
      </c>
      <c r="K3285">
        <v>20</v>
      </c>
      <c r="L3285">
        <v>0</v>
      </c>
      <c r="M3285" s="1" t="str">
        <f>IFERROR(VLOOKUP(Tabla1[[#This Row],[COD]],Circuitos[],2,0)," ")</f>
        <v xml:space="preserve"> </v>
      </c>
      <c r="N3285" s="9">
        <f>Tabla1[[#This Row],[DIA]]</f>
        <v>45999</v>
      </c>
    </row>
    <row r="3286" spans="1:14">
      <c r="A3286" s="9" t="str">
        <f>Tabla1[[#This Row],[DIA]]&amp;"-"&amp;Tabla1[[#This Row],[NUM]]</f>
        <v>45999-1376</v>
      </c>
      <c r="B3286" s="61">
        <v>45999</v>
      </c>
      <c r="C3286" t="s">
        <v>206</v>
      </c>
      <c r="D3286" t="s">
        <v>37</v>
      </c>
      <c r="E3286" t="s">
        <v>207</v>
      </c>
      <c r="F3286">
        <v>1376</v>
      </c>
      <c r="G3286">
        <v>0.86458333333333337</v>
      </c>
      <c r="H3286">
        <v>0.93680555555555556</v>
      </c>
      <c r="I3286">
        <v>25</v>
      </c>
      <c r="J3286">
        <v>0</v>
      </c>
      <c r="K3286">
        <v>25</v>
      </c>
      <c r="L3286">
        <v>0</v>
      </c>
      <c r="M3286" s="1" t="str">
        <f>IFERROR(VLOOKUP(Tabla1[[#This Row],[COD]],Circuitos[],2,0)," ")</f>
        <v xml:space="preserve"> </v>
      </c>
      <c r="N3286" s="9">
        <f>Tabla1[[#This Row],[DIA]]</f>
        <v>45999</v>
      </c>
    </row>
    <row r="3287" spans="1:14">
      <c r="A3287" s="9" t="str">
        <f>Tabla1[[#This Row],[DIA]]&amp;"-"&amp;Tabla1[[#This Row],[NUM]]</f>
        <v>45999-1100</v>
      </c>
      <c r="B3287" s="61">
        <v>45999</v>
      </c>
      <c r="C3287" t="s">
        <v>206</v>
      </c>
      <c r="D3287" t="s">
        <v>13</v>
      </c>
      <c r="E3287" t="s">
        <v>207</v>
      </c>
      <c r="F3287">
        <v>1100</v>
      </c>
      <c r="G3287">
        <v>0.71180555555555558</v>
      </c>
      <c r="H3287">
        <v>0.80208333333333337</v>
      </c>
      <c r="I3287">
        <v>40</v>
      </c>
      <c r="J3287">
        <v>0</v>
      </c>
      <c r="K3287">
        <v>40</v>
      </c>
      <c r="L3287">
        <v>0</v>
      </c>
      <c r="M3287" s="1" t="str">
        <f>IFERROR(VLOOKUP(Tabla1[[#This Row],[COD]],Circuitos[],2,0)," ")</f>
        <v xml:space="preserve"> </v>
      </c>
      <c r="N3287" s="9">
        <f>Tabla1[[#This Row],[DIA]]</f>
        <v>45999</v>
      </c>
    </row>
    <row r="3288" spans="1:14">
      <c r="A3288" s="9" t="str">
        <f>Tabla1[[#This Row],[DIA]]&amp;"-"&amp;Tabla1[[#This Row],[NUM]]</f>
        <v>45999-1546</v>
      </c>
      <c r="B3288" s="61">
        <v>45999</v>
      </c>
      <c r="C3288" t="s">
        <v>206</v>
      </c>
      <c r="D3288" t="s">
        <v>21</v>
      </c>
      <c r="E3288" t="s">
        <v>207</v>
      </c>
      <c r="F3288">
        <v>1546</v>
      </c>
      <c r="G3288">
        <v>0.54166666666666663</v>
      </c>
      <c r="H3288">
        <v>0.64583333333333337</v>
      </c>
      <c r="I3288">
        <v>20</v>
      </c>
      <c r="J3288">
        <v>0</v>
      </c>
      <c r="K3288">
        <v>20</v>
      </c>
      <c r="L3288">
        <v>0</v>
      </c>
      <c r="M3288" s="1" t="str">
        <f>IFERROR(VLOOKUP(Tabla1[[#This Row],[COD]],Circuitos[],2,0)," ")</f>
        <v xml:space="preserve"> </v>
      </c>
      <c r="N3288" s="9">
        <f>Tabla1[[#This Row],[DIA]]</f>
        <v>45999</v>
      </c>
    </row>
    <row r="3289" spans="1:14">
      <c r="A3289" s="9" t="str">
        <f>Tabla1[[#This Row],[DIA]]&amp;"-"&amp;Tabla1[[#This Row],[NUM]]</f>
        <v>45999-1882</v>
      </c>
      <c r="B3289" s="61">
        <v>45999</v>
      </c>
      <c r="C3289" t="s">
        <v>341</v>
      </c>
      <c r="D3289" t="s">
        <v>13</v>
      </c>
      <c r="E3289" t="s">
        <v>250</v>
      </c>
      <c r="F3289">
        <v>1882</v>
      </c>
      <c r="G3289">
        <v>0.4548611111111111</v>
      </c>
      <c r="H3289">
        <v>0.60763888888888884</v>
      </c>
      <c r="I3289">
        <v>45</v>
      </c>
      <c r="J3289">
        <v>0</v>
      </c>
      <c r="K3289">
        <v>45</v>
      </c>
      <c r="L3289">
        <v>0</v>
      </c>
      <c r="M3289" s="1" t="str">
        <f>IFERROR(VLOOKUP(Tabla1[[#This Row],[COD]],Circuitos[],2,0)," ")</f>
        <v xml:space="preserve"> </v>
      </c>
      <c r="N3289" s="9">
        <f>Tabla1[[#This Row],[DIA]]</f>
        <v>45999</v>
      </c>
    </row>
    <row r="3290" spans="1:14">
      <c r="A3290" s="9" t="str">
        <f>Tabla1[[#This Row],[DIA]]&amp;"-"&amp;Tabla1[[#This Row],[NUM]]</f>
        <v>45999-78</v>
      </c>
      <c r="B3290" s="61">
        <v>45999</v>
      </c>
      <c r="C3290" t="s">
        <v>252</v>
      </c>
      <c r="D3290" t="s">
        <v>36</v>
      </c>
      <c r="E3290" t="s">
        <v>272</v>
      </c>
      <c r="F3290">
        <v>78</v>
      </c>
      <c r="G3290">
        <v>0.89236111111111116</v>
      </c>
      <c r="H3290">
        <v>0.96875</v>
      </c>
      <c r="I3290">
        <v>20</v>
      </c>
      <c r="J3290">
        <v>0</v>
      </c>
      <c r="K3290">
        <v>20</v>
      </c>
      <c r="L3290">
        <v>0</v>
      </c>
      <c r="M3290" s="1" t="str">
        <f>IFERROR(VLOOKUP(Tabla1[[#This Row],[COD]],Circuitos[],2,0)," ")</f>
        <v xml:space="preserve"> </v>
      </c>
      <c r="N3290" s="9">
        <f>Tabla1[[#This Row],[DIA]]</f>
        <v>45999</v>
      </c>
    </row>
    <row r="3291" spans="1:14">
      <c r="A3291" s="9" t="str">
        <f>Tabla1[[#This Row],[DIA]]&amp;"-"&amp;Tabla1[[#This Row],[NUM]]</f>
        <v>45999-656</v>
      </c>
      <c r="B3291" s="61">
        <v>45999</v>
      </c>
      <c r="C3291" t="s">
        <v>252</v>
      </c>
      <c r="D3291" t="s">
        <v>13</v>
      </c>
      <c r="E3291" t="s">
        <v>250</v>
      </c>
      <c r="F3291">
        <v>656</v>
      </c>
      <c r="G3291">
        <v>0.84722222222222221</v>
      </c>
      <c r="H3291">
        <v>0.95486111111111116</v>
      </c>
      <c r="I3291">
        <v>45</v>
      </c>
      <c r="J3291">
        <v>0</v>
      </c>
      <c r="K3291">
        <v>45</v>
      </c>
      <c r="L3291">
        <v>0</v>
      </c>
      <c r="M3291" s="1" t="str">
        <f>IFERROR(VLOOKUP(Tabla1[[#This Row],[COD]],Circuitos[],2,0)," ")</f>
        <v xml:space="preserve"> </v>
      </c>
      <c r="N3291" s="9">
        <f>Tabla1[[#This Row],[DIA]]</f>
        <v>45999</v>
      </c>
    </row>
    <row r="3292" spans="1:14">
      <c r="A3292" s="9" t="str">
        <f>Tabla1[[#This Row],[DIA]]&amp;"-"&amp;Tabla1[[#This Row],[NUM]]</f>
        <v>45999-1150</v>
      </c>
      <c r="B3292" s="61">
        <v>45999</v>
      </c>
      <c r="C3292" t="s">
        <v>192</v>
      </c>
      <c r="D3292" t="s">
        <v>33</v>
      </c>
      <c r="E3292" t="s">
        <v>193</v>
      </c>
      <c r="F3292">
        <v>1150</v>
      </c>
      <c r="G3292">
        <v>0.54166666666666663</v>
      </c>
      <c r="H3292">
        <v>0.67013888888888884</v>
      </c>
      <c r="I3292">
        <v>20</v>
      </c>
      <c r="J3292">
        <v>0</v>
      </c>
      <c r="K3292">
        <v>20</v>
      </c>
      <c r="L3292">
        <v>0</v>
      </c>
      <c r="M3292" s="1" t="str">
        <f>IFERROR(VLOOKUP(Tabla1[[#This Row],[COD]],Circuitos[],2,0)," ")</f>
        <v xml:space="preserve"> </v>
      </c>
      <c r="N3292" s="9">
        <f>Tabla1[[#This Row],[DIA]]</f>
        <v>45999</v>
      </c>
    </row>
    <row r="3293" spans="1:14">
      <c r="A3293" s="9" t="str">
        <f>Tabla1[[#This Row],[DIA]]&amp;"-"&amp;Tabla1[[#This Row],[NUM]]</f>
        <v>45999-1136</v>
      </c>
      <c r="B3293" s="61">
        <v>45999</v>
      </c>
      <c r="C3293" t="s">
        <v>192</v>
      </c>
      <c r="D3293" t="s">
        <v>36</v>
      </c>
      <c r="E3293" t="s">
        <v>193</v>
      </c>
      <c r="F3293">
        <v>1136</v>
      </c>
      <c r="G3293">
        <v>0.73611111111111116</v>
      </c>
      <c r="H3293">
        <v>0.82291666666666663</v>
      </c>
      <c r="I3293">
        <v>20</v>
      </c>
      <c r="J3293">
        <v>0</v>
      </c>
      <c r="K3293">
        <v>20</v>
      </c>
      <c r="L3293">
        <v>0</v>
      </c>
      <c r="M3293" s="1" t="str">
        <f>IFERROR(VLOOKUP(Tabla1[[#This Row],[COD]],Circuitos[],2,0)," ")</f>
        <v xml:space="preserve"> </v>
      </c>
      <c r="N3293" s="9">
        <f>Tabla1[[#This Row],[DIA]]</f>
        <v>45999</v>
      </c>
    </row>
    <row r="3294" spans="1:14">
      <c r="A3294" s="9" t="str">
        <f>Tabla1[[#This Row],[DIA]]&amp;"-"&amp;Tabla1[[#This Row],[NUM]]</f>
        <v>45999-1146</v>
      </c>
      <c r="B3294" s="61">
        <v>45999</v>
      </c>
      <c r="C3294" t="s">
        <v>192</v>
      </c>
      <c r="D3294" t="s">
        <v>37</v>
      </c>
      <c r="E3294" t="s">
        <v>193</v>
      </c>
      <c r="F3294">
        <v>1146</v>
      </c>
      <c r="G3294">
        <v>0.86111111111111116</v>
      </c>
      <c r="H3294">
        <v>0.95486111111111116</v>
      </c>
      <c r="I3294">
        <v>20</v>
      </c>
      <c r="J3294">
        <v>0</v>
      </c>
      <c r="K3294">
        <v>20</v>
      </c>
      <c r="L3294">
        <v>0</v>
      </c>
      <c r="M3294" s="1" t="str">
        <f>IFERROR(VLOOKUP(Tabla1[[#This Row],[COD]],Circuitos[],2,0)," ")</f>
        <v xml:space="preserve"> </v>
      </c>
      <c r="N3294" s="9">
        <f>Tabla1[[#This Row],[DIA]]</f>
        <v>45999</v>
      </c>
    </row>
    <row r="3295" spans="1:14">
      <c r="A3295" s="9" t="str">
        <f>Tabla1[[#This Row],[DIA]]&amp;"-"&amp;Tabla1[[#This Row],[NUM]]</f>
        <v>45999-1328</v>
      </c>
      <c r="B3295" s="61">
        <v>45999</v>
      </c>
      <c r="C3295" t="s">
        <v>192</v>
      </c>
      <c r="D3295" t="s">
        <v>13</v>
      </c>
      <c r="E3295" t="s">
        <v>250</v>
      </c>
      <c r="F3295">
        <v>1328</v>
      </c>
      <c r="G3295">
        <v>0.50694444444444442</v>
      </c>
      <c r="H3295">
        <v>0.625</v>
      </c>
      <c r="I3295">
        <v>45</v>
      </c>
      <c r="J3295">
        <v>0</v>
      </c>
      <c r="K3295">
        <v>45</v>
      </c>
      <c r="L3295">
        <v>0</v>
      </c>
      <c r="M3295" s="1" t="str">
        <f>IFERROR(VLOOKUP(Tabla1[[#This Row],[COD]],Circuitos[],2,0)," ")</f>
        <v xml:space="preserve"> </v>
      </c>
      <c r="N3295" s="9">
        <f>Tabla1[[#This Row],[DIA]]</f>
        <v>45999</v>
      </c>
    </row>
    <row r="3296" spans="1:14">
      <c r="A3296" s="9" t="str">
        <f>Tabla1[[#This Row],[DIA]]&amp;"-"&amp;Tabla1[[#This Row],[NUM]]</f>
        <v>45999-1162</v>
      </c>
      <c r="B3296" s="61">
        <v>45999</v>
      </c>
      <c r="C3296" t="s">
        <v>192</v>
      </c>
      <c r="D3296" t="s">
        <v>22</v>
      </c>
      <c r="E3296" t="s">
        <v>193</v>
      </c>
      <c r="F3296">
        <v>1162</v>
      </c>
      <c r="G3296">
        <v>0.62847222222222221</v>
      </c>
      <c r="H3296">
        <v>0.72916666666666663</v>
      </c>
      <c r="I3296">
        <v>20</v>
      </c>
      <c r="J3296">
        <v>0</v>
      </c>
      <c r="K3296">
        <v>20</v>
      </c>
      <c r="L3296">
        <v>0</v>
      </c>
      <c r="M3296" s="1" t="str">
        <f>IFERROR(VLOOKUP(Tabla1[[#This Row],[COD]],Circuitos[],2,0)," ")</f>
        <v xml:space="preserve"> </v>
      </c>
      <c r="N3296" s="9">
        <f>Tabla1[[#This Row],[DIA]]</f>
        <v>45999</v>
      </c>
    </row>
    <row r="3297" spans="1:14">
      <c r="A3297" s="9" t="str">
        <f>Tabla1[[#This Row],[DIA]]&amp;"-"&amp;Tabla1[[#This Row],[NUM]]</f>
        <v>45999-1305</v>
      </c>
      <c r="B3297" s="61">
        <v>45999</v>
      </c>
      <c r="C3297" t="s">
        <v>147</v>
      </c>
      <c r="D3297" t="s">
        <v>33</v>
      </c>
      <c r="E3297" t="s">
        <v>181</v>
      </c>
      <c r="F3297">
        <v>1305</v>
      </c>
      <c r="G3297">
        <v>0.57986111111111116</v>
      </c>
      <c r="H3297">
        <v>0.69791666666666663</v>
      </c>
      <c r="I3297">
        <v>20</v>
      </c>
      <c r="J3297">
        <v>0</v>
      </c>
      <c r="K3297">
        <v>20</v>
      </c>
      <c r="L3297">
        <v>0</v>
      </c>
      <c r="M3297" s="1" t="str">
        <f>IFERROR(VLOOKUP(Tabla1[[#This Row],[COD]],Circuitos[],2,0)," ")</f>
        <v xml:space="preserve"> </v>
      </c>
      <c r="N3297" s="9">
        <f>Tabla1[[#This Row],[DIA]]</f>
        <v>45999</v>
      </c>
    </row>
    <row r="3298" spans="1:14">
      <c r="A3298" s="9" t="str">
        <f>Tabla1[[#This Row],[DIA]]&amp;"-"&amp;Tabla1[[#This Row],[NUM]]</f>
        <v>45999-1851</v>
      </c>
      <c r="B3298" s="61">
        <v>45999</v>
      </c>
      <c r="C3298" t="s">
        <v>147</v>
      </c>
      <c r="D3298" t="s">
        <v>36</v>
      </c>
      <c r="E3298" t="s">
        <v>181</v>
      </c>
      <c r="F3298">
        <v>1851</v>
      </c>
      <c r="G3298">
        <v>0.91666666666666663</v>
      </c>
      <c r="H3298">
        <v>0.99652777777777779</v>
      </c>
      <c r="I3298">
        <v>20</v>
      </c>
      <c r="J3298">
        <v>0</v>
      </c>
      <c r="K3298">
        <v>20</v>
      </c>
      <c r="L3298">
        <v>0</v>
      </c>
      <c r="M3298" s="1" t="str">
        <f>IFERROR(VLOOKUP(Tabla1[[#This Row],[COD]],Circuitos[],2,0)," ")</f>
        <v xml:space="preserve"> </v>
      </c>
      <c r="N3298" s="9">
        <f>Tabla1[[#This Row],[DIA]]</f>
        <v>45999</v>
      </c>
    </row>
    <row r="3299" spans="1:14">
      <c r="A3299" s="9" t="str">
        <f>Tabla1[[#This Row],[DIA]]&amp;"-"&amp;Tabla1[[#This Row],[NUM]]</f>
        <v>45999-1315</v>
      </c>
      <c r="B3299" s="61">
        <v>45999</v>
      </c>
      <c r="C3299" t="s">
        <v>147</v>
      </c>
      <c r="D3299" t="s">
        <v>37</v>
      </c>
      <c r="E3299" t="s">
        <v>181</v>
      </c>
      <c r="F3299">
        <v>1315</v>
      </c>
      <c r="G3299">
        <v>0.3611111111111111</v>
      </c>
      <c r="H3299">
        <v>0.46527777777777779</v>
      </c>
      <c r="I3299">
        <v>16</v>
      </c>
      <c r="J3299">
        <v>0</v>
      </c>
      <c r="K3299">
        <v>16</v>
      </c>
      <c r="L3299">
        <v>0</v>
      </c>
      <c r="M3299" s="1" t="str">
        <f>IFERROR(VLOOKUP(Tabla1[[#This Row],[COD]],Circuitos[],2,0)," ")</f>
        <v xml:space="preserve"> </v>
      </c>
      <c r="N3299" s="9">
        <f>Tabla1[[#This Row],[DIA]]</f>
        <v>45999</v>
      </c>
    </row>
    <row r="3300" spans="1:14">
      <c r="A3300" s="9" t="str">
        <f>Tabla1[[#This Row],[DIA]]&amp;"-"&amp;Tabla1[[#This Row],[NUM]]</f>
        <v>45999-1359</v>
      </c>
      <c r="B3300" s="61">
        <v>45999</v>
      </c>
      <c r="C3300" t="s">
        <v>147</v>
      </c>
      <c r="D3300" t="s">
        <v>13</v>
      </c>
      <c r="E3300" t="s">
        <v>181</v>
      </c>
      <c r="F3300">
        <v>1359</v>
      </c>
      <c r="G3300">
        <v>0.86805555555555558</v>
      </c>
      <c r="H3300">
        <v>0.97916666666666663</v>
      </c>
      <c r="I3300">
        <v>30</v>
      </c>
      <c r="J3300">
        <v>0</v>
      </c>
      <c r="K3300">
        <v>30</v>
      </c>
      <c r="L3300">
        <v>0</v>
      </c>
      <c r="M3300" s="1" t="str">
        <f>IFERROR(VLOOKUP(Tabla1[[#This Row],[COD]],Circuitos[],2,0)," ")</f>
        <v xml:space="preserve"> </v>
      </c>
      <c r="N3300" s="9">
        <f>Tabla1[[#This Row],[DIA]]</f>
        <v>45999</v>
      </c>
    </row>
    <row r="3301" spans="1:14">
      <c r="A3301" s="9" t="str">
        <f>Tabla1[[#This Row],[DIA]]&amp;"-"&amp;Tabla1[[#This Row],[NUM]]</f>
        <v>45999-1313</v>
      </c>
      <c r="B3301" s="61">
        <v>45999</v>
      </c>
      <c r="C3301" t="s">
        <v>147</v>
      </c>
      <c r="D3301" t="s">
        <v>22</v>
      </c>
      <c r="E3301" t="s">
        <v>181</v>
      </c>
      <c r="F3301">
        <v>1313</v>
      </c>
      <c r="G3301">
        <v>0.62152777777777779</v>
      </c>
      <c r="H3301">
        <v>0.71180555555555558</v>
      </c>
      <c r="I3301">
        <v>20</v>
      </c>
      <c r="J3301">
        <v>0</v>
      </c>
      <c r="K3301">
        <v>20</v>
      </c>
      <c r="L3301">
        <v>0</v>
      </c>
      <c r="M3301" s="1" t="str">
        <f>IFERROR(VLOOKUP(Tabla1[[#This Row],[COD]],Circuitos[],2,0)," ")</f>
        <v xml:space="preserve"> </v>
      </c>
      <c r="N3301" s="9">
        <f>Tabla1[[#This Row],[DIA]]</f>
        <v>45999</v>
      </c>
    </row>
    <row r="3302" spans="1:14">
      <c r="A3302" s="9" t="str">
        <f>Tabla1[[#This Row],[DIA]]&amp;"-"&amp;Tabla1[[#This Row],[NUM]]</f>
        <v>45999-726</v>
      </c>
      <c r="B3302" s="61">
        <v>45999</v>
      </c>
      <c r="C3302" t="s">
        <v>551</v>
      </c>
      <c r="D3302" t="s">
        <v>13</v>
      </c>
      <c r="E3302" t="s">
        <v>250</v>
      </c>
      <c r="F3302">
        <v>726</v>
      </c>
      <c r="G3302">
        <v>0.81944444444444442</v>
      </c>
      <c r="H3302">
        <v>0.96180555555555558</v>
      </c>
      <c r="I3302">
        <v>45</v>
      </c>
      <c r="J3302">
        <v>0</v>
      </c>
      <c r="K3302">
        <v>45</v>
      </c>
      <c r="L3302">
        <v>0</v>
      </c>
      <c r="M3302" s="1" t="str">
        <f>IFERROR(VLOOKUP(Tabla1[[#This Row],[COD]],Circuitos[],2,0)," ")</f>
        <v xml:space="preserve"> </v>
      </c>
      <c r="N3302" s="9">
        <f>Tabla1[[#This Row],[DIA]]</f>
        <v>45999</v>
      </c>
    </row>
    <row r="3303" spans="1:14">
      <c r="A3303" s="9" t="str">
        <f>Tabla1[[#This Row],[DIA]]&amp;"-"&amp;Tabla1[[#This Row],[NUM]]</f>
        <v>45999-1038</v>
      </c>
      <c r="B3303" s="61">
        <v>45999</v>
      </c>
      <c r="C3303" t="s">
        <v>567</v>
      </c>
      <c r="D3303" t="s">
        <v>36</v>
      </c>
      <c r="E3303" t="s">
        <v>568</v>
      </c>
      <c r="F3303">
        <v>1038</v>
      </c>
      <c r="G3303">
        <v>0.72569444444444442</v>
      </c>
      <c r="H3303">
        <v>0.84722222222222221</v>
      </c>
      <c r="I3303">
        <v>20</v>
      </c>
      <c r="J3303">
        <v>0</v>
      </c>
      <c r="K3303">
        <v>20</v>
      </c>
      <c r="L3303">
        <v>0</v>
      </c>
      <c r="M3303" s="1" t="str">
        <f>IFERROR(VLOOKUP(Tabla1[[#This Row],[COD]],Circuitos[],2,0)," ")</f>
        <v xml:space="preserve"> </v>
      </c>
      <c r="N3303" s="9">
        <f>Tabla1[[#This Row],[DIA]]</f>
        <v>45999</v>
      </c>
    </row>
    <row r="3304" spans="1:14">
      <c r="A3304" s="9" t="str">
        <f>Tabla1[[#This Row],[DIA]]&amp;"-"&amp;Tabla1[[#This Row],[NUM]]</f>
        <v>45999-1064</v>
      </c>
      <c r="B3304" s="61">
        <v>45999</v>
      </c>
      <c r="C3304" t="s">
        <v>567</v>
      </c>
      <c r="D3304" t="s">
        <v>37</v>
      </c>
      <c r="E3304" t="s">
        <v>568</v>
      </c>
      <c r="F3304">
        <v>1064</v>
      </c>
      <c r="G3304">
        <v>0.66666666666666663</v>
      </c>
      <c r="H3304">
        <v>0.77430555555555558</v>
      </c>
      <c r="I3304">
        <v>20</v>
      </c>
      <c r="J3304">
        <v>0</v>
      </c>
      <c r="K3304">
        <v>20</v>
      </c>
      <c r="L3304">
        <v>0</v>
      </c>
      <c r="M3304" s="1" t="str">
        <f>IFERROR(VLOOKUP(Tabla1[[#This Row],[COD]],Circuitos[],2,0)," ")</f>
        <v xml:space="preserve"> </v>
      </c>
      <c r="N3304" s="9">
        <f>Tabla1[[#This Row],[DIA]]</f>
        <v>45999</v>
      </c>
    </row>
    <row r="3305" spans="1:14">
      <c r="A3305" s="9" t="str">
        <f>Tabla1[[#This Row],[DIA]]&amp;"-"&amp;Tabla1[[#This Row],[NUM]]</f>
        <v>45999-1020</v>
      </c>
      <c r="B3305" s="61">
        <v>45999</v>
      </c>
      <c r="C3305" t="s">
        <v>567</v>
      </c>
      <c r="D3305" t="s">
        <v>13</v>
      </c>
      <c r="E3305" t="s">
        <v>568</v>
      </c>
      <c r="F3305">
        <v>1020</v>
      </c>
      <c r="G3305">
        <v>0.75</v>
      </c>
      <c r="H3305">
        <v>0.84722222222222221</v>
      </c>
      <c r="I3305">
        <v>40</v>
      </c>
      <c r="J3305">
        <v>0</v>
      </c>
      <c r="K3305">
        <v>40</v>
      </c>
      <c r="L3305">
        <v>0</v>
      </c>
      <c r="M3305" s="1" t="str">
        <f>IFERROR(VLOOKUP(Tabla1[[#This Row],[COD]],Circuitos[],2,0)," ")</f>
        <v xml:space="preserve"> </v>
      </c>
      <c r="N3305" s="9">
        <f>Tabla1[[#This Row],[DIA]]</f>
        <v>45999</v>
      </c>
    </row>
    <row r="3306" spans="1:14">
      <c r="A3306" s="9" t="str">
        <f>Tabla1[[#This Row],[DIA]]&amp;"-"&amp;Tabla1[[#This Row],[NUM]]</f>
        <v>45999-1094</v>
      </c>
      <c r="B3306" s="61">
        <v>45999</v>
      </c>
      <c r="C3306" t="s">
        <v>567</v>
      </c>
      <c r="D3306" t="s">
        <v>22</v>
      </c>
      <c r="E3306" t="s">
        <v>568</v>
      </c>
      <c r="F3306">
        <v>1094</v>
      </c>
      <c r="G3306">
        <v>0.62152777777777779</v>
      </c>
      <c r="H3306">
        <v>0.72916666666666663</v>
      </c>
      <c r="I3306">
        <v>20</v>
      </c>
      <c r="J3306">
        <v>0</v>
      </c>
      <c r="K3306">
        <v>20</v>
      </c>
      <c r="L3306">
        <v>0</v>
      </c>
      <c r="M3306" s="1" t="str">
        <f>IFERROR(VLOOKUP(Tabla1[[#This Row],[COD]],Circuitos[],2,0)," ")</f>
        <v xml:space="preserve"> </v>
      </c>
      <c r="N3306" s="9">
        <f>Tabla1[[#This Row],[DIA]]</f>
        <v>45999</v>
      </c>
    </row>
    <row r="3307" spans="1:14">
      <c r="A3307" s="9" t="str">
        <f>Tabla1[[#This Row],[DIA]]&amp;"-"&amp;Tabla1[[#This Row],[NUM]]</f>
        <v>45999-1002</v>
      </c>
      <c r="B3307" s="61">
        <v>45999</v>
      </c>
      <c r="C3307" t="s">
        <v>13</v>
      </c>
      <c r="D3307" t="s">
        <v>183</v>
      </c>
      <c r="E3307" t="s">
        <v>174</v>
      </c>
      <c r="F3307">
        <v>1002</v>
      </c>
      <c r="G3307">
        <v>0.52777777777777779</v>
      </c>
      <c r="H3307">
        <v>0.77777777777777779</v>
      </c>
      <c r="I3307">
        <v>20</v>
      </c>
      <c r="J3307">
        <v>0</v>
      </c>
      <c r="K3307">
        <v>20</v>
      </c>
      <c r="L3307">
        <v>0</v>
      </c>
      <c r="M3307" s="1" t="str">
        <f>IFERROR(VLOOKUP(Tabla1[[#This Row],[COD]],Circuitos[],2,0)," ")</f>
        <v>Programas de Egipto</v>
      </c>
      <c r="N3307" s="9">
        <f>Tabla1[[#This Row],[DIA]]</f>
        <v>45999</v>
      </c>
    </row>
    <row r="3308" spans="1:14">
      <c r="A3308" s="9" t="str">
        <f>Tabla1[[#This Row],[DIA]]&amp;"-"&amp;Tabla1[[#This Row],[NUM]]</f>
        <v>45999-1834</v>
      </c>
      <c r="B3308" s="61">
        <v>45999</v>
      </c>
      <c r="C3308" t="s">
        <v>196</v>
      </c>
      <c r="D3308" t="s">
        <v>33</v>
      </c>
      <c r="E3308" t="s">
        <v>193</v>
      </c>
      <c r="F3308">
        <v>1834</v>
      </c>
      <c r="G3308">
        <v>0.51388888888888884</v>
      </c>
      <c r="H3308">
        <v>0.64583333333333337</v>
      </c>
      <c r="I3308">
        <v>20</v>
      </c>
      <c r="J3308">
        <v>0</v>
      </c>
      <c r="K3308">
        <v>20</v>
      </c>
      <c r="L3308">
        <v>0</v>
      </c>
      <c r="M3308" s="1" t="str">
        <f>IFERROR(VLOOKUP(Tabla1[[#This Row],[COD]],Circuitos[],2,0)," ")</f>
        <v xml:space="preserve"> </v>
      </c>
      <c r="N3308" s="9">
        <f>Tabla1[[#This Row],[DIA]]</f>
        <v>45999</v>
      </c>
    </row>
    <row r="3309" spans="1:14">
      <c r="A3309" s="9" t="str">
        <f>Tabla1[[#This Row],[DIA]]&amp;"-"&amp;Tabla1[[#This Row],[NUM]]</f>
        <v>45999-1814</v>
      </c>
      <c r="B3309" s="61">
        <v>45999</v>
      </c>
      <c r="C3309" t="s">
        <v>196</v>
      </c>
      <c r="D3309" t="s">
        <v>36</v>
      </c>
      <c r="E3309" t="s">
        <v>193</v>
      </c>
      <c r="F3309">
        <v>1814</v>
      </c>
      <c r="G3309">
        <v>0.64583333333333337</v>
      </c>
      <c r="H3309">
        <v>0.73263888888888884</v>
      </c>
      <c r="I3309">
        <v>20</v>
      </c>
      <c r="J3309">
        <v>0</v>
      </c>
      <c r="K3309">
        <v>20</v>
      </c>
      <c r="L3309">
        <v>0</v>
      </c>
      <c r="M3309" s="1" t="str">
        <f>IFERROR(VLOOKUP(Tabla1[[#This Row],[COD]],Circuitos[],2,0)," ")</f>
        <v xml:space="preserve"> </v>
      </c>
      <c r="N3309" s="9">
        <f>Tabla1[[#This Row],[DIA]]</f>
        <v>45999</v>
      </c>
    </row>
    <row r="3310" spans="1:14">
      <c r="A3310" s="9" t="str">
        <f>Tabla1[[#This Row],[DIA]]&amp;"-"&amp;Tabla1[[#This Row],[NUM]]</f>
        <v>45999-1830</v>
      </c>
      <c r="B3310" s="61">
        <v>45999</v>
      </c>
      <c r="C3310" t="s">
        <v>196</v>
      </c>
      <c r="D3310" t="s">
        <v>37</v>
      </c>
      <c r="E3310" t="s">
        <v>193</v>
      </c>
      <c r="F3310">
        <v>1830</v>
      </c>
      <c r="G3310">
        <v>0.8125</v>
      </c>
      <c r="H3310">
        <v>0.90972222222222221</v>
      </c>
      <c r="I3310">
        <v>20</v>
      </c>
      <c r="J3310">
        <v>0</v>
      </c>
      <c r="K3310">
        <v>20</v>
      </c>
      <c r="L3310">
        <v>0</v>
      </c>
      <c r="M3310" s="1" t="str">
        <f>IFERROR(VLOOKUP(Tabla1[[#This Row],[COD]],Circuitos[],2,0)," ")</f>
        <v xml:space="preserve"> </v>
      </c>
      <c r="N3310" s="9">
        <f>Tabla1[[#This Row],[DIA]]</f>
        <v>45999</v>
      </c>
    </row>
    <row r="3311" spans="1:14">
      <c r="A3311" s="9" t="str">
        <f>Tabla1[[#This Row],[DIA]]&amp;"-"&amp;Tabla1[[#This Row],[NUM]]</f>
        <v>45999-1518</v>
      </c>
      <c r="B3311" s="61">
        <v>45999</v>
      </c>
      <c r="C3311" t="s">
        <v>196</v>
      </c>
      <c r="D3311" t="s">
        <v>13</v>
      </c>
      <c r="E3311" t="s">
        <v>475</v>
      </c>
      <c r="F3311">
        <v>1518</v>
      </c>
      <c r="G3311">
        <v>0.79513888888888884</v>
      </c>
      <c r="H3311">
        <v>0.90972222222222221</v>
      </c>
      <c r="I3311">
        <v>19</v>
      </c>
      <c r="J3311">
        <v>0</v>
      </c>
      <c r="K3311">
        <v>19</v>
      </c>
      <c r="L3311">
        <v>0</v>
      </c>
      <c r="M3311" s="1" t="str">
        <f>IFERROR(VLOOKUP(Tabla1[[#This Row],[COD]],Circuitos[],2,0)," ")</f>
        <v xml:space="preserve"> </v>
      </c>
      <c r="N3311" s="9">
        <f>Tabla1[[#This Row],[DIA]]</f>
        <v>45999</v>
      </c>
    </row>
    <row r="3312" spans="1:14">
      <c r="A3312" s="9" t="str">
        <f>Tabla1[[#This Row],[DIA]]&amp;"-"&amp;Tabla1[[#This Row],[NUM]]</f>
        <v>45999-1842</v>
      </c>
      <c r="B3312" s="61">
        <v>45999</v>
      </c>
      <c r="C3312" t="s">
        <v>196</v>
      </c>
      <c r="D3312" t="s">
        <v>22</v>
      </c>
      <c r="E3312" t="s">
        <v>193</v>
      </c>
      <c r="F3312">
        <v>1842</v>
      </c>
      <c r="G3312">
        <v>0.60416666666666663</v>
      </c>
      <c r="H3312">
        <v>0.70486111111111116</v>
      </c>
      <c r="I3312">
        <v>20</v>
      </c>
      <c r="J3312">
        <v>0</v>
      </c>
      <c r="K3312">
        <v>20</v>
      </c>
      <c r="L3312">
        <v>0</v>
      </c>
      <c r="M3312" s="1" t="str">
        <f>IFERROR(VLOOKUP(Tabla1[[#This Row],[COD]],Circuitos[],2,0)," ")</f>
        <v xml:space="preserve"> </v>
      </c>
      <c r="N3312" s="9">
        <f>Tabla1[[#This Row],[DIA]]</f>
        <v>45999</v>
      </c>
    </row>
    <row r="3313" spans="1:14">
      <c r="A3313" s="9" t="str">
        <f>Tabla1[[#This Row],[DIA]]&amp;"-"&amp;Tabla1[[#This Row],[NUM]]</f>
        <v>45999-1214</v>
      </c>
      <c r="B3313" s="61">
        <v>45999</v>
      </c>
      <c r="C3313" t="s">
        <v>569</v>
      </c>
      <c r="D3313" t="s">
        <v>13</v>
      </c>
      <c r="E3313" t="s">
        <v>250</v>
      </c>
      <c r="F3313">
        <v>1214</v>
      </c>
      <c r="G3313">
        <v>0.78472222222222221</v>
      </c>
      <c r="H3313">
        <v>0.86805555555555558</v>
      </c>
      <c r="I3313">
        <v>45</v>
      </c>
      <c r="J3313">
        <v>0</v>
      </c>
      <c r="K3313">
        <v>45</v>
      </c>
      <c r="L3313">
        <v>0</v>
      </c>
      <c r="M3313" s="1" t="str">
        <f>IFERROR(VLOOKUP(Tabla1[[#This Row],[COD]],Circuitos[],2,0)," ")</f>
        <v xml:space="preserve"> </v>
      </c>
      <c r="N3313" s="9">
        <f>Tabla1[[#This Row],[DIA]]</f>
        <v>45999</v>
      </c>
    </row>
    <row r="3314" spans="1:14">
      <c r="A3314" s="9" t="str">
        <f>Tabla1[[#This Row],[DIA]]&amp;"-"&amp;Tabla1[[#This Row],[NUM]]</f>
        <v>45999-1222</v>
      </c>
      <c r="B3314" s="61">
        <v>45999</v>
      </c>
      <c r="C3314" t="s">
        <v>557</v>
      </c>
      <c r="D3314" t="s">
        <v>13</v>
      </c>
      <c r="E3314" t="s">
        <v>250</v>
      </c>
      <c r="F3314">
        <v>1222</v>
      </c>
      <c r="G3314">
        <v>0.74652777777777779</v>
      </c>
      <c r="H3314">
        <v>0.81944444444444442</v>
      </c>
      <c r="I3314">
        <v>45</v>
      </c>
      <c r="J3314">
        <v>0</v>
      </c>
      <c r="K3314">
        <v>45</v>
      </c>
      <c r="L3314">
        <v>0</v>
      </c>
      <c r="M3314" s="1" t="str">
        <f>IFERROR(VLOOKUP(Tabla1[[#This Row],[COD]],Circuitos[],2,0)," ")</f>
        <v xml:space="preserve"> </v>
      </c>
      <c r="N3314" s="9">
        <f>Tabla1[[#This Row],[DIA]]</f>
        <v>45999</v>
      </c>
    </row>
    <row r="3315" spans="1:14">
      <c r="A3315" s="9" t="str">
        <f>Tabla1[[#This Row],[DIA]]&amp;"-"&amp;Tabla1[[#This Row],[NUM]]</f>
        <v>45999-550</v>
      </c>
      <c r="B3315" s="61">
        <v>45999</v>
      </c>
      <c r="C3315" t="s">
        <v>570</v>
      </c>
      <c r="D3315" t="s">
        <v>13</v>
      </c>
      <c r="E3315" t="s">
        <v>250</v>
      </c>
      <c r="F3315">
        <v>550</v>
      </c>
      <c r="G3315">
        <v>0.86111111111111116</v>
      </c>
      <c r="H3315">
        <v>0.95833333333333337</v>
      </c>
      <c r="I3315">
        <v>45</v>
      </c>
      <c r="J3315">
        <v>0</v>
      </c>
      <c r="K3315">
        <v>45</v>
      </c>
      <c r="L3315">
        <v>0</v>
      </c>
      <c r="M3315" s="1" t="str">
        <f>IFERROR(VLOOKUP(Tabla1[[#This Row],[COD]],Circuitos[],2,0)," ")</f>
        <v xml:space="preserve"> </v>
      </c>
      <c r="N3315" s="9">
        <f>Tabla1[[#This Row],[DIA]]</f>
        <v>45999</v>
      </c>
    </row>
    <row r="3316" spans="1:14">
      <c r="A3316" s="9" t="str">
        <f>Tabla1[[#This Row],[DIA]]&amp;"-"&amp;Tabla1[[#This Row],[NUM]]</f>
        <v>45999-580</v>
      </c>
      <c r="B3316" s="61">
        <v>45999</v>
      </c>
      <c r="C3316" t="s">
        <v>346</v>
      </c>
      <c r="D3316" t="s">
        <v>13</v>
      </c>
      <c r="E3316" t="s">
        <v>250</v>
      </c>
      <c r="F3316">
        <v>580</v>
      </c>
      <c r="G3316">
        <v>0.79166666666666663</v>
      </c>
      <c r="H3316">
        <v>0.87847222222222221</v>
      </c>
      <c r="I3316">
        <v>45</v>
      </c>
      <c r="J3316">
        <v>0</v>
      </c>
      <c r="K3316">
        <v>45</v>
      </c>
      <c r="L3316">
        <v>0</v>
      </c>
      <c r="M3316" s="1" t="str">
        <f>IFERROR(VLOOKUP(Tabla1[[#This Row],[COD]],Circuitos[],2,0)," ")</f>
        <v xml:space="preserve"> </v>
      </c>
      <c r="N3316" s="9">
        <f>Tabla1[[#This Row],[DIA]]</f>
        <v>45999</v>
      </c>
    </row>
    <row r="3317" spans="1:14">
      <c r="A3317" s="9" t="str">
        <f>Tabla1[[#This Row],[DIA]]&amp;"-"&amp;Tabla1[[#This Row],[NUM]]</f>
        <v>45999-1010</v>
      </c>
      <c r="B3317" s="61">
        <v>45999</v>
      </c>
      <c r="C3317" t="s">
        <v>55</v>
      </c>
      <c r="D3317" t="s">
        <v>183</v>
      </c>
      <c r="E3317" t="s">
        <v>174</v>
      </c>
      <c r="F3317">
        <v>1010</v>
      </c>
      <c r="G3317">
        <v>0.66666666666666663</v>
      </c>
      <c r="H3317">
        <v>0.89583333333333337</v>
      </c>
      <c r="I3317">
        <v>88</v>
      </c>
      <c r="J3317">
        <v>28</v>
      </c>
      <c r="K3317">
        <v>60</v>
      </c>
      <c r="L3317">
        <v>31.818181818181817</v>
      </c>
      <c r="M3317" s="1" t="str">
        <f>IFERROR(VLOOKUP(Tabla1[[#This Row],[COD]],Circuitos[],2,0)," ")</f>
        <v>Nefertari y Abu Simbel / Maravillas del Nilo y Abu Simbel</v>
      </c>
      <c r="N3317" s="9">
        <f>Tabla1[[#This Row],[DIA]]</f>
        <v>45999</v>
      </c>
    </row>
    <row r="3318" spans="1:14">
      <c r="A3318" s="9" t="str">
        <f>Tabla1[[#This Row],[DIA]]&amp;"-"&amp;Tabla1[[#This Row],[NUM]]</f>
        <v>45999-810</v>
      </c>
      <c r="B3318" s="61">
        <v>45999</v>
      </c>
      <c r="C3318" t="s">
        <v>236</v>
      </c>
      <c r="D3318" t="s">
        <v>13</v>
      </c>
      <c r="E3318" t="s">
        <v>250</v>
      </c>
      <c r="F3318">
        <v>810</v>
      </c>
      <c r="G3318">
        <v>0.65625</v>
      </c>
      <c r="H3318">
        <v>0.78819444444444442</v>
      </c>
      <c r="I3318">
        <v>45</v>
      </c>
      <c r="J3318">
        <v>0</v>
      </c>
      <c r="K3318">
        <v>45</v>
      </c>
      <c r="L3318">
        <v>0</v>
      </c>
      <c r="M3318" s="1" t="str">
        <f>IFERROR(VLOOKUP(Tabla1[[#This Row],[COD]],Circuitos[],2,0)," ")</f>
        <v xml:space="preserve"> </v>
      </c>
      <c r="N3318" s="9">
        <f>Tabla1[[#This Row],[DIA]]</f>
        <v>45999</v>
      </c>
    </row>
    <row r="3319" spans="1:14">
      <c r="A3319" s="9" t="str">
        <f>Tabla1[[#This Row],[DIA]]&amp;"-"&amp;Tabla1[[#This Row],[NUM]]</f>
        <v>45999-682</v>
      </c>
      <c r="B3319" s="61">
        <v>45999</v>
      </c>
      <c r="C3319" t="s">
        <v>310</v>
      </c>
      <c r="D3319" t="s">
        <v>13</v>
      </c>
      <c r="E3319" t="s">
        <v>250</v>
      </c>
      <c r="F3319">
        <v>682</v>
      </c>
      <c r="G3319">
        <v>0.82291666666666663</v>
      </c>
      <c r="H3319">
        <v>0.82291666666666663</v>
      </c>
      <c r="I3319">
        <v>45</v>
      </c>
      <c r="J3319">
        <v>0</v>
      </c>
      <c r="K3319">
        <v>45</v>
      </c>
      <c r="L3319">
        <v>0</v>
      </c>
      <c r="M3319" s="1" t="str">
        <f>IFERROR(VLOOKUP(Tabla1[[#This Row],[COD]],Circuitos[],2,0)," ")</f>
        <v xml:space="preserve"> </v>
      </c>
      <c r="N3319" s="9">
        <f>Tabla1[[#This Row],[DIA]]</f>
        <v>45999</v>
      </c>
    </row>
    <row r="3320" spans="1:14">
      <c r="A3320" s="9" t="str">
        <f>Tabla1[[#This Row],[DIA]]&amp;"-"&amp;Tabla1[[#This Row],[NUM]]</f>
        <v>46001-2333</v>
      </c>
      <c r="B3320" s="61">
        <v>46001</v>
      </c>
      <c r="C3320" t="s">
        <v>185</v>
      </c>
      <c r="D3320" t="s">
        <v>147</v>
      </c>
      <c r="E3320" t="s">
        <v>181</v>
      </c>
      <c r="F3320">
        <v>2333</v>
      </c>
      <c r="G3320">
        <v>0.79513888888888884</v>
      </c>
      <c r="H3320">
        <v>0.85763888888888884</v>
      </c>
      <c r="I3320">
        <v>40</v>
      </c>
      <c r="J3320">
        <v>0</v>
      </c>
      <c r="K3320">
        <v>40</v>
      </c>
      <c r="L3320">
        <v>0</v>
      </c>
      <c r="M3320" s="1" t="str">
        <f>IFERROR(VLOOKUP(Tabla1[[#This Row],[COD]],Circuitos[],2,0)," ")</f>
        <v xml:space="preserve"> </v>
      </c>
      <c r="N3320" s="9">
        <f>Tabla1[[#This Row],[DIA]]</f>
        <v>46001</v>
      </c>
    </row>
    <row r="3321" spans="1:14">
      <c r="A3321" s="9" t="str">
        <f>Tabla1[[#This Row],[DIA]]&amp;"-"&amp;Tabla1[[#This Row],[NUM]]</f>
        <v>46001-8055</v>
      </c>
      <c r="B3321" s="61">
        <v>46001</v>
      </c>
      <c r="C3321" t="s">
        <v>175</v>
      </c>
      <c r="D3321" t="s">
        <v>173</v>
      </c>
      <c r="E3321" t="s">
        <v>257</v>
      </c>
      <c r="F3321">
        <v>8055</v>
      </c>
      <c r="G3321">
        <v>0.5625</v>
      </c>
      <c r="H3321">
        <v>0.61458333333333337</v>
      </c>
      <c r="I3321">
        <v>20</v>
      </c>
      <c r="J3321">
        <v>0</v>
      </c>
      <c r="K3321">
        <v>20</v>
      </c>
      <c r="L3321">
        <v>0</v>
      </c>
      <c r="M3321" s="1" t="str">
        <f>IFERROR(VLOOKUP(Tabla1[[#This Row],[COD]],Circuitos[],2,0)," ")</f>
        <v xml:space="preserve"> </v>
      </c>
      <c r="N3321" s="9">
        <f>Tabla1[[#This Row],[DIA]]</f>
        <v>46001</v>
      </c>
    </row>
    <row r="3322" spans="1:14">
      <c r="A3322" s="9" t="str">
        <f>Tabla1[[#This Row],[DIA]]&amp;"-"&amp;Tabla1[[#This Row],[NUM]]</f>
        <v>46001-871</v>
      </c>
      <c r="B3322" s="61">
        <v>46001</v>
      </c>
      <c r="C3322" t="s">
        <v>13</v>
      </c>
      <c r="D3322" t="s">
        <v>223</v>
      </c>
      <c r="E3322" t="s">
        <v>250</v>
      </c>
      <c r="F3322">
        <v>871</v>
      </c>
      <c r="G3322">
        <v>0.48958333333333331</v>
      </c>
      <c r="H3322">
        <v>0.62152777777777779</v>
      </c>
      <c r="I3322">
        <v>50</v>
      </c>
      <c r="J3322">
        <v>0</v>
      </c>
      <c r="K3322">
        <v>50</v>
      </c>
      <c r="L3322">
        <v>0</v>
      </c>
      <c r="M3322" s="1" t="str">
        <f>IFERROR(VLOOKUP(Tabla1[[#This Row],[COD]],Circuitos[],2,0)," ")</f>
        <v xml:space="preserve"> </v>
      </c>
      <c r="N3322" s="9">
        <f>Tabla1[[#This Row],[DIA]]</f>
        <v>46001</v>
      </c>
    </row>
    <row r="3323" spans="1:14">
      <c r="A3323" s="9" t="str">
        <f>Tabla1[[#This Row],[DIA]]&amp;"-"&amp;Tabla1[[#This Row],[NUM]]</f>
        <v>46001-741</v>
      </c>
      <c r="B3323" s="61">
        <v>46001</v>
      </c>
      <c r="C3323" t="s">
        <v>13</v>
      </c>
      <c r="D3323" t="s">
        <v>196</v>
      </c>
      <c r="E3323" t="s">
        <v>250</v>
      </c>
      <c r="F3323">
        <v>741</v>
      </c>
      <c r="G3323">
        <v>0.36805555555555558</v>
      </c>
      <c r="H3323">
        <v>0.47916666666666669</v>
      </c>
      <c r="I3323">
        <v>50</v>
      </c>
      <c r="J3323">
        <v>0</v>
      </c>
      <c r="K3323">
        <v>50</v>
      </c>
      <c r="L3323">
        <v>0</v>
      </c>
      <c r="M3323" s="1" t="str">
        <f>IFERROR(VLOOKUP(Tabla1[[#This Row],[COD]],Circuitos[],2,0)," ")</f>
        <v xml:space="preserve"> </v>
      </c>
      <c r="N3323" s="9">
        <f>Tabla1[[#This Row],[DIA]]</f>
        <v>46001</v>
      </c>
    </row>
    <row r="3324" spans="1:14">
      <c r="A3324" s="9" t="str">
        <f>Tabla1[[#This Row],[DIA]]&amp;"-"&amp;Tabla1[[#This Row],[NUM]]</f>
        <v>46003-1012</v>
      </c>
      <c r="B3324" s="61">
        <v>46003</v>
      </c>
      <c r="C3324" t="s">
        <v>562</v>
      </c>
      <c r="D3324" t="s">
        <v>173</v>
      </c>
      <c r="E3324" t="s">
        <v>174</v>
      </c>
      <c r="F3324">
        <v>1012</v>
      </c>
      <c r="G3324">
        <v>0.46875</v>
      </c>
      <c r="H3324">
        <v>0.54166666666666663</v>
      </c>
      <c r="I3324">
        <v>88</v>
      </c>
      <c r="J3324">
        <v>28</v>
      </c>
      <c r="K3324">
        <v>60</v>
      </c>
      <c r="L3324">
        <v>31.818181818181817</v>
      </c>
      <c r="M3324" s="1" t="str">
        <f>IFERROR(VLOOKUP(Tabla1[[#This Row],[COD]],Circuitos[],2,0)," ")</f>
        <v xml:space="preserve"> </v>
      </c>
      <c r="N3324" s="9">
        <f>Tabla1[[#This Row],[DIA]]</f>
        <v>46003</v>
      </c>
    </row>
    <row r="3325" spans="1:14">
      <c r="A3325" s="9" t="str">
        <f>Tabla1[[#This Row],[DIA]]&amp;"-"&amp;Tabla1[[#This Row],[NUM]]</f>
        <v>46003-1011</v>
      </c>
      <c r="B3325" s="61">
        <v>46003</v>
      </c>
      <c r="C3325" t="s">
        <v>175</v>
      </c>
      <c r="D3325" t="s">
        <v>562</v>
      </c>
      <c r="E3325" t="s">
        <v>174</v>
      </c>
      <c r="F3325">
        <v>1011</v>
      </c>
      <c r="G3325">
        <v>0.33333333333333331</v>
      </c>
      <c r="H3325">
        <v>0.36458333333333331</v>
      </c>
      <c r="I3325">
        <v>88</v>
      </c>
      <c r="J3325">
        <v>28</v>
      </c>
      <c r="K3325">
        <v>60</v>
      </c>
      <c r="L3325">
        <v>31.818181818181817</v>
      </c>
      <c r="M3325" s="1" t="str">
        <f>IFERROR(VLOOKUP(Tabla1[[#This Row],[COD]],Circuitos[],2,0)," ")</f>
        <v xml:space="preserve"> </v>
      </c>
      <c r="N3325" s="9">
        <f>Tabla1[[#This Row],[DIA]]</f>
        <v>46003</v>
      </c>
    </row>
    <row r="3326" spans="1:14">
      <c r="A3326" s="9" t="str">
        <f>Tabla1[[#This Row],[DIA]]&amp;"-"&amp;Tabla1[[#This Row],[NUM]]</f>
        <v>46003-5003</v>
      </c>
      <c r="B3326" s="61">
        <v>46003</v>
      </c>
      <c r="C3326" t="s">
        <v>175</v>
      </c>
      <c r="D3326" t="s">
        <v>173</v>
      </c>
      <c r="E3326" t="s">
        <v>174</v>
      </c>
      <c r="F3326">
        <v>5003</v>
      </c>
      <c r="G3326">
        <v>0.83333333333333337</v>
      </c>
      <c r="H3326">
        <v>0.89583333333333337</v>
      </c>
      <c r="I3326">
        <v>10</v>
      </c>
      <c r="J3326">
        <v>0</v>
      </c>
      <c r="K3326">
        <v>10</v>
      </c>
      <c r="L3326">
        <v>0</v>
      </c>
      <c r="M3326" s="1" t="str">
        <f>IFERROR(VLOOKUP(Tabla1[[#This Row],[COD]],Circuitos[],2,0)," ")</f>
        <v xml:space="preserve"> </v>
      </c>
      <c r="N3326" s="9">
        <f>Tabla1[[#This Row],[DIA]]</f>
        <v>46003</v>
      </c>
    </row>
    <row r="3327" spans="1:14">
      <c r="A3327" s="9" t="str">
        <f>Tabla1[[#This Row],[DIA]]&amp;"-"&amp;Tabla1[[#This Row],[NUM]]</f>
        <v>46003-5033</v>
      </c>
      <c r="B3327" s="61">
        <v>46003</v>
      </c>
      <c r="C3327" t="s">
        <v>175</v>
      </c>
      <c r="D3327" t="s">
        <v>173</v>
      </c>
      <c r="E3327" t="s">
        <v>174</v>
      </c>
      <c r="F3327">
        <v>5033</v>
      </c>
      <c r="G3327">
        <v>0.83333333333333337</v>
      </c>
      <c r="H3327">
        <v>0.89583333333333337</v>
      </c>
      <c r="I3327">
        <v>20</v>
      </c>
      <c r="J3327">
        <v>0</v>
      </c>
      <c r="K3327">
        <v>20</v>
      </c>
      <c r="L3327">
        <v>0</v>
      </c>
      <c r="M3327" s="1" t="str">
        <f>IFERROR(VLOOKUP(Tabla1[[#This Row],[COD]],Circuitos[],2,0)," ")</f>
        <v xml:space="preserve"> </v>
      </c>
      <c r="N3327" s="9">
        <f>Tabla1[[#This Row],[DIA]]</f>
        <v>46003</v>
      </c>
    </row>
    <row r="3328" spans="1:14">
      <c r="A3328" s="9" t="str">
        <f>Tabla1[[#This Row],[DIA]]&amp;"-"&amp;Tabla1[[#This Row],[NUM]]</f>
        <v>46003-809</v>
      </c>
      <c r="B3328" s="61">
        <v>46003</v>
      </c>
      <c r="C3328" t="s">
        <v>13</v>
      </c>
      <c r="D3328" t="s">
        <v>236</v>
      </c>
      <c r="E3328" t="s">
        <v>250</v>
      </c>
      <c r="F3328">
        <v>809</v>
      </c>
      <c r="G3328">
        <v>0.50347222222222221</v>
      </c>
      <c r="H3328">
        <v>0.625</v>
      </c>
      <c r="I3328">
        <v>50</v>
      </c>
      <c r="J3328">
        <v>0</v>
      </c>
      <c r="K3328">
        <v>50</v>
      </c>
      <c r="L3328">
        <v>0</v>
      </c>
      <c r="M3328" s="1" t="str">
        <f>IFERROR(VLOOKUP(Tabla1[[#This Row],[COD]],Circuitos[],2,0)," ")</f>
        <v xml:space="preserve"> </v>
      </c>
      <c r="N3328" s="9">
        <f>Tabla1[[#This Row],[DIA]]</f>
        <v>46003</v>
      </c>
    </row>
    <row r="3329" spans="1:14">
      <c r="A3329" s="9" t="str">
        <f>Tabla1[[#This Row],[DIA]]&amp;"-"&amp;Tabla1[[#This Row],[NUM]]</f>
        <v>46003-795</v>
      </c>
      <c r="B3329" s="61">
        <v>46003</v>
      </c>
      <c r="C3329" t="s">
        <v>13</v>
      </c>
      <c r="D3329" t="s">
        <v>247</v>
      </c>
      <c r="E3329" t="s">
        <v>250</v>
      </c>
      <c r="F3329">
        <v>795</v>
      </c>
      <c r="G3329">
        <v>0.67013888888888884</v>
      </c>
      <c r="H3329">
        <v>0.79166666666666663</v>
      </c>
      <c r="I3329">
        <v>50</v>
      </c>
      <c r="J3329">
        <v>0</v>
      </c>
      <c r="K3329">
        <v>50</v>
      </c>
      <c r="L3329">
        <v>0</v>
      </c>
      <c r="M3329" s="1" t="str">
        <f>IFERROR(VLOOKUP(Tabla1[[#This Row],[COD]],Circuitos[],2,0)," ")</f>
        <v xml:space="preserve"> </v>
      </c>
      <c r="N3329" s="9">
        <f>Tabla1[[#This Row],[DIA]]</f>
        <v>46003</v>
      </c>
    </row>
    <row r="3330" spans="1:14">
      <c r="A3330" s="9" t="str">
        <f>Tabla1[[#This Row],[DIA]]&amp;"-"&amp;Tabla1[[#This Row],[NUM]]</f>
        <v>46004-6001</v>
      </c>
      <c r="B3330" s="61">
        <v>46004</v>
      </c>
      <c r="C3330" t="s">
        <v>173</v>
      </c>
      <c r="D3330" t="s">
        <v>13</v>
      </c>
      <c r="E3330" t="s">
        <v>174</v>
      </c>
      <c r="F3330">
        <v>6001</v>
      </c>
      <c r="G3330">
        <v>0.37847222222222221</v>
      </c>
      <c r="H3330">
        <v>0.55902777777777779</v>
      </c>
      <c r="I3330">
        <v>20</v>
      </c>
      <c r="J3330">
        <v>0</v>
      </c>
      <c r="K3330">
        <v>20</v>
      </c>
      <c r="L3330">
        <v>0</v>
      </c>
      <c r="M3330" s="1" t="str">
        <f>IFERROR(VLOOKUP(Tabla1[[#This Row],[COD]],Circuitos[],2,0)," ")</f>
        <v xml:space="preserve"> </v>
      </c>
      <c r="N3330" s="9">
        <f>Tabla1[[#This Row],[DIA]]</f>
        <v>46004</v>
      </c>
    </row>
    <row r="3331" spans="1:14">
      <c r="A3331" s="9" t="str">
        <f>Tabla1[[#This Row],[DIA]]&amp;"-"&amp;Tabla1[[#This Row],[NUM]]</f>
        <v>46004-6002</v>
      </c>
      <c r="B3331" s="61">
        <v>46004</v>
      </c>
      <c r="C3331" t="s">
        <v>13</v>
      </c>
      <c r="D3331" t="s">
        <v>183</v>
      </c>
      <c r="E3331" t="s">
        <v>174</v>
      </c>
      <c r="F3331">
        <v>6002</v>
      </c>
      <c r="G3331">
        <v>0.60069444444444442</v>
      </c>
      <c r="H3331">
        <v>0.85069444444444442</v>
      </c>
      <c r="I3331">
        <v>20</v>
      </c>
      <c r="J3331">
        <v>0</v>
      </c>
      <c r="K3331">
        <v>20</v>
      </c>
      <c r="L3331">
        <v>0</v>
      </c>
      <c r="M3331" s="1" t="str">
        <f>IFERROR(VLOOKUP(Tabla1[[#This Row],[COD]],Circuitos[],2,0)," ")</f>
        <v>Programas de Egipto</v>
      </c>
      <c r="N3331" s="9">
        <f>Tabla1[[#This Row],[DIA]]</f>
        <v>46004</v>
      </c>
    </row>
    <row r="3332" spans="1:14">
      <c r="A3332" s="9" t="str">
        <f>Tabla1[[#This Row],[DIA]]&amp;"-"&amp;Tabla1[[#This Row],[NUM]]</f>
        <v>46004-1221</v>
      </c>
      <c r="B3332" s="61">
        <v>46004</v>
      </c>
      <c r="C3332" t="s">
        <v>13</v>
      </c>
      <c r="D3332" t="s">
        <v>557</v>
      </c>
      <c r="E3332" t="s">
        <v>250</v>
      </c>
      <c r="F3332">
        <v>1221</v>
      </c>
      <c r="G3332">
        <v>0.65972222222222221</v>
      </c>
      <c r="H3332">
        <v>0.72916666666666663</v>
      </c>
      <c r="I3332">
        <v>50</v>
      </c>
      <c r="J3332">
        <v>0</v>
      </c>
      <c r="K3332">
        <v>50</v>
      </c>
      <c r="L3332">
        <v>0</v>
      </c>
      <c r="M3332" s="1" t="str">
        <f>IFERROR(VLOOKUP(Tabla1[[#This Row],[COD]],Circuitos[],2,0)," ")</f>
        <v xml:space="preserve"> </v>
      </c>
      <c r="N3332" s="9">
        <f>Tabla1[[#This Row],[DIA]]</f>
        <v>46004</v>
      </c>
    </row>
    <row r="3333" spans="1:14">
      <c r="A3333" s="9" t="str">
        <f>Tabla1[[#This Row],[DIA]]&amp;"-"&amp;Tabla1[[#This Row],[NUM]]</f>
        <v>46005-870</v>
      </c>
      <c r="B3333" s="61">
        <v>46005</v>
      </c>
      <c r="C3333" t="s">
        <v>223</v>
      </c>
      <c r="D3333" t="s">
        <v>13</v>
      </c>
      <c r="E3333" t="s">
        <v>250</v>
      </c>
      <c r="F3333">
        <v>870</v>
      </c>
      <c r="G3333">
        <v>0.52430555555555558</v>
      </c>
      <c r="H3333">
        <v>0.66319444444444442</v>
      </c>
      <c r="I3333">
        <v>50</v>
      </c>
      <c r="J3333">
        <v>0</v>
      </c>
      <c r="K3333">
        <v>50</v>
      </c>
      <c r="L3333">
        <v>0</v>
      </c>
      <c r="M3333" s="1" t="str">
        <f>IFERROR(VLOOKUP(Tabla1[[#This Row],[COD]],Circuitos[],2,0)," ")</f>
        <v xml:space="preserve"> </v>
      </c>
      <c r="N3333" s="9">
        <f>Tabla1[[#This Row],[DIA]]</f>
        <v>46005</v>
      </c>
    </row>
    <row r="3334" spans="1:14">
      <c r="A3334" s="9" t="str">
        <f>Tabla1[[#This Row],[DIA]]&amp;"-"&amp;Tabla1[[#This Row],[NUM]]</f>
        <v>46005-599</v>
      </c>
      <c r="B3334" s="61">
        <v>46005</v>
      </c>
      <c r="C3334" t="s">
        <v>13</v>
      </c>
      <c r="D3334" t="s">
        <v>201</v>
      </c>
      <c r="E3334" t="s">
        <v>250</v>
      </c>
      <c r="F3334">
        <v>599</v>
      </c>
      <c r="G3334">
        <v>0.51388888888888884</v>
      </c>
      <c r="H3334">
        <v>0.61458333333333337</v>
      </c>
      <c r="I3334">
        <v>50</v>
      </c>
      <c r="J3334">
        <v>0</v>
      </c>
      <c r="K3334">
        <v>50</v>
      </c>
      <c r="L3334">
        <v>0</v>
      </c>
      <c r="M3334" s="1" t="str">
        <f>IFERROR(VLOOKUP(Tabla1[[#This Row],[COD]],Circuitos[],2,0)," ")</f>
        <v xml:space="preserve"> </v>
      </c>
      <c r="N3334" s="9">
        <f>Tabla1[[#This Row],[DIA]]</f>
        <v>46005</v>
      </c>
    </row>
    <row r="3335" spans="1:14">
      <c r="A3335" s="9" t="str">
        <f>Tabla1[[#This Row],[DIA]]&amp;"-"&amp;Tabla1[[#This Row],[NUM]]</f>
        <v>46005-765</v>
      </c>
      <c r="B3335" s="61">
        <v>46005</v>
      </c>
      <c r="C3335" t="s">
        <v>13</v>
      </c>
      <c r="D3335" t="s">
        <v>192</v>
      </c>
      <c r="E3335" t="s">
        <v>250</v>
      </c>
      <c r="F3335">
        <v>765</v>
      </c>
      <c r="G3335">
        <v>0.66666666666666663</v>
      </c>
      <c r="H3335">
        <v>0.78472222222222221</v>
      </c>
      <c r="I3335">
        <v>50</v>
      </c>
      <c r="J3335">
        <v>0</v>
      </c>
      <c r="K3335">
        <v>50</v>
      </c>
      <c r="L3335">
        <v>0</v>
      </c>
      <c r="M3335" s="1" t="str">
        <f>IFERROR(VLOOKUP(Tabla1[[#This Row],[COD]],Circuitos[],2,0)," ")</f>
        <v xml:space="preserve"> </v>
      </c>
      <c r="N3335" s="9">
        <f>Tabla1[[#This Row],[DIA]]</f>
        <v>46005</v>
      </c>
    </row>
    <row r="3336" spans="1:14">
      <c r="A3336" s="9" t="str">
        <f>Tabla1[[#This Row],[DIA]]&amp;"-"&amp;Tabla1[[#This Row],[NUM]]</f>
        <v>46005-742</v>
      </c>
      <c r="B3336" s="61">
        <v>46005</v>
      </c>
      <c r="C3336" t="s">
        <v>196</v>
      </c>
      <c r="D3336" t="s">
        <v>13</v>
      </c>
      <c r="E3336" t="s">
        <v>250</v>
      </c>
      <c r="F3336">
        <v>742</v>
      </c>
      <c r="G3336">
        <v>0.50694444444444442</v>
      </c>
      <c r="H3336">
        <v>0.625</v>
      </c>
      <c r="I3336">
        <v>50</v>
      </c>
      <c r="J3336">
        <v>0</v>
      </c>
      <c r="K3336">
        <v>50</v>
      </c>
      <c r="L3336">
        <v>0</v>
      </c>
      <c r="M3336" s="1" t="str">
        <f>IFERROR(VLOOKUP(Tabla1[[#This Row],[COD]],Circuitos[],2,0)," ")</f>
        <v xml:space="preserve"> </v>
      </c>
      <c r="N3336" s="9">
        <f>Tabla1[[#This Row],[DIA]]</f>
        <v>46005</v>
      </c>
    </row>
    <row r="3337" spans="1:14">
      <c r="A3337" s="9" t="str">
        <f>Tabla1[[#This Row],[DIA]]&amp;"-"&amp;Tabla1[[#This Row],[NUM]]</f>
        <v>46006-1336</v>
      </c>
      <c r="B3337" s="61">
        <v>46006</v>
      </c>
      <c r="C3337" t="s">
        <v>36</v>
      </c>
      <c r="D3337" t="s">
        <v>183</v>
      </c>
      <c r="E3337" t="s">
        <v>174</v>
      </c>
      <c r="F3337">
        <v>1336</v>
      </c>
      <c r="G3337">
        <v>0.58680555555555558</v>
      </c>
      <c r="H3337">
        <v>0.82291666666666663</v>
      </c>
      <c r="I3337">
        <v>10</v>
      </c>
      <c r="J3337">
        <v>0</v>
      </c>
      <c r="K3337">
        <v>10</v>
      </c>
      <c r="L3337">
        <v>0</v>
      </c>
      <c r="M3337" s="1" t="str">
        <f>IFERROR(VLOOKUP(Tabla1[[#This Row],[COD]],Circuitos[],2,0)," ")</f>
        <v>Programas de Egipto</v>
      </c>
      <c r="N3337" s="9">
        <f>Tabla1[[#This Row],[DIA]]</f>
        <v>46006</v>
      </c>
    </row>
    <row r="3338" spans="1:14">
      <c r="A3338" s="9" t="str">
        <f>Tabla1[[#This Row],[DIA]]&amp;"-"&amp;Tabla1[[#This Row],[NUM]]</f>
        <v>46006-1335</v>
      </c>
      <c r="B3338" s="61">
        <v>46006</v>
      </c>
      <c r="C3338" t="s">
        <v>173</v>
      </c>
      <c r="D3338" t="s">
        <v>36</v>
      </c>
      <c r="E3338" t="s">
        <v>174</v>
      </c>
      <c r="F3338">
        <v>1335</v>
      </c>
      <c r="G3338">
        <v>0.40277777777777779</v>
      </c>
      <c r="H3338">
        <v>0.54513888888888884</v>
      </c>
      <c r="I3338">
        <v>10</v>
      </c>
      <c r="J3338">
        <v>0</v>
      </c>
      <c r="K3338">
        <v>10</v>
      </c>
      <c r="L3338">
        <v>0</v>
      </c>
      <c r="M3338" s="1" t="str">
        <f>IFERROR(VLOOKUP(Tabla1[[#This Row],[COD]],Circuitos[],2,0)," ")</f>
        <v xml:space="preserve"> </v>
      </c>
      <c r="N3338" s="9">
        <f>Tabla1[[#This Row],[DIA]]</f>
        <v>46006</v>
      </c>
    </row>
    <row r="3339" spans="1:14">
      <c r="A3339" s="9" t="str">
        <f>Tabla1[[#This Row],[DIA]]&amp;"-"&amp;Tabla1[[#This Row],[NUM]]</f>
        <v>46006-1002</v>
      </c>
      <c r="B3339" s="61">
        <v>46006</v>
      </c>
      <c r="C3339" t="s">
        <v>173</v>
      </c>
      <c r="D3339" t="s">
        <v>13</v>
      </c>
      <c r="E3339" t="s">
        <v>174</v>
      </c>
      <c r="F3339">
        <v>1002</v>
      </c>
      <c r="G3339">
        <v>0.3125</v>
      </c>
      <c r="H3339">
        <v>0.4861111111111111</v>
      </c>
      <c r="I3339">
        <v>20</v>
      </c>
      <c r="J3339">
        <v>0</v>
      </c>
      <c r="K3339">
        <v>20</v>
      </c>
      <c r="L3339">
        <v>0</v>
      </c>
      <c r="M3339" s="1" t="str">
        <f>IFERROR(VLOOKUP(Tabla1[[#This Row],[COD]],Circuitos[],2,0)," ")</f>
        <v>Programas de Egipto</v>
      </c>
      <c r="N3339" s="9">
        <f>Tabla1[[#This Row],[DIA]]</f>
        <v>46006</v>
      </c>
    </row>
    <row r="3340" spans="1:14">
      <c r="A3340" s="9" t="str">
        <f>Tabla1[[#This Row],[DIA]]&amp;"-"&amp;Tabla1[[#This Row],[NUM]]</f>
        <v>46006-1014</v>
      </c>
      <c r="B3340" s="61">
        <v>46006</v>
      </c>
      <c r="C3340" t="s">
        <v>173</v>
      </c>
      <c r="D3340" t="s">
        <v>55</v>
      </c>
      <c r="E3340" t="s">
        <v>174</v>
      </c>
      <c r="F3340">
        <v>1014</v>
      </c>
      <c r="G3340">
        <v>0.35416666666666669</v>
      </c>
      <c r="H3340">
        <v>0.5</v>
      </c>
      <c r="I3340">
        <v>88</v>
      </c>
      <c r="J3340">
        <v>28</v>
      </c>
      <c r="K3340">
        <v>60</v>
      </c>
      <c r="L3340">
        <v>31.818181818181817</v>
      </c>
      <c r="M3340" s="1" t="str">
        <f>IFERROR(VLOOKUP(Tabla1[[#This Row],[COD]],Circuitos[],2,0)," ")</f>
        <v xml:space="preserve"> </v>
      </c>
      <c r="N3340" s="9">
        <f>Tabla1[[#This Row],[DIA]]</f>
        <v>46006</v>
      </c>
    </row>
    <row r="3341" spans="1:14">
      <c r="A3341" s="9" t="str">
        <f>Tabla1[[#This Row],[DIA]]&amp;"-"&amp;Tabla1[[#This Row],[NUM]]</f>
        <v>46006-1002</v>
      </c>
      <c r="B3341" s="61">
        <v>46006</v>
      </c>
      <c r="C3341" t="s">
        <v>13</v>
      </c>
      <c r="D3341" t="s">
        <v>183</v>
      </c>
      <c r="E3341" t="s">
        <v>174</v>
      </c>
      <c r="F3341">
        <v>1002</v>
      </c>
      <c r="G3341">
        <v>0.52777777777777779</v>
      </c>
      <c r="H3341">
        <v>0.77777777777777779</v>
      </c>
      <c r="I3341">
        <v>20</v>
      </c>
      <c r="J3341">
        <v>0</v>
      </c>
      <c r="K3341">
        <v>20</v>
      </c>
      <c r="L3341">
        <v>0</v>
      </c>
      <c r="M3341" s="1" t="str">
        <f>IFERROR(VLOOKUP(Tabla1[[#This Row],[COD]],Circuitos[],2,0)," ")</f>
        <v>Programas de Egipto</v>
      </c>
      <c r="N3341" s="9">
        <f>Tabla1[[#This Row],[DIA]]</f>
        <v>46006</v>
      </c>
    </row>
    <row r="3342" spans="1:14">
      <c r="A3342" s="9" t="str">
        <f>Tabla1[[#This Row],[DIA]]&amp;"-"&amp;Tabla1[[#This Row],[NUM]]</f>
        <v>46007-810</v>
      </c>
      <c r="B3342" s="61">
        <v>46007</v>
      </c>
      <c r="C3342" t="s">
        <v>236</v>
      </c>
      <c r="D3342" t="s">
        <v>13</v>
      </c>
      <c r="E3342" t="s">
        <v>250</v>
      </c>
      <c r="F3342">
        <v>810</v>
      </c>
      <c r="G3342">
        <v>0.65625</v>
      </c>
      <c r="H3342">
        <v>0.78819444444444442</v>
      </c>
      <c r="I3342">
        <v>50</v>
      </c>
      <c r="J3342">
        <v>0</v>
      </c>
      <c r="K3342">
        <v>50</v>
      </c>
      <c r="L3342">
        <v>0</v>
      </c>
      <c r="M3342" s="1" t="str">
        <f>IFERROR(VLOOKUP(Tabla1[[#This Row],[COD]],Circuitos[],2,0)," ")</f>
        <v xml:space="preserve"> </v>
      </c>
      <c r="N3342" s="9">
        <f>Tabla1[[#This Row],[DIA]]</f>
        <v>46007</v>
      </c>
    </row>
    <row r="3343" spans="1:14">
      <c r="A3343" s="9" t="str">
        <f>Tabla1[[#This Row],[DIA]]&amp;"-"&amp;Tabla1[[#This Row],[NUM]]</f>
        <v>46007-792</v>
      </c>
      <c r="B3343" s="61">
        <v>46007</v>
      </c>
      <c r="C3343" t="s">
        <v>247</v>
      </c>
      <c r="D3343" t="s">
        <v>13</v>
      </c>
      <c r="E3343" t="s">
        <v>250</v>
      </c>
      <c r="F3343">
        <v>792</v>
      </c>
      <c r="G3343">
        <v>0.51388888888888884</v>
      </c>
      <c r="H3343">
        <v>0.64583333333333337</v>
      </c>
      <c r="I3343">
        <v>50</v>
      </c>
      <c r="J3343">
        <v>0</v>
      </c>
      <c r="K3343">
        <v>50</v>
      </c>
      <c r="L3343">
        <v>0</v>
      </c>
      <c r="M3343" s="1" t="str">
        <f>IFERROR(VLOOKUP(Tabla1[[#This Row],[COD]],Circuitos[],2,0)," ")</f>
        <v xml:space="preserve"> </v>
      </c>
      <c r="N3343" s="9">
        <f>Tabla1[[#This Row],[DIA]]</f>
        <v>46007</v>
      </c>
    </row>
    <row r="3344" spans="1:14">
      <c r="A3344" s="9" t="str">
        <f>Tabla1[[#This Row],[DIA]]&amp;"-"&amp;Tabla1[[#This Row],[NUM]]</f>
        <v>46008-2333</v>
      </c>
      <c r="B3344" s="61">
        <v>46008</v>
      </c>
      <c r="C3344" t="s">
        <v>185</v>
      </c>
      <c r="D3344" t="s">
        <v>147</v>
      </c>
      <c r="E3344" t="s">
        <v>181</v>
      </c>
      <c r="F3344">
        <v>2333</v>
      </c>
      <c r="G3344">
        <v>0.79513888888888884</v>
      </c>
      <c r="H3344">
        <v>0.85763888888888884</v>
      </c>
      <c r="I3344">
        <v>40</v>
      </c>
      <c r="J3344">
        <v>0</v>
      </c>
      <c r="K3344">
        <v>40</v>
      </c>
      <c r="L3344">
        <v>0</v>
      </c>
      <c r="M3344" s="1" t="str">
        <f>IFERROR(VLOOKUP(Tabla1[[#This Row],[COD]],Circuitos[],2,0)," ")</f>
        <v xml:space="preserve"> </v>
      </c>
      <c r="N3344" s="9">
        <f>Tabla1[[#This Row],[DIA]]</f>
        <v>46008</v>
      </c>
    </row>
    <row r="3345" spans="1:14">
      <c r="A3345" s="9" t="str">
        <f>Tabla1[[#This Row],[DIA]]&amp;"-"&amp;Tabla1[[#This Row],[NUM]]</f>
        <v>46008-8055</v>
      </c>
      <c r="B3345" s="61">
        <v>46008</v>
      </c>
      <c r="C3345" t="s">
        <v>175</v>
      </c>
      <c r="D3345" t="s">
        <v>173</v>
      </c>
      <c r="E3345" t="s">
        <v>257</v>
      </c>
      <c r="F3345">
        <v>8055</v>
      </c>
      <c r="G3345">
        <v>0.5625</v>
      </c>
      <c r="H3345">
        <v>0.61458333333333337</v>
      </c>
      <c r="I3345">
        <v>20</v>
      </c>
      <c r="J3345">
        <v>0</v>
      </c>
      <c r="K3345">
        <v>20</v>
      </c>
      <c r="L3345">
        <v>0</v>
      </c>
      <c r="M3345" s="1" t="str">
        <f>IFERROR(VLOOKUP(Tabla1[[#This Row],[COD]],Circuitos[],2,0)," ")</f>
        <v xml:space="preserve"> </v>
      </c>
      <c r="N3345" s="9">
        <f>Tabla1[[#This Row],[DIA]]</f>
        <v>46008</v>
      </c>
    </row>
    <row r="3346" spans="1:14">
      <c r="A3346" s="9" t="str">
        <f>Tabla1[[#This Row],[DIA]]&amp;"-"&amp;Tabla1[[#This Row],[NUM]]</f>
        <v>46008-1220</v>
      </c>
      <c r="B3346" s="61">
        <v>46008</v>
      </c>
      <c r="C3346" t="s">
        <v>557</v>
      </c>
      <c r="D3346" t="s">
        <v>13</v>
      </c>
      <c r="E3346" t="s">
        <v>250</v>
      </c>
      <c r="F3346">
        <v>1220</v>
      </c>
      <c r="G3346">
        <v>0.40277777777777779</v>
      </c>
      <c r="H3346">
        <v>0.47569444444444442</v>
      </c>
      <c r="I3346">
        <v>50</v>
      </c>
      <c r="J3346">
        <v>0</v>
      </c>
      <c r="K3346">
        <v>50</v>
      </c>
      <c r="L3346">
        <v>0</v>
      </c>
      <c r="M3346" s="1" t="str">
        <f>IFERROR(VLOOKUP(Tabla1[[#This Row],[COD]],Circuitos[],2,0)," ")</f>
        <v xml:space="preserve"> </v>
      </c>
      <c r="N3346" s="9">
        <f>Tabla1[[#This Row],[DIA]]</f>
        <v>46008</v>
      </c>
    </row>
    <row r="3347" spans="1:14">
      <c r="A3347" s="9" t="str">
        <f>Tabla1[[#This Row],[DIA]]&amp;"-"&amp;Tabla1[[#This Row],[NUM]]</f>
        <v>46009-598</v>
      </c>
      <c r="B3347" s="61">
        <v>46009</v>
      </c>
      <c r="C3347" t="s">
        <v>201</v>
      </c>
      <c r="D3347" t="s">
        <v>13</v>
      </c>
      <c r="E3347" t="s">
        <v>250</v>
      </c>
      <c r="F3347">
        <v>598</v>
      </c>
      <c r="G3347">
        <v>0.50694444444444442</v>
      </c>
      <c r="H3347">
        <v>0.60763888888888884</v>
      </c>
      <c r="I3347">
        <v>50</v>
      </c>
      <c r="J3347">
        <v>0</v>
      </c>
      <c r="K3347">
        <v>50</v>
      </c>
      <c r="L3347">
        <v>0</v>
      </c>
      <c r="M3347" s="1" t="str">
        <f>IFERROR(VLOOKUP(Tabla1[[#This Row],[COD]],Circuitos[],2,0)," ")</f>
        <v xml:space="preserve"> </v>
      </c>
      <c r="N3347" s="9">
        <f>Tabla1[[#This Row],[DIA]]</f>
        <v>46009</v>
      </c>
    </row>
    <row r="3348" spans="1:14">
      <c r="A3348" s="9" t="str">
        <f>Tabla1[[#This Row],[DIA]]&amp;"-"&amp;Tabla1[[#This Row],[NUM]]</f>
        <v>46009-1328</v>
      </c>
      <c r="B3348" s="61">
        <v>46009</v>
      </c>
      <c r="C3348" t="s">
        <v>192</v>
      </c>
      <c r="D3348" t="s">
        <v>13</v>
      </c>
      <c r="E3348" t="s">
        <v>250</v>
      </c>
      <c r="F3348">
        <v>1328</v>
      </c>
      <c r="G3348">
        <v>0.50694444444444442</v>
      </c>
      <c r="H3348">
        <v>0.625</v>
      </c>
      <c r="I3348">
        <v>50</v>
      </c>
      <c r="J3348">
        <v>0</v>
      </c>
      <c r="K3348">
        <v>50</v>
      </c>
      <c r="L3348">
        <v>0</v>
      </c>
      <c r="M3348" s="1" t="str">
        <f>IFERROR(VLOOKUP(Tabla1[[#This Row],[COD]],Circuitos[],2,0)," ")</f>
        <v xml:space="preserve"> </v>
      </c>
      <c r="N3348" s="9">
        <f>Tabla1[[#This Row],[DIA]]</f>
        <v>46009</v>
      </c>
    </row>
    <row r="3349" spans="1:14">
      <c r="A3349" s="9" t="str">
        <f>Tabla1[[#This Row],[DIA]]&amp;"-"&amp;Tabla1[[#This Row],[NUM]]</f>
        <v>46010-5003</v>
      </c>
      <c r="B3349" s="61">
        <v>46010</v>
      </c>
      <c r="C3349" t="s">
        <v>175</v>
      </c>
      <c r="D3349" t="s">
        <v>173</v>
      </c>
      <c r="E3349" t="s">
        <v>174</v>
      </c>
      <c r="F3349">
        <v>5003</v>
      </c>
      <c r="G3349">
        <v>0.83333333333333337</v>
      </c>
      <c r="H3349">
        <v>0.89583333333333337</v>
      </c>
      <c r="I3349">
        <v>10</v>
      </c>
      <c r="J3349">
        <v>0</v>
      </c>
      <c r="K3349">
        <v>10</v>
      </c>
      <c r="L3349">
        <v>0</v>
      </c>
      <c r="M3349" s="1" t="str">
        <f>IFERROR(VLOOKUP(Tabla1[[#This Row],[COD]],Circuitos[],2,0)," ")</f>
        <v xml:space="preserve"> </v>
      </c>
      <c r="N3349" s="9">
        <f>Tabla1[[#This Row],[DIA]]</f>
        <v>46010</v>
      </c>
    </row>
    <row r="3350" spans="1:14">
      <c r="A3350" s="9" t="str">
        <f>Tabla1[[#This Row],[DIA]]&amp;"-"&amp;Tabla1[[#This Row],[NUM]]</f>
        <v>46010-5033</v>
      </c>
      <c r="B3350" s="61">
        <v>46010</v>
      </c>
      <c r="C3350" t="s">
        <v>175</v>
      </c>
      <c r="D3350" t="s">
        <v>173</v>
      </c>
      <c r="E3350" t="s">
        <v>174</v>
      </c>
      <c r="F3350">
        <v>5033</v>
      </c>
      <c r="G3350">
        <v>0.83333333333333337</v>
      </c>
      <c r="H3350">
        <v>0.89583333333333337</v>
      </c>
      <c r="I3350">
        <v>20</v>
      </c>
      <c r="J3350">
        <v>0</v>
      </c>
      <c r="K3350">
        <v>20</v>
      </c>
      <c r="L3350">
        <v>0</v>
      </c>
      <c r="M3350" s="1" t="str">
        <f>IFERROR(VLOOKUP(Tabla1[[#This Row],[COD]],Circuitos[],2,0)," ")</f>
        <v xml:space="preserve"> </v>
      </c>
      <c r="N3350" s="9">
        <f>Tabla1[[#This Row],[DIA]]</f>
        <v>46010</v>
      </c>
    </row>
    <row r="3351" spans="1:14">
      <c r="A3351" s="9" t="str">
        <f>Tabla1[[#This Row],[DIA]]&amp;"-"&amp;Tabla1[[#This Row],[NUM]]</f>
        <v>46011-6001</v>
      </c>
      <c r="B3351" s="61">
        <v>46011</v>
      </c>
      <c r="C3351" t="s">
        <v>173</v>
      </c>
      <c r="D3351" t="s">
        <v>13</v>
      </c>
      <c r="E3351" t="s">
        <v>174</v>
      </c>
      <c r="F3351">
        <v>6001</v>
      </c>
      <c r="G3351">
        <v>0.37847222222222221</v>
      </c>
      <c r="H3351">
        <v>0.55902777777777779</v>
      </c>
      <c r="I3351">
        <v>20</v>
      </c>
      <c r="J3351">
        <v>0</v>
      </c>
      <c r="K3351">
        <v>20</v>
      </c>
      <c r="L3351">
        <v>0</v>
      </c>
      <c r="M3351" s="1" t="str">
        <f>IFERROR(VLOOKUP(Tabla1[[#This Row],[COD]],Circuitos[],2,0)," ")</f>
        <v xml:space="preserve"> </v>
      </c>
      <c r="N3351" s="9">
        <f>Tabla1[[#This Row],[DIA]]</f>
        <v>46011</v>
      </c>
    </row>
    <row r="3352" spans="1:14">
      <c r="A3352" s="9" t="str">
        <f>Tabla1[[#This Row],[DIA]]&amp;"-"&amp;Tabla1[[#This Row],[NUM]]</f>
        <v>46011-6002</v>
      </c>
      <c r="B3352" s="61">
        <v>46011</v>
      </c>
      <c r="C3352" t="s">
        <v>13</v>
      </c>
      <c r="D3352" t="s">
        <v>183</v>
      </c>
      <c r="E3352" t="s">
        <v>174</v>
      </c>
      <c r="F3352">
        <v>6002</v>
      </c>
      <c r="G3352">
        <v>0.60069444444444442</v>
      </c>
      <c r="H3352">
        <v>0.85069444444444442</v>
      </c>
      <c r="I3352">
        <v>20</v>
      </c>
      <c r="J3352">
        <v>0</v>
      </c>
      <c r="K3352">
        <v>20</v>
      </c>
      <c r="L3352">
        <v>0</v>
      </c>
      <c r="M3352" s="1" t="str">
        <f>IFERROR(VLOOKUP(Tabla1[[#This Row],[COD]],Circuitos[],2,0)," ")</f>
        <v>Programas de Egipto</v>
      </c>
      <c r="N3352" s="9">
        <f>Tabla1[[#This Row],[DIA]]</f>
        <v>46011</v>
      </c>
    </row>
    <row r="3353" spans="1:14">
      <c r="A3353" s="9" t="str">
        <f>Tabla1[[#This Row],[DIA]]&amp;"-"&amp;Tabla1[[#This Row],[NUM]]</f>
        <v>46013-1336</v>
      </c>
      <c r="B3353" s="61">
        <v>46013</v>
      </c>
      <c r="C3353" t="s">
        <v>36</v>
      </c>
      <c r="D3353" t="s">
        <v>183</v>
      </c>
      <c r="E3353" t="s">
        <v>174</v>
      </c>
      <c r="F3353">
        <v>1336</v>
      </c>
      <c r="G3353">
        <v>0.58680555555555558</v>
      </c>
      <c r="H3353">
        <v>0.82291666666666663</v>
      </c>
      <c r="I3353">
        <v>10</v>
      </c>
      <c r="J3353">
        <v>0</v>
      </c>
      <c r="K3353">
        <v>10</v>
      </c>
      <c r="L3353">
        <v>0</v>
      </c>
      <c r="M3353" s="1" t="str">
        <f>IFERROR(VLOOKUP(Tabla1[[#This Row],[COD]],Circuitos[],2,0)," ")</f>
        <v>Programas de Egipto</v>
      </c>
      <c r="N3353" s="9">
        <f>Tabla1[[#This Row],[DIA]]</f>
        <v>46013</v>
      </c>
    </row>
    <row r="3354" spans="1:14">
      <c r="A3354" s="9" t="str">
        <f>Tabla1[[#This Row],[DIA]]&amp;"-"&amp;Tabla1[[#This Row],[NUM]]</f>
        <v>46013-1335</v>
      </c>
      <c r="B3354" s="61">
        <v>46013</v>
      </c>
      <c r="C3354" t="s">
        <v>173</v>
      </c>
      <c r="D3354" t="s">
        <v>36</v>
      </c>
      <c r="E3354" t="s">
        <v>174</v>
      </c>
      <c r="F3354">
        <v>1335</v>
      </c>
      <c r="G3354">
        <v>0.40277777777777779</v>
      </c>
      <c r="H3354">
        <v>0.54513888888888884</v>
      </c>
      <c r="I3354">
        <v>10</v>
      </c>
      <c r="J3354">
        <v>0</v>
      </c>
      <c r="K3354">
        <v>10</v>
      </c>
      <c r="L3354">
        <v>0</v>
      </c>
      <c r="M3354" s="1" t="str">
        <f>IFERROR(VLOOKUP(Tabla1[[#This Row],[COD]],Circuitos[],2,0)," ")</f>
        <v xml:space="preserve"> </v>
      </c>
      <c r="N3354" s="9">
        <f>Tabla1[[#This Row],[DIA]]</f>
        <v>46013</v>
      </c>
    </row>
    <row r="3355" spans="1:14">
      <c r="A3355" s="9" t="str">
        <f>Tabla1[[#This Row],[DIA]]&amp;"-"&amp;Tabla1[[#This Row],[NUM]]</f>
        <v>46013-1002</v>
      </c>
      <c r="B3355" s="61">
        <v>46013</v>
      </c>
      <c r="C3355" t="s">
        <v>173</v>
      </c>
      <c r="D3355" t="s">
        <v>13</v>
      </c>
      <c r="E3355" t="s">
        <v>174</v>
      </c>
      <c r="F3355">
        <v>1002</v>
      </c>
      <c r="G3355">
        <v>0.3125</v>
      </c>
      <c r="H3355">
        <v>0.4861111111111111</v>
      </c>
      <c r="I3355">
        <v>20</v>
      </c>
      <c r="J3355">
        <v>0</v>
      </c>
      <c r="K3355">
        <v>20</v>
      </c>
      <c r="L3355">
        <v>0</v>
      </c>
      <c r="M3355" s="1" t="str">
        <f>IFERROR(VLOOKUP(Tabla1[[#This Row],[COD]],Circuitos[],2,0)," ")</f>
        <v>Programas de Egipto</v>
      </c>
      <c r="N3355" s="9">
        <f>Tabla1[[#This Row],[DIA]]</f>
        <v>46013</v>
      </c>
    </row>
    <row r="3356" spans="1:14">
      <c r="A3356" s="9" t="str">
        <f>Tabla1[[#This Row],[DIA]]&amp;"-"&amp;Tabla1[[#This Row],[NUM]]</f>
        <v>46013-1002</v>
      </c>
      <c r="B3356" s="61">
        <v>46013</v>
      </c>
      <c r="C3356" t="s">
        <v>13</v>
      </c>
      <c r="D3356" t="s">
        <v>183</v>
      </c>
      <c r="E3356" t="s">
        <v>174</v>
      </c>
      <c r="F3356">
        <v>1002</v>
      </c>
      <c r="G3356">
        <v>0.52777777777777779</v>
      </c>
      <c r="H3356">
        <v>0.77777777777777779</v>
      </c>
      <c r="I3356">
        <v>20</v>
      </c>
      <c r="J3356">
        <v>0</v>
      </c>
      <c r="K3356">
        <v>20</v>
      </c>
      <c r="L3356">
        <v>0</v>
      </c>
      <c r="M3356" s="1" t="str">
        <f>IFERROR(VLOOKUP(Tabla1[[#This Row],[COD]],Circuitos[],2,0)," ")</f>
        <v>Programas de Egipto</v>
      </c>
      <c r="N3356" s="9">
        <f>Tabla1[[#This Row],[DIA]]</f>
        <v>46013</v>
      </c>
    </row>
    <row r="3357" spans="1:14">
      <c r="A3357" s="9" t="str">
        <f>Tabla1[[#This Row],[DIA]]&amp;"-"&amp;Tabla1[[#This Row],[NUM]]</f>
        <v>46015-2333</v>
      </c>
      <c r="B3357" s="61">
        <v>46015</v>
      </c>
      <c r="C3357" t="s">
        <v>185</v>
      </c>
      <c r="D3357" t="s">
        <v>147</v>
      </c>
      <c r="E3357" t="s">
        <v>181</v>
      </c>
      <c r="F3357">
        <v>2333</v>
      </c>
      <c r="G3357">
        <v>0.79513888888888884</v>
      </c>
      <c r="H3357">
        <v>0.85763888888888884</v>
      </c>
      <c r="I3357">
        <v>40</v>
      </c>
      <c r="J3357">
        <v>0</v>
      </c>
      <c r="K3357">
        <v>40</v>
      </c>
      <c r="L3357">
        <v>0</v>
      </c>
      <c r="M3357" s="1" t="str">
        <f>IFERROR(VLOOKUP(Tabla1[[#This Row],[COD]],Circuitos[],2,0)," ")</f>
        <v xml:space="preserve"> </v>
      </c>
      <c r="N3357" s="9">
        <f>Tabla1[[#This Row],[DIA]]</f>
        <v>46015</v>
      </c>
    </row>
    <row r="3358" spans="1:14">
      <c r="A3358" s="9" t="str">
        <f>Tabla1[[#This Row],[DIA]]&amp;"-"&amp;Tabla1[[#This Row],[NUM]]</f>
        <v>46015-8055</v>
      </c>
      <c r="B3358" s="61">
        <v>46015</v>
      </c>
      <c r="C3358" t="s">
        <v>175</v>
      </c>
      <c r="D3358" t="s">
        <v>173</v>
      </c>
      <c r="E3358" t="s">
        <v>257</v>
      </c>
      <c r="F3358">
        <v>8055</v>
      </c>
      <c r="G3358">
        <v>0.5625</v>
      </c>
      <c r="H3358">
        <v>0.61458333333333337</v>
      </c>
      <c r="I3358">
        <v>20</v>
      </c>
      <c r="J3358">
        <v>0</v>
      </c>
      <c r="K3358">
        <v>20</v>
      </c>
      <c r="L3358">
        <v>0</v>
      </c>
      <c r="M3358" s="1" t="str">
        <f>IFERROR(VLOOKUP(Tabla1[[#This Row],[COD]],Circuitos[],2,0)," ")</f>
        <v xml:space="preserve"> </v>
      </c>
      <c r="N3358" s="9">
        <f>Tabla1[[#This Row],[DIA]]</f>
        <v>46015</v>
      </c>
    </row>
    <row r="3359" spans="1:14">
      <c r="A3359" s="9" t="str">
        <f>Tabla1[[#This Row],[DIA]]&amp;"-"&amp;Tabla1[[#This Row],[NUM]]</f>
        <v>46017-5033</v>
      </c>
      <c r="B3359" s="61">
        <v>46017</v>
      </c>
      <c r="C3359" t="s">
        <v>175</v>
      </c>
      <c r="D3359" t="s">
        <v>173</v>
      </c>
      <c r="E3359" t="s">
        <v>174</v>
      </c>
      <c r="F3359">
        <v>5033</v>
      </c>
      <c r="G3359">
        <v>0.83333333333333337</v>
      </c>
      <c r="H3359">
        <v>0.89583333333333337</v>
      </c>
      <c r="I3359">
        <v>20</v>
      </c>
      <c r="J3359">
        <v>0</v>
      </c>
      <c r="K3359">
        <v>20</v>
      </c>
      <c r="L3359">
        <v>0</v>
      </c>
      <c r="M3359" s="1" t="str">
        <f>IFERROR(VLOOKUP(Tabla1[[#This Row],[COD]],Circuitos[],2,0)," ")</f>
        <v xml:space="preserve"> </v>
      </c>
      <c r="N3359" s="9">
        <f>Tabla1[[#This Row],[DIA]]</f>
        <v>46017</v>
      </c>
    </row>
    <row r="3360" spans="1:14">
      <c r="A3360" s="9" t="str">
        <f>Tabla1[[#This Row],[DIA]]&amp;"-"&amp;Tabla1[[#This Row],[NUM]]</f>
        <v>46017-5003</v>
      </c>
      <c r="B3360" s="61">
        <v>46017</v>
      </c>
      <c r="C3360" t="s">
        <v>175</v>
      </c>
      <c r="D3360" t="s">
        <v>173</v>
      </c>
      <c r="E3360" t="s">
        <v>174</v>
      </c>
      <c r="F3360">
        <v>5003</v>
      </c>
      <c r="G3360">
        <v>0.83333333333333337</v>
      </c>
      <c r="H3360">
        <v>0.89583333333333337</v>
      </c>
      <c r="I3360">
        <v>10</v>
      </c>
      <c r="J3360">
        <v>0</v>
      </c>
      <c r="K3360">
        <v>10</v>
      </c>
      <c r="L3360">
        <v>0</v>
      </c>
      <c r="M3360" s="1" t="str">
        <f>IFERROR(VLOOKUP(Tabla1[[#This Row],[COD]],Circuitos[],2,0)," ")</f>
        <v xml:space="preserve"> </v>
      </c>
      <c r="N3360" s="9">
        <f>Tabla1[[#This Row],[DIA]]</f>
        <v>46017</v>
      </c>
    </row>
    <row r="3361" spans="1:15">
      <c r="A3361" s="9" t="str">
        <f>Tabla1[[#This Row],[DIA]]&amp;"-"&amp;Tabla1[[#This Row],[NUM]]</f>
        <v>46018-6001</v>
      </c>
      <c r="B3361" s="61">
        <v>46018</v>
      </c>
      <c r="C3361" t="s">
        <v>173</v>
      </c>
      <c r="D3361" t="s">
        <v>13</v>
      </c>
      <c r="E3361" t="s">
        <v>174</v>
      </c>
      <c r="F3361">
        <v>6001</v>
      </c>
      <c r="G3361">
        <v>0.37847222222222221</v>
      </c>
      <c r="H3361">
        <v>0.55902777777777779</v>
      </c>
      <c r="I3361">
        <v>20</v>
      </c>
      <c r="J3361">
        <v>0</v>
      </c>
      <c r="K3361">
        <v>20</v>
      </c>
      <c r="L3361">
        <v>0</v>
      </c>
      <c r="M3361" s="1" t="str">
        <f>IFERROR(VLOOKUP(Tabla1[[#This Row],[COD]],Circuitos[],2,0)," ")</f>
        <v xml:space="preserve"> </v>
      </c>
      <c r="N3361" s="9">
        <f>Tabla1[[#This Row],[DIA]]</f>
        <v>46018</v>
      </c>
    </row>
    <row r="3362" spans="1:15">
      <c r="A3362" s="9" t="str">
        <f>Tabla1[[#This Row],[DIA]]&amp;"-"&amp;Tabla1[[#This Row],[NUM]]</f>
        <v>46018-6002</v>
      </c>
      <c r="B3362" s="61">
        <v>46018</v>
      </c>
      <c r="C3362" t="s">
        <v>13</v>
      </c>
      <c r="D3362" t="s">
        <v>183</v>
      </c>
      <c r="E3362" t="s">
        <v>174</v>
      </c>
      <c r="F3362">
        <v>6002</v>
      </c>
      <c r="G3362">
        <v>0.60069444444444442</v>
      </c>
      <c r="H3362">
        <v>0.85069444444444442</v>
      </c>
      <c r="I3362">
        <v>20</v>
      </c>
      <c r="J3362">
        <v>0</v>
      </c>
      <c r="K3362">
        <v>20</v>
      </c>
      <c r="L3362">
        <v>0</v>
      </c>
      <c r="M3362" s="1" t="str">
        <f>IFERROR(VLOOKUP(Tabla1[[#This Row],[COD]],Circuitos[],2,0)," ")</f>
        <v>Programas de Egipto</v>
      </c>
      <c r="N3362" s="9">
        <f>Tabla1[[#This Row],[DIA]]</f>
        <v>46018</v>
      </c>
    </row>
    <row r="3363" spans="1:15">
      <c r="O3363" s="63">
        <v>45845</v>
      </c>
    </row>
    <row r="3364" spans="1:15">
      <c r="O3364" s="63">
        <v>45880</v>
      </c>
    </row>
    <row r="3365" spans="1:15">
      <c r="O3365" s="63">
        <v>45910</v>
      </c>
    </row>
    <row r="3366" spans="1:15">
      <c r="O3366" s="63">
        <v>45943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7310-BDBD-4608-99DE-510A96B50143}">
  <sheetPr codeName="Hoja8"/>
  <dimension ref="A1:F1140"/>
  <sheetViews>
    <sheetView workbookViewId="0">
      <selection activeCell="A123" sqref="A123:F146"/>
    </sheetView>
  </sheetViews>
  <sheetFormatPr defaultColWidth="11.42578125" defaultRowHeight="14.45" zeroHeight="1"/>
  <cols>
    <col min="4" max="4" width="10.85546875" style="63"/>
    <col min="6" max="6" width="14.42578125" customWidth="1"/>
  </cols>
  <sheetData>
    <row r="1" spans="1:6">
      <c r="A1" t="s">
        <v>164</v>
      </c>
      <c r="B1" t="s">
        <v>98</v>
      </c>
      <c r="C1" t="s">
        <v>99</v>
      </c>
      <c r="D1" s="63" t="s">
        <v>100</v>
      </c>
      <c r="E1" t="s">
        <v>163</v>
      </c>
      <c r="F1" t="s">
        <v>102</v>
      </c>
    </row>
    <row r="2" spans="1:6" hidden="1">
      <c r="A2" t="s">
        <v>185</v>
      </c>
      <c r="B2" t="s">
        <v>13</v>
      </c>
      <c r="C2" t="s">
        <v>571</v>
      </c>
      <c r="D2" s="63" t="s">
        <v>572</v>
      </c>
      <c r="E2" s="63">
        <v>45758</v>
      </c>
      <c r="F2">
        <v>921</v>
      </c>
    </row>
    <row r="3" spans="1:6">
      <c r="A3" t="s">
        <v>185</v>
      </c>
      <c r="B3" t="s">
        <v>13</v>
      </c>
      <c r="D3" s="63" t="s">
        <v>573</v>
      </c>
      <c r="E3" s="63">
        <v>45772</v>
      </c>
      <c r="F3">
        <v>921</v>
      </c>
    </row>
    <row r="4" spans="1:6" hidden="1">
      <c r="A4" t="s">
        <v>185</v>
      </c>
      <c r="B4" t="s">
        <v>13</v>
      </c>
      <c r="D4" s="63" t="s">
        <v>574</v>
      </c>
      <c r="E4" s="63">
        <v>45775</v>
      </c>
      <c r="F4">
        <v>1842</v>
      </c>
    </row>
    <row r="5" spans="1:6" hidden="1">
      <c r="A5" t="s">
        <v>185</v>
      </c>
      <c r="B5" t="s">
        <v>13</v>
      </c>
      <c r="D5" s="63" t="s">
        <v>575</v>
      </c>
      <c r="E5" s="63">
        <v>45779</v>
      </c>
      <c r="F5">
        <v>921</v>
      </c>
    </row>
    <row r="6" spans="1:6" hidden="1">
      <c r="A6" t="s">
        <v>185</v>
      </c>
      <c r="B6" t="s">
        <v>13</v>
      </c>
      <c r="D6" s="63" t="s">
        <v>576</v>
      </c>
      <c r="E6" s="63">
        <v>45782</v>
      </c>
      <c r="F6">
        <v>1842</v>
      </c>
    </row>
    <row r="7" spans="1:6" hidden="1">
      <c r="A7" t="s">
        <v>185</v>
      </c>
      <c r="B7" t="s">
        <v>13</v>
      </c>
      <c r="D7" s="63" t="s">
        <v>577</v>
      </c>
      <c r="E7" s="63">
        <v>45793</v>
      </c>
      <c r="F7">
        <v>921</v>
      </c>
    </row>
    <row r="8" spans="1:6" hidden="1">
      <c r="A8" t="s">
        <v>185</v>
      </c>
      <c r="B8" t="s">
        <v>13</v>
      </c>
      <c r="D8" s="63" t="s">
        <v>578</v>
      </c>
      <c r="E8" s="63">
        <v>45796</v>
      </c>
      <c r="F8">
        <v>1842</v>
      </c>
    </row>
    <row r="9" spans="1:6">
      <c r="A9" t="s">
        <v>185</v>
      </c>
      <c r="B9" t="s">
        <v>13</v>
      </c>
      <c r="D9" s="63" t="s">
        <v>579</v>
      </c>
      <c r="E9" s="63">
        <v>45800</v>
      </c>
      <c r="F9">
        <v>921</v>
      </c>
    </row>
    <row r="10" spans="1:6" hidden="1">
      <c r="A10" t="s">
        <v>185</v>
      </c>
      <c r="B10" t="s">
        <v>13</v>
      </c>
      <c r="D10" s="63" t="s">
        <v>580</v>
      </c>
      <c r="E10" s="63">
        <v>45803</v>
      </c>
      <c r="F10">
        <v>1842</v>
      </c>
    </row>
    <row r="11" spans="1:6" hidden="1">
      <c r="A11" t="s">
        <v>185</v>
      </c>
      <c r="B11" t="s">
        <v>13</v>
      </c>
      <c r="D11" s="63" t="s">
        <v>581</v>
      </c>
      <c r="E11" s="63">
        <v>45807</v>
      </c>
      <c r="F11">
        <v>921</v>
      </c>
    </row>
    <row r="12" spans="1:6" hidden="1">
      <c r="A12" t="s">
        <v>185</v>
      </c>
      <c r="B12" t="s">
        <v>13</v>
      </c>
      <c r="D12" s="63" t="s">
        <v>582</v>
      </c>
      <c r="E12" s="63">
        <v>45810</v>
      </c>
      <c r="F12">
        <v>921</v>
      </c>
    </row>
    <row r="13" spans="1:6" hidden="1">
      <c r="A13" t="s">
        <v>185</v>
      </c>
      <c r="B13" t="s">
        <v>13</v>
      </c>
      <c r="D13" s="63" t="s">
        <v>583</v>
      </c>
      <c r="E13" s="63">
        <v>45814</v>
      </c>
      <c r="F13">
        <v>921</v>
      </c>
    </row>
    <row r="14" spans="1:6" hidden="1">
      <c r="A14" t="s">
        <v>185</v>
      </c>
      <c r="B14" t="s">
        <v>13</v>
      </c>
      <c r="D14" s="63" t="s">
        <v>584</v>
      </c>
      <c r="E14" s="63">
        <v>45817</v>
      </c>
      <c r="F14">
        <v>921</v>
      </c>
    </row>
    <row r="15" spans="1:6" hidden="1">
      <c r="A15" t="s">
        <v>185</v>
      </c>
      <c r="B15" t="s">
        <v>13</v>
      </c>
      <c r="D15" s="63" t="s">
        <v>585</v>
      </c>
      <c r="E15" s="63">
        <v>45821</v>
      </c>
      <c r="F15">
        <v>921</v>
      </c>
    </row>
    <row r="16" spans="1:6" hidden="1">
      <c r="A16" t="s">
        <v>185</v>
      </c>
      <c r="B16" t="s">
        <v>13</v>
      </c>
      <c r="D16" s="63" t="s">
        <v>586</v>
      </c>
      <c r="E16" s="63">
        <v>45824</v>
      </c>
      <c r="F16">
        <v>921</v>
      </c>
    </row>
    <row r="17" spans="1:6">
      <c r="A17" t="s">
        <v>185</v>
      </c>
      <c r="B17" t="s">
        <v>13</v>
      </c>
      <c r="D17" s="63" t="s">
        <v>587</v>
      </c>
      <c r="E17" s="63">
        <v>45828</v>
      </c>
      <c r="F17">
        <v>921</v>
      </c>
    </row>
    <row r="18" spans="1:6" hidden="1">
      <c r="A18" t="s">
        <v>185</v>
      </c>
      <c r="B18" t="s">
        <v>13</v>
      </c>
      <c r="D18" s="63" t="s">
        <v>588</v>
      </c>
      <c r="E18" s="63">
        <v>45831</v>
      </c>
      <c r="F18">
        <v>921</v>
      </c>
    </row>
    <row r="19" spans="1:6" hidden="1">
      <c r="A19" t="s">
        <v>185</v>
      </c>
      <c r="B19" t="s">
        <v>13</v>
      </c>
      <c r="D19" s="63" t="s">
        <v>589</v>
      </c>
      <c r="E19" s="63">
        <v>45835</v>
      </c>
      <c r="F19">
        <v>921</v>
      </c>
    </row>
    <row r="20" spans="1:6" hidden="1">
      <c r="A20" t="s">
        <v>185</v>
      </c>
      <c r="B20" t="s">
        <v>13</v>
      </c>
      <c r="D20" s="63" t="s">
        <v>590</v>
      </c>
      <c r="E20" s="63">
        <v>45838</v>
      </c>
      <c r="F20">
        <v>921</v>
      </c>
    </row>
    <row r="21" spans="1:6" hidden="1">
      <c r="A21" t="s">
        <v>185</v>
      </c>
      <c r="B21" t="s">
        <v>13</v>
      </c>
      <c r="D21" s="63" t="s">
        <v>591</v>
      </c>
      <c r="E21" s="63">
        <v>45842</v>
      </c>
      <c r="F21">
        <v>921</v>
      </c>
    </row>
    <row r="22" spans="1:6" hidden="1">
      <c r="A22" t="s">
        <v>185</v>
      </c>
      <c r="B22" t="s">
        <v>13</v>
      </c>
      <c r="D22" s="63" t="s">
        <v>592</v>
      </c>
      <c r="E22" s="63">
        <v>45845</v>
      </c>
      <c r="F22">
        <v>921</v>
      </c>
    </row>
    <row r="23" spans="1:6" hidden="1">
      <c r="A23" t="s">
        <v>185</v>
      </c>
      <c r="B23" t="s">
        <v>13</v>
      </c>
      <c r="D23" s="63" t="s">
        <v>593</v>
      </c>
      <c r="E23" s="63">
        <v>45849</v>
      </c>
      <c r="F23">
        <v>921</v>
      </c>
    </row>
    <row r="24" spans="1:6" hidden="1">
      <c r="A24" t="s">
        <v>185</v>
      </c>
      <c r="B24" t="s">
        <v>13</v>
      </c>
      <c r="D24" s="63" t="s">
        <v>594</v>
      </c>
      <c r="E24" s="63">
        <v>45852</v>
      </c>
      <c r="F24">
        <v>921</v>
      </c>
    </row>
    <row r="25" spans="1:6">
      <c r="A25" t="s">
        <v>185</v>
      </c>
      <c r="B25" t="s">
        <v>13</v>
      </c>
      <c r="D25" s="63" t="s">
        <v>595</v>
      </c>
      <c r="E25" s="63">
        <v>45856</v>
      </c>
      <c r="F25">
        <v>921</v>
      </c>
    </row>
    <row r="26" spans="1:6" hidden="1">
      <c r="A26" t="s">
        <v>185</v>
      </c>
      <c r="B26" t="s">
        <v>13</v>
      </c>
      <c r="D26" s="63" t="s">
        <v>596</v>
      </c>
      <c r="E26" s="63">
        <v>45859</v>
      </c>
      <c r="F26">
        <v>921</v>
      </c>
    </row>
    <row r="27" spans="1:6" hidden="1">
      <c r="A27" t="s">
        <v>185</v>
      </c>
      <c r="B27" t="s">
        <v>13</v>
      </c>
      <c r="D27" s="63" t="s">
        <v>597</v>
      </c>
      <c r="E27" s="63">
        <v>45863</v>
      </c>
      <c r="F27">
        <v>921</v>
      </c>
    </row>
    <row r="28" spans="1:6" hidden="1">
      <c r="A28" t="s">
        <v>185</v>
      </c>
      <c r="B28" t="s">
        <v>13</v>
      </c>
      <c r="D28" s="63" t="s">
        <v>598</v>
      </c>
      <c r="E28" s="63">
        <v>45866</v>
      </c>
      <c r="F28">
        <v>921</v>
      </c>
    </row>
    <row r="29" spans="1:6" hidden="1">
      <c r="A29" t="s">
        <v>185</v>
      </c>
      <c r="B29" t="s">
        <v>13</v>
      </c>
      <c r="D29" s="63" t="s">
        <v>599</v>
      </c>
      <c r="E29" s="63">
        <v>45870</v>
      </c>
      <c r="F29">
        <v>921</v>
      </c>
    </row>
    <row r="30" spans="1:6" hidden="1">
      <c r="A30" t="s">
        <v>185</v>
      </c>
      <c r="B30" t="s">
        <v>13</v>
      </c>
      <c r="D30" s="63" t="s">
        <v>600</v>
      </c>
      <c r="E30" s="63">
        <v>45873</v>
      </c>
      <c r="F30">
        <v>921</v>
      </c>
    </row>
    <row r="31" spans="1:6" hidden="1">
      <c r="A31" t="s">
        <v>185</v>
      </c>
      <c r="B31" t="s">
        <v>13</v>
      </c>
      <c r="D31" s="63" t="s">
        <v>601</v>
      </c>
      <c r="E31" s="63">
        <v>45877</v>
      </c>
      <c r="F31">
        <v>921</v>
      </c>
    </row>
    <row r="32" spans="1:6" hidden="1">
      <c r="A32" t="s">
        <v>185</v>
      </c>
      <c r="B32" t="s">
        <v>13</v>
      </c>
      <c r="D32" s="63" t="s">
        <v>602</v>
      </c>
      <c r="E32" s="63">
        <v>45880</v>
      </c>
      <c r="F32">
        <v>921</v>
      </c>
    </row>
    <row r="33" spans="1:6" hidden="1">
      <c r="A33" t="s">
        <v>185</v>
      </c>
      <c r="B33" t="s">
        <v>13</v>
      </c>
      <c r="D33" s="63" t="s">
        <v>603</v>
      </c>
      <c r="E33" s="63">
        <v>45884</v>
      </c>
      <c r="F33">
        <v>921</v>
      </c>
    </row>
    <row r="34" spans="1:6" hidden="1">
      <c r="A34" t="s">
        <v>185</v>
      </c>
      <c r="B34" t="s">
        <v>13</v>
      </c>
      <c r="D34" s="63" t="s">
        <v>604</v>
      </c>
      <c r="E34" s="63">
        <v>45887</v>
      </c>
      <c r="F34">
        <v>921</v>
      </c>
    </row>
    <row r="35" spans="1:6" hidden="1">
      <c r="A35" t="s">
        <v>185</v>
      </c>
      <c r="B35" t="s">
        <v>13</v>
      </c>
      <c r="D35" s="63" t="s">
        <v>605</v>
      </c>
      <c r="E35" s="63">
        <v>45891</v>
      </c>
      <c r="F35">
        <v>921</v>
      </c>
    </row>
    <row r="36" spans="1:6" hidden="1">
      <c r="A36" t="s">
        <v>185</v>
      </c>
      <c r="B36" t="s">
        <v>13</v>
      </c>
      <c r="D36" s="63" t="s">
        <v>606</v>
      </c>
      <c r="E36" s="63">
        <v>45894</v>
      </c>
      <c r="F36">
        <v>921</v>
      </c>
    </row>
    <row r="37" spans="1:6" hidden="1">
      <c r="A37" t="s">
        <v>185</v>
      </c>
      <c r="B37" t="s">
        <v>13</v>
      </c>
      <c r="D37" s="63" t="s">
        <v>607</v>
      </c>
      <c r="E37" s="63">
        <v>45898</v>
      </c>
      <c r="F37">
        <v>921</v>
      </c>
    </row>
    <row r="38" spans="1:6" hidden="1">
      <c r="A38" t="s">
        <v>185</v>
      </c>
      <c r="B38" t="s">
        <v>13</v>
      </c>
      <c r="D38" s="63" t="s">
        <v>608</v>
      </c>
      <c r="E38" s="63">
        <v>45901</v>
      </c>
      <c r="F38">
        <v>1842</v>
      </c>
    </row>
    <row r="39" spans="1:6">
      <c r="A39" t="s">
        <v>185</v>
      </c>
      <c r="B39" t="s">
        <v>13</v>
      </c>
      <c r="D39" s="63" t="s">
        <v>609</v>
      </c>
      <c r="E39" s="63">
        <v>45905</v>
      </c>
      <c r="F39">
        <v>921</v>
      </c>
    </row>
    <row r="40" spans="1:6" hidden="1">
      <c r="A40" t="s">
        <v>185</v>
      </c>
      <c r="B40" t="s">
        <v>13</v>
      </c>
      <c r="D40" s="63" t="s">
        <v>610</v>
      </c>
      <c r="E40" s="63">
        <v>45908</v>
      </c>
      <c r="F40">
        <v>1842</v>
      </c>
    </row>
    <row r="41" spans="1:6" hidden="1">
      <c r="A41" t="s">
        <v>185</v>
      </c>
      <c r="B41" t="s">
        <v>13</v>
      </c>
      <c r="D41" s="63" t="s">
        <v>611</v>
      </c>
      <c r="E41" s="63">
        <v>45912</v>
      </c>
      <c r="F41">
        <v>921</v>
      </c>
    </row>
    <row r="42" spans="1:6" hidden="1">
      <c r="A42" t="s">
        <v>185</v>
      </c>
      <c r="B42" t="s">
        <v>13</v>
      </c>
      <c r="D42" s="63" t="s">
        <v>612</v>
      </c>
      <c r="E42" s="63">
        <v>45915</v>
      </c>
      <c r="F42">
        <v>1842</v>
      </c>
    </row>
    <row r="43" spans="1:6">
      <c r="A43" t="s">
        <v>185</v>
      </c>
      <c r="B43" t="s">
        <v>13</v>
      </c>
      <c r="D43" s="63" t="s">
        <v>613</v>
      </c>
      <c r="E43" s="63">
        <v>45919</v>
      </c>
      <c r="F43">
        <v>921</v>
      </c>
    </row>
    <row r="44" spans="1:6" hidden="1">
      <c r="A44" t="s">
        <v>185</v>
      </c>
      <c r="B44" t="s">
        <v>13</v>
      </c>
      <c r="D44" s="63" t="s">
        <v>614</v>
      </c>
      <c r="E44" s="63">
        <v>45922</v>
      </c>
      <c r="F44">
        <v>1842</v>
      </c>
    </row>
    <row r="45" spans="1:6" hidden="1">
      <c r="A45" t="s">
        <v>185</v>
      </c>
      <c r="B45" t="s">
        <v>13</v>
      </c>
      <c r="D45" s="63" t="s">
        <v>615</v>
      </c>
      <c r="E45" s="63">
        <v>45926</v>
      </c>
      <c r="F45">
        <v>921</v>
      </c>
    </row>
    <row r="46" spans="1:6" hidden="1">
      <c r="A46" t="s">
        <v>185</v>
      </c>
      <c r="B46" t="s">
        <v>13</v>
      </c>
      <c r="D46" s="63" t="s">
        <v>616</v>
      </c>
      <c r="E46" s="63">
        <v>45929</v>
      </c>
      <c r="F46">
        <v>1842</v>
      </c>
    </row>
    <row r="47" spans="1:6" hidden="1">
      <c r="A47" t="s">
        <v>185</v>
      </c>
      <c r="B47" t="s">
        <v>13</v>
      </c>
      <c r="D47" s="63" t="s">
        <v>617</v>
      </c>
      <c r="E47" s="63">
        <v>45933</v>
      </c>
      <c r="F47">
        <v>921</v>
      </c>
    </row>
    <row r="48" spans="1:6" hidden="1">
      <c r="A48" t="s">
        <v>185</v>
      </c>
      <c r="B48" t="s">
        <v>13</v>
      </c>
      <c r="D48" s="63" t="s">
        <v>618</v>
      </c>
      <c r="E48" s="63">
        <v>45936</v>
      </c>
      <c r="F48">
        <v>1842</v>
      </c>
    </row>
    <row r="49" spans="1:6">
      <c r="A49" t="s">
        <v>185</v>
      </c>
      <c r="B49" t="s">
        <v>13</v>
      </c>
      <c r="D49" s="63" t="s">
        <v>619</v>
      </c>
      <c r="E49" s="63">
        <v>45940</v>
      </c>
      <c r="F49">
        <v>921</v>
      </c>
    </row>
    <row r="50" spans="1:6" hidden="1">
      <c r="A50" t="s">
        <v>185</v>
      </c>
      <c r="B50" t="s">
        <v>13</v>
      </c>
      <c r="D50" s="63" t="s">
        <v>620</v>
      </c>
      <c r="E50" s="63">
        <v>45943</v>
      </c>
      <c r="F50">
        <v>1842</v>
      </c>
    </row>
    <row r="51" spans="1:6" hidden="1">
      <c r="A51" t="s">
        <v>185</v>
      </c>
      <c r="B51" t="s">
        <v>13</v>
      </c>
      <c r="D51" s="63" t="s">
        <v>621</v>
      </c>
      <c r="E51" s="63">
        <v>45947</v>
      </c>
      <c r="F51">
        <v>921</v>
      </c>
    </row>
    <row r="52" spans="1:6" hidden="1">
      <c r="A52" t="s">
        <v>185</v>
      </c>
      <c r="B52" t="s">
        <v>13</v>
      </c>
      <c r="D52" s="63" t="s">
        <v>622</v>
      </c>
      <c r="E52" s="63">
        <v>45954</v>
      </c>
      <c r="F52">
        <v>921</v>
      </c>
    </row>
    <row r="53" spans="1:6" hidden="1">
      <c r="A53" t="s">
        <v>103</v>
      </c>
      <c r="B53" t="s">
        <v>13</v>
      </c>
      <c r="C53" t="s">
        <v>571</v>
      </c>
      <c r="D53" s="63" t="s">
        <v>623</v>
      </c>
      <c r="E53" s="63">
        <v>45790</v>
      </c>
      <c r="F53">
        <v>727</v>
      </c>
    </row>
    <row r="54" spans="1:6" hidden="1">
      <c r="A54" t="s">
        <v>103</v>
      </c>
      <c r="B54" t="s">
        <v>13</v>
      </c>
      <c r="D54" s="63" t="s">
        <v>624</v>
      </c>
      <c r="E54" s="63">
        <v>45822</v>
      </c>
      <c r="F54">
        <v>727</v>
      </c>
    </row>
    <row r="55" spans="1:6" hidden="1">
      <c r="A55" t="s">
        <v>103</v>
      </c>
      <c r="B55" t="s">
        <v>13</v>
      </c>
      <c r="D55" s="63" t="s">
        <v>625</v>
      </c>
      <c r="E55" s="63">
        <v>45846</v>
      </c>
      <c r="F55">
        <v>727</v>
      </c>
    </row>
    <row r="56" spans="1:6" hidden="1">
      <c r="A56" t="s">
        <v>103</v>
      </c>
      <c r="B56" t="s">
        <v>13</v>
      </c>
      <c r="D56" s="63" t="s">
        <v>626</v>
      </c>
      <c r="E56" s="63">
        <v>45916</v>
      </c>
      <c r="F56">
        <v>727</v>
      </c>
    </row>
    <row r="57" spans="1:6" hidden="1">
      <c r="A57" t="s">
        <v>103</v>
      </c>
      <c r="B57" t="s">
        <v>13</v>
      </c>
      <c r="D57" s="63" t="s">
        <v>627</v>
      </c>
      <c r="E57" s="63">
        <v>45930</v>
      </c>
      <c r="F57">
        <v>727</v>
      </c>
    </row>
    <row r="58" spans="1:6" hidden="1">
      <c r="A58" t="s">
        <v>103</v>
      </c>
      <c r="B58" t="s">
        <v>13</v>
      </c>
      <c r="D58" s="63" t="s">
        <v>628</v>
      </c>
      <c r="E58" s="63">
        <v>45937</v>
      </c>
      <c r="F58">
        <v>727</v>
      </c>
    </row>
    <row r="59" spans="1:6" hidden="1">
      <c r="A59" t="s">
        <v>103</v>
      </c>
      <c r="B59" t="s">
        <v>13</v>
      </c>
      <c r="D59" s="63" t="s">
        <v>629</v>
      </c>
      <c r="E59" s="63">
        <v>45951</v>
      </c>
      <c r="F59">
        <v>727</v>
      </c>
    </row>
    <row r="60" spans="1:6" hidden="1">
      <c r="A60" t="s">
        <v>354</v>
      </c>
      <c r="B60" t="s">
        <v>36</v>
      </c>
      <c r="C60" t="s">
        <v>571</v>
      </c>
      <c r="D60" s="63" t="s">
        <v>630</v>
      </c>
      <c r="E60" s="63">
        <v>45760</v>
      </c>
      <c r="F60">
        <v>108</v>
      </c>
    </row>
    <row r="61" spans="1:6" hidden="1">
      <c r="A61" t="s">
        <v>354</v>
      </c>
      <c r="B61" t="s">
        <v>36</v>
      </c>
      <c r="D61" s="63" t="s">
        <v>631</v>
      </c>
      <c r="E61" s="63">
        <v>45781</v>
      </c>
      <c r="F61">
        <v>108</v>
      </c>
    </row>
    <row r="62" spans="1:6" hidden="1">
      <c r="A62" t="s">
        <v>354</v>
      </c>
      <c r="B62" t="s">
        <v>36</v>
      </c>
      <c r="D62" s="63" t="s">
        <v>632</v>
      </c>
      <c r="E62" s="63">
        <v>45788</v>
      </c>
      <c r="F62">
        <v>108</v>
      </c>
    </row>
    <row r="63" spans="1:6" hidden="1">
      <c r="A63" t="s">
        <v>354</v>
      </c>
      <c r="B63" t="s">
        <v>36</v>
      </c>
      <c r="D63" s="63" t="s">
        <v>633</v>
      </c>
      <c r="E63" s="63">
        <v>45795</v>
      </c>
      <c r="F63">
        <v>108</v>
      </c>
    </row>
    <row r="64" spans="1:6" hidden="1">
      <c r="A64" t="s">
        <v>354</v>
      </c>
      <c r="B64" t="s">
        <v>36</v>
      </c>
      <c r="D64" s="63" t="s">
        <v>634</v>
      </c>
      <c r="E64" s="63">
        <v>45802</v>
      </c>
      <c r="F64">
        <v>108</v>
      </c>
    </row>
    <row r="65" spans="1:6" hidden="1">
      <c r="A65" t="s">
        <v>354</v>
      </c>
      <c r="B65" t="s">
        <v>36</v>
      </c>
      <c r="D65" s="63" t="s">
        <v>635</v>
      </c>
      <c r="E65" s="63">
        <v>45809</v>
      </c>
      <c r="F65">
        <v>108</v>
      </c>
    </row>
    <row r="66" spans="1:6" hidden="1">
      <c r="A66" t="s">
        <v>354</v>
      </c>
      <c r="B66" t="s">
        <v>36</v>
      </c>
      <c r="D66" s="63" t="s">
        <v>636</v>
      </c>
      <c r="E66" s="63">
        <v>45816</v>
      </c>
      <c r="F66">
        <v>108</v>
      </c>
    </row>
    <row r="67" spans="1:6" hidden="1">
      <c r="A67" t="s">
        <v>354</v>
      </c>
      <c r="B67" t="s">
        <v>36</v>
      </c>
      <c r="D67" s="63" t="s">
        <v>637</v>
      </c>
      <c r="E67" s="63">
        <v>45823</v>
      </c>
      <c r="F67">
        <v>109</v>
      </c>
    </row>
    <row r="68" spans="1:6" hidden="1">
      <c r="A68" t="s">
        <v>354</v>
      </c>
      <c r="B68" t="s">
        <v>36</v>
      </c>
      <c r="D68" s="63" t="s">
        <v>638</v>
      </c>
      <c r="E68" s="63">
        <v>45830</v>
      </c>
      <c r="F68">
        <v>108</v>
      </c>
    </row>
    <row r="69" spans="1:6" hidden="1">
      <c r="A69" t="s">
        <v>354</v>
      </c>
      <c r="B69" t="s">
        <v>36</v>
      </c>
      <c r="D69" s="63" t="s">
        <v>639</v>
      </c>
      <c r="E69" s="63">
        <v>45907</v>
      </c>
      <c r="F69">
        <v>108</v>
      </c>
    </row>
    <row r="70" spans="1:6" hidden="1">
      <c r="A70" t="s">
        <v>354</v>
      </c>
      <c r="B70" t="s">
        <v>36</v>
      </c>
      <c r="D70" s="63" t="s">
        <v>640</v>
      </c>
      <c r="E70" s="63">
        <v>45914</v>
      </c>
      <c r="F70">
        <v>108</v>
      </c>
    </row>
    <row r="71" spans="1:6" hidden="1">
      <c r="A71" t="s">
        <v>354</v>
      </c>
      <c r="B71" t="s">
        <v>36</v>
      </c>
      <c r="D71" s="63" t="s">
        <v>641</v>
      </c>
      <c r="E71" s="63">
        <v>45921</v>
      </c>
      <c r="F71">
        <v>108</v>
      </c>
    </row>
    <row r="72" spans="1:6" hidden="1">
      <c r="A72" t="s">
        <v>354</v>
      </c>
      <c r="B72" t="s">
        <v>36</v>
      </c>
      <c r="D72" s="63" t="s">
        <v>642</v>
      </c>
      <c r="E72" s="63">
        <v>45928</v>
      </c>
      <c r="F72">
        <v>108</v>
      </c>
    </row>
    <row r="73" spans="1:6" hidden="1">
      <c r="A73" t="s">
        <v>354</v>
      </c>
      <c r="B73" t="s">
        <v>36</v>
      </c>
      <c r="D73" s="63" t="s">
        <v>643</v>
      </c>
      <c r="E73" s="63">
        <v>45935</v>
      </c>
      <c r="F73">
        <v>108</v>
      </c>
    </row>
    <row r="74" spans="1:6" hidden="1">
      <c r="A74" t="s">
        <v>354</v>
      </c>
      <c r="B74" t="s">
        <v>36</v>
      </c>
      <c r="D74" s="63" t="s">
        <v>644</v>
      </c>
      <c r="E74" s="63">
        <v>45942</v>
      </c>
      <c r="F74">
        <v>108</v>
      </c>
    </row>
    <row r="75" spans="1:6" hidden="1">
      <c r="A75" t="s">
        <v>354</v>
      </c>
      <c r="B75" t="s">
        <v>36</v>
      </c>
      <c r="D75" s="63" t="s">
        <v>645</v>
      </c>
      <c r="E75" s="63">
        <v>45949</v>
      </c>
      <c r="F75">
        <v>108</v>
      </c>
    </row>
    <row r="76" spans="1:6" hidden="1">
      <c r="A76" t="s">
        <v>354</v>
      </c>
      <c r="B76" t="s">
        <v>36</v>
      </c>
      <c r="D76" s="63" t="s">
        <v>646</v>
      </c>
      <c r="E76" s="63">
        <v>45956</v>
      </c>
      <c r="F76">
        <v>108</v>
      </c>
    </row>
    <row r="77" spans="1:6" hidden="1">
      <c r="A77" t="s">
        <v>354</v>
      </c>
      <c r="B77" t="s">
        <v>36</v>
      </c>
      <c r="D77" s="63" t="s">
        <v>647</v>
      </c>
      <c r="E77" s="63">
        <v>45963</v>
      </c>
      <c r="F77">
        <v>108</v>
      </c>
    </row>
    <row r="78" spans="1:6" hidden="1">
      <c r="A78" t="s">
        <v>354</v>
      </c>
      <c r="B78" t="s">
        <v>36</v>
      </c>
      <c r="D78" s="63" t="s">
        <v>648</v>
      </c>
      <c r="E78" s="63">
        <v>45970</v>
      </c>
      <c r="F78">
        <v>108</v>
      </c>
    </row>
    <row r="79" spans="1:6" hidden="1">
      <c r="A79" t="s">
        <v>354</v>
      </c>
      <c r="B79" t="s">
        <v>36</v>
      </c>
      <c r="D79" s="63" t="s">
        <v>649</v>
      </c>
      <c r="E79" s="63">
        <v>45991</v>
      </c>
      <c r="F79">
        <v>108</v>
      </c>
    </row>
    <row r="80" spans="1:6" hidden="1">
      <c r="A80" t="s">
        <v>354</v>
      </c>
      <c r="B80" t="s">
        <v>13</v>
      </c>
      <c r="C80" t="s">
        <v>571</v>
      </c>
      <c r="D80" s="63" t="s">
        <v>650</v>
      </c>
      <c r="E80" s="63">
        <v>45760</v>
      </c>
      <c r="F80">
        <v>110</v>
      </c>
    </row>
    <row r="81" spans="1:6" hidden="1">
      <c r="A81" t="s">
        <v>354</v>
      </c>
      <c r="B81" t="s">
        <v>13</v>
      </c>
      <c r="D81" s="63" t="s">
        <v>651</v>
      </c>
      <c r="E81" s="63">
        <v>45781</v>
      </c>
      <c r="F81">
        <v>110</v>
      </c>
    </row>
    <row r="82" spans="1:6" hidden="1">
      <c r="A82" t="s">
        <v>354</v>
      </c>
      <c r="B82" t="s">
        <v>13</v>
      </c>
      <c r="D82" s="63" t="s">
        <v>652</v>
      </c>
      <c r="E82" s="63">
        <v>45788</v>
      </c>
      <c r="F82">
        <v>110</v>
      </c>
    </row>
    <row r="83" spans="1:6" hidden="1">
      <c r="A83" t="s">
        <v>354</v>
      </c>
      <c r="B83" t="s">
        <v>13</v>
      </c>
      <c r="D83" s="63" t="s">
        <v>653</v>
      </c>
      <c r="E83" s="63">
        <v>45795</v>
      </c>
      <c r="F83">
        <v>110</v>
      </c>
    </row>
    <row r="84" spans="1:6" hidden="1">
      <c r="A84" t="s">
        <v>354</v>
      </c>
      <c r="B84" t="s">
        <v>13</v>
      </c>
      <c r="D84" s="63" t="s">
        <v>654</v>
      </c>
      <c r="E84" s="63">
        <v>45802</v>
      </c>
      <c r="F84">
        <v>110</v>
      </c>
    </row>
    <row r="85" spans="1:6" hidden="1">
      <c r="A85" t="s">
        <v>354</v>
      </c>
      <c r="B85" t="s">
        <v>13</v>
      </c>
      <c r="D85" s="63" t="s">
        <v>655</v>
      </c>
      <c r="E85" s="63">
        <v>45809</v>
      </c>
      <c r="F85">
        <v>110</v>
      </c>
    </row>
    <row r="86" spans="1:6" hidden="1">
      <c r="A86" t="s">
        <v>354</v>
      </c>
      <c r="B86" t="s">
        <v>13</v>
      </c>
      <c r="D86" s="63" t="s">
        <v>656</v>
      </c>
      <c r="E86" s="63">
        <v>45816</v>
      </c>
      <c r="F86">
        <v>110</v>
      </c>
    </row>
    <row r="87" spans="1:6" hidden="1">
      <c r="A87" t="s">
        <v>354</v>
      </c>
      <c r="B87" t="s">
        <v>13</v>
      </c>
      <c r="D87" s="63" t="s">
        <v>657</v>
      </c>
      <c r="E87" s="63">
        <v>45823</v>
      </c>
      <c r="F87">
        <v>110</v>
      </c>
    </row>
    <row r="88" spans="1:6" hidden="1">
      <c r="A88" t="s">
        <v>354</v>
      </c>
      <c r="B88" t="s">
        <v>13</v>
      </c>
      <c r="D88" s="63" t="s">
        <v>658</v>
      </c>
      <c r="E88" s="63">
        <v>45830</v>
      </c>
      <c r="F88">
        <v>110</v>
      </c>
    </row>
    <row r="89" spans="1:6" hidden="1">
      <c r="A89" t="s">
        <v>354</v>
      </c>
      <c r="B89" t="s">
        <v>13</v>
      </c>
      <c r="D89" s="63" t="s">
        <v>659</v>
      </c>
      <c r="E89" s="63">
        <v>45838</v>
      </c>
      <c r="F89">
        <v>110</v>
      </c>
    </row>
    <row r="90" spans="1:6" hidden="1">
      <c r="A90" t="s">
        <v>354</v>
      </c>
      <c r="B90" t="s">
        <v>13</v>
      </c>
      <c r="D90" s="63" t="s">
        <v>660</v>
      </c>
      <c r="E90" s="63">
        <v>45907</v>
      </c>
      <c r="F90">
        <v>110</v>
      </c>
    </row>
    <row r="91" spans="1:6" hidden="1">
      <c r="A91" t="s">
        <v>354</v>
      </c>
      <c r="B91" t="s">
        <v>13</v>
      </c>
      <c r="D91" s="63" t="s">
        <v>661</v>
      </c>
      <c r="E91" s="63">
        <v>45914</v>
      </c>
      <c r="F91">
        <v>110</v>
      </c>
    </row>
    <row r="92" spans="1:6" hidden="1">
      <c r="A92" t="s">
        <v>354</v>
      </c>
      <c r="B92" t="s">
        <v>13</v>
      </c>
      <c r="D92" s="63" t="s">
        <v>662</v>
      </c>
      <c r="E92" s="63">
        <v>45921</v>
      </c>
      <c r="F92">
        <v>110</v>
      </c>
    </row>
    <row r="93" spans="1:6" hidden="1">
      <c r="A93" t="s">
        <v>354</v>
      </c>
      <c r="B93" t="s">
        <v>13</v>
      </c>
      <c r="D93" s="63" t="s">
        <v>663</v>
      </c>
      <c r="E93" s="63">
        <v>45928</v>
      </c>
      <c r="F93">
        <v>110</v>
      </c>
    </row>
    <row r="94" spans="1:6" hidden="1">
      <c r="A94" t="s">
        <v>354</v>
      </c>
      <c r="B94" t="s">
        <v>13</v>
      </c>
      <c r="D94" s="63" t="s">
        <v>664</v>
      </c>
      <c r="E94" s="63">
        <v>45935</v>
      </c>
      <c r="F94">
        <v>110</v>
      </c>
    </row>
    <row r="95" spans="1:6" hidden="1">
      <c r="A95" t="s">
        <v>354</v>
      </c>
      <c r="B95" t="s">
        <v>13</v>
      </c>
      <c r="D95" s="63" t="s">
        <v>665</v>
      </c>
      <c r="E95" s="63">
        <v>45942</v>
      </c>
      <c r="F95">
        <v>110</v>
      </c>
    </row>
    <row r="96" spans="1:6" hidden="1">
      <c r="A96" t="s">
        <v>354</v>
      </c>
      <c r="B96" t="s">
        <v>13</v>
      </c>
      <c r="D96" s="63" t="s">
        <v>666</v>
      </c>
      <c r="E96" s="63">
        <v>45948</v>
      </c>
      <c r="F96">
        <v>110</v>
      </c>
    </row>
    <row r="97" spans="1:6" hidden="1">
      <c r="A97" t="s">
        <v>354</v>
      </c>
      <c r="B97" t="s">
        <v>13</v>
      </c>
      <c r="D97" s="63" t="s">
        <v>667</v>
      </c>
      <c r="E97" s="63">
        <v>45955</v>
      </c>
      <c r="F97">
        <v>110</v>
      </c>
    </row>
    <row r="98" spans="1:6" hidden="1">
      <c r="A98" t="s">
        <v>354</v>
      </c>
      <c r="B98" t="s">
        <v>13</v>
      </c>
      <c r="D98" s="63" t="s">
        <v>668</v>
      </c>
      <c r="E98" s="63">
        <v>45962</v>
      </c>
      <c r="F98">
        <v>110</v>
      </c>
    </row>
    <row r="99" spans="1:6" hidden="1">
      <c r="A99" t="s">
        <v>354</v>
      </c>
      <c r="B99" t="s">
        <v>13</v>
      </c>
      <c r="D99" s="63" t="s">
        <v>669</v>
      </c>
      <c r="E99" s="63">
        <v>45969</v>
      </c>
      <c r="F99">
        <v>110</v>
      </c>
    </row>
    <row r="100" spans="1:6" hidden="1">
      <c r="A100" t="s">
        <v>354</v>
      </c>
      <c r="B100" t="s">
        <v>13</v>
      </c>
      <c r="D100" s="63" t="s">
        <v>670</v>
      </c>
      <c r="E100" s="63">
        <v>45990</v>
      </c>
      <c r="F100">
        <v>110</v>
      </c>
    </row>
    <row r="101" spans="1:6" hidden="1">
      <c r="A101" t="s">
        <v>417</v>
      </c>
      <c r="B101" t="s">
        <v>36</v>
      </c>
      <c r="C101" t="s">
        <v>571</v>
      </c>
      <c r="D101" s="63" t="s">
        <v>671</v>
      </c>
      <c r="E101" s="63">
        <v>45996</v>
      </c>
      <c r="F101">
        <v>1520</v>
      </c>
    </row>
    <row r="102" spans="1:6" hidden="1">
      <c r="A102" t="s">
        <v>417</v>
      </c>
      <c r="B102" t="s">
        <v>37</v>
      </c>
      <c r="C102" t="s">
        <v>571</v>
      </c>
      <c r="D102" s="63" t="s">
        <v>672</v>
      </c>
      <c r="E102" s="63">
        <v>45996</v>
      </c>
      <c r="F102">
        <v>1526</v>
      </c>
    </row>
    <row r="103" spans="1:6" hidden="1">
      <c r="A103" t="s">
        <v>417</v>
      </c>
      <c r="B103" t="s">
        <v>13</v>
      </c>
      <c r="C103" t="s">
        <v>571</v>
      </c>
      <c r="D103" s="63" t="s">
        <v>673</v>
      </c>
      <c r="E103" s="63">
        <v>45996</v>
      </c>
      <c r="F103">
        <v>1508</v>
      </c>
    </row>
    <row r="104" spans="1:6" hidden="1">
      <c r="A104" t="s">
        <v>417</v>
      </c>
      <c r="B104" t="s">
        <v>13</v>
      </c>
      <c r="D104" s="63" t="s">
        <v>674</v>
      </c>
      <c r="E104" s="63">
        <v>45996</v>
      </c>
      <c r="F104">
        <v>1795</v>
      </c>
    </row>
    <row r="105" spans="1:6" hidden="1">
      <c r="A105" t="s">
        <v>484</v>
      </c>
      <c r="B105" t="s">
        <v>36</v>
      </c>
      <c r="C105" t="s">
        <v>571</v>
      </c>
      <c r="D105" s="63" t="s">
        <v>675</v>
      </c>
      <c r="E105" s="63">
        <v>45935</v>
      </c>
      <c r="F105">
        <v>711</v>
      </c>
    </row>
    <row r="106" spans="1:6" hidden="1">
      <c r="A106" t="s">
        <v>484</v>
      </c>
      <c r="B106" t="s">
        <v>36</v>
      </c>
      <c r="D106" s="63" t="s">
        <v>676</v>
      </c>
      <c r="E106" s="63">
        <v>45949</v>
      </c>
      <c r="F106">
        <v>711</v>
      </c>
    </row>
    <row r="107" spans="1:6" hidden="1">
      <c r="A107" t="s">
        <v>484</v>
      </c>
      <c r="B107" t="s">
        <v>36</v>
      </c>
      <c r="D107" s="63" t="s">
        <v>677</v>
      </c>
      <c r="E107" s="63">
        <v>45963</v>
      </c>
      <c r="F107">
        <v>711</v>
      </c>
    </row>
    <row r="108" spans="1:6" hidden="1">
      <c r="A108" t="s">
        <v>484</v>
      </c>
      <c r="B108" t="s">
        <v>36</v>
      </c>
      <c r="D108" s="63" t="s">
        <v>678</v>
      </c>
      <c r="E108" s="63">
        <v>45977</v>
      </c>
      <c r="F108">
        <v>711</v>
      </c>
    </row>
    <row r="109" spans="1:6" hidden="1">
      <c r="A109" t="s">
        <v>484</v>
      </c>
      <c r="B109" t="s">
        <v>13</v>
      </c>
      <c r="C109" t="s">
        <v>571</v>
      </c>
      <c r="D109" s="63" t="s">
        <v>679</v>
      </c>
      <c r="E109" s="63">
        <v>45790</v>
      </c>
      <c r="F109">
        <v>833</v>
      </c>
    </row>
    <row r="110" spans="1:6" hidden="1">
      <c r="A110" t="s">
        <v>484</v>
      </c>
      <c r="B110" t="s">
        <v>13</v>
      </c>
      <c r="D110" s="63" t="s">
        <v>680</v>
      </c>
      <c r="E110" s="63">
        <v>45801</v>
      </c>
      <c r="F110">
        <v>833</v>
      </c>
    </row>
    <row r="111" spans="1:6" hidden="1">
      <c r="A111" t="s">
        <v>484</v>
      </c>
      <c r="B111" t="s">
        <v>13</v>
      </c>
      <c r="D111" s="63" t="s">
        <v>681</v>
      </c>
      <c r="E111" s="63">
        <v>45809</v>
      </c>
      <c r="F111">
        <v>1805</v>
      </c>
    </row>
    <row r="112" spans="1:6" hidden="1">
      <c r="A112" t="s">
        <v>484</v>
      </c>
      <c r="B112" t="s">
        <v>13</v>
      </c>
      <c r="D112" s="63" t="s">
        <v>682</v>
      </c>
      <c r="E112" s="63">
        <v>45809</v>
      </c>
      <c r="F112">
        <v>833</v>
      </c>
    </row>
    <row r="113" spans="1:6" hidden="1">
      <c r="A113" t="s">
        <v>484</v>
      </c>
      <c r="B113" t="s">
        <v>13</v>
      </c>
      <c r="D113" s="63" t="s">
        <v>683</v>
      </c>
      <c r="E113" s="63">
        <v>45816</v>
      </c>
      <c r="F113">
        <v>1805</v>
      </c>
    </row>
    <row r="114" spans="1:6" hidden="1">
      <c r="A114" t="s">
        <v>484</v>
      </c>
      <c r="B114" t="s">
        <v>13</v>
      </c>
      <c r="D114" s="63" t="s">
        <v>684</v>
      </c>
      <c r="E114" s="63">
        <v>45823</v>
      </c>
      <c r="F114">
        <v>1805</v>
      </c>
    </row>
    <row r="115" spans="1:6" hidden="1">
      <c r="A115" t="s">
        <v>484</v>
      </c>
      <c r="B115" t="s">
        <v>13</v>
      </c>
      <c r="D115" s="63" t="s">
        <v>685</v>
      </c>
      <c r="E115" s="63">
        <v>45907</v>
      </c>
      <c r="F115">
        <v>701</v>
      </c>
    </row>
    <row r="116" spans="1:6" hidden="1">
      <c r="A116" t="s">
        <v>484</v>
      </c>
      <c r="B116" t="s">
        <v>13</v>
      </c>
      <c r="D116" s="63" t="s">
        <v>686</v>
      </c>
      <c r="E116" s="63">
        <v>45935</v>
      </c>
      <c r="F116">
        <v>701</v>
      </c>
    </row>
    <row r="117" spans="1:6" hidden="1">
      <c r="A117" t="s">
        <v>484</v>
      </c>
      <c r="B117" t="s">
        <v>13</v>
      </c>
      <c r="D117" s="63" t="s">
        <v>687</v>
      </c>
      <c r="E117" s="63">
        <v>45949</v>
      </c>
      <c r="F117">
        <v>701</v>
      </c>
    </row>
    <row r="118" spans="1:6" hidden="1">
      <c r="A118" t="s">
        <v>484</v>
      </c>
      <c r="B118" t="s">
        <v>13</v>
      </c>
      <c r="D118" s="63" t="s">
        <v>688</v>
      </c>
      <c r="E118" s="63">
        <v>45963</v>
      </c>
      <c r="F118">
        <v>701</v>
      </c>
    </row>
    <row r="119" spans="1:6" hidden="1">
      <c r="A119" t="s">
        <v>484</v>
      </c>
      <c r="B119" t="s">
        <v>13</v>
      </c>
      <c r="D119" s="63" t="s">
        <v>689</v>
      </c>
      <c r="E119" s="63">
        <v>45977</v>
      </c>
      <c r="F119">
        <v>701</v>
      </c>
    </row>
    <row r="120" spans="1:6" hidden="1">
      <c r="A120" t="s">
        <v>484</v>
      </c>
      <c r="B120" t="s">
        <v>13</v>
      </c>
      <c r="D120" s="63" t="s">
        <v>690</v>
      </c>
      <c r="E120" s="63">
        <v>45990</v>
      </c>
      <c r="F120">
        <v>833</v>
      </c>
    </row>
    <row r="121" spans="1:6" hidden="1">
      <c r="A121" t="s">
        <v>484</v>
      </c>
      <c r="B121" t="s">
        <v>13</v>
      </c>
      <c r="D121" s="63" t="s">
        <v>691</v>
      </c>
      <c r="E121" s="63">
        <v>45991</v>
      </c>
      <c r="F121">
        <v>701</v>
      </c>
    </row>
    <row r="122" spans="1:6" hidden="1">
      <c r="A122" t="s">
        <v>111</v>
      </c>
      <c r="B122" t="s">
        <v>13</v>
      </c>
      <c r="C122" t="s">
        <v>571</v>
      </c>
      <c r="D122" s="63" t="s">
        <v>692</v>
      </c>
      <c r="E122" s="63">
        <v>45757</v>
      </c>
      <c r="F122">
        <v>102</v>
      </c>
    </row>
    <row r="123" spans="1:6">
      <c r="A123" t="s">
        <v>111</v>
      </c>
      <c r="B123" t="s">
        <v>13</v>
      </c>
      <c r="D123" s="63" t="s">
        <v>693</v>
      </c>
      <c r="E123" s="63">
        <v>45772</v>
      </c>
      <c r="F123">
        <v>102</v>
      </c>
    </row>
    <row r="124" spans="1:6" hidden="1">
      <c r="A124" t="s">
        <v>111</v>
      </c>
      <c r="B124" t="s">
        <v>13</v>
      </c>
      <c r="D124" s="63" t="s">
        <v>694</v>
      </c>
      <c r="E124" s="63">
        <v>45820</v>
      </c>
      <c r="F124">
        <v>104</v>
      </c>
    </row>
    <row r="125" spans="1:6">
      <c r="A125" t="s">
        <v>111</v>
      </c>
      <c r="B125" t="s">
        <v>13</v>
      </c>
      <c r="D125" s="63" t="s">
        <v>695</v>
      </c>
      <c r="E125" s="63">
        <v>45828</v>
      </c>
      <c r="F125">
        <v>102</v>
      </c>
    </row>
    <row r="126" spans="1:6" hidden="1">
      <c r="A126" t="s">
        <v>111</v>
      </c>
      <c r="B126" t="s">
        <v>13</v>
      </c>
      <c r="D126" s="63" t="s">
        <v>696</v>
      </c>
      <c r="E126" s="63">
        <v>45855</v>
      </c>
      <c r="F126">
        <v>104</v>
      </c>
    </row>
    <row r="127" spans="1:6">
      <c r="A127" t="s">
        <v>111</v>
      </c>
      <c r="B127" t="s">
        <v>13</v>
      </c>
      <c r="D127" s="63" t="s">
        <v>697</v>
      </c>
      <c r="E127" s="63">
        <v>45856</v>
      </c>
      <c r="F127">
        <v>102</v>
      </c>
    </row>
    <row r="128" spans="1:6" hidden="1">
      <c r="A128" t="s">
        <v>111</v>
      </c>
      <c r="B128" t="s">
        <v>13</v>
      </c>
      <c r="D128" s="63" t="s">
        <v>698</v>
      </c>
      <c r="E128" s="63">
        <v>45857</v>
      </c>
      <c r="F128">
        <v>102</v>
      </c>
    </row>
    <row r="129" spans="1:6" hidden="1">
      <c r="A129" t="s">
        <v>111</v>
      </c>
      <c r="B129" t="s">
        <v>13</v>
      </c>
      <c r="D129" s="63" t="s">
        <v>699</v>
      </c>
      <c r="E129" s="63">
        <v>45864</v>
      </c>
      <c r="F129">
        <v>104</v>
      </c>
    </row>
    <row r="130" spans="1:6" hidden="1">
      <c r="A130" t="s">
        <v>111</v>
      </c>
      <c r="B130" t="s">
        <v>13</v>
      </c>
      <c r="D130" s="63" t="s">
        <v>700</v>
      </c>
      <c r="E130" s="63">
        <v>45876</v>
      </c>
      <c r="F130">
        <v>102</v>
      </c>
    </row>
    <row r="131" spans="1:6" hidden="1">
      <c r="A131" t="s">
        <v>111</v>
      </c>
      <c r="B131" t="s">
        <v>13</v>
      </c>
      <c r="D131" s="63" t="s">
        <v>701</v>
      </c>
      <c r="E131" s="63">
        <v>45878</v>
      </c>
      <c r="F131">
        <v>104</v>
      </c>
    </row>
    <row r="132" spans="1:6" hidden="1">
      <c r="A132" t="s">
        <v>111</v>
      </c>
      <c r="B132" t="s">
        <v>13</v>
      </c>
      <c r="D132" s="63" t="s">
        <v>702</v>
      </c>
      <c r="E132" s="63">
        <v>45883</v>
      </c>
      <c r="F132">
        <v>104</v>
      </c>
    </row>
    <row r="133" spans="1:6" hidden="1">
      <c r="A133" t="s">
        <v>111</v>
      </c>
      <c r="B133" t="s">
        <v>13</v>
      </c>
      <c r="D133" s="63" t="s">
        <v>703</v>
      </c>
      <c r="E133" s="63">
        <v>45904</v>
      </c>
      <c r="F133">
        <v>104</v>
      </c>
    </row>
    <row r="134" spans="1:6">
      <c r="A134" t="s">
        <v>111</v>
      </c>
      <c r="B134" t="s">
        <v>13</v>
      </c>
      <c r="D134" s="63" t="s">
        <v>704</v>
      </c>
      <c r="E134" s="63">
        <v>45905</v>
      </c>
      <c r="F134">
        <v>102</v>
      </c>
    </row>
    <row r="135" spans="1:6" hidden="1">
      <c r="A135" t="s">
        <v>111</v>
      </c>
      <c r="B135" t="s">
        <v>13</v>
      </c>
      <c r="D135" s="63" t="s">
        <v>705</v>
      </c>
      <c r="E135" s="63">
        <v>45911</v>
      </c>
      <c r="F135">
        <v>104</v>
      </c>
    </row>
    <row r="136" spans="1:6" hidden="1">
      <c r="A136" t="s">
        <v>111</v>
      </c>
      <c r="B136" t="s">
        <v>13</v>
      </c>
      <c r="D136" s="63" t="s">
        <v>706</v>
      </c>
      <c r="E136" s="63">
        <v>45918</v>
      </c>
      <c r="F136">
        <v>104</v>
      </c>
    </row>
    <row r="137" spans="1:6">
      <c r="A137" t="s">
        <v>111</v>
      </c>
      <c r="B137" t="s">
        <v>13</v>
      </c>
      <c r="D137" s="63" t="s">
        <v>707</v>
      </c>
      <c r="E137" s="63">
        <v>45919</v>
      </c>
      <c r="F137">
        <v>204</v>
      </c>
    </row>
    <row r="138" spans="1:6" hidden="1">
      <c r="A138" t="s">
        <v>111</v>
      </c>
      <c r="B138" t="s">
        <v>13</v>
      </c>
      <c r="D138" s="63" t="s">
        <v>708</v>
      </c>
      <c r="E138" s="63">
        <v>45934</v>
      </c>
      <c r="F138">
        <v>104</v>
      </c>
    </row>
    <row r="139" spans="1:6" hidden="1">
      <c r="A139" t="s">
        <v>111</v>
      </c>
      <c r="B139" t="s">
        <v>13</v>
      </c>
      <c r="D139" s="63" t="s">
        <v>709</v>
      </c>
      <c r="E139" s="63">
        <v>45939</v>
      </c>
      <c r="F139">
        <v>104</v>
      </c>
    </row>
    <row r="140" spans="1:6">
      <c r="A140" t="s">
        <v>111</v>
      </c>
      <c r="B140" t="s">
        <v>13</v>
      </c>
      <c r="D140" s="63" t="s">
        <v>710</v>
      </c>
      <c r="E140" s="63">
        <v>45940</v>
      </c>
      <c r="F140">
        <v>102</v>
      </c>
    </row>
    <row r="141" spans="1:6" hidden="1">
      <c r="A141" t="s">
        <v>111</v>
      </c>
      <c r="B141" t="s">
        <v>13</v>
      </c>
      <c r="D141" s="63" t="s">
        <v>711</v>
      </c>
      <c r="E141" s="63">
        <v>45948</v>
      </c>
      <c r="F141">
        <v>104</v>
      </c>
    </row>
    <row r="142" spans="1:6" hidden="1">
      <c r="A142" t="s">
        <v>111</v>
      </c>
      <c r="B142" t="s">
        <v>13</v>
      </c>
      <c r="D142" s="63" t="s">
        <v>712</v>
      </c>
      <c r="E142" s="63">
        <v>45954</v>
      </c>
      <c r="F142">
        <v>102</v>
      </c>
    </row>
    <row r="143" spans="1:6">
      <c r="A143" t="s">
        <v>111</v>
      </c>
      <c r="B143" t="s">
        <v>13</v>
      </c>
      <c r="D143" s="63" t="s">
        <v>713</v>
      </c>
      <c r="E143" s="63">
        <v>45961</v>
      </c>
      <c r="F143">
        <v>102</v>
      </c>
    </row>
    <row r="144" spans="1:6" hidden="1">
      <c r="A144" t="s">
        <v>111</v>
      </c>
      <c r="B144" t="s">
        <v>13</v>
      </c>
      <c r="D144" s="63" t="s">
        <v>714</v>
      </c>
      <c r="E144" s="63">
        <v>45962</v>
      </c>
      <c r="F144">
        <v>104</v>
      </c>
    </row>
    <row r="145" spans="1:6" hidden="1">
      <c r="A145" t="s">
        <v>111</v>
      </c>
      <c r="B145" t="s">
        <v>13</v>
      </c>
      <c r="D145" s="63" t="s">
        <v>715</v>
      </c>
      <c r="E145" s="63">
        <v>45967</v>
      </c>
      <c r="F145">
        <v>104</v>
      </c>
    </row>
    <row r="146" spans="1:6">
      <c r="A146" t="s">
        <v>111</v>
      </c>
      <c r="B146" t="s">
        <v>13</v>
      </c>
      <c r="D146" s="63" t="s">
        <v>716</v>
      </c>
      <c r="E146" s="63">
        <v>45975</v>
      </c>
      <c r="F146">
        <v>102</v>
      </c>
    </row>
    <row r="147" spans="1:6" hidden="1">
      <c r="A147" t="s">
        <v>188</v>
      </c>
      <c r="B147" t="s">
        <v>13</v>
      </c>
      <c r="C147" t="s">
        <v>571</v>
      </c>
      <c r="D147" s="63" t="s">
        <v>717</v>
      </c>
      <c r="E147" s="63">
        <v>45838</v>
      </c>
      <c r="F147">
        <v>1805</v>
      </c>
    </row>
    <row r="148" spans="1:6" hidden="1">
      <c r="A148" t="s">
        <v>188</v>
      </c>
      <c r="B148" t="s">
        <v>13</v>
      </c>
      <c r="D148" s="63" t="s">
        <v>718</v>
      </c>
      <c r="E148" s="63">
        <v>45880</v>
      </c>
      <c r="F148">
        <v>1809</v>
      </c>
    </row>
    <row r="149" spans="1:6" hidden="1">
      <c r="A149" t="s">
        <v>188</v>
      </c>
      <c r="B149" t="s">
        <v>13</v>
      </c>
      <c r="D149" s="63" t="s">
        <v>719</v>
      </c>
      <c r="E149" s="63">
        <v>45894</v>
      </c>
      <c r="F149">
        <v>1809</v>
      </c>
    </row>
    <row r="150" spans="1:6" hidden="1">
      <c r="A150" t="s">
        <v>188</v>
      </c>
      <c r="B150" t="s">
        <v>13</v>
      </c>
      <c r="D150" s="63" t="s">
        <v>720</v>
      </c>
      <c r="E150" s="63">
        <v>45908</v>
      </c>
      <c r="F150">
        <v>1801</v>
      </c>
    </row>
    <row r="151" spans="1:6" hidden="1">
      <c r="A151" t="s">
        <v>188</v>
      </c>
      <c r="B151" t="s">
        <v>81</v>
      </c>
      <c r="C151" t="s">
        <v>571</v>
      </c>
      <c r="D151" s="63" t="s">
        <v>721</v>
      </c>
      <c r="E151" s="63">
        <v>45764</v>
      </c>
      <c r="F151">
        <v>824</v>
      </c>
    </row>
    <row r="152" spans="1:6" hidden="1">
      <c r="A152" t="s">
        <v>188</v>
      </c>
      <c r="B152" t="s">
        <v>57</v>
      </c>
      <c r="C152" t="s">
        <v>571</v>
      </c>
      <c r="D152" s="63" t="s">
        <v>722</v>
      </c>
      <c r="E152" s="63">
        <v>45764</v>
      </c>
      <c r="F152">
        <v>814</v>
      </c>
    </row>
    <row r="153" spans="1:6" hidden="1">
      <c r="A153" t="s">
        <v>188</v>
      </c>
      <c r="B153" t="s">
        <v>24</v>
      </c>
      <c r="C153" t="s">
        <v>571</v>
      </c>
      <c r="D153" s="63" t="s">
        <v>723</v>
      </c>
      <c r="E153" s="63">
        <v>45764</v>
      </c>
      <c r="F153">
        <v>848</v>
      </c>
    </row>
    <row r="154" spans="1:6" hidden="1">
      <c r="A154" t="s">
        <v>544</v>
      </c>
      <c r="B154" t="s">
        <v>13</v>
      </c>
      <c r="C154" t="s">
        <v>571</v>
      </c>
      <c r="D154" s="63" t="s">
        <v>724</v>
      </c>
      <c r="E154" s="63">
        <v>45797</v>
      </c>
      <c r="F154">
        <v>1241</v>
      </c>
    </row>
    <row r="155" spans="1:6" hidden="1">
      <c r="A155" t="s">
        <v>544</v>
      </c>
      <c r="B155" t="s">
        <v>13</v>
      </c>
      <c r="D155" s="63" t="s">
        <v>725</v>
      </c>
      <c r="E155" s="63">
        <v>45811</v>
      </c>
      <c r="F155">
        <v>1243</v>
      </c>
    </row>
    <row r="156" spans="1:6" hidden="1">
      <c r="A156" t="s">
        <v>544</v>
      </c>
      <c r="B156" t="s">
        <v>13</v>
      </c>
      <c r="D156" s="63" t="s">
        <v>726</v>
      </c>
      <c r="E156" s="63">
        <v>45823</v>
      </c>
      <c r="F156">
        <v>1241</v>
      </c>
    </row>
    <row r="157" spans="1:6" hidden="1">
      <c r="A157" t="s">
        <v>544</v>
      </c>
      <c r="B157" t="s">
        <v>13</v>
      </c>
      <c r="D157" s="63" t="s">
        <v>727</v>
      </c>
      <c r="E157" s="63">
        <v>45904</v>
      </c>
      <c r="F157">
        <v>1241</v>
      </c>
    </row>
    <row r="158" spans="1:6" hidden="1">
      <c r="A158" t="s">
        <v>544</v>
      </c>
      <c r="B158" t="s">
        <v>13</v>
      </c>
      <c r="D158" s="63" t="s">
        <v>728</v>
      </c>
      <c r="E158" s="63">
        <v>45916</v>
      </c>
      <c r="F158">
        <v>1241</v>
      </c>
    </row>
    <row r="159" spans="1:6" hidden="1">
      <c r="A159" t="s">
        <v>544</v>
      </c>
      <c r="B159" t="s">
        <v>13</v>
      </c>
      <c r="D159" s="63" t="s">
        <v>729</v>
      </c>
      <c r="E159" s="63">
        <v>45923</v>
      </c>
      <c r="F159">
        <v>1241</v>
      </c>
    </row>
    <row r="160" spans="1:6" hidden="1">
      <c r="A160" t="s">
        <v>544</v>
      </c>
      <c r="B160" t="s">
        <v>13</v>
      </c>
      <c r="D160" s="63" t="s">
        <v>730</v>
      </c>
      <c r="E160" s="63">
        <v>45937</v>
      </c>
      <c r="F160">
        <v>1241</v>
      </c>
    </row>
    <row r="161" spans="1:6" hidden="1">
      <c r="A161" t="s">
        <v>198</v>
      </c>
      <c r="B161" t="s">
        <v>81</v>
      </c>
      <c r="C161" t="s">
        <v>571</v>
      </c>
      <c r="D161" s="63" t="s">
        <v>731</v>
      </c>
      <c r="E161" s="63">
        <v>45763</v>
      </c>
      <c r="F161">
        <v>822</v>
      </c>
    </row>
    <row r="162" spans="1:6" hidden="1">
      <c r="A162" t="s">
        <v>201</v>
      </c>
      <c r="B162" t="s">
        <v>33</v>
      </c>
      <c r="C162" t="s">
        <v>571</v>
      </c>
      <c r="D162" s="63" t="s">
        <v>732</v>
      </c>
      <c r="E162" s="63">
        <v>45996</v>
      </c>
      <c r="F162">
        <v>3736</v>
      </c>
    </row>
    <row r="163" spans="1:6" hidden="1">
      <c r="A163" t="s">
        <v>201</v>
      </c>
      <c r="B163" t="s">
        <v>36</v>
      </c>
      <c r="C163" t="s">
        <v>571</v>
      </c>
      <c r="D163" s="63" t="s">
        <v>733</v>
      </c>
      <c r="E163" s="63">
        <v>45764</v>
      </c>
      <c r="F163">
        <v>3706</v>
      </c>
    </row>
    <row r="164" spans="1:6" hidden="1">
      <c r="A164" t="s">
        <v>201</v>
      </c>
      <c r="B164" t="s">
        <v>36</v>
      </c>
      <c r="D164" s="63" t="s">
        <v>734</v>
      </c>
      <c r="E164" s="63">
        <v>45775</v>
      </c>
      <c r="F164">
        <v>3704</v>
      </c>
    </row>
    <row r="165" spans="1:6" hidden="1">
      <c r="A165" t="s">
        <v>201</v>
      </c>
      <c r="B165" t="s">
        <v>36</v>
      </c>
      <c r="D165" s="63" t="s">
        <v>735</v>
      </c>
      <c r="E165" s="63">
        <v>45790</v>
      </c>
      <c r="F165">
        <v>3704</v>
      </c>
    </row>
    <row r="166" spans="1:6" hidden="1">
      <c r="A166" t="s">
        <v>201</v>
      </c>
      <c r="B166" t="s">
        <v>36</v>
      </c>
      <c r="D166" s="63" t="s">
        <v>736</v>
      </c>
      <c r="E166" s="63">
        <v>45818</v>
      </c>
      <c r="F166">
        <v>3698</v>
      </c>
    </row>
    <row r="167" spans="1:6" hidden="1">
      <c r="A167" t="s">
        <v>201</v>
      </c>
      <c r="B167" t="s">
        <v>36</v>
      </c>
      <c r="D167" s="63" t="s">
        <v>737</v>
      </c>
      <c r="E167" s="63">
        <v>45907</v>
      </c>
      <c r="F167">
        <v>3704</v>
      </c>
    </row>
    <row r="168" spans="1:6" hidden="1">
      <c r="A168" t="s">
        <v>201</v>
      </c>
      <c r="B168" t="s">
        <v>36</v>
      </c>
      <c r="D168" s="63" t="s">
        <v>738</v>
      </c>
      <c r="E168" s="63">
        <v>45921</v>
      </c>
      <c r="F168">
        <v>3704</v>
      </c>
    </row>
    <row r="169" spans="1:6" hidden="1">
      <c r="A169" t="s">
        <v>201</v>
      </c>
      <c r="B169" t="s">
        <v>36</v>
      </c>
      <c r="D169" s="63" t="s">
        <v>739</v>
      </c>
      <c r="E169" s="63">
        <v>45935</v>
      </c>
      <c r="F169">
        <v>3704</v>
      </c>
    </row>
    <row r="170" spans="1:6" hidden="1">
      <c r="A170" t="s">
        <v>201</v>
      </c>
      <c r="B170" t="s">
        <v>36</v>
      </c>
      <c r="D170" s="63" t="s">
        <v>740</v>
      </c>
      <c r="E170" s="63">
        <v>45996</v>
      </c>
      <c r="F170">
        <v>3706</v>
      </c>
    </row>
    <row r="171" spans="1:6" hidden="1">
      <c r="A171" t="s">
        <v>201</v>
      </c>
      <c r="B171" t="s">
        <v>37</v>
      </c>
      <c r="C171" t="s">
        <v>571</v>
      </c>
      <c r="D171" s="63" t="s">
        <v>741</v>
      </c>
      <c r="E171" s="63">
        <v>45764</v>
      </c>
      <c r="F171">
        <v>3712</v>
      </c>
    </row>
    <row r="172" spans="1:6" hidden="1">
      <c r="A172" t="s">
        <v>201</v>
      </c>
      <c r="B172" t="s">
        <v>37</v>
      </c>
      <c r="D172" s="63" t="s">
        <v>742</v>
      </c>
      <c r="E172" s="63">
        <v>45782</v>
      </c>
      <c r="F172">
        <v>3712</v>
      </c>
    </row>
    <row r="173" spans="1:6" hidden="1">
      <c r="A173" t="s">
        <v>201</v>
      </c>
      <c r="B173" t="s">
        <v>37</v>
      </c>
      <c r="D173" s="63" t="s">
        <v>743</v>
      </c>
      <c r="E173" s="63">
        <v>45810</v>
      </c>
      <c r="F173">
        <v>3712</v>
      </c>
    </row>
    <row r="174" spans="1:6" hidden="1">
      <c r="A174" t="s">
        <v>201</v>
      </c>
      <c r="B174" t="s">
        <v>37</v>
      </c>
      <c r="D174" s="63" t="s">
        <v>744</v>
      </c>
      <c r="E174" s="63">
        <v>45829</v>
      </c>
      <c r="F174">
        <v>3712</v>
      </c>
    </row>
    <row r="175" spans="1:6" hidden="1">
      <c r="A175" t="s">
        <v>201</v>
      </c>
      <c r="B175" t="s">
        <v>37</v>
      </c>
      <c r="D175" s="63" t="s">
        <v>745</v>
      </c>
      <c r="E175" s="63">
        <v>45900</v>
      </c>
      <c r="F175">
        <v>3712</v>
      </c>
    </row>
    <row r="176" spans="1:6" hidden="1">
      <c r="A176" t="s">
        <v>201</v>
      </c>
      <c r="B176" t="s">
        <v>37</v>
      </c>
      <c r="D176" s="63" t="s">
        <v>746</v>
      </c>
      <c r="E176" s="63">
        <v>45928</v>
      </c>
      <c r="F176">
        <v>3712</v>
      </c>
    </row>
    <row r="177" spans="1:6" hidden="1">
      <c r="A177" t="s">
        <v>201</v>
      </c>
      <c r="B177" t="s">
        <v>37</v>
      </c>
      <c r="D177" s="63" t="s">
        <v>747</v>
      </c>
      <c r="E177" s="63">
        <v>45942</v>
      </c>
      <c r="F177">
        <v>3712</v>
      </c>
    </row>
    <row r="178" spans="1:6" hidden="1">
      <c r="A178" t="s">
        <v>201</v>
      </c>
      <c r="B178" t="s">
        <v>37</v>
      </c>
      <c r="D178" s="63" t="s">
        <v>748</v>
      </c>
      <c r="E178" s="63">
        <v>45996</v>
      </c>
      <c r="F178">
        <v>3712</v>
      </c>
    </row>
    <row r="179" spans="1:6" hidden="1">
      <c r="A179" t="s">
        <v>201</v>
      </c>
      <c r="B179" t="s">
        <v>13</v>
      </c>
      <c r="C179" t="s">
        <v>571</v>
      </c>
      <c r="D179" s="63" t="s">
        <v>749</v>
      </c>
      <c r="E179" s="63">
        <v>45759</v>
      </c>
      <c r="F179">
        <v>601</v>
      </c>
    </row>
    <row r="180" spans="1:6" hidden="1">
      <c r="A180" t="s">
        <v>201</v>
      </c>
      <c r="B180" t="s">
        <v>13</v>
      </c>
      <c r="D180" s="63" t="s">
        <v>750</v>
      </c>
      <c r="E180" s="63">
        <v>45764</v>
      </c>
      <c r="F180">
        <v>597</v>
      </c>
    </row>
    <row r="181" spans="1:6" hidden="1">
      <c r="A181" t="s">
        <v>201</v>
      </c>
      <c r="B181" t="s">
        <v>13</v>
      </c>
      <c r="D181" s="63" t="s">
        <v>751</v>
      </c>
      <c r="E181" s="63">
        <v>45775</v>
      </c>
      <c r="F181">
        <v>597</v>
      </c>
    </row>
    <row r="182" spans="1:6" hidden="1">
      <c r="A182" t="s">
        <v>201</v>
      </c>
      <c r="B182" t="s">
        <v>13</v>
      </c>
      <c r="D182" s="63" t="s">
        <v>752</v>
      </c>
      <c r="E182" s="63">
        <v>45778</v>
      </c>
      <c r="F182">
        <v>597</v>
      </c>
    </row>
    <row r="183" spans="1:6" hidden="1">
      <c r="A183" t="s">
        <v>201</v>
      </c>
      <c r="B183" t="s">
        <v>13</v>
      </c>
      <c r="D183" s="63" t="s">
        <v>753</v>
      </c>
      <c r="E183" s="63">
        <v>45782</v>
      </c>
      <c r="F183">
        <v>597</v>
      </c>
    </row>
    <row r="184" spans="1:6" hidden="1">
      <c r="A184" t="s">
        <v>201</v>
      </c>
      <c r="B184" t="s">
        <v>13</v>
      </c>
      <c r="D184" s="63" t="s">
        <v>754</v>
      </c>
      <c r="E184" s="63">
        <v>45790</v>
      </c>
      <c r="F184">
        <v>597</v>
      </c>
    </row>
    <row r="185" spans="1:6" hidden="1">
      <c r="A185" t="s">
        <v>201</v>
      </c>
      <c r="B185" t="s">
        <v>13</v>
      </c>
      <c r="D185" s="63" t="s">
        <v>755</v>
      </c>
      <c r="E185" s="63">
        <v>45790</v>
      </c>
      <c r="F185">
        <v>601</v>
      </c>
    </row>
    <row r="186" spans="1:6" hidden="1">
      <c r="A186" t="s">
        <v>201</v>
      </c>
      <c r="B186" t="s">
        <v>13</v>
      </c>
      <c r="D186" s="63" t="s">
        <v>756</v>
      </c>
      <c r="E186" s="63">
        <v>45794</v>
      </c>
      <c r="F186">
        <v>597</v>
      </c>
    </row>
    <row r="187" spans="1:6" hidden="1">
      <c r="A187" t="s">
        <v>201</v>
      </c>
      <c r="B187" t="s">
        <v>13</v>
      </c>
      <c r="D187" s="63" t="s">
        <v>757</v>
      </c>
      <c r="E187" s="63">
        <v>45794</v>
      </c>
      <c r="F187">
        <v>601</v>
      </c>
    </row>
    <row r="188" spans="1:6" hidden="1">
      <c r="A188" t="s">
        <v>201</v>
      </c>
      <c r="B188" t="s">
        <v>13</v>
      </c>
      <c r="D188" s="63" t="s">
        <v>758</v>
      </c>
      <c r="E188" s="63">
        <v>45801</v>
      </c>
      <c r="F188">
        <v>597</v>
      </c>
    </row>
    <row r="189" spans="1:6" hidden="1">
      <c r="A189" t="s">
        <v>201</v>
      </c>
      <c r="B189" t="s">
        <v>13</v>
      </c>
      <c r="D189" s="63" t="s">
        <v>759</v>
      </c>
      <c r="E189" s="63">
        <v>45801</v>
      </c>
      <c r="F189">
        <v>601</v>
      </c>
    </row>
    <row r="190" spans="1:6" hidden="1">
      <c r="A190" t="s">
        <v>201</v>
      </c>
      <c r="B190" t="s">
        <v>13</v>
      </c>
      <c r="D190" s="63" t="s">
        <v>760</v>
      </c>
      <c r="E190" s="63">
        <v>45810</v>
      </c>
      <c r="F190">
        <v>1171</v>
      </c>
    </row>
    <row r="191" spans="1:6" hidden="1">
      <c r="A191" t="s">
        <v>201</v>
      </c>
      <c r="B191" t="s">
        <v>13</v>
      </c>
      <c r="D191" s="63" t="s">
        <v>761</v>
      </c>
      <c r="E191" s="63">
        <v>45810</v>
      </c>
      <c r="F191">
        <v>597</v>
      </c>
    </row>
    <row r="192" spans="1:6" hidden="1">
      <c r="A192" t="s">
        <v>201</v>
      </c>
      <c r="B192" t="s">
        <v>13</v>
      </c>
      <c r="D192" s="63" t="s">
        <v>762</v>
      </c>
      <c r="E192" s="63">
        <v>45818</v>
      </c>
      <c r="F192">
        <v>597</v>
      </c>
    </row>
    <row r="193" spans="1:6" hidden="1">
      <c r="A193" t="s">
        <v>201</v>
      </c>
      <c r="B193" t="s">
        <v>13</v>
      </c>
      <c r="D193" s="63" t="s">
        <v>763</v>
      </c>
      <c r="E193" s="63">
        <v>45818</v>
      </c>
      <c r="F193">
        <v>601</v>
      </c>
    </row>
    <row r="194" spans="1:6" hidden="1">
      <c r="A194" t="s">
        <v>201</v>
      </c>
      <c r="B194" t="s">
        <v>13</v>
      </c>
      <c r="D194" s="63" t="s">
        <v>764</v>
      </c>
      <c r="E194" s="63">
        <v>45829</v>
      </c>
      <c r="F194">
        <v>597</v>
      </c>
    </row>
    <row r="195" spans="1:6" hidden="1">
      <c r="A195" t="s">
        <v>201</v>
      </c>
      <c r="B195" t="s">
        <v>13</v>
      </c>
      <c r="D195" s="63" t="s">
        <v>765</v>
      </c>
      <c r="E195" s="63">
        <v>45829</v>
      </c>
      <c r="F195">
        <v>601</v>
      </c>
    </row>
    <row r="196" spans="1:6" hidden="1">
      <c r="A196" t="s">
        <v>201</v>
      </c>
      <c r="B196" t="s">
        <v>13</v>
      </c>
      <c r="D196" s="63" t="s">
        <v>766</v>
      </c>
      <c r="E196" s="63">
        <v>45836</v>
      </c>
      <c r="F196">
        <v>601</v>
      </c>
    </row>
    <row r="197" spans="1:6" hidden="1">
      <c r="A197" t="s">
        <v>201</v>
      </c>
      <c r="B197" t="s">
        <v>13</v>
      </c>
      <c r="D197" s="63" t="s">
        <v>767</v>
      </c>
      <c r="E197" s="63">
        <v>45900</v>
      </c>
      <c r="F197">
        <v>601</v>
      </c>
    </row>
    <row r="198" spans="1:6" hidden="1">
      <c r="A198" t="s">
        <v>201</v>
      </c>
      <c r="B198" t="s">
        <v>13</v>
      </c>
      <c r="D198" s="63" t="s">
        <v>768</v>
      </c>
      <c r="E198" s="63">
        <v>45907</v>
      </c>
      <c r="F198">
        <v>601</v>
      </c>
    </row>
    <row r="199" spans="1:6" hidden="1">
      <c r="A199" t="s">
        <v>201</v>
      </c>
      <c r="B199" t="s">
        <v>13</v>
      </c>
      <c r="D199" s="63" t="s">
        <v>769</v>
      </c>
      <c r="E199" s="63">
        <v>45914</v>
      </c>
      <c r="F199">
        <v>601</v>
      </c>
    </row>
    <row r="200" spans="1:6" hidden="1">
      <c r="A200" t="s">
        <v>201</v>
      </c>
      <c r="B200" t="s">
        <v>13</v>
      </c>
      <c r="D200" s="63" t="s">
        <v>770</v>
      </c>
      <c r="E200" s="63">
        <v>45928</v>
      </c>
      <c r="F200">
        <v>601</v>
      </c>
    </row>
    <row r="201" spans="1:6" hidden="1">
      <c r="A201" t="s">
        <v>201</v>
      </c>
      <c r="B201" t="s">
        <v>13</v>
      </c>
      <c r="D201" s="63" t="s">
        <v>771</v>
      </c>
      <c r="E201" s="63">
        <v>45935</v>
      </c>
      <c r="F201">
        <v>601</v>
      </c>
    </row>
    <row r="202" spans="1:6" hidden="1">
      <c r="A202" t="s">
        <v>201</v>
      </c>
      <c r="B202" t="s">
        <v>13</v>
      </c>
      <c r="D202" s="63" t="s">
        <v>772</v>
      </c>
      <c r="E202" s="63">
        <v>45942</v>
      </c>
      <c r="F202">
        <v>601</v>
      </c>
    </row>
    <row r="203" spans="1:6" hidden="1">
      <c r="A203" t="s">
        <v>201</v>
      </c>
      <c r="B203" t="s">
        <v>13</v>
      </c>
      <c r="D203" s="63" t="s">
        <v>773</v>
      </c>
      <c r="E203" s="63">
        <v>45990</v>
      </c>
      <c r="F203">
        <v>601</v>
      </c>
    </row>
    <row r="204" spans="1:6" hidden="1">
      <c r="A204" t="s">
        <v>201</v>
      </c>
      <c r="B204" t="s">
        <v>13</v>
      </c>
      <c r="D204" s="63" t="s">
        <v>774</v>
      </c>
      <c r="E204" s="63">
        <v>45991</v>
      </c>
      <c r="F204">
        <v>599</v>
      </c>
    </row>
    <row r="205" spans="1:6" hidden="1">
      <c r="A205" t="s">
        <v>201</v>
      </c>
      <c r="B205" t="s">
        <v>13</v>
      </c>
      <c r="D205" s="63" t="s">
        <v>775</v>
      </c>
      <c r="E205" s="63">
        <v>45996</v>
      </c>
      <c r="F205">
        <v>3730</v>
      </c>
    </row>
    <row r="206" spans="1:6" hidden="1">
      <c r="A206" t="s">
        <v>201</v>
      </c>
      <c r="B206" t="s">
        <v>13</v>
      </c>
      <c r="D206" s="63" t="s">
        <v>776</v>
      </c>
      <c r="E206" s="63">
        <v>45996</v>
      </c>
      <c r="F206">
        <v>603</v>
      </c>
    </row>
    <row r="207" spans="1:6" hidden="1">
      <c r="A207" t="s">
        <v>201</v>
      </c>
      <c r="B207" t="s">
        <v>13</v>
      </c>
      <c r="D207" s="63" t="s">
        <v>777</v>
      </c>
      <c r="E207" s="63">
        <v>46005</v>
      </c>
      <c r="F207">
        <v>599</v>
      </c>
    </row>
    <row r="208" spans="1:6" hidden="1">
      <c r="A208" t="s">
        <v>201</v>
      </c>
      <c r="B208" t="s">
        <v>22</v>
      </c>
      <c r="C208" t="s">
        <v>571</v>
      </c>
      <c r="D208" s="63" t="s">
        <v>778</v>
      </c>
      <c r="E208" s="63">
        <v>45765</v>
      </c>
      <c r="F208">
        <v>3752</v>
      </c>
    </row>
    <row r="209" spans="1:6" hidden="1">
      <c r="A209" t="s">
        <v>201</v>
      </c>
      <c r="B209" t="s">
        <v>22</v>
      </c>
      <c r="D209" s="63" t="s">
        <v>779</v>
      </c>
      <c r="E209" s="63">
        <v>45996</v>
      </c>
      <c r="F209">
        <v>3752</v>
      </c>
    </row>
    <row r="210" spans="1:6" hidden="1">
      <c r="A210" t="s">
        <v>780</v>
      </c>
      <c r="B210" t="s">
        <v>44</v>
      </c>
      <c r="C210" t="s">
        <v>571</v>
      </c>
      <c r="D210" s="63" t="s">
        <v>781</v>
      </c>
      <c r="E210" s="63">
        <v>45763</v>
      </c>
      <c r="F210">
        <v>839</v>
      </c>
    </row>
    <row r="211" spans="1:6" hidden="1">
      <c r="A211" t="s">
        <v>223</v>
      </c>
      <c r="B211" t="s">
        <v>13</v>
      </c>
      <c r="C211" t="s">
        <v>571</v>
      </c>
      <c r="D211" s="63" t="s">
        <v>782</v>
      </c>
      <c r="E211" s="63">
        <v>45769</v>
      </c>
      <c r="F211">
        <v>871</v>
      </c>
    </row>
    <row r="212" spans="1:6" hidden="1">
      <c r="A212" t="s">
        <v>223</v>
      </c>
      <c r="B212" t="s">
        <v>13</v>
      </c>
      <c r="D212" s="63" t="s">
        <v>783</v>
      </c>
      <c r="E212" s="63">
        <v>45781</v>
      </c>
      <c r="F212">
        <v>871</v>
      </c>
    </row>
    <row r="213" spans="1:6" hidden="1">
      <c r="A213" t="s">
        <v>223</v>
      </c>
      <c r="B213" t="s">
        <v>13</v>
      </c>
      <c r="D213" s="63" t="s">
        <v>784</v>
      </c>
      <c r="E213" s="63">
        <v>45795</v>
      </c>
      <c r="F213">
        <v>871</v>
      </c>
    </row>
    <row r="214" spans="1:6" hidden="1">
      <c r="A214" t="s">
        <v>223</v>
      </c>
      <c r="B214" t="s">
        <v>13</v>
      </c>
      <c r="D214" s="63" t="s">
        <v>785</v>
      </c>
      <c r="E214" s="63">
        <v>45809</v>
      </c>
      <c r="F214">
        <v>871</v>
      </c>
    </row>
    <row r="215" spans="1:6" hidden="1">
      <c r="A215" t="s">
        <v>223</v>
      </c>
      <c r="B215" t="s">
        <v>13</v>
      </c>
      <c r="D215" s="63" t="s">
        <v>786</v>
      </c>
      <c r="E215" s="63">
        <v>45816</v>
      </c>
      <c r="F215">
        <v>871</v>
      </c>
    </row>
    <row r="216" spans="1:6" hidden="1">
      <c r="A216" t="s">
        <v>223</v>
      </c>
      <c r="B216" t="s">
        <v>13</v>
      </c>
      <c r="D216" s="63" t="s">
        <v>787</v>
      </c>
      <c r="E216" s="63">
        <v>45823</v>
      </c>
      <c r="F216">
        <v>871</v>
      </c>
    </row>
    <row r="217" spans="1:6" hidden="1">
      <c r="A217" t="s">
        <v>223</v>
      </c>
      <c r="B217" t="s">
        <v>13</v>
      </c>
      <c r="D217" s="63" t="s">
        <v>788</v>
      </c>
      <c r="E217" s="63">
        <v>45830</v>
      </c>
      <c r="F217">
        <v>871</v>
      </c>
    </row>
    <row r="218" spans="1:6" hidden="1">
      <c r="A218" t="s">
        <v>223</v>
      </c>
      <c r="B218" t="s">
        <v>13</v>
      </c>
      <c r="D218" s="63" t="s">
        <v>789</v>
      </c>
      <c r="E218" s="63">
        <v>45837</v>
      </c>
      <c r="F218">
        <v>871</v>
      </c>
    </row>
    <row r="219" spans="1:6" hidden="1">
      <c r="A219" t="s">
        <v>223</v>
      </c>
      <c r="B219" t="s">
        <v>13</v>
      </c>
      <c r="D219" s="63" t="s">
        <v>790</v>
      </c>
      <c r="E219" s="63">
        <v>45839</v>
      </c>
      <c r="F219">
        <v>871</v>
      </c>
    </row>
    <row r="220" spans="1:6" hidden="1">
      <c r="A220" t="s">
        <v>223</v>
      </c>
      <c r="B220" t="s">
        <v>13</v>
      </c>
      <c r="D220" s="63" t="s">
        <v>791</v>
      </c>
      <c r="E220" s="63">
        <v>45844</v>
      </c>
      <c r="F220">
        <v>871</v>
      </c>
    </row>
    <row r="221" spans="1:6" hidden="1">
      <c r="A221" t="s">
        <v>223</v>
      </c>
      <c r="B221" t="s">
        <v>13</v>
      </c>
      <c r="D221" s="63" t="s">
        <v>792</v>
      </c>
      <c r="E221" s="63">
        <v>45846</v>
      </c>
      <c r="F221">
        <v>871</v>
      </c>
    </row>
    <row r="222" spans="1:6" hidden="1">
      <c r="A222" t="s">
        <v>223</v>
      </c>
      <c r="B222" t="s">
        <v>13</v>
      </c>
      <c r="D222" s="63" t="s">
        <v>793</v>
      </c>
      <c r="E222" s="63">
        <v>45851</v>
      </c>
      <c r="F222">
        <v>871</v>
      </c>
    </row>
    <row r="223" spans="1:6" hidden="1">
      <c r="A223" t="s">
        <v>223</v>
      </c>
      <c r="B223" t="s">
        <v>13</v>
      </c>
      <c r="D223" s="63" t="s">
        <v>794</v>
      </c>
      <c r="E223" s="63">
        <v>45853</v>
      </c>
      <c r="F223">
        <v>871</v>
      </c>
    </row>
    <row r="224" spans="1:6" hidden="1">
      <c r="A224" t="s">
        <v>223</v>
      </c>
      <c r="B224" t="s">
        <v>13</v>
      </c>
      <c r="D224" s="63" t="s">
        <v>795</v>
      </c>
      <c r="E224" s="63">
        <v>45858</v>
      </c>
      <c r="F224">
        <v>871</v>
      </c>
    </row>
    <row r="225" spans="1:6" hidden="1">
      <c r="A225" t="s">
        <v>223</v>
      </c>
      <c r="B225" t="s">
        <v>13</v>
      </c>
      <c r="D225" s="63" t="s">
        <v>796</v>
      </c>
      <c r="E225" s="63">
        <v>45860</v>
      </c>
      <c r="F225">
        <v>871</v>
      </c>
    </row>
    <row r="226" spans="1:6" hidden="1">
      <c r="A226" t="s">
        <v>223</v>
      </c>
      <c r="B226" t="s">
        <v>13</v>
      </c>
      <c r="D226" s="63" t="s">
        <v>797</v>
      </c>
      <c r="E226" s="63">
        <v>45865</v>
      </c>
      <c r="F226">
        <v>871</v>
      </c>
    </row>
    <row r="227" spans="1:6" hidden="1">
      <c r="A227" t="s">
        <v>223</v>
      </c>
      <c r="B227" t="s">
        <v>13</v>
      </c>
      <c r="D227" s="63" t="s">
        <v>798</v>
      </c>
      <c r="E227" s="63">
        <v>45867</v>
      </c>
      <c r="F227">
        <v>871</v>
      </c>
    </row>
    <row r="228" spans="1:6" hidden="1">
      <c r="A228" t="s">
        <v>223</v>
      </c>
      <c r="B228" t="s">
        <v>13</v>
      </c>
      <c r="D228" s="63" t="s">
        <v>799</v>
      </c>
      <c r="E228" s="63">
        <v>45872</v>
      </c>
      <c r="F228">
        <v>871</v>
      </c>
    </row>
    <row r="229" spans="1:6" hidden="1">
      <c r="A229" t="s">
        <v>223</v>
      </c>
      <c r="B229" t="s">
        <v>13</v>
      </c>
      <c r="D229" s="63" t="s">
        <v>800</v>
      </c>
      <c r="E229" s="63">
        <v>45874</v>
      </c>
      <c r="F229">
        <v>871</v>
      </c>
    </row>
    <row r="230" spans="1:6" hidden="1">
      <c r="A230" t="s">
        <v>223</v>
      </c>
      <c r="B230" t="s">
        <v>13</v>
      </c>
      <c r="D230" s="63" t="s">
        <v>801</v>
      </c>
      <c r="E230" s="63">
        <v>45879</v>
      </c>
      <c r="F230">
        <v>871</v>
      </c>
    </row>
    <row r="231" spans="1:6" hidden="1">
      <c r="A231" t="s">
        <v>223</v>
      </c>
      <c r="B231" t="s">
        <v>13</v>
      </c>
      <c r="D231" s="63" t="s">
        <v>802</v>
      </c>
      <c r="E231" s="63">
        <v>45881</v>
      </c>
      <c r="F231">
        <v>871</v>
      </c>
    </row>
    <row r="232" spans="1:6" hidden="1">
      <c r="A232" t="s">
        <v>223</v>
      </c>
      <c r="B232" t="s">
        <v>13</v>
      </c>
      <c r="D232" s="63" t="s">
        <v>803</v>
      </c>
      <c r="E232" s="63">
        <v>45886</v>
      </c>
      <c r="F232">
        <v>871</v>
      </c>
    </row>
    <row r="233" spans="1:6" hidden="1">
      <c r="A233" t="s">
        <v>223</v>
      </c>
      <c r="B233" t="s">
        <v>13</v>
      </c>
      <c r="D233" s="63" t="s">
        <v>804</v>
      </c>
      <c r="E233" s="63">
        <v>45888</v>
      </c>
      <c r="F233">
        <v>871</v>
      </c>
    </row>
    <row r="234" spans="1:6" hidden="1">
      <c r="A234" t="s">
        <v>223</v>
      </c>
      <c r="B234" t="s">
        <v>13</v>
      </c>
      <c r="D234" s="63" t="s">
        <v>805</v>
      </c>
      <c r="E234" s="63">
        <v>45893</v>
      </c>
      <c r="F234">
        <v>871</v>
      </c>
    </row>
    <row r="235" spans="1:6" hidden="1">
      <c r="A235" t="s">
        <v>223</v>
      </c>
      <c r="B235" t="s">
        <v>13</v>
      </c>
      <c r="D235" s="63" t="s">
        <v>806</v>
      </c>
      <c r="E235" s="63">
        <v>45895</v>
      </c>
      <c r="F235">
        <v>873</v>
      </c>
    </row>
    <row r="236" spans="1:6" hidden="1">
      <c r="A236" t="s">
        <v>223</v>
      </c>
      <c r="B236" t="s">
        <v>13</v>
      </c>
      <c r="D236" s="63" t="s">
        <v>807</v>
      </c>
      <c r="E236" s="63">
        <v>45900</v>
      </c>
      <c r="F236">
        <v>871</v>
      </c>
    </row>
    <row r="237" spans="1:6" hidden="1">
      <c r="A237" t="s">
        <v>223</v>
      </c>
      <c r="B237" t="s">
        <v>13</v>
      </c>
      <c r="D237" s="63" t="s">
        <v>808</v>
      </c>
      <c r="E237" s="63">
        <v>45907</v>
      </c>
      <c r="F237">
        <v>871</v>
      </c>
    </row>
    <row r="238" spans="1:6" hidden="1">
      <c r="A238" t="s">
        <v>223</v>
      </c>
      <c r="B238" t="s">
        <v>13</v>
      </c>
      <c r="D238" s="63" t="s">
        <v>809</v>
      </c>
      <c r="E238" s="63">
        <v>45914</v>
      </c>
      <c r="F238">
        <v>871</v>
      </c>
    </row>
    <row r="239" spans="1:6" hidden="1">
      <c r="A239" t="s">
        <v>223</v>
      </c>
      <c r="B239" t="s">
        <v>13</v>
      </c>
      <c r="D239" s="63" t="s">
        <v>810</v>
      </c>
      <c r="E239" s="63">
        <v>45921</v>
      </c>
      <c r="F239">
        <v>871</v>
      </c>
    </row>
    <row r="240" spans="1:6" hidden="1">
      <c r="A240" t="s">
        <v>223</v>
      </c>
      <c r="B240" t="s">
        <v>13</v>
      </c>
      <c r="D240" s="63" t="s">
        <v>811</v>
      </c>
      <c r="E240" s="63">
        <v>45928</v>
      </c>
      <c r="F240">
        <v>871</v>
      </c>
    </row>
    <row r="241" spans="1:6" hidden="1">
      <c r="A241" t="s">
        <v>223</v>
      </c>
      <c r="B241" t="s">
        <v>13</v>
      </c>
      <c r="D241" s="63" t="s">
        <v>812</v>
      </c>
      <c r="E241" s="63">
        <v>45935</v>
      </c>
      <c r="F241">
        <v>871</v>
      </c>
    </row>
    <row r="242" spans="1:6" hidden="1">
      <c r="A242" t="s">
        <v>223</v>
      </c>
      <c r="B242" t="s">
        <v>13</v>
      </c>
      <c r="D242" s="63" t="s">
        <v>813</v>
      </c>
      <c r="E242" s="63">
        <v>45942</v>
      </c>
      <c r="F242">
        <v>871</v>
      </c>
    </row>
    <row r="243" spans="1:6" hidden="1">
      <c r="A243" t="s">
        <v>223</v>
      </c>
      <c r="B243" t="s">
        <v>13</v>
      </c>
      <c r="D243" s="63" t="s">
        <v>814</v>
      </c>
      <c r="E243" s="63">
        <v>45949</v>
      </c>
      <c r="F243">
        <v>871</v>
      </c>
    </row>
    <row r="244" spans="1:6" hidden="1">
      <c r="A244" t="s">
        <v>223</v>
      </c>
      <c r="B244" t="s">
        <v>13</v>
      </c>
      <c r="D244" s="63" t="s">
        <v>815</v>
      </c>
      <c r="E244" s="63">
        <v>45988</v>
      </c>
      <c r="F244">
        <v>871</v>
      </c>
    </row>
    <row r="245" spans="1:6" hidden="1">
      <c r="A245" t="s">
        <v>223</v>
      </c>
      <c r="B245" t="s">
        <v>13</v>
      </c>
      <c r="D245" s="63" t="s">
        <v>816</v>
      </c>
      <c r="E245" s="63">
        <v>45990</v>
      </c>
      <c r="F245">
        <v>1742</v>
      </c>
    </row>
    <row r="246" spans="1:6" hidden="1">
      <c r="A246" t="s">
        <v>223</v>
      </c>
      <c r="B246" t="s">
        <v>13</v>
      </c>
      <c r="D246" s="63" t="s">
        <v>817</v>
      </c>
      <c r="E246" s="63">
        <v>46001</v>
      </c>
      <c r="F246">
        <v>871</v>
      </c>
    </row>
    <row r="247" spans="1:6" hidden="1">
      <c r="A247" t="s">
        <v>173</v>
      </c>
      <c r="B247" t="s">
        <v>24</v>
      </c>
      <c r="C247" t="s">
        <v>571</v>
      </c>
      <c r="D247" s="63" t="s">
        <v>818</v>
      </c>
      <c r="E247" s="63">
        <v>45963</v>
      </c>
      <c r="F247">
        <v>7031</v>
      </c>
    </row>
    <row r="248" spans="1:6" hidden="1">
      <c r="A248" t="s">
        <v>206</v>
      </c>
      <c r="B248" t="s">
        <v>33</v>
      </c>
      <c r="C248" t="s">
        <v>571</v>
      </c>
      <c r="D248" s="63" t="s">
        <v>819</v>
      </c>
      <c r="E248" s="63">
        <v>45996</v>
      </c>
      <c r="F248">
        <v>1729</v>
      </c>
    </row>
    <row r="249" spans="1:6" hidden="1">
      <c r="A249" t="s">
        <v>206</v>
      </c>
      <c r="B249" t="s">
        <v>37</v>
      </c>
      <c r="C249" t="s">
        <v>571</v>
      </c>
      <c r="D249" s="63" t="s">
        <v>820</v>
      </c>
      <c r="E249" s="63">
        <v>45764</v>
      </c>
      <c r="F249">
        <v>1377</v>
      </c>
    </row>
    <row r="250" spans="1:6" hidden="1">
      <c r="A250" t="s">
        <v>206</v>
      </c>
      <c r="B250" t="s">
        <v>37</v>
      </c>
      <c r="D250" s="63" t="s">
        <v>821</v>
      </c>
      <c r="E250" s="63">
        <v>45996</v>
      </c>
      <c r="F250">
        <v>1577</v>
      </c>
    </row>
    <row r="251" spans="1:6" hidden="1">
      <c r="A251" t="s">
        <v>206</v>
      </c>
      <c r="B251" t="s">
        <v>13</v>
      </c>
      <c r="C251" t="s">
        <v>571</v>
      </c>
      <c r="D251" s="63" t="s">
        <v>822</v>
      </c>
      <c r="E251" s="63">
        <v>45759</v>
      </c>
      <c r="F251">
        <v>1801</v>
      </c>
    </row>
    <row r="252" spans="1:6" hidden="1">
      <c r="A252" t="s">
        <v>206</v>
      </c>
      <c r="B252" t="s">
        <v>13</v>
      </c>
      <c r="D252" s="63" t="s">
        <v>823</v>
      </c>
      <c r="E252" s="63">
        <v>45764</v>
      </c>
      <c r="F252">
        <v>1401</v>
      </c>
    </row>
    <row r="253" spans="1:6" hidden="1">
      <c r="A253" t="s">
        <v>206</v>
      </c>
      <c r="B253" t="s">
        <v>13</v>
      </c>
      <c r="D253" s="63" t="s">
        <v>824</v>
      </c>
      <c r="E253" s="63">
        <v>45778</v>
      </c>
      <c r="F253">
        <v>585</v>
      </c>
    </row>
    <row r="254" spans="1:6" hidden="1">
      <c r="A254" t="s">
        <v>206</v>
      </c>
      <c r="B254" t="s">
        <v>13</v>
      </c>
      <c r="D254" s="63" t="s">
        <v>825</v>
      </c>
      <c r="E254" s="63">
        <v>45801</v>
      </c>
      <c r="F254">
        <v>585</v>
      </c>
    </row>
    <row r="255" spans="1:6" hidden="1">
      <c r="A255" t="s">
        <v>206</v>
      </c>
      <c r="B255" t="s">
        <v>13</v>
      </c>
      <c r="D255" s="63" t="s">
        <v>826</v>
      </c>
      <c r="E255" s="63">
        <v>45816</v>
      </c>
      <c r="F255">
        <v>585</v>
      </c>
    </row>
    <row r="256" spans="1:6" hidden="1">
      <c r="A256" t="s">
        <v>206</v>
      </c>
      <c r="B256" t="s">
        <v>13</v>
      </c>
      <c r="D256" s="63" t="s">
        <v>827</v>
      </c>
      <c r="E256" s="63">
        <v>45830</v>
      </c>
      <c r="F256">
        <v>585</v>
      </c>
    </row>
    <row r="257" spans="1:6" hidden="1">
      <c r="A257" t="s">
        <v>206</v>
      </c>
      <c r="B257" t="s">
        <v>13</v>
      </c>
      <c r="D257" s="63" t="s">
        <v>828</v>
      </c>
      <c r="E257" s="63">
        <v>45837</v>
      </c>
      <c r="F257">
        <v>585</v>
      </c>
    </row>
    <row r="258" spans="1:6" hidden="1">
      <c r="A258" t="s">
        <v>206</v>
      </c>
      <c r="B258" t="s">
        <v>13</v>
      </c>
      <c r="D258" s="63" t="s">
        <v>829</v>
      </c>
      <c r="E258" s="63">
        <v>45990</v>
      </c>
      <c r="F258">
        <v>1601</v>
      </c>
    </row>
    <row r="259" spans="1:6" hidden="1">
      <c r="A259" t="s">
        <v>206</v>
      </c>
      <c r="B259" t="s">
        <v>13</v>
      </c>
      <c r="D259" s="63" t="s">
        <v>830</v>
      </c>
      <c r="E259" s="63">
        <v>45996</v>
      </c>
      <c r="F259">
        <v>1601</v>
      </c>
    </row>
    <row r="260" spans="1:6" hidden="1">
      <c r="A260" t="s">
        <v>206</v>
      </c>
      <c r="B260" t="s">
        <v>21</v>
      </c>
      <c r="C260" t="s">
        <v>571</v>
      </c>
      <c r="D260" s="63" t="s">
        <v>831</v>
      </c>
      <c r="E260" s="63">
        <v>45996</v>
      </c>
      <c r="F260">
        <v>1547</v>
      </c>
    </row>
    <row r="261" spans="1:6" hidden="1">
      <c r="A261" t="s">
        <v>392</v>
      </c>
      <c r="B261" t="s">
        <v>36</v>
      </c>
      <c r="C261" t="s">
        <v>571</v>
      </c>
      <c r="D261" s="63" t="s">
        <v>832</v>
      </c>
      <c r="E261" s="63">
        <v>45759</v>
      </c>
      <c r="F261">
        <v>965</v>
      </c>
    </row>
    <row r="262" spans="1:6" hidden="1">
      <c r="A262" t="s">
        <v>392</v>
      </c>
      <c r="B262" t="s">
        <v>13</v>
      </c>
      <c r="C262" t="s">
        <v>571</v>
      </c>
      <c r="D262" s="63" t="s">
        <v>833</v>
      </c>
      <c r="E262" s="63">
        <v>45759</v>
      </c>
      <c r="F262">
        <v>1355</v>
      </c>
    </row>
    <row r="263" spans="1:6" hidden="1">
      <c r="A263" t="s">
        <v>392</v>
      </c>
      <c r="B263" t="s">
        <v>13</v>
      </c>
      <c r="D263" s="63" t="s">
        <v>834</v>
      </c>
      <c r="E263" s="63">
        <v>45782</v>
      </c>
      <c r="F263">
        <v>1355</v>
      </c>
    </row>
    <row r="264" spans="1:6" hidden="1">
      <c r="A264" t="s">
        <v>392</v>
      </c>
      <c r="B264" t="s">
        <v>13</v>
      </c>
      <c r="D264" s="63" t="s">
        <v>835</v>
      </c>
      <c r="E264" s="63">
        <v>45788</v>
      </c>
      <c r="F264">
        <v>1355</v>
      </c>
    </row>
    <row r="265" spans="1:6" hidden="1">
      <c r="A265" t="s">
        <v>392</v>
      </c>
      <c r="B265" t="s">
        <v>13</v>
      </c>
      <c r="D265" s="63" t="s">
        <v>836</v>
      </c>
      <c r="E265" s="63">
        <v>45796</v>
      </c>
      <c r="F265">
        <v>1355</v>
      </c>
    </row>
    <row r="266" spans="1:6" hidden="1">
      <c r="A266" t="s">
        <v>392</v>
      </c>
      <c r="B266" t="s">
        <v>13</v>
      </c>
      <c r="D266" s="63" t="s">
        <v>837</v>
      </c>
      <c r="E266" s="63">
        <v>45802</v>
      </c>
      <c r="F266">
        <v>1355</v>
      </c>
    </row>
    <row r="267" spans="1:6" hidden="1">
      <c r="A267" t="s">
        <v>392</v>
      </c>
      <c r="B267" t="s">
        <v>13</v>
      </c>
      <c r="D267" s="63" t="s">
        <v>838</v>
      </c>
      <c r="E267" s="63">
        <v>45822</v>
      </c>
      <c r="F267">
        <v>1355</v>
      </c>
    </row>
    <row r="268" spans="1:6" hidden="1">
      <c r="A268" t="s">
        <v>392</v>
      </c>
      <c r="B268" t="s">
        <v>13</v>
      </c>
      <c r="D268" s="63" t="s">
        <v>839</v>
      </c>
      <c r="E268" s="63">
        <v>45829</v>
      </c>
      <c r="F268">
        <v>1355</v>
      </c>
    </row>
    <row r="269" spans="1:6" hidden="1">
      <c r="A269" t="s">
        <v>392</v>
      </c>
      <c r="B269" t="s">
        <v>13</v>
      </c>
      <c r="D269" s="63" t="s">
        <v>840</v>
      </c>
      <c r="E269" s="63">
        <v>45830</v>
      </c>
      <c r="F269">
        <v>1355</v>
      </c>
    </row>
    <row r="270" spans="1:6" hidden="1">
      <c r="A270" t="s">
        <v>392</v>
      </c>
      <c r="B270" t="s">
        <v>13</v>
      </c>
      <c r="D270" s="63" t="s">
        <v>841</v>
      </c>
      <c r="E270" s="63">
        <v>45836</v>
      </c>
      <c r="F270">
        <v>1355</v>
      </c>
    </row>
    <row r="271" spans="1:6" hidden="1">
      <c r="A271" t="s">
        <v>392</v>
      </c>
      <c r="B271" t="s">
        <v>13</v>
      </c>
      <c r="D271" s="63" t="s">
        <v>842</v>
      </c>
      <c r="E271" s="63">
        <v>45843</v>
      </c>
      <c r="F271">
        <v>1355</v>
      </c>
    </row>
    <row r="272" spans="1:6" hidden="1">
      <c r="A272" t="s">
        <v>392</v>
      </c>
      <c r="B272" t="s">
        <v>13</v>
      </c>
      <c r="D272" s="63" t="s">
        <v>843</v>
      </c>
      <c r="E272" s="63">
        <v>45850</v>
      </c>
      <c r="F272">
        <v>1355</v>
      </c>
    </row>
    <row r="273" spans="1:6" hidden="1">
      <c r="A273" t="s">
        <v>392</v>
      </c>
      <c r="B273" t="s">
        <v>13</v>
      </c>
      <c r="D273" s="63" t="s">
        <v>844</v>
      </c>
      <c r="E273" s="63">
        <v>45857</v>
      </c>
      <c r="F273">
        <v>1355</v>
      </c>
    </row>
    <row r="274" spans="1:6" hidden="1">
      <c r="A274" t="s">
        <v>392</v>
      </c>
      <c r="B274" t="s">
        <v>13</v>
      </c>
      <c r="D274" s="63" t="s">
        <v>845</v>
      </c>
      <c r="E274" s="63">
        <v>45864</v>
      </c>
      <c r="F274">
        <v>1355</v>
      </c>
    </row>
    <row r="275" spans="1:6" hidden="1">
      <c r="A275" t="s">
        <v>392</v>
      </c>
      <c r="B275" t="s">
        <v>13</v>
      </c>
      <c r="D275" s="63" t="s">
        <v>846</v>
      </c>
      <c r="E275" s="63">
        <v>45871</v>
      </c>
      <c r="F275">
        <v>1355</v>
      </c>
    </row>
    <row r="276" spans="1:6" hidden="1">
      <c r="A276" t="s">
        <v>392</v>
      </c>
      <c r="B276" t="s">
        <v>13</v>
      </c>
      <c r="D276" s="63" t="s">
        <v>847</v>
      </c>
      <c r="E276" s="63">
        <v>45878</v>
      </c>
      <c r="F276">
        <v>1355</v>
      </c>
    </row>
    <row r="277" spans="1:6" hidden="1">
      <c r="A277" t="s">
        <v>392</v>
      </c>
      <c r="B277" t="s">
        <v>13</v>
      </c>
      <c r="D277" s="63" t="s">
        <v>848</v>
      </c>
      <c r="E277" s="63">
        <v>45885</v>
      </c>
      <c r="F277">
        <v>1355</v>
      </c>
    </row>
    <row r="278" spans="1:6" hidden="1">
      <c r="A278" t="s">
        <v>392</v>
      </c>
      <c r="B278" t="s">
        <v>13</v>
      </c>
      <c r="D278" s="63" t="s">
        <v>849</v>
      </c>
      <c r="E278" s="63">
        <v>45892</v>
      </c>
      <c r="F278">
        <v>1355</v>
      </c>
    </row>
    <row r="279" spans="1:6" hidden="1">
      <c r="A279" t="s">
        <v>392</v>
      </c>
      <c r="B279" t="s">
        <v>13</v>
      </c>
      <c r="D279" s="63" t="s">
        <v>850</v>
      </c>
      <c r="E279" s="63">
        <v>45899</v>
      </c>
      <c r="F279">
        <v>1355</v>
      </c>
    </row>
    <row r="280" spans="1:6" hidden="1">
      <c r="A280" t="s">
        <v>392</v>
      </c>
      <c r="B280" t="s">
        <v>13</v>
      </c>
      <c r="D280" s="63" t="s">
        <v>851</v>
      </c>
      <c r="E280" s="63">
        <v>45906</v>
      </c>
      <c r="F280">
        <v>1355</v>
      </c>
    </row>
    <row r="281" spans="1:6" hidden="1">
      <c r="A281" t="s">
        <v>392</v>
      </c>
      <c r="B281" t="s">
        <v>13</v>
      </c>
      <c r="D281" s="63" t="s">
        <v>852</v>
      </c>
      <c r="E281" s="63">
        <v>45913</v>
      </c>
      <c r="F281">
        <v>1355</v>
      </c>
    </row>
    <row r="282" spans="1:6" hidden="1">
      <c r="A282" t="s">
        <v>392</v>
      </c>
      <c r="B282" t="s">
        <v>13</v>
      </c>
      <c r="D282" s="63" t="s">
        <v>853</v>
      </c>
      <c r="E282" s="63">
        <v>45920</v>
      </c>
      <c r="F282">
        <v>1355</v>
      </c>
    </row>
    <row r="283" spans="1:6" hidden="1">
      <c r="A283" t="s">
        <v>392</v>
      </c>
      <c r="B283" t="s">
        <v>13</v>
      </c>
      <c r="D283" s="63" t="s">
        <v>854</v>
      </c>
      <c r="E283" s="63">
        <v>45927</v>
      </c>
      <c r="F283">
        <v>1355</v>
      </c>
    </row>
    <row r="284" spans="1:6" hidden="1">
      <c r="A284" t="s">
        <v>392</v>
      </c>
      <c r="B284" t="s">
        <v>13</v>
      </c>
      <c r="D284" s="63" t="s">
        <v>855</v>
      </c>
      <c r="E284" s="63">
        <v>45934</v>
      </c>
      <c r="F284">
        <v>1355</v>
      </c>
    </row>
    <row r="285" spans="1:6" hidden="1">
      <c r="A285" t="s">
        <v>392</v>
      </c>
      <c r="B285" t="s">
        <v>13</v>
      </c>
      <c r="D285" s="63" t="s">
        <v>856</v>
      </c>
      <c r="E285" s="63">
        <v>45941</v>
      </c>
      <c r="F285">
        <v>1355</v>
      </c>
    </row>
    <row r="286" spans="1:6" hidden="1">
      <c r="A286" t="s">
        <v>392</v>
      </c>
      <c r="B286" t="s">
        <v>13</v>
      </c>
      <c r="D286" s="63" t="s">
        <v>857</v>
      </c>
      <c r="E286" s="63">
        <v>45948</v>
      </c>
      <c r="F286">
        <v>1355</v>
      </c>
    </row>
    <row r="287" spans="1:6" hidden="1">
      <c r="A287" t="s">
        <v>392</v>
      </c>
      <c r="B287" t="s">
        <v>13</v>
      </c>
      <c r="D287" s="63" t="s">
        <v>858</v>
      </c>
      <c r="E287" s="63">
        <v>45990</v>
      </c>
      <c r="F287">
        <v>1355</v>
      </c>
    </row>
    <row r="288" spans="1:6" hidden="1">
      <c r="A288" t="s">
        <v>232</v>
      </c>
      <c r="B288" t="s">
        <v>13</v>
      </c>
      <c r="C288" t="s">
        <v>571</v>
      </c>
      <c r="D288" s="63" t="s">
        <v>859</v>
      </c>
      <c r="E288" s="63">
        <v>45844</v>
      </c>
      <c r="F288">
        <v>695</v>
      </c>
    </row>
    <row r="289" spans="1:6" hidden="1">
      <c r="A289" t="s">
        <v>232</v>
      </c>
      <c r="B289" t="s">
        <v>13</v>
      </c>
      <c r="D289" s="63" t="s">
        <v>860</v>
      </c>
      <c r="E289" s="63">
        <v>45858</v>
      </c>
      <c r="F289">
        <v>695</v>
      </c>
    </row>
    <row r="290" spans="1:6" hidden="1">
      <c r="A290" t="s">
        <v>232</v>
      </c>
      <c r="B290" t="s">
        <v>13</v>
      </c>
      <c r="D290" s="63" t="s">
        <v>861</v>
      </c>
      <c r="E290" s="63">
        <v>45865</v>
      </c>
      <c r="F290">
        <v>695</v>
      </c>
    </row>
    <row r="291" spans="1:6" hidden="1">
      <c r="A291" t="s">
        <v>232</v>
      </c>
      <c r="B291" t="s">
        <v>13</v>
      </c>
      <c r="D291" s="63" t="s">
        <v>862</v>
      </c>
      <c r="E291" s="63">
        <v>45872</v>
      </c>
      <c r="F291">
        <v>695</v>
      </c>
    </row>
    <row r="292" spans="1:6" hidden="1">
      <c r="A292" t="s">
        <v>232</v>
      </c>
      <c r="B292" t="s">
        <v>13</v>
      </c>
      <c r="D292" s="63" t="s">
        <v>863</v>
      </c>
      <c r="E292" s="63">
        <v>45879</v>
      </c>
      <c r="F292">
        <v>695</v>
      </c>
    </row>
    <row r="293" spans="1:6" hidden="1">
      <c r="A293" t="s">
        <v>232</v>
      </c>
      <c r="B293" t="s">
        <v>13</v>
      </c>
      <c r="D293" s="63" t="s">
        <v>864</v>
      </c>
      <c r="E293" s="63">
        <v>45893</v>
      </c>
      <c r="F293">
        <v>695</v>
      </c>
    </row>
    <row r="294" spans="1:6" hidden="1">
      <c r="A294" t="s">
        <v>232</v>
      </c>
      <c r="B294" t="s">
        <v>13</v>
      </c>
      <c r="D294" s="63" t="s">
        <v>865</v>
      </c>
      <c r="E294" s="63">
        <v>45900</v>
      </c>
      <c r="F294">
        <v>695</v>
      </c>
    </row>
    <row r="295" spans="1:6" hidden="1">
      <c r="A295" t="s">
        <v>232</v>
      </c>
      <c r="B295" t="s">
        <v>13</v>
      </c>
      <c r="D295" s="63" t="s">
        <v>866</v>
      </c>
      <c r="E295" s="63">
        <v>45907</v>
      </c>
      <c r="F295">
        <v>695</v>
      </c>
    </row>
    <row r="296" spans="1:6" hidden="1">
      <c r="A296" t="s">
        <v>232</v>
      </c>
      <c r="B296" t="s">
        <v>13</v>
      </c>
      <c r="D296" s="63" t="s">
        <v>867</v>
      </c>
      <c r="E296" s="63">
        <v>45914</v>
      </c>
      <c r="F296">
        <v>695</v>
      </c>
    </row>
    <row r="297" spans="1:6" hidden="1">
      <c r="A297" t="s">
        <v>232</v>
      </c>
      <c r="B297" t="s">
        <v>13</v>
      </c>
      <c r="D297" s="63" t="s">
        <v>868</v>
      </c>
      <c r="E297" s="63">
        <v>45921</v>
      </c>
      <c r="F297">
        <v>695</v>
      </c>
    </row>
    <row r="298" spans="1:6" hidden="1">
      <c r="A298" t="s">
        <v>232</v>
      </c>
      <c r="B298" t="s">
        <v>24</v>
      </c>
      <c r="C298" t="s">
        <v>571</v>
      </c>
      <c r="D298" s="63" t="s">
        <v>869</v>
      </c>
      <c r="E298" s="63">
        <v>45763</v>
      </c>
      <c r="F298">
        <v>831</v>
      </c>
    </row>
    <row r="299" spans="1:6" hidden="1">
      <c r="A299" t="s">
        <v>209</v>
      </c>
      <c r="B299" t="s">
        <v>13</v>
      </c>
      <c r="C299" t="s">
        <v>571</v>
      </c>
      <c r="D299" s="63" t="s">
        <v>870</v>
      </c>
      <c r="E299" s="63">
        <v>45780</v>
      </c>
      <c r="F299">
        <v>947</v>
      </c>
    </row>
    <row r="300" spans="1:6" hidden="1">
      <c r="A300" t="s">
        <v>209</v>
      </c>
      <c r="B300" t="s">
        <v>13</v>
      </c>
      <c r="D300" s="63" t="s">
        <v>871</v>
      </c>
      <c r="E300" s="63">
        <v>45807</v>
      </c>
      <c r="F300">
        <v>933</v>
      </c>
    </row>
    <row r="301" spans="1:6" hidden="1">
      <c r="A301" t="s">
        <v>209</v>
      </c>
      <c r="B301" t="s">
        <v>13</v>
      </c>
      <c r="D301" s="63" t="s">
        <v>872</v>
      </c>
      <c r="E301" s="63">
        <v>45825</v>
      </c>
      <c r="F301">
        <v>937</v>
      </c>
    </row>
    <row r="302" spans="1:6" hidden="1">
      <c r="A302" t="s">
        <v>209</v>
      </c>
      <c r="B302" t="s">
        <v>13</v>
      </c>
      <c r="D302" s="63" t="s">
        <v>873</v>
      </c>
      <c r="E302" s="63">
        <v>45832</v>
      </c>
      <c r="F302">
        <v>933</v>
      </c>
    </row>
    <row r="303" spans="1:6" hidden="1">
      <c r="A303" t="s">
        <v>209</v>
      </c>
      <c r="B303" t="s">
        <v>13</v>
      </c>
      <c r="D303" s="63" t="s">
        <v>874</v>
      </c>
      <c r="E303" s="63">
        <v>45833</v>
      </c>
      <c r="F303">
        <v>933</v>
      </c>
    </row>
    <row r="304" spans="1:6" hidden="1">
      <c r="A304" t="s">
        <v>209</v>
      </c>
      <c r="B304" t="s">
        <v>13</v>
      </c>
      <c r="D304" s="63" t="s">
        <v>875</v>
      </c>
      <c r="E304" s="63">
        <v>45846</v>
      </c>
      <c r="F304">
        <v>933</v>
      </c>
    </row>
    <row r="305" spans="1:6" hidden="1">
      <c r="A305" t="s">
        <v>209</v>
      </c>
      <c r="B305" t="s">
        <v>13</v>
      </c>
      <c r="D305" s="63" t="s">
        <v>876</v>
      </c>
      <c r="E305" s="63">
        <v>45853</v>
      </c>
      <c r="F305">
        <v>935</v>
      </c>
    </row>
    <row r="306" spans="1:6" hidden="1">
      <c r="A306" t="s">
        <v>209</v>
      </c>
      <c r="B306" t="s">
        <v>13</v>
      </c>
      <c r="D306" s="63" t="s">
        <v>877</v>
      </c>
      <c r="E306" s="63">
        <v>45860</v>
      </c>
      <c r="F306">
        <v>937</v>
      </c>
    </row>
    <row r="307" spans="1:6" hidden="1">
      <c r="A307" t="s">
        <v>209</v>
      </c>
      <c r="B307" t="s">
        <v>13</v>
      </c>
      <c r="D307" s="63" t="s">
        <v>878</v>
      </c>
      <c r="E307" s="63">
        <v>45867</v>
      </c>
      <c r="F307">
        <v>935</v>
      </c>
    </row>
    <row r="308" spans="1:6" hidden="1">
      <c r="A308" t="s">
        <v>209</v>
      </c>
      <c r="B308" t="s">
        <v>13</v>
      </c>
      <c r="D308" s="63" t="s">
        <v>879</v>
      </c>
      <c r="E308" s="63">
        <v>45874</v>
      </c>
      <c r="F308">
        <v>933</v>
      </c>
    </row>
    <row r="309" spans="1:6" hidden="1">
      <c r="A309" t="s">
        <v>209</v>
      </c>
      <c r="B309" t="s">
        <v>13</v>
      </c>
      <c r="D309" s="63" t="s">
        <v>880</v>
      </c>
      <c r="E309" s="63">
        <v>45881</v>
      </c>
      <c r="F309">
        <v>935</v>
      </c>
    </row>
    <row r="310" spans="1:6" hidden="1">
      <c r="A310" t="s">
        <v>209</v>
      </c>
      <c r="B310" t="s">
        <v>13</v>
      </c>
      <c r="D310" s="63" t="s">
        <v>881</v>
      </c>
      <c r="E310" s="63">
        <v>45888</v>
      </c>
      <c r="F310">
        <v>935</v>
      </c>
    </row>
    <row r="311" spans="1:6" hidden="1">
      <c r="A311" t="s">
        <v>209</v>
      </c>
      <c r="B311" t="s">
        <v>13</v>
      </c>
      <c r="D311" s="63" t="s">
        <v>882</v>
      </c>
      <c r="E311" s="63">
        <v>45895</v>
      </c>
      <c r="F311">
        <v>937</v>
      </c>
    </row>
    <row r="312" spans="1:6" hidden="1">
      <c r="A312" t="s">
        <v>209</v>
      </c>
      <c r="B312" t="s">
        <v>13</v>
      </c>
      <c r="D312" s="63" t="s">
        <v>883</v>
      </c>
      <c r="E312" s="63">
        <v>45902</v>
      </c>
      <c r="F312">
        <v>935</v>
      </c>
    </row>
    <row r="313" spans="1:6" hidden="1">
      <c r="A313" t="s">
        <v>209</v>
      </c>
      <c r="B313" t="s">
        <v>13</v>
      </c>
      <c r="D313" s="63" t="s">
        <v>884</v>
      </c>
      <c r="E313" s="63">
        <v>45909</v>
      </c>
      <c r="F313">
        <v>933</v>
      </c>
    </row>
    <row r="314" spans="1:6" hidden="1">
      <c r="A314" t="s">
        <v>209</v>
      </c>
      <c r="B314" t="s">
        <v>13</v>
      </c>
      <c r="D314" s="63" t="s">
        <v>885</v>
      </c>
      <c r="E314" s="63">
        <v>45916</v>
      </c>
      <c r="F314">
        <v>933</v>
      </c>
    </row>
    <row r="315" spans="1:6" hidden="1">
      <c r="A315" t="s">
        <v>209</v>
      </c>
      <c r="B315" t="s">
        <v>13</v>
      </c>
      <c r="D315" s="63" t="s">
        <v>886</v>
      </c>
      <c r="E315" s="63">
        <v>45916</v>
      </c>
      <c r="F315">
        <v>937</v>
      </c>
    </row>
    <row r="316" spans="1:6" hidden="1">
      <c r="A316" t="s">
        <v>209</v>
      </c>
      <c r="B316" t="s">
        <v>13</v>
      </c>
      <c r="D316" s="63" t="s">
        <v>887</v>
      </c>
      <c r="E316" s="63">
        <v>45923</v>
      </c>
      <c r="F316">
        <v>933</v>
      </c>
    </row>
    <row r="317" spans="1:6" hidden="1">
      <c r="A317" t="s">
        <v>209</v>
      </c>
      <c r="B317" t="s">
        <v>13</v>
      </c>
      <c r="D317" s="63" t="s">
        <v>888</v>
      </c>
      <c r="E317" s="63">
        <v>45930</v>
      </c>
      <c r="F317">
        <v>937</v>
      </c>
    </row>
    <row r="318" spans="1:6" hidden="1">
      <c r="A318" t="s">
        <v>209</v>
      </c>
      <c r="B318" t="s">
        <v>57</v>
      </c>
      <c r="C318" t="s">
        <v>571</v>
      </c>
      <c r="D318" s="63" t="s">
        <v>889</v>
      </c>
      <c r="E318" s="63">
        <v>45763</v>
      </c>
      <c r="F318">
        <v>805</v>
      </c>
    </row>
    <row r="319" spans="1:6" hidden="1">
      <c r="A319" t="s">
        <v>139</v>
      </c>
      <c r="B319" t="s">
        <v>13</v>
      </c>
      <c r="C319" t="s">
        <v>571</v>
      </c>
      <c r="D319" s="63" t="s">
        <v>890</v>
      </c>
      <c r="E319" s="63">
        <v>45783</v>
      </c>
      <c r="F319">
        <v>152</v>
      </c>
    </row>
    <row r="320" spans="1:6" hidden="1">
      <c r="A320" t="s">
        <v>139</v>
      </c>
      <c r="B320" t="s">
        <v>13</v>
      </c>
      <c r="D320" s="63" t="s">
        <v>891</v>
      </c>
      <c r="E320" s="63">
        <v>45816</v>
      </c>
      <c r="F320">
        <v>152</v>
      </c>
    </row>
    <row r="321" spans="1:6" hidden="1">
      <c r="A321" t="s">
        <v>139</v>
      </c>
      <c r="B321" t="s">
        <v>13</v>
      </c>
      <c r="D321" s="63" t="s">
        <v>892</v>
      </c>
      <c r="E321" s="63">
        <v>45817</v>
      </c>
      <c r="F321">
        <v>152</v>
      </c>
    </row>
    <row r="322" spans="1:6" hidden="1">
      <c r="A322" t="s">
        <v>139</v>
      </c>
      <c r="B322" t="s">
        <v>13</v>
      </c>
      <c r="D322" s="63" t="s">
        <v>893</v>
      </c>
      <c r="E322" s="63">
        <v>45909</v>
      </c>
      <c r="F322">
        <v>150</v>
      </c>
    </row>
    <row r="323" spans="1:6" hidden="1">
      <c r="A323" t="s">
        <v>139</v>
      </c>
      <c r="B323" t="s">
        <v>13</v>
      </c>
      <c r="D323" s="63" t="s">
        <v>894</v>
      </c>
      <c r="E323" s="63">
        <v>45920</v>
      </c>
      <c r="F323">
        <v>150</v>
      </c>
    </row>
    <row r="324" spans="1:6" hidden="1">
      <c r="A324" t="s">
        <v>139</v>
      </c>
      <c r="B324" t="s">
        <v>13</v>
      </c>
      <c r="D324" s="63" t="s">
        <v>895</v>
      </c>
      <c r="E324" s="63">
        <v>45941</v>
      </c>
      <c r="F324">
        <v>150</v>
      </c>
    </row>
    <row r="325" spans="1:6" hidden="1">
      <c r="A325" t="s">
        <v>139</v>
      </c>
      <c r="B325" t="s">
        <v>13</v>
      </c>
      <c r="D325" s="63" t="s">
        <v>896</v>
      </c>
      <c r="E325" s="63">
        <v>45955</v>
      </c>
      <c r="F325">
        <v>150</v>
      </c>
    </row>
    <row r="326" spans="1:6" hidden="1">
      <c r="A326" t="s">
        <v>139</v>
      </c>
      <c r="B326" t="s">
        <v>13</v>
      </c>
      <c r="D326" s="63" t="s">
        <v>897</v>
      </c>
      <c r="E326" s="63">
        <v>45962</v>
      </c>
      <c r="F326">
        <v>150</v>
      </c>
    </row>
    <row r="327" spans="1:6" hidden="1">
      <c r="A327" t="s">
        <v>341</v>
      </c>
      <c r="B327" t="s">
        <v>13</v>
      </c>
      <c r="C327" t="s">
        <v>571</v>
      </c>
      <c r="D327" s="63" t="s">
        <v>898</v>
      </c>
      <c r="E327" s="63">
        <v>45780</v>
      </c>
      <c r="F327">
        <v>1881</v>
      </c>
    </row>
    <row r="328" spans="1:6" hidden="1">
      <c r="A328" t="s">
        <v>341</v>
      </c>
      <c r="B328" t="s">
        <v>13</v>
      </c>
      <c r="D328" s="63" t="s">
        <v>899</v>
      </c>
      <c r="E328" s="63">
        <v>45788</v>
      </c>
      <c r="F328">
        <v>1881</v>
      </c>
    </row>
    <row r="329" spans="1:6" hidden="1">
      <c r="A329" t="s">
        <v>341</v>
      </c>
      <c r="B329" t="s">
        <v>13</v>
      </c>
      <c r="D329" s="63" t="s">
        <v>900</v>
      </c>
      <c r="E329" s="63">
        <v>45795</v>
      </c>
      <c r="F329">
        <v>1881</v>
      </c>
    </row>
    <row r="330" spans="1:6" hidden="1">
      <c r="A330" t="s">
        <v>341</v>
      </c>
      <c r="B330" t="s">
        <v>13</v>
      </c>
      <c r="D330" s="63" t="s">
        <v>901</v>
      </c>
      <c r="E330" s="63">
        <v>45795</v>
      </c>
      <c r="F330">
        <v>1883</v>
      </c>
    </row>
    <row r="331" spans="1:6" hidden="1">
      <c r="A331" t="s">
        <v>341</v>
      </c>
      <c r="B331" t="s">
        <v>13</v>
      </c>
      <c r="D331" s="63" t="s">
        <v>902</v>
      </c>
      <c r="E331" s="63">
        <v>45802</v>
      </c>
      <c r="F331">
        <v>1881</v>
      </c>
    </row>
    <row r="332" spans="1:6" hidden="1">
      <c r="A332" t="s">
        <v>341</v>
      </c>
      <c r="B332" t="s">
        <v>13</v>
      </c>
      <c r="D332" s="63" t="s">
        <v>903</v>
      </c>
      <c r="E332" s="63">
        <v>45997</v>
      </c>
      <c r="F332">
        <v>1881</v>
      </c>
    </row>
    <row r="333" spans="1:6" hidden="1">
      <c r="A333" t="s">
        <v>313</v>
      </c>
      <c r="B333" t="s">
        <v>13</v>
      </c>
      <c r="C333" t="s">
        <v>571</v>
      </c>
      <c r="D333" s="63" t="s">
        <v>904</v>
      </c>
      <c r="E333" s="63">
        <v>45776</v>
      </c>
      <c r="F333">
        <v>1915</v>
      </c>
    </row>
    <row r="334" spans="1:6" hidden="1">
      <c r="A334" t="s">
        <v>313</v>
      </c>
      <c r="B334" t="s">
        <v>13</v>
      </c>
      <c r="D334" s="63" t="s">
        <v>905</v>
      </c>
      <c r="E334" s="63">
        <v>45783</v>
      </c>
      <c r="F334">
        <v>1915</v>
      </c>
    </row>
    <row r="335" spans="1:6" hidden="1">
      <c r="A335" t="s">
        <v>313</v>
      </c>
      <c r="B335" t="s">
        <v>13</v>
      </c>
      <c r="D335" s="63" t="s">
        <v>906</v>
      </c>
      <c r="E335" s="63">
        <v>45790</v>
      </c>
      <c r="F335">
        <v>1915</v>
      </c>
    </row>
    <row r="336" spans="1:6" hidden="1">
      <c r="A336" t="s">
        <v>313</v>
      </c>
      <c r="B336" t="s">
        <v>13</v>
      </c>
      <c r="D336" s="63" t="s">
        <v>907</v>
      </c>
      <c r="E336" s="63">
        <v>45797</v>
      </c>
      <c r="F336">
        <v>1915</v>
      </c>
    </row>
    <row r="337" spans="1:6" hidden="1">
      <c r="A337" t="s">
        <v>313</v>
      </c>
      <c r="B337" t="s">
        <v>13</v>
      </c>
      <c r="D337" s="63" t="s">
        <v>908</v>
      </c>
      <c r="E337" s="63">
        <v>45804</v>
      </c>
      <c r="F337">
        <v>1915</v>
      </c>
    </row>
    <row r="338" spans="1:6" hidden="1">
      <c r="A338" t="s">
        <v>313</v>
      </c>
      <c r="B338" t="s">
        <v>13</v>
      </c>
      <c r="D338" s="63" t="s">
        <v>909</v>
      </c>
      <c r="E338" s="63">
        <v>45811</v>
      </c>
      <c r="F338">
        <v>1915</v>
      </c>
    </row>
    <row r="339" spans="1:6" hidden="1">
      <c r="A339" t="s">
        <v>313</v>
      </c>
      <c r="B339" t="s">
        <v>13</v>
      </c>
      <c r="D339" s="63" t="s">
        <v>910</v>
      </c>
      <c r="E339" s="63">
        <v>45818</v>
      </c>
      <c r="F339">
        <v>1915</v>
      </c>
    </row>
    <row r="340" spans="1:6" hidden="1">
      <c r="A340" t="s">
        <v>313</v>
      </c>
      <c r="B340" t="s">
        <v>13</v>
      </c>
      <c r="D340" s="63" t="s">
        <v>911</v>
      </c>
      <c r="E340" s="63">
        <v>45825</v>
      </c>
      <c r="F340">
        <v>1915</v>
      </c>
    </row>
    <row r="341" spans="1:6" hidden="1">
      <c r="A341" t="s">
        <v>313</v>
      </c>
      <c r="B341" t="s">
        <v>13</v>
      </c>
      <c r="D341" s="63" t="s">
        <v>912</v>
      </c>
      <c r="E341" s="63">
        <v>45832</v>
      </c>
      <c r="F341">
        <v>1915</v>
      </c>
    </row>
    <row r="342" spans="1:6" hidden="1">
      <c r="A342" t="s">
        <v>313</v>
      </c>
      <c r="B342" t="s">
        <v>13</v>
      </c>
      <c r="D342" s="63" t="s">
        <v>913</v>
      </c>
      <c r="E342" s="63">
        <v>45838</v>
      </c>
      <c r="F342">
        <v>1915</v>
      </c>
    </row>
    <row r="343" spans="1:6" hidden="1">
      <c r="A343" t="s">
        <v>313</v>
      </c>
      <c r="B343" t="s">
        <v>13</v>
      </c>
      <c r="D343" s="63" t="s">
        <v>914</v>
      </c>
      <c r="E343" s="63">
        <v>45852</v>
      </c>
      <c r="F343">
        <v>1915</v>
      </c>
    </row>
    <row r="344" spans="1:6" hidden="1">
      <c r="A344" t="s">
        <v>313</v>
      </c>
      <c r="B344" t="s">
        <v>13</v>
      </c>
      <c r="D344" s="63" t="s">
        <v>915</v>
      </c>
      <c r="E344" s="63">
        <v>45859</v>
      </c>
      <c r="F344">
        <v>1915</v>
      </c>
    </row>
    <row r="345" spans="1:6" hidden="1">
      <c r="A345" t="s">
        <v>313</v>
      </c>
      <c r="B345" t="s">
        <v>13</v>
      </c>
      <c r="D345" s="63" t="s">
        <v>916</v>
      </c>
      <c r="E345" s="63">
        <v>45880</v>
      </c>
      <c r="F345">
        <v>1915</v>
      </c>
    </row>
    <row r="346" spans="1:6" hidden="1">
      <c r="A346" t="s">
        <v>313</v>
      </c>
      <c r="B346" t="s">
        <v>13</v>
      </c>
      <c r="D346" s="63" t="s">
        <v>917</v>
      </c>
      <c r="E346" s="63">
        <v>45894</v>
      </c>
      <c r="F346">
        <v>1915</v>
      </c>
    </row>
    <row r="347" spans="1:6" hidden="1">
      <c r="A347" t="s">
        <v>252</v>
      </c>
      <c r="B347" t="s">
        <v>36</v>
      </c>
      <c r="C347" t="s">
        <v>571</v>
      </c>
      <c r="D347" s="63" t="s">
        <v>918</v>
      </c>
      <c r="E347" s="63">
        <v>45759</v>
      </c>
      <c r="F347">
        <v>75</v>
      </c>
    </row>
    <row r="348" spans="1:6" hidden="1">
      <c r="A348" t="s">
        <v>252</v>
      </c>
      <c r="B348" t="s">
        <v>36</v>
      </c>
      <c r="D348" s="63" t="s">
        <v>919</v>
      </c>
      <c r="E348" s="63">
        <v>45794</v>
      </c>
      <c r="F348">
        <v>75</v>
      </c>
    </row>
    <row r="349" spans="1:6" hidden="1">
      <c r="A349" t="s">
        <v>252</v>
      </c>
      <c r="B349" t="s">
        <v>36</v>
      </c>
      <c r="D349" s="63" t="s">
        <v>920</v>
      </c>
      <c r="E349" s="63">
        <v>45808</v>
      </c>
      <c r="F349">
        <v>75</v>
      </c>
    </row>
    <row r="350" spans="1:6" hidden="1">
      <c r="A350" t="s">
        <v>252</v>
      </c>
      <c r="B350" t="s">
        <v>36</v>
      </c>
      <c r="D350" s="63" t="s">
        <v>921</v>
      </c>
      <c r="E350" s="63">
        <v>45837</v>
      </c>
      <c r="F350">
        <v>75</v>
      </c>
    </row>
    <row r="351" spans="1:6" hidden="1">
      <c r="A351" t="s">
        <v>252</v>
      </c>
      <c r="B351" t="s">
        <v>36</v>
      </c>
      <c r="D351" s="63" t="s">
        <v>922</v>
      </c>
      <c r="E351" s="63">
        <v>45844</v>
      </c>
      <c r="F351">
        <v>75</v>
      </c>
    </row>
    <row r="352" spans="1:6" hidden="1">
      <c r="A352" t="s">
        <v>252</v>
      </c>
      <c r="B352" t="s">
        <v>36</v>
      </c>
      <c r="D352" s="63" t="s">
        <v>923</v>
      </c>
      <c r="E352" s="63">
        <v>45851</v>
      </c>
      <c r="F352">
        <v>75</v>
      </c>
    </row>
    <row r="353" spans="1:6" hidden="1">
      <c r="A353" t="s">
        <v>252</v>
      </c>
      <c r="B353" t="s">
        <v>36</v>
      </c>
      <c r="D353" s="63" t="s">
        <v>924</v>
      </c>
      <c r="E353" s="63">
        <v>45858</v>
      </c>
      <c r="F353">
        <v>75</v>
      </c>
    </row>
    <row r="354" spans="1:6" hidden="1">
      <c r="A354" t="s">
        <v>252</v>
      </c>
      <c r="B354" t="s">
        <v>36</v>
      </c>
      <c r="D354" s="63" t="s">
        <v>925</v>
      </c>
      <c r="E354" s="63">
        <v>45872</v>
      </c>
      <c r="F354">
        <v>75</v>
      </c>
    </row>
    <row r="355" spans="1:6" hidden="1">
      <c r="A355" t="s">
        <v>252</v>
      </c>
      <c r="B355" t="s">
        <v>36</v>
      </c>
      <c r="D355" s="63" t="s">
        <v>926</v>
      </c>
      <c r="E355" s="63">
        <v>45879</v>
      </c>
      <c r="F355">
        <v>75</v>
      </c>
    </row>
    <row r="356" spans="1:6" hidden="1">
      <c r="A356" t="s">
        <v>252</v>
      </c>
      <c r="B356" t="s">
        <v>36</v>
      </c>
      <c r="D356" s="63" t="s">
        <v>927</v>
      </c>
      <c r="E356" s="63">
        <v>45886</v>
      </c>
      <c r="F356">
        <v>75</v>
      </c>
    </row>
    <row r="357" spans="1:6" hidden="1">
      <c r="A357" t="s">
        <v>252</v>
      </c>
      <c r="B357" t="s">
        <v>36</v>
      </c>
      <c r="D357" s="63" t="s">
        <v>928</v>
      </c>
      <c r="E357" s="63">
        <v>45893</v>
      </c>
      <c r="F357">
        <v>75</v>
      </c>
    </row>
    <row r="358" spans="1:6" hidden="1">
      <c r="A358" t="s">
        <v>252</v>
      </c>
      <c r="B358" t="s">
        <v>36</v>
      </c>
      <c r="D358" s="63" t="s">
        <v>929</v>
      </c>
      <c r="E358" s="63">
        <v>45899</v>
      </c>
      <c r="F358">
        <v>75</v>
      </c>
    </row>
    <row r="359" spans="1:6" hidden="1">
      <c r="A359" t="s">
        <v>252</v>
      </c>
      <c r="B359" t="s">
        <v>36</v>
      </c>
      <c r="D359" s="63" t="s">
        <v>930</v>
      </c>
      <c r="E359" s="63">
        <v>45900</v>
      </c>
      <c r="F359">
        <v>75</v>
      </c>
    </row>
    <row r="360" spans="1:6" hidden="1">
      <c r="A360" t="s">
        <v>252</v>
      </c>
      <c r="B360" t="s">
        <v>36</v>
      </c>
      <c r="D360" s="63" t="s">
        <v>931</v>
      </c>
      <c r="E360" s="63">
        <v>45906</v>
      </c>
      <c r="F360">
        <v>79</v>
      </c>
    </row>
    <row r="361" spans="1:6" hidden="1">
      <c r="A361" t="s">
        <v>252</v>
      </c>
      <c r="B361" t="s">
        <v>36</v>
      </c>
      <c r="D361" s="63" t="s">
        <v>932</v>
      </c>
      <c r="E361" s="63">
        <v>45907</v>
      </c>
      <c r="F361">
        <v>75</v>
      </c>
    </row>
    <row r="362" spans="1:6" hidden="1">
      <c r="A362" t="s">
        <v>252</v>
      </c>
      <c r="B362" t="s">
        <v>36</v>
      </c>
      <c r="D362" s="63" t="s">
        <v>933</v>
      </c>
      <c r="E362" s="63">
        <v>45913</v>
      </c>
      <c r="F362">
        <v>77</v>
      </c>
    </row>
    <row r="363" spans="1:6" hidden="1">
      <c r="A363" t="s">
        <v>252</v>
      </c>
      <c r="B363" t="s">
        <v>36</v>
      </c>
      <c r="D363" s="63" t="s">
        <v>934</v>
      </c>
      <c r="E363" s="63">
        <v>45914</v>
      </c>
      <c r="F363">
        <v>75</v>
      </c>
    </row>
    <row r="364" spans="1:6" hidden="1">
      <c r="A364" t="s">
        <v>252</v>
      </c>
      <c r="B364" t="s">
        <v>36</v>
      </c>
      <c r="D364" s="63" t="s">
        <v>935</v>
      </c>
      <c r="E364" s="63">
        <v>45916</v>
      </c>
      <c r="F364">
        <v>75</v>
      </c>
    </row>
    <row r="365" spans="1:6" hidden="1">
      <c r="A365" t="s">
        <v>252</v>
      </c>
      <c r="B365" t="s">
        <v>36</v>
      </c>
      <c r="D365" s="63" t="s">
        <v>936</v>
      </c>
      <c r="E365" s="63">
        <v>45920</v>
      </c>
      <c r="F365">
        <v>77</v>
      </c>
    </row>
    <row r="366" spans="1:6" hidden="1">
      <c r="A366" t="s">
        <v>252</v>
      </c>
      <c r="B366" t="s">
        <v>36</v>
      </c>
      <c r="D366" s="63" t="s">
        <v>937</v>
      </c>
      <c r="E366" s="63">
        <v>45927</v>
      </c>
      <c r="F366">
        <v>77</v>
      </c>
    </row>
    <row r="367" spans="1:6" hidden="1">
      <c r="A367" t="s">
        <v>252</v>
      </c>
      <c r="B367" t="s">
        <v>36</v>
      </c>
      <c r="D367" s="63" t="s">
        <v>938</v>
      </c>
      <c r="E367" s="63">
        <v>45930</v>
      </c>
      <c r="F367">
        <v>59</v>
      </c>
    </row>
    <row r="368" spans="1:6" hidden="1">
      <c r="A368" t="s">
        <v>252</v>
      </c>
      <c r="B368" t="s">
        <v>36</v>
      </c>
      <c r="D368" s="63" t="s">
        <v>939</v>
      </c>
      <c r="E368" s="63">
        <v>45930</v>
      </c>
      <c r="F368">
        <v>77</v>
      </c>
    </row>
    <row r="369" spans="1:6" hidden="1">
      <c r="A369" t="s">
        <v>252</v>
      </c>
      <c r="B369" t="s">
        <v>36</v>
      </c>
      <c r="D369" s="63" t="s">
        <v>940</v>
      </c>
      <c r="E369" s="63">
        <v>45941</v>
      </c>
      <c r="F369">
        <v>75</v>
      </c>
    </row>
    <row r="370" spans="1:6" hidden="1">
      <c r="A370" t="s">
        <v>252</v>
      </c>
      <c r="B370" t="s">
        <v>36</v>
      </c>
      <c r="D370" s="63" t="s">
        <v>941</v>
      </c>
      <c r="E370" s="63">
        <v>45948</v>
      </c>
      <c r="F370">
        <v>75</v>
      </c>
    </row>
    <row r="371" spans="1:6" hidden="1">
      <c r="A371" t="s">
        <v>252</v>
      </c>
      <c r="B371" t="s">
        <v>36</v>
      </c>
      <c r="D371" s="63" t="s">
        <v>942</v>
      </c>
      <c r="E371" s="63">
        <v>45955</v>
      </c>
      <c r="F371">
        <v>75</v>
      </c>
    </row>
    <row r="372" spans="1:6" hidden="1">
      <c r="A372" t="s">
        <v>252</v>
      </c>
      <c r="B372" t="s">
        <v>36</v>
      </c>
      <c r="D372" s="63" t="s">
        <v>943</v>
      </c>
      <c r="E372" s="63">
        <v>45996</v>
      </c>
      <c r="F372">
        <v>79</v>
      </c>
    </row>
    <row r="373" spans="1:6" hidden="1">
      <c r="A373" t="s">
        <v>252</v>
      </c>
      <c r="B373" t="s">
        <v>13</v>
      </c>
      <c r="C373" t="s">
        <v>571</v>
      </c>
      <c r="D373" s="63" t="s">
        <v>944</v>
      </c>
      <c r="E373" s="63">
        <v>45759</v>
      </c>
      <c r="F373">
        <v>59</v>
      </c>
    </row>
    <row r="374" spans="1:6" hidden="1">
      <c r="A374" t="s">
        <v>252</v>
      </c>
      <c r="B374" t="s">
        <v>13</v>
      </c>
      <c r="D374" s="63" t="s">
        <v>945</v>
      </c>
      <c r="E374" s="63">
        <v>45759</v>
      </c>
      <c r="F374">
        <v>649</v>
      </c>
    </row>
    <row r="375" spans="1:6" hidden="1">
      <c r="A375" t="s">
        <v>252</v>
      </c>
      <c r="B375" t="s">
        <v>13</v>
      </c>
      <c r="D375" s="63" t="s">
        <v>946</v>
      </c>
      <c r="E375" s="63">
        <v>45764</v>
      </c>
      <c r="F375">
        <v>59</v>
      </c>
    </row>
    <row r="376" spans="1:6" hidden="1">
      <c r="A376" t="s">
        <v>252</v>
      </c>
      <c r="B376" t="s">
        <v>13</v>
      </c>
      <c r="D376" s="63" t="s">
        <v>947</v>
      </c>
      <c r="E376" s="63">
        <v>45769</v>
      </c>
      <c r="F376">
        <v>651</v>
      </c>
    </row>
    <row r="377" spans="1:6" hidden="1">
      <c r="A377" t="s">
        <v>252</v>
      </c>
      <c r="B377" t="s">
        <v>13</v>
      </c>
      <c r="D377" s="63" t="s">
        <v>948</v>
      </c>
      <c r="E377" s="63">
        <v>45773</v>
      </c>
      <c r="F377">
        <v>59</v>
      </c>
    </row>
    <row r="378" spans="1:6" hidden="1">
      <c r="A378" t="s">
        <v>252</v>
      </c>
      <c r="B378" t="s">
        <v>13</v>
      </c>
      <c r="D378" s="63" t="s">
        <v>949</v>
      </c>
      <c r="E378" s="63">
        <v>45778</v>
      </c>
      <c r="F378">
        <v>647</v>
      </c>
    </row>
    <row r="379" spans="1:6" hidden="1">
      <c r="A379" t="s">
        <v>252</v>
      </c>
      <c r="B379" t="s">
        <v>13</v>
      </c>
      <c r="D379" s="63" t="s">
        <v>950</v>
      </c>
      <c r="E379" s="63">
        <v>45780</v>
      </c>
      <c r="F379">
        <v>59</v>
      </c>
    </row>
    <row r="380" spans="1:6" hidden="1">
      <c r="A380" t="s">
        <v>252</v>
      </c>
      <c r="B380" t="s">
        <v>13</v>
      </c>
      <c r="D380" s="63" t="s">
        <v>951</v>
      </c>
      <c r="E380" s="63">
        <v>45780</v>
      </c>
      <c r="F380">
        <v>61</v>
      </c>
    </row>
    <row r="381" spans="1:6" hidden="1">
      <c r="A381" t="s">
        <v>252</v>
      </c>
      <c r="B381" t="s">
        <v>13</v>
      </c>
      <c r="D381" s="63" t="s">
        <v>952</v>
      </c>
      <c r="E381" s="63">
        <v>45789</v>
      </c>
      <c r="F381">
        <v>649</v>
      </c>
    </row>
    <row r="382" spans="1:6" hidden="1">
      <c r="A382" t="s">
        <v>252</v>
      </c>
      <c r="B382" t="s">
        <v>13</v>
      </c>
      <c r="D382" s="63" t="s">
        <v>953</v>
      </c>
      <c r="E382" s="63">
        <v>45794</v>
      </c>
      <c r="F382">
        <v>59</v>
      </c>
    </row>
    <row r="383" spans="1:6" hidden="1">
      <c r="A383" t="s">
        <v>252</v>
      </c>
      <c r="B383" t="s">
        <v>13</v>
      </c>
      <c r="D383" s="63" t="s">
        <v>954</v>
      </c>
      <c r="E383" s="63">
        <v>45797</v>
      </c>
      <c r="F383">
        <v>59</v>
      </c>
    </row>
    <row r="384" spans="1:6" hidden="1">
      <c r="A384" t="s">
        <v>252</v>
      </c>
      <c r="B384" t="s">
        <v>13</v>
      </c>
      <c r="D384" s="63" t="s">
        <v>955</v>
      </c>
      <c r="E384" s="63">
        <v>45801</v>
      </c>
      <c r="F384">
        <v>59</v>
      </c>
    </row>
    <row r="385" spans="1:6" hidden="1">
      <c r="A385" t="s">
        <v>252</v>
      </c>
      <c r="B385" t="s">
        <v>13</v>
      </c>
      <c r="D385" s="63" t="s">
        <v>956</v>
      </c>
      <c r="E385" s="63">
        <v>45804</v>
      </c>
      <c r="F385">
        <v>649</v>
      </c>
    </row>
    <row r="386" spans="1:6" hidden="1">
      <c r="A386" t="s">
        <v>252</v>
      </c>
      <c r="B386" t="s">
        <v>13</v>
      </c>
      <c r="D386" s="63" t="s">
        <v>957</v>
      </c>
      <c r="E386" s="63">
        <v>45808</v>
      </c>
      <c r="F386">
        <v>59</v>
      </c>
    </row>
    <row r="387" spans="1:6" hidden="1">
      <c r="A387" t="s">
        <v>252</v>
      </c>
      <c r="B387" t="s">
        <v>13</v>
      </c>
      <c r="D387" s="63" t="s">
        <v>958</v>
      </c>
      <c r="E387" s="63">
        <v>45815</v>
      </c>
      <c r="F387">
        <v>61</v>
      </c>
    </row>
    <row r="388" spans="1:6" hidden="1">
      <c r="A388" t="s">
        <v>252</v>
      </c>
      <c r="B388" t="s">
        <v>13</v>
      </c>
      <c r="D388" s="63" t="s">
        <v>959</v>
      </c>
      <c r="E388" s="63">
        <v>45816</v>
      </c>
      <c r="F388">
        <v>651</v>
      </c>
    </row>
    <row r="389" spans="1:6" hidden="1">
      <c r="A389" t="s">
        <v>252</v>
      </c>
      <c r="B389" t="s">
        <v>13</v>
      </c>
      <c r="D389" s="63" t="s">
        <v>960</v>
      </c>
      <c r="E389" s="63">
        <v>45822</v>
      </c>
      <c r="F389">
        <v>61</v>
      </c>
    </row>
    <row r="390" spans="1:6" hidden="1">
      <c r="A390" t="s">
        <v>252</v>
      </c>
      <c r="B390" t="s">
        <v>13</v>
      </c>
      <c r="D390" s="63" t="s">
        <v>961</v>
      </c>
      <c r="E390" s="63">
        <v>45825</v>
      </c>
      <c r="F390">
        <v>63</v>
      </c>
    </row>
    <row r="391" spans="1:6" hidden="1">
      <c r="A391" t="s">
        <v>252</v>
      </c>
      <c r="B391" t="s">
        <v>13</v>
      </c>
      <c r="D391" s="63" t="s">
        <v>962</v>
      </c>
      <c r="E391" s="63">
        <v>45829</v>
      </c>
      <c r="F391">
        <v>649</v>
      </c>
    </row>
    <row r="392" spans="1:6" hidden="1">
      <c r="A392" t="s">
        <v>252</v>
      </c>
      <c r="B392" t="s">
        <v>13</v>
      </c>
      <c r="D392" s="63" t="s">
        <v>963</v>
      </c>
      <c r="E392" s="63">
        <v>45832</v>
      </c>
      <c r="F392">
        <v>59</v>
      </c>
    </row>
    <row r="393" spans="1:6" hidden="1">
      <c r="A393" t="s">
        <v>252</v>
      </c>
      <c r="B393" t="s">
        <v>13</v>
      </c>
      <c r="D393" s="63" t="s">
        <v>964</v>
      </c>
      <c r="E393" s="63">
        <v>45837</v>
      </c>
      <c r="F393">
        <v>59</v>
      </c>
    </row>
    <row r="394" spans="1:6" hidden="1">
      <c r="A394" t="s">
        <v>252</v>
      </c>
      <c r="B394" t="s">
        <v>13</v>
      </c>
      <c r="D394" s="63" t="s">
        <v>965</v>
      </c>
      <c r="E394" s="63">
        <v>45838</v>
      </c>
      <c r="F394">
        <v>651</v>
      </c>
    </row>
    <row r="395" spans="1:6" hidden="1">
      <c r="A395" t="s">
        <v>252</v>
      </c>
      <c r="B395" t="s">
        <v>13</v>
      </c>
      <c r="D395" s="63" t="s">
        <v>966</v>
      </c>
      <c r="E395" s="63">
        <v>45844</v>
      </c>
      <c r="F395">
        <v>59</v>
      </c>
    </row>
    <row r="396" spans="1:6" hidden="1">
      <c r="A396" t="s">
        <v>252</v>
      </c>
      <c r="B396" t="s">
        <v>13</v>
      </c>
      <c r="D396" s="63" t="s">
        <v>967</v>
      </c>
      <c r="E396" s="63">
        <v>45851</v>
      </c>
      <c r="F396">
        <v>59</v>
      </c>
    </row>
    <row r="397" spans="1:6" hidden="1">
      <c r="A397" t="s">
        <v>252</v>
      </c>
      <c r="B397" t="s">
        <v>13</v>
      </c>
      <c r="D397" s="63" t="s">
        <v>968</v>
      </c>
      <c r="E397" s="63">
        <v>45858</v>
      </c>
      <c r="F397">
        <v>59</v>
      </c>
    </row>
    <row r="398" spans="1:6" hidden="1">
      <c r="A398" t="s">
        <v>252</v>
      </c>
      <c r="B398" t="s">
        <v>13</v>
      </c>
      <c r="D398" s="63" t="s">
        <v>969</v>
      </c>
      <c r="E398" s="63">
        <v>45865</v>
      </c>
      <c r="F398">
        <v>59</v>
      </c>
    </row>
    <row r="399" spans="1:6" hidden="1">
      <c r="A399" t="s">
        <v>252</v>
      </c>
      <c r="B399" t="s">
        <v>13</v>
      </c>
      <c r="D399" s="63" t="s">
        <v>970</v>
      </c>
      <c r="E399" s="63">
        <v>45872</v>
      </c>
      <c r="F399">
        <v>59</v>
      </c>
    </row>
    <row r="400" spans="1:6" hidden="1">
      <c r="A400" t="s">
        <v>252</v>
      </c>
      <c r="B400" t="s">
        <v>13</v>
      </c>
      <c r="D400" s="63" t="s">
        <v>971</v>
      </c>
      <c r="E400" s="63">
        <v>45879</v>
      </c>
      <c r="F400">
        <v>59</v>
      </c>
    </row>
    <row r="401" spans="1:6" hidden="1">
      <c r="A401" t="s">
        <v>252</v>
      </c>
      <c r="B401" t="s">
        <v>13</v>
      </c>
      <c r="D401" s="63" t="s">
        <v>972</v>
      </c>
      <c r="E401" s="63">
        <v>45886</v>
      </c>
      <c r="F401">
        <v>59</v>
      </c>
    </row>
    <row r="402" spans="1:6" hidden="1">
      <c r="A402" t="s">
        <v>252</v>
      </c>
      <c r="B402" t="s">
        <v>13</v>
      </c>
      <c r="D402" s="63" t="s">
        <v>973</v>
      </c>
      <c r="E402" s="63">
        <v>45893</v>
      </c>
      <c r="F402">
        <v>59</v>
      </c>
    </row>
    <row r="403" spans="1:6" hidden="1">
      <c r="A403" t="s">
        <v>252</v>
      </c>
      <c r="B403" t="s">
        <v>13</v>
      </c>
      <c r="D403" s="63" t="s">
        <v>974</v>
      </c>
      <c r="E403" s="63">
        <v>45899</v>
      </c>
      <c r="F403">
        <v>61</v>
      </c>
    </row>
    <row r="404" spans="1:6" hidden="1">
      <c r="A404" t="s">
        <v>252</v>
      </c>
      <c r="B404" t="s">
        <v>13</v>
      </c>
      <c r="D404" s="63" t="s">
        <v>975</v>
      </c>
      <c r="E404" s="63">
        <v>45900</v>
      </c>
      <c r="F404">
        <v>59</v>
      </c>
    </row>
    <row r="405" spans="1:6" hidden="1">
      <c r="A405" t="s">
        <v>252</v>
      </c>
      <c r="B405" t="s">
        <v>13</v>
      </c>
      <c r="D405" s="63" t="s">
        <v>976</v>
      </c>
      <c r="E405" s="63">
        <v>45906</v>
      </c>
      <c r="F405">
        <v>61</v>
      </c>
    </row>
    <row r="406" spans="1:6" hidden="1">
      <c r="A406" t="s">
        <v>252</v>
      </c>
      <c r="B406" t="s">
        <v>13</v>
      </c>
      <c r="D406" s="63" t="s">
        <v>977</v>
      </c>
      <c r="E406" s="63">
        <v>45907</v>
      </c>
      <c r="F406">
        <v>59</v>
      </c>
    </row>
    <row r="407" spans="1:6" hidden="1">
      <c r="A407" t="s">
        <v>252</v>
      </c>
      <c r="B407" t="s">
        <v>13</v>
      </c>
      <c r="D407" s="63" t="s">
        <v>978</v>
      </c>
      <c r="E407" s="63">
        <v>45913</v>
      </c>
      <c r="F407">
        <v>59</v>
      </c>
    </row>
    <row r="408" spans="1:6" hidden="1">
      <c r="A408" t="s">
        <v>252</v>
      </c>
      <c r="B408" t="s">
        <v>13</v>
      </c>
      <c r="D408" s="63" t="s">
        <v>979</v>
      </c>
      <c r="E408" s="63">
        <v>45914</v>
      </c>
      <c r="F408">
        <v>59</v>
      </c>
    </row>
    <row r="409" spans="1:6" hidden="1">
      <c r="A409" t="s">
        <v>252</v>
      </c>
      <c r="B409" t="s">
        <v>13</v>
      </c>
      <c r="D409" s="63" t="s">
        <v>980</v>
      </c>
      <c r="E409" s="63">
        <v>45916</v>
      </c>
      <c r="F409">
        <v>59</v>
      </c>
    </row>
    <row r="410" spans="1:6" hidden="1">
      <c r="A410" t="s">
        <v>252</v>
      </c>
      <c r="B410" t="s">
        <v>13</v>
      </c>
      <c r="D410" s="63" t="s">
        <v>981</v>
      </c>
      <c r="E410" s="63">
        <v>45920</v>
      </c>
      <c r="F410">
        <v>61</v>
      </c>
    </row>
    <row r="411" spans="1:6" hidden="1">
      <c r="A411" t="s">
        <v>252</v>
      </c>
      <c r="B411" t="s">
        <v>13</v>
      </c>
      <c r="D411" s="63" t="s">
        <v>982</v>
      </c>
      <c r="E411" s="63">
        <v>45927</v>
      </c>
      <c r="F411">
        <v>61</v>
      </c>
    </row>
    <row r="412" spans="1:6" hidden="1">
      <c r="A412" t="s">
        <v>252</v>
      </c>
      <c r="B412" t="s">
        <v>13</v>
      </c>
      <c r="D412" s="63" t="s">
        <v>938</v>
      </c>
      <c r="E412" s="63">
        <v>45930</v>
      </c>
      <c r="F412">
        <v>59</v>
      </c>
    </row>
    <row r="413" spans="1:6" hidden="1">
      <c r="A413" t="s">
        <v>252</v>
      </c>
      <c r="B413" t="s">
        <v>13</v>
      </c>
      <c r="D413" s="63" t="s">
        <v>983</v>
      </c>
      <c r="E413" s="63">
        <v>45930</v>
      </c>
      <c r="F413">
        <v>61</v>
      </c>
    </row>
    <row r="414" spans="1:6" hidden="1">
      <c r="A414" t="s">
        <v>252</v>
      </c>
      <c r="B414" t="s">
        <v>13</v>
      </c>
      <c r="D414" s="63" t="s">
        <v>984</v>
      </c>
      <c r="E414" s="63">
        <v>45941</v>
      </c>
      <c r="F414">
        <v>59</v>
      </c>
    </row>
    <row r="415" spans="1:6" hidden="1">
      <c r="A415" t="s">
        <v>252</v>
      </c>
      <c r="B415" t="s">
        <v>13</v>
      </c>
      <c r="D415" s="63" t="s">
        <v>985</v>
      </c>
      <c r="E415" s="63">
        <v>45948</v>
      </c>
      <c r="F415">
        <v>59</v>
      </c>
    </row>
    <row r="416" spans="1:6" hidden="1">
      <c r="A416" t="s">
        <v>252</v>
      </c>
      <c r="B416" t="s">
        <v>13</v>
      </c>
      <c r="D416" s="63" t="s">
        <v>986</v>
      </c>
      <c r="E416" s="63">
        <v>45950</v>
      </c>
      <c r="F416">
        <v>655</v>
      </c>
    </row>
    <row r="417" spans="1:6" hidden="1">
      <c r="A417" t="s">
        <v>252</v>
      </c>
      <c r="B417" t="s">
        <v>13</v>
      </c>
      <c r="D417" s="63" t="s">
        <v>987</v>
      </c>
      <c r="E417" s="63">
        <v>45955</v>
      </c>
      <c r="F417">
        <v>59</v>
      </c>
    </row>
    <row r="418" spans="1:6" hidden="1">
      <c r="A418" t="s">
        <v>252</v>
      </c>
      <c r="B418" t="s">
        <v>13</v>
      </c>
      <c r="D418" s="63" t="s">
        <v>988</v>
      </c>
      <c r="E418" s="63">
        <v>45990</v>
      </c>
      <c r="F418">
        <v>651</v>
      </c>
    </row>
    <row r="419" spans="1:6" hidden="1">
      <c r="A419" t="s">
        <v>252</v>
      </c>
      <c r="B419" t="s">
        <v>13</v>
      </c>
      <c r="D419" s="63" t="s">
        <v>989</v>
      </c>
      <c r="E419" s="63">
        <v>45996</v>
      </c>
      <c r="F419">
        <v>655</v>
      </c>
    </row>
    <row r="420" spans="1:6" hidden="1">
      <c r="A420" t="s">
        <v>545</v>
      </c>
      <c r="B420" t="s">
        <v>13</v>
      </c>
      <c r="C420" t="s">
        <v>571</v>
      </c>
      <c r="D420" s="63" t="s">
        <v>990</v>
      </c>
      <c r="E420" s="63">
        <v>45797</v>
      </c>
      <c r="F420">
        <v>689</v>
      </c>
    </row>
    <row r="421" spans="1:6" hidden="1">
      <c r="A421" t="s">
        <v>545</v>
      </c>
      <c r="B421" t="s">
        <v>13</v>
      </c>
      <c r="D421" s="63" t="s">
        <v>991</v>
      </c>
      <c r="E421" s="63">
        <v>45811</v>
      </c>
      <c r="F421">
        <v>689</v>
      </c>
    </row>
    <row r="422" spans="1:6" hidden="1">
      <c r="A422" t="s">
        <v>545</v>
      </c>
      <c r="B422" t="s">
        <v>13</v>
      </c>
      <c r="D422" s="63" t="s">
        <v>992</v>
      </c>
      <c r="E422" s="63">
        <v>45823</v>
      </c>
      <c r="F422">
        <v>689</v>
      </c>
    </row>
    <row r="423" spans="1:6" hidden="1">
      <c r="A423" t="s">
        <v>545</v>
      </c>
      <c r="B423" t="s">
        <v>13</v>
      </c>
      <c r="D423" s="63" t="s">
        <v>993</v>
      </c>
      <c r="E423" s="63">
        <v>45904</v>
      </c>
      <c r="F423">
        <v>689</v>
      </c>
    </row>
    <row r="424" spans="1:6" hidden="1">
      <c r="A424" t="s">
        <v>545</v>
      </c>
      <c r="B424" t="s">
        <v>13</v>
      </c>
      <c r="D424" s="63" t="s">
        <v>994</v>
      </c>
      <c r="E424" s="63">
        <v>45916</v>
      </c>
      <c r="F424">
        <v>689</v>
      </c>
    </row>
    <row r="425" spans="1:6" hidden="1">
      <c r="A425" t="s">
        <v>545</v>
      </c>
      <c r="B425" t="s">
        <v>13</v>
      </c>
      <c r="D425" s="63" t="s">
        <v>995</v>
      </c>
      <c r="E425" s="63">
        <v>45923</v>
      </c>
      <c r="F425">
        <v>689</v>
      </c>
    </row>
    <row r="426" spans="1:6" hidden="1">
      <c r="A426" t="s">
        <v>545</v>
      </c>
      <c r="B426" t="s">
        <v>13</v>
      </c>
      <c r="D426" s="63" t="s">
        <v>996</v>
      </c>
      <c r="E426" s="63">
        <v>45937</v>
      </c>
      <c r="F426">
        <v>689</v>
      </c>
    </row>
    <row r="427" spans="1:6" hidden="1">
      <c r="A427" t="s">
        <v>192</v>
      </c>
      <c r="B427" t="s">
        <v>33</v>
      </c>
      <c r="C427" t="s">
        <v>571</v>
      </c>
      <c r="D427" s="63" t="s">
        <v>997</v>
      </c>
      <c r="E427" s="63">
        <v>45764</v>
      </c>
      <c r="F427">
        <v>1153</v>
      </c>
    </row>
    <row r="428" spans="1:6" hidden="1">
      <c r="A428" t="s">
        <v>192</v>
      </c>
      <c r="B428" t="s">
        <v>33</v>
      </c>
      <c r="D428" s="63" t="s">
        <v>998</v>
      </c>
      <c r="E428" s="63">
        <v>45996</v>
      </c>
      <c r="F428">
        <v>1151</v>
      </c>
    </row>
    <row r="429" spans="1:6" hidden="1">
      <c r="A429" t="s">
        <v>192</v>
      </c>
      <c r="B429" t="s">
        <v>36</v>
      </c>
      <c r="C429" t="s">
        <v>571</v>
      </c>
      <c r="D429" s="63" t="s">
        <v>999</v>
      </c>
      <c r="E429" s="63">
        <v>45765</v>
      </c>
      <c r="F429">
        <v>1137</v>
      </c>
    </row>
    <row r="430" spans="1:6" hidden="1">
      <c r="A430" t="s">
        <v>192</v>
      </c>
      <c r="B430" t="s">
        <v>36</v>
      </c>
      <c r="D430" s="63" t="s">
        <v>1000</v>
      </c>
      <c r="E430" s="63">
        <v>45787</v>
      </c>
      <c r="F430">
        <v>1127</v>
      </c>
    </row>
    <row r="431" spans="1:6" hidden="1">
      <c r="A431" t="s">
        <v>192</v>
      </c>
      <c r="B431" t="s">
        <v>36</v>
      </c>
      <c r="D431" s="63" t="s">
        <v>1001</v>
      </c>
      <c r="E431" s="63">
        <v>45801</v>
      </c>
      <c r="F431">
        <v>1137</v>
      </c>
    </row>
    <row r="432" spans="1:6" hidden="1">
      <c r="A432" t="s">
        <v>192</v>
      </c>
      <c r="B432" t="s">
        <v>36</v>
      </c>
      <c r="D432" s="63" t="s">
        <v>1002</v>
      </c>
      <c r="E432" s="63">
        <v>45816</v>
      </c>
      <c r="F432">
        <v>1139</v>
      </c>
    </row>
    <row r="433" spans="1:6">
      <c r="A433" t="s">
        <v>192</v>
      </c>
      <c r="B433" t="s">
        <v>36</v>
      </c>
      <c r="D433" s="63" t="s">
        <v>1003</v>
      </c>
      <c r="E433" s="63">
        <v>45940</v>
      </c>
      <c r="F433">
        <v>1137</v>
      </c>
    </row>
    <row r="434" spans="1:6" hidden="1">
      <c r="A434" t="s">
        <v>192</v>
      </c>
      <c r="B434" t="s">
        <v>36</v>
      </c>
      <c r="D434" s="63" t="s">
        <v>1004</v>
      </c>
      <c r="E434" s="63">
        <v>45996</v>
      </c>
      <c r="F434">
        <v>1133</v>
      </c>
    </row>
    <row r="435" spans="1:6" hidden="1">
      <c r="A435" t="s">
        <v>192</v>
      </c>
      <c r="B435" t="s">
        <v>37</v>
      </c>
      <c r="C435" t="s">
        <v>571</v>
      </c>
      <c r="D435" s="63" t="s">
        <v>1005</v>
      </c>
      <c r="E435" s="63">
        <v>45764</v>
      </c>
      <c r="F435">
        <v>1143</v>
      </c>
    </row>
    <row r="436" spans="1:6" hidden="1">
      <c r="A436" t="s">
        <v>192</v>
      </c>
      <c r="B436" t="s">
        <v>37</v>
      </c>
      <c r="D436" s="63" t="s">
        <v>1006</v>
      </c>
      <c r="E436" s="63">
        <v>45768</v>
      </c>
      <c r="F436">
        <v>1143</v>
      </c>
    </row>
    <row r="437" spans="1:6" hidden="1">
      <c r="A437" t="s">
        <v>192</v>
      </c>
      <c r="B437" t="s">
        <v>37</v>
      </c>
      <c r="D437" s="63" t="s">
        <v>1007</v>
      </c>
      <c r="E437" s="63">
        <v>45768</v>
      </c>
      <c r="F437">
        <v>1147</v>
      </c>
    </row>
    <row r="438" spans="1:6" hidden="1">
      <c r="A438" t="s">
        <v>192</v>
      </c>
      <c r="B438" t="s">
        <v>37</v>
      </c>
      <c r="D438" s="63" t="s">
        <v>1008</v>
      </c>
      <c r="E438" s="63">
        <v>45781</v>
      </c>
      <c r="F438">
        <v>1147</v>
      </c>
    </row>
    <row r="439" spans="1:6" hidden="1">
      <c r="A439" t="s">
        <v>192</v>
      </c>
      <c r="B439" t="s">
        <v>37</v>
      </c>
      <c r="D439" s="63" t="s">
        <v>1009</v>
      </c>
      <c r="E439" s="63">
        <v>45795</v>
      </c>
      <c r="F439">
        <v>1143</v>
      </c>
    </row>
    <row r="440" spans="1:6" hidden="1">
      <c r="A440" t="s">
        <v>192</v>
      </c>
      <c r="B440" t="s">
        <v>37</v>
      </c>
      <c r="D440" s="63" t="s">
        <v>1010</v>
      </c>
      <c r="E440" s="63">
        <v>45823</v>
      </c>
      <c r="F440">
        <v>1147</v>
      </c>
    </row>
    <row r="441" spans="1:6">
      <c r="A441" t="s">
        <v>192</v>
      </c>
      <c r="B441" t="s">
        <v>37</v>
      </c>
      <c r="D441" s="63" t="s">
        <v>1011</v>
      </c>
      <c r="E441" s="63">
        <v>45919</v>
      </c>
      <c r="F441">
        <v>1147</v>
      </c>
    </row>
    <row r="442" spans="1:6" hidden="1">
      <c r="A442" t="s">
        <v>192</v>
      </c>
      <c r="B442" t="s">
        <v>37</v>
      </c>
      <c r="D442" s="63" t="s">
        <v>1012</v>
      </c>
      <c r="E442" s="63">
        <v>45933</v>
      </c>
      <c r="F442">
        <v>1147</v>
      </c>
    </row>
    <row r="443" spans="1:6" hidden="1">
      <c r="A443" t="s">
        <v>192</v>
      </c>
      <c r="B443" t="s">
        <v>37</v>
      </c>
      <c r="D443" s="63" t="s">
        <v>1013</v>
      </c>
      <c r="E443" s="63">
        <v>45947</v>
      </c>
      <c r="F443">
        <v>1147</v>
      </c>
    </row>
    <row r="444" spans="1:6" hidden="1">
      <c r="A444" t="s">
        <v>192</v>
      </c>
      <c r="B444" t="s">
        <v>37</v>
      </c>
      <c r="D444" s="63" t="s">
        <v>1014</v>
      </c>
      <c r="E444" s="63">
        <v>45996</v>
      </c>
      <c r="F444">
        <v>1145</v>
      </c>
    </row>
    <row r="445" spans="1:6" hidden="1">
      <c r="A445" t="s">
        <v>192</v>
      </c>
      <c r="B445" t="s">
        <v>13</v>
      </c>
      <c r="C445" t="s">
        <v>571</v>
      </c>
      <c r="D445" s="63" t="s">
        <v>1015</v>
      </c>
      <c r="E445" s="63">
        <v>45759</v>
      </c>
      <c r="F445">
        <v>1333</v>
      </c>
    </row>
    <row r="446" spans="1:6" hidden="1">
      <c r="A446" t="s">
        <v>192</v>
      </c>
      <c r="B446" t="s">
        <v>13</v>
      </c>
      <c r="D446" s="63" t="s">
        <v>1016</v>
      </c>
      <c r="E446" s="63">
        <v>45764</v>
      </c>
      <c r="F446">
        <v>1121</v>
      </c>
    </row>
    <row r="447" spans="1:6" hidden="1">
      <c r="A447" t="s">
        <v>192</v>
      </c>
      <c r="B447" t="s">
        <v>13</v>
      </c>
      <c r="D447" s="63" t="s">
        <v>1017</v>
      </c>
      <c r="E447" s="63">
        <v>45781</v>
      </c>
      <c r="F447">
        <v>1327</v>
      </c>
    </row>
    <row r="448" spans="1:6" hidden="1">
      <c r="A448" t="s">
        <v>192</v>
      </c>
      <c r="B448" t="s">
        <v>13</v>
      </c>
      <c r="D448" s="63" t="s">
        <v>1018</v>
      </c>
      <c r="E448" s="63">
        <v>45787</v>
      </c>
      <c r="F448">
        <v>765</v>
      </c>
    </row>
    <row r="449" spans="1:6" hidden="1">
      <c r="A449" t="s">
        <v>192</v>
      </c>
      <c r="B449" t="s">
        <v>13</v>
      </c>
      <c r="D449" s="63" t="s">
        <v>1019</v>
      </c>
      <c r="E449" s="63">
        <v>45795</v>
      </c>
      <c r="F449">
        <v>1327</v>
      </c>
    </row>
    <row r="450" spans="1:6" hidden="1">
      <c r="A450" t="s">
        <v>192</v>
      </c>
      <c r="B450" t="s">
        <v>13</v>
      </c>
      <c r="D450" s="63" t="s">
        <v>1020</v>
      </c>
      <c r="E450" s="63">
        <v>45801</v>
      </c>
      <c r="F450">
        <v>1327</v>
      </c>
    </row>
    <row r="451" spans="1:6" hidden="1">
      <c r="A451" t="s">
        <v>192</v>
      </c>
      <c r="B451" t="s">
        <v>13</v>
      </c>
      <c r="D451" s="63" t="s">
        <v>1021</v>
      </c>
      <c r="E451" s="63">
        <v>45807</v>
      </c>
      <c r="F451">
        <v>1327</v>
      </c>
    </row>
    <row r="452" spans="1:6" hidden="1">
      <c r="A452" t="s">
        <v>192</v>
      </c>
      <c r="B452" t="s">
        <v>13</v>
      </c>
      <c r="D452" s="63" t="s">
        <v>1022</v>
      </c>
      <c r="E452" s="63">
        <v>45807</v>
      </c>
      <c r="F452">
        <v>765</v>
      </c>
    </row>
    <row r="453" spans="1:6" hidden="1">
      <c r="A453" t="s">
        <v>192</v>
      </c>
      <c r="B453" t="s">
        <v>13</v>
      </c>
      <c r="D453" s="63" t="s">
        <v>1023</v>
      </c>
      <c r="E453" s="63">
        <v>45814</v>
      </c>
      <c r="F453">
        <v>1113</v>
      </c>
    </row>
    <row r="454" spans="1:6" hidden="1">
      <c r="A454" t="s">
        <v>192</v>
      </c>
      <c r="B454" t="s">
        <v>13</v>
      </c>
      <c r="D454" s="63" t="s">
        <v>1024</v>
      </c>
      <c r="E454" s="63">
        <v>45816</v>
      </c>
      <c r="F454">
        <v>1327</v>
      </c>
    </row>
    <row r="455" spans="1:6" hidden="1">
      <c r="A455" t="s">
        <v>192</v>
      </c>
      <c r="B455" t="s">
        <v>13</v>
      </c>
      <c r="D455" s="63" t="s">
        <v>1025</v>
      </c>
      <c r="E455" s="63">
        <v>45821</v>
      </c>
      <c r="F455">
        <v>1113</v>
      </c>
    </row>
    <row r="456" spans="1:6" hidden="1">
      <c r="A456" t="s">
        <v>192</v>
      </c>
      <c r="B456" t="s">
        <v>13</v>
      </c>
      <c r="D456" s="63" t="s">
        <v>1026</v>
      </c>
      <c r="E456" s="63">
        <v>45822</v>
      </c>
      <c r="F456">
        <v>1115</v>
      </c>
    </row>
    <row r="457" spans="1:6" hidden="1">
      <c r="A457" t="s">
        <v>192</v>
      </c>
      <c r="B457" t="s">
        <v>13</v>
      </c>
      <c r="D457" s="63" t="s">
        <v>1027</v>
      </c>
      <c r="E457" s="63">
        <v>45823</v>
      </c>
      <c r="F457">
        <v>1327</v>
      </c>
    </row>
    <row r="458" spans="1:6" hidden="1">
      <c r="A458" t="s">
        <v>192</v>
      </c>
      <c r="B458" t="s">
        <v>13</v>
      </c>
      <c r="D458" s="63" t="s">
        <v>1028</v>
      </c>
      <c r="E458" s="63">
        <v>45829</v>
      </c>
      <c r="F458">
        <v>1113</v>
      </c>
    </row>
    <row r="459" spans="1:6" hidden="1">
      <c r="A459" t="s">
        <v>192</v>
      </c>
      <c r="B459" t="s">
        <v>13</v>
      </c>
      <c r="D459" s="63" t="s">
        <v>1029</v>
      </c>
      <c r="E459" s="63">
        <v>45829</v>
      </c>
      <c r="F459">
        <v>1327</v>
      </c>
    </row>
    <row r="460" spans="1:6">
      <c r="A460" t="s">
        <v>192</v>
      </c>
      <c r="B460" t="s">
        <v>13</v>
      </c>
      <c r="D460" s="63" t="s">
        <v>1030</v>
      </c>
      <c r="E460" s="63">
        <v>45905</v>
      </c>
      <c r="F460">
        <v>1113</v>
      </c>
    </row>
    <row r="461" spans="1:6" hidden="1">
      <c r="A461" t="s">
        <v>192</v>
      </c>
      <c r="B461" t="s">
        <v>13</v>
      </c>
      <c r="D461" s="63" t="s">
        <v>1031</v>
      </c>
      <c r="E461" s="63">
        <v>45912</v>
      </c>
      <c r="F461">
        <v>1327</v>
      </c>
    </row>
    <row r="462" spans="1:6">
      <c r="A462" t="s">
        <v>192</v>
      </c>
      <c r="B462" t="s">
        <v>13</v>
      </c>
      <c r="D462" s="63" t="s">
        <v>1032</v>
      </c>
      <c r="E462" s="63">
        <v>45919</v>
      </c>
      <c r="F462">
        <v>765</v>
      </c>
    </row>
    <row r="463" spans="1:6" hidden="1">
      <c r="A463" t="s">
        <v>192</v>
      </c>
      <c r="B463" t="s">
        <v>13</v>
      </c>
      <c r="D463" s="63" t="s">
        <v>1033</v>
      </c>
      <c r="E463" s="63">
        <v>45926</v>
      </c>
      <c r="F463">
        <v>765</v>
      </c>
    </row>
    <row r="464" spans="1:6" hidden="1">
      <c r="A464" t="s">
        <v>192</v>
      </c>
      <c r="B464" t="s">
        <v>13</v>
      </c>
      <c r="D464" s="63" t="s">
        <v>1034</v>
      </c>
      <c r="E464" s="63">
        <v>45933</v>
      </c>
      <c r="F464">
        <v>765</v>
      </c>
    </row>
    <row r="465" spans="1:6" hidden="1">
      <c r="A465" t="s">
        <v>192</v>
      </c>
      <c r="B465" t="s">
        <v>13</v>
      </c>
      <c r="D465" s="63" t="s">
        <v>1035</v>
      </c>
      <c r="E465" s="63">
        <v>45934</v>
      </c>
      <c r="F465">
        <v>765</v>
      </c>
    </row>
    <row r="466" spans="1:6">
      <c r="A466" t="s">
        <v>192</v>
      </c>
      <c r="B466" t="s">
        <v>13</v>
      </c>
      <c r="D466" s="63" t="s">
        <v>1036</v>
      </c>
      <c r="E466" s="63">
        <v>45940</v>
      </c>
      <c r="F466">
        <v>765</v>
      </c>
    </row>
    <row r="467" spans="1:6" hidden="1">
      <c r="A467" t="s">
        <v>192</v>
      </c>
      <c r="B467" t="s">
        <v>13</v>
      </c>
      <c r="D467" s="63" t="s">
        <v>1037</v>
      </c>
      <c r="E467" s="63">
        <v>45941</v>
      </c>
      <c r="F467">
        <v>1325</v>
      </c>
    </row>
    <row r="468" spans="1:6" hidden="1">
      <c r="A468" t="s">
        <v>192</v>
      </c>
      <c r="B468" t="s">
        <v>13</v>
      </c>
      <c r="D468" s="63" t="s">
        <v>1038</v>
      </c>
      <c r="E468" s="63">
        <v>45947</v>
      </c>
      <c r="F468">
        <v>765</v>
      </c>
    </row>
    <row r="469" spans="1:6" hidden="1">
      <c r="A469" t="s">
        <v>192</v>
      </c>
      <c r="B469" t="s">
        <v>13</v>
      </c>
      <c r="D469" s="63" t="s">
        <v>1039</v>
      </c>
      <c r="E469" s="63">
        <v>45948</v>
      </c>
      <c r="F469">
        <v>1327</v>
      </c>
    </row>
    <row r="470" spans="1:6" hidden="1">
      <c r="A470" t="s">
        <v>192</v>
      </c>
      <c r="B470" t="s">
        <v>13</v>
      </c>
      <c r="D470" s="63" t="s">
        <v>1040</v>
      </c>
      <c r="E470" s="63">
        <v>45954</v>
      </c>
      <c r="F470">
        <v>765</v>
      </c>
    </row>
    <row r="471" spans="1:6">
      <c r="A471" t="s">
        <v>192</v>
      </c>
      <c r="B471" t="s">
        <v>13</v>
      </c>
      <c r="D471" s="63" t="s">
        <v>1041</v>
      </c>
      <c r="E471" s="63">
        <v>45961</v>
      </c>
      <c r="F471">
        <v>765</v>
      </c>
    </row>
    <row r="472" spans="1:6" hidden="1">
      <c r="A472" t="s">
        <v>192</v>
      </c>
      <c r="B472" t="s">
        <v>13</v>
      </c>
      <c r="D472" s="63" t="s">
        <v>1042</v>
      </c>
      <c r="E472" s="63">
        <v>45968</v>
      </c>
      <c r="F472">
        <v>765</v>
      </c>
    </row>
    <row r="473" spans="1:6" hidden="1">
      <c r="A473" t="s">
        <v>192</v>
      </c>
      <c r="B473" t="s">
        <v>13</v>
      </c>
      <c r="D473" s="63" t="s">
        <v>1043</v>
      </c>
      <c r="E473" s="63">
        <v>45990</v>
      </c>
      <c r="F473">
        <v>1113</v>
      </c>
    </row>
    <row r="474" spans="1:6" hidden="1">
      <c r="A474" t="s">
        <v>192</v>
      </c>
      <c r="B474" t="s">
        <v>13</v>
      </c>
      <c r="D474" s="63" t="s">
        <v>1044</v>
      </c>
      <c r="E474" s="63">
        <v>45991</v>
      </c>
      <c r="F474">
        <v>765</v>
      </c>
    </row>
    <row r="475" spans="1:6" hidden="1">
      <c r="A475" t="s">
        <v>192</v>
      </c>
      <c r="B475" t="s">
        <v>13</v>
      </c>
      <c r="D475" s="63" t="s">
        <v>1045</v>
      </c>
      <c r="E475" s="63">
        <v>45996</v>
      </c>
      <c r="F475">
        <v>1331</v>
      </c>
    </row>
    <row r="476" spans="1:6" hidden="1">
      <c r="A476" t="s">
        <v>192</v>
      </c>
      <c r="B476" t="s">
        <v>13</v>
      </c>
      <c r="D476" s="63" t="s">
        <v>1046</v>
      </c>
      <c r="E476" s="63">
        <v>46005</v>
      </c>
      <c r="F476">
        <v>765</v>
      </c>
    </row>
    <row r="477" spans="1:6" hidden="1">
      <c r="A477" t="s">
        <v>192</v>
      </c>
      <c r="B477" t="s">
        <v>22</v>
      </c>
      <c r="C477" t="s">
        <v>571</v>
      </c>
      <c r="D477" s="63" t="s">
        <v>1047</v>
      </c>
      <c r="E477" s="63">
        <v>45765</v>
      </c>
      <c r="F477">
        <v>1165</v>
      </c>
    </row>
    <row r="478" spans="1:6" hidden="1">
      <c r="A478" t="s">
        <v>192</v>
      </c>
      <c r="B478" t="s">
        <v>22</v>
      </c>
      <c r="D478" s="63" t="s">
        <v>1048</v>
      </c>
      <c r="E478" s="63">
        <v>45996</v>
      </c>
      <c r="F478">
        <v>1163</v>
      </c>
    </row>
    <row r="479" spans="1:6" hidden="1">
      <c r="A479" t="s">
        <v>147</v>
      </c>
      <c r="B479" t="s">
        <v>33</v>
      </c>
      <c r="C479" t="s">
        <v>571</v>
      </c>
      <c r="D479" s="63" t="s">
        <v>1049</v>
      </c>
      <c r="E479" s="63">
        <v>45767</v>
      </c>
      <c r="F479">
        <v>1304</v>
      </c>
    </row>
    <row r="480" spans="1:6" hidden="1">
      <c r="A480" t="s">
        <v>147</v>
      </c>
      <c r="B480" t="s">
        <v>33</v>
      </c>
      <c r="D480" s="63" t="s">
        <v>1050</v>
      </c>
      <c r="E480" s="63">
        <v>45774</v>
      </c>
      <c r="F480">
        <v>1304</v>
      </c>
    </row>
    <row r="481" spans="1:6" hidden="1">
      <c r="A481" t="s">
        <v>147</v>
      </c>
      <c r="B481" t="s">
        <v>33</v>
      </c>
      <c r="D481" s="63" t="s">
        <v>1051</v>
      </c>
      <c r="E481" s="63">
        <v>45781</v>
      </c>
      <c r="F481">
        <v>1304</v>
      </c>
    </row>
    <row r="482" spans="1:6" hidden="1">
      <c r="A482" t="s">
        <v>147</v>
      </c>
      <c r="B482" t="s">
        <v>33</v>
      </c>
      <c r="D482" s="63" t="s">
        <v>1052</v>
      </c>
      <c r="E482" s="63">
        <v>45788</v>
      </c>
      <c r="F482">
        <v>1304</v>
      </c>
    </row>
    <row r="483" spans="1:6" hidden="1">
      <c r="A483" t="s">
        <v>147</v>
      </c>
      <c r="B483" t="s">
        <v>33</v>
      </c>
      <c r="D483" s="63" t="s">
        <v>1053</v>
      </c>
      <c r="E483" s="63">
        <v>45795</v>
      </c>
      <c r="F483">
        <v>1304</v>
      </c>
    </row>
    <row r="484" spans="1:6" hidden="1">
      <c r="A484" t="s">
        <v>147</v>
      </c>
      <c r="B484" t="s">
        <v>33</v>
      </c>
      <c r="D484" s="63" t="s">
        <v>1054</v>
      </c>
      <c r="E484" s="63">
        <v>45802</v>
      </c>
      <c r="F484">
        <v>1304</v>
      </c>
    </row>
    <row r="485" spans="1:6" hidden="1">
      <c r="A485" t="s">
        <v>147</v>
      </c>
      <c r="B485" t="s">
        <v>33</v>
      </c>
      <c r="D485" s="63" t="s">
        <v>1055</v>
      </c>
      <c r="E485" s="63">
        <v>45809</v>
      </c>
      <c r="F485">
        <v>1304</v>
      </c>
    </row>
    <row r="486" spans="1:6" hidden="1">
      <c r="A486" t="s">
        <v>147</v>
      </c>
      <c r="B486" t="s">
        <v>33</v>
      </c>
      <c r="D486" s="63" t="s">
        <v>1056</v>
      </c>
      <c r="E486" s="63">
        <v>45816</v>
      </c>
      <c r="F486">
        <v>1304</v>
      </c>
    </row>
    <row r="487" spans="1:6" hidden="1">
      <c r="A487" t="s">
        <v>147</v>
      </c>
      <c r="B487" t="s">
        <v>33</v>
      </c>
      <c r="D487" s="63" t="s">
        <v>1057</v>
      </c>
      <c r="E487" s="63">
        <v>45823</v>
      </c>
      <c r="F487">
        <v>1304</v>
      </c>
    </row>
    <row r="488" spans="1:6" hidden="1">
      <c r="A488" t="s">
        <v>147</v>
      </c>
      <c r="B488" t="s">
        <v>33</v>
      </c>
      <c r="D488" s="63" t="s">
        <v>1058</v>
      </c>
      <c r="E488" s="63">
        <v>45825</v>
      </c>
      <c r="F488">
        <v>1304</v>
      </c>
    </row>
    <row r="489" spans="1:6" hidden="1">
      <c r="A489" t="s">
        <v>147</v>
      </c>
      <c r="B489" t="s">
        <v>33</v>
      </c>
      <c r="D489" s="63" t="s">
        <v>1059</v>
      </c>
      <c r="E489" s="63">
        <v>45830</v>
      </c>
      <c r="F489">
        <v>1304</v>
      </c>
    </row>
    <row r="490" spans="1:6" hidden="1">
      <c r="A490" t="s">
        <v>147</v>
      </c>
      <c r="B490" t="s">
        <v>33</v>
      </c>
      <c r="D490" s="63" t="s">
        <v>1060</v>
      </c>
      <c r="E490" s="63">
        <v>45832</v>
      </c>
      <c r="F490">
        <v>1304</v>
      </c>
    </row>
    <row r="491" spans="1:6" hidden="1">
      <c r="A491" t="s">
        <v>147</v>
      </c>
      <c r="B491" t="s">
        <v>33</v>
      </c>
      <c r="D491" s="63" t="s">
        <v>1061</v>
      </c>
      <c r="E491" s="63">
        <v>45837</v>
      </c>
      <c r="F491">
        <v>1304</v>
      </c>
    </row>
    <row r="492" spans="1:6" hidden="1">
      <c r="A492" t="s">
        <v>147</v>
      </c>
      <c r="B492" t="s">
        <v>33</v>
      </c>
      <c r="D492" s="63" t="s">
        <v>1062</v>
      </c>
      <c r="E492" s="63">
        <v>45839</v>
      </c>
      <c r="F492">
        <v>1304</v>
      </c>
    </row>
    <row r="493" spans="1:6" hidden="1">
      <c r="A493" t="s">
        <v>147</v>
      </c>
      <c r="B493" t="s">
        <v>33</v>
      </c>
      <c r="D493" s="63" t="s">
        <v>1063</v>
      </c>
      <c r="E493" s="63">
        <v>45844</v>
      </c>
      <c r="F493">
        <v>1304</v>
      </c>
    </row>
    <row r="494" spans="1:6" hidden="1">
      <c r="A494" t="s">
        <v>147</v>
      </c>
      <c r="B494" t="s">
        <v>33</v>
      </c>
      <c r="D494" s="63" t="s">
        <v>1064</v>
      </c>
      <c r="E494" s="63">
        <v>45846</v>
      </c>
      <c r="F494">
        <v>1304</v>
      </c>
    </row>
    <row r="495" spans="1:6" hidden="1">
      <c r="A495" t="s">
        <v>147</v>
      </c>
      <c r="B495" t="s">
        <v>33</v>
      </c>
      <c r="D495" s="63" t="s">
        <v>1065</v>
      </c>
      <c r="E495" s="63">
        <v>45851</v>
      </c>
      <c r="F495">
        <v>1304</v>
      </c>
    </row>
    <row r="496" spans="1:6" hidden="1">
      <c r="A496" t="s">
        <v>147</v>
      </c>
      <c r="B496" t="s">
        <v>33</v>
      </c>
      <c r="D496" s="63" t="s">
        <v>1066</v>
      </c>
      <c r="E496" s="63">
        <v>45853</v>
      </c>
      <c r="F496">
        <v>1304</v>
      </c>
    </row>
    <row r="497" spans="1:6" hidden="1">
      <c r="A497" t="s">
        <v>147</v>
      </c>
      <c r="B497" t="s">
        <v>33</v>
      </c>
      <c r="D497" s="63" t="s">
        <v>1067</v>
      </c>
      <c r="E497" s="63">
        <v>45858</v>
      </c>
      <c r="F497">
        <v>1304</v>
      </c>
    </row>
    <row r="498" spans="1:6" hidden="1">
      <c r="A498" t="s">
        <v>147</v>
      </c>
      <c r="B498" t="s">
        <v>33</v>
      </c>
      <c r="D498" s="63" t="s">
        <v>1068</v>
      </c>
      <c r="E498" s="63">
        <v>45860</v>
      </c>
      <c r="F498">
        <v>1304</v>
      </c>
    </row>
    <row r="499" spans="1:6" hidden="1">
      <c r="A499" t="s">
        <v>147</v>
      </c>
      <c r="B499" t="s">
        <v>33</v>
      </c>
      <c r="D499" s="63" t="s">
        <v>1069</v>
      </c>
      <c r="E499" s="63">
        <v>45865</v>
      </c>
      <c r="F499">
        <v>1304</v>
      </c>
    </row>
    <row r="500" spans="1:6" hidden="1">
      <c r="A500" t="s">
        <v>147</v>
      </c>
      <c r="B500" t="s">
        <v>33</v>
      </c>
      <c r="D500" s="63" t="s">
        <v>1070</v>
      </c>
      <c r="E500" s="63">
        <v>45867</v>
      </c>
      <c r="F500">
        <v>1304</v>
      </c>
    </row>
    <row r="501" spans="1:6" hidden="1">
      <c r="A501" t="s">
        <v>147</v>
      </c>
      <c r="B501" t="s">
        <v>33</v>
      </c>
      <c r="D501" s="63" t="s">
        <v>1071</v>
      </c>
      <c r="E501" s="63">
        <v>45872</v>
      </c>
      <c r="F501">
        <v>1304</v>
      </c>
    </row>
    <row r="502" spans="1:6" hidden="1">
      <c r="A502" t="s">
        <v>147</v>
      </c>
      <c r="B502" t="s">
        <v>33</v>
      </c>
      <c r="D502" s="63" t="s">
        <v>1072</v>
      </c>
      <c r="E502" s="63">
        <v>45874</v>
      </c>
      <c r="F502">
        <v>1304</v>
      </c>
    </row>
    <row r="503" spans="1:6" hidden="1">
      <c r="A503" t="s">
        <v>147</v>
      </c>
      <c r="B503" t="s">
        <v>33</v>
      </c>
      <c r="D503" s="63" t="s">
        <v>1073</v>
      </c>
      <c r="E503" s="63">
        <v>45879</v>
      </c>
      <c r="F503">
        <v>1304</v>
      </c>
    </row>
    <row r="504" spans="1:6" hidden="1">
      <c r="A504" t="s">
        <v>147</v>
      </c>
      <c r="B504" t="s">
        <v>33</v>
      </c>
      <c r="D504" s="63" t="s">
        <v>1074</v>
      </c>
      <c r="E504" s="63">
        <v>45881</v>
      </c>
      <c r="F504">
        <v>1304</v>
      </c>
    </row>
    <row r="505" spans="1:6" hidden="1">
      <c r="A505" t="s">
        <v>147</v>
      </c>
      <c r="B505" t="s">
        <v>33</v>
      </c>
      <c r="D505" s="63" t="s">
        <v>1075</v>
      </c>
      <c r="E505" s="63">
        <v>45886</v>
      </c>
      <c r="F505">
        <v>1304</v>
      </c>
    </row>
    <row r="506" spans="1:6" hidden="1">
      <c r="A506" t="s">
        <v>147</v>
      </c>
      <c r="B506" t="s">
        <v>33</v>
      </c>
      <c r="D506" s="63" t="s">
        <v>1076</v>
      </c>
      <c r="E506" s="63">
        <v>45888</v>
      </c>
      <c r="F506">
        <v>1304</v>
      </c>
    </row>
    <row r="507" spans="1:6" hidden="1">
      <c r="A507" t="s">
        <v>147</v>
      </c>
      <c r="B507" t="s">
        <v>33</v>
      </c>
      <c r="D507" s="63" t="s">
        <v>1077</v>
      </c>
      <c r="E507" s="63">
        <v>45893</v>
      </c>
      <c r="F507">
        <v>1304</v>
      </c>
    </row>
    <row r="508" spans="1:6" hidden="1">
      <c r="A508" t="s">
        <v>147</v>
      </c>
      <c r="B508" t="s">
        <v>33</v>
      </c>
      <c r="D508" s="63" t="s">
        <v>1078</v>
      </c>
      <c r="E508" s="63">
        <v>45895</v>
      </c>
      <c r="F508">
        <v>1304</v>
      </c>
    </row>
    <row r="509" spans="1:6" hidden="1">
      <c r="A509" t="s">
        <v>147</v>
      </c>
      <c r="B509" t="s">
        <v>33</v>
      </c>
      <c r="D509" s="63" t="s">
        <v>1079</v>
      </c>
      <c r="E509" s="63">
        <v>45900</v>
      </c>
      <c r="F509">
        <v>1304</v>
      </c>
    </row>
    <row r="510" spans="1:6" hidden="1">
      <c r="A510" t="s">
        <v>147</v>
      </c>
      <c r="B510" t="s">
        <v>33</v>
      </c>
      <c r="D510" s="63" t="s">
        <v>1080</v>
      </c>
      <c r="E510" s="63">
        <v>45902</v>
      </c>
      <c r="F510">
        <v>1304</v>
      </c>
    </row>
    <row r="511" spans="1:6" hidden="1">
      <c r="A511" t="s">
        <v>147</v>
      </c>
      <c r="B511" t="s">
        <v>33</v>
      </c>
      <c r="D511" s="63" t="s">
        <v>1081</v>
      </c>
      <c r="E511" s="63">
        <v>45907</v>
      </c>
      <c r="F511">
        <v>1304</v>
      </c>
    </row>
    <row r="512" spans="1:6" hidden="1">
      <c r="A512" t="s">
        <v>147</v>
      </c>
      <c r="B512" t="s">
        <v>33</v>
      </c>
      <c r="D512" s="63" t="s">
        <v>1082</v>
      </c>
      <c r="E512" s="63">
        <v>45909</v>
      </c>
      <c r="F512">
        <v>1304</v>
      </c>
    </row>
    <row r="513" spans="1:6" hidden="1">
      <c r="A513" t="s">
        <v>147</v>
      </c>
      <c r="B513" t="s">
        <v>33</v>
      </c>
      <c r="D513" s="63" t="s">
        <v>1083</v>
      </c>
      <c r="E513" s="63">
        <v>45914</v>
      </c>
      <c r="F513">
        <v>1304</v>
      </c>
    </row>
    <row r="514" spans="1:6" hidden="1">
      <c r="A514" t="s">
        <v>147</v>
      </c>
      <c r="B514" t="s">
        <v>33</v>
      </c>
      <c r="D514" s="63" t="s">
        <v>1084</v>
      </c>
      <c r="E514" s="63">
        <v>45916</v>
      </c>
      <c r="F514">
        <v>1304</v>
      </c>
    </row>
    <row r="515" spans="1:6" hidden="1">
      <c r="A515" t="s">
        <v>147</v>
      </c>
      <c r="B515" t="s">
        <v>33</v>
      </c>
      <c r="D515" s="63" t="s">
        <v>1085</v>
      </c>
      <c r="E515" s="63">
        <v>45921</v>
      </c>
      <c r="F515">
        <v>1304</v>
      </c>
    </row>
    <row r="516" spans="1:6" hidden="1">
      <c r="A516" t="s">
        <v>147</v>
      </c>
      <c r="B516" t="s">
        <v>33</v>
      </c>
      <c r="D516" s="63" t="s">
        <v>1086</v>
      </c>
      <c r="E516" s="63">
        <v>45923</v>
      </c>
      <c r="F516">
        <v>1304</v>
      </c>
    </row>
    <row r="517" spans="1:6" hidden="1">
      <c r="A517" t="s">
        <v>147</v>
      </c>
      <c r="B517" t="s">
        <v>33</v>
      </c>
      <c r="D517" s="63" t="s">
        <v>1087</v>
      </c>
      <c r="E517" s="63">
        <v>45928</v>
      </c>
      <c r="F517">
        <v>1304</v>
      </c>
    </row>
    <row r="518" spans="1:6" hidden="1">
      <c r="A518" t="s">
        <v>147</v>
      </c>
      <c r="B518" t="s">
        <v>33</v>
      </c>
      <c r="D518" s="63" t="s">
        <v>1088</v>
      </c>
      <c r="E518" s="63">
        <v>45930</v>
      </c>
      <c r="F518">
        <v>1304</v>
      </c>
    </row>
    <row r="519" spans="1:6" hidden="1">
      <c r="A519" t="s">
        <v>147</v>
      </c>
      <c r="B519" t="s">
        <v>33</v>
      </c>
      <c r="D519" s="63" t="s">
        <v>1089</v>
      </c>
      <c r="E519" s="63">
        <v>45935</v>
      </c>
      <c r="F519">
        <v>1304</v>
      </c>
    </row>
    <row r="520" spans="1:6" hidden="1">
      <c r="A520" t="s">
        <v>147</v>
      </c>
      <c r="B520" t="s">
        <v>33</v>
      </c>
      <c r="D520" s="63" t="s">
        <v>1090</v>
      </c>
      <c r="E520" s="63">
        <v>45937</v>
      </c>
      <c r="F520">
        <v>1304</v>
      </c>
    </row>
    <row r="521" spans="1:6" hidden="1">
      <c r="A521" t="s">
        <v>147</v>
      </c>
      <c r="B521" t="s">
        <v>33</v>
      </c>
      <c r="D521" s="63" t="s">
        <v>1091</v>
      </c>
      <c r="E521" s="63">
        <v>45942</v>
      </c>
      <c r="F521">
        <v>1304</v>
      </c>
    </row>
    <row r="522" spans="1:6" hidden="1">
      <c r="A522" t="s">
        <v>147</v>
      </c>
      <c r="B522" t="s">
        <v>33</v>
      </c>
      <c r="D522" s="63" t="s">
        <v>1092</v>
      </c>
      <c r="E522" s="63">
        <v>45949</v>
      </c>
      <c r="F522">
        <v>1304</v>
      </c>
    </row>
    <row r="523" spans="1:6" hidden="1">
      <c r="A523" t="s">
        <v>147</v>
      </c>
      <c r="B523" t="s">
        <v>33</v>
      </c>
      <c r="D523" s="63" t="s">
        <v>1093</v>
      </c>
      <c r="E523" s="63">
        <v>45956</v>
      </c>
      <c r="F523">
        <v>1304</v>
      </c>
    </row>
    <row r="524" spans="1:6" hidden="1">
      <c r="A524" t="s">
        <v>147</v>
      </c>
      <c r="B524" t="s">
        <v>33</v>
      </c>
      <c r="D524" s="63" t="s">
        <v>1094</v>
      </c>
      <c r="E524" s="63">
        <v>45963</v>
      </c>
      <c r="F524">
        <v>1304</v>
      </c>
    </row>
    <row r="525" spans="1:6" hidden="1">
      <c r="A525" t="s">
        <v>147</v>
      </c>
      <c r="B525" t="s">
        <v>33</v>
      </c>
      <c r="D525" s="63" t="s">
        <v>1095</v>
      </c>
      <c r="E525" s="63">
        <v>45970</v>
      </c>
      <c r="F525">
        <v>1304</v>
      </c>
    </row>
    <row r="526" spans="1:6" hidden="1">
      <c r="A526" t="s">
        <v>147</v>
      </c>
      <c r="B526" t="s">
        <v>33</v>
      </c>
      <c r="D526" s="63" t="s">
        <v>1096</v>
      </c>
      <c r="E526" s="63">
        <v>45977</v>
      </c>
      <c r="F526">
        <v>1304</v>
      </c>
    </row>
    <row r="527" spans="1:6" hidden="1">
      <c r="A527" t="s">
        <v>147</v>
      </c>
      <c r="B527" t="s">
        <v>33</v>
      </c>
      <c r="D527" s="63" t="s">
        <v>1097</v>
      </c>
      <c r="E527" s="63">
        <v>45984</v>
      </c>
      <c r="F527">
        <v>1304</v>
      </c>
    </row>
    <row r="528" spans="1:6" hidden="1">
      <c r="A528" t="s">
        <v>147</v>
      </c>
      <c r="B528" t="s">
        <v>33</v>
      </c>
      <c r="D528" s="63" t="s">
        <v>1098</v>
      </c>
      <c r="E528" s="63">
        <v>45990</v>
      </c>
      <c r="F528">
        <v>1304</v>
      </c>
    </row>
    <row r="529" spans="1:6" hidden="1">
      <c r="A529" t="s">
        <v>147</v>
      </c>
      <c r="B529" t="s">
        <v>33</v>
      </c>
      <c r="D529" s="63" t="s">
        <v>1099</v>
      </c>
      <c r="E529" s="63">
        <v>45991</v>
      </c>
      <c r="F529">
        <v>1304</v>
      </c>
    </row>
    <row r="530" spans="1:6" hidden="1">
      <c r="A530" t="s">
        <v>147</v>
      </c>
      <c r="B530" t="s">
        <v>33</v>
      </c>
      <c r="D530" s="63" t="s">
        <v>1100</v>
      </c>
      <c r="E530" s="63">
        <v>45996</v>
      </c>
      <c r="F530">
        <v>1306</v>
      </c>
    </row>
    <row r="531" spans="1:6" hidden="1">
      <c r="A531" t="s">
        <v>147</v>
      </c>
      <c r="B531" t="s">
        <v>36</v>
      </c>
      <c r="C531" t="s">
        <v>571</v>
      </c>
      <c r="D531" s="63" t="s">
        <v>1101</v>
      </c>
      <c r="E531" s="63">
        <v>45759</v>
      </c>
      <c r="F531">
        <v>1854</v>
      </c>
    </row>
    <row r="532" spans="1:6" hidden="1">
      <c r="A532" t="s">
        <v>147</v>
      </c>
      <c r="B532" t="s">
        <v>36</v>
      </c>
      <c r="D532" s="63" t="s">
        <v>1102</v>
      </c>
      <c r="E532" s="63">
        <v>45764</v>
      </c>
      <c r="F532">
        <v>1856</v>
      </c>
    </row>
    <row r="533" spans="1:6" hidden="1">
      <c r="A533" t="s">
        <v>147</v>
      </c>
      <c r="B533" t="s">
        <v>36</v>
      </c>
      <c r="D533" s="63" t="s">
        <v>1103</v>
      </c>
      <c r="E533" s="63">
        <v>45767</v>
      </c>
      <c r="F533">
        <v>1854</v>
      </c>
    </row>
    <row r="534" spans="1:6" hidden="1">
      <c r="A534" t="s">
        <v>147</v>
      </c>
      <c r="B534" t="s">
        <v>36</v>
      </c>
      <c r="D534" s="63" t="s">
        <v>1104</v>
      </c>
      <c r="E534" s="63">
        <v>45774</v>
      </c>
      <c r="F534">
        <v>1854</v>
      </c>
    </row>
    <row r="535" spans="1:6" hidden="1">
      <c r="A535" t="s">
        <v>147</v>
      </c>
      <c r="B535" t="s">
        <v>36</v>
      </c>
      <c r="D535" s="63" t="s">
        <v>1105</v>
      </c>
      <c r="E535" s="63">
        <v>45781</v>
      </c>
      <c r="F535">
        <v>1854</v>
      </c>
    </row>
    <row r="536" spans="1:6" hidden="1">
      <c r="A536" t="s">
        <v>147</v>
      </c>
      <c r="B536" t="s">
        <v>36</v>
      </c>
      <c r="D536" s="63" t="s">
        <v>1106</v>
      </c>
      <c r="E536" s="63">
        <v>45788</v>
      </c>
      <c r="F536">
        <v>1854</v>
      </c>
    </row>
    <row r="537" spans="1:6" hidden="1">
      <c r="A537" t="s">
        <v>147</v>
      </c>
      <c r="B537" t="s">
        <v>36</v>
      </c>
      <c r="D537" s="63" t="s">
        <v>1107</v>
      </c>
      <c r="E537" s="63">
        <v>45795</v>
      </c>
      <c r="F537">
        <v>1854</v>
      </c>
    </row>
    <row r="538" spans="1:6" hidden="1">
      <c r="A538" t="s">
        <v>147</v>
      </c>
      <c r="B538" t="s">
        <v>36</v>
      </c>
      <c r="D538" s="63" t="s">
        <v>1108</v>
      </c>
      <c r="E538" s="63">
        <v>45802</v>
      </c>
      <c r="F538">
        <v>1854</v>
      </c>
    </row>
    <row r="539" spans="1:6" hidden="1">
      <c r="A539" t="s">
        <v>147</v>
      </c>
      <c r="B539" t="s">
        <v>36</v>
      </c>
      <c r="D539" s="63" t="s">
        <v>1109</v>
      </c>
      <c r="E539" s="63">
        <v>45809</v>
      </c>
      <c r="F539">
        <v>1854</v>
      </c>
    </row>
    <row r="540" spans="1:6" hidden="1">
      <c r="A540" t="s">
        <v>147</v>
      </c>
      <c r="B540" t="s">
        <v>36</v>
      </c>
      <c r="D540" s="63" t="s">
        <v>1110</v>
      </c>
      <c r="E540" s="63">
        <v>45816</v>
      </c>
      <c r="F540">
        <v>1854</v>
      </c>
    </row>
    <row r="541" spans="1:6" hidden="1">
      <c r="A541" t="s">
        <v>147</v>
      </c>
      <c r="B541" t="s">
        <v>36</v>
      </c>
      <c r="D541" s="63" t="s">
        <v>1111</v>
      </c>
      <c r="E541" s="63">
        <v>45823</v>
      </c>
      <c r="F541">
        <v>1854</v>
      </c>
    </row>
    <row r="542" spans="1:6" hidden="1">
      <c r="A542" t="s">
        <v>147</v>
      </c>
      <c r="B542" t="s">
        <v>36</v>
      </c>
      <c r="D542" s="63" t="s">
        <v>1112</v>
      </c>
      <c r="E542" s="63">
        <v>45825</v>
      </c>
      <c r="F542">
        <v>1854</v>
      </c>
    </row>
    <row r="543" spans="1:6" hidden="1">
      <c r="A543" t="s">
        <v>147</v>
      </c>
      <c r="B543" t="s">
        <v>36</v>
      </c>
      <c r="D543" s="63" t="s">
        <v>1113</v>
      </c>
      <c r="E543" s="63">
        <v>45830</v>
      </c>
      <c r="F543">
        <v>1854</v>
      </c>
    </row>
    <row r="544" spans="1:6" hidden="1">
      <c r="A544" t="s">
        <v>147</v>
      </c>
      <c r="B544" t="s">
        <v>36</v>
      </c>
      <c r="D544" s="63" t="s">
        <v>1114</v>
      </c>
      <c r="E544" s="63">
        <v>45832</v>
      </c>
      <c r="F544">
        <v>1854</v>
      </c>
    </row>
    <row r="545" spans="1:6" hidden="1">
      <c r="A545" t="s">
        <v>147</v>
      </c>
      <c r="B545" t="s">
        <v>36</v>
      </c>
      <c r="D545" s="63" t="s">
        <v>1115</v>
      </c>
      <c r="E545" s="63">
        <v>45837</v>
      </c>
      <c r="F545">
        <v>1854</v>
      </c>
    </row>
    <row r="546" spans="1:6" hidden="1">
      <c r="A546" t="s">
        <v>147</v>
      </c>
      <c r="B546" t="s">
        <v>36</v>
      </c>
      <c r="D546" s="63" t="s">
        <v>1116</v>
      </c>
      <c r="E546" s="63">
        <v>45839</v>
      </c>
      <c r="F546">
        <v>1854</v>
      </c>
    </row>
    <row r="547" spans="1:6" hidden="1">
      <c r="A547" t="s">
        <v>147</v>
      </c>
      <c r="B547" t="s">
        <v>36</v>
      </c>
      <c r="D547" s="63" t="s">
        <v>1117</v>
      </c>
      <c r="E547" s="63">
        <v>45844</v>
      </c>
      <c r="F547">
        <v>1854</v>
      </c>
    </row>
    <row r="548" spans="1:6" hidden="1">
      <c r="A548" t="s">
        <v>147</v>
      </c>
      <c r="B548" t="s">
        <v>36</v>
      </c>
      <c r="D548" s="63" t="s">
        <v>1118</v>
      </c>
      <c r="E548" s="63">
        <v>45846</v>
      </c>
      <c r="F548">
        <v>1854</v>
      </c>
    </row>
    <row r="549" spans="1:6" hidden="1">
      <c r="A549" t="s">
        <v>147</v>
      </c>
      <c r="B549" t="s">
        <v>36</v>
      </c>
      <c r="D549" s="63" t="s">
        <v>1119</v>
      </c>
      <c r="E549" s="63">
        <v>45851</v>
      </c>
      <c r="F549">
        <v>1854</v>
      </c>
    </row>
    <row r="550" spans="1:6" hidden="1">
      <c r="A550" t="s">
        <v>147</v>
      </c>
      <c r="B550" t="s">
        <v>36</v>
      </c>
      <c r="D550" s="63" t="s">
        <v>1120</v>
      </c>
      <c r="E550" s="63">
        <v>45853</v>
      </c>
      <c r="F550">
        <v>1854</v>
      </c>
    </row>
    <row r="551" spans="1:6" hidden="1">
      <c r="A551" t="s">
        <v>147</v>
      </c>
      <c r="B551" t="s">
        <v>36</v>
      </c>
      <c r="D551" s="63" t="s">
        <v>1121</v>
      </c>
      <c r="E551" s="63">
        <v>45858</v>
      </c>
      <c r="F551">
        <v>1854</v>
      </c>
    </row>
    <row r="552" spans="1:6" hidden="1">
      <c r="A552" t="s">
        <v>147</v>
      </c>
      <c r="B552" t="s">
        <v>36</v>
      </c>
      <c r="D552" s="63" t="s">
        <v>1122</v>
      </c>
      <c r="E552" s="63">
        <v>45860</v>
      </c>
      <c r="F552">
        <v>1854</v>
      </c>
    </row>
    <row r="553" spans="1:6" hidden="1">
      <c r="A553" t="s">
        <v>147</v>
      </c>
      <c r="B553" t="s">
        <v>36</v>
      </c>
      <c r="D553" s="63" t="s">
        <v>1123</v>
      </c>
      <c r="E553" s="63">
        <v>45865</v>
      </c>
      <c r="F553">
        <v>1854</v>
      </c>
    </row>
    <row r="554" spans="1:6" hidden="1">
      <c r="A554" t="s">
        <v>147</v>
      </c>
      <c r="B554" t="s">
        <v>36</v>
      </c>
      <c r="D554" s="63" t="s">
        <v>1124</v>
      </c>
      <c r="E554" s="63">
        <v>45867</v>
      </c>
      <c r="F554">
        <v>1854</v>
      </c>
    </row>
    <row r="555" spans="1:6" hidden="1">
      <c r="A555" t="s">
        <v>147</v>
      </c>
      <c r="B555" t="s">
        <v>36</v>
      </c>
      <c r="D555" s="63" t="s">
        <v>1125</v>
      </c>
      <c r="E555" s="63">
        <v>45872</v>
      </c>
      <c r="F555">
        <v>1854</v>
      </c>
    </row>
    <row r="556" spans="1:6" hidden="1">
      <c r="A556" t="s">
        <v>147</v>
      </c>
      <c r="B556" t="s">
        <v>36</v>
      </c>
      <c r="D556" s="63" t="s">
        <v>1126</v>
      </c>
      <c r="E556" s="63">
        <v>45874</v>
      </c>
      <c r="F556">
        <v>1854</v>
      </c>
    </row>
    <row r="557" spans="1:6" hidden="1">
      <c r="A557" t="s">
        <v>147</v>
      </c>
      <c r="B557" t="s">
        <v>36</v>
      </c>
      <c r="D557" s="63" t="s">
        <v>1127</v>
      </c>
      <c r="E557" s="63">
        <v>45879</v>
      </c>
      <c r="F557">
        <v>1854</v>
      </c>
    </row>
    <row r="558" spans="1:6" hidden="1">
      <c r="A558" t="s">
        <v>147</v>
      </c>
      <c r="B558" t="s">
        <v>36</v>
      </c>
      <c r="D558" s="63" t="s">
        <v>1128</v>
      </c>
      <c r="E558" s="63">
        <v>45881</v>
      </c>
      <c r="F558">
        <v>1854</v>
      </c>
    </row>
    <row r="559" spans="1:6" hidden="1">
      <c r="A559" t="s">
        <v>147</v>
      </c>
      <c r="B559" t="s">
        <v>36</v>
      </c>
      <c r="D559" s="63" t="s">
        <v>1129</v>
      </c>
      <c r="E559" s="63">
        <v>45886</v>
      </c>
      <c r="F559">
        <v>1854</v>
      </c>
    </row>
    <row r="560" spans="1:6" hidden="1">
      <c r="A560" t="s">
        <v>147</v>
      </c>
      <c r="B560" t="s">
        <v>36</v>
      </c>
      <c r="D560" s="63" t="s">
        <v>1130</v>
      </c>
      <c r="E560" s="63">
        <v>45888</v>
      </c>
      <c r="F560">
        <v>1854</v>
      </c>
    </row>
    <row r="561" spans="1:6" hidden="1">
      <c r="A561" t="s">
        <v>147</v>
      </c>
      <c r="B561" t="s">
        <v>36</v>
      </c>
      <c r="D561" s="63" t="s">
        <v>1131</v>
      </c>
      <c r="E561" s="63">
        <v>45893</v>
      </c>
      <c r="F561">
        <v>1854</v>
      </c>
    </row>
    <row r="562" spans="1:6" hidden="1">
      <c r="A562" t="s">
        <v>147</v>
      </c>
      <c r="B562" t="s">
        <v>36</v>
      </c>
      <c r="D562" s="63" t="s">
        <v>1132</v>
      </c>
      <c r="E562" s="63">
        <v>45895</v>
      </c>
      <c r="F562">
        <v>1854</v>
      </c>
    </row>
    <row r="563" spans="1:6" hidden="1">
      <c r="A563" t="s">
        <v>147</v>
      </c>
      <c r="B563" t="s">
        <v>36</v>
      </c>
      <c r="D563" s="63" t="s">
        <v>1133</v>
      </c>
      <c r="E563" s="63">
        <v>45900</v>
      </c>
      <c r="F563">
        <v>1854</v>
      </c>
    </row>
    <row r="564" spans="1:6" hidden="1">
      <c r="A564" t="s">
        <v>147</v>
      </c>
      <c r="B564" t="s">
        <v>36</v>
      </c>
      <c r="D564" s="63" t="s">
        <v>1134</v>
      </c>
      <c r="E564" s="63">
        <v>45902</v>
      </c>
      <c r="F564">
        <v>1854</v>
      </c>
    </row>
    <row r="565" spans="1:6" hidden="1">
      <c r="A565" t="s">
        <v>147</v>
      </c>
      <c r="B565" t="s">
        <v>36</v>
      </c>
      <c r="D565" s="63" t="s">
        <v>1135</v>
      </c>
      <c r="E565" s="63">
        <v>45907</v>
      </c>
      <c r="F565">
        <v>1854</v>
      </c>
    </row>
    <row r="566" spans="1:6" hidden="1">
      <c r="A566" t="s">
        <v>147</v>
      </c>
      <c r="B566" t="s">
        <v>36</v>
      </c>
      <c r="D566" s="63" t="s">
        <v>1136</v>
      </c>
      <c r="E566" s="63">
        <v>45909</v>
      </c>
      <c r="F566">
        <v>1854</v>
      </c>
    </row>
    <row r="567" spans="1:6" hidden="1">
      <c r="A567" t="s">
        <v>147</v>
      </c>
      <c r="B567" t="s">
        <v>36</v>
      </c>
      <c r="D567" s="63" t="s">
        <v>1137</v>
      </c>
      <c r="E567" s="63">
        <v>45914</v>
      </c>
      <c r="F567">
        <v>1854</v>
      </c>
    </row>
    <row r="568" spans="1:6" hidden="1">
      <c r="A568" t="s">
        <v>147</v>
      </c>
      <c r="B568" t="s">
        <v>36</v>
      </c>
      <c r="D568" s="63" t="s">
        <v>1138</v>
      </c>
      <c r="E568" s="63">
        <v>45916</v>
      </c>
      <c r="F568">
        <v>1854</v>
      </c>
    </row>
    <row r="569" spans="1:6" hidden="1">
      <c r="A569" t="s">
        <v>147</v>
      </c>
      <c r="B569" t="s">
        <v>36</v>
      </c>
      <c r="D569" s="63" t="s">
        <v>1139</v>
      </c>
      <c r="E569" s="63">
        <v>45921</v>
      </c>
      <c r="F569">
        <v>1854</v>
      </c>
    </row>
    <row r="570" spans="1:6" hidden="1">
      <c r="A570" t="s">
        <v>147</v>
      </c>
      <c r="B570" t="s">
        <v>36</v>
      </c>
      <c r="D570" s="63" t="s">
        <v>1140</v>
      </c>
      <c r="E570" s="63">
        <v>45923</v>
      </c>
      <c r="F570">
        <v>1854</v>
      </c>
    </row>
    <row r="571" spans="1:6" hidden="1">
      <c r="A571" t="s">
        <v>147</v>
      </c>
      <c r="B571" t="s">
        <v>36</v>
      </c>
      <c r="D571" s="63" t="s">
        <v>1141</v>
      </c>
      <c r="E571" s="63">
        <v>45928</v>
      </c>
      <c r="F571">
        <v>1854</v>
      </c>
    </row>
    <row r="572" spans="1:6" hidden="1">
      <c r="A572" t="s">
        <v>147</v>
      </c>
      <c r="B572" t="s">
        <v>36</v>
      </c>
      <c r="D572" s="63" t="s">
        <v>1142</v>
      </c>
      <c r="E572" s="63">
        <v>45930</v>
      </c>
      <c r="F572">
        <v>1854</v>
      </c>
    </row>
    <row r="573" spans="1:6" hidden="1">
      <c r="A573" t="s">
        <v>147</v>
      </c>
      <c r="B573" t="s">
        <v>36</v>
      </c>
      <c r="D573" s="63" t="s">
        <v>1143</v>
      </c>
      <c r="E573" s="63">
        <v>45935</v>
      </c>
      <c r="F573">
        <v>1854</v>
      </c>
    </row>
    <row r="574" spans="1:6" hidden="1">
      <c r="A574" t="s">
        <v>147</v>
      </c>
      <c r="B574" t="s">
        <v>36</v>
      </c>
      <c r="D574" s="63" t="s">
        <v>1144</v>
      </c>
      <c r="E574" s="63">
        <v>45937</v>
      </c>
      <c r="F574">
        <v>1854</v>
      </c>
    </row>
    <row r="575" spans="1:6" hidden="1">
      <c r="A575" t="s">
        <v>147</v>
      </c>
      <c r="B575" t="s">
        <v>36</v>
      </c>
      <c r="D575" s="63" t="s">
        <v>1145</v>
      </c>
      <c r="E575" s="63">
        <v>45942</v>
      </c>
      <c r="F575">
        <v>1854</v>
      </c>
    </row>
    <row r="576" spans="1:6" hidden="1">
      <c r="A576" t="s">
        <v>147</v>
      </c>
      <c r="B576" t="s">
        <v>36</v>
      </c>
      <c r="D576" s="63" t="s">
        <v>1146</v>
      </c>
      <c r="E576" s="63">
        <v>45949</v>
      </c>
      <c r="F576">
        <v>1854</v>
      </c>
    </row>
    <row r="577" spans="1:6" hidden="1">
      <c r="A577" t="s">
        <v>147</v>
      </c>
      <c r="B577" t="s">
        <v>36</v>
      </c>
      <c r="D577" s="63" t="s">
        <v>1147</v>
      </c>
      <c r="E577" s="63">
        <v>45956</v>
      </c>
      <c r="F577">
        <v>1854</v>
      </c>
    </row>
    <row r="578" spans="1:6" hidden="1">
      <c r="A578" t="s">
        <v>147</v>
      </c>
      <c r="B578" t="s">
        <v>36</v>
      </c>
      <c r="D578" s="63" t="s">
        <v>1148</v>
      </c>
      <c r="E578" s="63">
        <v>45963</v>
      </c>
      <c r="F578">
        <v>1854</v>
      </c>
    </row>
    <row r="579" spans="1:6" hidden="1">
      <c r="A579" t="s">
        <v>147</v>
      </c>
      <c r="B579" t="s">
        <v>36</v>
      </c>
      <c r="D579" s="63" t="s">
        <v>1149</v>
      </c>
      <c r="E579" s="63">
        <v>45970</v>
      </c>
      <c r="F579">
        <v>1854</v>
      </c>
    </row>
    <row r="580" spans="1:6" hidden="1">
      <c r="A580" t="s">
        <v>147</v>
      </c>
      <c r="B580" t="s">
        <v>36</v>
      </c>
      <c r="D580" s="63" t="s">
        <v>1150</v>
      </c>
      <c r="E580" s="63">
        <v>45977</v>
      </c>
      <c r="F580">
        <v>1854</v>
      </c>
    </row>
    <row r="581" spans="1:6" hidden="1">
      <c r="A581" t="s">
        <v>147</v>
      </c>
      <c r="B581" t="s">
        <v>36</v>
      </c>
      <c r="D581" s="63" t="s">
        <v>1151</v>
      </c>
      <c r="E581" s="63">
        <v>45984</v>
      </c>
      <c r="F581">
        <v>1854</v>
      </c>
    </row>
    <row r="582" spans="1:6" hidden="1">
      <c r="A582" t="s">
        <v>147</v>
      </c>
      <c r="B582" t="s">
        <v>36</v>
      </c>
      <c r="D582" s="63" t="s">
        <v>1152</v>
      </c>
      <c r="E582" s="63">
        <v>45990</v>
      </c>
      <c r="F582">
        <v>1852</v>
      </c>
    </row>
    <row r="583" spans="1:6" hidden="1">
      <c r="A583" t="s">
        <v>147</v>
      </c>
      <c r="B583" t="s">
        <v>36</v>
      </c>
      <c r="D583" s="63" t="s">
        <v>1153</v>
      </c>
      <c r="E583" s="63">
        <v>45991</v>
      </c>
      <c r="F583">
        <v>1854</v>
      </c>
    </row>
    <row r="584" spans="1:6" hidden="1">
      <c r="A584" t="s">
        <v>147</v>
      </c>
      <c r="B584" t="s">
        <v>36</v>
      </c>
      <c r="D584" s="63" t="s">
        <v>1154</v>
      </c>
      <c r="E584" s="63">
        <v>45996</v>
      </c>
      <c r="F584">
        <v>1856</v>
      </c>
    </row>
    <row r="585" spans="1:6" hidden="1">
      <c r="A585" t="s">
        <v>147</v>
      </c>
      <c r="B585" t="s">
        <v>37</v>
      </c>
      <c r="C585" t="s">
        <v>571</v>
      </c>
      <c r="D585" s="63" t="s">
        <v>1155</v>
      </c>
      <c r="E585" s="63">
        <v>45759</v>
      </c>
      <c r="F585">
        <v>1316</v>
      </c>
    </row>
    <row r="586" spans="1:6" hidden="1">
      <c r="A586" t="s">
        <v>147</v>
      </c>
      <c r="B586" t="s">
        <v>37</v>
      </c>
      <c r="D586" s="63" t="s">
        <v>1156</v>
      </c>
      <c r="E586" s="63">
        <v>45763</v>
      </c>
      <c r="F586">
        <v>1318</v>
      </c>
    </row>
    <row r="587" spans="1:6" hidden="1">
      <c r="A587" t="s">
        <v>147</v>
      </c>
      <c r="B587" t="s">
        <v>37</v>
      </c>
      <c r="D587" s="63" t="s">
        <v>1157</v>
      </c>
      <c r="E587" s="63">
        <v>45764</v>
      </c>
      <c r="F587">
        <v>654</v>
      </c>
    </row>
    <row r="588" spans="1:6" hidden="1">
      <c r="A588" t="s">
        <v>147</v>
      </c>
      <c r="B588" t="s">
        <v>37</v>
      </c>
      <c r="D588" s="63" t="s">
        <v>1158</v>
      </c>
      <c r="E588" s="63">
        <v>45766</v>
      </c>
      <c r="F588">
        <v>1316</v>
      </c>
    </row>
    <row r="589" spans="1:6" hidden="1">
      <c r="A589" t="s">
        <v>147</v>
      </c>
      <c r="B589" t="s">
        <v>37</v>
      </c>
      <c r="D589" s="63" t="s">
        <v>1159</v>
      </c>
      <c r="E589" s="63">
        <v>45780</v>
      </c>
      <c r="F589">
        <v>1316</v>
      </c>
    </row>
    <row r="590" spans="1:6" hidden="1">
      <c r="A590" t="s">
        <v>147</v>
      </c>
      <c r="B590" t="s">
        <v>37</v>
      </c>
      <c r="D590" s="63" t="s">
        <v>1160</v>
      </c>
      <c r="E590" s="63">
        <v>45787</v>
      </c>
      <c r="F590">
        <v>1316</v>
      </c>
    </row>
    <row r="591" spans="1:6" hidden="1">
      <c r="A591" t="s">
        <v>147</v>
      </c>
      <c r="B591" t="s">
        <v>37</v>
      </c>
      <c r="D591" s="63" t="s">
        <v>1161</v>
      </c>
      <c r="E591" s="63">
        <v>45794</v>
      </c>
      <c r="F591">
        <v>1316</v>
      </c>
    </row>
    <row r="592" spans="1:6" hidden="1">
      <c r="A592" t="s">
        <v>147</v>
      </c>
      <c r="B592" t="s">
        <v>37</v>
      </c>
      <c r="D592" s="63" t="s">
        <v>1162</v>
      </c>
      <c r="E592" s="63">
        <v>45801</v>
      </c>
      <c r="F592">
        <v>1316</v>
      </c>
    </row>
    <row r="593" spans="1:6" hidden="1">
      <c r="A593" t="s">
        <v>147</v>
      </c>
      <c r="B593" t="s">
        <v>37</v>
      </c>
      <c r="D593" s="63" t="s">
        <v>1163</v>
      </c>
      <c r="E593" s="63">
        <v>45808</v>
      </c>
      <c r="F593">
        <v>1316</v>
      </c>
    </row>
    <row r="594" spans="1:6" hidden="1">
      <c r="A594" t="s">
        <v>147</v>
      </c>
      <c r="B594" t="s">
        <v>37</v>
      </c>
      <c r="D594" s="63" t="s">
        <v>1164</v>
      </c>
      <c r="E594" s="63">
        <v>45815</v>
      </c>
      <c r="F594">
        <v>1316</v>
      </c>
    </row>
    <row r="595" spans="1:6" hidden="1">
      <c r="A595" t="s">
        <v>147</v>
      </c>
      <c r="B595" t="s">
        <v>37</v>
      </c>
      <c r="D595" s="63" t="s">
        <v>1165</v>
      </c>
      <c r="E595" s="63">
        <v>45823</v>
      </c>
      <c r="F595">
        <v>1318</v>
      </c>
    </row>
    <row r="596" spans="1:6" hidden="1">
      <c r="A596" t="s">
        <v>147</v>
      </c>
      <c r="B596" t="s">
        <v>37</v>
      </c>
      <c r="D596" s="63" t="s">
        <v>1166</v>
      </c>
      <c r="E596" s="63">
        <v>45825</v>
      </c>
      <c r="F596">
        <v>1316</v>
      </c>
    </row>
    <row r="597" spans="1:6" hidden="1">
      <c r="A597" t="s">
        <v>147</v>
      </c>
      <c r="B597" t="s">
        <v>37</v>
      </c>
      <c r="D597" s="63" t="s">
        <v>1167</v>
      </c>
      <c r="E597" s="63">
        <v>45830</v>
      </c>
      <c r="F597">
        <v>1318</v>
      </c>
    </row>
    <row r="598" spans="1:6" hidden="1">
      <c r="A598" t="s">
        <v>147</v>
      </c>
      <c r="B598" t="s">
        <v>37</v>
      </c>
      <c r="D598" s="63" t="s">
        <v>1168</v>
      </c>
      <c r="E598" s="63">
        <v>45832</v>
      </c>
      <c r="F598">
        <v>1316</v>
      </c>
    </row>
    <row r="599" spans="1:6" hidden="1">
      <c r="A599" t="s">
        <v>147</v>
      </c>
      <c r="B599" t="s">
        <v>37</v>
      </c>
      <c r="D599" s="63" t="s">
        <v>1169</v>
      </c>
      <c r="E599" s="63">
        <v>45837</v>
      </c>
      <c r="F599">
        <v>1318</v>
      </c>
    </row>
    <row r="600" spans="1:6" hidden="1">
      <c r="A600" t="s">
        <v>147</v>
      </c>
      <c r="B600" t="s">
        <v>37</v>
      </c>
      <c r="D600" s="63" t="s">
        <v>1170</v>
      </c>
      <c r="E600" s="63">
        <v>45839</v>
      </c>
      <c r="F600">
        <v>1316</v>
      </c>
    </row>
    <row r="601" spans="1:6" hidden="1">
      <c r="A601" t="s">
        <v>147</v>
      </c>
      <c r="B601" t="s">
        <v>37</v>
      </c>
      <c r="D601" s="63" t="s">
        <v>1171</v>
      </c>
      <c r="E601" s="63">
        <v>45844</v>
      </c>
      <c r="F601">
        <v>1318</v>
      </c>
    </row>
    <row r="602" spans="1:6" hidden="1">
      <c r="A602" t="s">
        <v>147</v>
      </c>
      <c r="B602" t="s">
        <v>37</v>
      </c>
      <c r="D602" s="63" t="s">
        <v>1172</v>
      </c>
      <c r="E602" s="63">
        <v>45846</v>
      </c>
      <c r="F602">
        <v>1316</v>
      </c>
    </row>
    <row r="603" spans="1:6" hidden="1">
      <c r="A603" t="s">
        <v>147</v>
      </c>
      <c r="B603" t="s">
        <v>37</v>
      </c>
      <c r="D603" s="63" t="s">
        <v>1173</v>
      </c>
      <c r="E603" s="63">
        <v>45851</v>
      </c>
      <c r="F603">
        <v>1318</v>
      </c>
    </row>
    <row r="604" spans="1:6" hidden="1">
      <c r="A604" t="s">
        <v>147</v>
      </c>
      <c r="B604" t="s">
        <v>37</v>
      </c>
      <c r="D604" s="63" t="s">
        <v>1174</v>
      </c>
      <c r="E604" s="63">
        <v>45853</v>
      </c>
      <c r="F604">
        <v>1316</v>
      </c>
    </row>
    <row r="605" spans="1:6" hidden="1">
      <c r="A605" t="s">
        <v>147</v>
      </c>
      <c r="B605" t="s">
        <v>37</v>
      </c>
      <c r="D605" s="63" t="s">
        <v>1175</v>
      </c>
      <c r="E605" s="63">
        <v>45858</v>
      </c>
      <c r="F605">
        <v>1318</v>
      </c>
    </row>
    <row r="606" spans="1:6" hidden="1">
      <c r="A606" t="s">
        <v>147</v>
      </c>
      <c r="B606" t="s">
        <v>37</v>
      </c>
      <c r="D606" s="63" t="s">
        <v>1176</v>
      </c>
      <c r="E606" s="63">
        <v>45860</v>
      </c>
      <c r="F606">
        <v>1316</v>
      </c>
    </row>
    <row r="607" spans="1:6" hidden="1">
      <c r="A607" t="s">
        <v>147</v>
      </c>
      <c r="B607" t="s">
        <v>37</v>
      </c>
      <c r="D607" s="63" t="s">
        <v>1177</v>
      </c>
      <c r="E607" s="63">
        <v>45865</v>
      </c>
      <c r="F607">
        <v>1318</v>
      </c>
    </row>
    <row r="608" spans="1:6" hidden="1">
      <c r="A608" t="s">
        <v>147</v>
      </c>
      <c r="B608" t="s">
        <v>37</v>
      </c>
      <c r="D608" s="63" t="s">
        <v>1178</v>
      </c>
      <c r="E608" s="63">
        <v>45867</v>
      </c>
      <c r="F608">
        <v>1316</v>
      </c>
    </row>
    <row r="609" spans="1:6" hidden="1">
      <c r="A609" t="s">
        <v>147</v>
      </c>
      <c r="B609" t="s">
        <v>37</v>
      </c>
      <c r="D609" s="63" t="s">
        <v>1179</v>
      </c>
      <c r="E609" s="63">
        <v>45872</v>
      </c>
      <c r="F609">
        <v>1318</v>
      </c>
    </row>
    <row r="610" spans="1:6" hidden="1">
      <c r="A610" t="s">
        <v>147</v>
      </c>
      <c r="B610" t="s">
        <v>37</v>
      </c>
      <c r="D610" s="63" t="s">
        <v>1180</v>
      </c>
      <c r="E610" s="63">
        <v>45874</v>
      </c>
      <c r="F610">
        <v>1316</v>
      </c>
    </row>
    <row r="611" spans="1:6" hidden="1">
      <c r="A611" t="s">
        <v>147</v>
      </c>
      <c r="B611" t="s">
        <v>37</v>
      </c>
      <c r="D611" s="63" t="s">
        <v>1181</v>
      </c>
      <c r="E611" s="63">
        <v>45879</v>
      </c>
      <c r="F611">
        <v>1318</v>
      </c>
    </row>
    <row r="612" spans="1:6" hidden="1">
      <c r="A612" t="s">
        <v>147</v>
      </c>
      <c r="B612" t="s">
        <v>37</v>
      </c>
      <c r="D612" s="63" t="s">
        <v>1182</v>
      </c>
      <c r="E612" s="63">
        <v>45881</v>
      </c>
      <c r="F612">
        <v>1316</v>
      </c>
    </row>
    <row r="613" spans="1:6" hidden="1">
      <c r="A613" t="s">
        <v>147</v>
      </c>
      <c r="B613" t="s">
        <v>37</v>
      </c>
      <c r="D613" s="63" t="s">
        <v>1183</v>
      </c>
      <c r="E613" s="63">
        <v>45886</v>
      </c>
      <c r="F613">
        <v>1318</v>
      </c>
    </row>
    <row r="614" spans="1:6" hidden="1">
      <c r="A614" t="s">
        <v>147</v>
      </c>
      <c r="B614" t="s">
        <v>37</v>
      </c>
      <c r="D614" s="63" t="s">
        <v>1184</v>
      </c>
      <c r="E614" s="63">
        <v>45888</v>
      </c>
      <c r="F614">
        <v>1316</v>
      </c>
    </row>
    <row r="615" spans="1:6" hidden="1">
      <c r="A615" t="s">
        <v>147</v>
      </c>
      <c r="B615" t="s">
        <v>37</v>
      </c>
      <c r="D615" s="63" t="s">
        <v>1185</v>
      </c>
      <c r="E615" s="63">
        <v>45893</v>
      </c>
      <c r="F615">
        <v>1318</v>
      </c>
    </row>
    <row r="616" spans="1:6" hidden="1">
      <c r="A616" t="s">
        <v>147</v>
      </c>
      <c r="B616" t="s">
        <v>37</v>
      </c>
      <c r="D616" s="63" t="s">
        <v>1186</v>
      </c>
      <c r="E616" s="63">
        <v>45895</v>
      </c>
      <c r="F616">
        <v>1316</v>
      </c>
    </row>
    <row r="617" spans="1:6" hidden="1">
      <c r="A617" t="s">
        <v>147</v>
      </c>
      <c r="B617" t="s">
        <v>37</v>
      </c>
      <c r="D617" s="63" t="s">
        <v>1187</v>
      </c>
      <c r="E617" s="63">
        <v>45900</v>
      </c>
      <c r="F617">
        <v>1318</v>
      </c>
    </row>
    <row r="618" spans="1:6" hidden="1">
      <c r="A618" t="s">
        <v>147</v>
      </c>
      <c r="B618" t="s">
        <v>37</v>
      </c>
      <c r="D618" s="63" t="s">
        <v>1188</v>
      </c>
      <c r="E618" s="63">
        <v>45902</v>
      </c>
      <c r="F618">
        <v>1316</v>
      </c>
    </row>
    <row r="619" spans="1:6" hidden="1">
      <c r="A619" t="s">
        <v>147</v>
      </c>
      <c r="B619" t="s">
        <v>37</v>
      </c>
      <c r="D619" s="63" t="s">
        <v>1189</v>
      </c>
      <c r="E619" s="63">
        <v>45907</v>
      </c>
      <c r="F619">
        <v>1318</v>
      </c>
    </row>
    <row r="620" spans="1:6" hidden="1">
      <c r="A620" t="s">
        <v>147</v>
      </c>
      <c r="B620" t="s">
        <v>37</v>
      </c>
      <c r="D620" s="63" t="s">
        <v>1190</v>
      </c>
      <c r="E620" s="63">
        <v>45909</v>
      </c>
      <c r="F620">
        <v>1316</v>
      </c>
    </row>
    <row r="621" spans="1:6" hidden="1">
      <c r="A621" t="s">
        <v>147</v>
      </c>
      <c r="B621" t="s">
        <v>37</v>
      </c>
      <c r="D621" s="63" t="s">
        <v>1191</v>
      </c>
      <c r="E621" s="63">
        <v>45914</v>
      </c>
      <c r="F621">
        <v>1318</v>
      </c>
    </row>
    <row r="622" spans="1:6" hidden="1">
      <c r="A622" t="s">
        <v>147</v>
      </c>
      <c r="B622" t="s">
        <v>37</v>
      </c>
      <c r="D622" s="63" t="s">
        <v>1192</v>
      </c>
      <c r="E622" s="63">
        <v>45916</v>
      </c>
      <c r="F622">
        <v>1316</v>
      </c>
    </row>
    <row r="623" spans="1:6" hidden="1">
      <c r="A623" t="s">
        <v>147</v>
      </c>
      <c r="B623" t="s">
        <v>37</v>
      </c>
      <c r="D623" s="63" t="s">
        <v>1193</v>
      </c>
      <c r="E623" s="63">
        <v>45921</v>
      </c>
      <c r="F623">
        <v>1318</v>
      </c>
    </row>
    <row r="624" spans="1:6" hidden="1">
      <c r="A624" t="s">
        <v>147</v>
      </c>
      <c r="B624" t="s">
        <v>37</v>
      </c>
      <c r="D624" s="63" t="s">
        <v>1194</v>
      </c>
      <c r="E624" s="63">
        <v>45923</v>
      </c>
      <c r="F624">
        <v>1316</v>
      </c>
    </row>
    <row r="625" spans="1:6" hidden="1">
      <c r="A625" t="s">
        <v>147</v>
      </c>
      <c r="B625" t="s">
        <v>37</v>
      </c>
      <c r="D625" s="63" t="s">
        <v>1195</v>
      </c>
      <c r="E625" s="63">
        <v>45928</v>
      </c>
      <c r="F625">
        <v>1318</v>
      </c>
    </row>
    <row r="626" spans="1:6" hidden="1">
      <c r="A626" t="s">
        <v>147</v>
      </c>
      <c r="B626" t="s">
        <v>37</v>
      </c>
      <c r="D626" s="63" t="s">
        <v>1196</v>
      </c>
      <c r="E626" s="63">
        <v>45930</v>
      </c>
      <c r="F626">
        <v>1316</v>
      </c>
    </row>
    <row r="627" spans="1:6" hidden="1">
      <c r="A627" t="s">
        <v>147</v>
      </c>
      <c r="B627" t="s">
        <v>37</v>
      </c>
      <c r="D627" s="63" t="s">
        <v>1197</v>
      </c>
      <c r="E627" s="63">
        <v>45935</v>
      </c>
      <c r="F627">
        <v>1318</v>
      </c>
    </row>
    <row r="628" spans="1:6" hidden="1">
      <c r="A628" t="s">
        <v>147</v>
      </c>
      <c r="B628" t="s">
        <v>37</v>
      </c>
      <c r="D628" s="63" t="s">
        <v>1198</v>
      </c>
      <c r="E628" s="63">
        <v>45937</v>
      </c>
      <c r="F628">
        <v>1316</v>
      </c>
    </row>
    <row r="629" spans="1:6" hidden="1">
      <c r="A629" t="s">
        <v>147</v>
      </c>
      <c r="B629" t="s">
        <v>37</v>
      </c>
      <c r="D629" s="63" t="s">
        <v>1199</v>
      </c>
      <c r="E629" s="63">
        <v>45942</v>
      </c>
      <c r="F629">
        <v>1318</v>
      </c>
    </row>
    <row r="630" spans="1:6" hidden="1">
      <c r="A630" t="s">
        <v>147</v>
      </c>
      <c r="B630" t="s">
        <v>37</v>
      </c>
      <c r="D630" s="63" t="s">
        <v>1200</v>
      </c>
      <c r="E630" s="63">
        <v>45949</v>
      </c>
      <c r="F630">
        <v>1318</v>
      </c>
    </row>
    <row r="631" spans="1:6" hidden="1">
      <c r="A631" t="s">
        <v>147</v>
      </c>
      <c r="B631" t="s">
        <v>37</v>
      </c>
      <c r="D631" s="63" t="s">
        <v>1201</v>
      </c>
      <c r="E631" s="63">
        <v>45956</v>
      </c>
      <c r="F631">
        <v>1318</v>
      </c>
    </row>
    <row r="632" spans="1:6" hidden="1">
      <c r="A632" t="s">
        <v>147</v>
      </c>
      <c r="B632" t="s">
        <v>37</v>
      </c>
      <c r="D632" s="63" t="s">
        <v>1202</v>
      </c>
      <c r="E632" s="63">
        <v>45963</v>
      </c>
      <c r="F632">
        <v>1318</v>
      </c>
    </row>
    <row r="633" spans="1:6" hidden="1">
      <c r="A633" t="s">
        <v>147</v>
      </c>
      <c r="B633" t="s">
        <v>37</v>
      </c>
      <c r="D633" s="63" t="s">
        <v>1203</v>
      </c>
      <c r="E633" s="63">
        <v>45970</v>
      </c>
      <c r="F633">
        <v>1318</v>
      </c>
    </row>
    <row r="634" spans="1:6" hidden="1">
      <c r="A634" t="s">
        <v>147</v>
      </c>
      <c r="B634" t="s">
        <v>37</v>
      </c>
      <c r="D634" s="63" t="s">
        <v>1204</v>
      </c>
      <c r="E634" s="63">
        <v>45977</v>
      </c>
      <c r="F634">
        <v>1318</v>
      </c>
    </row>
    <row r="635" spans="1:6" hidden="1">
      <c r="A635" t="s">
        <v>147</v>
      </c>
      <c r="B635" t="s">
        <v>37</v>
      </c>
      <c r="D635" s="63" t="s">
        <v>1205</v>
      </c>
      <c r="E635" s="63">
        <v>45984</v>
      </c>
      <c r="F635">
        <v>1318</v>
      </c>
    </row>
    <row r="636" spans="1:6" hidden="1">
      <c r="A636" t="s">
        <v>147</v>
      </c>
      <c r="B636" t="s">
        <v>37</v>
      </c>
      <c r="D636" s="63" t="s">
        <v>1206</v>
      </c>
      <c r="E636" s="63">
        <v>45990</v>
      </c>
      <c r="F636">
        <v>1316</v>
      </c>
    </row>
    <row r="637" spans="1:6" hidden="1">
      <c r="A637" t="s">
        <v>147</v>
      </c>
      <c r="B637" t="s">
        <v>37</v>
      </c>
      <c r="D637" s="63" t="s">
        <v>1207</v>
      </c>
      <c r="E637" s="63">
        <v>45991</v>
      </c>
      <c r="F637">
        <v>1318</v>
      </c>
    </row>
    <row r="638" spans="1:6" hidden="1">
      <c r="A638" t="s">
        <v>147</v>
      </c>
      <c r="B638" t="s">
        <v>37</v>
      </c>
      <c r="D638" s="63" t="s">
        <v>1208</v>
      </c>
      <c r="E638" s="63">
        <v>45996</v>
      </c>
      <c r="F638">
        <v>1316</v>
      </c>
    </row>
    <row r="639" spans="1:6" hidden="1">
      <c r="A639" t="s">
        <v>147</v>
      </c>
      <c r="B639" t="s">
        <v>52</v>
      </c>
      <c r="C639" t="s">
        <v>571</v>
      </c>
      <c r="D639" s="63" t="s">
        <v>1209</v>
      </c>
      <c r="E639" s="63">
        <v>45763</v>
      </c>
      <c r="F639">
        <v>526</v>
      </c>
    </row>
    <row r="640" spans="1:6" hidden="1">
      <c r="A640" t="s">
        <v>147</v>
      </c>
      <c r="B640" t="s">
        <v>30</v>
      </c>
      <c r="C640" t="s">
        <v>571</v>
      </c>
      <c r="D640" s="63" t="s">
        <v>1210</v>
      </c>
      <c r="E640" s="63">
        <v>45763</v>
      </c>
      <c r="F640">
        <v>624</v>
      </c>
    </row>
    <row r="641" spans="1:6" hidden="1">
      <c r="A641" t="s">
        <v>147</v>
      </c>
      <c r="B641" t="s">
        <v>13</v>
      </c>
      <c r="C641" t="s">
        <v>571</v>
      </c>
      <c r="D641" s="63" t="s">
        <v>1211</v>
      </c>
      <c r="E641" s="63">
        <v>45759</v>
      </c>
      <c r="F641">
        <v>1858</v>
      </c>
    </row>
    <row r="642" spans="1:6" hidden="1">
      <c r="A642" t="s">
        <v>147</v>
      </c>
      <c r="B642" t="s">
        <v>13</v>
      </c>
      <c r="D642" s="63" t="s">
        <v>1212</v>
      </c>
      <c r="E642" s="63">
        <v>45763</v>
      </c>
      <c r="F642">
        <v>1860</v>
      </c>
    </row>
    <row r="643" spans="1:6" hidden="1">
      <c r="A643" t="s">
        <v>147</v>
      </c>
      <c r="B643" t="s">
        <v>13</v>
      </c>
      <c r="D643" s="63" t="s">
        <v>1213</v>
      </c>
      <c r="E643" s="63">
        <v>45767</v>
      </c>
      <c r="F643">
        <v>1858</v>
      </c>
    </row>
    <row r="644" spans="1:6" hidden="1">
      <c r="A644" t="s">
        <v>147</v>
      </c>
      <c r="B644" t="s">
        <v>13</v>
      </c>
      <c r="D644" s="63" t="s">
        <v>1214</v>
      </c>
      <c r="E644" s="63">
        <v>45777</v>
      </c>
      <c r="F644">
        <v>1860</v>
      </c>
    </row>
    <row r="645" spans="1:6" hidden="1">
      <c r="A645" t="s">
        <v>147</v>
      </c>
      <c r="B645" t="s">
        <v>13</v>
      </c>
      <c r="D645" s="63" t="s">
        <v>1215</v>
      </c>
      <c r="E645" s="63">
        <v>45781</v>
      </c>
      <c r="F645">
        <v>1858</v>
      </c>
    </row>
    <row r="646" spans="1:6" hidden="1">
      <c r="A646" t="s">
        <v>147</v>
      </c>
      <c r="B646" t="s">
        <v>13</v>
      </c>
      <c r="D646" s="63" t="s">
        <v>1216</v>
      </c>
      <c r="E646" s="63">
        <v>45788</v>
      </c>
      <c r="F646">
        <v>1858</v>
      </c>
    </row>
    <row r="647" spans="1:6" hidden="1">
      <c r="A647" t="s">
        <v>147</v>
      </c>
      <c r="B647" t="s">
        <v>13</v>
      </c>
      <c r="D647" s="63" t="s">
        <v>1217</v>
      </c>
      <c r="E647" s="63">
        <v>45789</v>
      </c>
      <c r="F647">
        <v>1683</v>
      </c>
    </row>
    <row r="648" spans="1:6" hidden="1">
      <c r="A648" t="s">
        <v>147</v>
      </c>
      <c r="B648" t="s">
        <v>13</v>
      </c>
      <c r="D648" s="63" t="s">
        <v>1218</v>
      </c>
      <c r="E648" s="63">
        <v>45795</v>
      </c>
      <c r="F648">
        <v>1858</v>
      </c>
    </row>
    <row r="649" spans="1:6" hidden="1">
      <c r="A649" t="s">
        <v>147</v>
      </c>
      <c r="B649" t="s">
        <v>13</v>
      </c>
      <c r="D649" s="63" t="s">
        <v>1219</v>
      </c>
      <c r="E649" s="63">
        <v>45802</v>
      </c>
      <c r="F649">
        <v>1858</v>
      </c>
    </row>
    <row r="650" spans="1:6" hidden="1">
      <c r="A650" t="s">
        <v>147</v>
      </c>
      <c r="B650" t="s">
        <v>13</v>
      </c>
      <c r="D650" s="63" t="s">
        <v>1220</v>
      </c>
      <c r="E650" s="63">
        <v>45803</v>
      </c>
      <c r="F650">
        <v>1683</v>
      </c>
    </row>
    <row r="651" spans="1:6" hidden="1">
      <c r="A651" t="s">
        <v>147</v>
      </c>
      <c r="B651" t="s">
        <v>13</v>
      </c>
      <c r="D651" s="63" t="s">
        <v>1221</v>
      </c>
      <c r="E651" s="63">
        <v>45809</v>
      </c>
      <c r="F651">
        <v>1858</v>
      </c>
    </row>
    <row r="652" spans="1:6" hidden="1">
      <c r="A652" t="s">
        <v>147</v>
      </c>
      <c r="B652" t="s">
        <v>13</v>
      </c>
      <c r="D652" s="63" t="s">
        <v>1222</v>
      </c>
      <c r="E652" s="63">
        <v>45810</v>
      </c>
      <c r="F652">
        <v>1683</v>
      </c>
    </row>
    <row r="653" spans="1:6" hidden="1">
      <c r="A653" t="s">
        <v>147</v>
      </c>
      <c r="B653" t="s">
        <v>13</v>
      </c>
      <c r="D653" s="63" t="s">
        <v>1223</v>
      </c>
      <c r="E653" s="63">
        <v>45816</v>
      </c>
      <c r="F653">
        <v>1858</v>
      </c>
    </row>
    <row r="654" spans="1:6" hidden="1">
      <c r="A654" t="s">
        <v>147</v>
      </c>
      <c r="B654" t="s">
        <v>13</v>
      </c>
      <c r="D654" s="63" t="s">
        <v>1224</v>
      </c>
      <c r="E654" s="63">
        <v>45817</v>
      </c>
      <c r="F654">
        <v>1358</v>
      </c>
    </row>
    <row r="655" spans="1:6" hidden="1">
      <c r="A655" t="s">
        <v>147</v>
      </c>
      <c r="B655" t="s">
        <v>13</v>
      </c>
      <c r="D655" s="63" t="s">
        <v>1225</v>
      </c>
      <c r="E655" s="63">
        <v>45817</v>
      </c>
      <c r="F655">
        <v>1683</v>
      </c>
    </row>
    <row r="656" spans="1:6" hidden="1">
      <c r="A656" t="s">
        <v>147</v>
      </c>
      <c r="B656" t="s">
        <v>13</v>
      </c>
      <c r="D656" s="63" t="s">
        <v>1226</v>
      </c>
      <c r="E656" s="63">
        <v>45823</v>
      </c>
      <c r="F656">
        <v>1858</v>
      </c>
    </row>
    <row r="657" spans="1:6" hidden="1">
      <c r="A657" t="s">
        <v>147</v>
      </c>
      <c r="B657" t="s">
        <v>13</v>
      </c>
      <c r="D657" s="63" t="s">
        <v>1227</v>
      </c>
      <c r="E657" s="63">
        <v>45824</v>
      </c>
      <c r="F657">
        <v>1683</v>
      </c>
    </row>
    <row r="658" spans="1:6" hidden="1">
      <c r="A658" t="s">
        <v>147</v>
      </c>
      <c r="B658" t="s">
        <v>13</v>
      </c>
      <c r="D658" s="63" t="s">
        <v>1228</v>
      </c>
      <c r="E658" s="63">
        <v>45825</v>
      </c>
      <c r="F658">
        <v>1858</v>
      </c>
    </row>
    <row r="659" spans="1:6" hidden="1">
      <c r="A659" t="s">
        <v>147</v>
      </c>
      <c r="B659" t="s">
        <v>13</v>
      </c>
      <c r="D659" s="63" t="s">
        <v>1229</v>
      </c>
      <c r="E659" s="63">
        <v>45830</v>
      </c>
      <c r="F659">
        <v>1858</v>
      </c>
    </row>
    <row r="660" spans="1:6" hidden="1">
      <c r="A660" t="s">
        <v>147</v>
      </c>
      <c r="B660" t="s">
        <v>13</v>
      </c>
      <c r="D660" s="63" t="s">
        <v>1230</v>
      </c>
      <c r="E660" s="63">
        <v>45832</v>
      </c>
      <c r="F660">
        <v>1858</v>
      </c>
    </row>
    <row r="661" spans="1:6" hidden="1">
      <c r="A661" t="s">
        <v>147</v>
      </c>
      <c r="B661" t="s">
        <v>13</v>
      </c>
      <c r="D661" s="63" t="s">
        <v>1231</v>
      </c>
      <c r="E661" s="63">
        <v>45837</v>
      </c>
      <c r="F661">
        <v>1858</v>
      </c>
    </row>
    <row r="662" spans="1:6" hidden="1">
      <c r="A662" t="s">
        <v>147</v>
      </c>
      <c r="B662" t="s">
        <v>13</v>
      </c>
      <c r="D662" s="63" t="s">
        <v>1232</v>
      </c>
      <c r="E662" s="63">
        <v>45839</v>
      </c>
      <c r="F662">
        <v>1858</v>
      </c>
    </row>
    <row r="663" spans="1:6" hidden="1">
      <c r="A663" t="s">
        <v>147</v>
      </c>
      <c r="B663" t="s">
        <v>13</v>
      </c>
      <c r="D663" s="63" t="s">
        <v>1233</v>
      </c>
      <c r="E663" s="63">
        <v>45844</v>
      </c>
      <c r="F663">
        <v>1358</v>
      </c>
    </row>
    <row r="664" spans="1:6" hidden="1">
      <c r="A664" t="s">
        <v>147</v>
      </c>
      <c r="B664" t="s">
        <v>13</v>
      </c>
      <c r="D664" s="63" t="s">
        <v>1234</v>
      </c>
      <c r="E664" s="63">
        <v>45844</v>
      </c>
      <c r="F664">
        <v>1858</v>
      </c>
    </row>
    <row r="665" spans="1:6" hidden="1">
      <c r="A665" t="s">
        <v>147</v>
      </c>
      <c r="B665" t="s">
        <v>13</v>
      </c>
      <c r="D665" s="63" t="s">
        <v>1235</v>
      </c>
      <c r="E665" s="63">
        <v>45846</v>
      </c>
      <c r="F665">
        <v>1858</v>
      </c>
    </row>
    <row r="666" spans="1:6" hidden="1">
      <c r="A666" t="s">
        <v>147</v>
      </c>
      <c r="B666" t="s">
        <v>13</v>
      </c>
      <c r="D666" s="63" t="s">
        <v>1236</v>
      </c>
      <c r="E666" s="63">
        <v>45850</v>
      </c>
      <c r="F666">
        <v>1858</v>
      </c>
    </row>
    <row r="667" spans="1:6" hidden="1">
      <c r="A667" t="s">
        <v>147</v>
      </c>
      <c r="B667" t="s">
        <v>13</v>
      </c>
      <c r="D667" s="63" t="s">
        <v>1237</v>
      </c>
      <c r="E667" s="63">
        <v>45851</v>
      </c>
      <c r="F667">
        <v>1858</v>
      </c>
    </row>
    <row r="668" spans="1:6" hidden="1">
      <c r="A668" t="s">
        <v>147</v>
      </c>
      <c r="B668" t="s">
        <v>13</v>
      </c>
      <c r="D668" s="63" t="s">
        <v>1238</v>
      </c>
      <c r="E668" s="63">
        <v>45853</v>
      </c>
      <c r="F668">
        <v>1858</v>
      </c>
    </row>
    <row r="669" spans="1:6" hidden="1">
      <c r="A669" t="s">
        <v>147</v>
      </c>
      <c r="B669" t="s">
        <v>13</v>
      </c>
      <c r="D669" s="63" t="s">
        <v>1239</v>
      </c>
      <c r="E669" s="63">
        <v>45858</v>
      </c>
      <c r="F669">
        <v>1858</v>
      </c>
    </row>
    <row r="670" spans="1:6" hidden="1">
      <c r="A670" t="s">
        <v>147</v>
      </c>
      <c r="B670" t="s">
        <v>13</v>
      </c>
      <c r="D670" s="63" t="s">
        <v>1240</v>
      </c>
      <c r="E670" s="63">
        <v>45860</v>
      </c>
      <c r="F670">
        <v>1858</v>
      </c>
    </row>
    <row r="671" spans="1:6" hidden="1">
      <c r="A671" t="s">
        <v>147</v>
      </c>
      <c r="B671" t="s">
        <v>13</v>
      </c>
      <c r="D671" s="63" t="s">
        <v>1241</v>
      </c>
      <c r="E671" s="63">
        <v>45865</v>
      </c>
      <c r="F671">
        <v>1858</v>
      </c>
    </row>
    <row r="672" spans="1:6" hidden="1">
      <c r="A672" t="s">
        <v>147</v>
      </c>
      <c r="B672" t="s">
        <v>13</v>
      </c>
      <c r="D672" s="63" t="s">
        <v>1242</v>
      </c>
      <c r="E672" s="63">
        <v>45867</v>
      </c>
      <c r="F672">
        <v>1858</v>
      </c>
    </row>
    <row r="673" spans="1:6" hidden="1">
      <c r="A673" t="s">
        <v>147</v>
      </c>
      <c r="B673" t="s">
        <v>13</v>
      </c>
      <c r="D673" s="63" t="s">
        <v>1243</v>
      </c>
      <c r="E673" s="63">
        <v>45872</v>
      </c>
      <c r="F673">
        <v>1858</v>
      </c>
    </row>
    <row r="674" spans="1:6" hidden="1">
      <c r="A674" t="s">
        <v>147</v>
      </c>
      <c r="B674" t="s">
        <v>13</v>
      </c>
      <c r="D674" s="63" t="s">
        <v>1244</v>
      </c>
      <c r="E674" s="63">
        <v>45874</v>
      </c>
      <c r="F674">
        <v>1858</v>
      </c>
    </row>
    <row r="675" spans="1:6" hidden="1">
      <c r="A675" t="s">
        <v>147</v>
      </c>
      <c r="B675" t="s">
        <v>13</v>
      </c>
      <c r="D675" s="63" t="s">
        <v>1245</v>
      </c>
      <c r="E675" s="63">
        <v>45879</v>
      </c>
      <c r="F675">
        <v>1358</v>
      </c>
    </row>
    <row r="676" spans="1:6" hidden="1">
      <c r="A676" t="s">
        <v>147</v>
      </c>
      <c r="B676" t="s">
        <v>13</v>
      </c>
      <c r="D676" s="63" t="s">
        <v>1246</v>
      </c>
      <c r="E676" s="63">
        <v>45879</v>
      </c>
      <c r="F676">
        <v>1858</v>
      </c>
    </row>
    <row r="677" spans="1:6" hidden="1">
      <c r="A677" t="s">
        <v>147</v>
      </c>
      <c r="B677" t="s">
        <v>13</v>
      </c>
      <c r="D677" s="63" t="s">
        <v>1247</v>
      </c>
      <c r="E677" s="63">
        <v>45881</v>
      </c>
      <c r="F677">
        <v>1858</v>
      </c>
    </row>
    <row r="678" spans="1:6" hidden="1">
      <c r="A678" t="s">
        <v>147</v>
      </c>
      <c r="B678" t="s">
        <v>13</v>
      </c>
      <c r="D678" s="63" t="s">
        <v>1248</v>
      </c>
      <c r="E678" s="63">
        <v>45885</v>
      </c>
      <c r="F678">
        <v>1858</v>
      </c>
    </row>
    <row r="679" spans="1:6" hidden="1">
      <c r="A679" t="s">
        <v>147</v>
      </c>
      <c r="B679" t="s">
        <v>13</v>
      </c>
      <c r="D679" s="63" t="s">
        <v>1249</v>
      </c>
      <c r="E679" s="63">
        <v>45886</v>
      </c>
      <c r="F679">
        <v>1858</v>
      </c>
    </row>
    <row r="680" spans="1:6" hidden="1">
      <c r="A680" t="s">
        <v>147</v>
      </c>
      <c r="B680" t="s">
        <v>13</v>
      </c>
      <c r="D680" s="63" t="s">
        <v>1250</v>
      </c>
      <c r="E680" s="63">
        <v>45888</v>
      </c>
      <c r="F680">
        <v>1858</v>
      </c>
    </row>
    <row r="681" spans="1:6" hidden="1">
      <c r="A681" t="s">
        <v>147</v>
      </c>
      <c r="B681" t="s">
        <v>13</v>
      </c>
      <c r="D681" s="63" t="s">
        <v>1251</v>
      </c>
      <c r="E681" s="63">
        <v>45893</v>
      </c>
      <c r="F681">
        <v>1858</v>
      </c>
    </row>
    <row r="682" spans="1:6" hidden="1">
      <c r="A682" t="s">
        <v>147</v>
      </c>
      <c r="B682" t="s">
        <v>13</v>
      </c>
      <c r="D682" s="63" t="s">
        <v>1252</v>
      </c>
      <c r="E682" s="63">
        <v>45895</v>
      </c>
      <c r="F682">
        <v>1858</v>
      </c>
    </row>
    <row r="683" spans="1:6" hidden="1">
      <c r="A683" t="s">
        <v>147</v>
      </c>
      <c r="B683" t="s">
        <v>13</v>
      </c>
      <c r="D683" s="63" t="s">
        <v>1253</v>
      </c>
      <c r="E683" s="63">
        <v>45900</v>
      </c>
      <c r="F683">
        <v>1858</v>
      </c>
    </row>
    <row r="684" spans="1:6" hidden="1">
      <c r="A684" t="s">
        <v>147</v>
      </c>
      <c r="B684" t="s">
        <v>13</v>
      </c>
      <c r="D684" s="63" t="s">
        <v>1254</v>
      </c>
      <c r="E684" s="63">
        <v>45902</v>
      </c>
      <c r="F684">
        <v>1858</v>
      </c>
    </row>
    <row r="685" spans="1:6" hidden="1">
      <c r="A685" t="s">
        <v>147</v>
      </c>
      <c r="B685" t="s">
        <v>13</v>
      </c>
      <c r="D685" s="63" t="s">
        <v>1255</v>
      </c>
      <c r="E685" s="63">
        <v>45906</v>
      </c>
      <c r="F685">
        <v>1858</v>
      </c>
    </row>
    <row r="686" spans="1:6" hidden="1">
      <c r="A686" t="s">
        <v>147</v>
      </c>
      <c r="B686" t="s">
        <v>13</v>
      </c>
      <c r="D686" s="63" t="s">
        <v>1256</v>
      </c>
      <c r="E686" s="63">
        <v>45907</v>
      </c>
      <c r="F686">
        <v>1858</v>
      </c>
    </row>
    <row r="687" spans="1:6" hidden="1">
      <c r="A687" t="s">
        <v>147</v>
      </c>
      <c r="B687" t="s">
        <v>13</v>
      </c>
      <c r="D687" s="63" t="s">
        <v>1257</v>
      </c>
      <c r="E687" s="63">
        <v>45908</v>
      </c>
      <c r="F687">
        <v>1358</v>
      </c>
    </row>
    <row r="688" spans="1:6" hidden="1">
      <c r="A688" t="s">
        <v>147</v>
      </c>
      <c r="B688" t="s">
        <v>13</v>
      </c>
      <c r="D688" s="63" t="s">
        <v>1258</v>
      </c>
      <c r="E688" s="63">
        <v>45908</v>
      </c>
      <c r="F688">
        <v>1683</v>
      </c>
    </row>
    <row r="689" spans="1:6" hidden="1">
      <c r="A689" t="s">
        <v>147</v>
      </c>
      <c r="B689" t="s">
        <v>13</v>
      </c>
      <c r="D689" s="63" t="s">
        <v>1259</v>
      </c>
      <c r="E689" s="63">
        <v>45909</v>
      </c>
      <c r="F689">
        <v>1858</v>
      </c>
    </row>
    <row r="690" spans="1:6" hidden="1">
      <c r="A690" t="s">
        <v>147</v>
      </c>
      <c r="B690" t="s">
        <v>13</v>
      </c>
      <c r="D690" s="63" t="s">
        <v>1260</v>
      </c>
      <c r="E690" s="63">
        <v>45914</v>
      </c>
      <c r="F690">
        <v>1858</v>
      </c>
    </row>
    <row r="691" spans="1:6" hidden="1">
      <c r="A691" t="s">
        <v>147</v>
      </c>
      <c r="B691" t="s">
        <v>13</v>
      </c>
      <c r="D691" s="63" t="s">
        <v>1261</v>
      </c>
      <c r="E691" s="63">
        <v>45915</v>
      </c>
      <c r="F691">
        <v>1358</v>
      </c>
    </row>
    <row r="692" spans="1:6" hidden="1">
      <c r="A692" t="s">
        <v>147</v>
      </c>
      <c r="B692" t="s">
        <v>13</v>
      </c>
      <c r="D692" s="63" t="s">
        <v>1262</v>
      </c>
      <c r="E692" s="63">
        <v>45915</v>
      </c>
      <c r="F692">
        <v>1683</v>
      </c>
    </row>
    <row r="693" spans="1:6" hidden="1">
      <c r="A693" t="s">
        <v>147</v>
      </c>
      <c r="B693" t="s">
        <v>13</v>
      </c>
      <c r="D693" s="63" t="s">
        <v>1263</v>
      </c>
      <c r="E693" s="63">
        <v>45916</v>
      </c>
      <c r="F693">
        <v>1858</v>
      </c>
    </row>
    <row r="694" spans="1:6" hidden="1">
      <c r="A694" t="s">
        <v>147</v>
      </c>
      <c r="B694" t="s">
        <v>13</v>
      </c>
      <c r="D694" s="63" t="s">
        <v>1264</v>
      </c>
      <c r="E694" s="63">
        <v>45921</v>
      </c>
      <c r="F694">
        <v>1858</v>
      </c>
    </row>
    <row r="695" spans="1:6" hidden="1">
      <c r="A695" t="s">
        <v>147</v>
      </c>
      <c r="B695" t="s">
        <v>13</v>
      </c>
      <c r="D695" s="63" t="s">
        <v>1265</v>
      </c>
      <c r="E695" s="63">
        <v>45922</v>
      </c>
      <c r="F695">
        <v>1683</v>
      </c>
    </row>
    <row r="696" spans="1:6" hidden="1">
      <c r="A696" t="s">
        <v>147</v>
      </c>
      <c r="B696" t="s">
        <v>13</v>
      </c>
      <c r="D696" s="63" t="s">
        <v>1266</v>
      </c>
      <c r="E696" s="63">
        <v>45923</v>
      </c>
      <c r="F696">
        <v>1858</v>
      </c>
    </row>
    <row r="697" spans="1:6" hidden="1">
      <c r="A697" t="s">
        <v>147</v>
      </c>
      <c r="B697" t="s">
        <v>13</v>
      </c>
      <c r="D697" s="63" t="s">
        <v>1267</v>
      </c>
      <c r="E697" s="63">
        <v>45928</v>
      </c>
      <c r="F697">
        <v>1858</v>
      </c>
    </row>
    <row r="698" spans="1:6" hidden="1">
      <c r="A698" t="s">
        <v>147</v>
      </c>
      <c r="B698" t="s">
        <v>13</v>
      </c>
      <c r="D698" s="63" t="s">
        <v>1268</v>
      </c>
      <c r="E698" s="63">
        <v>45929</v>
      </c>
      <c r="F698">
        <v>1683</v>
      </c>
    </row>
    <row r="699" spans="1:6" hidden="1">
      <c r="A699" t="s">
        <v>147</v>
      </c>
      <c r="B699" t="s">
        <v>13</v>
      </c>
      <c r="D699" s="63" t="s">
        <v>1269</v>
      </c>
      <c r="E699" s="63">
        <v>45930</v>
      </c>
      <c r="F699">
        <v>1858</v>
      </c>
    </row>
    <row r="700" spans="1:6" hidden="1">
      <c r="A700" t="s">
        <v>147</v>
      </c>
      <c r="B700" t="s">
        <v>13</v>
      </c>
      <c r="D700" s="63" t="s">
        <v>1270</v>
      </c>
      <c r="E700" s="63">
        <v>45935</v>
      </c>
      <c r="F700">
        <v>1858</v>
      </c>
    </row>
    <row r="701" spans="1:6" hidden="1">
      <c r="A701" t="s">
        <v>147</v>
      </c>
      <c r="B701" t="s">
        <v>13</v>
      </c>
      <c r="D701" s="63" t="s">
        <v>1271</v>
      </c>
      <c r="E701" s="63">
        <v>45936</v>
      </c>
      <c r="F701">
        <v>1358</v>
      </c>
    </row>
    <row r="702" spans="1:6" hidden="1">
      <c r="A702" t="s">
        <v>147</v>
      </c>
      <c r="B702" t="s">
        <v>13</v>
      </c>
      <c r="D702" s="63" t="s">
        <v>1272</v>
      </c>
      <c r="E702" s="63">
        <v>45936</v>
      </c>
      <c r="F702">
        <v>1683</v>
      </c>
    </row>
    <row r="703" spans="1:6" hidden="1">
      <c r="A703" t="s">
        <v>147</v>
      </c>
      <c r="B703" t="s">
        <v>13</v>
      </c>
      <c r="D703" s="63" t="s">
        <v>1273</v>
      </c>
      <c r="E703" s="63">
        <v>45937</v>
      </c>
      <c r="F703">
        <v>1858</v>
      </c>
    </row>
    <row r="704" spans="1:6" hidden="1">
      <c r="A704" t="s">
        <v>147</v>
      </c>
      <c r="B704" t="s">
        <v>13</v>
      </c>
      <c r="D704" s="63" t="s">
        <v>1274</v>
      </c>
      <c r="E704" s="63">
        <v>45938</v>
      </c>
      <c r="F704">
        <v>1858</v>
      </c>
    </row>
    <row r="705" spans="1:6" hidden="1">
      <c r="A705" t="s">
        <v>147</v>
      </c>
      <c r="B705" t="s">
        <v>13</v>
      </c>
      <c r="D705" s="63" t="s">
        <v>1275</v>
      </c>
      <c r="E705" s="63">
        <v>45942</v>
      </c>
      <c r="F705">
        <v>1858</v>
      </c>
    </row>
    <row r="706" spans="1:6" hidden="1">
      <c r="A706" t="s">
        <v>147</v>
      </c>
      <c r="B706" t="s">
        <v>13</v>
      </c>
      <c r="D706" s="63" t="s">
        <v>1276</v>
      </c>
      <c r="E706" s="63">
        <v>45942</v>
      </c>
      <c r="F706">
        <v>1860</v>
      </c>
    </row>
    <row r="707" spans="1:6" hidden="1">
      <c r="A707" t="s">
        <v>147</v>
      </c>
      <c r="B707" t="s">
        <v>13</v>
      </c>
      <c r="D707" s="63" t="s">
        <v>1277</v>
      </c>
      <c r="E707" s="63">
        <v>45943</v>
      </c>
      <c r="F707">
        <v>1358</v>
      </c>
    </row>
    <row r="708" spans="1:6" hidden="1">
      <c r="A708" t="s">
        <v>147</v>
      </c>
      <c r="B708" t="s">
        <v>13</v>
      </c>
      <c r="D708" s="63" t="s">
        <v>1278</v>
      </c>
      <c r="E708" s="63">
        <v>45949</v>
      </c>
      <c r="F708">
        <v>1858</v>
      </c>
    </row>
    <row r="709" spans="1:6" hidden="1">
      <c r="A709" t="s">
        <v>147</v>
      </c>
      <c r="B709" t="s">
        <v>13</v>
      </c>
      <c r="D709" s="63" t="s">
        <v>1279</v>
      </c>
      <c r="E709" s="63">
        <v>45950</v>
      </c>
      <c r="F709">
        <v>1358</v>
      </c>
    </row>
    <row r="710" spans="1:6" hidden="1">
      <c r="A710" t="s">
        <v>147</v>
      </c>
      <c r="B710" t="s">
        <v>13</v>
      </c>
      <c r="D710" s="63" t="s">
        <v>1280</v>
      </c>
      <c r="E710" s="63">
        <v>45950</v>
      </c>
      <c r="F710">
        <v>1683</v>
      </c>
    </row>
    <row r="711" spans="1:6" hidden="1">
      <c r="A711" t="s">
        <v>147</v>
      </c>
      <c r="B711" t="s">
        <v>13</v>
      </c>
      <c r="D711" s="63" t="s">
        <v>1281</v>
      </c>
      <c r="E711" s="63">
        <v>45956</v>
      </c>
      <c r="F711">
        <v>1858</v>
      </c>
    </row>
    <row r="712" spans="1:6" hidden="1">
      <c r="A712" t="s">
        <v>147</v>
      </c>
      <c r="B712" t="s">
        <v>13</v>
      </c>
      <c r="D712" s="63" t="s">
        <v>1282</v>
      </c>
      <c r="E712" s="63">
        <v>45957</v>
      </c>
      <c r="F712">
        <v>1358</v>
      </c>
    </row>
    <row r="713" spans="1:6" hidden="1">
      <c r="A713" t="s">
        <v>147</v>
      </c>
      <c r="B713" t="s">
        <v>13</v>
      </c>
      <c r="D713" s="63" t="s">
        <v>1283</v>
      </c>
      <c r="E713" s="63">
        <v>45962</v>
      </c>
      <c r="F713">
        <v>1858</v>
      </c>
    </row>
    <row r="714" spans="1:6" hidden="1">
      <c r="A714" t="s">
        <v>147</v>
      </c>
      <c r="B714" t="s">
        <v>13</v>
      </c>
      <c r="D714" s="63" t="s">
        <v>1284</v>
      </c>
      <c r="E714" s="63">
        <v>45963</v>
      </c>
      <c r="F714">
        <v>1858</v>
      </c>
    </row>
    <row r="715" spans="1:6" hidden="1">
      <c r="A715" t="s">
        <v>147</v>
      </c>
      <c r="B715" t="s">
        <v>13</v>
      </c>
      <c r="D715" s="63" t="s">
        <v>1285</v>
      </c>
      <c r="E715" s="63">
        <v>45964</v>
      </c>
      <c r="F715">
        <v>1358</v>
      </c>
    </row>
    <row r="716" spans="1:6" hidden="1">
      <c r="A716" t="s">
        <v>147</v>
      </c>
      <c r="B716" t="s">
        <v>13</v>
      </c>
      <c r="D716" s="63" t="s">
        <v>1286</v>
      </c>
      <c r="E716" s="63">
        <v>45970</v>
      </c>
      <c r="F716">
        <v>1858</v>
      </c>
    </row>
    <row r="717" spans="1:6" hidden="1">
      <c r="A717" t="s">
        <v>147</v>
      </c>
      <c r="B717" t="s">
        <v>13</v>
      </c>
      <c r="D717" s="63" t="s">
        <v>1287</v>
      </c>
      <c r="E717" s="63">
        <v>45971</v>
      </c>
      <c r="F717">
        <v>1358</v>
      </c>
    </row>
    <row r="718" spans="1:6" hidden="1">
      <c r="A718" t="s">
        <v>147</v>
      </c>
      <c r="B718" t="s">
        <v>13</v>
      </c>
      <c r="D718" s="63" t="s">
        <v>1288</v>
      </c>
      <c r="E718" s="63">
        <v>45977</v>
      </c>
      <c r="F718">
        <v>1858</v>
      </c>
    </row>
    <row r="719" spans="1:6" hidden="1">
      <c r="A719" t="s">
        <v>147</v>
      </c>
      <c r="B719" t="s">
        <v>13</v>
      </c>
      <c r="D719" s="63" t="s">
        <v>1289</v>
      </c>
      <c r="E719" s="63">
        <v>45978</v>
      </c>
      <c r="F719">
        <v>1358</v>
      </c>
    </row>
    <row r="720" spans="1:6" hidden="1">
      <c r="A720" t="s">
        <v>147</v>
      </c>
      <c r="B720" t="s">
        <v>13</v>
      </c>
      <c r="D720" s="63" t="s">
        <v>1290</v>
      </c>
      <c r="E720" s="63">
        <v>45978</v>
      </c>
      <c r="F720">
        <v>1683</v>
      </c>
    </row>
    <row r="721" spans="1:6" hidden="1">
      <c r="A721" t="s">
        <v>147</v>
      </c>
      <c r="B721" t="s">
        <v>13</v>
      </c>
      <c r="D721" s="63" t="s">
        <v>1291</v>
      </c>
      <c r="E721" s="63">
        <v>45984</v>
      </c>
      <c r="F721">
        <v>1858</v>
      </c>
    </row>
    <row r="722" spans="1:6" hidden="1">
      <c r="A722" t="s">
        <v>147</v>
      </c>
      <c r="B722" t="s">
        <v>13</v>
      </c>
      <c r="D722" s="63" t="s">
        <v>1292</v>
      </c>
      <c r="E722" s="63">
        <v>45990</v>
      </c>
      <c r="F722">
        <v>1858</v>
      </c>
    </row>
    <row r="723" spans="1:6" hidden="1">
      <c r="A723" t="s">
        <v>147</v>
      </c>
      <c r="B723" t="s">
        <v>13</v>
      </c>
      <c r="D723" s="63" t="s">
        <v>1293</v>
      </c>
      <c r="E723" s="63">
        <v>45991</v>
      </c>
      <c r="F723">
        <v>1858</v>
      </c>
    </row>
    <row r="724" spans="1:6" hidden="1">
      <c r="A724" t="s">
        <v>147</v>
      </c>
      <c r="B724" t="s">
        <v>13</v>
      </c>
      <c r="D724" s="63" t="s">
        <v>1294</v>
      </c>
      <c r="E724" s="63">
        <v>45996</v>
      </c>
      <c r="F724">
        <v>1860</v>
      </c>
    </row>
    <row r="725" spans="1:6" hidden="1">
      <c r="A725" t="s">
        <v>147</v>
      </c>
      <c r="B725" t="s">
        <v>55</v>
      </c>
      <c r="C725" t="s">
        <v>571</v>
      </c>
      <c r="D725" s="63" t="s">
        <v>1295</v>
      </c>
      <c r="E725" s="63">
        <v>45764</v>
      </c>
      <c r="F725">
        <v>626</v>
      </c>
    </row>
    <row r="726" spans="1:6" hidden="1">
      <c r="A726" t="s">
        <v>147</v>
      </c>
      <c r="B726" t="s">
        <v>81</v>
      </c>
      <c r="C726" t="s">
        <v>571</v>
      </c>
      <c r="D726" s="63" t="s">
        <v>1296</v>
      </c>
      <c r="E726" s="63">
        <v>45764</v>
      </c>
      <c r="F726">
        <v>508</v>
      </c>
    </row>
    <row r="727" spans="1:6" hidden="1">
      <c r="A727" t="s">
        <v>147</v>
      </c>
      <c r="B727" t="s">
        <v>44</v>
      </c>
      <c r="C727" t="s">
        <v>571</v>
      </c>
      <c r="D727" s="63" t="s">
        <v>1297</v>
      </c>
      <c r="E727" s="63">
        <v>45763</v>
      </c>
      <c r="F727">
        <v>520</v>
      </c>
    </row>
    <row r="728" spans="1:6" hidden="1">
      <c r="A728" t="s">
        <v>147</v>
      </c>
      <c r="B728" t="s">
        <v>22</v>
      </c>
      <c r="C728" t="s">
        <v>571</v>
      </c>
      <c r="D728" s="63" t="s">
        <v>1298</v>
      </c>
      <c r="E728" s="63">
        <v>45759</v>
      </c>
      <c r="F728">
        <v>1302</v>
      </c>
    </row>
    <row r="729" spans="1:6" hidden="1">
      <c r="A729" t="s">
        <v>147</v>
      </c>
      <c r="B729" t="s">
        <v>22</v>
      </c>
      <c r="D729" s="63" t="s">
        <v>1299</v>
      </c>
      <c r="E729" s="63">
        <v>45764</v>
      </c>
      <c r="F729">
        <v>1314</v>
      </c>
    </row>
    <row r="730" spans="1:6" hidden="1">
      <c r="A730" t="s">
        <v>147</v>
      </c>
      <c r="B730" t="s">
        <v>22</v>
      </c>
      <c r="D730" s="63" t="s">
        <v>1300</v>
      </c>
      <c r="E730" s="63">
        <v>45767</v>
      </c>
      <c r="F730">
        <v>1302</v>
      </c>
    </row>
    <row r="731" spans="1:6" hidden="1">
      <c r="A731" t="s">
        <v>147</v>
      </c>
      <c r="B731" t="s">
        <v>22</v>
      </c>
      <c r="D731" s="63" t="s">
        <v>1301</v>
      </c>
      <c r="E731" s="63">
        <v>45774</v>
      </c>
      <c r="F731">
        <v>1302</v>
      </c>
    </row>
    <row r="732" spans="1:6" hidden="1">
      <c r="A732" t="s">
        <v>147</v>
      </c>
      <c r="B732" t="s">
        <v>22</v>
      </c>
      <c r="D732" s="63" t="s">
        <v>1302</v>
      </c>
      <c r="E732" s="63">
        <v>45781</v>
      </c>
      <c r="F732">
        <v>1302</v>
      </c>
    </row>
    <row r="733" spans="1:6" hidden="1">
      <c r="A733" t="s">
        <v>147</v>
      </c>
      <c r="B733" t="s">
        <v>22</v>
      </c>
      <c r="D733" s="63" t="s">
        <v>1303</v>
      </c>
      <c r="E733" s="63">
        <v>45788</v>
      </c>
      <c r="F733">
        <v>1302</v>
      </c>
    </row>
    <row r="734" spans="1:6" hidden="1">
      <c r="A734" t="s">
        <v>147</v>
      </c>
      <c r="B734" t="s">
        <v>22</v>
      </c>
      <c r="D734" s="63" t="s">
        <v>1304</v>
      </c>
      <c r="E734" s="63">
        <v>45795</v>
      </c>
      <c r="F734">
        <v>1302</v>
      </c>
    </row>
    <row r="735" spans="1:6" hidden="1">
      <c r="A735" t="s">
        <v>147</v>
      </c>
      <c r="B735" t="s">
        <v>22</v>
      </c>
      <c r="D735" s="63" t="s">
        <v>1305</v>
      </c>
      <c r="E735" s="63">
        <v>45802</v>
      </c>
      <c r="F735">
        <v>1302</v>
      </c>
    </row>
    <row r="736" spans="1:6" hidden="1">
      <c r="A736" t="s">
        <v>147</v>
      </c>
      <c r="B736" t="s">
        <v>22</v>
      </c>
      <c r="D736" s="63" t="s">
        <v>1306</v>
      </c>
      <c r="E736" s="63">
        <v>45809</v>
      </c>
      <c r="F736">
        <v>1302</v>
      </c>
    </row>
    <row r="737" spans="1:6" hidden="1">
      <c r="A737" t="s">
        <v>147</v>
      </c>
      <c r="B737" t="s">
        <v>22</v>
      </c>
      <c r="D737" s="63" t="s">
        <v>1307</v>
      </c>
      <c r="E737" s="63">
        <v>45816</v>
      </c>
      <c r="F737">
        <v>1302</v>
      </c>
    </row>
    <row r="738" spans="1:6" hidden="1">
      <c r="A738" t="s">
        <v>147</v>
      </c>
      <c r="B738" t="s">
        <v>22</v>
      </c>
      <c r="D738" s="63" t="s">
        <v>1308</v>
      </c>
      <c r="E738" s="63">
        <v>45823</v>
      </c>
      <c r="F738">
        <v>1302</v>
      </c>
    </row>
    <row r="739" spans="1:6" hidden="1">
      <c r="A739" t="s">
        <v>147</v>
      </c>
      <c r="B739" t="s">
        <v>22</v>
      </c>
      <c r="D739" s="63" t="s">
        <v>1309</v>
      </c>
      <c r="E739" s="63">
        <v>45825</v>
      </c>
      <c r="F739">
        <v>1302</v>
      </c>
    </row>
    <row r="740" spans="1:6" hidden="1">
      <c r="A740" t="s">
        <v>147</v>
      </c>
      <c r="B740" t="s">
        <v>22</v>
      </c>
      <c r="D740" s="63" t="s">
        <v>1310</v>
      </c>
      <c r="E740" s="63">
        <v>45830</v>
      </c>
      <c r="F740">
        <v>1302</v>
      </c>
    </row>
    <row r="741" spans="1:6" hidden="1">
      <c r="A741" t="s">
        <v>147</v>
      </c>
      <c r="B741" t="s">
        <v>22</v>
      </c>
      <c r="D741" s="63" t="s">
        <v>1311</v>
      </c>
      <c r="E741" s="63">
        <v>45832</v>
      </c>
      <c r="F741">
        <v>1302</v>
      </c>
    </row>
    <row r="742" spans="1:6" hidden="1">
      <c r="A742" t="s">
        <v>147</v>
      </c>
      <c r="B742" t="s">
        <v>22</v>
      </c>
      <c r="D742" s="63" t="s">
        <v>1312</v>
      </c>
      <c r="E742" s="63">
        <v>45837</v>
      </c>
      <c r="F742">
        <v>1302</v>
      </c>
    </row>
    <row r="743" spans="1:6" hidden="1">
      <c r="A743" t="s">
        <v>147</v>
      </c>
      <c r="B743" t="s">
        <v>22</v>
      </c>
      <c r="D743" s="63" t="s">
        <v>1313</v>
      </c>
      <c r="E743" s="63">
        <v>45839</v>
      </c>
      <c r="F743">
        <v>1302</v>
      </c>
    </row>
    <row r="744" spans="1:6" hidden="1">
      <c r="A744" t="s">
        <v>147</v>
      </c>
      <c r="B744" t="s">
        <v>22</v>
      </c>
      <c r="D744" s="63" t="s">
        <v>1314</v>
      </c>
      <c r="E744" s="63">
        <v>45844</v>
      </c>
      <c r="F744">
        <v>1302</v>
      </c>
    </row>
    <row r="745" spans="1:6" hidden="1">
      <c r="A745" t="s">
        <v>147</v>
      </c>
      <c r="B745" t="s">
        <v>22</v>
      </c>
      <c r="D745" s="63" t="s">
        <v>1315</v>
      </c>
      <c r="E745" s="63">
        <v>45846</v>
      </c>
      <c r="F745">
        <v>1302</v>
      </c>
    </row>
    <row r="746" spans="1:6" hidden="1">
      <c r="A746" t="s">
        <v>147</v>
      </c>
      <c r="B746" t="s">
        <v>22</v>
      </c>
      <c r="D746" s="63" t="s">
        <v>1316</v>
      </c>
      <c r="E746" s="63">
        <v>45851</v>
      </c>
      <c r="F746">
        <v>1302</v>
      </c>
    </row>
    <row r="747" spans="1:6" hidden="1">
      <c r="A747" t="s">
        <v>147</v>
      </c>
      <c r="B747" t="s">
        <v>22</v>
      </c>
      <c r="D747" s="63" t="s">
        <v>1317</v>
      </c>
      <c r="E747" s="63">
        <v>45853</v>
      </c>
      <c r="F747">
        <v>1302</v>
      </c>
    </row>
    <row r="748" spans="1:6" hidden="1">
      <c r="A748" t="s">
        <v>147</v>
      </c>
      <c r="B748" t="s">
        <v>22</v>
      </c>
      <c r="D748" s="63" t="s">
        <v>1318</v>
      </c>
      <c r="E748" s="63">
        <v>45858</v>
      </c>
      <c r="F748">
        <v>1302</v>
      </c>
    </row>
    <row r="749" spans="1:6" hidden="1">
      <c r="A749" t="s">
        <v>147</v>
      </c>
      <c r="B749" t="s">
        <v>22</v>
      </c>
      <c r="D749" s="63" t="s">
        <v>1319</v>
      </c>
      <c r="E749" s="63">
        <v>45860</v>
      </c>
      <c r="F749">
        <v>1302</v>
      </c>
    </row>
    <row r="750" spans="1:6" hidden="1">
      <c r="A750" t="s">
        <v>147</v>
      </c>
      <c r="B750" t="s">
        <v>22</v>
      </c>
      <c r="D750" s="63" t="s">
        <v>1320</v>
      </c>
      <c r="E750" s="63">
        <v>45865</v>
      </c>
      <c r="F750">
        <v>1302</v>
      </c>
    </row>
    <row r="751" spans="1:6" hidden="1">
      <c r="A751" t="s">
        <v>147</v>
      </c>
      <c r="B751" t="s">
        <v>22</v>
      </c>
      <c r="D751" s="63" t="s">
        <v>1321</v>
      </c>
      <c r="E751" s="63">
        <v>45867</v>
      </c>
      <c r="F751">
        <v>1302</v>
      </c>
    </row>
    <row r="752" spans="1:6" hidden="1">
      <c r="A752" t="s">
        <v>147</v>
      </c>
      <c r="B752" t="s">
        <v>22</v>
      </c>
      <c r="D752" s="63" t="s">
        <v>1322</v>
      </c>
      <c r="E752" s="63">
        <v>45872</v>
      </c>
      <c r="F752">
        <v>1302</v>
      </c>
    </row>
    <row r="753" spans="1:6" hidden="1">
      <c r="A753" t="s">
        <v>147</v>
      </c>
      <c r="B753" t="s">
        <v>22</v>
      </c>
      <c r="D753" s="63" t="s">
        <v>1323</v>
      </c>
      <c r="E753" s="63">
        <v>45874</v>
      </c>
      <c r="F753">
        <v>1302</v>
      </c>
    </row>
    <row r="754" spans="1:6" hidden="1">
      <c r="A754" t="s">
        <v>147</v>
      </c>
      <c r="B754" t="s">
        <v>22</v>
      </c>
      <c r="D754" s="63" t="s">
        <v>1324</v>
      </c>
      <c r="E754" s="63">
        <v>45879</v>
      </c>
      <c r="F754">
        <v>1302</v>
      </c>
    </row>
    <row r="755" spans="1:6" hidden="1">
      <c r="A755" t="s">
        <v>147</v>
      </c>
      <c r="B755" t="s">
        <v>22</v>
      </c>
      <c r="D755" s="63" t="s">
        <v>1325</v>
      </c>
      <c r="E755" s="63">
        <v>45881</v>
      </c>
      <c r="F755">
        <v>1302</v>
      </c>
    </row>
    <row r="756" spans="1:6" hidden="1">
      <c r="A756" t="s">
        <v>147</v>
      </c>
      <c r="B756" t="s">
        <v>22</v>
      </c>
      <c r="D756" s="63" t="s">
        <v>1326</v>
      </c>
      <c r="E756" s="63">
        <v>45886</v>
      </c>
      <c r="F756">
        <v>1302</v>
      </c>
    </row>
    <row r="757" spans="1:6" hidden="1">
      <c r="A757" t="s">
        <v>147</v>
      </c>
      <c r="B757" t="s">
        <v>22</v>
      </c>
      <c r="D757" s="63" t="s">
        <v>1327</v>
      </c>
      <c r="E757" s="63">
        <v>45888</v>
      </c>
      <c r="F757">
        <v>1302</v>
      </c>
    </row>
    <row r="758" spans="1:6" hidden="1">
      <c r="A758" t="s">
        <v>147</v>
      </c>
      <c r="B758" t="s">
        <v>22</v>
      </c>
      <c r="D758" s="63" t="s">
        <v>1328</v>
      </c>
      <c r="E758" s="63">
        <v>45893</v>
      </c>
      <c r="F758">
        <v>1302</v>
      </c>
    </row>
    <row r="759" spans="1:6" hidden="1">
      <c r="A759" t="s">
        <v>147</v>
      </c>
      <c r="B759" t="s">
        <v>22</v>
      </c>
      <c r="D759" s="63" t="s">
        <v>1329</v>
      </c>
      <c r="E759" s="63">
        <v>45895</v>
      </c>
      <c r="F759">
        <v>1302</v>
      </c>
    </row>
    <row r="760" spans="1:6" hidden="1">
      <c r="A760" t="s">
        <v>147</v>
      </c>
      <c r="B760" t="s">
        <v>22</v>
      </c>
      <c r="D760" s="63" t="s">
        <v>1330</v>
      </c>
      <c r="E760" s="63">
        <v>45900</v>
      </c>
      <c r="F760">
        <v>1302</v>
      </c>
    </row>
    <row r="761" spans="1:6" hidden="1">
      <c r="A761" t="s">
        <v>147</v>
      </c>
      <c r="B761" t="s">
        <v>22</v>
      </c>
      <c r="D761" s="63" t="s">
        <v>1331</v>
      </c>
      <c r="E761" s="63">
        <v>45902</v>
      </c>
      <c r="F761">
        <v>1302</v>
      </c>
    </row>
    <row r="762" spans="1:6" hidden="1">
      <c r="A762" t="s">
        <v>147</v>
      </c>
      <c r="B762" t="s">
        <v>22</v>
      </c>
      <c r="D762" s="63" t="s">
        <v>1332</v>
      </c>
      <c r="E762" s="63">
        <v>45907</v>
      </c>
      <c r="F762">
        <v>1302</v>
      </c>
    </row>
    <row r="763" spans="1:6" hidden="1">
      <c r="A763" t="s">
        <v>147</v>
      </c>
      <c r="B763" t="s">
        <v>22</v>
      </c>
      <c r="D763" s="63" t="s">
        <v>1333</v>
      </c>
      <c r="E763" s="63">
        <v>45909</v>
      </c>
      <c r="F763">
        <v>1302</v>
      </c>
    </row>
    <row r="764" spans="1:6" hidden="1">
      <c r="A764" t="s">
        <v>147</v>
      </c>
      <c r="B764" t="s">
        <v>22</v>
      </c>
      <c r="D764" s="63" t="s">
        <v>1334</v>
      </c>
      <c r="E764" s="63">
        <v>45914</v>
      </c>
      <c r="F764">
        <v>1302</v>
      </c>
    </row>
    <row r="765" spans="1:6" hidden="1">
      <c r="A765" t="s">
        <v>147</v>
      </c>
      <c r="B765" t="s">
        <v>22</v>
      </c>
      <c r="D765" s="63" t="s">
        <v>1335</v>
      </c>
      <c r="E765" s="63">
        <v>45916</v>
      </c>
      <c r="F765">
        <v>1302</v>
      </c>
    </row>
    <row r="766" spans="1:6" hidden="1">
      <c r="A766" t="s">
        <v>147</v>
      </c>
      <c r="B766" t="s">
        <v>22</v>
      </c>
      <c r="D766" s="63" t="s">
        <v>1336</v>
      </c>
      <c r="E766" s="63">
        <v>45921</v>
      </c>
      <c r="F766">
        <v>1302</v>
      </c>
    </row>
    <row r="767" spans="1:6" hidden="1">
      <c r="A767" t="s">
        <v>147</v>
      </c>
      <c r="B767" t="s">
        <v>22</v>
      </c>
      <c r="D767" s="63" t="s">
        <v>1337</v>
      </c>
      <c r="E767" s="63">
        <v>45923</v>
      </c>
      <c r="F767">
        <v>1302</v>
      </c>
    </row>
    <row r="768" spans="1:6" hidden="1">
      <c r="A768" t="s">
        <v>147</v>
      </c>
      <c r="B768" t="s">
        <v>22</v>
      </c>
      <c r="D768" s="63" t="s">
        <v>1338</v>
      </c>
      <c r="E768" s="63">
        <v>45928</v>
      </c>
      <c r="F768">
        <v>1302</v>
      </c>
    </row>
    <row r="769" spans="1:6" hidden="1">
      <c r="A769" t="s">
        <v>147</v>
      </c>
      <c r="B769" t="s">
        <v>22</v>
      </c>
      <c r="D769" s="63" t="s">
        <v>1339</v>
      </c>
      <c r="E769" s="63">
        <v>45930</v>
      </c>
      <c r="F769">
        <v>1302</v>
      </c>
    </row>
    <row r="770" spans="1:6" hidden="1">
      <c r="A770" t="s">
        <v>147</v>
      </c>
      <c r="B770" t="s">
        <v>22</v>
      </c>
      <c r="D770" s="63" t="s">
        <v>1340</v>
      </c>
      <c r="E770" s="63">
        <v>45935</v>
      </c>
      <c r="F770">
        <v>1302</v>
      </c>
    </row>
    <row r="771" spans="1:6" hidden="1">
      <c r="A771" t="s">
        <v>147</v>
      </c>
      <c r="B771" t="s">
        <v>22</v>
      </c>
      <c r="D771" s="63" t="s">
        <v>1341</v>
      </c>
      <c r="E771" s="63">
        <v>45937</v>
      </c>
      <c r="F771">
        <v>1302</v>
      </c>
    </row>
    <row r="772" spans="1:6" hidden="1">
      <c r="A772" t="s">
        <v>147</v>
      </c>
      <c r="B772" t="s">
        <v>22</v>
      </c>
      <c r="D772" s="63" t="s">
        <v>1342</v>
      </c>
      <c r="E772" s="63">
        <v>45942</v>
      </c>
      <c r="F772">
        <v>1302</v>
      </c>
    </row>
    <row r="773" spans="1:6" hidden="1">
      <c r="A773" t="s">
        <v>147</v>
      </c>
      <c r="B773" t="s">
        <v>22</v>
      </c>
      <c r="D773" s="63" t="s">
        <v>1343</v>
      </c>
      <c r="E773" s="63">
        <v>45949</v>
      </c>
      <c r="F773">
        <v>1302</v>
      </c>
    </row>
    <row r="774" spans="1:6" hidden="1">
      <c r="A774" t="s">
        <v>147</v>
      </c>
      <c r="B774" t="s">
        <v>22</v>
      </c>
      <c r="D774" s="63" t="s">
        <v>1344</v>
      </c>
      <c r="E774" s="63">
        <v>45956</v>
      </c>
      <c r="F774">
        <v>1302</v>
      </c>
    </row>
    <row r="775" spans="1:6" hidden="1">
      <c r="A775" t="s">
        <v>147</v>
      </c>
      <c r="B775" t="s">
        <v>22</v>
      </c>
      <c r="D775" s="63" t="s">
        <v>1345</v>
      </c>
      <c r="E775" s="63">
        <v>45963</v>
      </c>
      <c r="F775">
        <v>1302</v>
      </c>
    </row>
    <row r="776" spans="1:6" hidden="1">
      <c r="A776" t="s">
        <v>147</v>
      </c>
      <c r="B776" t="s">
        <v>22</v>
      </c>
      <c r="D776" s="63" t="s">
        <v>1346</v>
      </c>
      <c r="E776" s="63">
        <v>45970</v>
      </c>
      <c r="F776">
        <v>1302</v>
      </c>
    </row>
    <row r="777" spans="1:6" hidden="1">
      <c r="A777" t="s">
        <v>147</v>
      </c>
      <c r="B777" t="s">
        <v>22</v>
      </c>
      <c r="D777" s="63" t="s">
        <v>1347</v>
      </c>
      <c r="E777" s="63">
        <v>45977</v>
      </c>
      <c r="F777">
        <v>1302</v>
      </c>
    </row>
    <row r="778" spans="1:6" hidden="1">
      <c r="A778" t="s">
        <v>147</v>
      </c>
      <c r="B778" t="s">
        <v>22</v>
      </c>
      <c r="D778" s="63" t="s">
        <v>1348</v>
      </c>
      <c r="E778" s="63">
        <v>45984</v>
      </c>
      <c r="F778">
        <v>1302</v>
      </c>
    </row>
    <row r="779" spans="1:6" hidden="1">
      <c r="A779" t="s">
        <v>147</v>
      </c>
      <c r="B779" t="s">
        <v>22</v>
      </c>
      <c r="D779" s="63" t="s">
        <v>1349</v>
      </c>
      <c r="E779" s="63">
        <v>45990</v>
      </c>
      <c r="F779">
        <v>1302</v>
      </c>
    </row>
    <row r="780" spans="1:6" hidden="1">
      <c r="A780" t="s">
        <v>147</v>
      </c>
      <c r="B780" t="s">
        <v>22</v>
      </c>
      <c r="D780" s="63" t="s">
        <v>1350</v>
      </c>
      <c r="E780" s="63">
        <v>45991</v>
      </c>
      <c r="F780">
        <v>1302</v>
      </c>
    </row>
    <row r="781" spans="1:6" hidden="1">
      <c r="A781" t="s">
        <v>147</v>
      </c>
      <c r="B781" t="s">
        <v>22</v>
      </c>
      <c r="D781" s="63" t="s">
        <v>1351</v>
      </c>
      <c r="E781" s="63">
        <v>45996</v>
      </c>
      <c r="F781">
        <v>1314</v>
      </c>
    </row>
    <row r="782" spans="1:6" hidden="1">
      <c r="A782" t="s">
        <v>147</v>
      </c>
      <c r="B782" t="s">
        <v>24</v>
      </c>
      <c r="C782" t="s">
        <v>571</v>
      </c>
      <c r="D782" s="63" t="s">
        <v>1352</v>
      </c>
      <c r="E782" s="63">
        <v>45763</v>
      </c>
      <c r="F782">
        <v>652</v>
      </c>
    </row>
    <row r="783" spans="1:6" hidden="1">
      <c r="A783" t="s">
        <v>225</v>
      </c>
      <c r="B783" t="s">
        <v>37</v>
      </c>
      <c r="C783" t="s">
        <v>571</v>
      </c>
      <c r="D783" s="63" t="s">
        <v>1353</v>
      </c>
      <c r="E783" s="63">
        <v>45764</v>
      </c>
      <c r="F783">
        <v>506</v>
      </c>
    </row>
    <row r="784" spans="1:6" hidden="1">
      <c r="A784" t="s">
        <v>225</v>
      </c>
      <c r="B784" t="s">
        <v>54</v>
      </c>
      <c r="C784" t="s">
        <v>571</v>
      </c>
      <c r="D784" s="63" t="s">
        <v>1354</v>
      </c>
      <c r="E784" s="63">
        <v>45764</v>
      </c>
      <c r="F784">
        <v>832</v>
      </c>
    </row>
    <row r="785" spans="1:6" hidden="1">
      <c r="A785" t="s">
        <v>225</v>
      </c>
      <c r="B785" t="s">
        <v>57</v>
      </c>
      <c r="C785" t="s">
        <v>571</v>
      </c>
      <c r="D785" s="63" t="s">
        <v>1355</v>
      </c>
      <c r="E785" s="63">
        <v>45764</v>
      </c>
      <c r="F785">
        <v>819</v>
      </c>
    </row>
    <row r="786" spans="1:6" hidden="1">
      <c r="A786" t="s">
        <v>225</v>
      </c>
      <c r="B786" t="s">
        <v>29</v>
      </c>
      <c r="C786" t="s">
        <v>571</v>
      </c>
      <c r="D786" s="63" t="s">
        <v>1356</v>
      </c>
      <c r="E786" s="63">
        <v>45764</v>
      </c>
      <c r="F786">
        <v>840</v>
      </c>
    </row>
    <row r="787" spans="1:6" hidden="1">
      <c r="A787" t="s">
        <v>225</v>
      </c>
      <c r="B787" t="s">
        <v>24</v>
      </c>
      <c r="C787" t="s">
        <v>571</v>
      </c>
      <c r="D787" s="63" t="s">
        <v>1357</v>
      </c>
      <c r="E787" s="63">
        <v>45764</v>
      </c>
      <c r="F787">
        <v>844</v>
      </c>
    </row>
    <row r="788" spans="1:6" hidden="1">
      <c r="A788" t="s">
        <v>275</v>
      </c>
      <c r="B788" t="s">
        <v>13</v>
      </c>
      <c r="C788" t="s">
        <v>571</v>
      </c>
      <c r="D788" s="63" t="s">
        <v>1358</v>
      </c>
      <c r="E788" s="63">
        <v>45773</v>
      </c>
      <c r="F788">
        <v>1861</v>
      </c>
    </row>
    <row r="789" spans="1:6" hidden="1">
      <c r="A789" t="s">
        <v>275</v>
      </c>
      <c r="B789" t="s">
        <v>13</v>
      </c>
      <c r="D789" s="63" t="s">
        <v>1359</v>
      </c>
      <c r="E789" s="63">
        <v>45802</v>
      </c>
      <c r="F789">
        <v>1861</v>
      </c>
    </row>
    <row r="790" spans="1:6" hidden="1">
      <c r="A790" t="s">
        <v>275</v>
      </c>
      <c r="B790" t="s">
        <v>13</v>
      </c>
      <c r="D790" s="63" t="s">
        <v>1360</v>
      </c>
      <c r="E790" s="63">
        <v>45810</v>
      </c>
      <c r="F790">
        <v>1861</v>
      </c>
    </row>
    <row r="791" spans="1:6" hidden="1">
      <c r="A791" t="s">
        <v>275</v>
      </c>
      <c r="B791" t="s">
        <v>13</v>
      </c>
      <c r="D791" s="63" t="s">
        <v>1361</v>
      </c>
      <c r="E791" s="63">
        <v>45822</v>
      </c>
      <c r="F791">
        <v>1861</v>
      </c>
    </row>
    <row r="792" spans="1:6" hidden="1">
      <c r="A792" t="s">
        <v>275</v>
      </c>
      <c r="B792" t="s">
        <v>13</v>
      </c>
      <c r="D792" s="63" t="s">
        <v>1362</v>
      </c>
      <c r="E792" s="63">
        <v>45915</v>
      </c>
      <c r="F792">
        <v>1861</v>
      </c>
    </row>
    <row r="793" spans="1:6" hidden="1">
      <c r="A793" t="s">
        <v>551</v>
      </c>
      <c r="B793" t="s">
        <v>13</v>
      </c>
      <c r="C793" t="s">
        <v>571</v>
      </c>
      <c r="D793" s="63" t="s">
        <v>1363</v>
      </c>
      <c r="E793" s="63">
        <v>45763</v>
      </c>
      <c r="F793">
        <v>725</v>
      </c>
    </row>
    <row r="794" spans="1:6" hidden="1">
      <c r="A794" t="s">
        <v>551</v>
      </c>
      <c r="B794" t="s">
        <v>13</v>
      </c>
      <c r="D794" s="63" t="s">
        <v>1364</v>
      </c>
      <c r="E794" s="63">
        <v>45829</v>
      </c>
      <c r="F794">
        <v>715</v>
      </c>
    </row>
    <row r="795" spans="1:6" hidden="1">
      <c r="A795" t="s">
        <v>551</v>
      </c>
      <c r="B795" t="s">
        <v>13</v>
      </c>
      <c r="D795" s="63" t="s">
        <v>1365</v>
      </c>
      <c r="E795" s="63">
        <v>45922</v>
      </c>
      <c r="F795">
        <v>715</v>
      </c>
    </row>
    <row r="796" spans="1:6" hidden="1">
      <c r="A796" t="s">
        <v>551</v>
      </c>
      <c r="B796" t="s">
        <v>13</v>
      </c>
      <c r="D796" s="63" t="s">
        <v>1366</v>
      </c>
      <c r="E796" s="63">
        <v>45929</v>
      </c>
      <c r="F796">
        <v>715</v>
      </c>
    </row>
    <row r="797" spans="1:6" hidden="1">
      <c r="A797" t="s">
        <v>551</v>
      </c>
      <c r="B797" t="s">
        <v>13</v>
      </c>
      <c r="D797" s="63" t="s">
        <v>1367</v>
      </c>
      <c r="E797" s="63">
        <v>45936</v>
      </c>
      <c r="F797">
        <v>715</v>
      </c>
    </row>
    <row r="798" spans="1:6" hidden="1">
      <c r="A798" t="s">
        <v>551</v>
      </c>
      <c r="B798" t="s">
        <v>13</v>
      </c>
      <c r="D798" s="63" t="s">
        <v>1368</v>
      </c>
      <c r="E798" s="63">
        <v>45996</v>
      </c>
      <c r="F798">
        <v>725</v>
      </c>
    </row>
    <row r="799" spans="1:6" hidden="1">
      <c r="A799" t="s">
        <v>541</v>
      </c>
      <c r="B799" t="s">
        <v>13</v>
      </c>
      <c r="C799" t="s">
        <v>571</v>
      </c>
      <c r="D799" s="63" t="s">
        <v>1369</v>
      </c>
      <c r="E799" s="63">
        <v>45795</v>
      </c>
      <c r="F799">
        <v>669</v>
      </c>
    </row>
    <row r="800" spans="1:6" hidden="1">
      <c r="A800" t="s">
        <v>541</v>
      </c>
      <c r="B800" t="s">
        <v>13</v>
      </c>
      <c r="D800" s="63" t="s">
        <v>1370</v>
      </c>
      <c r="E800" s="63">
        <v>45809</v>
      </c>
      <c r="F800">
        <v>669</v>
      </c>
    </row>
    <row r="801" spans="1:6" hidden="1">
      <c r="A801" t="s">
        <v>541</v>
      </c>
      <c r="B801" t="s">
        <v>13</v>
      </c>
      <c r="D801" s="63" t="s">
        <v>1371</v>
      </c>
      <c r="E801" s="63">
        <v>45822</v>
      </c>
      <c r="F801">
        <v>669</v>
      </c>
    </row>
    <row r="802" spans="1:6" hidden="1">
      <c r="A802" t="s">
        <v>567</v>
      </c>
      <c r="B802" t="s">
        <v>36</v>
      </c>
      <c r="C802" t="s">
        <v>571</v>
      </c>
      <c r="D802" s="63" t="s">
        <v>1372</v>
      </c>
      <c r="E802" s="63">
        <v>45996</v>
      </c>
      <c r="F802">
        <v>1037</v>
      </c>
    </row>
    <row r="803" spans="1:6" hidden="1">
      <c r="A803" t="s">
        <v>567</v>
      </c>
      <c r="B803" t="s">
        <v>37</v>
      </c>
      <c r="C803" t="s">
        <v>571</v>
      </c>
      <c r="D803" s="63" t="s">
        <v>1373</v>
      </c>
      <c r="E803" s="63">
        <v>45996</v>
      </c>
      <c r="F803">
        <v>1065</v>
      </c>
    </row>
    <row r="804" spans="1:6" hidden="1">
      <c r="A804" t="s">
        <v>567</v>
      </c>
      <c r="B804" t="s">
        <v>13</v>
      </c>
      <c r="C804" t="s">
        <v>571</v>
      </c>
      <c r="D804" s="63" t="s">
        <v>1374</v>
      </c>
      <c r="E804" s="63">
        <v>45996</v>
      </c>
      <c r="F804">
        <v>1017</v>
      </c>
    </row>
    <row r="805" spans="1:6" hidden="1">
      <c r="A805" t="s">
        <v>567</v>
      </c>
      <c r="B805" t="s">
        <v>22</v>
      </c>
      <c r="C805" t="s">
        <v>571</v>
      </c>
      <c r="D805" s="63" t="s">
        <v>1375</v>
      </c>
      <c r="E805" s="63">
        <v>45996</v>
      </c>
      <c r="F805">
        <v>1097</v>
      </c>
    </row>
    <row r="806" spans="1:6" hidden="1">
      <c r="A806" t="s">
        <v>183</v>
      </c>
      <c r="B806" t="s">
        <v>13</v>
      </c>
      <c r="C806" t="s">
        <v>571</v>
      </c>
      <c r="D806" s="63" t="s">
        <v>1376</v>
      </c>
      <c r="E806" s="63">
        <v>45759</v>
      </c>
      <c r="F806">
        <v>3114</v>
      </c>
    </row>
    <row r="807" spans="1:6" hidden="1">
      <c r="A807" t="s">
        <v>229</v>
      </c>
      <c r="B807" t="s">
        <v>37</v>
      </c>
      <c r="C807" t="s">
        <v>571</v>
      </c>
      <c r="D807" s="63" t="s">
        <v>1377</v>
      </c>
      <c r="E807" s="63">
        <v>45763</v>
      </c>
      <c r="F807">
        <v>801</v>
      </c>
    </row>
    <row r="808" spans="1:6" hidden="1">
      <c r="A808" t="s">
        <v>229</v>
      </c>
      <c r="B808" t="s">
        <v>13</v>
      </c>
      <c r="C808" t="s">
        <v>571</v>
      </c>
      <c r="D808" s="63" t="s">
        <v>1378</v>
      </c>
      <c r="E808" s="63">
        <v>45831</v>
      </c>
      <c r="F808">
        <v>587</v>
      </c>
    </row>
    <row r="809" spans="1:6" hidden="1">
      <c r="A809" t="s">
        <v>229</v>
      </c>
      <c r="B809" t="s">
        <v>13</v>
      </c>
      <c r="D809" s="63" t="s">
        <v>1379</v>
      </c>
      <c r="E809" s="63">
        <v>45845</v>
      </c>
      <c r="F809">
        <v>587</v>
      </c>
    </row>
    <row r="810" spans="1:6" hidden="1">
      <c r="A810" t="s">
        <v>229</v>
      </c>
      <c r="B810" t="s">
        <v>13</v>
      </c>
      <c r="D810" s="63" t="s">
        <v>1380</v>
      </c>
      <c r="E810" s="63">
        <v>45859</v>
      </c>
      <c r="F810">
        <v>587</v>
      </c>
    </row>
    <row r="811" spans="1:6" hidden="1">
      <c r="A811" t="s">
        <v>229</v>
      </c>
      <c r="B811" t="s">
        <v>13</v>
      </c>
      <c r="D811" s="63" t="s">
        <v>1381</v>
      </c>
      <c r="E811" s="63">
        <v>45873</v>
      </c>
      <c r="F811">
        <v>587</v>
      </c>
    </row>
    <row r="812" spans="1:6" hidden="1">
      <c r="A812" t="s">
        <v>229</v>
      </c>
      <c r="B812" t="s">
        <v>13</v>
      </c>
      <c r="D812" s="63" t="s">
        <v>1382</v>
      </c>
      <c r="E812" s="63">
        <v>45887</v>
      </c>
      <c r="F812">
        <v>587</v>
      </c>
    </row>
    <row r="813" spans="1:6" hidden="1">
      <c r="A813" t="s">
        <v>229</v>
      </c>
      <c r="B813" t="s">
        <v>13</v>
      </c>
      <c r="D813" s="63" t="s">
        <v>1383</v>
      </c>
      <c r="E813" s="63">
        <v>45901</v>
      </c>
      <c r="F813">
        <v>587</v>
      </c>
    </row>
    <row r="814" spans="1:6" hidden="1">
      <c r="A814" t="s">
        <v>229</v>
      </c>
      <c r="B814" t="s">
        <v>13</v>
      </c>
      <c r="D814" s="63" t="s">
        <v>1384</v>
      </c>
      <c r="E814" s="63">
        <v>45915</v>
      </c>
      <c r="F814">
        <v>587</v>
      </c>
    </row>
    <row r="815" spans="1:6" hidden="1">
      <c r="A815" t="s">
        <v>229</v>
      </c>
      <c r="B815" t="s">
        <v>13</v>
      </c>
      <c r="D815" s="63" t="s">
        <v>1385</v>
      </c>
      <c r="E815" s="63">
        <v>45936</v>
      </c>
      <c r="F815">
        <v>587</v>
      </c>
    </row>
    <row r="816" spans="1:6" hidden="1">
      <c r="A816" t="s">
        <v>229</v>
      </c>
      <c r="B816" t="s">
        <v>29</v>
      </c>
      <c r="C816" t="s">
        <v>571</v>
      </c>
      <c r="D816" s="63" t="s">
        <v>1386</v>
      </c>
      <c r="E816" s="63">
        <v>45763</v>
      </c>
      <c r="F816">
        <v>847</v>
      </c>
    </row>
    <row r="817" spans="1:6" hidden="1">
      <c r="A817" t="s">
        <v>229</v>
      </c>
      <c r="B817" t="s">
        <v>24</v>
      </c>
      <c r="C817" t="s">
        <v>571</v>
      </c>
      <c r="D817" s="63" t="s">
        <v>1387</v>
      </c>
      <c r="E817" s="63">
        <v>45777</v>
      </c>
      <c r="F817">
        <v>6080</v>
      </c>
    </row>
    <row r="818" spans="1:6" hidden="1">
      <c r="A818" t="s">
        <v>196</v>
      </c>
      <c r="B818" t="s">
        <v>33</v>
      </c>
      <c r="C818" t="s">
        <v>571</v>
      </c>
      <c r="D818" s="63" t="s">
        <v>1388</v>
      </c>
      <c r="E818" s="63">
        <v>45996</v>
      </c>
      <c r="F818">
        <v>1833</v>
      </c>
    </row>
    <row r="819" spans="1:6" hidden="1">
      <c r="A819" t="s">
        <v>196</v>
      </c>
      <c r="B819" t="s">
        <v>36</v>
      </c>
      <c r="C819" t="s">
        <v>571</v>
      </c>
      <c r="D819" s="63" t="s">
        <v>1389</v>
      </c>
      <c r="E819" s="63">
        <v>45765</v>
      </c>
      <c r="F819">
        <v>1819</v>
      </c>
    </row>
    <row r="820" spans="1:6" hidden="1">
      <c r="A820" t="s">
        <v>196</v>
      </c>
      <c r="B820" t="s">
        <v>36</v>
      </c>
      <c r="D820" s="63" t="s">
        <v>1390</v>
      </c>
      <c r="E820" s="63">
        <v>45787</v>
      </c>
      <c r="F820">
        <v>1819</v>
      </c>
    </row>
    <row r="821" spans="1:6" hidden="1">
      <c r="A821" t="s">
        <v>196</v>
      </c>
      <c r="B821" t="s">
        <v>36</v>
      </c>
      <c r="D821" s="63" t="s">
        <v>1391</v>
      </c>
      <c r="E821" s="63">
        <v>45801</v>
      </c>
      <c r="F821">
        <v>1819</v>
      </c>
    </row>
    <row r="822" spans="1:6" hidden="1">
      <c r="A822" t="s">
        <v>196</v>
      </c>
      <c r="B822" t="s">
        <v>36</v>
      </c>
      <c r="D822" s="63" t="s">
        <v>1392</v>
      </c>
      <c r="E822" s="63">
        <v>45832</v>
      </c>
      <c r="F822">
        <v>1819</v>
      </c>
    </row>
    <row r="823" spans="1:6" hidden="1">
      <c r="A823" t="s">
        <v>196</v>
      </c>
      <c r="B823" t="s">
        <v>36</v>
      </c>
      <c r="D823" s="63" t="s">
        <v>1393</v>
      </c>
      <c r="E823" s="63">
        <v>45996</v>
      </c>
      <c r="F823">
        <v>1815</v>
      </c>
    </row>
    <row r="824" spans="1:6" hidden="1">
      <c r="A824" t="s">
        <v>196</v>
      </c>
      <c r="B824" t="s">
        <v>37</v>
      </c>
      <c r="C824" t="s">
        <v>571</v>
      </c>
      <c r="D824" s="63" t="s">
        <v>1394</v>
      </c>
      <c r="E824" s="63">
        <v>45764</v>
      </c>
      <c r="F824">
        <v>1825</v>
      </c>
    </row>
    <row r="825" spans="1:6" hidden="1">
      <c r="A825" t="s">
        <v>196</v>
      </c>
      <c r="B825" t="s">
        <v>37</v>
      </c>
      <c r="D825" s="63" t="s">
        <v>1395</v>
      </c>
      <c r="E825" s="63">
        <v>45768</v>
      </c>
      <c r="F825">
        <v>1831</v>
      </c>
    </row>
    <row r="826" spans="1:6" hidden="1">
      <c r="A826" t="s">
        <v>196</v>
      </c>
      <c r="B826" t="s">
        <v>37</v>
      </c>
      <c r="D826" s="63" t="s">
        <v>1396</v>
      </c>
      <c r="E826" s="63">
        <v>45795</v>
      </c>
      <c r="F826">
        <v>1831</v>
      </c>
    </row>
    <row r="827" spans="1:6" hidden="1">
      <c r="A827" t="s">
        <v>196</v>
      </c>
      <c r="B827" t="s">
        <v>37</v>
      </c>
      <c r="D827" s="63" t="s">
        <v>1397</v>
      </c>
      <c r="E827" s="63">
        <v>45811</v>
      </c>
      <c r="F827">
        <v>1827</v>
      </c>
    </row>
    <row r="828" spans="1:6" hidden="1">
      <c r="A828" t="s">
        <v>196</v>
      </c>
      <c r="B828" t="s">
        <v>37</v>
      </c>
      <c r="D828" s="63" t="s">
        <v>1398</v>
      </c>
      <c r="E828" s="63">
        <v>45904</v>
      </c>
      <c r="F828">
        <v>1831</v>
      </c>
    </row>
    <row r="829" spans="1:6" hidden="1">
      <c r="A829" t="s">
        <v>196</v>
      </c>
      <c r="B829" t="s">
        <v>37</v>
      </c>
      <c r="D829" s="63" t="s">
        <v>1399</v>
      </c>
      <c r="E829" s="63">
        <v>45996</v>
      </c>
      <c r="F829">
        <v>1829</v>
      </c>
    </row>
    <row r="830" spans="1:6" hidden="1">
      <c r="A830" t="s">
        <v>196</v>
      </c>
      <c r="B830" t="s">
        <v>13</v>
      </c>
      <c r="C830" t="s">
        <v>571</v>
      </c>
      <c r="D830" s="63" t="s">
        <v>1400</v>
      </c>
      <c r="E830" s="63">
        <v>45764</v>
      </c>
      <c r="F830">
        <v>1807</v>
      </c>
    </row>
    <row r="831" spans="1:6" hidden="1">
      <c r="A831" t="s">
        <v>196</v>
      </c>
      <c r="B831" t="s">
        <v>13</v>
      </c>
      <c r="D831" s="63" t="s">
        <v>1401</v>
      </c>
      <c r="E831" s="63">
        <v>45764</v>
      </c>
      <c r="F831">
        <v>741</v>
      </c>
    </row>
    <row r="832" spans="1:6" hidden="1">
      <c r="A832" t="s">
        <v>196</v>
      </c>
      <c r="B832" t="s">
        <v>13</v>
      </c>
      <c r="D832" s="63" t="s">
        <v>1402</v>
      </c>
      <c r="E832" s="63">
        <v>45787</v>
      </c>
      <c r="F832">
        <v>741</v>
      </c>
    </row>
    <row r="833" spans="1:6" hidden="1">
      <c r="A833" t="s">
        <v>196</v>
      </c>
      <c r="B833" t="s">
        <v>13</v>
      </c>
      <c r="D833" s="63" t="s">
        <v>1403</v>
      </c>
      <c r="E833" s="63">
        <v>45795</v>
      </c>
      <c r="F833">
        <v>747</v>
      </c>
    </row>
    <row r="834" spans="1:6" hidden="1">
      <c r="A834" t="s">
        <v>196</v>
      </c>
      <c r="B834" t="s">
        <v>13</v>
      </c>
      <c r="D834" s="63" t="s">
        <v>1404</v>
      </c>
      <c r="E834" s="63">
        <v>45801</v>
      </c>
      <c r="F834">
        <v>741</v>
      </c>
    </row>
    <row r="835" spans="1:6" hidden="1">
      <c r="A835" t="s">
        <v>196</v>
      </c>
      <c r="B835" t="s">
        <v>13</v>
      </c>
      <c r="D835" s="63" t="s">
        <v>1405</v>
      </c>
      <c r="E835" s="63">
        <v>45811</v>
      </c>
      <c r="F835">
        <v>741</v>
      </c>
    </row>
    <row r="836" spans="1:6" hidden="1">
      <c r="A836" t="s">
        <v>196</v>
      </c>
      <c r="B836" t="s">
        <v>13</v>
      </c>
      <c r="D836" s="63" t="s">
        <v>1406</v>
      </c>
      <c r="E836" s="63">
        <v>45816</v>
      </c>
      <c r="F836">
        <v>741</v>
      </c>
    </row>
    <row r="837" spans="1:6" hidden="1">
      <c r="A837" t="s">
        <v>196</v>
      </c>
      <c r="B837" t="s">
        <v>13</v>
      </c>
      <c r="D837" s="63" t="s">
        <v>1407</v>
      </c>
      <c r="E837" s="63">
        <v>45821</v>
      </c>
      <c r="F837">
        <v>741</v>
      </c>
    </row>
    <row r="838" spans="1:6" hidden="1">
      <c r="A838" t="s">
        <v>196</v>
      </c>
      <c r="B838" t="s">
        <v>13</v>
      </c>
      <c r="D838" s="63" t="s">
        <v>1408</v>
      </c>
      <c r="E838" s="63">
        <v>45832</v>
      </c>
      <c r="F838">
        <v>741</v>
      </c>
    </row>
    <row r="839" spans="1:6" hidden="1">
      <c r="A839" t="s">
        <v>196</v>
      </c>
      <c r="B839" t="s">
        <v>13</v>
      </c>
      <c r="D839" s="63" t="s">
        <v>1409</v>
      </c>
      <c r="E839" s="63">
        <v>45844</v>
      </c>
      <c r="F839">
        <v>1803</v>
      </c>
    </row>
    <row r="840" spans="1:6" hidden="1">
      <c r="A840" t="s">
        <v>196</v>
      </c>
      <c r="B840" t="s">
        <v>13</v>
      </c>
      <c r="D840" s="63" t="s">
        <v>1410</v>
      </c>
      <c r="E840" s="63">
        <v>45845</v>
      </c>
      <c r="F840">
        <v>747</v>
      </c>
    </row>
    <row r="841" spans="1:6" hidden="1">
      <c r="A841" t="s">
        <v>196</v>
      </c>
      <c r="B841" t="s">
        <v>13</v>
      </c>
      <c r="D841" s="63" t="s">
        <v>1411</v>
      </c>
      <c r="E841" s="63">
        <v>45851</v>
      </c>
      <c r="F841">
        <v>1803</v>
      </c>
    </row>
    <row r="842" spans="1:6" hidden="1">
      <c r="A842" t="s">
        <v>196</v>
      </c>
      <c r="B842" t="s">
        <v>13</v>
      </c>
      <c r="D842" s="63" t="s">
        <v>1412</v>
      </c>
      <c r="E842" s="63">
        <v>45858</v>
      </c>
      <c r="F842">
        <v>1801</v>
      </c>
    </row>
    <row r="843" spans="1:6" hidden="1">
      <c r="A843" t="s">
        <v>196</v>
      </c>
      <c r="B843" t="s">
        <v>13</v>
      </c>
      <c r="D843" s="63" t="s">
        <v>1413</v>
      </c>
      <c r="E843" s="63">
        <v>45859</v>
      </c>
      <c r="F843">
        <v>747</v>
      </c>
    </row>
    <row r="844" spans="1:6" hidden="1">
      <c r="A844" t="s">
        <v>196</v>
      </c>
      <c r="B844" t="s">
        <v>13</v>
      </c>
      <c r="D844" s="63" t="s">
        <v>1414</v>
      </c>
      <c r="E844" s="63">
        <v>45872</v>
      </c>
      <c r="F844">
        <v>1801</v>
      </c>
    </row>
    <row r="845" spans="1:6" hidden="1">
      <c r="A845" t="s">
        <v>196</v>
      </c>
      <c r="B845" t="s">
        <v>13</v>
      </c>
      <c r="D845" s="63" t="s">
        <v>1415</v>
      </c>
      <c r="E845" s="63">
        <v>45873</v>
      </c>
      <c r="F845">
        <v>747</v>
      </c>
    </row>
    <row r="846" spans="1:6" hidden="1">
      <c r="A846" t="s">
        <v>196</v>
      </c>
      <c r="B846" t="s">
        <v>13</v>
      </c>
      <c r="D846" s="63" t="s">
        <v>1416</v>
      </c>
      <c r="E846" s="63">
        <v>45879</v>
      </c>
      <c r="F846">
        <v>1801</v>
      </c>
    </row>
    <row r="847" spans="1:6" hidden="1">
      <c r="A847" t="s">
        <v>196</v>
      </c>
      <c r="B847" t="s">
        <v>13</v>
      </c>
      <c r="D847" s="63" t="s">
        <v>1417</v>
      </c>
      <c r="E847" s="63">
        <v>45886</v>
      </c>
      <c r="F847">
        <v>1801</v>
      </c>
    </row>
    <row r="848" spans="1:6" hidden="1">
      <c r="A848" t="s">
        <v>196</v>
      </c>
      <c r="B848" t="s">
        <v>13</v>
      </c>
      <c r="D848" s="63" t="s">
        <v>1418</v>
      </c>
      <c r="E848" s="63">
        <v>45887</v>
      </c>
      <c r="F848">
        <v>747</v>
      </c>
    </row>
    <row r="849" spans="1:6" hidden="1">
      <c r="A849" t="s">
        <v>196</v>
      </c>
      <c r="B849" t="s">
        <v>13</v>
      </c>
      <c r="D849" s="63" t="s">
        <v>1419</v>
      </c>
      <c r="E849" s="63">
        <v>45893</v>
      </c>
      <c r="F849">
        <v>1801</v>
      </c>
    </row>
    <row r="850" spans="1:6" hidden="1">
      <c r="A850" t="s">
        <v>196</v>
      </c>
      <c r="B850" t="s">
        <v>13</v>
      </c>
      <c r="D850" s="63" t="s">
        <v>1420</v>
      </c>
      <c r="E850" s="63">
        <v>45900</v>
      </c>
      <c r="F850">
        <v>1801</v>
      </c>
    </row>
    <row r="851" spans="1:6" hidden="1">
      <c r="A851" t="s">
        <v>196</v>
      </c>
      <c r="B851" t="s">
        <v>13</v>
      </c>
      <c r="D851" s="63" t="s">
        <v>1421</v>
      </c>
      <c r="E851" s="63">
        <v>45901</v>
      </c>
      <c r="F851">
        <v>747</v>
      </c>
    </row>
    <row r="852" spans="1:6" hidden="1">
      <c r="A852" t="s">
        <v>196</v>
      </c>
      <c r="B852" t="s">
        <v>13</v>
      </c>
      <c r="D852" s="63" t="s">
        <v>1422</v>
      </c>
      <c r="E852" s="63">
        <v>45904</v>
      </c>
      <c r="F852">
        <v>1517</v>
      </c>
    </row>
    <row r="853" spans="1:6" hidden="1">
      <c r="A853" t="s">
        <v>196</v>
      </c>
      <c r="B853" t="s">
        <v>13</v>
      </c>
      <c r="D853" s="63" t="s">
        <v>1423</v>
      </c>
      <c r="E853" s="63">
        <v>45907</v>
      </c>
      <c r="F853">
        <v>1801</v>
      </c>
    </row>
    <row r="854" spans="1:6" hidden="1">
      <c r="A854" t="s">
        <v>196</v>
      </c>
      <c r="B854" t="s">
        <v>13</v>
      </c>
      <c r="D854" s="63" t="s">
        <v>1424</v>
      </c>
      <c r="E854" s="63">
        <v>45914</v>
      </c>
      <c r="F854">
        <v>1801</v>
      </c>
    </row>
    <row r="855" spans="1:6" hidden="1">
      <c r="A855" t="s">
        <v>196</v>
      </c>
      <c r="B855" t="s">
        <v>13</v>
      </c>
      <c r="D855" s="63" t="s">
        <v>1425</v>
      </c>
      <c r="E855" s="63">
        <v>45990</v>
      </c>
      <c r="F855">
        <v>1801</v>
      </c>
    </row>
    <row r="856" spans="1:6" hidden="1">
      <c r="A856" t="s">
        <v>196</v>
      </c>
      <c r="B856" t="s">
        <v>13</v>
      </c>
      <c r="D856" s="63" t="s">
        <v>1426</v>
      </c>
      <c r="E856" s="63">
        <v>45991</v>
      </c>
      <c r="F856">
        <v>741</v>
      </c>
    </row>
    <row r="857" spans="1:6" hidden="1">
      <c r="A857" t="s">
        <v>196</v>
      </c>
      <c r="B857" t="s">
        <v>13</v>
      </c>
      <c r="D857" s="63" t="s">
        <v>1427</v>
      </c>
      <c r="E857" s="63">
        <v>45996</v>
      </c>
      <c r="F857">
        <v>1517</v>
      </c>
    </row>
    <row r="858" spans="1:6" hidden="1">
      <c r="A858" t="s">
        <v>196</v>
      </c>
      <c r="B858" t="s">
        <v>13</v>
      </c>
      <c r="D858" s="63" t="s">
        <v>1428</v>
      </c>
      <c r="E858" s="63">
        <v>46001</v>
      </c>
      <c r="F858">
        <v>741</v>
      </c>
    </row>
    <row r="859" spans="1:6" hidden="1">
      <c r="A859" t="s">
        <v>196</v>
      </c>
      <c r="B859" t="s">
        <v>22</v>
      </c>
      <c r="C859" t="s">
        <v>571</v>
      </c>
      <c r="D859" s="63" t="s">
        <v>1429</v>
      </c>
      <c r="E859" s="63">
        <v>45996</v>
      </c>
      <c r="F859">
        <v>1843</v>
      </c>
    </row>
    <row r="860" spans="1:6" hidden="1">
      <c r="A860" t="s">
        <v>234</v>
      </c>
      <c r="B860" t="s">
        <v>13</v>
      </c>
      <c r="C860" t="s">
        <v>571</v>
      </c>
      <c r="D860" s="63" t="s">
        <v>1430</v>
      </c>
      <c r="E860" s="63">
        <v>45776</v>
      </c>
      <c r="F860">
        <v>1831</v>
      </c>
    </row>
    <row r="861" spans="1:6" hidden="1">
      <c r="A861" t="s">
        <v>234</v>
      </c>
      <c r="B861" t="s">
        <v>13</v>
      </c>
      <c r="D861" s="63" t="s">
        <v>1431</v>
      </c>
      <c r="E861" s="63">
        <v>45787</v>
      </c>
      <c r="F861">
        <v>1831</v>
      </c>
    </row>
    <row r="862" spans="1:6" hidden="1">
      <c r="A862" t="s">
        <v>234</v>
      </c>
      <c r="B862" t="s">
        <v>13</v>
      </c>
      <c r="D862" s="63" t="s">
        <v>1432</v>
      </c>
      <c r="E862" s="63">
        <v>45794</v>
      </c>
      <c r="F862">
        <v>1831</v>
      </c>
    </row>
    <row r="863" spans="1:6" hidden="1">
      <c r="A863" t="s">
        <v>234</v>
      </c>
      <c r="B863" t="s">
        <v>13</v>
      </c>
      <c r="D863" s="63" t="s">
        <v>1433</v>
      </c>
      <c r="E863" s="63">
        <v>45801</v>
      </c>
      <c r="F863">
        <v>1831</v>
      </c>
    </row>
    <row r="864" spans="1:6" hidden="1">
      <c r="A864" t="s">
        <v>234</v>
      </c>
      <c r="B864" t="s">
        <v>13</v>
      </c>
      <c r="D864" s="63" t="s">
        <v>1434</v>
      </c>
      <c r="E864" s="63">
        <v>45808</v>
      </c>
      <c r="F864">
        <v>1831</v>
      </c>
    </row>
    <row r="865" spans="1:6" hidden="1">
      <c r="A865" t="s">
        <v>234</v>
      </c>
      <c r="B865" t="s">
        <v>13</v>
      </c>
      <c r="D865" s="63" t="s">
        <v>1435</v>
      </c>
      <c r="E865" s="63">
        <v>45815</v>
      </c>
      <c r="F865">
        <v>1831</v>
      </c>
    </row>
    <row r="866" spans="1:6" hidden="1">
      <c r="A866" t="s">
        <v>234</v>
      </c>
      <c r="B866" t="s">
        <v>13</v>
      </c>
      <c r="D866" s="63" t="s">
        <v>1436</v>
      </c>
      <c r="E866" s="63">
        <v>45822</v>
      </c>
      <c r="F866">
        <v>1831</v>
      </c>
    </row>
    <row r="867" spans="1:6">
      <c r="A867" t="s">
        <v>234</v>
      </c>
      <c r="B867" t="s">
        <v>13</v>
      </c>
      <c r="D867" s="63" t="s">
        <v>1437</v>
      </c>
      <c r="E867" s="63">
        <v>45828</v>
      </c>
      <c r="F867">
        <v>1831</v>
      </c>
    </row>
    <row r="868" spans="1:6" hidden="1">
      <c r="A868" t="s">
        <v>234</v>
      </c>
      <c r="B868" t="s">
        <v>13</v>
      </c>
      <c r="D868" s="63" t="s">
        <v>1438</v>
      </c>
      <c r="E868" s="63">
        <v>45914</v>
      </c>
      <c r="F868">
        <v>1831</v>
      </c>
    </row>
    <row r="869" spans="1:6" hidden="1">
      <c r="A869" t="s">
        <v>234</v>
      </c>
      <c r="B869" t="s">
        <v>13</v>
      </c>
      <c r="D869" s="63" t="s">
        <v>1439</v>
      </c>
      <c r="E869" s="63">
        <v>45921</v>
      </c>
      <c r="F869">
        <v>1835</v>
      </c>
    </row>
    <row r="870" spans="1:6" hidden="1">
      <c r="A870" t="s">
        <v>234</v>
      </c>
      <c r="B870" t="s">
        <v>13</v>
      </c>
      <c r="D870" s="63" t="s">
        <v>1440</v>
      </c>
      <c r="E870" s="63">
        <v>45924</v>
      </c>
      <c r="F870">
        <v>1831</v>
      </c>
    </row>
    <row r="871" spans="1:6" hidden="1">
      <c r="A871" t="s">
        <v>234</v>
      </c>
      <c r="B871" t="s">
        <v>13</v>
      </c>
      <c r="D871" s="63" t="s">
        <v>1441</v>
      </c>
      <c r="E871" s="63">
        <v>45924</v>
      </c>
      <c r="F871">
        <v>1835</v>
      </c>
    </row>
    <row r="872" spans="1:6" hidden="1">
      <c r="A872" t="s">
        <v>234</v>
      </c>
      <c r="B872" t="s">
        <v>13</v>
      </c>
      <c r="D872" s="63" t="s">
        <v>1442</v>
      </c>
      <c r="E872" s="63">
        <v>45945</v>
      </c>
      <c r="F872">
        <v>1831</v>
      </c>
    </row>
    <row r="873" spans="1:6" hidden="1">
      <c r="A873" t="s">
        <v>234</v>
      </c>
      <c r="B873" t="s">
        <v>13</v>
      </c>
      <c r="D873" s="63" t="s">
        <v>1443</v>
      </c>
      <c r="E873" s="63">
        <v>45949</v>
      </c>
      <c r="F873">
        <v>1835</v>
      </c>
    </row>
    <row r="874" spans="1:6" hidden="1">
      <c r="A874" t="s">
        <v>234</v>
      </c>
      <c r="B874" t="s">
        <v>13</v>
      </c>
      <c r="D874" s="63" t="s">
        <v>1444</v>
      </c>
      <c r="E874" s="63">
        <v>45990</v>
      </c>
      <c r="F874">
        <v>1831</v>
      </c>
    </row>
    <row r="875" spans="1:6" hidden="1">
      <c r="A875" t="s">
        <v>234</v>
      </c>
      <c r="B875" t="s">
        <v>57</v>
      </c>
      <c r="C875" t="s">
        <v>571</v>
      </c>
      <c r="D875" s="63" t="s">
        <v>1445</v>
      </c>
      <c r="E875" s="63">
        <v>45763</v>
      </c>
      <c r="F875">
        <v>809</v>
      </c>
    </row>
    <row r="876" spans="1:6" hidden="1">
      <c r="A876" t="s">
        <v>569</v>
      </c>
      <c r="B876" t="s">
        <v>13</v>
      </c>
      <c r="C876" t="s">
        <v>571</v>
      </c>
      <c r="D876" s="63" t="s">
        <v>1446</v>
      </c>
      <c r="E876" s="63">
        <v>45996</v>
      </c>
      <c r="F876">
        <v>1217</v>
      </c>
    </row>
    <row r="877" spans="1:6" hidden="1">
      <c r="A877" t="s">
        <v>557</v>
      </c>
      <c r="B877" t="s">
        <v>13</v>
      </c>
      <c r="C877" t="s">
        <v>571</v>
      </c>
      <c r="D877" s="63" t="s">
        <v>1447</v>
      </c>
      <c r="E877" s="63">
        <v>45764</v>
      </c>
      <c r="F877">
        <v>1219</v>
      </c>
    </row>
    <row r="878" spans="1:6" hidden="1">
      <c r="A878" t="s">
        <v>557</v>
      </c>
      <c r="B878" t="s">
        <v>13</v>
      </c>
      <c r="D878" s="63" t="s">
        <v>1448</v>
      </c>
      <c r="E878" s="63">
        <v>45824</v>
      </c>
      <c r="F878">
        <v>1219</v>
      </c>
    </row>
    <row r="879" spans="1:6" hidden="1">
      <c r="A879" t="s">
        <v>557</v>
      </c>
      <c r="B879" t="s">
        <v>13</v>
      </c>
      <c r="D879" s="63" t="s">
        <v>1449</v>
      </c>
      <c r="E879" s="63">
        <v>45831</v>
      </c>
      <c r="F879">
        <v>1219</v>
      </c>
    </row>
    <row r="880" spans="1:6" hidden="1">
      <c r="A880" t="s">
        <v>557</v>
      </c>
      <c r="B880" t="s">
        <v>13</v>
      </c>
      <c r="D880" s="63" t="s">
        <v>1450</v>
      </c>
      <c r="E880" s="63">
        <v>45838</v>
      </c>
      <c r="F880">
        <v>1219</v>
      </c>
    </row>
    <row r="881" spans="1:6" hidden="1">
      <c r="A881" t="s">
        <v>557</v>
      </c>
      <c r="B881" t="s">
        <v>13</v>
      </c>
      <c r="D881" s="63" t="s">
        <v>1451</v>
      </c>
      <c r="E881" s="63">
        <v>45845</v>
      </c>
      <c r="F881">
        <v>1219</v>
      </c>
    </row>
    <row r="882" spans="1:6" hidden="1">
      <c r="A882" t="s">
        <v>557</v>
      </c>
      <c r="B882" t="s">
        <v>13</v>
      </c>
      <c r="D882" s="63" t="s">
        <v>1452</v>
      </c>
      <c r="E882" s="63">
        <v>45852</v>
      </c>
      <c r="F882">
        <v>1221</v>
      </c>
    </row>
    <row r="883" spans="1:6" hidden="1">
      <c r="A883" t="s">
        <v>557</v>
      </c>
      <c r="B883" t="s">
        <v>13</v>
      </c>
      <c r="D883" s="63" t="s">
        <v>1453</v>
      </c>
      <c r="E883" s="63">
        <v>45859</v>
      </c>
      <c r="F883">
        <v>1219</v>
      </c>
    </row>
    <row r="884" spans="1:6" hidden="1">
      <c r="A884" t="s">
        <v>557</v>
      </c>
      <c r="B884" t="s">
        <v>13</v>
      </c>
      <c r="D884" s="63" t="s">
        <v>1454</v>
      </c>
      <c r="E884" s="63">
        <v>45866</v>
      </c>
      <c r="F884">
        <v>1219</v>
      </c>
    </row>
    <row r="885" spans="1:6" hidden="1">
      <c r="A885" t="s">
        <v>557</v>
      </c>
      <c r="B885" t="s">
        <v>13</v>
      </c>
      <c r="D885" s="63" t="s">
        <v>1455</v>
      </c>
      <c r="E885" s="63">
        <v>45873</v>
      </c>
      <c r="F885">
        <v>1221</v>
      </c>
    </row>
    <row r="886" spans="1:6" hidden="1">
      <c r="A886" t="s">
        <v>557</v>
      </c>
      <c r="B886" t="s">
        <v>13</v>
      </c>
      <c r="D886" s="63" t="s">
        <v>1456</v>
      </c>
      <c r="E886" s="63">
        <v>45880</v>
      </c>
      <c r="F886">
        <v>1219</v>
      </c>
    </row>
    <row r="887" spans="1:6" hidden="1">
      <c r="A887" t="s">
        <v>557</v>
      </c>
      <c r="B887" t="s">
        <v>13</v>
      </c>
      <c r="D887" s="63" t="s">
        <v>1457</v>
      </c>
      <c r="E887" s="63">
        <v>45887</v>
      </c>
      <c r="F887">
        <v>1219</v>
      </c>
    </row>
    <row r="888" spans="1:6" hidden="1">
      <c r="A888" t="s">
        <v>557</v>
      </c>
      <c r="B888" t="s">
        <v>13</v>
      </c>
      <c r="D888" s="63" t="s">
        <v>1458</v>
      </c>
      <c r="E888" s="63">
        <v>45894</v>
      </c>
      <c r="F888">
        <v>1219</v>
      </c>
    </row>
    <row r="889" spans="1:6" hidden="1">
      <c r="A889" t="s">
        <v>557</v>
      </c>
      <c r="B889" t="s">
        <v>13</v>
      </c>
      <c r="D889" s="63" t="s">
        <v>1459</v>
      </c>
      <c r="E889" s="63">
        <v>45901</v>
      </c>
      <c r="F889">
        <v>1219</v>
      </c>
    </row>
    <row r="890" spans="1:6" hidden="1">
      <c r="A890" t="s">
        <v>557</v>
      </c>
      <c r="B890" t="s">
        <v>13</v>
      </c>
      <c r="D890" s="63" t="s">
        <v>1460</v>
      </c>
      <c r="E890" s="63">
        <v>45908</v>
      </c>
      <c r="F890">
        <v>1221</v>
      </c>
    </row>
    <row r="891" spans="1:6" hidden="1">
      <c r="A891" t="s">
        <v>557</v>
      </c>
      <c r="B891" t="s">
        <v>13</v>
      </c>
      <c r="D891" s="63" t="s">
        <v>1461</v>
      </c>
      <c r="E891" s="63">
        <v>45915</v>
      </c>
      <c r="F891">
        <v>1219</v>
      </c>
    </row>
    <row r="892" spans="1:6" hidden="1">
      <c r="A892" t="s">
        <v>557</v>
      </c>
      <c r="B892" t="s">
        <v>13</v>
      </c>
      <c r="D892" s="63" t="s">
        <v>1462</v>
      </c>
      <c r="E892" s="63">
        <v>45922</v>
      </c>
      <c r="F892">
        <v>1219</v>
      </c>
    </row>
    <row r="893" spans="1:6" hidden="1">
      <c r="A893" t="s">
        <v>557</v>
      </c>
      <c r="B893" t="s">
        <v>13</v>
      </c>
      <c r="D893" s="63" t="s">
        <v>1463</v>
      </c>
      <c r="E893" s="63">
        <v>45990</v>
      </c>
      <c r="F893">
        <v>1221</v>
      </c>
    </row>
    <row r="894" spans="1:6" hidden="1">
      <c r="A894" t="s">
        <v>557</v>
      </c>
      <c r="B894" t="s">
        <v>13</v>
      </c>
      <c r="D894" s="63" t="s">
        <v>1464</v>
      </c>
      <c r="E894" s="63">
        <v>45996</v>
      </c>
      <c r="F894">
        <v>1221</v>
      </c>
    </row>
    <row r="895" spans="1:6" hidden="1">
      <c r="A895" t="s">
        <v>557</v>
      </c>
      <c r="B895" t="s">
        <v>13</v>
      </c>
      <c r="D895" s="63" t="s">
        <v>1465</v>
      </c>
      <c r="E895" s="63">
        <v>46004</v>
      </c>
      <c r="F895">
        <v>1221</v>
      </c>
    </row>
    <row r="896" spans="1:6" hidden="1">
      <c r="A896" t="s">
        <v>570</v>
      </c>
      <c r="B896" t="s">
        <v>13</v>
      </c>
      <c r="C896" t="s">
        <v>571</v>
      </c>
      <c r="D896" s="63" t="s">
        <v>1466</v>
      </c>
      <c r="E896" s="63">
        <v>45996</v>
      </c>
      <c r="F896">
        <v>649</v>
      </c>
    </row>
    <row r="897" spans="1:6" hidden="1">
      <c r="A897" t="s">
        <v>346</v>
      </c>
      <c r="B897" t="s">
        <v>13</v>
      </c>
      <c r="C897" t="s">
        <v>571</v>
      </c>
      <c r="D897" s="63" t="s">
        <v>1467</v>
      </c>
      <c r="E897" s="63">
        <v>45780</v>
      </c>
      <c r="F897">
        <v>1146</v>
      </c>
    </row>
    <row r="898" spans="1:6" hidden="1">
      <c r="A898" t="s">
        <v>346</v>
      </c>
      <c r="B898" t="s">
        <v>13</v>
      </c>
      <c r="D898" s="63" t="s">
        <v>1468</v>
      </c>
      <c r="E898" s="63">
        <v>45787</v>
      </c>
      <c r="F898">
        <v>573</v>
      </c>
    </row>
    <row r="899" spans="1:6" hidden="1">
      <c r="A899" t="s">
        <v>346</v>
      </c>
      <c r="B899" t="s">
        <v>13</v>
      </c>
      <c r="D899" s="63" t="s">
        <v>1469</v>
      </c>
      <c r="E899" s="63">
        <v>45794</v>
      </c>
      <c r="F899">
        <v>573</v>
      </c>
    </row>
    <row r="900" spans="1:6" hidden="1">
      <c r="A900" t="s">
        <v>346</v>
      </c>
      <c r="B900" t="s">
        <v>13</v>
      </c>
      <c r="D900" s="63" t="s">
        <v>1470</v>
      </c>
      <c r="E900" s="63">
        <v>45802</v>
      </c>
      <c r="F900">
        <v>573</v>
      </c>
    </row>
    <row r="901" spans="1:6" hidden="1">
      <c r="A901" t="s">
        <v>346</v>
      </c>
      <c r="B901" t="s">
        <v>13</v>
      </c>
      <c r="D901" s="63" t="s">
        <v>1471</v>
      </c>
      <c r="E901" s="63">
        <v>45809</v>
      </c>
      <c r="F901">
        <v>573</v>
      </c>
    </row>
    <row r="902" spans="1:6" hidden="1">
      <c r="A902" t="s">
        <v>346</v>
      </c>
      <c r="B902" t="s">
        <v>13</v>
      </c>
      <c r="D902" s="63" t="s">
        <v>1472</v>
      </c>
      <c r="E902" s="63">
        <v>45815</v>
      </c>
      <c r="F902">
        <v>571</v>
      </c>
    </row>
    <row r="903" spans="1:6" hidden="1">
      <c r="A903" t="s">
        <v>346</v>
      </c>
      <c r="B903" t="s">
        <v>13</v>
      </c>
      <c r="D903" s="63" t="s">
        <v>1473</v>
      </c>
      <c r="E903" s="63">
        <v>45823</v>
      </c>
      <c r="F903">
        <v>571</v>
      </c>
    </row>
    <row r="904" spans="1:6" hidden="1">
      <c r="A904" t="s">
        <v>346</v>
      </c>
      <c r="B904" t="s">
        <v>13</v>
      </c>
      <c r="D904" s="63" t="s">
        <v>1474</v>
      </c>
      <c r="E904" s="63">
        <v>45830</v>
      </c>
      <c r="F904">
        <v>573</v>
      </c>
    </row>
    <row r="905" spans="1:6" hidden="1">
      <c r="A905" t="s">
        <v>346</v>
      </c>
      <c r="B905" t="s">
        <v>13</v>
      </c>
      <c r="D905" s="63" t="s">
        <v>1475</v>
      </c>
      <c r="E905" s="63">
        <v>45837</v>
      </c>
      <c r="F905">
        <v>573</v>
      </c>
    </row>
    <row r="906" spans="1:6" hidden="1">
      <c r="A906" t="s">
        <v>346</v>
      </c>
      <c r="B906" t="s">
        <v>13</v>
      </c>
      <c r="D906" s="63" t="s">
        <v>1476</v>
      </c>
      <c r="E906" s="63">
        <v>45844</v>
      </c>
      <c r="F906">
        <v>573</v>
      </c>
    </row>
    <row r="907" spans="1:6" hidden="1">
      <c r="A907" t="s">
        <v>346</v>
      </c>
      <c r="B907" t="s">
        <v>13</v>
      </c>
      <c r="D907" s="63" t="s">
        <v>1477</v>
      </c>
      <c r="E907" s="63">
        <v>45900</v>
      </c>
      <c r="F907">
        <v>573</v>
      </c>
    </row>
    <row r="908" spans="1:6" hidden="1">
      <c r="A908" t="s">
        <v>346</v>
      </c>
      <c r="B908" t="s">
        <v>13</v>
      </c>
      <c r="D908" s="63" t="s">
        <v>1478</v>
      </c>
      <c r="E908" s="63">
        <v>45996</v>
      </c>
      <c r="F908">
        <v>581</v>
      </c>
    </row>
    <row r="909" spans="1:6" hidden="1">
      <c r="A909" t="s">
        <v>348</v>
      </c>
      <c r="B909" t="s">
        <v>13</v>
      </c>
      <c r="C909" t="s">
        <v>571</v>
      </c>
      <c r="D909" s="63" t="s">
        <v>1479</v>
      </c>
      <c r="E909" s="63">
        <v>45780</v>
      </c>
      <c r="F909">
        <v>953</v>
      </c>
    </row>
    <row r="910" spans="1:6" hidden="1">
      <c r="A910" t="s">
        <v>348</v>
      </c>
      <c r="B910" t="s">
        <v>13</v>
      </c>
      <c r="D910" s="63" t="s">
        <v>1480</v>
      </c>
      <c r="E910" s="63">
        <v>45795</v>
      </c>
      <c r="F910">
        <v>1719</v>
      </c>
    </row>
    <row r="911" spans="1:6" hidden="1">
      <c r="A911" t="s">
        <v>348</v>
      </c>
      <c r="B911" t="s">
        <v>13</v>
      </c>
      <c r="D911" s="63" t="s">
        <v>1481</v>
      </c>
      <c r="E911" s="63">
        <v>45801</v>
      </c>
      <c r="F911">
        <v>953</v>
      </c>
    </row>
    <row r="912" spans="1:6" hidden="1">
      <c r="A912" t="s">
        <v>348</v>
      </c>
      <c r="B912" t="s">
        <v>13</v>
      </c>
      <c r="D912" s="63" t="s">
        <v>1482</v>
      </c>
      <c r="E912" s="63">
        <v>45810</v>
      </c>
      <c r="F912">
        <v>953</v>
      </c>
    </row>
    <row r="913" spans="1:6" hidden="1">
      <c r="A913" t="s">
        <v>348</v>
      </c>
      <c r="B913" t="s">
        <v>13</v>
      </c>
      <c r="D913" s="63" t="s">
        <v>1483</v>
      </c>
      <c r="E913" s="63">
        <v>45816</v>
      </c>
      <c r="F913">
        <v>953</v>
      </c>
    </row>
    <row r="914" spans="1:6" hidden="1">
      <c r="A914" t="s">
        <v>348</v>
      </c>
      <c r="B914" t="s">
        <v>13</v>
      </c>
      <c r="D914" s="63" t="s">
        <v>1484</v>
      </c>
      <c r="E914" s="63">
        <v>45823</v>
      </c>
      <c r="F914">
        <v>953</v>
      </c>
    </row>
    <row r="915" spans="1:6" hidden="1">
      <c r="A915" t="s">
        <v>348</v>
      </c>
      <c r="B915" t="s">
        <v>13</v>
      </c>
      <c r="D915" s="63" t="s">
        <v>1485</v>
      </c>
      <c r="E915" s="63">
        <v>45831</v>
      </c>
      <c r="F915">
        <v>953</v>
      </c>
    </row>
    <row r="916" spans="1:6" hidden="1">
      <c r="A916" t="s">
        <v>358</v>
      </c>
      <c r="B916" t="s">
        <v>13</v>
      </c>
      <c r="C916" t="s">
        <v>571</v>
      </c>
      <c r="D916" s="63" t="s">
        <v>1486</v>
      </c>
      <c r="E916" s="63">
        <v>45794</v>
      </c>
      <c r="F916">
        <v>416</v>
      </c>
    </row>
    <row r="917" spans="1:6" hidden="1">
      <c r="A917" t="s">
        <v>358</v>
      </c>
      <c r="B917" t="s">
        <v>13</v>
      </c>
      <c r="D917" s="63" t="s">
        <v>1487</v>
      </c>
      <c r="E917" s="63">
        <v>45795</v>
      </c>
      <c r="F917">
        <v>416</v>
      </c>
    </row>
    <row r="918" spans="1:6" hidden="1">
      <c r="A918" t="s">
        <v>358</v>
      </c>
      <c r="B918" t="s">
        <v>13</v>
      </c>
      <c r="D918" s="63" t="s">
        <v>1488</v>
      </c>
      <c r="E918" s="63">
        <v>45801</v>
      </c>
      <c r="F918">
        <v>416</v>
      </c>
    </row>
    <row r="919" spans="1:6" hidden="1">
      <c r="A919" t="s">
        <v>358</v>
      </c>
      <c r="B919" t="s">
        <v>13</v>
      </c>
      <c r="D919" s="63" t="s">
        <v>1489</v>
      </c>
      <c r="E919" s="63">
        <v>45808</v>
      </c>
      <c r="F919">
        <v>832</v>
      </c>
    </row>
    <row r="920" spans="1:6" hidden="1">
      <c r="A920" t="s">
        <v>358</v>
      </c>
      <c r="B920" t="s">
        <v>13</v>
      </c>
      <c r="D920" s="63" t="s">
        <v>1490</v>
      </c>
      <c r="E920" s="63">
        <v>45815</v>
      </c>
      <c r="F920">
        <v>416</v>
      </c>
    </row>
    <row r="921" spans="1:6" hidden="1">
      <c r="A921" t="s">
        <v>358</v>
      </c>
      <c r="B921" t="s">
        <v>13</v>
      </c>
      <c r="D921" s="63" t="s">
        <v>1491</v>
      </c>
      <c r="E921" s="63">
        <v>45816</v>
      </c>
      <c r="F921">
        <v>416</v>
      </c>
    </row>
    <row r="922" spans="1:6" hidden="1">
      <c r="A922" t="s">
        <v>358</v>
      </c>
      <c r="B922" t="s">
        <v>13</v>
      </c>
      <c r="D922" s="63" t="s">
        <v>1492</v>
      </c>
      <c r="E922" s="63">
        <v>45822</v>
      </c>
      <c r="F922">
        <v>416</v>
      </c>
    </row>
    <row r="923" spans="1:6" hidden="1">
      <c r="A923" t="s">
        <v>358</v>
      </c>
      <c r="B923" t="s">
        <v>13</v>
      </c>
      <c r="D923" s="63" t="s">
        <v>1493</v>
      </c>
      <c r="E923" s="63">
        <v>45823</v>
      </c>
      <c r="F923">
        <v>416</v>
      </c>
    </row>
    <row r="924" spans="1:6" hidden="1">
      <c r="A924" t="s">
        <v>358</v>
      </c>
      <c r="B924" t="s">
        <v>13</v>
      </c>
      <c r="D924" s="63" t="s">
        <v>1494</v>
      </c>
      <c r="E924" s="63">
        <v>45829</v>
      </c>
      <c r="F924">
        <v>416</v>
      </c>
    </row>
    <row r="925" spans="1:6" hidden="1">
      <c r="A925" t="s">
        <v>358</v>
      </c>
      <c r="B925" t="s">
        <v>13</v>
      </c>
      <c r="D925" s="63" t="s">
        <v>1495</v>
      </c>
      <c r="E925" s="63">
        <v>45846</v>
      </c>
      <c r="F925">
        <v>416</v>
      </c>
    </row>
    <row r="926" spans="1:6" hidden="1">
      <c r="A926" t="s">
        <v>358</v>
      </c>
      <c r="B926" t="s">
        <v>13</v>
      </c>
      <c r="D926" s="63" t="s">
        <v>1496</v>
      </c>
      <c r="E926" s="63">
        <v>45851</v>
      </c>
      <c r="F926">
        <v>416</v>
      </c>
    </row>
    <row r="927" spans="1:6" hidden="1">
      <c r="A927" t="s">
        <v>358</v>
      </c>
      <c r="B927" t="s">
        <v>13</v>
      </c>
      <c r="D927" s="63" t="s">
        <v>1497</v>
      </c>
      <c r="E927" s="63">
        <v>45853</v>
      </c>
      <c r="F927">
        <v>416</v>
      </c>
    </row>
    <row r="928" spans="1:6" hidden="1">
      <c r="A928" t="s">
        <v>358</v>
      </c>
      <c r="B928" t="s">
        <v>13</v>
      </c>
      <c r="D928" s="63" t="s">
        <v>1498</v>
      </c>
      <c r="E928" s="63">
        <v>45860</v>
      </c>
      <c r="F928">
        <v>416</v>
      </c>
    </row>
    <row r="929" spans="1:6" hidden="1">
      <c r="A929" t="s">
        <v>358</v>
      </c>
      <c r="B929" t="s">
        <v>13</v>
      </c>
      <c r="D929" s="63" t="s">
        <v>1499</v>
      </c>
      <c r="E929" s="63">
        <v>45865</v>
      </c>
      <c r="F929">
        <v>416</v>
      </c>
    </row>
    <row r="930" spans="1:6" hidden="1">
      <c r="A930" t="s">
        <v>358</v>
      </c>
      <c r="B930" t="s">
        <v>13</v>
      </c>
      <c r="D930" s="63" t="s">
        <v>1500</v>
      </c>
      <c r="E930" s="63">
        <v>45872</v>
      </c>
      <c r="F930">
        <v>416</v>
      </c>
    </row>
    <row r="931" spans="1:6" hidden="1">
      <c r="A931" t="s">
        <v>358</v>
      </c>
      <c r="B931" t="s">
        <v>13</v>
      </c>
      <c r="D931" s="63" t="s">
        <v>1501</v>
      </c>
      <c r="E931" s="63">
        <v>45879</v>
      </c>
      <c r="F931">
        <v>416</v>
      </c>
    </row>
    <row r="932" spans="1:6" hidden="1">
      <c r="A932" t="s">
        <v>358</v>
      </c>
      <c r="B932" t="s">
        <v>13</v>
      </c>
      <c r="D932" s="63" t="s">
        <v>1502</v>
      </c>
      <c r="E932" s="63">
        <v>45886</v>
      </c>
      <c r="F932">
        <v>416</v>
      </c>
    </row>
    <row r="933" spans="1:6" hidden="1">
      <c r="A933" t="s">
        <v>358</v>
      </c>
      <c r="B933" t="s">
        <v>13</v>
      </c>
      <c r="D933" s="63" t="s">
        <v>1503</v>
      </c>
      <c r="E933" s="63">
        <v>45893</v>
      </c>
      <c r="F933">
        <v>416</v>
      </c>
    </row>
    <row r="934" spans="1:6" hidden="1">
      <c r="A934" t="s">
        <v>358</v>
      </c>
      <c r="B934" t="s">
        <v>13</v>
      </c>
      <c r="D934" s="63" t="s">
        <v>1504</v>
      </c>
      <c r="E934" s="63">
        <v>45895</v>
      </c>
      <c r="F934">
        <v>416</v>
      </c>
    </row>
    <row r="935" spans="1:6" hidden="1">
      <c r="A935" t="s">
        <v>358</v>
      </c>
      <c r="B935" t="s">
        <v>13</v>
      </c>
      <c r="D935" s="63" t="s">
        <v>1505</v>
      </c>
      <c r="E935" s="63">
        <v>45900</v>
      </c>
      <c r="F935">
        <v>416</v>
      </c>
    </row>
    <row r="936" spans="1:6" hidden="1">
      <c r="A936" t="s">
        <v>358</v>
      </c>
      <c r="B936" t="s">
        <v>13</v>
      </c>
      <c r="D936" s="63" t="s">
        <v>1506</v>
      </c>
      <c r="E936" s="63">
        <v>45902</v>
      </c>
      <c r="F936">
        <v>416</v>
      </c>
    </row>
    <row r="937" spans="1:6" hidden="1">
      <c r="A937" t="s">
        <v>358</v>
      </c>
      <c r="B937" t="s">
        <v>13</v>
      </c>
      <c r="D937" s="63" t="s">
        <v>1507</v>
      </c>
      <c r="E937" s="63">
        <v>45907</v>
      </c>
      <c r="F937">
        <v>416</v>
      </c>
    </row>
    <row r="938" spans="1:6" hidden="1">
      <c r="A938" t="s">
        <v>358</v>
      </c>
      <c r="B938" t="s">
        <v>13</v>
      </c>
      <c r="D938" s="63" t="s">
        <v>1508</v>
      </c>
      <c r="E938" s="63">
        <v>45909</v>
      </c>
      <c r="F938">
        <v>416</v>
      </c>
    </row>
    <row r="939" spans="1:6" hidden="1">
      <c r="A939" t="s">
        <v>358</v>
      </c>
      <c r="B939" t="s">
        <v>13</v>
      </c>
      <c r="D939" s="63" t="s">
        <v>1509</v>
      </c>
      <c r="E939" s="63">
        <v>45914</v>
      </c>
      <c r="F939">
        <v>416</v>
      </c>
    </row>
    <row r="940" spans="1:6" hidden="1">
      <c r="A940" t="s">
        <v>358</v>
      </c>
      <c r="B940" t="s">
        <v>13</v>
      </c>
      <c r="D940" s="63" t="s">
        <v>1510</v>
      </c>
      <c r="E940" s="63">
        <v>45916</v>
      </c>
      <c r="F940">
        <v>416</v>
      </c>
    </row>
    <row r="941" spans="1:6" hidden="1">
      <c r="A941" t="s">
        <v>358</v>
      </c>
      <c r="B941" t="s">
        <v>13</v>
      </c>
      <c r="D941" s="63" t="s">
        <v>1511</v>
      </c>
      <c r="E941" s="63">
        <v>45921</v>
      </c>
      <c r="F941">
        <v>416</v>
      </c>
    </row>
    <row r="942" spans="1:6" hidden="1">
      <c r="A942" t="s">
        <v>358</v>
      </c>
      <c r="B942" t="s">
        <v>13</v>
      </c>
      <c r="D942" s="63" t="s">
        <v>1512</v>
      </c>
      <c r="E942" s="63">
        <v>45923</v>
      </c>
      <c r="F942">
        <v>416</v>
      </c>
    </row>
    <row r="943" spans="1:6" hidden="1">
      <c r="A943" t="s">
        <v>358</v>
      </c>
      <c r="B943" t="s">
        <v>13</v>
      </c>
      <c r="D943" s="63" t="s">
        <v>1513</v>
      </c>
      <c r="E943" s="63">
        <v>45928</v>
      </c>
      <c r="F943">
        <v>416</v>
      </c>
    </row>
    <row r="944" spans="1:6" hidden="1">
      <c r="A944" t="s">
        <v>358</v>
      </c>
      <c r="B944" t="s">
        <v>13</v>
      </c>
      <c r="D944" s="63" t="s">
        <v>1514</v>
      </c>
      <c r="E944" s="63">
        <v>45930</v>
      </c>
      <c r="F944">
        <v>416</v>
      </c>
    </row>
    <row r="945" spans="1:6" hidden="1">
      <c r="A945" t="s">
        <v>358</v>
      </c>
      <c r="B945" t="s">
        <v>13</v>
      </c>
      <c r="D945" s="63" t="s">
        <v>1515</v>
      </c>
      <c r="E945" s="63">
        <v>45937</v>
      </c>
      <c r="F945">
        <v>416</v>
      </c>
    </row>
    <row r="946" spans="1:6" hidden="1">
      <c r="A946" t="s">
        <v>358</v>
      </c>
      <c r="B946" t="s">
        <v>13</v>
      </c>
      <c r="D946" s="63" t="s">
        <v>1516</v>
      </c>
      <c r="E946" s="63">
        <v>45942</v>
      </c>
      <c r="F946">
        <v>416</v>
      </c>
    </row>
    <row r="947" spans="1:6" hidden="1">
      <c r="A947" t="s">
        <v>236</v>
      </c>
      <c r="B947" t="s">
        <v>37</v>
      </c>
      <c r="C947" t="s">
        <v>571</v>
      </c>
      <c r="D947" s="63" t="s">
        <v>1517</v>
      </c>
      <c r="E947" s="63">
        <v>45764</v>
      </c>
      <c r="F947">
        <v>802</v>
      </c>
    </row>
    <row r="948" spans="1:6" hidden="1">
      <c r="A948" t="s">
        <v>236</v>
      </c>
      <c r="B948" t="s">
        <v>51</v>
      </c>
      <c r="C948" t="s">
        <v>571</v>
      </c>
      <c r="D948" s="63" t="s">
        <v>1518</v>
      </c>
      <c r="E948" s="63">
        <v>45763</v>
      </c>
      <c r="F948">
        <v>4376</v>
      </c>
    </row>
    <row r="949" spans="1:6" hidden="1">
      <c r="A949" t="s">
        <v>236</v>
      </c>
      <c r="B949" t="s">
        <v>13</v>
      </c>
      <c r="C949" t="s">
        <v>571</v>
      </c>
      <c r="D949" s="63" t="s">
        <v>1519</v>
      </c>
      <c r="E949" s="63">
        <v>45759</v>
      </c>
      <c r="F949">
        <v>1057</v>
      </c>
    </row>
    <row r="950" spans="1:6" hidden="1">
      <c r="A950" t="s">
        <v>236</v>
      </c>
      <c r="B950" t="s">
        <v>13</v>
      </c>
      <c r="D950" s="63" t="s">
        <v>1520</v>
      </c>
      <c r="E950" s="63">
        <v>45764</v>
      </c>
      <c r="F950">
        <v>836</v>
      </c>
    </row>
    <row r="951" spans="1:6" hidden="1">
      <c r="A951" t="s">
        <v>236</v>
      </c>
      <c r="B951" t="s">
        <v>13</v>
      </c>
      <c r="D951" s="63" t="s">
        <v>1521</v>
      </c>
      <c r="E951" s="63">
        <v>45775</v>
      </c>
      <c r="F951">
        <v>809</v>
      </c>
    </row>
    <row r="952" spans="1:6" hidden="1">
      <c r="A952" t="s">
        <v>236</v>
      </c>
      <c r="B952" t="s">
        <v>13</v>
      </c>
      <c r="D952" s="63" t="s">
        <v>1522</v>
      </c>
      <c r="E952" s="63">
        <v>45787</v>
      </c>
      <c r="F952">
        <v>809</v>
      </c>
    </row>
    <row r="953" spans="1:6" hidden="1">
      <c r="A953" t="s">
        <v>236</v>
      </c>
      <c r="B953" t="s">
        <v>13</v>
      </c>
      <c r="D953" s="63" t="s">
        <v>1523</v>
      </c>
      <c r="E953" s="63">
        <v>45802</v>
      </c>
      <c r="F953">
        <v>809</v>
      </c>
    </row>
    <row r="954" spans="1:6" hidden="1">
      <c r="A954" t="s">
        <v>236</v>
      </c>
      <c r="B954" t="s">
        <v>13</v>
      </c>
      <c r="D954" s="63" t="s">
        <v>1524</v>
      </c>
      <c r="E954" s="63">
        <v>45809</v>
      </c>
      <c r="F954">
        <v>807</v>
      </c>
    </row>
    <row r="955" spans="1:6" hidden="1">
      <c r="A955" t="s">
        <v>236</v>
      </c>
      <c r="B955" t="s">
        <v>13</v>
      </c>
      <c r="D955" s="63" t="s">
        <v>1525</v>
      </c>
      <c r="E955" s="63">
        <v>45817</v>
      </c>
      <c r="F955">
        <v>809</v>
      </c>
    </row>
    <row r="956" spans="1:6" hidden="1">
      <c r="A956" t="s">
        <v>236</v>
      </c>
      <c r="B956" t="s">
        <v>13</v>
      </c>
      <c r="D956" s="63" t="s">
        <v>1526</v>
      </c>
      <c r="E956" s="63">
        <v>45823</v>
      </c>
      <c r="F956">
        <v>809</v>
      </c>
    </row>
    <row r="957" spans="1:6" hidden="1">
      <c r="A957" t="s">
        <v>236</v>
      </c>
      <c r="B957" t="s">
        <v>13</v>
      </c>
      <c r="D957" s="63" t="s">
        <v>1527</v>
      </c>
      <c r="E957" s="63">
        <v>45829</v>
      </c>
      <c r="F957">
        <v>809</v>
      </c>
    </row>
    <row r="958" spans="1:6" hidden="1">
      <c r="A958" t="s">
        <v>236</v>
      </c>
      <c r="B958" t="s">
        <v>13</v>
      </c>
      <c r="D958" s="63" t="s">
        <v>1528</v>
      </c>
      <c r="E958" s="63">
        <v>45837</v>
      </c>
      <c r="F958">
        <v>809</v>
      </c>
    </row>
    <row r="959" spans="1:6" hidden="1">
      <c r="A959" t="s">
        <v>236</v>
      </c>
      <c r="B959" t="s">
        <v>13</v>
      </c>
      <c r="D959" s="63" t="s">
        <v>1529</v>
      </c>
      <c r="E959" s="63">
        <v>45839</v>
      </c>
      <c r="F959">
        <v>809</v>
      </c>
    </row>
    <row r="960" spans="1:6" hidden="1">
      <c r="A960" t="s">
        <v>236</v>
      </c>
      <c r="B960" t="s">
        <v>13</v>
      </c>
      <c r="D960" s="63" t="s">
        <v>1530</v>
      </c>
      <c r="E960" s="63">
        <v>45844</v>
      </c>
      <c r="F960">
        <v>809</v>
      </c>
    </row>
    <row r="961" spans="1:6" hidden="1">
      <c r="A961" t="s">
        <v>236</v>
      </c>
      <c r="B961" t="s">
        <v>13</v>
      </c>
      <c r="D961" s="63" t="s">
        <v>1531</v>
      </c>
      <c r="E961" s="63">
        <v>45846</v>
      </c>
      <c r="F961">
        <v>809</v>
      </c>
    </row>
    <row r="962" spans="1:6" hidden="1">
      <c r="A962" t="s">
        <v>236</v>
      </c>
      <c r="B962" t="s">
        <v>13</v>
      </c>
      <c r="D962" s="63" t="s">
        <v>1532</v>
      </c>
      <c r="E962" s="63">
        <v>45853</v>
      </c>
      <c r="F962">
        <v>809</v>
      </c>
    </row>
    <row r="963" spans="1:6" hidden="1">
      <c r="A963" t="s">
        <v>236</v>
      </c>
      <c r="B963" t="s">
        <v>13</v>
      </c>
      <c r="D963" s="63" t="s">
        <v>1533</v>
      </c>
      <c r="E963" s="63">
        <v>45858</v>
      </c>
      <c r="F963">
        <v>809</v>
      </c>
    </row>
    <row r="964" spans="1:6" hidden="1">
      <c r="A964" t="s">
        <v>236</v>
      </c>
      <c r="B964" t="s">
        <v>13</v>
      </c>
      <c r="D964" s="63" t="s">
        <v>1534</v>
      </c>
      <c r="E964" s="63">
        <v>45860</v>
      </c>
      <c r="F964">
        <v>809</v>
      </c>
    </row>
    <row r="965" spans="1:6" hidden="1">
      <c r="A965" t="s">
        <v>236</v>
      </c>
      <c r="B965" t="s">
        <v>13</v>
      </c>
      <c r="D965" s="63" t="s">
        <v>1535</v>
      </c>
      <c r="E965" s="63">
        <v>45865</v>
      </c>
      <c r="F965">
        <v>809</v>
      </c>
    </row>
    <row r="966" spans="1:6" hidden="1">
      <c r="A966" t="s">
        <v>236</v>
      </c>
      <c r="B966" t="s">
        <v>13</v>
      </c>
      <c r="D966" s="63" t="s">
        <v>1536</v>
      </c>
      <c r="E966" s="63">
        <v>45867</v>
      </c>
      <c r="F966">
        <v>809</v>
      </c>
    </row>
    <row r="967" spans="1:6" hidden="1">
      <c r="A967" t="s">
        <v>236</v>
      </c>
      <c r="B967" t="s">
        <v>13</v>
      </c>
      <c r="D967" s="63" t="s">
        <v>1537</v>
      </c>
      <c r="E967" s="63">
        <v>45872</v>
      </c>
      <c r="F967">
        <v>809</v>
      </c>
    </row>
    <row r="968" spans="1:6" hidden="1">
      <c r="A968" t="s">
        <v>236</v>
      </c>
      <c r="B968" t="s">
        <v>13</v>
      </c>
      <c r="D968" s="63" t="s">
        <v>1538</v>
      </c>
      <c r="E968" s="63">
        <v>45874</v>
      </c>
      <c r="F968">
        <v>809</v>
      </c>
    </row>
    <row r="969" spans="1:6" hidden="1">
      <c r="A969" t="s">
        <v>236</v>
      </c>
      <c r="B969" t="s">
        <v>13</v>
      </c>
      <c r="D969" s="63" t="s">
        <v>1539</v>
      </c>
      <c r="E969" s="63">
        <v>45879</v>
      </c>
      <c r="F969">
        <v>809</v>
      </c>
    </row>
    <row r="970" spans="1:6" hidden="1">
      <c r="A970" t="s">
        <v>236</v>
      </c>
      <c r="B970" t="s">
        <v>13</v>
      </c>
      <c r="D970" s="63" t="s">
        <v>1540</v>
      </c>
      <c r="E970" s="63">
        <v>45881</v>
      </c>
      <c r="F970">
        <v>811</v>
      </c>
    </row>
    <row r="971" spans="1:6" hidden="1">
      <c r="A971" t="s">
        <v>236</v>
      </c>
      <c r="B971" t="s">
        <v>13</v>
      </c>
      <c r="D971" s="63" t="s">
        <v>1541</v>
      </c>
      <c r="E971" s="63">
        <v>45886</v>
      </c>
      <c r="F971">
        <v>809</v>
      </c>
    </row>
    <row r="972" spans="1:6" hidden="1">
      <c r="A972" t="s">
        <v>236</v>
      </c>
      <c r="B972" t="s">
        <v>13</v>
      </c>
      <c r="D972" s="63" t="s">
        <v>1542</v>
      </c>
      <c r="E972" s="63">
        <v>45888</v>
      </c>
      <c r="F972">
        <v>811</v>
      </c>
    </row>
    <row r="973" spans="1:6" hidden="1">
      <c r="A973" t="s">
        <v>236</v>
      </c>
      <c r="B973" t="s">
        <v>13</v>
      </c>
      <c r="D973" s="63" t="s">
        <v>1543</v>
      </c>
      <c r="E973" s="63">
        <v>45893</v>
      </c>
      <c r="F973">
        <v>809</v>
      </c>
    </row>
    <row r="974" spans="1:6" hidden="1">
      <c r="A974" t="s">
        <v>236</v>
      </c>
      <c r="B974" t="s">
        <v>13</v>
      </c>
      <c r="D974" s="63" t="s">
        <v>1544</v>
      </c>
      <c r="E974" s="63">
        <v>45900</v>
      </c>
      <c r="F974">
        <v>809</v>
      </c>
    </row>
    <row r="975" spans="1:6" hidden="1">
      <c r="A975" t="s">
        <v>236</v>
      </c>
      <c r="B975" t="s">
        <v>13</v>
      </c>
      <c r="D975" s="63" t="s">
        <v>1545</v>
      </c>
      <c r="E975" s="63">
        <v>45907</v>
      </c>
      <c r="F975">
        <v>809</v>
      </c>
    </row>
    <row r="976" spans="1:6" hidden="1">
      <c r="A976" t="s">
        <v>236</v>
      </c>
      <c r="B976" t="s">
        <v>13</v>
      </c>
      <c r="D976" s="63" t="s">
        <v>1546</v>
      </c>
      <c r="E976" s="63">
        <v>45914</v>
      </c>
      <c r="F976">
        <v>809</v>
      </c>
    </row>
    <row r="977" spans="1:6" hidden="1">
      <c r="A977" t="s">
        <v>236</v>
      </c>
      <c r="B977" t="s">
        <v>13</v>
      </c>
      <c r="D977" s="63" t="s">
        <v>1547</v>
      </c>
      <c r="E977" s="63">
        <v>45921</v>
      </c>
      <c r="F977">
        <v>809</v>
      </c>
    </row>
    <row r="978" spans="1:6" hidden="1">
      <c r="A978" t="s">
        <v>236</v>
      </c>
      <c r="B978" t="s">
        <v>13</v>
      </c>
      <c r="D978" s="63" t="s">
        <v>1548</v>
      </c>
      <c r="E978" s="63">
        <v>45928</v>
      </c>
      <c r="F978">
        <v>809</v>
      </c>
    </row>
    <row r="979" spans="1:6" hidden="1">
      <c r="A979" t="s">
        <v>236</v>
      </c>
      <c r="B979" t="s">
        <v>13</v>
      </c>
      <c r="D979" s="63" t="s">
        <v>1549</v>
      </c>
      <c r="E979" s="63">
        <v>45935</v>
      </c>
      <c r="F979">
        <v>809</v>
      </c>
    </row>
    <row r="980" spans="1:6" hidden="1">
      <c r="A980" t="s">
        <v>236</v>
      </c>
      <c r="B980" t="s">
        <v>13</v>
      </c>
      <c r="D980" s="63" t="s">
        <v>1550</v>
      </c>
      <c r="E980" s="63">
        <v>45942</v>
      </c>
      <c r="F980">
        <v>809</v>
      </c>
    </row>
    <row r="981" spans="1:6" hidden="1">
      <c r="A981" t="s">
        <v>236</v>
      </c>
      <c r="B981" t="s">
        <v>13</v>
      </c>
      <c r="D981" s="63" t="s">
        <v>1551</v>
      </c>
      <c r="E981" s="63">
        <v>45949</v>
      </c>
      <c r="F981">
        <v>807</v>
      </c>
    </row>
    <row r="982" spans="1:6" hidden="1">
      <c r="A982" t="s">
        <v>236</v>
      </c>
      <c r="B982" t="s">
        <v>13</v>
      </c>
      <c r="D982" s="63" t="s">
        <v>1552</v>
      </c>
      <c r="E982" s="63">
        <v>45990</v>
      </c>
      <c r="F982">
        <v>809</v>
      </c>
    </row>
    <row r="983" spans="1:6" hidden="1">
      <c r="A983" t="s">
        <v>236</v>
      </c>
      <c r="B983" t="s">
        <v>13</v>
      </c>
      <c r="D983" s="63" t="s">
        <v>1553</v>
      </c>
      <c r="E983" s="63">
        <v>45990</v>
      </c>
      <c r="F983">
        <v>811</v>
      </c>
    </row>
    <row r="984" spans="1:6" hidden="1">
      <c r="A984" t="s">
        <v>236</v>
      </c>
      <c r="B984" t="s">
        <v>13</v>
      </c>
      <c r="D984" s="63" t="s">
        <v>1554</v>
      </c>
      <c r="E984" s="63">
        <v>45996</v>
      </c>
      <c r="F984">
        <v>811</v>
      </c>
    </row>
    <row r="985" spans="1:6" hidden="1">
      <c r="A985" t="s">
        <v>236</v>
      </c>
      <c r="B985" t="s">
        <v>13</v>
      </c>
      <c r="D985" s="63" t="s">
        <v>1555</v>
      </c>
      <c r="E985" s="63">
        <v>46003</v>
      </c>
      <c r="F985">
        <v>809</v>
      </c>
    </row>
    <row r="986" spans="1:6" hidden="1">
      <c r="A986" t="s">
        <v>236</v>
      </c>
      <c r="B986" t="s">
        <v>20</v>
      </c>
      <c r="C986" t="s">
        <v>571</v>
      </c>
      <c r="D986" s="63" t="s">
        <v>1556</v>
      </c>
      <c r="E986" s="63">
        <v>45764</v>
      </c>
      <c r="F986">
        <v>810</v>
      </c>
    </row>
    <row r="987" spans="1:6" hidden="1">
      <c r="A987" t="s">
        <v>239</v>
      </c>
      <c r="B987" t="s">
        <v>37</v>
      </c>
      <c r="C987" t="s">
        <v>571</v>
      </c>
      <c r="D987" s="63" t="s">
        <v>1557</v>
      </c>
      <c r="E987" s="63">
        <v>45763</v>
      </c>
      <c r="F987">
        <v>817</v>
      </c>
    </row>
    <row r="988" spans="1:6" hidden="1">
      <c r="A988" t="s">
        <v>153</v>
      </c>
      <c r="B988" t="s">
        <v>13</v>
      </c>
      <c r="C988" t="s">
        <v>571</v>
      </c>
      <c r="D988" s="63" t="s">
        <v>1558</v>
      </c>
      <c r="E988" s="63">
        <v>45791</v>
      </c>
      <c r="F988">
        <v>710</v>
      </c>
    </row>
    <row r="989" spans="1:6" hidden="1">
      <c r="A989" t="s">
        <v>153</v>
      </c>
      <c r="B989" t="s">
        <v>13</v>
      </c>
      <c r="D989" s="63" t="s">
        <v>1559</v>
      </c>
      <c r="E989" s="63">
        <v>45819</v>
      </c>
      <c r="F989">
        <v>710</v>
      </c>
    </row>
    <row r="990" spans="1:6" hidden="1">
      <c r="A990" t="s">
        <v>153</v>
      </c>
      <c r="B990" t="s">
        <v>13</v>
      </c>
      <c r="D990" s="63" t="s">
        <v>1560</v>
      </c>
      <c r="E990" s="63">
        <v>45903</v>
      </c>
      <c r="F990">
        <v>710</v>
      </c>
    </row>
    <row r="991" spans="1:6" hidden="1">
      <c r="A991" t="s">
        <v>153</v>
      </c>
      <c r="B991" t="s">
        <v>13</v>
      </c>
      <c r="D991" s="63" t="s">
        <v>1561</v>
      </c>
      <c r="E991" s="63">
        <v>45910</v>
      </c>
      <c r="F991">
        <v>710</v>
      </c>
    </row>
    <row r="992" spans="1:6" hidden="1">
      <c r="A992" t="s">
        <v>153</v>
      </c>
      <c r="B992" t="s">
        <v>13</v>
      </c>
      <c r="D992" s="63" t="s">
        <v>1562</v>
      </c>
      <c r="E992" s="63">
        <v>45917</v>
      </c>
      <c r="F992">
        <v>710</v>
      </c>
    </row>
    <row r="993" spans="1:6" hidden="1">
      <c r="A993" t="s">
        <v>153</v>
      </c>
      <c r="B993" t="s">
        <v>13</v>
      </c>
      <c r="D993" s="63" t="s">
        <v>1563</v>
      </c>
      <c r="E993" s="63">
        <v>45938</v>
      </c>
      <c r="F993">
        <v>710</v>
      </c>
    </row>
    <row r="994" spans="1:6" hidden="1">
      <c r="A994" t="s">
        <v>153</v>
      </c>
      <c r="B994" t="s">
        <v>13</v>
      </c>
      <c r="D994" s="63" t="s">
        <v>1564</v>
      </c>
      <c r="E994" s="63">
        <v>45959</v>
      </c>
      <c r="F994">
        <v>710</v>
      </c>
    </row>
    <row r="995" spans="1:6" hidden="1">
      <c r="A995" t="s">
        <v>153</v>
      </c>
      <c r="B995" t="s">
        <v>13</v>
      </c>
      <c r="D995" s="63" t="s">
        <v>1565</v>
      </c>
      <c r="E995" s="63">
        <v>45960</v>
      </c>
      <c r="F995">
        <v>710</v>
      </c>
    </row>
    <row r="996" spans="1:6" hidden="1">
      <c r="A996" t="s">
        <v>153</v>
      </c>
      <c r="B996" t="s">
        <v>13</v>
      </c>
      <c r="D996" s="63" t="s">
        <v>1566</v>
      </c>
      <c r="E996" s="63">
        <v>45973</v>
      </c>
      <c r="F996">
        <v>710</v>
      </c>
    </row>
    <row r="997" spans="1:6" hidden="1">
      <c r="A997" t="s">
        <v>241</v>
      </c>
      <c r="B997" t="s">
        <v>54</v>
      </c>
      <c r="C997" t="s">
        <v>571</v>
      </c>
      <c r="D997" s="63" t="s">
        <v>1567</v>
      </c>
      <c r="E997" s="63">
        <v>45763</v>
      </c>
      <c r="F997">
        <v>827</v>
      </c>
    </row>
    <row r="998" spans="1:6" hidden="1">
      <c r="A998" t="s">
        <v>241</v>
      </c>
      <c r="B998" t="s">
        <v>20</v>
      </c>
      <c r="C998" t="s">
        <v>571</v>
      </c>
      <c r="D998" s="63" t="s">
        <v>1568</v>
      </c>
      <c r="E998" s="63">
        <v>45763</v>
      </c>
      <c r="F998">
        <v>813</v>
      </c>
    </row>
    <row r="999" spans="1:6" hidden="1">
      <c r="A999" t="s">
        <v>291</v>
      </c>
      <c r="B999" t="s">
        <v>36</v>
      </c>
      <c r="C999" t="s">
        <v>571</v>
      </c>
      <c r="D999" s="63" t="s">
        <v>1569</v>
      </c>
      <c r="E999" s="63">
        <v>45760</v>
      </c>
      <c r="F999">
        <v>684</v>
      </c>
    </row>
    <row r="1000" spans="1:6" hidden="1">
      <c r="A1000" t="s">
        <v>291</v>
      </c>
      <c r="B1000" t="s">
        <v>36</v>
      </c>
      <c r="D1000" s="63" t="s">
        <v>1570</v>
      </c>
      <c r="E1000" s="63">
        <v>45802</v>
      </c>
      <c r="F1000">
        <v>684</v>
      </c>
    </row>
    <row r="1001" spans="1:6" hidden="1">
      <c r="A1001" t="s">
        <v>291</v>
      </c>
      <c r="B1001" t="s">
        <v>36</v>
      </c>
      <c r="D1001" s="63" t="s">
        <v>1571</v>
      </c>
      <c r="E1001" s="63">
        <v>45816</v>
      </c>
      <c r="F1001">
        <v>684</v>
      </c>
    </row>
    <row r="1002" spans="1:6" hidden="1">
      <c r="A1002" t="s">
        <v>291</v>
      </c>
      <c r="B1002" t="s">
        <v>36</v>
      </c>
      <c r="D1002" s="63" t="s">
        <v>1572</v>
      </c>
      <c r="E1002" s="63">
        <v>45921</v>
      </c>
      <c r="F1002">
        <v>684</v>
      </c>
    </row>
    <row r="1003" spans="1:6" hidden="1">
      <c r="A1003" t="s">
        <v>291</v>
      </c>
      <c r="B1003" t="s">
        <v>36</v>
      </c>
      <c r="D1003" s="63" t="s">
        <v>1573</v>
      </c>
      <c r="E1003" s="63">
        <v>45928</v>
      </c>
      <c r="F1003">
        <v>684</v>
      </c>
    </row>
    <row r="1004" spans="1:6" hidden="1">
      <c r="A1004" t="s">
        <v>291</v>
      </c>
      <c r="B1004" t="s">
        <v>36</v>
      </c>
      <c r="D1004" s="63" t="s">
        <v>1574</v>
      </c>
      <c r="E1004" s="63">
        <v>45935</v>
      </c>
      <c r="F1004">
        <v>684</v>
      </c>
    </row>
    <row r="1005" spans="1:6" hidden="1">
      <c r="A1005" t="s">
        <v>291</v>
      </c>
      <c r="B1005" t="s">
        <v>13</v>
      </c>
      <c r="C1005" t="s">
        <v>571</v>
      </c>
      <c r="D1005" s="63" t="s">
        <v>1575</v>
      </c>
      <c r="E1005" s="63">
        <v>45760</v>
      </c>
      <c r="F1005">
        <v>686</v>
      </c>
    </row>
    <row r="1006" spans="1:6" hidden="1">
      <c r="A1006" t="s">
        <v>291</v>
      </c>
      <c r="B1006" t="s">
        <v>13</v>
      </c>
      <c r="D1006" s="63" t="s">
        <v>1576</v>
      </c>
      <c r="E1006" s="63">
        <v>45774</v>
      </c>
      <c r="F1006">
        <v>686</v>
      </c>
    </row>
    <row r="1007" spans="1:6" hidden="1">
      <c r="A1007" t="s">
        <v>291</v>
      </c>
      <c r="B1007" t="s">
        <v>13</v>
      </c>
      <c r="D1007" s="63" t="s">
        <v>1577</v>
      </c>
      <c r="E1007" s="63">
        <v>45788</v>
      </c>
      <c r="F1007">
        <v>686</v>
      </c>
    </row>
    <row r="1008" spans="1:6" hidden="1">
      <c r="A1008" t="s">
        <v>291</v>
      </c>
      <c r="B1008" t="s">
        <v>13</v>
      </c>
      <c r="D1008" s="63" t="s">
        <v>1578</v>
      </c>
      <c r="E1008" s="63">
        <v>45792</v>
      </c>
      <c r="F1008">
        <v>686</v>
      </c>
    </row>
    <row r="1009" spans="1:6" hidden="1">
      <c r="A1009" t="s">
        <v>291</v>
      </c>
      <c r="B1009" t="s">
        <v>13</v>
      </c>
      <c r="D1009" s="63" t="s">
        <v>1579</v>
      </c>
      <c r="E1009" s="63">
        <v>45802</v>
      </c>
      <c r="F1009">
        <v>686</v>
      </c>
    </row>
    <row r="1010" spans="1:6" hidden="1">
      <c r="A1010" t="s">
        <v>291</v>
      </c>
      <c r="B1010" t="s">
        <v>13</v>
      </c>
      <c r="D1010" s="63" t="s">
        <v>1580</v>
      </c>
      <c r="E1010" s="63">
        <v>45816</v>
      </c>
      <c r="F1010">
        <v>686</v>
      </c>
    </row>
    <row r="1011" spans="1:6" hidden="1">
      <c r="A1011" t="s">
        <v>291</v>
      </c>
      <c r="B1011" t="s">
        <v>13</v>
      </c>
      <c r="D1011" s="63" t="s">
        <v>1581</v>
      </c>
      <c r="E1011" s="63">
        <v>45820</v>
      </c>
      <c r="F1011">
        <v>686</v>
      </c>
    </row>
    <row r="1012" spans="1:6" hidden="1">
      <c r="A1012" t="s">
        <v>291</v>
      </c>
      <c r="B1012" t="s">
        <v>13</v>
      </c>
      <c r="D1012" s="63" t="s">
        <v>1582</v>
      </c>
      <c r="E1012" s="63">
        <v>45902</v>
      </c>
      <c r="F1012">
        <v>686</v>
      </c>
    </row>
    <row r="1013" spans="1:6" hidden="1">
      <c r="A1013" t="s">
        <v>291</v>
      </c>
      <c r="B1013" t="s">
        <v>13</v>
      </c>
      <c r="D1013" s="63" t="s">
        <v>1583</v>
      </c>
      <c r="E1013" s="63">
        <v>45909</v>
      </c>
      <c r="F1013">
        <v>686</v>
      </c>
    </row>
    <row r="1014" spans="1:6" hidden="1">
      <c r="A1014" t="s">
        <v>291</v>
      </c>
      <c r="B1014" t="s">
        <v>13</v>
      </c>
      <c r="D1014" s="63" t="s">
        <v>1584</v>
      </c>
      <c r="E1014" s="63">
        <v>45916</v>
      </c>
      <c r="F1014">
        <v>686</v>
      </c>
    </row>
    <row r="1015" spans="1:6" hidden="1">
      <c r="A1015" t="s">
        <v>291</v>
      </c>
      <c r="B1015" t="s">
        <v>13</v>
      </c>
      <c r="D1015" s="63" t="s">
        <v>1585</v>
      </c>
      <c r="E1015" s="63">
        <v>45921</v>
      </c>
      <c r="F1015">
        <v>686</v>
      </c>
    </row>
    <row r="1016" spans="1:6" hidden="1">
      <c r="A1016" t="s">
        <v>291</v>
      </c>
      <c r="B1016" t="s">
        <v>13</v>
      </c>
      <c r="D1016" s="63" t="s">
        <v>1586</v>
      </c>
      <c r="E1016" s="63">
        <v>45923</v>
      </c>
      <c r="F1016">
        <v>686</v>
      </c>
    </row>
    <row r="1017" spans="1:6" hidden="1">
      <c r="A1017" t="s">
        <v>291</v>
      </c>
      <c r="B1017" t="s">
        <v>13</v>
      </c>
      <c r="D1017" s="63" t="s">
        <v>1587</v>
      </c>
      <c r="E1017" s="63">
        <v>45928</v>
      </c>
      <c r="F1017">
        <v>686</v>
      </c>
    </row>
    <row r="1018" spans="1:6" hidden="1">
      <c r="A1018" t="s">
        <v>291</v>
      </c>
      <c r="B1018" t="s">
        <v>13</v>
      </c>
      <c r="D1018" s="63" t="s">
        <v>1588</v>
      </c>
      <c r="E1018" s="63">
        <v>45935</v>
      </c>
      <c r="F1018">
        <v>686</v>
      </c>
    </row>
    <row r="1019" spans="1:6" hidden="1">
      <c r="A1019" t="s">
        <v>321</v>
      </c>
      <c r="B1019" t="s">
        <v>29</v>
      </c>
      <c r="C1019" t="s">
        <v>571</v>
      </c>
      <c r="D1019" s="63" t="s">
        <v>1589</v>
      </c>
      <c r="E1019" s="63">
        <v>45763</v>
      </c>
      <c r="F1019">
        <v>869</v>
      </c>
    </row>
    <row r="1020" spans="1:6" hidden="1">
      <c r="A1020" t="s">
        <v>243</v>
      </c>
      <c r="B1020" t="s">
        <v>57</v>
      </c>
      <c r="C1020" t="s">
        <v>571</v>
      </c>
      <c r="D1020" s="63" t="s">
        <v>1590</v>
      </c>
      <c r="E1020" s="63">
        <v>45764</v>
      </c>
      <c r="F1020">
        <v>6726</v>
      </c>
    </row>
    <row r="1021" spans="1:6" hidden="1">
      <c r="A1021" t="s">
        <v>243</v>
      </c>
      <c r="B1021" t="s">
        <v>57</v>
      </c>
      <c r="D1021" s="63" t="s">
        <v>1591</v>
      </c>
      <c r="E1021" s="63">
        <v>45764</v>
      </c>
      <c r="F1021">
        <v>6814</v>
      </c>
    </row>
    <row r="1022" spans="1:6" hidden="1">
      <c r="A1022" t="s">
        <v>530</v>
      </c>
      <c r="B1022" t="s">
        <v>13</v>
      </c>
      <c r="C1022" t="s">
        <v>571</v>
      </c>
      <c r="D1022" s="63" t="s">
        <v>1592</v>
      </c>
      <c r="E1022" s="63">
        <v>45794</v>
      </c>
      <c r="F1022">
        <v>857</v>
      </c>
    </row>
    <row r="1023" spans="1:6" hidden="1">
      <c r="A1023" t="s">
        <v>530</v>
      </c>
      <c r="B1023" t="s">
        <v>13</v>
      </c>
      <c r="D1023" s="63" t="s">
        <v>1593</v>
      </c>
      <c r="E1023" s="63">
        <v>45808</v>
      </c>
      <c r="F1023">
        <v>857</v>
      </c>
    </row>
    <row r="1024" spans="1:6" hidden="1">
      <c r="A1024" t="s">
        <v>530</v>
      </c>
      <c r="B1024" t="s">
        <v>13</v>
      </c>
      <c r="D1024" s="63" t="s">
        <v>1594</v>
      </c>
      <c r="E1024" s="63">
        <v>45815</v>
      </c>
      <c r="F1024">
        <v>857</v>
      </c>
    </row>
    <row r="1025" spans="1:6" hidden="1">
      <c r="A1025" t="s">
        <v>530</v>
      </c>
      <c r="B1025" t="s">
        <v>13</v>
      </c>
      <c r="D1025" s="63" t="s">
        <v>1595</v>
      </c>
      <c r="E1025" s="63">
        <v>45822</v>
      </c>
      <c r="F1025">
        <v>857</v>
      </c>
    </row>
    <row r="1026" spans="1:6" hidden="1">
      <c r="A1026" t="s">
        <v>530</v>
      </c>
      <c r="B1026" t="s">
        <v>13</v>
      </c>
      <c r="D1026" s="63" t="s">
        <v>1596</v>
      </c>
      <c r="E1026" s="63">
        <v>45829</v>
      </c>
      <c r="F1026">
        <v>857</v>
      </c>
    </row>
    <row r="1027" spans="1:6" hidden="1">
      <c r="A1027" t="s">
        <v>530</v>
      </c>
      <c r="B1027" t="s">
        <v>13</v>
      </c>
      <c r="D1027" s="63" t="s">
        <v>1597</v>
      </c>
      <c r="E1027" s="63">
        <v>45927</v>
      </c>
      <c r="F1027">
        <v>857</v>
      </c>
    </row>
    <row r="1028" spans="1:6" hidden="1">
      <c r="A1028" t="s">
        <v>530</v>
      </c>
      <c r="B1028" t="s">
        <v>13</v>
      </c>
      <c r="D1028" s="63" t="s">
        <v>1598</v>
      </c>
      <c r="E1028" s="63">
        <v>45934</v>
      </c>
      <c r="F1028">
        <v>857</v>
      </c>
    </row>
    <row r="1029" spans="1:6" hidden="1">
      <c r="A1029" t="s">
        <v>530</v>
      </c>
      <c r="B1029" t="s">
        <v>13</v>
      </c>
      <c r="D1029" s="63" t="s">
        <v>1599</v>
      </c>
      <c r="E1029" s="63">
        <v>45941</v>
      </c>
      <c r="F1029">
        <v>857</v>
      </c>
    </row>
    <row r="1030" spans="1:6" hidden="1">
      <c r="A1030" t="s">
        <v>530</v>
      </c>
      <c r="B1030" t="s">
        <v>13</v>
      </c>
      <c r="D1030" s="63" t="s">
        <v>1600</v>
      </c>
      <c r="E1030" s="63">
        <v>45948</v>
      </c>
      <c r="F1030">
        <v>857</v>
      </c>
    </row>
    <row r="1031" spans="1:6" hidden="1">
      <c r="A1031" t="s">
        <v>530</v>
      </c>
      <c r="B1031" t="s">
        <v>13</v>
      </c>
      <c r="D1031" s="63" t="s">
        <v>1601</v>
      </c>
      <c r="E1031" s="63">
        <v>45955</v>
      </c>
      <c r="F1031">
        <v>857</v>
      </c>
    </row>
    <row r="1032" spans="1:6" hidden="1">
      <c r="A1032" t="s">
        <v>530</v>
      </c>
      <c r="B1032" t="s">
        <v>13</v>
      </c>
      <c r="D1032" s="63" t="s">
        <v>1602</v>
      </c>
      <c r="E1032" s="63">
        <v>45962</v>
      </c>
      <c r="F1032">
        <v>857</v>
      </c>
    </row>
    <row r="1033" spans="1:6" hidden="1">
      <c r="A1033" t="s">
        <v>530</v>
      </c>
      <c r="B1033" t="s">
        <v>13</v>
      </c>
      <c r="D1033" s="63" t="s">
        <v>1603</v>
      </c>
      <c r="E1033" s="63">
        <v>45969</v>
      </c>
      <c r="F1033">
        <v>857</v>
      </c>
    </row>
    <row r="1034" spans="1:6" hidden="1">
      <c r="A1034" t="s">
        <v>530</v>
      </c>
      <c r="B1034" t="s">
        <v>13</v>
      </c>
      <c r="D1034" s="63" t="s">
        <v>1604</v>
      </c>
      <c r="E1034" s="63">
        <v>45976</v>
      </c>
      <c r="F1034">
        <v>857</v>
      </c>
    </row>
    <row r="1035" spans="1:6" hidden="1">
      <c r="A1035" t="s">
        <v>530</v>
      </c>
      <c r="B1035" t="s">
        <v>13</v>
      </c>
      <c r="D1035" s="63" t="s">
        <v>1605</v>
      </c>
      <c r="E1035" s="63">
        <v>45983</v>
      </c>
      <c r="F1035">
        <v>857</v>
      </c>
    </row>
    <row r="1036" spans="1:6" hidden="1">
      <c r="A1036" t="s">
        <v>294</v>
      </c>
      <c r="B1036" t="s">
        <v>13</v>
      </c>
      <c r="C1036" t="s">
        <v>571</v>
      </c>
      <c r="D1036" s="63" t="s">
        <v>1606</v>
      </c>
      <c r="E1036" s="63">
        <v>45774</v>
      </c>
      <c r="F1036">
        <v>472</v>
      </c>
    </row>
    <row r="1037" spans="1:6" hidden="1">
      <c r="A1037" t="s">
        <v>294</v>
      </c>
      <c r="B1037" t="s">
        <v>13</v>
      </c>
      <c r="D1037" s="63" t="s">
        <v>1607</v>
      </c>
      <c r="E1037" s="63">
        <v>45788</v>
      </c>
      <c r="F1037">
        <v>472</v>
      </c>
    </row>
    <row r="1038" spans="1:6" hidden="1">
      <c r="A1038" t="s">
        <v>294</v>
      </c>
      <c r="B1038" t="s">
        <v>13</v>
      </c>
      <c r="D1038" s="63" t="s">
        <v>1608</v>
      </c>
      <c r="E1038" s="63">
        <v>45823</v>
      </c>
      <c r="F1038">
        <v>472</v>
      </c>
    </row>
    <row r="1039" spans="1:6" hidden="1">
      <c r="A1039" t="s">
        <v>294</v>
      </c>
      <c r="B1039" t="s">
        <v>13</v>
      </c>
      <c r="D1039" s="63" t="s">
        <v>1609</v>
      </c>
      <c r="E1039" s="63">
        <v>45837</v>
      </c>
      <c r="F1039">
        <v>472</v>
      </c>
    </row>
    <row r="1040" spans="1:6" hidden="1">
      <c r="A1040" t="s">
        <v>294</v>
      </c>
      <c r="B1040" t="s">
        <v>13</v>
      </c>
      <c r="D1040" s="63" t="s">
        <v>1610</v>
      </c>
      <c r="E1040" s="63">
        <v>45921</v>
      </c>
      <c r="F1040">
        <v>472</v>
      </c>
    </row>
    <row r="1041" spans="1:6" hidden="1">
      <c r="A1041" t="s">
        <v>294</v>
      </c>
      <c r="B1041" t="s">
        <v>13</v>
      </c>
      <c r="D1041" s="63" t="s">
        <v>1611</v>
      </c>
      <c r="E1041" s="63">
        <v>45936</v>
      </c>
      <c r="F1041">
        <v>472</v>
      </c>
    </row>
    <row r="1042" spans="1:6" hidden="1">
      <c r="A1042" t="s">
        <v>294</v>
      </c>
      <c r="B1042" t="s">
        <v>13</v>
      </c>
      <c r="D1042" s="63" t="s">
        <v>1612</v>
      </c>
      <c r="E1042" s="63">
        <v>45943</v>
      </c>
      <c r="F1042">
        <v>472</v>
      </c>
    </row>
    <row r="1043" spans="1:6" hidden="1">
      <c r="A1043" t="s">
        <v>294</v>
      </c>
      <c r="B1043" t="s">
        <v>13</v>
      </c>
      <c r="D1043" s="63" t="s">
        <v>1613</v>
      </c>
      <c r="E1043" s="63">
        <v>45950</v>
      </c>
      <c r="F1043">
        <v>472</v>
      </c>
    </row>
    <row r="1044" spans="1:6" hidden="1">
      <c r="A1044" t="s">
        <v>294</v>
      </c>
      <c r="B1044" t="s">
        <v>13</v>
      </c>
      <c r="D1044" s="63" t="s">
        <v>1614</v>
      </c>
      <c r="E1044" s="63">
        <v>45964</v>
      </c>
      <c r="F1044">
        <v>472</v>
      </c>
    </row>
    <row r="1045" spans="1:6" hidden="1">
      <c r="A1045" t="s">
        <v>277</v>
      </c>
      <c r="B1045" t="s">
        <v>13</v>
      </c>
      <c r="C1045" t="s">
        <v>571</v>
      </c>
      <c r="D1045" s="63" t="s">
        <v>1615</v>
      </c>
      <c r="E1045" s="63">
        <v>45924</v>
      </c>
      <c r="F1045">
        <v>6741</v>
      </c>
    </row>
    <row r="1046" spans="1:6" hidden="1">
      <c r="A1046" t="s">
        <v>1616</v>
      </c>
      <c r="B1046" t="s">
        <v>13</v>
      </c>
      <c r="C1046" t="s">
        <v>571</v>
      </c>
      <c r="D1046" s="63" t="s">
        <v>1617</v>
      </c>
      <c r="E1046" s="63">
        <v>45764</v>
      </c>
      <c r="F1046">
        <v>1189</v>
      </c>
    </row>
    <row r="1047" spans="1:6" hidden="1">
      <c r="A1047" t="s">
        <v>1618</v>
      </c>
      <c r="B1047" t="s">
        <v>13</v>
      </c>
      <c r="C1047" t="s">
        <v>571</v>
      </c>
      <c r="D1047" s="63" t="s">
        <v>1619</v>
      </c>
      <c r="E1047" s="63">
        <v>45759</v>
      </c>
      <c r="F1047">
        <v>607</v>
      </c>
    </row>
    <row r="1048" spans="1:6" hidden="1">
      <c r="A1048" t="s">
        <v>350</v>
      </c>
      <c r="B1048" t="s">
        <v>13</v>
      </c>
      <c r="C1048" t="s">
        <v>571</v>
      </c>
      <c r="D1048" s="63" t="s">
        <v>1620</v>
      </c>
      <c r="E1048" s="63">
        <v>45931</v>
      </c>
      <c r="F1048">
        <v>6743</v>
      </c>
    </row>
    <row r="1049" spans="1:6" hidden="1">
      <c r="A1049" t="s">
        <v>350</v>
      </c>
      <c r="B1049" t="s">
        <v>13</v>
      </c>
      <c r="D1049" s="63" t="s">
        <v>1621</v>
      </c>
      <c r="E1049" s="63">
        <v>45945</v>
      </c>
      <c r="F1049">
        <v>6743</v>
      </c>
    </row>
    <row r="1050" spans="1:6" hidden="1">
      <c r="A1050" t="s">
        <v>350</v>
      </c>
      <c r="B1050" t="s">
        <v>13</v>
      </c>
      <c r="D1050" s="63" t="s">
        <v>1622</v>
      </c>
      <c r="E1050" s="63">
        <v>45959</v>
      </c>
      <c r="F1050">
        <v>6743</v>
      </c>
    </row>
    <row r="1051" spans="1:6" hidden="1">
      <c r="A1051" t="s">
        <v>310</v>
      </c>
      <c r="B1051" t="s">
        <v>13</v>
      </c>
      <c r="C1051" t="s">
        <v>571</v>
      </c>
      <c r="D1051" s="63" t="s">
        <v>1623</v>
      </c>
      <c r="E1051" s="63">
        <v>45775</v>
      </c>
      <c r="F1051">
        <v>677</v>
      </c>
    </row>
    <row r="1052" spans="1:6" hidden="1">
      <c r="A1052" t="s">
        <v>310</v>
      </c>
      <c r="B1052" t="s">
        <v>13</v>
      </c>
      <c r="D1052" s="63" t="s">
        <v>1624</v>
      </c>
      <c r="E1052" s="63">
        <v>45783</v>
      </c>
      <c r="F1052">
        <v>677</v>
      </c>
    </row>
    <row r="1053" spans="1:6" hidden="1">
      <c r="A1053" t="s">
        <v>310</v>
      </c>
      <c r="B1053" t="s">
        <v>13</v>
      </c>
      <c r="D1053" s="63" t="s">
        <v>1625</v>
      </c>
      <c r="E1053" s="63">
        <v>45797</v>
      </c>
      <c r="F1053">
        <v>677</v>
      </c>
    </row>
    <row r="1054" spans="1:6" hidden="1">
      <c r="A1054" t="s">
        <v>310</v>
      </c>
      <c r="B1054" t="s">
        <v>13</v>
      </c>
      <c r="D1054" s="63" t="s">
        <v>1626</v>
      </c>
      <c r="E1054" s="63">
        <v>45798</v>
      </c>
      <c r="F1054">
        <v>679</v>
      </c>
    </row>
    <row r="1055" spans="1:6" hidden="1">
      <c r="A1055" t="s">
        <v>310</v>
      </c>
      <c r="B1055" t="s">
        <v>13</v>
      </c>
      <c r="D1055" s="63" t="s">
        <v>1627</v>
      </c>
      <c r="E1055" s="63">
        <v>45805</v>
      </c>
      <c r="F1055">
        <v>679</v>
      </c>
    </row>
    <row r="1056" spans="1:6" hidden="1">
      <c r="A1056" t="s">
        <v>310</v>
      </c>
      <c r="B1056" t="s">
        <v>13</v>
      </c>
      <c r="D1056" s="63" t="s">
        <v>1628</v>
      </c>
      <c r="E1056" s="63">
        <v>45808</v>
      </c>
      <c r="F1056">
        <v>681</v>
      </c>
    </row>
    <row r="1057" spans="1:6" hidden="1">
      <c r="A1057" t="s">
        <v>310</v>
      </c>
      <c r="B1057" t="s">
        <v>13</v>
      </c>
      <c r="D1057" s="63" t="s">
        <v>1629</v>
      </c>
      <c r="E1057" s="63">
        <v>45812</v>
      </c>
      <c r="F1057">
        <v>1255</v>
      </c>
    </row>
    <row r="1058" spans="1:6" hidden="1">
      <c r="A1058" t="s">
        <v>310</v>
      </c>
      <c r="B1058" t="s">
        <v>13</v>
      </c>
      <c r="D1058" s="63" t="s">
        <v>1630</v>
      </c>
      <c r="E1058" s="63">
        <v>45833</v>
      </c>
      <c r="F1058">
        <v>679</v>
      </c>
    </row>
    <row r="1059" spans="1:6" hidden="1">
      <c r="A1059" t="s">
        <v>310</v>
      </c>
      <c r="B1059" t="s">
        <v>13</v>
      </c>
      <c r="D1059" s="63" t="s">
        <v>1631</v>
      </c>
      <c r="E1059" s="63">
        <v>45837</v>
      </c>
      <c r="F1059">
        <v>677</v>
      </c>
    </row>
    <row r="1060" spans="1:6" hidden="1">
      <c r="A1060" t="s">
        <v>310</v>
      </c>
      <c r="B1060" t="s">
        <v>13</v>
      </c>
      <c r="D1060" s="63" t="s">
        <v>1632</v>
      </c>
      <c r="E1060" s="63">
        <v>45840</v>
      </c>
      <c r="F1060">
        <v>681</v>
      </c>
    </row>
    <row r="1061" spans="1:6" hidden="1">
      <c r="A1061" t="s">
        <v>310</v>
      </c>
      <c r="B1061" t="s">
        <v>13</v>
      </c>
      <c r="D1061" s="63" t="s">
        <v>1633</v>
      </c>
      <c r="E1061" s="63">
        <v>45996</v>
      </c>
      <c r="F1061">
        <v>681</v>
      </c>
    </row>
    <row r="1062" spans="1:6" hidden="1">
      <c r="A1062" t="s">
        <v>247</v>
      </c>
      <c r="B1062" t="s">
        <v>36</v>
      </c>
      <c r="C1062" t="s">
        <v>571</v>
      </c>
      <c r="D1062" s="63" t="s">
        <v>1634</v>
      </c>
      <c r="E1062" s="63">
        <v>45764</v>
      </c>
      <c r="F1062">
        <v>394</v>
      </c>
    </row>
    <row r="1063" spans="1:6" hidden="1">
      <c r="A1063" t="s">
        <v>247</v>
      </c>
      <c r="B1063" t="s">
        <v>13</v>
      </c>
      <c r="C1063" t="s">
        <v>571</v>
      </c>
      <c r="D1063" s="63" t="s">
        <v>1635</v>
      </c>
      <c r="E1063" s="63">
        <v>45759</v>
      </c>
      <c r="F1063">
        <v>795</v>
      </c>
    </row>
    <row r="1064" spans="1:6" hidden="1">
      <c r="A1064" t="s">
        <v>247</v>
      </c>
      <c r="B1064" t="s">
        <v>13</v>
      </c>
      <c r="D1064" s="63" t="s">
        <v>1636</v>
      </c>
      <c r="E1064" s="63">
        <v>45764</v>
      </c>
      <c r="F1064">
        <v>791</v>
      </c>
    </row>
    <row r="1065" spans="1:6" hidden="1">
      <c r="A1065" t="s">
        <v>247</v>
      </c>
      <c r="B1065" t="s">
        <v>13</v>
      </c>
      <c r="D1065" s="63" t="s">
        <v>1637</v>
      </c>
      <c r="E1065" s="63">
        <v>45989</v>
      </c>
      <c r="F1065">
        <v>795</v>
      </c>
    </row>
    <row r="1066" spans="1:6" hidden="1">
      <c r="A1066" t="s">
        <v>247</v>
      </c>
      <c r="B1066" t="s">
        <v>13</v>
      </c>
      <c r="D1066" s="63" t="s">
        <v>1638</v>
      </c>
      <c r="E1066" s="63">
        <v>46003</v>
      </c>
      <c r="F1066">
        <v>795</v>
      </c>
    </row>
    <row r="1067" spans="1:6" hidden="1">
      <c r="A1067" t="s">
        <v>394</v>
      </c>
      <c r="B1067" t="s">
        <v>36</v>
      </c>
      <c r="C1067" t="s">
        <v>571</v>
      </c>
      <c r="D1067" s="63" t="s">
        <v>1639</v>
      </c>
      <c r="E1067" s="63">
        <v>45759</v>
      </c>
      <c r="F1067">
        <v>438</v>
      </c>
    </row>
    <row r="1068" spans="1:6" hidden="1">
      <c r="A1068" t="s">
        <v>394</v>
      </c>
      <c r="B1068" t="s">
        <v>36</v>
      </c>
      <c r="D1068" s="63" t="s">
        <v>1640</v>
      </c>
      <c r="E1068" s="63">
        <v>45783</v>
      </c>
      <c r="F1068">
        <v>438</v>
      </c>
    </row>
    <row r="1069" spans="1:6" hidden="1">
      <c r="A1069" t="s">
        <v>394</v>
      </c>
      <c r="B1069" t="s">
        <v>36</v>
      </c>
      <c r="D1069" s="63" t="s">
        <v>1641</v>
      </c>
      <c r="E1069" s="63">
        <v>45797</v>
      </c>
      <c r="F1069">
        <v>438</v>
      </c>
    </row>
    <row r="1070" spans="1:6" hidden="1">
      <c r="A1070" t="s">
        <v>394</v>
      </c>
      <c r="B1070" t="s">
        <v>36</v>
      </c>
      <c r="D1070" s="63" t="s">
        <v>1642</v>
      </c>
      <c r="E1070" s="63">
        <v>45802</v>
      </c>
      <c r="F1070">
        <v>438</v>
      </c>
    </row>
    <row r="1071" spans="1:6" hidden="1">
      <c r="A1071" t="s">
        <v>394</v>
      </c>
      <c r="B1071" t="s">
        <v>36</v>
      </c>
      <c r="D1071" s="63" t="s">
        <v>1643</v>
      </c>
      <c r="E1071" s="63">
        <v>45816</v>
      </c>
      <c r="F1071">
        <v>438</v>
      </c>
    </row>
    <row r="1072" spans="1:6" hidden="1">
      <c r="A1072" t="s">
        <v>394</v>
      </c>
      <c r="B1072" t="s">
        <v>36</v>
      </c>
      <c r="D1072" s="63" t="s">
        <v>1644</v>
      </c>
      <c r="E1072" s="63">
        <v>45823</v>
      </c>
      <c r="F1072">
        <v>438</v>
      </c>
    </row>
    <row r="1073" spans="1:6" hidden="1">
      <c r="A1073" t="s">
        <v>394</v>
      </c>
      <c r="B1073" t="s">
        <v>36</v>
      </c>
      <c r="D1073" s="63" t="s">
        <v>1645</v>
      </c>
      <c r="E1073" s="63">
        <v>45825</v>
      </c>
      <c r="F1073">
        <v>438</v>
      </c>
    </row>
    <row r="1074" spans="1:6" hidden="1">
      <c r="A1074" t="s">
        <v>394</v>
      </c>
      <c r="B1074" t="s">
        <v>36</v>
      </c>
      <c r="D1074" s="63" t="s">
        <v>1646</v>
      </c>
      <c r="E1074" s="63">
        <v>45830</v>
      </c>
      <c r="F1074">
        <v>438</v>
      </c>
    </row>
    <row r="1075" spans="1:6" hidden="1">
      <c r="A1075" t="s">
        <v>394</v>
      </c>
      <c r="B1075" t="s">
        <v>36</v>
      </c>
      <c r="D1075" s="63" t="s">
        <v>1647</v>
      </c>
      <c r="E1075" s="63">
        <v>45837</v>
      </c>
      <c r="F1075">
        <v>438</v>
      </c>
    </row>
    <row r="1076" spans="1:6" hidden="1">
      <c r="A1076" t="s">
        <v>394</v>
      </c>
      <c r="B1076" t="s">
        <v>36</v>
      </c>
      <c r="D1076" s="63" t="s">
        <v>1648</v>
      </c>
      <c r="E1076" s="63">
        <v>45844</v>
      </c>
      <c r="F1076">
        <v>438</v>
      </c>
    </row>
    <row r="1077" spans="1:6" hidden="1">
      <c r="A1077" t="s">
        <v>394</v>
      </c>
      <c r="B1077" t="s">
        <v>36</v>
      </c>
      <c r="D1077" s="63" t="s">
        <v>1649</v>
      </c>
      <c r="E1077" s="63">
        <v>45851</v>
      </c>
      <c r="F1077">
        <v>438</v>
      </c>
    </row>
    <row r="1078" spans="1:6" hidden="1">
      <c r="A1078" t="s">
        <v>394</v>
      </c>
      <c r="B1078" t="s">
        <v>36</v>
      </c>
      <c r="D1078" s="63" t="s">
        <v>1650</v>
      </c>
      <c r="E1078" s="63">
        <v>45858</v>
      </c>
      <c r="F1078">
        <v>438</v>
      </c>
    </row>
    <row r="1079" spans="1:6" hidden="1">
      <c r="A1079" t="s">
        <v>394</v>
      </c>
      <c r="B1079" t="s">
        <v>36</v>
      </c>
      <c r="D1079" s="63" t="s">
        <v>1651</v>
      </c>
      <c r="E1079" s="63">
        <v>45865</v>
      </c>
      <c r="F1079">
        <v>438</v>
      </c>
    </row>
    <row r="1080" spans="1:6" hidden="1">
      <c r="A1080" t="s">
        <v>394</v>
      </c>
      <c r="B1080" t="s">
        <v>36</v>
      </c>
      <c r="D1080" s="63" t="s">
        <v>1652</v>
      </c>
      <c r="E1080" s="63">
        <v>45872</v>
      </c>
      <c r="F1080">
        <v>438</v>
      </c>
    </row>
    <row r="1081" spans="1:6" hidden="1">
      <c r="A1081" t="s">
        <v>394</v>
      </c>
      <c r="B1081" t="s">
        <v>36</v>
      </c>
      <c r="D1081" s="63" t="s">
        <v>1653</v>
      </c>
      <c r="E1081" s="63">
        <v>45879</v>
      </c>
      <c r="F1081">
        <v>438</v>
      </c>
    </row>
    <row r="1082" spans="1:6" hidden="1">
      <c r="A1082" t="s">
        <v>394</v>
      </c>
      <c r="B1082" t="s">
        <v>36</v>
      </c>
      <c r="D1082" s="63" t="s">
        <v>1654</v>
      </c>
      <c r="E1082" s="63">
        <v>45886</v>
      </c>
      <c r="F1082">
        <v>438</v>
      </c>
    </row>
    <row r="1083" spans="1:6" hidden="1">
      <c r="A1083" t="s">
        <v>394</v>
      </c>
      <c r="B1083" t="s">
        <v>36</v>
      </c>
      <c r="D1083" s="63" t="s">
        <v>1655</v>
      </c>
      <c r="E1083" s="63">
        <v>45900</v>
      </c>
      <c r="F1083">
        <v>438</v>
      </c>
    </row>
    <row r="1084" spans="1:6" hidden="1">
      <c r="A1084" t="s">
        <v>394</v>
      </c>
      <c r="B1084" t="s">
        <v>36</v>
      </c>
      <c r="D1084" s="63" t="s">
        <v>1656</v>
      </c>
      <c r="E1084" s="63">
        <v>45907</v>
      </c>
      <c r="F1084">
        <v>438</v>
      </c>
    </row>
    <row r="1085" spans="1:6" hidden="1">
      <c r="A1085" t="s">
        <v>394</v>
      </c>
      <c r="B1085" t="s">
        <v>36</v>
      </c>
      <c r="D1085" s="63" t="s">
        <v>1657</v>
      </c>
      <c r="E1085" s="63">
        <v>45914</v>
      </c>
      <c r="F1085">
        <v>438</v>
      </c>
    </row>
    <row r="1086" spans="1:6" hidden="1">
      <c r="A1086" t="s">
        <v>394</v>
      </c>
      <c r="B1086" t="s">
        <v>36</v>
      </c>
      <c r="D1086" s="63" t="s">
        <v>1658</v>
      </c>
      <c r="E1086" s="63">
        <v>45921</v>
      </c>
      <c r="F1086">
        <v>438</v>
      </c>
    </row>
    <row r="1087" spans="1:6" hidden="1">
      <c r="A1087" t="s">
        <v>394</v>
      </c>
      <c r="B1087" t="s">
        <v>36</v>
      </c>
      <c r="D1087" s="63" t="s">
        <v>1659</v>
      </c>
      <c r="E1087" s="63">
        <v>45928</v>
      </c>
      <c r="F1087">
        <v>438</v>
      </c>
    </row>
    <row r="1088" spans="1:6" hidden="1">
      <c r="A1088" t="s">
        <v>394</v>
      </c>
      <c r="B1088" t="s">
        <v>36</v>
      </c>
      <c r="D1088" s="63" t="s">
        <v>1660</v>
      </c>
      <c r="E1088" s="63">
        <v>45935</v>
      </c>
      <c r="F1088">
        <v>438</v>
      </c>
    </row>
    <row r="1089" spans="1:6" hidden="1">
      <c r="A1089" t="s">
        <v>394</v>
      </c>
      <c r="B1089" t="s">
        <v>36</v>
      </c>
      <c r="D1089" s="63" t="s">
        <v>1661</v>
      </c>
      <c r="E1089" s="63">
        <v>45942</v>
      </c>
      <c r="F1089">
        <v>438</v>
      </c>
    </row>
    <row r="1090" spans="1:6" hidden="1">
      <c r="A1090" t="s">
        <v>394</v>
      </c>
      <c r="B1090" t="s">
        <v>13</v>
      </c>
      <c r="C1090" t="s">
        <v>571</v>
      </c>
      <c r="D1090" s="63" t="s">
        <v>1662</v>
      </c>
      <c r="E1090" s="63">
        <v>45759</v>
      </c>
      <c r="F1090">
        <v>434</v>
      </c>
    </row>
    <row r="1091" spans="1:6" hidden="1">
      <c r="A1091" t="s">
        <v>394</v>
      </c>
      <c r="B1091" t="s">
        <v>13</v>
      </c>
      <c r="D1091" s="63" t="s">
        <v>1663</v>
      </c>
      <c r="E1091" s="63">
        <v>45783</v>
      </c>
      <c r="F1091">
        <v>434</v>
      </c>
    </row>
    <row r="1092" spans="1:6" hidden="1">
      <c r="A1092" t="s">
        <v>394</v>
      </c>
      <c r="B1092" t="s">
        <v>13</v>
      </c>
      <c r="D1092" s="63" t="s">
        <v>1664</v>
      </c>
      <c r="E1092" s="63">
        <v>45795</v>
      </c>
      <c r="F1092">
        <v>434</v>
      </c>
    </row>
    <row r="1093" spans="1:6" hidden="1">
      <c r="A1093" t="s">
        <v>394</v>
      </c>
      <c r="B1093" t="s">
        <v>13</v>
      </c>
      <c r="D1093" s="63" t="s">
        <v>1665</v>
      </c>
      <c r="E1093" s="63">
        <v>45797</v>
      </c>
      <c r="F1093">
        <v>434</v>
      </c>
    </row>
    <row r="1094" spans="1:6" hidden="1">
      <c r="A1094" t="s">
        <v>394</v>
      </c>
      <c r="B1094" t="s">
        <v>13</v>
      </c>
      <c r="D1094" s="63" t="s">
        <v>1666</v>
      </c>
      <c r="E1094" s="63">
        <v>45802</v>
      </c>
      <c r="F1094">
        <v>434</v>
      </c>
    </row>
    <row r="1095" spans="1:6" hidden="1">
      <c r="A1095" t="s">
        <v>394</v>
      </c>
      <c r="B1095" t="s">
        <v>13</v>
      </c>
      <c r="D1095" s="63" t="s">
        <v>1667</v>
      </c>
      <c r="E1095" s="63">
        <v>45811</v>
      </c>
      <c r="F1095">
        <v>434</v>
      </c>
    </row>
    <row r="1096" spans="1:6" hidden="1">
      <c r="A1096" t="s">
        <v>394</v>
      </c>
      <c r="B1096" t="s">
        <v>13</v>
      </c>
      <c r="D1096" s="63" t="s">
        <v>1668</v>
      </c>
      <c r="E1096" s="63">
        <v>45816</v>
      </c>
      <c r="F1096">
        <v>434</v>
      </c>
    </row>
    <row r="1097" spans="1:6" hidden="1">
      <c r="A1097" t="s">
        <v>394</v>
      </c>
      <c r="B1097" t="s">
        <v>13</v>
      </c>
      <c r="D1097" s="63" t="s">
        <v>1669</v>
      </c>
      <c r="E1097" s="63">
        <v>45823</v>
      </c>
      <c r="F1097">
        <v>434</v>
      </c>
    </row>
    <row r="1098" spans="1:6" hidden="1">
      <c r="A1098" t="s">
        <v>394</v>
      </c>
      <c r="B1098" t="s">
        <v>13</v>
      </c>
      <c r="D1098" s="63" t="s">
        <v>1670</v>
      </c>
      <c r="E1098" s="63">
        <v>45825</v>
      </c>
      <c r="F1098">
        <v>434</v>
      </c>
    </row>
    <row r="1099" spans="1:6" hidden="1">
      <c r="A1099" t="s">
        <v>394</v>
      </c>
      <c r="B1099" t="s">
        <v>13</v>
      </c>
      <c r="D1099" s="63" t="s">
        <v>1671</v>
      </c>
      <c r="E1099" s="63">
        <v>45830</v>
      </c>
      <c r="F1099">
        <v>434</v>
      </c>
    </row>
    <row r="1100" spans="1:6" hidden="1">
      <c r="A1100" t="s">
        <v>394</v>
      </c>
      <c r="B1100" t="s">
        <v>13</v>
      </c>
      <c r="D1100" s="63" t="s">
        <v>1672</v>
      </c>
      <c r="E1100" s="63">
        <v>45837</v>
      </c>
      <c r="F1100">
        <v>434</v>
      </c>
    </row>
    <row r="1101" spans="1:6" hidden="1">
      <c r="A1101" t="s">
        <v>394</v>
      </c>
      <c r="B1101" t="s">
        <v>13</v>
      </c>
      <c r="D1101" s="63" t="s">
        <v>1673</v>
      </c>
      <c r="E1101" s="63">
        <v>45844</v>
      </c>
      <c r="F1101">
        <v>434</v>
      </c>
    </row>
    <row r="1102" spans="1:6" hidden="1">
      <c r="A1102" t="s">
        <v>394</v>
      </c>
      <c r="B1102" t="s">
        <v>13</v>
      </c>
      <c r="D1102" s="63" t="s">
        <v>1674</v>
      </c>
      <c r="E1102" s="63">
        <v>45851</v>
      </c>
      <c r="F1102">
        <v>434</v>
      </c>
    </row>
    <row r="1103" spans="1:6" hidden="1">
      <c r="A1103" t="s">
        <v>394</v>
      </c>
      <c r="B1103" t="s">
        <v>13</v>
      </c>
      <c r="D1103" s="63" t="s">
        <v>1675</v>
      </c>
      <c r="E1103" s="63">
        <v>45858</v>
      </c>
      <c r="F1103">
        <v>434</v>
      </c>
    </row>
    <row r="1104" spans="1:6" hidden="1">
      <c r="A1104" t="s">
        <v>394</v>
      </c>
      <c r="B1104" t="s">
        <v>13</v>
      </c>
      <c r="D1104" s="63" t="s">
        <v>1676</v>
      </c>
      <c r="E1104" s="63">
        <v>45865</v>
      </c>
      <c r="F1104">
        <v>434</v>
      </c>
    </row>
    <row r="1105" spans="1:6" hidden="1">
      <c r="A1105" t="s">
        <v>394</v>
      </c>
      <c r="B1105" t="s">
        <v>13</v>
      </c>
      <c r="D1105" s="63" t="s">
        <v>1677</v>
      </c>
      <c r="E1105" s="63">
        <v>45872</v>
      </c>
      <c r="F1105">
        <v>434</v>
      </c>
    </row>
    <row r="1106" spans="1:6" hidden="1">
      <c r="A1106" t="s">
        <v>394</v>
      </c>
      <c r="B1106" t="s">
        <v>13</v>
      </c>
      <c r="D1106" s="63" t="s">
        <v>1678</v>
      </c>
      <c r="E1106" s="63">
        <v>45879</v>
      </c>
      <c r="F1106">
        <v>434</v>
      </c>
    </row>
    <row r="1107" spans="1:6" hidden="1">
      <c r="A1107" t="s">
        <v>394</v>
      </c>
      <c r="B1107" t="s">
        <v>13</v>
      </c>
      <c r="D1107" s="63" t="s">
        <v>1679</v>
      </c>
      <c r="E1107" s="63">
        <v>45886</v>
      </c>
      <c r="F1107">
        <v>434</v>
      </c>
    </row>
    <row r="1108" spans="1:6" hidden="1">
      <c r="A1108" t="s">
        <v>394</v>
      </c>
      <c r="B1108" t="s">
        <v>13</v>
      </c>
      <c r="D1108" s="63" t="s">
        <v>1680</v>
      </c>
      <c r="E1108" s="63">
        <v>45893</v>
      </c>
      <c r="F1108">
        <v>434</v>
      </c>
    </row>
    <row r="1109" spans="1:6" hidden="1">
      <c r="A1109" t="s">
        <v>394</v>
      </c>
      <c r="B1109" t="s">
        <v>13</v>
      </c>
      <c r="D1109" s="63" t="s">
        <v>1681</v>
      </c>
      <c r="E1109" s="63">
        <v>45900</v>
      </c>
      <c r="F1109">
        <v>434</v>
      </c>
    </row>
    <row r="1110" spans="1:6" hidden="1">
      <c r="A1110" t="s">
        <v>394</v>
      </c>
      <c r="B1110" t="s">
        <v>13</v>
      </c>
      <c r="D1110" s="63" t="s">
        <v>1682</v>
      </c>
      <c r="E1110" s="63">
        <v>45907</v>
      </c>
      <c r="F1110">
        <v>434</v>
      </c>
    </row>
    <row r="1111" spans="1:6" hidden="1">
      <c r="A1111" t="s">
        <v>394</v>
      </c>
      <c r="B1111" t="s">
        <v>13</v>
      </c>
      <c r="D1111" s="63" t="s">
        <v>1683</v>
      </c>
      <c r="E1111" s="63">
        <v>45914</v>
      </c>
      <c r="F1111">
        <v>434</v>
      </c>
    </row>
    <row r="1112" spans="1:6" hidden="1">
      <c r="A1112" t="s">
        <v>394</v>
      </c>
      <c r="B1112" t="s">
        <v>13</v>
      </c>
      <c r="D1112" s="63" t="s">
        <v>1684</v>
      </c>
      <c r="E1112" s="63">
        <v>45915</v>
      </c>
      <c r="F1112">
        <v>868</v>
      </c>
    </row>
    <row r="1113" spans="1:6" hidden="1">
      <c r="A1113" t="s">
        <v>394</v>
      </c>
      <c r="B1113" t="s">
        <v>13</v>
      </c>
      <c r="D1113" s="63" t="s">
        <v>1685</v>
      </c>
      <c r="E1113" s="63">
        <v>45921</v>
      </c>
      <c r="F1113">
        <v>434</v>
      </c>
    </row>
    <row r="1114" spans="1:6" hidden="1">
      <c r="A1114" t="s">
        <v>394</v>
      </c>
      <c r="B1114" t="s">
        <v>13</v>
      </c>
      <c r="D1114" s="63" t="s">
        <v>1686</v>
      </c>
      <c r="E1114" s="63">
        <v>45928</v>
      </c>
      <c r="F1114">
        <v>434</v>
      </c>
    </row>
    <row r="1115" spans="1:6" hidden="1">
      <c r="A1115" t="s">
        <v>394</v>
      </c>
      <c r="B1115" t="s">
        <v>13</v>
      </c>
      <c r="D1115" s="63" t="s">
        <v>1687</v>
      </c>
      <c r="E1115" s="63">
        <v>45935</v>
      </c>
      <c r="F1115">
        <v>434</v>
      </c>
    </row>
    <row r="1116" spans="1:6" hidden="1">
      <c r="A1116" t="s">
        <v>394</v>
      </c>
      <c r="B1116" t="s">
        <v>13</v>
      </c>
      <c r="D1116" s="63" t="s">
        <v>1688</v>
      </c>
      <c r="E1116" s="63">
        <v>45942</v>
      </c>
      <c r="F1116">
        <v>434</v>
      </c>
    </row>
    <row r="1117" spans="1:6" hidden="1">
      <c r="A1117" t="s">
        <v>254</v>
      </c>
      <c r="B1117" t="s">
        <v>13</v>
      </c>
      <c r="C1117" t="s">
        <v>571</v>
      </c>
      <c r="D1117" s="63" t="s">
        <v>1689</v>
      </c>
      <c r="E1117" s="63">
        <v>45769</v>
      </c>
      <c r="F1117">
        <v>941</v>
      </c>
    </row>
    <row r="1118" spans="1:6" hidden="1">
      <c r="A1118" t="s">
        <v>254</v>
      </c>
      <c r="B1118" t="s">
        <v>13</v>
      </c>
      <c r="D1118" s="63" t="s">
        <v>1690</v>
      </c>
      <c r="E1118" s="63">
        <v>45776</v>
      </c>
      <c r="F1118">
        <v>941</v>
      </c>
    </row>
    <row r="1119" spans="1:6" hidden="1">
      <c r="A1119" t="s">
        <v>254</v>
      </c>
      <c r="B1119" t="s">
        <v>13</v>
      </c>
      <c r="D1119" s="63" t="s">
        <v>1691</v>
      </c>
      <c r="E1119" s="63">
        <v>45783</v>
      </c>
      <c r="F1119">
        <v>941</v>
      </c>
    </row>
    <row r="1120" spans="1:6" hidden="1">
      <c r="A1120" t="s">
        <v>254</v>
      </c>
      <c r="B1120" t="s">
        <v>13</v>
      </c>
      <c r="D1120" s="63" t="s">
        <v>1692</v>
      </c>
      <c r="E1120" s="63">
        <v>45790</v>
      </c>
      <c r="F1120">
        <v>941</v>
      </c>
    </row>
    <row r="1121" spans="1:6" hidden="1">
      <c r="A1121" t="s">
        <v>254</v>
      </c>
      <c r="B1121" t="s">
        <v>13</v>
      </c>
      <c r="D1121" s="63" t="s">
        <v>1693</v>
      </c>
      <c r="E1121" s="63">
        <v>45797</v>
      </c>
      <c r="F1121">
        <v>941</v>
      </c>
    </row>
    <row r="1122" spans="1:6" hidden="1">
      <c r="A1122" t="s">
        <v>254</v>
      </c>
      <c r="B1122" t="s">
        <v>13</v>
      </c>
      <c r="D1122" s="63" t="s">
        <v>1694</v>
      </c>
      <c r="E1122" s="63">
        <v>45804</v>
      </c>
      <c r="F1122">
        <v>941</v>
      </c>
    </row>
    <row r="1123" spans="1:6" hidden="1">
      <c r="A1123" t="s">
        <v>254</v>
      </c>
      <c r="B1123" t="s">
        <v>13</v>
      </c>
      <c r="D1123" s="63" t="s">
        <v>1695</v>
      </c>
      <c r="E1123" s="63">
        <v>45811</v>
      </c>
      <c r="F1123">
        <v>941</v>
      </c>
    </row>
    <row r="1124" spans="1:6" hidden="1">
      <c r="A1124" t="s">
        <v>254</v>
      </c>
      <c r="B1124" t="s">
        <v>13</v>
      </c>
      <c r="D1124" s="63" t="s">
        <v>1696</v>
      </c>
      <c r="E1124" s="63">
        <v>45818</v>
      </c>
      <c r="F1124">
        <v>941</v>
      </c>
    </row>
    <row r="1125" spans="1:6" hidden="1">
      <c r="A1125" t="s">
        <v>254</v>
      </c>
      <c r="B1125" t="s">
        <v>13</v>
      </c>
      <c r="D1125" s="63" t="s">
        <v>1697</v>
      </c>
      <c r="E1125" s="63">
        <v>45825</v>
      </c>
      <c r="F1125">
        <v>941</v>
      </c>
    </row>
    <row r="1126" spans="1:6" hidden="1">
      <c r="A1126" t="s">
        <v>254</v>
      </c>
      <c r="B1126" t="s">
        <v>13</v>
      </c>
      <c r="D1126" s="63" t="s">
        <v>1698</v>
      </c>
      <c r="E1126" s="63">
        <v>45832</v>
      </c>
      <c r="F1126">
        <v>941</v>
      </c>
    </row>
    <row r="1127" spans="1:6" hidden="1">
      <c r="A1127" t="s">
        <v>254</v>
      </c>
      <c r="B1127" t="s">
        <v>13</v>
      </c>
      <c r="D1127" s="63" t="s">
        <v>1699</v>
      </c>
      <c r="E1127" s="63">
        <v>45839</v>
      </c>
      <c r="F1127">
        <v>941</v>
      </c>
    </row>
    <row r="1128" spans="1:6" hidden="1">
      <c r="A1128" t="s">
        <v>254</v>
      </c>
      <c r="B1128" t="s">
        <v>13</v>
      </c>
      <c r="D1128" s="63" t="s">
        <v>1700</v>
      </c>
      <c r="E1128" s="63">
        <v>45846</v>
      </c>
      <c r="F1128">
        <v>941</v>
      </c>
    </row>
    <row r="1129" spans="1:6" hidden="1">
      <c r="A1129" t="s">
        <v>254</v>
      </c>
      <c r="B1129" t="s">
        <v>13</v>
      </c>
      <c r="D1129" s="63" t="s">
        <v>1701</v>
      </c>
      <c r="E1129" s="63">
        <v>45853</v>
      </c>
      <c r="F1129">
        <v>941</v>
      </c>
    </row>
    <row r="1130" spans="1:6" hidden="1">
      <c r="A1130" t="s">
        <v>254</v>
      </c>
      <c r="B1130" t="s">
        <v>13</v>
      </c>
      <c r="D1130" s="63" t="s">
        <v>1702</v>
      </c>
      <c r="E1130" s="63">
        <v>45860</v>
      </c>
      <c r="F1130">
        <v>941</v>
      </c>
    </row>
    <row r="1131" spans="1:6" hidden="1">
      <c r="A1131" t="s">
        <v>254</v>
      </c>
      <c r="B1131" t="s">
        <v>13</v>
      </c>
      <c r="D1131" s="63" t="s">
        <v>1703</v>
      </c>
      <c r="E1131" s="63">
        <v>45867</v>
      </c>
      <c r="F1131">
        <v>941</v>
      </c>
    </row>
    <row r="1132" spans="1:6" hidden="1">
      <c r="A1132" t="s">
        <v>254</v>
      </c>
      <c r="B1132" t="s">
        <v>13</v>
      </c>
      <c r="D1132" s="63" t="s">
        <v>1704</v>
      </c>
      <c r="E1132" s="63">
        <v>45874</v>
      </c>
      <c r="F1132">
        <v>941</v>
      </c>
    </row>
    <row r="1133" spans="1:6" hidden="1">
      <c r="A1133" t="s">
        <v>254</v>
      </c>
      <c r="B1133" t="s">
        <v>13</v>
      </c>
      <c r="D1133" s="63" t="s">
        <v>1705</v>
      </c>
      <c r="E1133" s="63">
        <v>45881</v>
      </c>
      <c r="F1133">
        <v>939</v>
      </c>
    </row>
    <row r="1134" spans="1:6" hidden="1">
      <c r="A1134" t="s">
        <v>254</v>
      </c>
      <c r="B1134" t="s">
        <v>13</v>
      </c>
      <c r="D1134" s="63" t="s">
        <v>1706</v>
      </c>
      <c r="E1134" s="63">
        <v>45888</v>
      </c>
      <c r="F1134">
        <v>941</v>
      </c>
    </row>
    <row r="1135" spans="1:6" hidden="1">
      <c r="A1135" t="s">
        <v>254</v>
      </c>
      <c r="B1135" t="s">
        <v>13</v>
      </c>
      <c r="D1135" s="63" t="s">
        <v>1707</v>
      </c>
      <c r="E1135" s="63">
        <v>45902</v>
      </c>
      <c r="F1135">
        <v>941</v>
      </c>
    </row>
    <row r="1136" spans="1:6" hidden="1">
      <c r="A1136" t="s">
        <v>254</v>
      </c>
      <c r="B1136" t="s">
        <v>13</v>
      </c>
      <c r="D1136" s="63" t="s">
        <v>1708</v>
      </c>
      <c r="E1136" s="63">
        <v>45909</v>
      </c>
      <c r="F1136">
        <v>941</v>
      </c>
    </row>
    <row r="1137" spans="1:6" hidden="1">
      <c r="A1137" t="s">
        <v>254</v>
      </c>
      <c r="B1137" t="s">
        <v>13</v>
      </c>
      <c r="D1137" s="63" t="s">
        <v>1709</v>
      </c>
      <c r="E1137" s="63">
        <v>45916</v>
      </c>
      <c r="F1137">
        <v>941</v>
      </c>
    </row>
    <row r="1138" spans="1:6" hidden="1">
      <c r="A1138" t="s">
        <v>254</v>
      </c>
      <c r="B1138" t="s">
        <v>13</v>
      </c>
      <c r="D1138" s="63" t="s">
        <v>1710</v>
      </c>
      <c r="E1138" s="63">
        <v>45917</v>
      </c>
      <c r="F1138">
        <v>939</v>
      </c>
    </row>
    <row r="1139" spans="1:6" hidden="1">
      <c r="A1139" t="s">
        <v>254</v>
      </c>
      <c r="B1139" t="s">
        <v>13</v>
      </c>
      <c r="D1139" s="63" t="s">
        <v>1711</v>
      </c>
      <c r="E1139" s="63">
        <v>45923</v>
      </c>
      <c r="F1139">
        <v>941</v>
      </c>
    </row>
    <row r="1140" spans="1:6" hidden="1">
      <c r="A1140" t="s">
        <v>254</v>
      </c>
      <c r="B1140" t="s">
        <v>13</v>
      </c>
      <c r="D1140" s="63" t="s">
        <v>1712</v>
      </c>
      <c r="E1140" s="63">
        <v>45924</v>
      </c>
      <c r="F1140">
        <v>939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6597E-4A62-4C3D-81A0-C32E2F3BA89C}">
  <sheetPr codeName="Hoja1"/>
  <dimension ref="A1:P3570"/>
  <sheetViews>
    <sheetView workbookViewId="0"/>
  </sheetViews>
  <sheetFormatPr defaultColWidth="17.42578125" defaultRowHeight="12.6"/>
  <cols>
    <col min="1" max="1" width="12" style="20" customWidth="1"/>
    <col min="2" max="2" width="10.140625" style="20" bestFit="1" customWidth="1"/>
    <col min="3" max="3" width="9.85546875" style="21" bestFit="1" customWidth="1"/>
    <col min="4" max="4" width="10.140625" style="20" bestFit="1" customWidth="1"/>
    <col min="5" max="5" width="11.140625" style="20" bestFit="1" customWidth="1"/>
    <col min="6" max="6" width="6.85546875" style="20" bestFit="1" customWidth="1"/>
    <col min="7" max="7" width="11" style="20" bestFit="1" customWidth="1"/>
    <col min="8" max="8" width="8.42578125" style="22" bestFit="1" customWidth="1"/>
    <col min="9" max="9" width="9.42578125" style="22" bestFit="1" customWidth="1"/>
    <col min="10" max="10" width="14.42578125" style="20" bestFit="1" customWidth="1"/>
    <col min="11" max="11" width="9.5703125" style="20" bestFit="1" customWidth="1"/>
    <col min="12" max="12" width="8.5703125" style="20" bestFit="1" customWidth="1"/>
    <col min="13" max="13" width="10.140625" style="20" bestFit="1" customWidth="1"/>
    <col min="14" max="14" width="9.5703125" style="23" bestFit="1" customWidth="1"/>
    <col min="15" max="16" width="9.42578125" style="23" customWidth="1"/>
    <col min="17" max="17" width="9.42578125" style="20" customWidth="1"/>
    <col min="18" max="18" width="14.28515625" style="20" bestFit="1" customWidth="1"/>
    <col min="19" max="19" width="13.140625" style="20" bestFit="1" customWidth="1"/>
    <col min="20" max="20" width="11.28515625" style="20" bestFit="1" customWidth="1"/>
    <col min="21" max="21" width="12" style="20" bestFit="1" customWidth="1"/>
    <col min="22" max="22" width="8.140625" style="20" bestFit="1" customWidth="1"/>
    <col min="23" max="23" width="10.85546875" style="20" bestFit="1" customWidth="1"/>
    <col min="24" max="24" width="9.85546875" style="20" bestFit="1" customWidth="1"/>
    <col min="25" max="25" width="10.140625" style="20" bestFit="1" customWidth="1"/>
    <col min="26" max="26" width="14" style="20" bestFit="1" customWidth="1"/>
    <col min="27" max="27" width="8.140625" style="20" customWidth="1"/>
    <col min="28" max="28" width="8.85546875" style="20" customWidth="1"/>
    <col min="29" max="29" width="40.42578125" style="20" bestFit="1" customWidth="1"/>
    <col min="30" max="16384" width="17.42578125" style="20"/>
  </cols>
  <sheetData>
    <row r="1" spans="1:16" ht="70.5" customHeight="1">
      <c r="A1" s="19" t="s">
        <v>1713</v>
      </c>
    </row>
    <row r="4" spans="1:16" ht="14.45">
      <c r="C4" s="21" t="s">
        <v>4</v>
      </c>
      <c r="D4" s="20" t="s">
        <v>2</v>
      </c>
      <c r="E4" s="20" t="s">
        <v>1714</v>
      </c>
      <c r="F4" s="20" t="s">
        <v>165</v>
      </c>
      <c r="G4" s="20" t="s">
        <v>1715</v>
      </c>
      <c r="H4" s="22" t="s">
        <v>1716</v>
      </c>
      <c r="I4" s="22" t="s">
        <v>1717</v>
      </c>
      <c r="J4" s="20" t="s">
        <v>1718</v>
      </c>
      <c r="K4" s="20" t="s">
        <v>170</v>
      </c>
      <c r="L4" s="20" t="s">
        <v>9</v>
      </c>
      <c r="M4" s="24" t="s">
        <v>1719</v>
      </c>
      <c r="N4" s="20" t="s">
        <v>1720</v>
      </c>
      <c r="O4" s="20"/>
      <c r="P4" s="20"/>
    </row>
    <row r="5" spans="1:16">
      <c r="C5" s="21">
        <v>45656</v>
      </c>
      <c r="D5" s="20" t="s">
        <v>173</v>
      </c>
      <c r="E5" s="20" t="s">
        <v>36</v>
      </c>
      <c r="F5" s="20" t="s">
        <v>174</v>
      </c>
      <c r="G5" s="20">
        <v>1335</v>
      </c>
      <c r="H5" s="25">
        <v>0.39930555555555558</v>
      </c>
      <c r="I5" s="25">
        <v>0.54513888888888884</v>
      </c>
      <c r="J5" s="20">
        <v>5</v>
      </c>
      <c r="K5" s="20">
        <v>1</v>
      </c>
      <c r="L5" s="20">
        <v>4</v>
      </c>
      <c r="M5" s="26">
        <v>20</v>
      </c>
      <c r="N5" s="20"/>
      <c r="O5" s="20"/>
      <c r="P5" s="20"/>
    </row>
    <row r="6" spans="1:16">
      <c r="C6" s="21">
        <v>45656</v>
      </c>
      <c r="D6" s="20" t="s">
        <v>173</v>
      </c>
      <c r="E6" s="20" t="s">
        <v>36</v>
      </c>
      <c r="F6" s="20" t="s">
        <v>177</v>
      </c>
      <c r="G6" s="20">
        <v>7895</v>
      </c>
      <c r="H6" s="25">
        <v>0.97569444444444442</v>
      </c>
      <c r="I6" s="25">
        <v>0.125</v>
      </c>
      <c r="J6" s="20">
        <v>4</v>
      </c>
      <c r="K6" s="20">
        <v>4</v>
      </c>
      <c r="L6" s="20">
        <v>0</v>
      </c>
      <c r="M6" s="26">
        <v>100</v>
      </c>
      <c r="N6" s="20"/>
      <c r="O6" s="20"/>
      <c r="P6" s="20"/>
    </row>
    <row r="7" spans="1:16">
      <c r="C7" s="21">
        <v>45656</v>
      </c>
      <c r="D7" s="20" t="s">
        <v>173</v>
      </c>
      <c r="E7" s="20" t="s">
        <v>13</v>
      </c>
      <c r="F7" s="20" t="s">
        <v>174</v>
      </c>
      <c r="G7" s="20">
        <v>1001</v>
      </c>
      <c r="H7" s="25">
        <v>0.3125</v>
      </c>
      <c r="I7" s="25">
        <v>0.49305555555555558</v>
      </c>
      <c r="J7" s="20">
        <v>7</v>
      </c>
      <c r="K7" s="20">
        <v>7</v>
      </c>
      <c r="L7" s="20">
        <v>0</v>
      </c>
      <c r="M7" s="26">
        <v>100</v>
      </c>
      <c r="N7" s="20"/>
      <c r="O7" s="20"/>
      <c r="P7" s="20"/>
    </row>
    <row r="8" spans="1:16">
      <c r="C8" s="21">
        <v>45656</v>
      </c>
      <c r="D8" s="20" t="s">
        <v>147</v>
      </c>
      <c r="E8" s="20" t="s">
        <v>180</v>
      </c>
      <c r="F8" s="20" t="s">
        <v>181</v>
      </c>
      <c r="G8" s="20">
        <v>2022</v>
      </c>
      <c r="H8" s="25">
        <v>9.0277777777777776E-2</v>
      </c>
      <c r="I8" s="25">
        <v>0.15277777777777779</v>
      </c>
      <c r="J8" s="20">
        <v>12</v>
      </c>
      <c r="K8" s="20">
        <v>12</v>
      </c>
      <c r="L8" s="20">
        <v>0</v>
      </c>
      <c r="M8" s="26">
        <v>100</v>
      </c>
      <c r="N8" s="20"/>
      <c r="O8" s="20"/>
      <c r="P8" s="20"/>
    </row>
    <row r="9" spans="1:16">
      <c r="C9" s="21">
        <v>45656</v>
      </c>
      <c r="D9" s="20" t="s">
        <v>13</v>
      </c>
      <c r="E9" s="20" t="s">
        <v>183</v>
      </c>
      <c r="F9" s="20" t="s">
        <v>174</v>
      </c>
      <c r="G9" s="20">
        <v>1002</v>
      </c>
      <c r="H9" s="25">
        <v>0.53472222222222221</v>
      </c>
      <c r="I9" s="25">
        <v>0.78472222222222221</v>
      </c>
      <c r="J9" s="20">
        <v>6</v>
      </c>
      <c r="K9" s="20">
        <v>6</v>
      </c>
      <c r="L9" s="20">
        <v>0</v>
      </c>
      <c r="M9" s="26">
        <v>100</v>
      </c>
      <c r="N9" s="20"/>
      <c r="O9" s="20"/>
      <c r="P9" s="20"/>
    </row>
    <row r="10" spans="1:16">
      <c r="C10" s="21">
        <v>45747</v>
      </c>
      <c r="D10" s="20" t="s">
        <v>183</v>
      </c>
      <c r="E10" s="20" t="s">
        <v>173</v>
      </c>
      <c r="F10" s="20" t="s">
        <v>174</v>
      </c>
      <c r="G10" s="20">
        <v>1003</v>
      </c>
      <c r="H10" s="25">
        <v>0.81944444444444442</v>
      </c>
      <c r="I10" s="25">
        <v>0.85416666666666663</v>
      </c>
      <c r="J10" s="20">
        <v>10</v>
      </c>
      <c r="K10" s="20">
        <v>0</v>
      </c>
      <c r="L10" s="20">
        <v>10</v>
      </c>
      <c r="M10" s="26">
        <v>0</v>
      </c>
      <c r="N10" s="20"/>
      <c r="O10" s="20"/>
      <c r="P10" s="20"/>
    </row>
    <row r="11" spans="1:16">
      <c r="C11" s="21">
        <v>45748</v>
      </c>
      <c r="D11" s="20" t="s">
        <v>13</v>
      </c>
      <c r="E11" s="20" t="s">
        <v>252</v>
      </c>
      <c r="F11" s="20" t="s">
        <v>250</v>
      </c>
      <c r="G11" s="20">
        <v>649</v>
      </c>
      <c r="H11" s="25">
        <v>0.47916666666666669</v>
      </c>
      <c r="I11" s="25">
        <v>0.57986111111111116</v>
      </c>
      <c r="J11" s="20">
        <v>45</v>
      </c>
      <c r="K11" s="20">
        <v>45</v>
      </c>
      <c r="L11" s="20">
        <v>0</v>
      </c>
      <c r="M11" s="26">
        <v>100</v>
      </c>
      <c r="N11" s="20"/>
      <c r="O11" s="20"/>
      <c r="P11" s="20"/>
    </row>
    <row r="12" spans="1:16">
      <c r="C12" s="21">
        <v>45748</v>
      </c>
      <c r="D12" s="20" t="s">
        <v>13</v>
      </c>
      <c r="E12" s="20" t="s">
        <v>192</v>
      </c>
      <c r="F12" s="20" t="s">
        <v>250</v>
      </c>
      <c r="G12" s="20">
        <v>765</v>
      </c>
      <c r="H12" s="25">
        <v>0.67361111111111116</v>
      </c>
      <c r="I12" s="25">
        <v>0.79166666666666663</v>
      </c>
      <c r="J12" s="20">
        <v>18</v>
      </c>
      <c r="K12" s="20">
        <v>18</v>
      </c>
      <c r="L12" s="20">
        <v>0</v>
      </c>
      <c r="M12" s="26">
        <v>100</v>
      </c>
      <c r="N12" s="20"/>
      <c r="O12" s="20"/>
      <c r="P12" s="20"/>
    </row>
    <row r="13" spans="1:16">
      <c r="C13" s="21">
        <v>45748</v>
      </c>
      <c r="D13" s="20" t="s">
        <v>13</v>
      </c>
      <c r="E13" s="20" t="s">
        <v>234</v>
      </c>
      <c r="F13" s="20" t="s">
        <v>250</v>
      </c>
      <c r="G13" s="20">
        <v>1831</v>
      </c>
      <c r="H13" s="25">
        <v>0.47569444444444442</v>
      </c>
      <c r="I13" s="25">
        <v>0.58333333333333337</v>
      </c>
      <c r="J13" s="20">
        <v>19</v>
      </c>
      <c r="K13" s="20">
        <v>19</v>
      </c>
      <c r="L13" s="20">
        <v>0</v>
      </c>
      <c r="M13" s="26">
        <v>100</v>
      </c>
      <c r="N13" s="20"/>
      <c r="O13" s="20"/>
      <c r="P13" s="20"/>
    </row>
    <row r="14" spans="1:16">
      <c r="C14" s="21">
        <v>45748</v>
      </c>
      <c r="D14" s="20" t="s">
        <v>13</v>
      </c>
      <c r="E14" s="20" t="s">
        <v>346</v>
      </c>
      <c r="F14" s="20" t="s">
        <v>250</v>
      </c>
      <c r="G14" s="20">
        <v>573</v>
      </c>
      <c r="H14" s="25">
        <v>0.47569444444444442</v>
      </c>
      <c r="I14" s="25">
        <v>0.55902777777777779</v>
      </c>
      <c r="J14" s="20">
        <v>17</v>
      </c>
      <c r="K14" s="20">
        <v>17</v>
      </c>
      <c r="L14" s="20">
        <v>0</v>
      </c>
      <c r="M14" s="26">
        <v>100</v>
      </c>
      <c r="N14" s="20"/>
      <c r="O14" s="20"/>
      <c r="P14" s="20"/>
    </row>
    <row r="15" spans="1:16">
      <c r="C15" s="21">
        <v>45749</v>
      </c>
      <c r="D15" s="20" t="s">
        <v>175</v>
      </c>
      <c r="E15" s="20" t="s">
        <v>173</v>
      </c>
      <c r="F15" s="20" t="s">
        <v>257</v>
      </c>
      <c r="G15" s="20">
        <v>8055</v>
      </c>
      <c r="H15" s="25">
        <v>0.5625</v>
      </c>
      <c r="I15" s="25">
        <v>0.61458333333333337</v>
      </c>
      <c r="J15" s="20">
        <v>10</v>
      </c>
      <c r="K15" s="20">
        <v>0</v>
      </c>
      <c r="L15" s="20">
        <v>10</v>
      </c>
      <c r="M15" s="26">
        <v>0</v>
      </c>
      <c r="N15" s="20"/>
      <c r="O15" s="20"/>
      <c r="P15" s="20"/>
    </row>
    <row r="16" spans="1:16">
      <c r="C16" s="21">
        <v>45751</v>
      </c>
      <c r="D16" s="20" t="s">
        <v>13</v>
      </c>
      <c r="E16" s="20" t="s">
        <v>185</v>
      </c>
      <c r="F16" s="20" t="s">
        <v>186</v>
      </c>
      <c r="G16" s="20">
        <v>921</v>
      </c>
      <c r="H16" s="25">
        <v>0.81597222222222221</v>
      </c>
      <c r="I16" s="25">
        <v>2.0833333333333332E-2</v>
      </c>
      <c r="J16" s="20">
        <v>19</v>
      </c>
      <c r="K16" s="20">
        <v>19</v>
      </c>
      <c r="L16" s="20">
        <v>0</v>
      </c>
      <c r="M16" s="26">
        <v>100</v>
      </c>
      <c r="N16" s="20"/>
      <c r="O16" s="20"/>
      <c r="P16" s="20"/>
    </row>
    <row r="17" spans="3:16">
      <c r="C17" s="21">
        <v>45752</v>
      </c>
      <c r="D17" s="20" t="s">
        <v>37</v>
      </c>
      <c r="E17" s="20" t="s">
        <v>147</v>
      </c>
      <c r="F17" s="20" t="s">
        <v>181</v>
      </c>
      <c r="G17" s="20">
        <v>1316</v>
      </c>
      <c r="H17" s="25">
        <v>0.50347222222222221</v>
      </c>
      <c r="I17" s="25">
        <v>0.71875</v>
      </c>
      <c r="J17" s="20">
        <v>9</v>
      </c>
      <c r="K17" s="20">
        <v>8</v>
      </c>
      <c r="L17" s="20">
        <v>1</v>
      </c>
      <c r="M17" s="26">
        <v>88.888888888888886</v>
      </c>
      <c r="N17" s="20"/>
      <c r="O17" s="20"/>
      <c r="P17" s="20"/>
    </row>
    <row r="18" spans="3:16">
      <c r="C18" s="21">
        <v>45752</v>
      </c>
      <c r="D18" s="20" t="s">
        <v>173</v>
      </c>
      <c r="E18" s="20" t="s">
        <v>13</v>
      </c>
      <c r="F18" s="20" t="s">
        <v>561</v>
      </c>
      <c r="G18" s="20">
        <v>3109</v>
      </c>
      <c r="H18" s="25">
        <v>0.30902777777777779</v>
      </c>
      <c r="I18" s="25">
        <v>0.53125</v>
      </c>
      <c r="J18" s="20">
        <v>10</v>
      </c>
      <c r="K18" s="20">
        <v>0</v>
      </c>
      <c r="L18" s="20">
        <v>10</v>
      </c>
      <c r="M18" s="26">
        <v>0</v>
      </c>
      <c r="N18" s="20"/>
      <c r="O18" s="20"/>
      <c r="P18" s="20"/>
    </row>
    <row r="19" spans="3:16">
      <c r="C19" s="21">
        <v>45752</v>
      </c>
      <c r="D19" s="20" t="s">
        <v>147</v>
      </c>
      <c r="E19" s="20" t="s">
        <v>180</v>
      </c>
      <c r="F19" s="20" t="s">
        <v>181</v>
      </c>
      <c r="G19" s="20">
        <v>2022</v>
      </c>
      <c r="H19" s="25">
        <v>0.83680555555555558</v>
      </c>
      <c r="I19" s="25">
        <v>0.90277777777777779</v>
      </c>
      <c r="J19" s="20">
        <v>9</v>
      </c>
      <c r="K19" s="20">
        <v>8</v>
      </c>
      <c r="L19" s="20">
        <v>1</v>
      </c>
      <c r="M19" s="26">
        <v>88.888888888888886</v>
      </c>
      <c r="N19" s="20"/>
      <c r="O19" s="20"/>
      <c r="P19" s="20"/>
    </row>
    <row r="20" spans="3:16">
      <c r="C20" s="21">
        <v>45752</v>
      </c>
      <c r="D20" s="20" t="s">
        <v>13</v>
      </c>
      <c r="E20" s="20" t="s">
        <v>183</v>
      </c>
      <c r="F20" s="20" t="s">
        <v>174</v>
      </c>
      <c r="G20" s="20">
        <v>6002</v>
      </c>
      <c r="H20" s="25">
        <v>0.60069444444444442</v>
      </c>
      <c r="I20" s="25">
        <v>0.85069444444444442</v>
      </c>
      <c r="J20" s="20">
        <v>10</v>
      </c>
      <c r="K20" s="20">
        <v>0</v>
      </c>
      <c r="L20" s="20">
        <v>10</v>
      </c>
      <c r="M20" s="26">
        <v>0</v>
      </c>
      <c r="N20" s="20"/>
      <c r="O20" s="20"/>
      <c r="P20" s="20"/>
    </row>
    <row r="21" spans="3:16">
      <c r="C21" s="21">
        <v>45752</v>
      </c>
      <c r="D21" s="20" t="s">
        <v>13</v>
      </c>
      <c r="E21" s="20" t="s">
        <v>346</v>
      </c>
      <c r="F21" s="20" t="s">
        <v>250</v>
      </c>
      <c r="G21" s="20">
        <v>573</v>
      </c>
      <c r="H21" s="25">
        <v>0.47569444444444442</v>
      </c>
      <c r="I21" s="25">
        <v>0.55902777777777779</v>
      </c>
      <c r="J21" s="20">
        <v>29</v>
      </c>
      <c r="K21" s="20">
        <v>29</v>
      </c>
      <c r="L21" s="20">
        <v>0</v>
      </c>
      <c r="M21" s="26">
        <v>100</v>
      </c>
      <c r="N21" s="20"/>
      <c r="O21" s="20"/>
      <c r="P21" s="20"/>
    </row>
    <row r="22" spans="3:16">
      <c r="C22" s="21">
        <v>45752</v>
      </c>
      <c r="D22" s="20" t="s">
        <v>236</v>
      </c>
      <c r="E22" s="20" t="s">
        <v>13</v>
      </c>
      <c r="F22" s="20" t="s">
        <v>250</v>
      </c>
      <c r="G22" s="20">
        <v>810</v>
      </c>
      <c r="H22" s="25">
        <v>0.64930555555555558</v>
      </c>
      <c r="I22" s="25">
        <v>0.78125</v>
      </c>
      <c r="J22" s="20">
        <v>45</v>
      </c>
      <c r="K22" s="20">
        <v>45</v>
      </c>
      <c r="L22" s="20">
        <v>0</v>
      </c>
      <c r="M22" s="26">
        <v>100</v>
      </c>
      <c r="N22" s="20"/>
      <c r="O22" s="20"/>
      <c r="P22" s="20"/>
    </row>
    <row r="23" spans="3:16">
      <c r="C23" s="21">
        <v>45753</v>
      </c>
      <c r="D23" s="20" t="s">
        <v>33</v>
      </c>
      <c r="E23" s="20" t="s">
        <v>147</v>
      </c>
      <c r="F23" s="20" t="s">
        <v>181</v>
      </c>
      <c r="G23" s="20">
        <v>1304</v>
      </c>
      <c r="H23" s="25">
        <v>0.5</v>
      </c>
      <c r="I23" s="25">
        <v>0.72569444444444442</v>
      </c>
      <c r="J23" s="20">
        <v>8</v>
      </c>
      <c r="K23" s="20">
        <v>1</v>
      </c>
      <c r="L23" s="20">
        <v>7</v>
      </c>
      <c r="M23" s="26">
        <v>12.5</v>
      </c>
      <c r="N23" s="20"/>
      <c r="O23" s="20"/>
      <c r="P23" s="20"/>
    </row>
    <row r="24" spans="3:16">
      <c r="C24" s="21">
        <v>45753</v>
      </c>
      <c r="D24" s="20" t="s">
        <v>36</v>
      </c>
      <c r="E24" s="20" t="s">
        <v>147</v>
      </c>
      <c r="F24" s="20" t="s">
        <v>181</v>
      </c>
      <c r="G24" s="20">
        <v>1854</v>
      </c>
      <c r="H24" s="25">
        <v>0.5</v>
      </c>
      <c r="I24" s="25">
        <v>0.69097222222222221</v>
      </c>
      <c r="J24" s="20">
        <v>8</v>
      </c>
      <c r="K24" s="20">
        <v>8</v>
      </c>
      <c r="L24" s="20">
        <v>0</v>
      </c>
      <c r="M24" s="26">
        <v>100</v>
      </c>
      <c r="N24" s="20"/>
      <c r="O24" s="20"/>
      <c r="P24" s="20"/>
    </row>
    <row r="25" spans="3:16">
      <c r="C25" s="21">
        <v>45753</v>
      </c>
      <c r="D25" s="20" t="s">
        <v>147</v>
      </c>
      <c r="E25" s="20" t="s">
        <v>180</v>
      </c>
      <c r="F25" s="20" t="s">
        <v>181</v>
      </c>
      <c r="G25" s="20">
        <v>2020</v>
      </c>
      <c r="H25" s="25">
        <v>0.76736111111111116</v>
      </c>
      <c r="I25" s="25">
        <v>0.82986111111111116</v>
      </c>
      <c r="J25" s="20">
        <v>10</v>
      </c>
      <c r="K25" s="20">
        <v>10</v>
      </c>
      <c r="L25" s="20">
        <v>0</v>
      </c>
      <c r="M25" s="26">
        <v>100</v>
      </c>
      <c r="N25" s="20"/>
      <c r="O25" s="20"/>
      <c r="P25" s="20"/>
    </row>
    <row r="26" spans="3:16">
      <c r="C26" s="21">
        <v>45753</v>
      </c>
      <c r="D26" s="20" t="s">
        <v>147</v>
      </c>
      <c r="E26" s="20" t="s">
        <v>180</v>
      </c>
      <c r="F26" s="20" t="s">
        <v>181</v>
      </c>
      <c r="G26" s="20">
        <v>2022</v>
      </c>
      <c r="H26" s="25">
        <v>0.83680555555555558</v>
      </c>
      <c r="I26" s="25">
        <v>0.90277777777777779</v>
      </c>
      <c r="J26" s="20">
        <v>8</v>
      </c>
      <c r="K26" s="20">
        <v>1</v>
      </c>
      <c r="L26" s="20">
        <v>7</v>
      </c>
      <c r="M26" s="26">
        <v>12.5</v>
      </c>
      <c r="N26" s="20"/>
      <c r="O26" s="20"/>
      <c r="P26" s="20"/>
    </row>
    <row r="27" spans="3:16">
      <c r="C27" s="21">
        <v>45753</v>
      </c>
      <c r="D27" s="20" t="s">
        <v>147</v>
      </c>
      <c r="E27" s="20" t="s">
        <v>180</v>
      </c>
      <c r="F27" s="20" t="s">
        <v>181</v>
      </c>
      <c r="G27" s="20">
        <v>2022</v>
      </c>
      <c r="H27" s="25">
        <v>0.83680555555555558</v>
      </c>
      <c r="I27" s="25">
        <v>0.89930555555555558</v>
      </c>
      <c r="J27" s="20">
        <v>28</v>
      </c>
      <c r="K27" s="20">
        <v>28</v>
      </c>
      <c r="L27" s="20">
        <v>0</v>
      </c>
      <c r="M27" s="26">
        <v>100</v>
      </c>
      <c r="N27" s="20"/>
      <c r="O27" s="20"/>
      <c r="P27" s="20"/>
    </row>
    <row r="28" spans="3:16">
      <c r="C28" s="21">
        <v>45753</v>
      </c>
      <c r="D28" s="20" t="s">
        <v>13</v>
      </c>
      <c r="E28" s="20" t="s">
        <v>147</v>
      </c>
      <c r="F28" s="20" t="s">
        <v>181</v>
      </c>
      <c r="G28" s="20">
        <v>1858</v>
      </c>
      <c r="H28" s="25">
        <v>0.49652777777777779</v>
      </c>
      <c r="I28" s="25">
        <v>0.71527777777777779</v>
      </c>
      <c r="J28" s="20">
        <v>20</v>
      </c>
      <c r="K28" s="20">
        <v>20</v>
      </c>
      <c r="L28" s="20">
        <v>0</v>
      </c>
      <c r="M28" s="26">
        <v>100</v>
      </c>
      <c r="N28" s="20"/>
      <c r="O28" s="20"/>
      <c r="P28" s="20"/>
    </row>
    <row r="29" spans="3:16">
      <c r="C29" s="21">
        <v>45753</v>
      </c>
      <c r="D29" s="20" t="s">
        <v>13</v>
      </c>
      <c r="E29" s="20" t="s">
        <v>310</v>
      </c>
      <c r="F29" s="20" t="s">
        <v>250</v>
      </c>
      <c r="G29" s="20">
        <v>677</v>
      </c>
      <c r="H29" s="25">
        <v>0.3611111111111111</v>
      </c>
      <c r="I29" s="25">
        <v>0.46180555555555558</v>
      </c>
      <c r="J29" s="20">
        <v>29</v>
      </c>
      <c r="K29" s="20">
        <v>29</v>
      </c>
      <c r="L29" s="20">
        <v>0</v>
      </c>
      <c r="M29" s="26">
        <v>100</v>
      </c>
      <c r="N29" s="20"/>
      <c r="O29" s="20"/>
      <c r="P29" s="20"/>
    </row>
    <row r="30" spans="3:16">
      <c r="C30" s="21">
        <v>45753</v>
      </c>
      <c r="D30" s="20" t="s">
        <v>22</v>
      </c>
      <c r="E30" s="20" t="s">
        <v>147</v>
      </c>
      <c r="F30" s="20" t="s">
        <v>181</v>
      </c>
      <c r="G30" s="20">
        <v>1302</v>
      </c>
      <c r="H30" s="25">
        <v>0.4826388888888889</v>
      </c>
      <c r="I30" s="25">
        <v>0.6875</v>
      </c>
      <c r="J30" s="20">
        <v>10</v>
      </c>
      <c r="K30" s="20">
        <v>10</v>
      </c>
      <c r="L30" s="20">
        <v>0</v>
      </c>
      <c r="M30" s="26">
        <v>100</v>
      </c>
      <c r="N30" s="20"/>
      <c r="O30" s="20"/>
      <c r="P30" s="20"/>
    </row>
    <row r="31" spans="3:16">
      <c r="C31" s="21">
        <v>45754</v>
      </c>
      <c r="D31" s="20" t="s">
        <v>183</v>
      </c>
      <c r="E31" s="20" t="s">
        <v>173</v>
      </c>
      <c r="F31" s="20" t="s">
        <v>174</v>
      </c>
      <c r="G31" s="20">
        <v>1003</v>
      </c>
      <c r="H31" s="25">
        <v>0.81944444444444442</v>
      </c>
      <c r="I31" s="25">
        <v>0.85416666666666663</v>
      </c>
      <c r="J31" s="20">
        <v>10</v>
      </c>
      <c r="K31" s="20">
        <v>0</v>
      </c>
      <c r="L31" s="20">
        <v>10</v>
      </c>
      <c r="M31" s="26">
        <v>0</v>
      </c>
      <c r="N31" s="20"/>
      <c r="O31" s="20"/>
      <c r="P31" s="20"/>
    </row>
    <row r="32" spans="3:16">
      <c r="C32" s="21">
        <v>45755</v>
      </c>
      <c r="D32" s="20" t="s">
        <v>206</v>
      </c>
      <c r="E32" s="20" t="s">
        <v>13</v>
      </c>
      <c r="F32" s="20" t="s">
        <v>250</v>
      </c>
      <c r="G32" s="20">
        <v>586</v>
      </c>
      <c r="H32" s="25">
        <v>0.53125</v>
      </c>
      <c r="I32" s="25">
        <v>0.62152777777777779</v>
      </c>
      <c r="J32" s="20">
        <v>17</v>
      </c>
      <c r="K32" s="20">
        <v>17</v>
      </c>
      <c r="L32" s="20">
        <v>0</v>
      </c>
      <c r="M32" s="26">
        <v>100</v>
      </c>
      <c r="N32" s="20"/>
      <c r="O32" s="20"/>
      <c r="P32" s="20"/>
    </row>
    <row r="33" spans="3:16">
      <c r="C33" s="21">
        <v>45755</v>
      </c>
      <c r="D33" s="20" t="s">
        <v>192</v>
      </c>
      <c r="E33" s="20" t="s">
        <v>13</v>
      </c>
      <c r="F33" s="20" t="s">
        <v>250</v>
      </c>
      <c r="G33" s="20">
        <v>1328</v>
      </c>
      <c r="H33" s="25">
        <v>0.50694444444444442</v>
      </c>
      <c r="I33" s="25">
        <v>0.625</v>
      </c>
      <c r="J33" s="20">
        <v>18</v>
      </c>
      <c r="K33" s="20">
        <v>18</v>
      </c>
      <c r="L33" s="20">
        <v>0</v>
      </c>
      <c r="M33" s="26">
        <v>100</v>
      </c>
      <c r="N33" s="20"/>
      <c r="O33" s="20"/>
      <c r="P33" s="20"/>
    </row>
    <row r="34" spans="3:16">
      <c r="C34" s="21">
        <v>45755</v>
      </c>
      <c r="D34" s="20" t="s">
        <v>234</v>
      </c>
      <c r="E34" s="20" t="s">
        <v>13</v>
      </c>
      <c r="F34" s="20" t="s">
        <v>250</v>
      </c>
      <c r="G34" s="20">
        <v>1832</v>
      </c>
      <c r="H34" s="25">
        <v>0.61458333333333337</v>
      </c>
      <c r="I34" s="25">
        <v>0.73263888888888884</v>
      </c>
      <c r="J34" s="20">
        <v>19</v>
      </c>
      <c r="K34" s="20">
        <v>19</v>
      </c>
      <c r="L34" s="20">
        <v>0</v>
      </c>
      <c r="M34" s="26">
        <v>100</v>
      </c>
      <c r="N34" s="20"/>
      <c r="O34" s="20"/>
      <c r="P34" s="20"/>
    </row>
    <row r="35" spans="3:16">
      <c r="C35" s="21">
        <v>45755</v>
      </c>
      <c r="D35" s="20" t="s">
        <v>310</v>
      </c>
      <c r="E35" s="20" t="s">
        <v>13</v>
      </c>
      <c r="F35" s="20" t="s">
        <v>250</v>
      </c>
      <c r="G35" s="20">
        <v>678</v>
      </c>
      <c r="H35" s="25">
        <v>0.5</v>
      </c>
      <c r="I35" s="25">
        <v>0.61111111111111116</v>
      </c>
      <c r="J35" s="20">
        <v>45</v>
      </c>
      <c r="K35" s="20">
        <v>45</v>
      </c>
      <c r="L35" s="20">
        <v>0</v>
      </c>
      <c r="M35" s="26">
        <v>100</v>
      </c>
      <c r="N35" s="20"/>
      <c r="O35" s="20"/>
      <c r="P35" s="20"/>
    </row>
    <row r="36" spans="3:16">
      <c r="C36" s="21">
        <v>45756</v>
      </c>
      <c r="D36" s="20" t="s">
        <v>185</v>
      </c>
      <c r="E36" s="20" t="s">
        <v>147</v>
      </c>
      <c r="F36" s="20" t="s">
        <v>181</v>
      </c>
      <c r="G36" s="20">
        <v>2333</v>
      </c>
      <c r="H36" s="25">
        <v>0.79513888888888884</v>
      </c>
      <c r="I36" s="25">
        <v>0.85763888888888884</v>
      </c>
      <c r="J36" s="20">
        <v>40</v>
      </c>
      <c r="K36" s="20">
        <v>0</v>
      </c>
      <c r="L36" s="20">
        <v>40</v>
      </c>
      <c r="M36" s="26">
        <v>0</v>
      </c>
      <c r="N36" s="20"/>
      <c r="O36" s="20"/>
      <c r="P36" s="20"/>
    </row>
    <row r="37" spans="3:16">
      <c r="C37" s="21">
        <v>45756</v>
      </c>
      <c r="D37" s="20" t="s">
        <v>175</v>
      </c>
      <c r="E37" s="20" t="s">
        <v>173</v>
      </c>
      <c r="F37" s="20" t="s">
        <v>257</v>
      </c>
      <c r="G37" s="20">
        <v>8055</v>
      </c>
      <c r="H37" s="25">
        <v>0.5625</v>
      </c>
      <c r="I37" s="25">
        <v>0.61458333333333337</v>
      </c>
      <c r="J37" s="20">
        <v>10</v>
      </c>
      <c r="K37" s="20">
        <v>0</v>
      </c>
      <c r="L37" s="20">
        <v>10</v>
      </c>
      <c r="M37" s="26">
        <v>0</v>
      </c>
      <c r="N37" s="20"/>
      <c r="O37" s="20"/>
      <c r="P37" s="20"/>
    </row>
    <row r="38" spans="3:16">
      <c r="C38" s="21">
        <v>45757</v>
      </c>
      <c r="D38" s="20" t="s">
        <v>111</v>
      </c>
      <c r="E38" s="20" t="s">
        <v>503</v>
      </c>
      <c r="F38" s="20" t="s">
        <v>265</v>
      </c>
      <c r="G38" s="20">
        <v>888</v>
      </c>
      <c r="H38" s="25">
        <v>0.88541666666666663</v>
      </c>
      <c r="I38" s="25">
        <v>0.36805555555555558</v>
      </c>
      <c r="J38" s="20">
        <v>27</v>
      </c>
      <c r="K38" s="20">
        <v>24</v>
      </c>
      <c r="L38" s="20">
        <v>3</v>
      </c>
      <c r="M38" s="26">
        <v>88.888888888888886</v>
      </c>
      <c r="N38" s="20"/>
      <c r="O38" s="20"/>
      <c r="P38" s="20"/>
    </row>
    <row r="39" spans="3:16">
      <c r="C39" s="21">
        <v>45757</v>
      </c>
      <c r="D39" s="20" t="s">
        <v>13</v>
      </c>
      <c r="E39" s="20" t="s">
        <v>111</v>
      </c>
      <c r="F39" s="20" t="s">
        <v>265</v>
      </c>
      <c r="G39" s="20">
        <v>102</v>
      </c>
      <c r="H39" s="25">
        <v>0.44097222222222221</v>
      </c>
      <c r="I39" s="25">
        <v>0.80902777777777779</v>
      </c>
      <c r="J39" s="20">
        <v>27</v>
      </c>
      <c r="K39" s="20">
        <v>24</v>
      </c>
      <c r="L39" s="20">
        <v>3</v>
      </c>
      <c r="M39" s="26">
        <v>88.888888888888886</v>
      </c>
      <c r="N39" s="20"/>
      <c r="O39" s="20"/>
      <c r="P39" s="20"/>
    </row>
    <row r="40" spans="3:16">
      <c r="C40" s="21">
        <v>45758</v>
      </c>
      <c r="D40" s="20" t="s">
        <v>173</v>
      </c>
      <c r="E40" s="20" t="s">
        <v>13</v>
      </c>
      <c r="F40" s="20" t="s">
        <v>174</v>
      </c>
      <c r="G40" s="20">
        <v>5001</v>
      </c>
      <c r="H40" s="25">
        <v>0.35416666666666669</v>
      </c>
      <c r="I40" s="25">
        <v>0.53125</v>
      </c>
      <c r="J40" s="20">
        <v>10</v>
      </c>
      <c r="K40" s="20">
        <v>0</v>
      </c>
      <c r="L40" s="20">
        <v>10</v>
      </c>
      <c r="M40" s="26">
        <v>0</v>
      </c>
      <c r="N40" s="20"/>
      <c r="O40" s="20"/>
      <c r="P40" s="20"/>
    </row>
    <row r="41" spans="3:16">
      <c r="C41" s="21">
        <v>45758</v>
      </c>
      <c r="D41" s="20" t="s">
        <v>13</v>
      </c>
      <c r="E41" s="20" t="s">
        <v>185</v>
      </c>
      <c r="F41" s="20" t="s">
        <v>186</v>
      </c>
      <c r="G41" s="20">
        <v>921</v>
      </c>
      <c r="H41" s="25">
        <v>0.81597222222222221</v>
      </c>
      <c r="I41" s="25">
        <v>2.0833333333333332E-2</v>
      </c>
      <c r="J41" s="20">
        <v>24</v>
      </c>
      <c r="K41" s="20">
        <v>10</v>
      </c>
      <c r="L41" s="20">
        <v>14</v>
      </c>
      <c r="M41" s="26">
        <v>41.666666666666664</v>
      </c>
      <c r="N41" s="20"/>
      <c r="O41" s="20"/>
      <c r="P41" s="20"/>
    </row>
    <row r="42" spans="3:16">
      <c r="C42" s="21">
        <v>45759</v>
      </c>
      <c r="D42" s="20" t="s">
        <v>417</v>
      </c>
      <c r="E42" s="20" t="s">
        <v>13</v>
      </c>
      <c r="F42" s="20" t="s">
        <v>250</v>
      </c>
      <c r="G42" s="20">
        <v>1792</v>
      </c>
      <c r="H42" s="25">
        <v>0.50347222222222221</v>
      </c>
      <c r="I42" s="25">
        <v>0.61805555555555558</v>
      </c>
      <c r="J42" s="20">
        <v>29</v>
      </c>
      <c r="K42" s="20">
        <v>29</v>
      </c>
      <c r="L42" s="20">
        <v>0</v>
      </c>
      <c r="M42" s="26">
        <v>100</v>
      </c>
      <c r="N42" s="20"/>
      <c r="O42" s="20"/>
      <c r="P42" s="20"/>
    </row>
    <row r="43" spans="3:16">
      <c r="C43" s="21">
        <v>45759</v>
      </c>
      <c r="D43" s="20" t="s">
        <v>36</v>
      </c>
      <c r="E43" s="20" t="s">
        <v>392</v>
      </c>
      <c r="F43" s="20" t="s">
        <v>1721</v>
      </c>
      <c r="G43" s="20">
        <v>965</v>
      </c>
      <c r="H43" s="25">
        <v>0.57291666666666663</v>
      </c>
      <c r="I43" s="25">
        <v>0.625</v>
      </c>
      <c r="J43" s="20">
        <v>12</v>
      </c>
      <c r="K43" s="20">
        <v>12</v>
      </c>
      <c r="L43" s="20">
        <v>0</v>
      </c>
      <c r="M43" s="26">
        <v>100</v>
      </c>
      <c r="N43" s="20"/>
      <c r="O43" s="20"/>
      <c r="P43" s="20"/>
    </row>
    <row r="44" spans="3:16">
      <c r="C44" s="21">
        <v>45759</v>
      </c>
      <c r="D44" s="20" t="s">
        <v>36</v>
      </c>
      <c r="E44" s="20" t="s">
        <v>252</v>
      </c>
      <c r="F44" s="20" t="s">
        <v>272</v>
      </c>
      <c r="G44" s="20">
        <v>75</v>
      </c>
      <c r="H44" s="25">
        <v>0.2638888888888889</v>
      </c>
      <c r="I44" s="25">
        <v>0.33680555555555558</v>
      </c>
      <c r="J44" s="20">
        <v>20</v>
      </c>
      <c r="K44" s="20">
        <v>15</v>
      </c>
      <c r="L44" s="20">
        <v>5</v>
      </c>
      <c r="M44" s="26">
        <v>75</v>
      </c>
      <c r="N44" s="20"/>
      <c r="O44" s="20"/>
      <c r="P44" s="20"/>
    </row>
    <row r="45" spans="3:16">
      <c r="C45" s="21">
        <v>45759</v>
      </c>
      <c r="D45" s="20" t="s">
        <v>36</v>
      </c>
      <c r="E45" s="20" t="s">
        <v>147</v>
      </c>
      <c r="F45" s="20" t="s">
        <v>181</v>
      </c>
      <c r="G45" s="20">
        <v>1854</v>
      </c>
      <c r="H45" s="25">
        <v>0.5</v>
      </c>
      <c r="I45" s="25">
        <v>0.69097222222222221</v>
      </c>
      <c r="J45" s="20">
        <v>20</v>
      </c>
      <c r="K45" s="20">
        <v>20</v>
      </c>
      <c r="L45" s="20">
        <v>0</v>
      </c>
      <c r="M45" s="26">
        <v>100</v>
      </c>
      <c r="N45" s="20"/>
      <c r="O45" s="20"/>
      <c r="P45" s="20"/>
    </row>
    <row r="46" spans="3:16">
      <c r="C46" s="21">
        <v>45759</v>
      </c>
      <c r="D46" s="20" t="s">
        <v>36</v>
      </c>
      <c r="E46" s="20" t="s">
        <v>183</v>
      </c>
      <c r="F46" s="20" t="s">
        <v>1722</v>
      </c>
      <c r="G46" s="20">
        <v>1695</v>
      </c>
      <c r="H46" s="25">
        <v>0.77430555555555558</v>
      </c>
      <c r="I46" s="25">
        <v>0.95833333333333337</v>
      </c>
      <c r="J46" s="20">
        <v>20</v>
      </c>
      <c r="K46" s="20">
        <v>10</v>
      </c>
      <c r="L46" s="20">
        <v>10</v>
      </c>
      <c r="M46" s="26">
        <v>50</v>
      </c>
      <c r="N46" s="20"/>
      <c r="O46" s="20"/>
      <c r="P46" s="20"/>
    </row>
    <row r="47" spans="3:16">
      <c r="C47" s="21">
        <v>45759</v>
      </c>
      <c r="D47" s="20" t="s">
        <v>36</v>
      </c>
      <c r="E47" s="20" t="s">
        <v>394</v>
      </c>
      <c r="F47" s="20" t="s">
        <v>395</v>
      </c>
      <c r="G47" s="20">
        <v>438</v>
      </c>
      <c r="H47" s="25">
        <v>0.55902777777777779</v>
      </c>
      <c r="I47" s="25">
        <v>0.68402777777777779</v>
      </c>
      <c r="J47" s="20">
        <v>9</v>
      </c>
      <c r="K47" s="20">
        <v>9</v>
      </c>
      <c r="L47" s="20">
        <v>0</v>
      </c>
      <c r="M47" s="26">
        <v>100</v>
      </c>
      <c r="N47" s="20"/>
      <c r="O47" s="20"/>
      <c r="P47" s="20"/>
    </row>
    <row r="48" spans="3:16">
      <c r="C48" s="21">
        <v>45759</v>
      </c>
      <c r="D48" s="20" t="s">
        <v>37</v>
      </c>
      <c r="E48" s="20" t="s">
        <v>147</v>
      </c>
      <c r="F48" s="20" t="s">
        <v>181</v>
      </c>
      <c r="G48" s="20">
        <v>1316</v>
      </c>
      <c r="H48" s="25">
        <v>0.50347222222222221</v>
      </c>
      <c r="I48" s="25">
        <v>0.71875</v>
      </c>
      <c r="J48" s="20">
        <v>20</v>
      </c>
      <c r="K48" s="20">
        <v>20</v>
      </c>
      <c r="L48" s="20">
        <v>0</v>
      </c>
      <c r="M48" s="26">
        <v>100</v>
      </c>
      <c r="N48" s="20"/>
      <c r="O48" s="20"/>
      <c r="P48" s="20"/>
    </row>
    <row r="49" spans="3:16">
      <c r="C49" s="21">
        <v>45759</v>
      </c>
      <c r="D49" s="20" t="s">
        <v>173</v>
      </c>
      <c r="E49" s="20" t="s">
        <v>13</v>
      </c>
      <c r="F49" s="20" t="s">
        <v>174</v>
      </c>
      <c r="G49" s="20">
        <v>6001</v>
      </c>
      <c r="H49" s="25">
        <v>0.37847222222222221</v>
      </c>
      <c r="I49" s="25">
        <v>0.55902777777777779</v>
      </c>
      <c r="J49" s="20">
        <v>10</v>
      </c>
      <c r="K49" s="20">
        <v>0</v>
      </c>
      <c r="L49" s="20">
        <v>10</v>
      </c>
      <c r="M49" s="26">
        <v>0</v>
      </c>
      <c r="N49" s="20"/>
      <c r="O49" s="20"/>
      <c r="P49" s="20"/>
    </row>
    <row r="50" spans="3:16">
      <c r="C50" s="21">
        <v>45759</v>
      </c>
      <c r="D50" s="20" t="s">
        <v>252</v>
      </c>
      <c r="E50" s="20" t="s">
        <v>232</v>
      </c>
      <c r="F50" s="20" t="s">
        <v>272</v>
      </c>
      <c r="G50" s="20">
        <v>1731</v>
      </c>
      <c r="H50" s="25">
        <v>0.40277777777777779</v>
      </c>
      <c r="I50" s="25">
        <v>0.4548611111111111</v>
      </c>
      <c r="J50" s="20">
        <v>35</v>
      </c>
      <c r="K50" s="20">
        <v>30</v>
      </c>
      <c r="L50" s="20">
        <v>5</v>
      </c>
      <c r="M50" s="26">
        <v>85.714285714285708</v>
      </c>
      <c r="N50" s="20"/>
      <c r="O50" s="20"/>
      <c r="P50" s="20"/>
    </row>
    <row r="51" spans="3:16">
      <c r="C51" s="21">
        <v>45759</v>
      </c>
      <c r="D51" s="20" t="s">
        <v>147</v>
      </c>
      <c r="E51" s="20" t="s">
        <v>180</v>
      </c>
      <c r="F51" s="20" t="s">
        <v>181</v>
      </c>
      <c r="G51" s="20">
        <v>2020</v>
      </c>
      <c r="H51" s="25">
        <v>0.76736111111111116</v>
      </c>
      <c r="I51" s="25">
        <v>0.82986111111111116</v>
      </c>
      <c r="J51" s="20">
        <v>56</v>
      </c>
      <c r="K51" s="20">
        <v>46</v>
      </c>
      <c r="L51" s="20">
        <v>10</v>
      </c>
      <c r="M51" s="26">
        <v>82.142857142857139</v>
      </c>
      <c r="N51" s="20"/>
      <c r="O51" s="20"/>
      <c r="P51" s="20"/>
    </row>
    <row r="52" spans="3:16">
      <c r="C52" s="21">
        <v>45759</v>
      </c>
      <c r="D52" s="20" t="s">
        <v>147</v>
      </c>
      <c r="E52" s="20" t="s">
        <v>180</v>
      </c>
      <c r="F52" s="20" t="s">
        <v>181</v>
      </c>
      <c r="G52" s="20">
        <v>2022</v>
      </c>
      <c r="H52" s="25">
        <v>0.83680555555555558</v>
      </c>
      <c r="I52" s="25">
        <v>0.89930555555555558</v>
      </c>
      <c r="J52" s="20">
        <v>20</v>
      </c>
      <c r="K52" s="20">
        <v>20</v>
      </c>
      <c r="L52" s="20">
        <v>0</v>
      </c>
      <c r="M52" s="26">
        <v>100</v>
      </c>
      <c r="N52" s="20"/>
      <c r="O52" s="20"/>
      <c r="P52" s="20"/>
    </row>
    <row r="53" spans="3:16">
      <c r="C53" s="21">
        <v>45759</v>
      </c>
      <c r="D53" s="20" t="s">
        <v>13</v>
      </c>
      <c r="E53" s="20" t="s">
        <v>201</v>
      </c>
      <c r="F53" s="20" t="s">
        <v>250</v>
      </c>
      <c r="G53" s="20">
        <v>601</v>
      </c>
      <c r="H53" s="25">
        <v>0.69444444444444442</v>
      </c>
      <c r="I53" s="25">
        <v>0.79166666666666663</v>
      </c>
      <c r="J53" s="20">
        <v>38</v>
      </c>
      <c r="K53" s="20">
        <v>38</v>
      </c>
      <c r="L53" s="20">
        <v>0</v>
      </c>
      <c r="M53" s="26">
        <v>100</v>
      </c>
      <c r="N53" s="20"/>
      <c r="O53" s="20"/>
      <c r="P53" s="20"/>
    </row>
    <row r="54" spans="3:16">
      <c r="C54" s="21">
        <v>45759</v>
      </c>
      <c r="D54" s="20" t="s">
        <v>13</v>
      </c>
      <c r="E54" s="20" t="s">
        <v>206</v>
      </c>
      <c r="F54" s="20" t="s">
        <v>207</v>
      </c>
      <c r="G54" s="20">
        <v>1801</v>
      </c>
      <c r="H54" s="25">
        <v>0.73958333333333337</v>
      </c>
      <c r="I54" s="25">
        <v>0.82638888888888884</v>
      </c>
      <c r="J54" s="20">
        <v>45</v>
      </c>
      <c r="K54" s="20">
        <v>44</v>
      </c>
      <c r="L54" s="20">
        <v>1</v>
      </c>
      <c r="M54" s="26">
        <v>97.777777777777771</v>
      </c>
      <c r="N54" s="20"/>
      <c r="O54" s="20"/>
      <c r="P54" s="20"/>
    </row>
    <row r="55" spans="3:16">
      <c r="C55" s="21">
        <v>45759</v>
      </c>
      <c r="D55" s="20" t="s">
        <v>13</v>
      </c>
      <c r="E55" s="20" t="s">
        <v>392</v>
      </c>
      <c r="F55" s="20" t="s">
        <v>250</v>
      </c>
      <c r="G55" s="20">
        <v>1355</v>
      </c>
      <c r="H55" s="25">
        <v>0.46527777777777779</v>
      </c>
      <c r="I55" s="25">
        <v>0.50347222222222221</v>
      </c>
      <c r="J55" s="20">
        <v>30</v>
      </c>
      <c r="K55" s="20">
        <v>30</v>
      </c>
      <c r="L55" s="20">
        <v>0</v>
      </c>
      <c r="M55" s="26">
        <v>100</v>
      </c>
      <c r="N55" s="20"/>
      <c r="O55" s="20"/>
      <c r="P55" s="20"/>
    </row>
    <row r="56" spans="3:16">
      <c r="C56" s="21">
        <v>45759</v>
      </c>
      <c r="D56" s="20" t="s">
        <v>13</v>
      </c>
      <c r="E56" s="20" t="s">
        <v>252</v>
      </c>
      <c r="F56" s="20" t="s">
        <v>272</v>
      </c>
      <c r="G56" s="20">
        <v>59</v>
      </c>
      <c r="H56" s="25">
        <v>0.24652777777777779</v>
      </c>
      <c r="I56" s="25">
        <v>0.34722222222222221</v>
      </c>
      <c r="J56" s="20">
        <v>15</v>
      </c>
      <c r="K56" s="20">
        <v>15</v>
      </c>
      <c r="L56" s="20">
        <v>0</v>
      </c>
      <c r="M56" s="26">
        <v>100</v>
      </c>
      <c r="N56" s="20"/>
      <c r="O56" s="20"/>
      <c r="P56" s="20"/>
    </row>
    <row r="57" spans="3:16">
      <c r="C57" s="21">
        <v>45759</v>
      </c>
      <c r="D57" s="20" t="s">
        <v>13</v>
      </c>
      <c r="E57" s="20" t="s">
        <v>252</v>
      </c>
      <c r="F57" s="20" t="s">
        <v>250</v>
      </c>
      <c r="G57" s="20">
        <v>649</v>
      </c>
      <c r="H57" s="25">
        <v>0.47916666666666669</v>
      </c>
      <c r="I57" s="25">
        <v>0.57986111111111116</v>
      </c>
      <c r="J57" s="20">
        <v>45</v>
      </c>
      <c r="K57" s="20">
        <v>45</v>
      </c>
      <c r="L57" s="20">
        <v>0</v>
      </c>
      <c r="M57" s="26">
        <v>100</v>
      </c>
      <c r="N57" s="20"/>
      <c r="O57" s="20"/>
      <c r="P57" s="20"/>
    </row>
    <row r="58" spans="3:16">
      <c r="C58" s="21">
        <v>45759</v>
      </c>
      <c r="D58" s="20" t="s">
        <v>13</v>
      </c>
      <c r="E58" s="20" t="s">
        <v>192</v>
      </c>
      <c r="F58" s="20" t="s">
        <v>250</v>
      </c>
      <c r="G58" s="20">
        <v>1333</v>
      </c>
      <c r="H58" s="25">
        <v>0.67361111111111116</v>
      </c>
      <c r="I58" s="25">
        <v>0.79166666666666663</v>
      </c>
      <c r="J58" s="20">
        <v>42</v>
      </c>
      <c r="K58" s="20">
        <v>42</v>
      </c>
      <c r="L58" s="20">
        <v>0</v>
      </c>
      <c r="M58" s="26">
        <v>100</v>
      </c>
      <c r="N58" s="20"/>
      <c r="O58" s="20"/>
      <c r="P58" s="20"/>
    </row>
    <row r="59" spans="3:16">
      <c r="C59" s="21">
        <v>45759</v>
      </c>
      <c r="D59" s="20" t="s">
        <v>13</v>
      </c>
      <c r="E59" s="20" t="s">
        <v>147</v>
      </c>
      <c r="F59" s="20" t="s">
        <v>181</v>
      </c>
      <c r="G59" s="20">
        <v>1858</v>
      </c>
      <c r="H59" s="25">
        <v>0.5</v>
      </c>
      <c r="I59" s="25">
        <v>0.71527777777777779</v>
      </c>
      <c r="J59" s="20">
        <v>20</v>
      </c>
      <c r="K59" s="20">
        <v>20</v>
      </c>
      <c r="L59" s="20">
        <v>0</v>
      </c>
      <c r="M59" s="26">
        <v>100</v>
      </c>
      <c r="N59" s="20"/>
      <c r="O59" s="20"/>
      <c r="P59" s="20"/>
    </row>
    <row r="60" spans="3:16">
      <c r="C60" s="21">
        <v>45759</v>
      </c>
      <c r="D60" s="20" t="s">
        <v>13</v>
      </c>
      <c r="E60" s="20" t="s">
        <v>183</v>
      </c>
      <c r="F60" s="20" t="s">
        <v>1722</v>
      </c>
      <c r="G60" s="20">
        <v>1227</v>
      </c>
      <c r="H60" s="25">
        <v>0.29166666666666669</v>
      </c>
      <c r="I60" s="25">
        <v>0.49652777777777779</v>
      </c>
      <c r="J60" s="20">
        <v>20</v>
      </c>
      <c r="K60" s="20">
        <v>20</v>
      </c>
      <c r="L60" s="20">
        <v>0</v>
      </c>
      <c r="M60" s="26">
        <v>100</v>
      </c>
      <c r="N60" s="20"/>
      <c r="O60" s="20"/>
      <c r="P60" s="20"/>
    </row>
    <row r="61" spans="3:16">
      <c r="C61" s="21">
        <v>45759</v>
      </c>
      <c r="D61" s="20" t="s">
        <v>13</v>
      </c>
      <c r="E61" s="20" t="s">
        <v>183</v>
      </c>
      <c r="F61" s="20" t="s">
        <v>278</v>
      </c>
      <c r="G61" s="20">
        <v>7540</v>
      </c>
      <c r="H61" s="25">
        <v>0.47916666666666669</v>
      </c>
      <c r="I61" s="25">
        <v>0.6875</v>
      </c>
      <c r="J61" s="20">
        <v>52</v>
      </c>
      <c r="K61" s="20">
        <v>48</v>
      </c>
      <c r="L61" s="20">
        <v>4</v>
      </c>
      <c r="M61" s="26">
        <v>92.307692307692307</v>
      </c>
      <c r="N61" s="20"/>
      <c r="O61" s="20"/>
      <c r="P61" s="20"/>
    </row>
    <row r="62" spans="3:16">
      <c r="C62" s="21">
        <v>45759</v>
      </c>
      <c r="D62" s="20" t="s">
        <v>13</v>
      </c>
      <c r="E62" s="20" t="s">
        <v>183</v>
      </c>
      <c r="F62" s="20" t="s">
        <v>1723</v>
      </c>
      <c r="G62" s="20">
        <v>5341</v>
      </c>
      <c r="H62" s="25">
        <v>0.54166666666666663</v>
      </c>
      <c r="I62" s="25">
        <v>0.75</v>
      </c>
      <c r="J62" s="20">
        <v>16</v>
      </c>
      <c r="K62" s="20">
        <v>16</v>
      </c>
      <c r="L62" s="20">
        <v>0</v>
      </c>
      <c r="M62" s="26">
        <v>100</v>
      </c>
      <c r="N62" s="20"/>
      <c r="O62" s="20"/>
      <c r="P62" s="20"/>
    </row>
    <row r="63" spans="3:16">
      <c r="C63" s="21">
        <v>45759</v>
      </c>
      <c r="D63" s="20" t="s">
        <v>13</v>
      </c>
      <c r="E63" s="20" t="s">
        <v>236</v>
      </c>
      <c r="F63" s="20" t="s">
        <v>1724</v>
      </c>
      <c r="G63" s="20">
        <v>1057</v>
      </c>
      <c r="H63" s="25">
        <v>0.57986111111111116</v>
      </c>
      <c r="I63" s="25">
        <v>0.69791666666666663</v>
      </c>
      <c r="J63" s="20">
        <v>40</v>
      </c>
      <c r="K63" s="20">
        <v>35</v>
      </c>
      <c r="L63" s="20">
        <v>5</v>
      </c>
      <c r="M63" s="26">
        <v>87.5</v>
      </c>
      <c r="N63" s="20"/>
      <c r="O63" s="20"/>
      <c r="P63" s="20"/>
    </row>
    <row r="64" spans="3:16">
      <c r="C64" s="21">
        <v>45759</v>
      </c>
      <c r="D64" s="20" t="s">
        <v>13</v>
      </c>
      <c r="E64" s="20" t="s">
        <v>277</v>
      </c>
      <c r="F64" s="20" t="s">
        <v>278</v>
      </c>
      <c r="G64" s="20">
        <v>897</v>
      </c>
      <c r="H64" s="25">
        <v>0.78472222222222221</v>
      </c>
      <c r="I64" s="25">
        <v>0.21180555555555555</v>
      </c>
      <c r="J64" s="20">
        <v>80</v>
      </c>
      <c r="K64" s="20">
        <v>80</v>
      </c>
      <c r="L64" s="20">
        <v>0</v>
      </c>
      <c r="M64" s="26">
        <v>100</v>
      </c>
      <c r="N64" s="20"/>
      <c r="O64" s="20"/>
      <c r="P64" s="20"/>
    </row>
    <row r="65" spans="3:16">
      <c r="C65" s="21">
        <v>45759</v>
      </c>
      <c r="D65" s="20" t="s">
        <v>13</v>
      </c>
      <c r="E65" s="20" t="s">
        <v>1618</v>
      </c>
      <c r="F65" s="20" t="s">
        <v>1725</v>
      </c>
      <c r="G65" s="20">
        <v>607</v>
      </c>
      <c r="H65" s="25">
        <v>2.4305555555555556E-2</v>
      </c>
      <c r="I65" s="25">
        <v>7.6388888888888895E-2</v>
      </c>
      <c r="J65" s="20">
        <v>15</v>
      </c>
      <c r="K65" s="20">
        <v>15</v>
      </c>
      <c r="L65" s="20">
        <v>0</v>
      </c>
      <c r="M65" s="26">
        <v>100</v>
      </c>
      <c r="N65" s="20"/>
      <c r="O65" s="20"/>
      <c r="P65" s="20"/>
    </row>
    <row r="66" spans="3:16">
      <c r="C66" s="21">
        <v>45759</v>
      </c>
      <c r="D66" s="20" t="s">
        <v>13</v>
      </c>
      <c r="E66" s="20" t="s">
        <v>247</v>
      </c>
      <c r="F66" s="20" t="s">
        <v>250</v>
      </c>
      <c r="G66" s="20">
        <v>795</v>
      </c>
      <c r="H66" s="25">
        <v>0.66666666666666663</v>
      </c>
      <c r="I66" s="25">
        <v>0.79166666666666663</v>
      </c>
      <c r="J66" s="20">
        <v>40</v>
      </c>
      <c r="K66" s="20">
        <v>40</v>
      </c>
      <c r="L66" s="20">
        <v>0</v>
      </c>
      <c r="M66" s="26">
        <v>100</v>
      </c>
      <c r="N66" s="20"/>
      <c r="O66" s="20"/>
      <c r="P66" s="20"/>
    </row>
    <row r="67" spans="3:16">
      <c r="C67" s="21">
        <v>45759</v>
      </c>
      <c r="D67" s="20" t="s">
        <v>13</v>
      </c>
      <c r="E67" s="20" t="s">
        <v>394</v>
      </c>
      <c r="F67" s="20" t="s">
        <v>395</v>
      </c>
      <c r="G67" s="20">
        <v>434</v>
      </c>
      <c r="H67" s="25">
        <v>0.64583333333333337</v>
      </c>
      <c r="I67" s="25">
        <v>0.79166666666666663</v>
      </c>
      <c r="J67" s="20">
        <v>26</v>
      </c>
      <c r="K67" s="20">
        <v>26</v>
      </c>
      <c r="L67" s="20">
        <v>0</v>
      </c>
      <c r="M67" s="26">
        <v>100</v>
      </c>
      <c r="N67" s="20"/>
      <c r="O67" s="20"/>
      <c r="P67" s="20"/>
    </row>
    <row r="68" spans="3:16">
      <c r="C68" s="21">
        <v>45759</v>
      </c>
      <c r="D68" s="20" t="s">
        <v>22</v>
      </c>
      <c r="E68" s="20" t="s">
        <v>147</v>
      </c>
      <c r="F68" s="20" t="s">
        <v>181</v>
      </c>
      <c r="G68" s="20">
        <v>1302</v>
      </c>
      <c r="H68" s="25">
        <v>0.4826388888888889</v>
      </c>
      <c r="I68" s="25">
        <v>0.6875</v>
      </c>
      <c r="J68" s="20">
        <v>16</v>
      </c>
      <c r="K68" s="20">
        <v>6</v>
      </c>
      <c r="L68" s="20">
        <v>10</v>
      </c>
      <c r="M68" s="26">
        <v>37.5</v>
      </c>
      <c r="N68" s="20"/>
      <c r="O68" s="20"/>
      <c r="P68" s="20"/>
    </row>
    <row r="69" spans="3:16">
      <c r="C69" s="21">
        <v>45759</v>
      </c>
      <c r="D69" s="20" t="s">
        <v>394</v>
      </c>
      <c r="E69" s="20" t="s">
        <v>555</v>
      </c>
      <c r="F69" s="20" t="s">
        <v>395</v>
      </c>
      <c r="G69" s="20">
        <v>3921</v>
      </c>
      <c r="H69" s="25">
        <v>0.82986111111111116</v>
      </c>
      <c r="I69" s="25">
        <v>0.86458333333333337</v>
      </c>
      <c r="J69" s="20">
        <v>35</v>
      </c>
      <c r="K69" s="20">
        <v>35</v>
      </c>
      <c r="L69" s="20">
        <v>0</v>
      </c>
      <c r="M69" s="26">
        <v>100</v>
      </c>
      <c r="N69" s="20"/>
      <c r="O69" s="20"/>
      <c r="P69" s="20"/>
    </row>
    <row r="70" spans="3:16">
      <c r="C70" s="21">
        <v>45760</v>
      </c>
      <c r="D70" s="20" t="s">
        <v>36</v>
      </c>
      <c r="E70" s="20" t="s">
        <v>354</v>
      </c>
      <c r="F70" s="20" t="s">
        <v>355</v>
      </c>
      <c r="G70" s="20">
        <v>108</v>
      </c>
      <c r="H70" s="25">
        <v>0.69097222222222221</v>
      </c>
      <c r="I70" s="25">
        <v>0.92361111111111116</v>
      </c>
      <c r="J70" s="20">
        <v>10</v>
      </c>
      <c r="K70" s="20">
        <v>10</v>
      </c>
      <c r="L70" s="20">
        <v>0</v>
      </c>
      <c r="M70" s="26">
        <v>100</v>
      </c>
      <c r="N70" s="20"/>
      <c r="O70" s="20"/>
      <c r="P70" s="20"/>
    </row>
    <row r="71" spans="3:16">
      <c r="C71" s="21">
        <v>45760</v>
      </c>
      <c r="D71" s="20" t="s">
        <v>36</v>
      </c>
      <c r="E71" s="20" t="s">
        <v>291</v>
      </c>
      <c r="F71" s="20" t="s">
        <v>292</v>
      </c>
      <c r="G71" s="20">
        <v>684</v>
      </c>
      <c r="H71" s="25">
        <v>0.60069444444444442</v>
      </c>
      <c r="I71" s="25">
        <v>0.79166666666666663</v>
      </c>
      <c r="J71" s="20">
        <v>4</v>
      </c>
      <c r="K71" s="20">
        <v>4</v>
      </c>
      <c r="L71" s="20">
        <v>0</v>
      </c>
      <c r="M71" s="26">
        <v>100</v>
      </c>
      <c r="N71" s="20"/>
      <c r="O71" s="20"/>
      <c r="P71" s="20"/>
    </row>
    <row r="72" spans="3:16">
      <c r="C72" s="21">
        <v>45760</v>
      </c>
      <c r="D72" s="20" t="s">
        <v>252</v>
      </c>
      <c r="E72" s="20" t="s">
        <v>13</v>
      </c>
      <c r="F72" s="20" t="s">
        <v>250</v>
      </c>
      <c r="G72" s="20">
        <v>650</v>
      </c>
      <c r="H72" s="25">
        <v>0.61458333333333337</v>
      </c>
      <c r="I72" s="25">
        <v>0.72222222222222221</v>
      </c>
      <c r="J72" s="20">
        <v>29</v>
      </c>
      <c r="K72" s="20">
        <v>29</v>
      </c>
      <c r="L72" s="20">
        <v>0</v>
      </c>
      <c r="M72" s="26">
        <v>100</v>
      </c>
      <c r="N72" s="20"/>
      <c r="O72" s="20"/>
      <c r="P72" s="20"/>
    </row>
    <row r="73" spans="3:16">
      <c r="C73" s="21">
        <v>45760</v>
      </c>
      <c r="D73" s="20" t="s">
        <v>147</v>
      </c>
      <c r="E73" s="20" t="s">
        <v>33</v>
      </c>
      <c r="F73" s="20" t="s">
        <v>181</v>
      </c>
      <c r="G73" s="20">
        <v>1305</v>
      </c>
      <c r="H73" s="25">
        <v>0.55208333333333337</v>
      </c>
      <c r="I73" s="25">
        <v>0.70833333333333337</v>
      </c>
      <c r="J73" s="20">
        <v>8</v>
      </c>
      <c r="K73" s="20">
        <v>1</v>
      </c>
      <c r="L73" s="20">
        <v>7</v>
      </c>
      <c r="M73" s="26">
        <v>12.5</v>
      </c>
      <c r="N73" s="20"/>
      <c r="O73" s="20"/>
      <c r="P73" s="20"/>
    </row>
    <row r="74" spans="3:16">
      <c r="C74" s="21">
        <v>45760</v>
      </c>
      <c r="D74" s="20" t="s">
        <v>147</v>
      </c>
      <c r="E74" s="20" t="s">
        <v>36</v>
      </c>
      <c r="F74" s="20" t="s">
        <v>181</v>
      </c>
      <c r="G74" s="20">
        <v>1855</v>
      </c>
      <c r="H74" s="25">
        <v>0.59722222222222221</v>
      </c>
      <c r="I74" s="25">
        <v>0.71180555555555558</v>
      </c>
      <c r="J74" s="20">
        <v>8</v>
      </c>
      <c r="K74" s="20">
        <v>8</v>
      </c>
      <c r="L74" s="20">
        <v>0</v>
      </c>
      <c r="M74" s="26">
        <v>100</v>
      </c>
      <c r="N74" s="20"/>
      <c r="O74" s="20"/>
      <c r="P74" s="20"/>
    </row>
    <row r="75" spans="3:16">
      <c r="C75" s="21">
        <v>45760</v>
      </c>
      <c r="D75" s="20" t="s">
        <v>147</v>
      </c>
      <c r="E75" s="20" t="s">
        <v>37</v>
      </c>
      <c r="F75" s="20" t="s">
        <v>181</v>
      </c>
      <c r="G75" s="20">
        <v>1317</v>
      </c>
      <c r="H75" s="25">
        <v>0.58680555555555558</v>
      </c>
      <c r="I75" s="25">
        <v>0.72569444444444442</v>
      </c>
      <c r="J75" s="20">
        <v>9</v>
      </c>
      <c r="K75" s="20">
        <v>8</v>
      </c>
      <c r="L75" s="20">
        <v>1</v>
      </c>
      <c r="M75" s="26">
        <v>88.888888888888886</v>
      </c>
      <c r="N75" s="20"/>
      <c r="O75" s="20"/>
      <c r="P75" s="20"/>
    </row>
    <row r="76" spans="3:16">
      <c r="C76" s="21">
        <v>45760</v>
      </c>
      <c r="D76" s="20" t="s">
        <v>147</v>
      </c>
      <c r="E76" s="20" t="s">
        <v>13</v>
      </c>
      <c r="F76" s="20" t="s">
        <v>181</v>
      </c>
      <c r="G76" s="20">
        <v>1859</v>
      </c>
      <c r="H76" s="25">
        <v>0.55208333333333337</v>
      </c>
      <c r="I76" s="25">
        <v>0.70138888888888884</v>
      </c>
      <c r="J76" s="20">
        <v>20</v>
      </c>
      <c r="K76" s="20">
        <v>20</v>
      </c>
      <c r="L76" s="20">
        <v>0</v>
      </c>
      <c r="M76" s="26">
        <v>100</v>
      </c>
      <c r="N76" s="20"/>
      <c r="O76" s="20"/>
      <c r="P76" s="20"/>
    </row>
    <row r="77" spans="3:16">
      <c r="C77" s="21">
        <v>45760</v>
      </c>
      <c r="D77" s="20" t="s">
        <v>147</v>
      </c>
      <c r="E77" s="20" t="s">
        <v>22</v>
      </c>
      <c r="F77" s="20" t="s">
        <v>181</v>
      </c>
      <c r="G77" s="20">
        <v>1313</v>
      </c>
      <c r="H77" s="25">
        <v>0.59722222222222221</v>
      </c>
      <c r="I77" s="25">
        <v>0.72569444444444442</v>
      </c>
      <c r="J77" s="20">
        <v>10</v>
      </c>
      <c r="K77" s="20">
        <v>10</v>
      </c>
      <c r="L77" s="20">
        <v>0</v>
      </c>
      <c r="M77" s="26">
        <v>100</v>
      </c>
      <c r="N77" s="20"/>
      <c r="O77" s="20"/>
      <c r="P77" s="20"/>
    </row>
    <row r="78" spans="3:16">
      <c r="C78" s="21">
        <v>45760</v>
      </c>
      <c r="D78" s="20" t="s">
        <v>13</v>
      </c>
      <c r="E78" s="20" t="s">
        <v>354</v>
      </c>
      <c r="F78" s="20" t="s">
        <v>355</v>
      </c>
      <c r="G78" s="20">
        <v>110</v>
      </c>
      <c r="H78" s="25">
        <v>0.69097222222222221</v>
      </c>
      <c r="I78" s="25">
        <v>0.94791666666666663</v>
      </c>
      <c r="J78" s="20">
        <v>20</v>
      </c>
      <c r="K78" s="20">
        <v>20</v>
      </c>
      <c r="L78" s="20">
        <v>0</v>
      </c>
      <c r="M78" s="26">
        <v>100</v>
      </c>
      <c r="N78" s="20"/>
      <c r="O78" s="20"/>
      <c r="P78" s="20"/>
    </row>
    <row r="79" spans="3:16">
      <c r="C79" s="21">
        <v>45760</v>
      </c>
      <c r="D79" s="20" t="s">
        <v>13</v>
      </c>
      <c r="E79" s="20" t="s">
        <v>291</v>
      </c>
      <c r="F79" s="20" t="s">
        <v>292</v>
      </c>
      <c r="G79" s="20">
        <v>686</v>
      </c>
      <c r="H79" s="25">
        <v>0.71527777777777779</v>
      </c>
      <c r="I79" s="25">
        <v>0.92013888888888884</v>
      </c>
      <c r="J79" s="20">
        <v>35</v>
      </c>
      <c r="K79" s="20">
        <v>33</v>
      </c>
      <c r="L79" s="20">
        <v>2</v>
      </c>
      <c r="M79" s="26">
        <v>94.285714285714292</v>
      </c>
      <c r="N79" s="20"/>
      <c r="O79" s="20"/>
      <c r="P79" s="20"/>
    </row>
    <row r="80" spans="3:16">
      <c r="C80" s="21">
        <v>45760</v>
      </c>
      <c r="D80" s="20" t="s">
        <v>291</v>
      </c>
      <c r="E80" s="20" t="s">
        <v>214</v>
      </c>
      <c r="F80" s="20" t="s">
        <v>292</v>
      </c>
      <c r="G80" s="20">
        <v>349</v>
      </c>
      <c r="H80" s="25">
        <v>0.96875</v>
      </c>
      <c r="I80" s="25">
        <v>0.99930555555555556</v>
      </c>
      <c r="J80" s="20">
        <v>39</v>
      </c>
      <c r="K80" s="20">
        <v>37</v>
      </c>
      <c r="L80" s="20">
        <v>2</v>
      </c>
      <c r="M80" s="26">
        <v>94.871794871794876</v>
      </c>
      <c r="N80" s="20"/>
      <c r="O80" s="20"/>
      <c r="P80" s="20"/>
    </row>
    <row r="81" spans="3:16">
      <c r="C81" s="21">
        <v>45761</v>
      </c>
      <c r="D81" s="20" t="s">
        <v>185</v>
      </c>
      <c r="E81" s="20" t="s">
        <v>13</v>
      </c>
      <c r="F81" s="20" t="s">
        <v>186</v>
      </c>
      <c r="G81" s="20">
        <v>920</v>
      </c>
      <c r="H81" s="25">
        <v>0.63888888888888884</v>
      </c>
      <c r="I81" s="25">
        <v>0.78125</v>
      </c>
      <c r="J81" s="20">
        <v>19</v>
      </c>
      <c r="K81" s="20">
        <v>19</v>
      </c>
      <c r="L81" s="20">
        <v>0</v>
      </c>
      <c r="M81" s="26">
        <v>100</v>
      </c>
      <c r="N81" s="20"/>
      <c r="O81" s="20"/>
      <c r="P81" s="20"/>
    </row>
    <row r="82" spans="3:16">
      <c r="C82" s="21">
        <v>45763</v>
      </c>
      <c r="D82" s="20" t="s">
        <v>185</v>
      </c>
      <c r="E82" s="20" t="s">
        <v>147</v>
      </c>
      <c r="F82" s="20" t="s">
        <v>181</v>
      </c>
      <c r="G82" s="20">
        <v>2333</v>
      </c>
      <c r="H82" s="25">
        <v>0.79513888888888884</v>
      </c>
      <c r="I82" s="25">
        <v>0.85763888888888884</v>
      </c>
      <c r="J82" s="20">
        <v>40</v>
      </c>
      <c r="K82" s="20">
        <v>0</v>
      </c>
      <c r="L82" s="20">
        <v>40</v>
      </c>
      <c r="M82" s="26">
        <v>0</v>
      </c>
      <c r="N82" s="20"/>
      <c r="O82" s="20"/>
      <c r="P82" s="20"/>
    </row>
    <row r="83" spans="3:16">
      <c r="C83" s="21">
        <v>45763</v>
      </c>
      <c r="D83" s="20" t="s">
        <v>175</v>
      </c>
      <c r="E83" s="20" t="s">
        <v>173</v>
      </c>
      <c r="F83" s="20" t="s">
        <v>1722</v>
      </c>
      <c r="G83" s="20">
        <v>8055</v>
      </c>
      <c r="H83" s="25">
        <v>0.5625</v>
      </c>
      <c r="I83" s="25">
        <v>0.61458333333333337</v>
      </c>
      <c r="J83" s="20">
        <v>56</v>
      </c>
      <c r="K83" s="20">
        <v>46</v>
      </c>
      <c r="L83" s="20">
        <v>10</v>
      </c>
      <c r="M83" s="26">
        <v>82.142857142857139</v>
      </c>
      <c r="N83" s="20"/>
      <c r="O83" s="20"/>
      <c r="P83" s="20"/>
    </row>
    <row r="84" spans="3:16">
      <c r="C84" s="21">
        <v>45763</v>
      </c>
      <c r="D84" s="20" t="s">
        <v>175</v>
      </c>
      <c r="E84" s="20" t="s">
        <v>173</v>
      </c>
      <c r="F84" s="20" t="s">
        <v>1726</v>
      </c>
      <c r="G84" s="20">
        <v>87</v>
      </c>
      <c r="H84" s="25">
        <v>0.80208333333333337</v>
      </c>
      <c r="I84" s="25">
        <v>0.86111111111111116</v>
      </c>
      <c r="J84" s="20">
        <v>52</v>
      </c>
      <c r="K84" s="20">
        <v>48</v>
      </c>
      <c r="L84" s="20">
        <v>4</v>
      </c>
      <c r="M84" s="26">
        <v>92.307692307692307</v>
      </c>
      <c r="N84" s="20"/>
      <c r="O84" s="20"/>
      <c r="P84" s="20"/>
    </row>
    <row r="85" spans="3:16">
      <c r="C85" s="21">
        <v>45763</v>
      </c>
      <c r="D85" s="20" t="s">
        <v>37</v>
      </c>
      <c r="E85" s="20" t="s">
        <v>147</v>
      </c>
      <c r="F85" s="20" t="s">
        <v>181</v>
      </c>
      <c r="G85" s="20">
        <v>1318</v>
      </c>
      <c r="H85" s="25">
        <v>0.76736111111111116</v>
      </c>
      <c r="I85" s="25">
        <v>0.97916666666666663</v>
      </c>
      <c r="J85" s="20">
        <v>20</v>
      </c>
      <c r="K85" s="20">
        <v>19</v>
      </c>
      <c r="L85" s="20">
        <v>1</v>
      </c>
      <c r="M85" s="26">
        <v>95</v>
      </c>
      <c r="N85" s="20"/>
      <c r="O85" s="20"/>
      <c r="P85" s="20"/>
    </row>
    <row r="86" spans="3:16">
      <c r="C86" s="21">
        <v>45763</v>
      </c>
      <c r="D86" s="20" t="s">
        <v>37</v>
      </c>
      <c r="E86" s="20" t="s">
        <v>229</v>
      </c>
      <c r="F86" s="20" t="s">
        <v>189</v>
      </c>
      <c r="G86" s="20">
        <v>801</v>
      </c>
      <c r="H86" s="25">
        <v>0.75</v>
      </c>
      <c r="I86" s="25">
        <v>0.88194444444444442</v>
      </c>
      <c r="J86" s="20">
        <v>78</v>
      </c>
      <c r="K86" s="20">
        <v>78</v>
      </c>
      <c r="L86" s="20">
        <v>0</v>
      </c>
      <c r="M86" s="26">
        <v>100</v>
      </c>
      <c r="N86" s="20"/>
      <c r="O86" s="20"/>
      <c r="P86" s="20"/>
    </row>
    <row r="87" spans="3:16">
      <c r="C87" s="21">
        <v>45763</v>
      </c>
      <c r="D87" s="20" t="s">
        <v>37</v>
      </c>
      <c r="E87" s="20" t="s">
        <v>239</v>
      </c>
      <c r="F87" s="20" t="s">
        <v>189</v>
      </c>
      <c r="G87" s="20">
        <v>817</v>
      </c>
      <c r="H87" s="25">
        <v>0.75</v>
      </c>
      <c r="I87" s="25">
        <v>0.82291666666666663</v>
      </c>
      <c r="J87" s="20">
        <v>85</v>
      </c>
      <c r="K87" s="20">
        <v>85</v>
      </c>
      <c r="L87" s="20">
        <v>0</v>
      </c>
      <c r="M87" s="26">
        <v>100</v>
      </c>
      <c r="N87" s="20"/>
      <c r="O87" s="20"/>
      <c r="P87" s="20"/>
    </row>
    <row r="88" spans="3:16">
      <c r="C88" s="21">
        <v>45763</v>
      </c>
      <c r="D88" s="20" t="s">
        <v>51</v>
      </c>
      <c r="E88" s="20" t="s">
        <v>236</v>
      </c>
      <c r="F88" s="20" t="s">
        <v>1724</v>
      </c>
      <c r="G88" s="20">
        <v>4376</v>
      </c>
      <c r="H88" s="25">
        <v>0.78472222222222221</v>
      </c>
      <c r="I88" s="25">
        <v>0.91319444444444442</v>
      </c>
      <c r="J88" s="20">
        <v>20</v>
      </c>
      <c r="K88" s="20">
        <v>2</v>
      </c>
      <c r="L88" s="20">
        <v>18</v>
      </c>
      <c r="M88" s="26">
        <v>10</v>
      </c>
      <c r="N88" s="20"/>
      <c r="O88" s="20"/>
      <c r="P88" s="20"/>
    </row>
    <row r="89" spans="3:16">
      <c r="C89" s="21">
        <v>45763</v>
      </c>
      <c r="D89" s="20" t="s">
        <v>52</v>
      </c>
      <c r="E89" s="20" t="s">
        <v>147</v>
      </c>
      <c r="F89" s="20" t="s">
        <v>221</v>
      </c>
      <c r="G89" s="20">
        <v>526</v>
      </c>
      <c r="H89" s="25">
        <v>0.79166666666666663</v>
      </c>
      <c r="I89" s="25">
        <v>6.9444444444444441E-3</v>
      </c>
      <c r="J89" s="20">
        <v>80</v>
      </c>
      <c r="K89" s="20">
        <v>61</v>
      </c>
      <c r="L89" s="20">
        <v>19</v>
      </c>
      <c r="M89" s="26">
        <v>76.25</v>
      </c>
      <c r="N89" s="20"/>
      <c r="O89" s="20"/>
      <c r="P89" s="20"/>
    </row>
    <row r="90" spans="3:16">
      <c r="C90" s="21">
        <v>45763</v>
      </c>
      <c r="D90" s="20" t="s">
        <v>30</v>
      </c>
      <c r="E90" s="20" t="s">
        <v>147</v>
      </c>
      <c r="F90" s="20" t="s">
        <v>218</v>
      </c>
      <c r="G90" s="20">
        <v>624</v>
      </c>
      <c r="H90" s="25">
        <v>0.79166666666666663</v>
      </c>
      <c r="I90" s="25">
        <v>1.0416666666666666E-2</v>
      </c>
      <c r="J90" s="20">
        <v>88</v>
      </c>
      <c r="K90" s="20">
        <v>85</v>
      </c>
      <c r="L90" s="20">
        <v>3</v>
      </c>
      <c r="M90" s="26">
        <v>96.590909090909093</v>
      </c>
      <c r="N90" s="20"/>
      <c r="O90" s="20"/>
      <c r="P90" s="20"/>
    </row>
    <row r="91" spans="3:16">
      <c r="C91" s="21">
        <v>45763</v>
      </c>
      <c r="D91" s="20" t="s">
        <v>13</v>
      </c>
      <c r="E91" s="20" t="s">
        <v>147</v>
      </c>
      <c r="F91" s="20" t="s">
        <v>181</v>
      </c>
      <c r="G91" s="20">
        <v>1860</v>
      </c>
      <c r="H91" s="25">
        <v>0.76388888888888884</v>
      </c>
      <c r="I91" s="25">
        <v>0.98263888888888884</v>
      </c>
      <c r="J91" s="20">
        <v>20</v>
      </c>
      <c r="K91" s="20">
        <v>20</v>
      </c>
      <c r="L91" s="20">
        <v>0</v>
      </c>
      <c r="M91" s="26">
        <v>100</v>
      </c>
      <c r="N91" s="20"/>
      <c r="O91" s="20"/>
      <c r="P91" s="20"/>
    </row>
    <row r="92" spans="3:16">
      <c r="C92" s="21">
        <v>45763</v>
      </c>
      <c r="D92" s="20" t="s">
        <v>13</v>
      </c>
      <c r="E92" s="20" t="s">
        <v>551</v>
      </c>
      <c r="F92" s="20" t="s">
        <v>250</v>
      </c>
      <c r="G92" s="20">
        <v>725</v>
      </c>
      <c r="H92" s="25">
        <v>0.73958333333333337</v>
      </c>
      <c r="I92" s="25">
        <v>0.79861111111111116</v>
      </c>
      <c r="J92" s="20">
        <v>20</v>
      </c>
      <c r="K92" s="20">
        <v>13</v>
      </c>
      <c r="L92" s="20">
        <v>7</v>
      </c>
      <c r="M92" s="26">
        <v>65</v>
      </c>
      <c r="N92" s="20"/>
      <c r="O92" s="20"/>
      <c r="P92" s="20"/>
    </row>
    <row r="93" spans="3:16">
      <c r="C93" s="21">
        <v>45763</v>
      </c>
      <c r="D93" s="20" t="s">
        <v>54</v>
      </c>
      <c r="E93" s="20" t="s">
        <v>241</v>
      </c>
      <c r="F93" s="20" t="s">
        <v>189</v>
      </c>
      <c r="G93" s="20">
        <v>827</v>
      </c>
      <c r="H93" s="25">
        <v>0.70833333333333337</v>
      </c>
      <c r="I93" s="25">
        <v>0.76041666666666663</v>
      </c>
      <c r="J93" s="20">
        <v>85</v>
      </c>
      <c r="K93" s="20">
        <v>85</v>
      </c>
      <c r="L93" s="20">
        <v>0</v>
      </c>
      <c r="M93" s="26">
        <v>100</v>
      </c>
      <c r="N93" s="20"/>
      <c r="O93" s="20"/>
      <c r="P93" s="20"/>
    </row>
    <row r="94" spans="3:16">
      <c r="C94" s="21">
        <v>45763</v>
      </c>
      <c r="D94" s="20" t="s">
        <v>81</v>
      </c>
      <c r="E94" s="20" t="s">
        <v>198</v>
      </c>
      <c r="F94" s="20" t="s">
        <v>189</v>
      </c>
      <c r="G94" s="20">
        <v>822</v>
      </c>
      <c r="H94" s="25">
        <v>0.75</v>
      </c>
      <c r="I94" s="25">
        <v>0.86458333333333337</v>
      </c>
      <c r="J94" s="20">
        <v>97</v>
      </c>
      <c r="K94" s="20">
        <v>97</v>
      </c>
      <c r="L94" s="20">
        <v>0</v>
      </c>
      <c r="M94" s="26">
        <v>100</v>
      </c>
      <c r="N94" s="20"/>
      <c r="O94" s="20"/>
      <c r="P94" s="20"/>
    </row>
    <row r="95" spans="3:16">
      <c r="C95" s="21">
        <v>45763</v>
      </c>
      <c r="D95" s="20" t="s">
        <v>20</v>
      </c>
      <c r="E95" s="20" t="s">
        <v>241</v>
      </c>
      <c r="F95" s="20" t="s">
        <v>189</v>
      </c>
      <c r="G95" s="20">
        <v>813</v>
      </c>
      <c r="H95" s="25">
        <v>0.82638888888888884</v>
      </c>
      <c r="I95" s="25">
        <v>0.875</v>
      </c>
      <c r="J95" s="20">
        <v>85</v>
      </c>
      <c r="K95" s="20">
        <v>85</v>
      </c>
      <c r="L95" s="20">
        <v>0</v>
      </c>
      <c r="M95" s="26">
        <v>100</v>
      </c>
      <c r="N95" s="20"/>
      <c r="O95" s="20"/>
      <c r="P95" s="20"/>
    </row>
    <row r="96" spans="3:16">
      <c r="C96" s="21">
        <v>45763</v>
      </c>
      <c r="D96" s="20" t="s">
        <v>44</v>
      </c>
      <c r="E96" s="20" t="s">
        <v>780</v>
      </c>
      <c r="F96" s="20" t="s">
        <v>189</v>
      </c>
      <c r="G96" s="20">
        <v>839</v>
      </c>
      <c r="H96" s="25">
        <v>0.75</v>
      </c>
      <c r="I96" s="25">
        <v>0.90625</v>
      </c>
      <c r="J96" s="20">
        <v>85</v>
      </c>
      <c r="K96" s="20">
        <v>78</v>
      </c>
      <c r="L96" s="20">
        <v>7</v>
      </c>
      <c r="M96" s="26">
        <v>91.764705882352942</v>
      </c>
      <c r="N96" s="20"/>
      <c r="O96" s="20"/>
      <c r="P96" s="20"/>
    </row>
    <row r="97" spans="3:16">
      <c r="C97" s="21">
        <v>45763</v>
      </c>
      <c r="D97" s="20" t="s">
        <v>44</v>
      </c>
      <c r="E97" s="20" t="s">
        <v>147</v>
      </c>
      <c r="F97" s="20" t="s">
        <v>221</v>
      </c>
      <c r="G97" s="20">
        <v>520</v>
      </c>
      <c r="H97" s="25">
        <v>0.83333333333333337</v>
      </c>
      <c r="I97" s="25">
        <v>5.5555555555555552E-2</v>
      </c>
      <c r="J97" s="20">
        <v>80</v>
      </c>
      <c r="K97" s="20">
        <v>80</v>
      </c>
      <c r="L97" s="20">
        <v>0</v>
      </c>
      <c r="M97" s="26">
        <v>100</v>
      </c>
      <c r="N97" s="20"/>
      <c r="O97" s="20"/>
      <c r="P97" s="20"/>
    </row>
    <row r="98" spans="3:16">
      <c r="C98" s="21">
        <v>45763</v>
      </c>
      <c r="D98" s="20" t="s">
        <v>57</v>
      </c>
      <c r="E98" s="20" t="s">
        <v>209</v>
      </c>
      <c r="F98" s="20" t="s">
        <v>189</v>
      </c>
      <c r="G98" s="20">
        <v>805</v>
      </c>
      <c r="H98" s="25">
        <v>0.70833333333333337</v>
      </c>
      <c r="I98" s="25">
        <v>0.82291666666666663</v>
      </c>
      <c r="J98" s="20">
        <v>85</v>
      </c>
      <c r="K98" s="20">
        <v>85</v>
      </c>
      <c r="L98" s="20">
        <v>0</v>
      </c>
      <c r="M98" s="26">
        <v>100</v>
      </c>
      <c r="N98" s="20"/>
      <c r="O98" s="20"/>
      <c r="P98" s="20"/>
    </row>
    <row r="99" spans="3:16">
      <c r="C99" s="21">
        <v>45763</v>
      </c>
      <c r="D99" s="20" t="s">
        <v>57</v>
      </c>
      <c r="E99" s="20" t="s">
        <v>234</v>
      </c>
      <c r="F99" s="20" t="s">
        <v>189</v>
      </c>
      <c r="G99" s="20">
        <v>809</v>
      </c>
      <c r="H99" s="25">
        <v>0.75</v>
      </c>
      <c r="I99" s="25">
        <v>0.86111111111111116</v>
      </c>
      <c r="J99" s="20">
        <v>85</v>
      </c>
      <c r="K99" s="20">
        <v>85</v>
      </c>
      <c r="L99" s="20">
        <v>0</v>
      </c>
      <c r="M99" s="26">
        <v>100</v>
      </c>
      <c r="N99" s="20"/>
      <c r="O99" s="20"/>
      <c r="P99" s="20"/>
    </row>
    <row r="100" spans="3:16">
      <c r="C100" s="21">
        <v>45763</v>
      </c>
      <c r="D100" s="20" t="s">
        <v>29</v>
      </c>
      <c r="E100" s="20" t="s">
        <v>229</v>
      </c>
      <c r="F100" s="20" t="s">
        <v>189</v>
      </c>
      <c r="G100" s="20">
        <v>847</v>
      </c>
      <c r="H100" s="25">
        <v>0.75</v>
      </c>
      <c r="I100" s="25">
        <v>0.88888888888888884</v>
      </c>
      <c r="J100" s="20">
        <v>81</v>
      </c>
      <c r="K100" s="20">
        <v>81</v>
      </c>
      <c r="L100" s="20">
        <v>0</v>
      </c>
      <c r="M100" s="26">
        <v>100</v>
      </c>
      <c r="N100" s="20"/>
      <c r="O100" s="20"/>
      <c r="P100" s="20"/>
    </row>
    <row r="101" spans="3:16">
      <c r="C101" s="21">
        <v>45763</v>
      </c>
      <c r="D101" s="20" t="s">
        <v>29</v>
      </c>
      <c r="E101" s="20" t="s">
        <v>321</v>
      </c>
      <c r="F101" s="20" t="s">
        <v>189</v>
      </c>
      <c r="G101" s="20">
        <v>869</v>
      </c>
      <c r="H101" s="25">
        <v>0.45833333333333331</v>
      </c>
      <c r="I101" s="25">
        <v>0.55208333333333337</v>
      </c>
      <c r="J101" s="20">
        <v>189</v>
      </c>
      <c r="K101" s="20">
        <v>168</v>
      </c>
      <c r="L101" s="20">
        <v>21</v>
      </c>
      <c r="M101" s="26">
        <v>88.888888888888886</v>
      </c>
      <c r="N101" s="20"/>
      <c r="O101" s="20"/>
      <c r="P101" s="20"/>
    </row>
    <row r="102" spans="3:16">
      <c r="C102" s="21">
        <v>45763</v>
      </c>
      <c r="D102" s="20" t="s">
        <v>24</v>
      </c>
      <c r="E102" s="20" t="s">
        <v>223</v>
      </c>
      <c r="F102" s="20" t="s">
        <v>189</v>
      </c>
      <c r="G102" s="20">
        <v>835</v>
      </c>
      <c r="H102" s="25">
        <v>0.75</v>
      </c>
      <c r="I102" s="25">
        <v>0.88194444444444442</v>
      </c>
      <c r="J102" s="20">
        <v>85</v>
      </c>
      <c r="K102" s="20">
        <v>85</v>
      </c>
      <c r="L102" s="20">
        <v>0</v>
      </c>
      <c r="M102" s="26">
        <v>100</v>
      </c>
      <c r="N102" s="20"/>
      <c r="O102" s="20"/>
      <c r="P102" s="20"/>
    </row>
    <row r="103" spans="3:16">
      <c r="C103" s="21">
        <v>45763</v>
      </c>
      <c r="D103" s="20" t="s">
        <v>24</v>
      </c>
      <c r="E103" s="20" t="s">
        <v>232</v>
      </c>
      <c r="F103" s="20" t="s">
        <v>189</v>
      </c>
      <c r="G103" s="20">
        <v>831</v>
      </c>
      <c r="H103" s="25">
        <v>0.85416666666666663</v>
      </c>
      <c r="I103" s="25">
        <v>0.95833333333333337</v>
      </c>
      <c r="J103" s="20">
        <v>102</v>
      </c>
      <c r="K103" s="20">
        <v>97</v>
      </c>
      <c r="L103" s="20">
        <v>5</v>
      </c>
      <c r="M103" s="26">
        <v>95.098039215686271</v>
      </c>
      <c r="N103" s="20"/>
      <c r="O103" s="20"/>
      <c r="P103" s="20"/>
    </row>
    <row r="104" spans="3:16">
      <c r="C104" s="21">
        <v>45763</v>
      </c>
      <c r="D104" s="20" t="s">
        <v>24</v>
      </c>
      <c r="E104" s="20" t="s">
        <v>147</v>
      </c>
      <c r="F104" s="20" t="s">
        <v>218</v>
      </c>
      <c r="G104" s="20">
        <v>652</v>
      </c>
      <c r="H104" s="25">
        <v>0.70833333333333337</v>
      </c>
      <c r="I104" s="25">
        <v>0.91666666666666663</v>
      </c>
      <c r="J104" s="20">
        <v>85</v>
      </c>
      <c r="K104" s="20">
        <v>80</v>
      </c>
      <c r="L104" s="20">
        <v>5</v>
      </c>
      <c r="M104" s="26">
        <v>94.117647058823536</v>
      </c>
      <c r="N104" s="20"/>
      <c r="O104" s="20"/>
      <c r="P104" s="20"/>
    </row>
    <row r="105" spans="3:16">
      <c r="C105" s="21">
        <v>45764</v>
      </c>
      <c r="D105" s="20" t="s">
        <v>33</v>
      </c>
      <c r="E105" s="20" t="s">
        <v>192</v>
      </c>
      <c r="F105" s="20" t="s">
        <v>193</v>
      </c>
      <c r="G105" s="20">
        <v>1153</v>
      </c>
      <c r="H105" s="25">
        <v>0.24652777777777779</v>
      </c>
      <c r="I105" s="25">
        <v>0.37152777777777779</v>
      </c>
      <c r="J105" s="20">
        <v>16</v>
      </c>
      <c r="K105" s="20">
        <v>5</v>
      </c>
      <c r="L105" s="20">
        <v>11</v>
      </c>
      <c r="M105" s="26">
        <v>31.25</v>
      </c>
      <c r="N105" s="20"/>
      <c r="O105" s="20"/>
      <c r="P105" s="20"/>
    </row>
    <row r="106" spans="3:16">
      <c r="C106" s="21">
        <v>45764</v>
      </c>
      <c r="D106" s="20" t="s">
        <v>36</v>
      </c>
      <c r="E106" s="20" t="s">
        <v>201</v>
      </c>
      <c r="F106" s="20" t="s">
        <v>202</v>
      </c>
      <c r="G106" s="20">
        <v>3706</v>
      </c>
      <c r="H106" s="25">
        <v>0.88888888888888884</v>
      </c>
      <c r="I106" s="25">
        <v>0.97569444444444442</v>
      </c>
      <c r="J106" s="20">
        <v>20</v>
      </c>
      <c r="K106" s="20">
        <v>18</v>
      </c>
      <c r="L106" s="20">
        <v>2</v>
      </c>
      <c r="M106" s="26">
        <v>90</v>
      </c>
      <c r="N106" s="20"/>
      <c r="O106" s="20"/>
      <c r="P106" s="20"/>
    </row>
    <row r="107" spans="3:16">
      <c r="C107" s="21">
        <v>45764</v>
      </c>
      <c r="D107" s="20" t="s">
        <v>36</v>
      </c>
      <c r="E107" s="20" t="s">
        <v>147</v>
      </c>
      <c r="F107" s="20" t="s">
        <v>181</v>
      </c>
      <c r="G107" s="20">
        <v>1856</v>
      </c>
      <c r="H107" s="25">
        <v>0.77083333333333337</v>
      </c>
      <c r="I107" s="25">
        <v>0.95833333333333337</v>
      </c>
      <c r="J107" s="20">
        <v>20</v>
      </c>
      <c r="K107" s="20">
        <v>20</v>
      </c>
      <c r="L107" s="20">
        <v>0</v>
      </c>
      <c r="M107" s="26">
        <v>100</v>
      </c>
      <c r="N107" s="20"/>
      <c r="O107" s="20"/>
      <c r="P107" s="20"/>
    </row>
    <row r="108" spans="3:16">
      <c r="C108" s="21">
        <v>45764</v>
      </c>
      <c r="D108" s="20" t="s">
        <v>36</v>
      </c>
      <c r="E108" s="20" t="s">
        <v>247</v>
      </c>
      <c r="F108" s="20" t="s">
        <v>248</v>
      </c>
      <c r="G108" s="20">
        <v>394</v>
      </c>
      <c r="H108" s="25">
        <v>0.86111111111111116</v>
      </c>
      <c r="I108" s="25">
        <v>0.95486111111111116</v>
      </c>
      <c r="J108" s="20">
        <v>12</v>
      </c>
      <c r="K108" s="20">
        <v>9</v>
      </c>
      <c r="L108" s="20">
        <v>3</v>
      </c>
      <c r="M108" s="26">
        <v>75</v>
      </c>
      <c r="N108" s="20"/>
      <c r="O108" s="20"/>
      <c r="P108" s="20"/>
    </row>
    <row r="109" spans="3:16">
      <c r="C109" s="21">
        <v>45764</v>
      </c>
      <c r="D109" s="20" t="s">
        <v>37</v>
      </c>
      <c r="E109" s="20" t="s">
        <v>201</v>
      </c>
      <c r="F109" s="20" t="s">
        <v>202</v>
      </c>
      <c r="G109" s="20">
        <v>3712</v>
      </c>
      <c r="H109" s="25">
        <v>0.70486111111111116</v>
      </c>
      <c r="I109" s="25">
        <v>0.78125</v>
      </c>
      <c r="J109" s="20">
        <v>20</v>
      </c>
      <c r="K109" s="20">
        <v>20</v>
      </c>
      <c r="L109" s="20">
        <v>0</v>
      </c>
      <c r="M109" s="26">
        <v>100</v>
      </c>
      <c r="N109" s="20"/>
      <c r="O109" s="20"/>
      <c r="P109" s="20"/>
    </row>
    <row r="110" spans="3:16">
      <c r="C110" s="21">
        <v>45764</v>
      </c>
      <c r="D110" s="20" t="s">
        <v>37</v>
      </c>
      <c r="E110" s="20" t="s">
        <v>206</v>
      </c>
      <c r="F110" s="20" t="s">
        <v>207</v>
      </c>
      <c r="G110" s="20">
        <v>1377</v>
      </c>
      <c r="H110" s="25">
        <v>0.2986111111111111</v>
      </c>
      <c r="I110" s="25">
        <v>0.37152777777777779</v>
      </c>
      <c r="J110" s="20">
        <v>20</v>
      </c>
      <c r="K110" s="20">
        <v>20</v>
      </c>
      <c r="L110" s="20">
        <v>0</v>
      </c>
      <c r="M110" s="26">
        <v>100</v>
      </c>
      <c r="N110" s="20"/>
      <c r="O110" s="20"/>
      <c r="P110" s="20"/>
    </row>
    <row r="111" spans="3:16">
      <c r="C111" s="21">
        <v>45764</v>
      </c>
      <c r="D111" s="20" t="s">
        <v>37</v>
      </c>
      <c r="E111" s="20" t="s">
        <v>192</v>
      </c>
      <c r="F111" s="20" t="s">
        <v>193</v>
      </c>
      <c r="G111" s="20">
        <v>1143</v>
      </c>
      <c r="H111" s="25">
        <v>0.59027777777777779</v>
      </c>
      <c r="I111" s="25">
        <v>0.68055555555555558</v>
      </c>
      <c r="J111" s="20">
        <v>20</v>
      </c>
      <c r="K111" s="20">
        <v>20</v>
      </c>
      <c r="L111" s="20">
        <v>0</v>
      </c>
      <c r="M111" s="26">
        <v>100</v>
      </c>
      <c r="N111" s="20"/>
      <c r="O111" s="20"/>
      <c r="P111" s="20"/>
    </row>
    <row r="112" spans="3:16">
      <c r="C112" s="21">
        <v>45764</v>
      </c>
      <c r="D112" s="20" t="s">
        <v>37</v>
      </c>
      <c r="E112" s="20" t="s">
        <v>147</v>
      </c>
      <c r="F112" s="20" t="s">
        <v>218</v>
      </c>
      <c r="G112" s="20">
        <v>654</v>
      </c>
      <c r="H112" s="25">
        <v>0.36805555555555558</v>
      </c>
      <c r="I112" s="25">
        <v>0.58333333333333337</v>
      </c>
      <c r="J112" s="20">
        <v>84</v>
      </c>
      <c r="K112" s="20">
        <v>80</v>
      </c>
      <c r="L112" s="20">
        <v>4</v>
      </c>
      <c r="M112" s="26">
        <v>95.238095238095241</v>
      </c>
      <c r="N112" s="20"/>
      <c r="O112" s="20"/>
      <c r="P112" s="20"/>
    </row>
    <row r="113" spans="3:16">
      <c r="C113" s="21">
        <v>45764</v>
      </c>
      <c r="D113" s="20" t="s">
        <v>37</v>
      </c>
      <c r="E113" s="20" t="s">
        <v>225</v>
      </c>
      <c r="F113" s="20" t="s">
        <v>189</v>
      </c>
      <c r="G113" s="20">
        <v>506</v>
      </c>
      <c r="H113" s="25">
        <v>0.33333333333333331</v>
      </c>
      <c r="I113" s="25">
        <v>0.4513888888888889</v>
      </c>
      <c r="J113" s="20">
        <v>85</v>
      </c>
      <c r="K113" s="20">
        <v>79</v>
      </c>
      <c r="L113" s="20">
        <v>6</v>
      </c>
      <c r="M113" s="26">
        <v>92.941176470588232</v>
      </c>
      <c r="N113" s="20"/>
      <c r="O113" s="20"/>
      <c r="P113" s="20"/>
    </row>
    <row r="114" spans="3:16">
      <c r="C114" s="21">
        <v>45764</v>
      </c>
      <c r="D114" s="20" t="s">
        <v>37</v>
      </c>
      <c r="E114" s="20" t="s">
        <v>196</v>
      </c>
      <c r="F114" s="20" t="s">
        <v>193</v>
      </c>
      <c r="G114" s="20">
        <v>1825</v>
      </c>
      <c r="H114" s="25">
        <v>0.49305555555555558</v>
      </c>
      <c r="I114" s="25">
        <v>0.58333333333333337</v>
      </c>
      <c r="J114" s="20">
        <v>21</v>
      </c>
      <c r="K114" s="20">
        <v>21</v>
      </c>
      <c r="L114" s="20">
        <v>0</v>
      </c>
      <c r="M114" s="26">
        <v>100</v>
      </c>
      <c r="N114" s="20"/>
      <c r="O114" s="20"/>
      <c r="P114" s="20"/>
    </row>
    <row r="115" spans="3:16">
      <c r="C115" s="21">
        <v>45764</v>
      </c>
      <c r="D115" s="20" t="s">
        <v>37</v>
      </c>
      <c r="E115" s="20" t="s">
        <v>236</v>
      </c>
      <c r="F115" s="20" t="s">
        <v>189</v>
      </c>
      <c r="G115" s="20">
        <v>802</v>
      </c>
      <c r="H115" s="25">
        <v>0.33333333333333331</v>
      </c>
      <c r="I115" s="25">
        <v>0.44097222222222221</v>
      </c>
      <c r="J115" s="20">
        <v>85</v>
      </c>
      <c r="K115" s="20">
        <v>85</v>
      </c>
      <c r="L115" s="20">
        <v>0</v>
      </c>
      <c r="M115" s="26">
        <v>100</v>
      </c>
      <c r="N115" s="20"/>
      <c r="O115" s="20"/>
      <c r="P115" s="20"/>
    </row>
    <row r="116" spans="3:16">
      <c r="C116" s="21">
        <v>45764</v>
      </c>
      <c r="D116" s="20" t="s">
        <v>13</v>
      </c>
      <c r="E116" s="20" t="s">
        <v>201</v>
      </c>
      <c r="F116" s="20" t="s">
        <v>250</v>
      </c>
      <c r="G116" s="20">
        <v>597</v>
      </c>
      <c r="H116" s="25">
        <v>0.37847222222222221</v>
      </c>
      <c r="I116" s="25">
        <v>0.47569444444444442</v>
      </c>
      <c r="J116" s="20">
        <v>23</v>
      </c>
      <c r="K116" s="20">
        <v>23</v>
      </c>
      <c r="L116" s="20">
        <v>0</v>
      </c>
      <c r="M116" s="26">
        <v>100</v>
      </c>
      <c r="N116" s="20"/>
      <c r="O116" s="20"/>
      <c r="P116" s="20"/>
    </row>
    <row r="117" spans="3:16">
      <c r="C117" s="21">
        <v>45764</v>
      </c>
      <c r="D117" s="20" t="s">
        <v>13</v>
      </c>
      <c r="E117" s="20" t="s">
        <v>206</v>
      </c>
      <c r="F117" s="20" t="s">
        <v>207</v>
      </c>
      <c r="G117" s="20">
        <v>1401</v>
      </c>
      <c r="H117" s="25">
        <v>0.25</v>
      </c>
      <c r="I117" s="25">
        <v>0.33680555555555558</v>
      </c>
      <c r="J117" s="20">
        <v>18</v>
      </c>
      <c r="K117" s="20">
        <v>10</v>
      </c>
      <c r="L117" s="20">
        <v>8</v>
      </c>
      <c r="M117" s="26">
        <v>55.555555555555557</v>
      </c>
      <c r="N117" s="20"/>
      <c r="O117" s="20"/>
      <c r="P117" s="20"/>
    </row>
    <row r="118" spans="3:16">
      <c r="C118" s="21">
        <v>45764</v>
      </c>
      <c r="D118" s="20" t="s">
        <v>13</v>
      </c>
      <c r="E118" s="20" t="s">
        <v>252</v>
      </c>
      <c r="F118" s="20" t="s">
        <v>272</v>
      </c>
      <c r="G118" s="20">
        <v>59</v>
      </c>
      <c r="H118" s="25">
        <v>0.24305555555555555</v>
      </c>
      <c r="I118" s="25">
        <v>0.34375</v>
      </c>
      <c r="J118" s="20">
        <v>22</v>
      </c>
      <c r="K118" s="20">
        <v>15</v>
      </c>
      <c r="L118" s="20">
        <v>7</v>
      </c>
      <c r="M118" s="26">
        <v>68.181818181818187</v>
      </c>
      <c r="N118" s="20"/>
      <c r="O118" s="20"/>
      <c r="P118" s="20"/>
    </row>
    <row r="119" spans="3:16">
      <c r="C119" s="21">
        <v>45764</v>
      </c>
      <c r="D119" s="20" t="s">
        <v>13</v>
      </c>
      <c r="E119" s="20" t="s">
        <v>192</v>
      </c>
      <c r="F119" s="20" t="s">
        <v>193</v>
      </c>
      <c r="G119" s="20">
        <v>1121</v>
      </c>
      <c r="H119" s="25">
        <v>0.25</v>
      </c>
      <c r="I119" s="25">
        <v>0.3576388888888889</v>
      </c>
      <c r="J119" s="20">
        <v>30</v>
      </c>
      <c r="K119" s="20">
        <v>24</v>
      </c>
      <c r="L119" s="20">
        <v>6</v>
      </c>
      <c r="M119" s="26">
        <v>80</v>
      </c>
      <c r="N119" s="20"/>
      <c r="O119" s="20"/>
      <c r="P119" s="20"/>
    </row>
    <row r="120" spans="3:16">
      <c r="C120" s="21">
        <v>45764</v>
      </c>
      <c r="D120" s="20" t="s">
        <v>13</v>
      </c>
      <c r="E120" s="20" t="s">
        <v>196</v>
      </c>
      <c r="F120" s="20" t="s">
        <v>193</v>
      </c>
      <c r="G120" s="20">
        <v>1807</v>
      </c>
      <c r="H120" s="25">
        <v>0.2951388888888889</v>
      </c>
      <c r="I120" s="25">
        <v>0.39930555555555558</v>
      </c>
      <c r="J120" s="20">
        <v>38</v>
      </c>
      <c r="K120" s="20">
        <v>27</v>
      </c>
      <c r="L120" s="20">
        <v>11</v>
      </c>
      <c r="M120" s="26">
        <v>71.05263157894737</v>
      </c>
      <c r="N120" s="20"/>
      <c r="O120" s="20"/>
      <c r="P120" s="20"/>
    </row>
    <row r="121" spans="3:16">
      <c r="C121" s="21">
        <v>45764</v>
      </c>
      <c r="D121" s="20" t="s">
        <v>13</v>
      </c>
      <c r="E121" s="20" t="s">
        <v>196</v>
      </c>
      <c r="F121" s="20" t="s">
        <v>250</v>
      </c>
      <c r="G121" s="20">
        <v>741</v>
      </c>
      <c r="H121" s="25">
        <v>0.37152777777777779</v>
      </c>
      <c r="I121" s="25">
        <v>0.47916666666666669</v>
      </c>
      <c r="J121" s="20">
        <v>12</v>
      </c>
      <c r="K121" s="20">
        <v>10</v>
      </c>
      <c r="L121" s="20">
        <v>2</v>
      </c>
      <c r="M121" s="26">
        <v>83.333333333333329</v>
      </c>
      <c r="N121" s="20"/>
      <c r="O121" s="20"/>
      <c r="P121" s="20"/>
    </row>
    <row r="122" spans="3:16">
      <c r="C122" s="21">
        <v>45764</v>
      </c>
      <c r="D122" s="20" t="s">
        <v>13</v>
      </c>
      <c r="E122" s="20" t="s">
        <v>557</v>
      </c>
      <c r="F122" s="20" t="s">
        <v>250</v>
      </c>
      <c r="G122" s="20">
        <v>1219</v>
      </c>
      <c r="H122" s="25">
        <v>0.3125</v>
      </c>
      <c r="I122" s="25">
        <v>0.38194444444444442</v>
      </c>
      <c r="J122" s="20">
        <v>30</v>
      </c>
      <c r="K122" s="20">
        <v>23</v>
      </c>
      <c r="L122" s="20">
        <v>7</v>
      </c>
      <c r="M122" s="26">
        <v>76.666666666666671</v>
      </c>
      <c r="N122" s="20"/>
      <c r="O122" s="20"/>
      <c r="P122" s="20"/>
    </row>
    <row r="123" spans="3:16">
      <c r="C123" s="21">
        <v>45764</v>
      </c>
      <c r="D123" s="20" t="s">
        <v>13</v>
      </c>
      <c r="E123" s="20" t="s">
        <v>236</v>
      </c>
      <c r="F123" s="20" t="s">
        <v>189</v>
      </c>
      <c r="G123" s="20">
        <v>836</v>
      </c>
      <c r="H123" s="25">
        <v>0.33333333333333331</v>
      </c>
      <c r="I123" s="25">
        <v>0.4513888888888889</v>
      </c>
      <c r="J123" s="20">
        <v>85</v>
      </c>
      <c r="K123" s="20">
        <v>38</v>
      </c>
      <c r="L123" s="20">
        <v>47</v>
      </c>
      <c r="M123" s="26">
        <v>44.705882352941174</v>
      </c>
      <c r="N123" s="20"/>
      <c r="O123" s="20"/>
      <c r="P123" s="20"/>
    </row>
    <row r="124" spans="3:16">
      <c r="C124" s="21">
        <v>45764</v>
      </c>
      <c r="D124" s="20" t="s">
        <v>13</v>
      </c>
      <c r="E124" s="20" t="s">
        <v>1616</v>
      </c>
      <c r="F124" s="20" t="s">
        <v>250</v>
      </c>
      <c r="G124" s="20">
        <v>1189</v>
      </c>
      <c r="H124" s="25">
        <v>0.30208333333333331</v>
      </c>
      <c r="I124" s="25">
        <v>0.3576388888888889</v>
      </c>
      <c r="J124" s="20">
        <v>30</v>
      </c>
      <c r="K124" s="20">
        <v>25</v>
      </c>
      <c r="L124" s="20">
        <v>5</v>
      </c>
      <c r="M124" s="26">
        <v>83.333333333333329</v>
      </c>
      <c r="N124" s="20"/>
      <c r="O124" s="20"/>
      <c r="P124" s="20"/>
    </row>
    <row r="125" spans="3:16">
      <c r="C125" s="21">
        <v>45764</v>
      </c>
      <c r="D125" s="20" t="s">
        <v>13</v>
      </c>
      <c r="E125" s="20" t="s">
        <v>247</v>
      </c>
      <c r="F125" s="20" t="s">
        <v>250</v>
      </c>
      <c r="G125" s="20">
        <v>791</v>
      </c>
      <c r="H125" s="25">
        <v>0.3611111111111111</v>
      </c>
      <c r="I125" s="25">
        <v>0.4861111111111111</v>
      </c>
      <c r="J125" s="20">
        <v>30</v>
      </c>
      <c r="K125" s="20">
        <v>26</v>
      </c>
      <c r="L125" s="20">
        <v>4</v>
      </c>
      <c r="M125" s="26">
        <v>86.666666666666671</v>
      </c>
      <c r="N125" s="20"/>
      <c r="O125" s="20"/>
      <c r="P125" s="20"/>
    </row>
    <row r="126" spans="3:16">
      <c r="C126" s="21">
        <v>45764</v>
      </c>
      <c r="D126" s="20" t="s">
        <v>54</v>
      </c>
      <c r="E126" s="20" t="s">
        <v>225</v>
      </c>
      <c r="F126" s="20" t="s">
        <v>189</v>
      </c>
      <c r="G126" s="20">
        <v>832</v>
      </c>
      <c r="H126" s="25">
        <v>0.33333333333333331</v>
      </c>
      <c r="I126" s="25">
        <v>0.46875</v>
      </c>
      <c r="J126" s="20">
        <v>85</v>
      </c>
      <c r="K126" s="20">
        <v>85</v>
      </c>
      <c r="L126" s="20">
        <v>0</v>
      </c>
      <c r="M126" s="26">
        <v>100</v>
      </c>
      <c r="N126" s="20"/>
      <c r="O126" s="20"/>
      <c r="P126" s="20"/>
    </row>
    <row r="127" spans="3:16">
      <c r="C127" s="21">
        <v>45764</v>
      </c>
      <c r="D127" s="20" t="s">
        <v>55</v>
      </c>
      <c r="E127" s="20" t="s">
        <v>147</v>
      </c>
      <c r="F127" s="20" t="s">
        <v>218</v>
      </c>
      <c r="G127" s="20">
        <v>626</v>
      </c>
      <c r="H127" s="25">
        <v>0.34027777777777779</v>
      </c>
      <c r="I127" s="25">
        <v>0.54166666666666663</v>
      </c>
      <c r="J127" s="20">
        <v>40</v>
      </c>
      <c r="K127" s="20">
        <v>31</v>
      </c>
      <c r="L127" s="20">
        <v>9</v>
      </c>
      <c r="M127" s="26">
        <v>77.5</v>
      </c>
      <c r="N127" s="20"/>
      <c r="O127" s="20"/>
      <c r="P127" s="20"/>
    </row>
    <row r="128" spans="3:16">
      <c r="C128" s="21">
        <v>45764</v>
      </c>
      <c r="D128" s="20" t="s">
        <v>81</v>
      </c>
      <c r="E128" s="20" t="s">
        <v>188</v>
      </c>
      <c r="F128" s="20" t="s">
        <v>189</v>
      </c>
      <c r="G128" s="20">
        <v>824</v>
      </c>
      <c r="H128" s="25">
        <v>0.33333333333333331</v>
      </c>
      <c r="I128" s="25">
        <v>0.4548611111111111</v>
      </c>
      <c r="J128" s="20">
        <v>87</v>
      </c>
      <c r="K128" s="20">
        <v>87</v>
      </c>
      <c r="L128" s="20">
        <v>0</v>
      </c>
      <c r="M128" s="26">
        <v>100</v>
      </c>
      <c r="N128" s="20"/>
      <c r="O128" s="20"/>
      <c r="P128" s="20"/>
    </row>
    <row r="129" spans="3:16">
      <c r="C129" s="21">
        <v>45764</v>
      </c>
      <c r="D129" s="20" t="s">
        <v>81</v>
      </c>
      <c r="E129" s="20" t="s">
        <v>147</v>
      </c>
      <c r="F129" s="20" t="s">
        <v>221</v>
      </c>
      <c r="G129" s="20">
        <v>508</v>
      </c>
      <c r="H129" s="25">
        <v>0.34027777777777779</v>
      </c>
      <c r="I129" s="25">
        <v>0.54166666666666663</v>
      </c>
      <c r="J129" s="20">
        <v>80</v>
      </c>
      <c r="K129" s="20">
        <v>78</v>
      </c>
      <c r="L129" s="20">
        <v>2</v>
      </c>
      <c r="M129" s="26">
        <v>97.5</v>
      </c>
      <c r="N129" s="20"/>
      <c r="O129" s="20"/>
      <c r="P129" s="20"/>
    </row>
    <row r="130" spans="3:16">
      <c r="C130" s="21">
        <v>45764</v>
      </c>
      <c r="D130" s="20" t="s">
        <v>20</v>
      </c>
      <c r="E130" s="20" t="s">
        <v>236</v>
      </c>
      <c r="F130" s="20" t="s">
        <v>189</v>
      </c>
      <c r="G130" s="20">
        <v>810</v>
      </c>
      <c r="H130" s="25">
        <v>0.33333333333333331</v>
      </c>
      <c r="I130" s="25">
        <v>0.4375</v>
      </c>
      <c r="J130" s="20">
        <v>89</v>
      </c>
      <c r="K130" s="20">
        <v>88</v>
      </c>
      <c r="L130" s="20">
        <v>1</v>
      </c>
      <c r="M130" s="26">
        <v>98.876404494382029</v>
      </c>
      <c r="N130" s="20"/>
      <c r="O130" s="20"/>
      <c r="P130" s="20"/>
    </row>
    <row r="131" spans="3:16">
      <c r="C131" s="21">
        <v>45764</v>
      </c>
      <c r="D131" s="20" t="s">
        <v>57</v>
      </c>
      <c r="E131" s="20" t="s">
        <v>188</v>
      </c>
      <c r="F131" s="20" t="s">
        <v>189</v>
      </c>
      <c r="G131" s="20">
        <v>814</v>
      </c>
      <c r="H131" s="25">
        <v>0.33333333333333331</v>
      </c>
      <c r="I131" s="25">
        <v>0.45833333333333331</v>
      </c>
      <c r="J131" s="20">
        <v>85</v>
      </c>
      <c r="K131" s="20">
        <v>85</v>
      </c>
      <c r="L131" s="20">
        <v>0</v>
      </c>
      <c r="M131" s="26">
        <v>100</v>
      </c>
      <c r="N131" s="20"/>
      <c r="O131" s="20"/>
      <c r="P131" s="20"/>
    </row>
    <row r="132" spans="3:16">
      <c r="C132" s="21">
        <v>45764</v>
      </c>
      <c r="D132" s="20" t="s">
        <v>57</v>
      </c>
      <c r="E132" s="20" t="s">
        <v>225</v>
      </c>
      <c r="F132" s="20" t="s">
        <v>189</v>
      </c>
      <c r="G132" s="20">
        <v>819</v>
      </c>
      <c r="H132" s="25">
        <v>0.33333333333333331</v>
      </c>
      <c r="I132" s="25">
        <v>0.44791666666666669</v>
      </c>
      <c r="J132" s="20">
        <v>88</v>
      </c>
      <c r="K132" s="20">
        <v>88</v>
      </c>
      <c r="L132" s="20">
        <v>0</v>
      </c>
      <c r="M132" s="26">
        <v>100</v>
      </c>
      <c r="N132" s="20"/>
      <c r="O132" s="20"/>
      <c r="P132" s="20"/>
    </row>
    <row r="133" spans="3:16">
      <c r="C133" s="21">
        <v>45764</v>
      </c>
      <c r="D133" s="20" t="s">
        <v>57</v>
      </c>
      <c r="E133" s="20" t="s">
        <v>243</v>
      </c>
      <c r="F133" s="20" t="s">
        <v>244</v>
      </c>
      <c r="G133" s="20">
        <v>6814</v>
      </c>
      <c r="H133" s="25">
        <v>0.40972222222222221</v>
      </c>
      <c r="I133" s="25">
        <v>0.62152777777777779</v>
      </c>
      <c r="J133" s="20">
        <v>82</v>
      </c>
      <c r="K133" s="20">
        <v>82</v>
      </c>
      <c r="L133" s="20">
        <v>0</v>
      </c>
      <c r="M133" s="26">
        <v>100</v>
      </c>
      <c r="N133" s="20"/>
      <c r="O133" s="20"/>
      <c r="P133" s="20"/>
    </row>
    <row r="134" spans="3:16">
      <c r="C134" s="21">
        <v>45764</v>
      </c>
      <c r="D134" s="20" t="s">
        <v>57</v>
      </c>
      <c r="E134" s="20" t="s">
        <v>243</v>
      </c>
      <c r="F134" s="20" t="s">
        <v>244</v>
      </c>
      <c r="G134" s="20">
        <v>6726</v>
      </c>
      <c r="H134" s="25">
        <v>0.4548611111111111</v>
      </c>
      <c r="I134" s="25">
        <v>0.66666666666666663</v>
      </c>
      <c r="J134" s="20">
        <v>46</v>
      </c>
      <c r="K134" s="20">
        <v>39</v>
      </c>
      <c r="L134" s="20">
        <v>7</v>
      </c>
      <c r="M134" s="26">
        <v>84.782608695652172</v>
      </c>
      <c r="N134" s="20"/>
      <c r="O134" s="20"/>
      <c r="P134" s="20"/>
    </row>
    <row r="135" spans="3:16">
      <c r="C135" s="21">
        <v>45764</v>
      </c>
      <c r="D135" s="20" t="s">
        <v>22</v>
      </c>
      <c r="E135" s="20" t="s">
        <v>147</v>
      </c>
      <c r="F135" s="20" t="s">
        <v>181</v>
      </c>
      <c r="G135" s="20">
        <v>1314</v>
      </c>
      <c r="H135" s="25">
        <v>0.76388888888888884</v>
      </c>
      <c r="I135" s="25">
        <v>0.96875</v>
      </c>
      <c r="J135" s="20">
        <v>20</v>
      </c>
      <c r="K135" s="20">
        <v>16</v>
      </c>
      <c r="L135" s="20">
        <v>4</v>
      </c>
      <c r="M135" s="26">
        <v>80</v>
      </c>
      <c r="N135" s="20"/>
      <c r="O135" s="20"/>
      <c r="P135" s="20"/>
    </row>
    <row r="136" spans="3:16">
      <c r="C136" s="21">
        <v>45764</v>
      </c>
      <c r="D136" s="20" t="s">
        <v>29</v>
      </c>
      <c r="E136" s="20" t="s">
        <v>225</v>
      </c>
      <c r="F136" s="20" t="s">
        <v>189</v>
      </c>
      <c r="G136" s="20">
        <v>840</v>
      </c>
      <c r="H136" s="25">
        <v>0.375</v>
      </c>
      <c r="I136" s="25">
        <v>0.51388888888888884</v>
      </c>
      <c r="J136" s="20">
        <v>85</v>
      </c>
      <c r="K136" s="20">
        <v>85</v>
      </c>
      <c r="L136" s="20">
        <v>0</v>
      </c>
      <c r="M136" s="26">
        <v>100</v>
      </c>
      <c r="N136" s="20"/>
      <c r="O136" s="20"/>
      <c r="P136" s="20"/>
    </row>
    <row r="137" spans="3:16">
      <c r="C137" s="21">
        <v>45764</v>
      </c>
      <c r="D137" s="20" t="s">
        <v>24</v>
      </c>
      <c r="E137" s="20" t="s">
        <v>188</v>
      </c>
      <c r="F137" s="20" t="s">
        <v>189</v>
      </c>
      <c r="G137" s="20">
        <v>848</v>
      </c>
      <c r="H137" s="25">
        <v>0.375</v>
      </c>
      <c r="I137" s="25">
        <v>0.4861111111111111</v>
      </c>
      <c r="J137" s="20">
        <v>86</v>
      </c>
      <c r="K137" s="20">
        <v>82</v>
      </c>
      <c r="L137" s="20">
        <v>4</v>
      </c>
      <c r="M137" s="26">
        <v>95.348837209302332</v>
      </c>
      <c r="N137" s="20"/>
      <c r="O137" s="20"/>
      <c r="P137" s="20"/>
    </row>
    <row r="138" spans="3:16">
      <c r="C138" s="21">
        <v>45764</v>
      </c>
      <c r="D138" s="20" t="s">
        <v>24</v>
      </c>
      <c r="E138" s="20" t="s">
        <v>225</v>
      </c>
      <c r="F138" s="20" t="s">
        <v>189</v>
      </c>
      <c r="G138" s="20">
        <v>844</v>
      </c>
      <c r="H138" s="25">
        <v>0.33333333333333331</v>
      </c>
      <c r="I138" s="25">
        <v>0.4375</v>
      </c>
      <c r="J138" s="20">
        <v>85</v>
      </c>
      <c r="K138" s="20">
        <v>57</v>
      </c>
      <c r="L138" s="20">
        <v>28</v>
      </c>
      <c r="M138" s="26">
        <v>67.058823529411768</v>
      </c>
      <c r="N138" s="20"/>
      <c r="O138" s="20"/>
      <c r="P138" s="20"/>
    </row>
    <row r="139" spans="3:16">
      <c r="C139" s="21">
        <v>45765</v>
      </c>
      <c r="D139" s="20" t="s">
        <v>36</v>
      </c>
      <c r="E139" s="20" t="s">
        <v>192</v>
      </c>
      <c r="F139" s="20" t="s">
        <v>193</v>
      </c>
      <c r="G139" s="20">
        <v>1137</v>
      </c>
      <c r="H139" s="25">
        <v>0.33333333333333331</v>
      </c>
      <c r="I139" s="25">
        <v>0.4236111111111111</v>
      </c>
      <c r="J139" s="20">
        <v>18</v>
      </c>
      <c r="K139" s="20">
        <v>14</v>
      </c>
      <c r="L139" s="20">
        <v>4</v>
      </c>
      <c r="M139" s="26">
        <v>77.777777777777771</v>
      </c>
      <c r="N139" s="20"/>
      <c r="O139" s="20"/>
      <c r="P139" s="20"/>
    </row>
    <row r="140" spans="3:16">
      <c r="C140" s="21">
        <v>45765</v>
      </c>
      <c r="D140" s="20" t="s">
        <v>36</v>
      </c>
      <c r="E140" s="20" t="s">
        <v>196</v>
      </c>
      <c r="F140" s="20" t="s">
        <v>193</v>
      </c>
      <c r="G140" s="20">
        <v>1819</v>
      </c>
      <c r="H140" s="25">
        <v>0.3263888888888889</v>
      </c>
      <c r="I140" s="25">
        <v>0.40972222222222221</v>
      </c>
      <c r="J140" s="20">
        <v>11</v>
      </c>
      <c r="K140" s="20">
        <v>11</v>
      </c>
      <c r="L140" s="20">
        <v>0</v>
      </c>
      <c r="M140" s="26">
        <v>100</v>
      </c>
      <c r="N140" s="20"/>
      <c r="O140" s="20"/>
      <c r="P140" s="20"/>
    </row>
    <row r="141" spans="3:16">
      <c r="C141" s="21">
        <v>45765</v>
      </c>
      <c r="D141" s="20" t="s">
        <v>13</v>
      </c>
      <c r="E141" s="20" t="s">
        <v>175</v>
      </c>
      <c r="F141" s="20" t="s">
        <v>174</v>
      </c>
      <c r="G141" s="20">
        <v>5002</v>
      </c>
      <c r="H141" s="25">
        <v>0.52777777777777779</v>
      </c>
      <c r="I141" s="25">
        <v>0.77430555555555558</v>
      </c>
      <c r="J141" s="20">
        <v>6</v>
      </c>
      <c r="K141" s="20">
        <v>6</v>
      </c>
      <c r="L141" s="20">
        <v>0</v>
      </c>
      <c r="M141" s="26">
        <v>100</v>
      </c>
      <c r="N141" s="20"/>
      <c r="O141" s="20"/>
      <c r="P141" s="20"/>
    </row>
    <row r="142" spans="3:16">
      <c r="C142" s="21">
        <v>45765</v>
      </c>
      <c r="D142" s="20" t="s">
        <v>1618</v>
      </c>
      <c r="E142" s="20" t="s">
        <v>13</v>
      </c>
      <c r="F142" s="20" t="s">
        <v>1725</v>
      </c>
      <c r="G142" s="20">
        <v>606</v>
      </c>
      <c r="H142" s="25">
        <v>0.84722222222222221</v>
      </c>
      <c r="I142" s="25">
        <v>0.98263888888888884</v>
      </c>
      <c r="J142" s="20">
        <v>15</v>
      </c>
      <c r="K142" s="20">
        <v>15</v>
      </c>
      <c r="L142" s="20">
        <v>0</v>
      </c>
      <c r="M142" s="26">
        <v>100</v>
      </c>
      <c r="N142" s="20"/>
      <c r="O142" s="20"/>
      <c r="P142" s="20"/>
    </row>
    <row r="143" spans="3:16">
      <c r="C143" s="21">
        <v>45765</v>
      </c>
      <c r="D143" s="20" t="s">
        <v>22</v>
      </c>
      <c r="E143" s="20" t="s">
        <v>201</v>
      </c>
      <c r="F143" s="20" t="s">
        <v>202</v>
      </c>
      <c r="G143" s="20">
        <v>3752</v>
      </c>
      <c r="H143" s="25">
        <v>0.51041666666666663</v>
      </c>
      <c r="I143" s="25">
        <v>0.60763888888888884</v>
      </c>
      <c r="J143" s="20">
        <v>16</v>
      </c>
      <c r="K143" s="20">
        <v>16</v>
      </c>
      <c r="L143" s="20">
        <v>0</v>
      </c>
      <c r="M143" s="26">
        <v>100</v>
      </c>
      <c r="N143" s="20"/>
      <c r="O143" s="20"/>
      <c r="P143" s="20"/>
    </row>
    <row r="144" spans="3:16">
      <c r="C144" s="21">
        <v>45765</v>
      </c>
      <c r="D144" s="20" t="s">
        <v>22</v>
      </c>
      <c r="E144" s="20" t="s">
        <v>192</v>
      </c>
      <c r="F144" s="20" t="s">
        <v>193</v>
      </c>
      <c r="G144" s="20">
        <v>1165</v>
      </c>
      <c r="H144" s="25">
        <v>0.25</v>
      </c>
      <c r="I144" s="25">
        <v>0.3576388888888889</v>
      </c>
      <c r="J144" s="20">
        <v>16</v>
      </c>
      <c r="K144" s="20">
        <v>10</v>
      </c>
      <c r="L144" s="20">
        <v>6</v>
      </c>
      <c r="M144" s="26">
        <v>62.5</v>
      </c>
      <c r="N144" s="20"/>
      <c r="O144" s="20"/>
      <c r="P144" s="20"/>
    </row>
    <row r="145" spans="3:16">
      <c r="C145" s="21">
        <v>45766</v>
      </c>
      <c r="D145" s="20" t="s">
        <v>37</v>
      </c>
      <c r="E145" s="20" t="s">
        <v>147</v>
      </c>
      <c r="F145" s="20" t="s">
        <v>181</v>
      </c>
      <c r="G145" s="20">
        <v>1316</v>
      </c>
      <c r="H145" s="25">
        <v>0.50347222222222221</v>
      </c>
      <c r="I145" s="25">
        <v>0.71875</v>
      </c>
      <c r="J145" s="20">
        <v>10</v>
      </c>
      <c r="K145" s="20">
        <v>10</v>
      </c>
      <c r="L145" s="20">
        <v>0</v>
      </c>
      <c r="M145" s="26">
        <v>100</v>
      </c>
      <c r="N145" s="20"/>
      <c r="P145" s="20"/>
    </row>
    <row r="146" spans="3:16">
      <c r="C146" s="21">
        <v>45766</v>
      </c>
      <c r="D146" s="20" t="s">
        <v>173</v>
      </c>
      <c r="E146" s="20" t="s">
        <v>36</v>
      </c>
      <c r="F146" s="20" t="s">
        <v>1722</v>
      </c>
      <c r="G146" s="20">
        <v>1696</v>
      </c>
      <c r="H146" s="25">
        <v>0.34027777777777779</v>
      </c>
      <c r="I146" s="25">
        <v>0.53125</v>
      </c>
      <c r="J146" s="20">
        <v>20</v>
      </c>
      <c r="K146" s="20">
        <v>10</v>
      </c>
      <c r="L146" s="20">
        <v>10</v>
      </c>
      <c r="M146" s="26">
        <v>50</v>
      </c>
      <c r="N146" s="20"/>
      <c r="P146" s="20"/>
    </row>
    <row r="147" spans="3:16">
      <c r="C147" s="21">
        <v>45766</v>
      </c>
      <c r="D147" s="20" t="s">
        <v>173</v>
      </c>
      <c r="E147" s="20" t="s">
        <v>13</v>
      </c>
      <c r="F147" s="20" t="s">
        <v>1723</v>
      </c>
      <c r="G147" s="20">
        <v>5340</v>
      </c>
      <c r="H147" s="25">
        <v>0.39583333333333331</v>
      </c>
      <c r="I147" s="25">
        <v>0.60416666666666663</v>
      </c>
      <c r="J147" s="20">
        <v>16</v>
      </c>
      <c r="K147" s="20">
        <v>16</v>
      </c>
      <c r="L147" s="20">
        <v>0</v>
      </c>
      <c r="M147" s="26">
        <v>100</v>
      </c>
      <c r="N147" s="20"/>
      <c r="P147" s="20"/>
    </row>
    <row r="148" spans="3:16">
      <c r="C148" s="21">
        <v>45766</v>
      </c>
      <c r="D148" s="20" t="s">
        <v>173</v>
      </c>
      <c r="E148" s="20" t="s">
        <v>13</v>
      </c>
      <c r="F148" s="20" t="s">
        <v>278</v>
      </c>
      <c r="G148" s="20">
        <v>1541</v>
      </c>
      <c r="H148" s="25">
        <v>0.51041666666666663</v>
      </c>
      <c r="I148" s="25">
        <v>0.71875</v>
      </c>
      <c r="J148" s="20">
        <v>52</v>
      </c>
      <c r="K148" s="20">
        <v>48</v>
      </c>
      <c r="L148" s="20">
        <v>4</v>
      </c>
      <c r="M148" s="26">
        <v>92.307692307692307</v>
      </c>
      <c r="N148" s="20"/>
      <c r="P148" s="20"/>
    </row>
    <row r="149" spans="3:16">
      <c r="C149" s="21">
        <v>45766</v>
      </c>
      <c r="D149" s="20" t="s">
        <v>173</v>
      </c>
      <c r="E149" s="20" t="s">
        <v>13</v>
      </c>
      <c r="F149" s="20" t="s">
        <v>1722</v>
      </c>
      <c r="G149" s="20">
        <v>1228</v>
      </c>
      <c r="H149" s="25">
        <v>0.77083333333333337</v>
      </c>
      <c r="I149" s="25">
        <v>0.97916666666666663</v>
      </c>
      <c r="J149" s="20">
        <v>20</v>
      </c>
      <c r="K149" s="20">
        <v>20</v>
      </c>
      <c r="L149" s="20">
        <v>0</v>
      </c>
      <c r="M149" s="26">
        <v>100</v>
      </c>
      <c r="N149" s="20"/>
      <c r="P149" s="20"/>
    </row>
    <row r="150" spans="3:16">
      <c r="C150" s="21">
        <v>45766</v>
      </c>
      <c r="D150" s="20" t="s">
        <v>206</v>
      </c>
      <c r="E150" s="20" t="s">
        <v>13</v>
      </c>
      <c r="F150" s="20" t="s">
        <v>207</v>
      </c>
      <c r="G150" s="20">
        <v>1800</v>
      </c>
      <c r="H150" s="25">
        <v>0.61111111111111116</v>
      </c>
      <c r="I150" s="25">
        <v>0.69791666666666663</v>
      </c>
      <c r="J150" s="20">
        <v>45</v>
      </c>
      <c r="K150" s="20">
        <v>44</v>
      </c>
      <c r="L150" s="20">
        <v>1</v>
      </c>
      <c r="M150" s="26">
        <v>97.777777777777771</v>
      </c>
      <c r="N150" s="20"/>
      <c r="P150" s="20"/>
    </row>
    <row r="151" spans="3:16">
      <c r="C151" s="21">
        <v>45766</v>
      </c>
      <c r="D151" s="20" t="s">
        <v>392</v>
      </c>
      <c r="E151" s="20" t="s">
        <v>36</v>
      </c>
      <c r="F151" s="20" t="s">
        <v>1721</v>
      </c>
      <c r="G151" s="20">
        <v>960</v>
      </c>
      <c r="H151" s="25">
        <v>0.67013888888888884</v>
      </c>
      <c r="I151" s="25">
        <v>0.79861111111111116</v>
      </c>
      <c r="J151" s="20">
        <v>12</v>
      </c>
      <c r="K151" s="20">
        <v>12</v>
      </c>
      <c r="L151" s="20">
        <v>0</v>
      </c>
      <c r="M151" s="26">
        <v>100</v>
      </c>
      <c r="N151" s="20"/>
      <c r="P151" s="20"/>
    </row>
    <row r="152" spans="3:16">
      <c r="C152" s="21">
        <v>45766</v>
      </c>
      <c r="D152" s="20" t="s">
        <v>232</v>
      </c>
      <c r="E152" s="20" t="s">
        <v>252</v>
      </c>
      <c r="F152" s="20" t="s">
        <v>272</v>
      </c>
      <c r="G152" s="20">
        <v>1712</v>
      </c>
      <c r="H152" s="25">
        <v>0.80208333333333337</v>
      </c>
      <c r="I152" s="25">
        <v>0.86111111111111116</v>
      </c>
      <c r="J152" s="20">
        <v>35</v>
      </c>
      <c r="K152" s="20">
        <v>30</v>
      </c>
      <c r="L152" s="20">
        <v>5</v>
      </c>
      <c r="M152" s="26">
        <v>85.714285714285708</v>
      </c>
      <c r="N152" s="20"/>
      <c r="P152" s="20"/>
    </row>
    <row r="153" spans="3:16">
      <c r="C153" s="21">
        <v>45766</v>
      </c>
      <c r="D153" s="20" t="s">
        <v>252</v>
      </c>
      <c r="E153" s="20" t="s">
        <v>36</v>
      </c>
      <c r="F153" s="20" t="s">
        <v>272</v>
      </c>
      <c r="G153" s="20">
        <v>78</v>
      </c>
      <c r="H153" s="25">
        <v>0.89236111111111116</v>
      </c>
      <c r="I153" s="25">
        <v>0.96875</v>
      </c>
      <c r="J153" s="20">
        <v>20</v>
      </c>
      <c r="K153" s="20">
        <v>15</v>
      </c>
      <c r="L153" s="20">
        <v>5</v>
      </c>
      <c r="M153" s="26">
        <v>75</v>
      </c>
      <c r="N153" s="20"/>
      <c r="P153" s="20"/>
    </row>
    <row r="154" spans="3:16">
      <c r="C154" s="21">
        <v>45766</v>
      </c>
      <c r="D154" s="20" t="s">
        <v>252</v>
      </c>
      <c r="E154" s="20" t="s">
        <v>13</v>
      </c>
      <c r="F154" s="20" t="s">
        <v>272</v>
      </c>
      <c r="G154" s="20">
        <v>64</v>
      </c>
      <c r="H154" s="25">
        <v>0.89930555555555558</v>
      </c>
      <c r="I154" s="25">
        <v>6.9444444444444441E-3</v>
      </c>
      <c r="J154" s="20">
        <v>15</v>
      </c>
      <c r="K154" s="20">
        <v>15</v>
      </c>
      <c r="L154" s="20">
        <v>0</v>
      </c>
      <c r="M154" s="26">
        <v>100</v>
      </c>
      <c r="N154" s="20"/>
      <c r="P154" s="20"/>
    </row>
    <row r="155" spans="3:16">
      <c r="C155" s="21">
        <v>45766</v>
      </c>
      <c r="D155" s="20" t="s">
        <v>192</v>
      </c>
      <c r="E155" s="20" t="s">
        <v>13</v>
      </c>
      <c r="F155" s="20" t="s">
        <v>250</v>
      </c>
      <c r="G155" s="20">
        <v>1328</v>
      </c>
      <c r="H155" s="25">
        <v>0.50694444444444442</v>
      </c>
      <c r="I155" s="25">
        <v>0.625</v>
      </c>
      <c r="J155" s="20">
        <v>42</v>
      </c>
      <c r="K155" s="20">
        <v>42</v>
      </c>
      <c r="L155" s="20">
        <v>0</v>
      </c>
      <c r="M155" s="26">
        <v>100</v>
      </c>
      <c r="N155" s="20"/>
      <c r="P155" s="20"/>
    </row>
    <row r="156" spans="3:16">
      <c r="C156" s="21">
        <v>45766</v>
      </c>
      <c r="D156" s="20" t="s">
        <v>192</v>
      </c>
      <c r="E156" s="20" t="s">
        <v>13</v>
      </c>
      <c r="F156" s="20" t="s">
        <v>250</v>
      </c>
      <c r="G156" s="20">
        <v>1334</v>
      </c>
      <c r="H156" s="25">
        <v>0.82291666666666663</v>
      </c>
      <c r="I156" s="25">
        <v>0.94097222222222221</v>
      </c>
      <c r="J156" s="20">
        <v>38</v>
      </c>
      <c r="K156" s="20">
        <v>38</v>
      </c>
      <c r="L156" s="20">
        <v>0</v>
      </c>
      <c r="M156" s="26">
        <v>100</v>
      </c>
      <c r="N156" s="20"/>
      <c r="P156" s="20"/>
    </row>
    <row r="157" spans="3:16">
      <c r="C157" s="21">
        <v>45766</v>
      </c>
      <c r="D157" s="20" t="s">
        <v>147</v>
      </c>
      <c r="E157" s="20" t="s">
        <v>180</v>
      </c>
      <c r="F157" s="20" t="s">
        <v>181</v>
      </c>
      <c r="G157" s="20">
        <v>2022</v>
      </c>
      <c r="H157" s="25">
        <v>0.83680555555555558</v>
      </c>
      <c r="I157" s="25">
        <v>0.90277777777777779</v>
      </c>
      <c r="J157" s="20">
        <v>10</v>
      </c>
      <c r="K157" s="20">
        <v>10</v>
      </c>
      <c r="L157" s="20">
        <v>0</v>
      </c>
      <c r="M157" s="26">
        <v>100</v>
      </c>
      <c r="N157" s="20"/>
      <c r="P157" s="20"/>
    </row>
    <row r="158" spans="3:16">
      <c r="C158" s="21">
        <v>45766</v>
      </c>
      <c r="D158" s="20" t="s">
        <v>147</v>
      </c>
      <c r="E158" s="20" t="s">
        <v>36</v>
      </c>
      <c r="F158" s="20" t="s">
        <v>181</v>
      </c>
      <c r="G158" s="20">
        <v>1855</v>
      </c>
      <c r="H158" s="25">
        <v>0.60069444444444442</v>
      </c>
      <c r="I158" s="25">
        <v>0.71180555555555558</v>
      </c>
      <c r="J158" s="20">
        <v>20</v>
      </c>
      <c r="K158" s="20">
        <v>20</v>
      </c>
      <c r="L158" s="20">
        <v>0</v>
      </c>
      <c r="M158" s="26">
        <v>100</v>
      </c>
      <c r="N158" s="20"/>
      <c r="P158" s="20"/>
    </row>
    <row r="159" spans="3:16">
      <c r="C159" s="21">
        <v>45766</v>
      </c>
      <c r="D159" s="20" t="s">
        <v>147</v>
      </c>
      <c r="E159" s="20" t="s">
        <v>37</v>
      </c>
      <c r="F159" s="20" t="s">
        <v>181</v>
      </c>
      <c r="G159" s="20">
        <v>1315</v>
      </c>
      <c r="H159" s="25">
        <v>0.3263888888888889</v>
      </c>
      <c r="I159" s="25">
        <v>0.46180555555555558</v>
      </c>
      <c r="J159" s="20">
        <v>20</v>
      </c>
      <c r="K159" s="20">
        <v>20</v>
      </c>
      <c r="L159" s="20">
        <v>0</v>
      </c>
      <c r="M159" s="26">
        <v>100</v>
      </c>
      <c r="N159" s="20"/>
      <c r="P159" s="20"/>
    </row>
    <row r="160" spans="3:16">
      <c r="C160" s="21">
        <v>45766</v>
      </c>
      <c r="D160" s="20" t="s">
        <v>147</v>
      </c>
      <c r="E160" s="20" t="s">
        <v>13</v>
      </c>
      <c r="F160" s="20" t="s">
        <v>181</v>
      </c>
      <c r="G160" s="20">
        <v>1859</v>
      </c>
      <c r="H160" s="25">
        <v>0.55208333333333337</v>
      </c>
      <c r="I160" s="25">
        <v>0.70138888888888884</v>
      </c>
      <c r="J160" s="20">
        <v>20</v>
      </c>
      <c r="K160" s="20">
        <v>20</v>
      </c>
      <c r="L160" s="20">
        <v>0</v>
      </c>
      <c r="M160" s="26">
        <v>100</v>
      </c>
      <c r="N160" s="20"/>
      <c r="P160" s="20"/>
    </row>
    <row r="161" spans="3:16">
      <c r="C161" s="21">
        <v>45766</v>
      </c>
      <c r="D161" s="20" t="s">
        <v>147</v>
      </c>
      <c r="E161" s="20" t="s">
        <v>22</v>
      </c>
      <c r="F161" s="20" t="s">
        <v>181</v>
      </c>
      <c r="G161" s="20">
        <v>1313</v>
      </c>
      <c r="H161" s="25">
        <v>0.59375</v>
      </c>
      <c r="I161" s="25">
        <v>0.72569444444444442</v>
      </c>
      <c r="J161" s="20">
        <v>16</v>
      </c>
      <c r="K161" s="20">
        <v>6</v>
      </c>
      <c r="L161" s="20">
        <v>10</v>
      </c>
      <c r="M161" s="26">
        <v>37.5</v>
      </c>
      <c r="N161" s="20"/>
      <c r="P161" s="20"/>
    </row>
    <row r="162" spans="3:16">
      <c r="C162" s="21">
        <v>45766</v>
      </c>
      <c r="D162" s="20" t="s">
        <v>13</v>
      </c>
      <c r="E162" s="20" t="s">
        <v>183</v>
      </c>
      <c r="F162" s="20" t="s">
        <v>174</v>
      </c>
      <c r="G162" s="20">
        <v>6002</v>
      </c>
      <c r="H162" s="25">
        <v>0.60069444444444442</v>
      </c>
      <c r="I162" s="25">
        <v>0.85069444444444442</v>
      </c>
      <c r="J162" s="20">
        <v>9</v>
      </c>
      <c r="K162" s="20">
        <v>9</v>
      </c>
      <c r="L162" s="20">
        <v>0</v>
      </c>
      <c r="M162" s="26">
        <v>100</v>
      </c>
      <c r="N162" s="20"/>
      <c r="P162" s="20"/>
    </row>
    <row r="163" spans="3:16">
      <c r="C163" s="21">
        <v>45766</v>
      </c>
      <c r="D163" s="20" t="s">
        <v>13</v>
      </c>
      <c r="E163" s="20" t="s">
        <v>350</v>
      </c>
      <c r="F163" s="20" t="s">
        <v>278</v>
      </c>
      <c r="G163" s="20">
        <v>897</v>
      </c>
      <c r="H163" s="25">
        <v>0.84375</v>
      </c>
      <c r="I163" s="25">
        <v>0.24652777777777779</v>
      </c>
      <c r="J163" s="20">
        <v>80</v>
      </c>
      <c r="K163" s="20">
        <v>48</v>
      </c>
      <c r="L163" s="20">
        <v>32</v>
      </c>
      <c r="M163" s="26">
        <v>60</v>
      </c>
      <c r="N163" s="20"/>
      <c r="P163" s="20"/>
    </row>
    <row r="164" spans="3:16">
      <c r="C164" s="21">
        <v>45766</v>
      </c>
      <c r="D164" s="20" t="s">
        <v>236</v>
      </c>
      <c r="E164" s="20" t="s">
        <v>13</v>
      </c>
      <c r="F164" s="20" t="s">
        <v>1724</v>
      </c>
      <c r="G164" s="20">
        <v>1056</v>
      </c>
      <c r="H164" s="25">
        <v>0.4201388888888889</v>
      </c>
      <c r="I164" s="25">
        <v>0.54513888888888884</v>
      </c>
      <c r="J164" s="20">
        <v>40</v>
      </c>
      <c r="K164" s="20">
        <v>40</v>
      </c>
      <c r="L164" s="20">
        <v>0</v>
      </c>
      <c r="M164" s="26">
        <v>100</v>
      </c>
      <c r="N164" s="20"/>
      <c r="P164" s="20"/>
    </row>
    <row r="165" spans="3:16">
      <c r="C165" s="21">
        <v>45766</v>
      </c>
      <c r="D165" s="20" t="s">
        <v>153</v>
      </c>
      <c r="E165" s="20" t="s">
        <v>111</v>
      </c>
      <c r="F165" s="20" t="s">
        <v>265</v>
      </c>
      <c r="G165" s="20">
        <v>867</v>
      </c>
      <c r="H165" s="25">
        <v>0.77083333333333337</v>
      </c>
      <c r="I165" s="25">
        <v>3.472222222222222E-3</v>
      </c>
      <c r="J165" s="20">
        <v>27</v>
      </c>
      <c r="K165" s="20">
        <v>24</v>
      </c>
      <c r="L165" s="20">
        <v>3</v>
      </c>
      <c r="M165" s="26">
        <v>88.888888888888886</v>
      </c>
      <c r="N165" s="20"/>
      <c r="P165" s="20"/>
    </row>
    <row r="166" spans="3:16">
      <c r="C166" s="21">
        <v>45766</v>
      </c>
      <c r="D166" s="20" t="s">
        <v>241</v>
      </c>
      <c r="E166" s="20" t="s">
        <v>13</v>
      </c>
      <c r="F166" s="20" t="s">
        <v>250</v>
      </c>
      <c r="G166" s="20">
        <v>1854</v>
      </c>
      <c r="H166" s="25">
        <v>0.82986111111111116</v>
      </c>
      <c r="I166" s="25">
        <v>0.95486111111111116</v>
      </c>
      <c r="J166" s="20">
        <v>30</v>
      </c>
      <c r="K166" s="20">
        <v>30</v>
      </c>
      <c r="L166" s="20">
        <v>0</v>
      </c>
      <c r="M166" s="26">
        <v>100</v>
      </c>
      <c r="N166" s="20"/>
      <c r="P166" s="20"/>
    </row>
    <row r="167" spans="3:16">
      <c r="C167" s="21">
        <v>45766</v>
      </c>
      <c r="D167" s="20" t="s">
        <v>310</v>
      </c>
      <c r="E167" s="20" t="s">
        <v>13</v>
      </c>
      <c r="F167" s="20" t="s">
        <v>250</v>
      </c>
      <c r="G167" s="20">
        <v>678</v>
      </c>
      <c r="H167" s="25">
        <v>0.5</v>
      </c>
      <c r="I167" s="25">
        <v>0.61111111111111116</v>
      </c>
      <c r="J167" s="20">
        <v>45</v>
      </c>
      <c r="K167" s="20">
        <v>45</v>
      </c>
      <c r="L167" s="20">
        <v>0</v>
      </c>
      <c r="M167" s="26">
        <v>100</v>
      </c>
      <c r="N167" s="20"/>
      <c r="P167" s="20"/>
    </row>
    <row r="168" spans="3:16">
      <c r="C168" s="21">
        <v>45766</v>
      </c>
      <c r="D168" s="20" t="s">
        <v>247</v>
      </c>
      <c r="E168" s="20" t="s">
        <v>13</v>
      </c>
      <c r="F168" s="20" t="s">
        <v>250</v>
      </c>
      <c r="G168" s="20">
        <v>792</v>
      </c>
      <c r="H168" s="25">
        <v>0.51388888888888884</v>
      </c>
      <c r="I168" s="25">
        <v>0.64583333333333337</v>
      </c>
      <c r="J168" s="20">
        <v>40</v>
      </c>
      <c r="K168" s="20">
        <v>35</v>
      </c>
      <c r="L168" s="20">
        <v>5</v>
      </c>
      <c r="M168" s="26">
        <v>87.5</v>
      </c>
      <c r="N168" s="20"/>
      <c r="P168" s="20"/>
    </row>
    <row r="169" spans="3:16">
      <c r="C169" s="21">
        <v>45766</v>
      </c>
      <c r="D169" s="20" t="s">
        <v>394</v>
      </c>
      <c r="E169" s="20" t="s">
        <v>36</v>
      </c>
      <c r="F169" s="20" t="s">
        <v>395</v>
      </c>
      <c r="G169" s="20">
        <v>437</v>
      </c>
      <c r="H169" s="25">
        <v>0.3888888888888889</v>
      </c>
      <c r="I169" s="25">
        <v>0.52083333333333337</v>
      </c>
      <c r="J169" s="20">
        <v>9</v>
      </c>
      <c r="K169" s="20">
        <v>9</v>
      </c>
      <c r="L169" s="20">
        <v>0</v>
      </c>
      <c r="M169" s="26">
        <v>100</v>
      </c>
      <c r="N169" s="20"/>
      <c r="P169" s="20"/>
    </row>
    <row r="170" spans="3:16">
      <c r="C170" s="21">
        <v>45766</v>
      </c>
      <c r="D170" s="20" t="s">
        <v>394</v>
      </c>
      <c r="E170" s="20" t="s">
        <v>13</v>
      </c>
      <c r="F170" s="20" t="s">
        <v>395</v>
      </c>
      <c r="G170" s="20">
        <v>433</v>
      </c>
      <c r="H170" s="25">
        <v>0.44444444444444442</v>
      </c>
      <c r="I170" s="25">
        <v>0.60763888888888884</v>
      </c>
      <c r="J170" s="20">
        <v>26</v>
      </c>
      <c r="K170" s="20">
        <v>26</v>
      </c>
      <c r="L170" s="20">
        <v>0</v>
      </c>
      <c r="M170" s="26">
        <v>100</v>
      </c>
      <c r="N170" s="20"/>
      <c r="P170" s="20"/>
    </row>
    <row r="171" spans="3:16">
      <c r="C171" s="21">
        <v>45767</v>
      </c>
      <c r="D171" s="20" t="s">
        <v>33</v>
      </c>
      <c r="E171" s="20" t="s">
        <v>147</v>
      </c>
      <c r="F171" s="20" t="s">
        <v>181</v>
      </c>
      <c r="G171" s="20">
        <v>1304</v>
      </c>
      <c r="H171" s="25">
        <v>0.5</v>
      </c>
      <c r="I171" s="25">
        <v>0.72569444444444442</v>
      </c>
      <c r="J171" s="20">
        <v>8</v>
      </c>
      <c r="K171" s="20">
        <v>6</v>
      </c>
      <c r="L171" s="20">
        <v>2</v>
      </c>
      <c r="M171" s="26">
        <v>75</v>
      </c>
      <c r="N171" s="20"/>
      <c r="P171" s="20"/>
    </row>
    <row r="172" spans="3:16">
      <c r="C172" s="21">
        <v>45767</v>
      </c>
      <c r="D172" s="20" t="s">
        <v>354</v>
      </c>
      <c r="E172" s="20" t="s">
        <v>36</v>
      </c>
      <c r="F172" s="20" t="s">
        <v>355</v>
      </c>
      <c r="G172" s="20">
        <v>107</v>
      </c>
      <c r="H172" s="25">
        <v>0.47569444444444442</v>
      </c>
      <c r="I172" s="25">
        <v>0.64930555555555558</v>
      </c>
      <c r="J172" s="20">
        <v>10</v>
      </c>
      <c r="K172" s="20">
        <v>10</v>
      </c>
      <c r="L172" s="20">
        <v>0</v>
      </c>
      <c r="M172" s="26">
        <v>100</v>
      </c>
      <c r="N172" s="20"/>
      <c r="P172" s="20"/>
    </row>
    <row r="173" spans="3:16">
      <c r="C173" s="21">
        <v>45767</v>
      </c>
      <c r="D173" s="20" t="s">
        <v>354</v>
      </c>
      <c r="E173" s="20" t="s">
        <v>13</v>
      </c>
      <c r="F173" s="20" t="s">
        <v>355</v>
      </c>
      <c r="G173" s="20">
        <v>109</v>
      </c>
      <c r="H173" s="25">
        <v>0.44444444444444442</v>
      </c>
      <c r="I173" s="25">
        <v>0.64236111111111116</v>
      </c>
      <c r="J173" s="20">
        <v>20</v>
      </c>
      <c r="K173" s="20">
        <v>20</v>
      </c>
      <c r="L173" s="20">
        <v>0</v>
      </c>
      <c r="M173" s="26">
        <v>100</v>
      </c>
      <c r="N173" s="20"/>
      <c r="P173" s="20"/>
    </row>
    <row r="174" spans="3:16">
      <c r="C174" s="21">
        <v>45767</v>
      </c>
      <c r="D174" s="20" t="s">
        <v>111</v>
      </c>
      <c r="E174" s="20" t="s">
        <v>13</v>
      </c>
      <c r="F174" s="20" t="s">
        <v>265</v>
      </c>
      <c r="G174" s="20">
        <v>101</v>
      </c>
      <c r="H174" s="25">
        <v>9.375E-2</v>
      </c>
      <c r="I174" s="25">
        <v>0.33680555555555558</v>
      </c>
      <c r="J174" s="20">
        <v>27</v>
      </c>
      <c r="K174" s="20">
        <v>24</v>
      </c>
      <c r="L174" s="20">
        <v>3</v>
      </c>
      <c r="M174" s="26">
        <v>88.888888888888886</v>
      </c>
      <c r="N174" s="20"/>
      <c r="P174" s="20"/>
    </row>
    <row r="175" spans="3:16">
      <c r="C175" s="21">
        <v>45767</v>
      </c>
      <c r="D175" s="20" t="s">
        <v>36</v>
      </c>
      <c r="E175" s="20" t="s">
        <v>147</v>
      </c>
      <c r="F175" s="20" t="s">
        <v>181</v>
      </c>
      <c r="G175" s="20">
        <v>1854</v>
      </c>
      <c r="H175" s="25">
        <v>0.5</v>
      </c>
      <c r="I175" s="25">
        <v>0.69097222222222221</v>
      </c>
      <c r="J175" s="20">
        <v>10</v>
      </c>
      <c r="K175" s="20">
        <v>10</v>
      </c>
      <c r="L175" s="20">
        <v>0</v>
      </c>
      <c r="M175" s="26">
        <v>100</v>
      </c>
      <c r="N175" s="20"/>
      <c r="P175" s="20"/>
    </row>
    <row r="176" spans="3:16">
      <c r="C176" s="21">
        <v>45767</v>
      </c>
      <c r="D176" s="20" t="s">
        <v>188</v>
      </c>
      <c r="E176" s="20" t="s">
        <v>24</v>
      </c>
      <c r="F176" s="20" t="s">
        <v>189</v>
      </c>
      <c r="G176" s="20">
        <v>833</v>
      </c>
      <c r="H176" s="25">
        <v>0.45833333333333331</v>
      </c>
      <c r="I176" s="25">
        <v>0.57291666666666663</v>
      </c>
      <c r="J176" s="20">
        <v>86</v>
      </c>
      <c r="K176" s="20">
        <v>82</v>
      </c>
      <c r="L176" s="20">
        <v>4</v>
      </c>
      <c r="M176" s="26">
        <v>95.348837209302332</v>
      </c>
      <c r="N176" s="20"/>
      <c r="P176" s="20"/>
    </row>
    <row r="177" spans="3:16">
      <c r="C177" s="21">
        <v>45767</v>
      </c>
      <c r="D177" s="20" t="s">
        <v>201</v>
      </c>
      <c r="E177" s="20" t="s">
        <v>13</v>
      </c>
      <c r="F177" s="20" t="s">
        <v>250</v>
      </c>
      <c r="G177" s="20">
        <v>1302</v>
      </c>
      <c r="H177" s="25">
        <v>0.81944444444444442</v>
      </c>
      <c r="I177" s="25">
        <v>0.92361111111111116</v>
      </c>
      <c r="J177" s="20">
        <v>23</v>
      </c>
      <c r="K177" s="20">
        <v>23</v>
      </c>
      <c r="L177" s="20">
        <v>0</v>
      </c>
      <c r="M177" s="26">
        <v>100</v>
      </c>
      <c r="N177" s="20"/>
      <c r="P177" s="20"/>
    </row>
    <row r="178" spans="3:16">
      <c r="C178" s="21">
        <v>45767</v>
      </c>
      <c r="D178" s="20" t="s">
        <v>780</v>
      </c>
      <c r="E178" s="20" t="s">
        <v>44</v>
      </c>
      <c r="F178" s="20" t="s">
        <v>189</v>
      </c>
      <c r="G178" s="20">
        <v>842</v>
      </c>
      <c r="H178" s="25">
        <v>0.85416666666666663</v>
      </c>
      <c r="I178" s="25">
        <v>0.99305555555555558</v>
      </c>
      <c r="J178" s="20">
        <v>85</v>
      </c>
      <c r="K178" s="20">
        <v>78</v>
      </c>
      <c r="L178" s="20">
        <v>7</v>
      </c>
      <c r="M178" s="26">
        <v>91.764705882352942</v>
      </c>
      <c r="N178" s="20"/>
      <c r="P178" s="20"/>
    </row>
    <row r="179" spans="3:16">
      <c r="C179" s="21">
        <v>45767</v>
      </c>
      <c r="D179" s="20" t="s">
        <v>223</v>
      </c>
      <c r="E179" s="20" t="s">
        <v>24</v>
      </c>
      <c r="F179" s="20" t="s">
        <v>189</v>
      </c>
      <c r="G179" s="20">
        <v>838</v>
      </c>
      <c r="H179" s="25">
        <v>0.79861111111111116</v>
      </c>
      <c r="I179" s="25">
        <v>0.91319444444444442</v>
      </c>
      <c r="J179" s="20">
        <v>85</v>
      </c>
      <c r="K179" s="20">
        <v>85</v>
      </c>
      <c r="L179" s="20">
        <v>0</v>
      </c>
      <c r="M179" s="26">
        <v>100</v>
      </c>
      <c r="N179" s="20"/>
      <c r="P179" s="20"/>
    </row>
    <row r="180" spans="3:16">
      <c r="C180" s="21">
        <v>45767</v>
      </c>
      <c r="D180" s="20" t="s">
        <v>206</v>
      </c>
      <c r="E180" s="20" t="s">
        <v>13</v>
      </c>
      <c r="F180" s="20" t="s">
        <v>207</v>
      </c>
      <c r="G180" s="20">
        <v>1400</v>
      </c>
      <c r="H180" s="25">
        <v>0.87152777777777779</v>
      </c>
      <c r="I180" s="25">
        <v>0.96527777777777779</v>
      </c>
      <c r="J180" s="20">
        <v>18</v>
      </c>
      <c r="K180" s="20">
        <v>10</v>
      </c>
      <c r="L180" s="20">
        <v>8</v>
      </c>
      <c r="M180" s="26">
        <v>55.555555555555557</v>
      </c>
      <c r="N180" s="20"/>
      <c r="P180" s="20"/>
    </row>
    <row r="181" spans="3:16">
      <c r="C181" s="21">
        <v>45767</v>
      </c>
      <c r="D181" s="20" t="s">
        <v>252</v>
      </c>
      <c r="E181" s="20" t="s">
        <v>13</v>
      </c>
      <c r="F181" s="20" t="s">
        <v>272</v>
      </c>
      <c r="G181" s="20">
        <v>60</v>
      </c>
      <c r="H181" s="25">
        <v>0.60763888888888884</v>
      </c>
      <c r="I181" s="25">
        <v>0.71875</v>
      </c>
      <c r="J181" s="20">
        <v>22</v>
      </c>
      <c r="K181" s="20">
        <v>15</v>
      </c>
      <c r="L181" s="20">
        <v>7</v>
      </c>
      <c r="M181" s="26">
        <v>68.181818181818187</v>
      </c>
      <c r="N181" s="20"/>
      <c r="P181" s="20"/>
    </row>
    <row r="182" spans="3:16">
      <c r="C182" s="21">
        <v>45767</v>
      </c>
      <c r="D182" s="20" t="s">
        <v>192</v>
      </c>
      <c r="E182" s="20" t="s">
        <v>33</v>
      </c>
      <c r="F182" s="20" t="s">
        <v>193</v>
      </c>
      <c r="G182" s="20">
        <v>1150</v>
      </c>
      <c r="H182" s="25">
        <v>0.56944444444444442</v>
      </c>
      <c r="I182" s="25">
        <v>0.69444444444444442</v>
      </c>
      <c r="J182" s="20">
        <v>16</v>
      </c>
      <c r="K182" s="20">
        <v>5</v>
      </c>
      <c r="L182" s="20">
        <v>11</v>
      </c>
      <c r="M182" s="26">
        <v>31.25</v>
      </c>
      <c r="N182" s="20"/>
      <c r="P182" s="20"/>
    </row>
    <row r="183" spans="3:16">
      <c r="C183" s="21">
        <v>45767</v>
      </c>
      <c r="D183" s="20" t="s">
        <v>192</v>
      </c>
      <c r="E183" s="20" t="s">
        <v>13</v>
      </c>
      <c r="F183" s="20" t="s">
        <v>193</v>
      </c>
      <c r="G183" s="20">
        <v>1120</v>
      </c>
      <c r="H183" s="25">
        <v>0.71527777777777779</v>
      </c>
      <c r="I183" s="25">
        <v>0.82638888888888884</v>
      </c>
      <c r="J183" s="20">
        <v>30</v>
      </c>
      <c r="K183" s="20">
        <v>24</v>
      </c>
      <c r="L183" s="20">
        <v>6</v>
      </c>
      <c r="M183" s="26">
        <v>80</v>
      </c>
      <c r="N183" s="20"/>
      <c r="P183" s="20"/>
    </row>
    <row r="184" spans="3:16">
      <c r="C184" s="21">
        <v>45767</v>
      </c>
      <c r="D184" s="20" t="s">
        <v>147</v>
      </c>
      <c r="E184" s="20" t="s">
        <v>180</v>
      </c>
      <c r="F184" s="20" t="s">
        <v>181</v>
      </c>
      <c r="G184" s="20">
        <v>2020</v>
      </c>
      <c r="H184" s="25">
        <v>0.76736111111111116</v>
      </c>
      <c r="I184" s="25">
        <v>0.82986111111111116</v>
      </c>
      <c r="J184" s="20">
        <v>20</v>
      </c>
      <c r="K184" s="20">
        <v>19</v>
      </c>
      <c r="L184" s="20">
        <v>1</v>
      </c>
      <c r="M184" s="26">
        <v>95</v>
      </c>
      <c r="N184" s="20"/>
      <c r="P184" s="20"/>
    </row>
    <row r="185" spans="3:16">
      <c r="C185" s="21">
        <v>45767</v>
      </c>
      <c r="D185" s="20" t="s">
        <v>147</v>
      </c>
      <c r="E185" s="20" t="s">
        <v>180</v>
      </c>
      <c r="F185" s="20" t="s">
        <v>181</v>
      </c>
      <c r="G185" s="20">
        <v>2022</v>
      </c>
      <c r="H185" s="25">
        <v>0.83680555555555558</v>
      </c>
      <c r="I185" s="25">
        <v>0.89930555555555558</v>
      </c>
      <c r="J185" s="20">
        <v>20</v>
      </c>
      <c r="K185" s="20">
        <v>19</v>
      </c>
      <c r="L185" s="20">
        <v>1</v>
      </c>
      <c r="M185" s="26">
        <v>95</v>
      </c>
      <c r="N185" s="20"/>
      <c r="P185" s="20"/>
    </row>
    <row r="186" spans="3:16">
      <c r="C186" s="21">
        <v>45767</v>
      </c>
      <c r="D186" s="20" t="s">
        <v>147</v>
      </c>
      <c r="E186" s="20" t="s">
        <v>180</v>
      </c>
      <c r="F186" s="20" t="s">
        <v>181</v>
      </c>
      <c r="G186" s="20">
        <v>2022</v>
      </c>
      <c r="H186" s="25">
        <v>0.83680555555555558</v>
      </c>
      <c r="I186" s="25">
        <v>0.90277777777777779</v>
      </c>
      <c r="J186" s="20">
        <v>8</v>
      </c>
      <c r="K186" s="20">
        <v>6</v>
      </c>
      <c r="L186" s="20">
        <v>2</v>
      </c>
      <c r="M186" s="26">
        <v>75</v>
      </c>
      <c r="N186" s="20"/>
      <c r="P186" s="20"/>
    </row>
    <row r="187" spans="3:16">
      <c r="C187" s="21">
        <v>45767</v>
      </c>
      <c r="D187" s="20" t="s">
        <v>147</v>
      </c>
      <c r="E187" s="20" t="s">
        <v>52</v>
      </c>
      <c r="F187" s="20" t="s">
        <v>221</v>
      </c>
      <c r="G187" s="20">
        <v>525</v>
      </c>
      <c r="H187" s="25">
        <v>0.75694444444444442</v>
      </c>
      <c r="I187" s="25">
        <v>0.90277777777777779</v>
      </c>
      <c r="J187" s="20">
        <v>80</v>
      </c>
      <c r="K187" s="20">
        <v>61</v>
      </c>
      <c r="L187" s="20">
        <v>19</v>
      </c>
      <c r="M187" s="26">
        <v>76.25</v>
      </c>
      <c r="N187" s="20"/>
      <c r="P187" s="20"/>
    </row>
    <row r="188" spans="3:16">
      <c r="C188" s="21">
        <v>45767</v>
      </c>
      <c r="D188" s="20" t="s">
        <v>147</v>
      </c>
      <c r="E188" s="20" t="s">
        <v>30</v>
      </c>
      <c r="F188" s="20" t="s">
        <v>218</v>
      </c>
      <c r="G188" s="20">
        <v>623</v>
      </c>
      <c r="H188" s="25">
        <v>0.6875</v>
      </c>
      <c r="I188" s="25">
        <v>0.84375</v>
      </c>
      <c r="J188" s="20">
        <v>88</v>
      </c>
      <c r="K188" s="20">
        <v>85</v>
      </c>
      <c r="L188" s="20">
        <v>3</v>
      </c>
      <c r="M188" s="26">
        <v>96.590909090909093</v>
      </c>
      <c r="N188" s="20"/>
      <c r="P188" s="20"/>
    </row>
    <row r="189" spans="3:16">
      <c r="C189" s="21">
        <v>45767</v>
      </c>
      <c r="D189" s="20" t="s">
        <v>147</v>
      </c>
      <c r="E189" s="20" t="s">
        <v>13</v>
      </c>
      <c r="F189" s="20" t="s">
        <v>181</v>
      </c>
      <c r="G189" s="20">
        <v>1859</v>
      </c>
      <c r="H189" s="25">
        <v>0.55208333333333337</v>
      </c>
      <c r="I189" s="25">
        <v>0.70138888888888884</v>
      </c>
      <c r="J189" s="20">
        <v>20</v>
      </c>
      <c r="K189" s="20">
        <v>20</v>
      </c>
      <c r="L189" s="20">
        <v>0</v>
      </c>
      <c r="M189" s="26">
        <v>100</v>
      </c>
      <c r="N189" s="20"/>
      <c r="P189" s="20"/>
    </row>
    <row r="190" spans="3:16">
      <c r="C190" s="21">
        <v>45767</v>
      </c>
      <c r="D190" s="20" t="s">
        <v>147</v>
      </c>
      <c r="E190" s="20" t="s">
        <v>44</v>
      </c>
      <c r="F190" s="20" t="s">
        <v>221</v>
      </c>
      <c r="G190" s="20">
        <v>519</v>
      </c>
      <c r="H190" s="25">
        <v>0.82986111111111116</v>
      </c>
      <c r="I190" s="25">
        <v>0.96875</v>
      </c>
      <c r="J190" s="20">
        <v>80</v>
      </c>
      <c r="K190" s="20">
        <v>80</v>
      </c>
      <c r="L190" s="20">
        <v>0</v>
      </c>
      <c r="M190" s="26">
        <v>100</v>
      </c>
      <c r="N190" s="20"/>
    </row>
    <row r="191" spans="3:16">
      <c r="C191" s="21">
        <v>45767</v>
      </c>
      <c r="D191" s="20" t="s">
        <v>147</v>
      </c>
      <c r="E191" s="20" t="s">
        <v>24</v>
      </c>
      <c r="F191" s="20" t="s">
        <v>218</v>
      </c>
      <c r="G191" s="20">
        <v>651</v>
      </c>
      <c r="H191" s="25">
        <v>0.75</v>
      </c>
      <c r="I191" s="25">
        <v>0.88194444444444442</v>
      </c>
      <c r="J191" s="20">
        <v>85</v>
      </c>
      <c r="K191" s="20">
        <v>80</v>
      </c>
      <c r="L191" s="20">
        <v>5</v>
      </c>
      <c r="M191" s="26">
        <v>94.117647058823536</v>
      </c>
      <c r="N191" s="20"/>
    </row>
    <row r="192" spans="3:16">
      <c r="C192" s="21">
        <v>45767</v>
      </c>
      <c r="D192" s="20" t="s">
        <v>225</v>
      </c>
      <c r="E192" s="20" t="s">
        <v>54</v>
      </c>
      <c r="F192" s="20" t="s">
        <v>189</v>
      </c>
      <c r="G192" s="20">
        <v>849</v>
      </c>
      <c r="H192" s="25">
        <v>0.5</v>
      </c>
      <c r="I192" s="25">
        <v>0.62847222222222221</v>
      </c>
      <c r="J192" s="20">
        <v>85</v>
      </c>
      <c r="K192" s="20">
        <v>85</v>
      </c>
      <c r="L192" s="20">
        <v>0</v>
      </c>
      <c r="M192" s="26">
        <v>100</v>
      </c>
      <c r="N192" s="20"/>
    </row>
    <row r="193" spans="3:14">
      <c r="C193" s="21">
        <v>45767</v>
      </c>
      <c r="D193" s="20" t="s">
        <v>225</v>
      </c>
      <c r="E193" s="20" t="s">
        <v>29</v>
      </c>
      <c r="F193" s="20" t="s">
        <v>189</v>
      </c>
      <c r="G193" s="20">
        <v>841</v>
      </c>
      <c r="H193" s="25">
        <v>0.51388888888888884</v>
      </c>
      <c r="I193" s="25">
        <v>0.65277777777777779</v>
      </c>
      <c r="J193" s="20">
        <v>85</v>
      </c>
      <c r="K193" s="20">
        <v>85</v>
      </c>
      <c r="L193" s="20">
        <v>0</v>
      </c>
      <c r="M193" s="26">
        <v>100</v>
      </c>
      <c r="N193" s="20"/>
    </row>
    <row r="194" spans="3:14">
      <c r="C194" s="21">
        <v>45767</v>
      </c>
      <c r="D194" s="20" t="s">
        <v>225</v>
      </c>
      <c r="E194" s="20" t="s">
        <v>24</v>
      </c>
      <c r="F194" s="20" t="s">
        <v>189</v>
      </c>
      <c r="G194" s="20">
        <v>845</v>
      </c>
      <c r="H194" s="25">
        <v>0.52083333333333337</v>
      </c>
      <c r="I194" s="25">
        <v>0.64583333333333337</v>
      </c>
      <c r="J194" s="20">
        <v>85</v>
      </c>
      <c r="K194" s="20">
        <v>57</v>
      </c>
      <c r="L194" s="20">
        <v>28</v>
      </c>
      <c r="M194" s="26">
        <v>67.058823529411768</v>
      </c>
      <c r="N194" s="20"/>
    </row>
    <row r="195" spans="3:14">
      <c r="C195" s="21">
        <v>45767</v>
      </c>
      <c r="D195" s="20" t="s">
        <v>275</v>
      </c>
      <c r="E195" s="20" t="s">
        <v>13</v>
      </c>
      <c r="F195" s="20" t="s">
        <v>250</v>
      </c>
      <c r="G195" s="20">
        <v>1864</v>
      </c>
      <c r="H195" s="25">
        <v>0.86111111111111116</v>
      </c>
      <c r="I195" s="25">
        <v>0.99930555555555556</v>
      </c>
      <c r="J195" s="20">
        <v>20</v>
      </c>
      <c r="K195" s="20">
        <v>13</v>
      </c>
      <c r="L195" s="20">
        <v>7</v>
      </c>
      <c r="M195" s="26">
        <v>65</v>
      </c>
      <c r="N195" s="20"/>
    </row>
    <row r="196" spans="3:14">
      <c r="C196" s="21">
        <v>45767</v>
      </c>
      <c r="D196" s="20" t="s">
        <v>13</v>
      </c>
      <c r="E196" s="20" t="s">
        <v>147</v>
      </c>
      <c r="F196" s="20" t="s">
        <v>181</v>
      </c>
      <c r="G196" s="20">
        <v>1858</v>
      </c>
      <c r="H196" s="25">
        <v>0.49652777777777779</v>
      </c>
      <c r="I196" s="25">
        <v>0.71180555555555558</v>
      </c>
      <c r="J196" s="20">
        <v>20</v>
      </c>
      <c r="K196" s="20">
        <v>19</v>
      </c>
      <c r="L196" s="20">
        <v>1</v>
      </c>
      <c r="M196" s="26">
        <v>95</v>
      </c>
      <c r="N196" s="20"/>
    </row>
    <row r="197" spans="3:14">
      <c r="C197" s="21">
        <v>45767</v>
      </c>
      <c r="D197" s="20" t="s">
        <v>229</v>
      </c>
      <c r="E197" s="20" t="s">
        <v>29</v>
      </c>
      <c r="F197" s="20" t="s">
        <v>189</v>
      </c>
      <c r="G197" s="20">
        <v>834</v>
      </c>
      <c r="H197" s="25">
        <v>0.75</v>
      </c>
      <c r="I197" s="25">
        <v>0.87152777777777779</v>
      </c>
      <c r="J197" s="20">
        <v>81</v>
      </c>
      <c r="K197" s="20">
        <v>81</v>
      </c>
      <c r="L197" s="20">
        <v>0</v>
      </c>
      <c r="M197" s="26">
        <v>100</v>
      </c>
      <c r="N197" s="20"/>
    </row>
    <row r="198" spans="3:14">
      <c r="C198" s="21">
        <v>45767</v>
      </c>
      <c r="D198" s="20" t="s">
        <v>196</v>
      </c>
      <c r="E198" s="20" t="s">
        <v>13</v>
      </c>
      <c r="F198" s="20" t="s">
        <v>250</v>
      </c>
      <c r="G198" s="20">
        <v>742</v>
      </c>
      <c r="H198" s="25">
        <v>0.50694444444444442</v>
      </c>
      <c r="I198" s="25">
        <v>0.625</v>
      </c>
      <c r="J198" s="20">
        <v>12</v>
      </c>
      <c r="K198" s="20">
        <v>10</v>
      </c>
      <c r="L198" s="20">
        <v>2</v>
      </c>
      <c r="M198" s="26">
        <v>83.333333333333329</v>
      </c>
      <c r="N198" s="20"/>
    </row>
    <row r="199" spans="3:14">
      <c r="C199" s="21">
        <v>45767</v>
      </c>
      <c r="D199" s="20" t="s">
        <v>196</v>
      </c>
      <c r="E199" s="20" t="s">
        <v>13</v>
      </c>
      <c r="F199" s="20" t="s">
        <v>193</v>
      </c>
      <c r="G199" s="20">
        <v>1806</v>
      </c>
      <c r="H199" s="25">
        <v>0.81944444444444442</v>
      </c>
      <c r="I199" s="25">
        <v>0.93402777777777779</v>
      </c>
      <c r="J199" s="20">
        <v>38</v>
      </c>
      <c r="K199" s="20">
        <v>27</v>
      </c>
      <c r="L199" s="20">
        <v>11</v>
      </c>
      <c r="M199" s="26">
        <v>71.05263157894737</v>
      </c>
      <c r="N199" s="20"/>
    </row>
    <row r="200" spans="3:14">
      <c r="C200" s="21">
        <v>45767</v>
      </c>
      <c r="D200" s="20" t="s">
        <v>557</v>
      </c>
      <c r="E200" s="20" t="s">
        <v>13</v>
      </c>
      <c r="F200" s="20" t="s">
        <v>250</v>
      </c>
      <c r="G200" s="20">
        <v>1220</v>
      </c>
      <c r="H200" s="25">
        <v>0.40277777777777779</v>
      </c>
      <c r="I200" s="25">
        <v>0.47569444444444442</v>
      </c>
      <c r="J200" s="20">
        <v>30</v>
      </c>
      <c r="K200" s="20">
        <v>23</v>
      </c>
      <c r="L200" s="20">
        <v>7</v>
      </c>
      <c r="M200" s="26">
        <v>76.666666666666671</v>
      </c>
      <c r="N200" s="20"/>
    </row>
    <row r="201" spans="3:14">
      <c r="C201" s="21">
        <v>45767</v>
      </c>
      <c r="D201" s="20" t="s">
        <v>261</v>
      </c>
      <c r="E201" s="20" t="s">
        <v>24</v>
      </c>
      <c r="F201" s="20" t="s">
        <v>189</v>
      </c>
      <c r="G201" s="20">
        <v>850</v>
      </c>
      <c r="H201" s="25">
        <v>0.81597222222222221</v>
      </c>
      <c r="I201" s="25">
        <v>0.92013888888888884</v>
      </c>
      <c r="J201" s="20">
        <v>102</v>
      </c>
      <c r="K201" s="20">
        <v>97</v>
      </c>
      <c r="L201" s="20">
        <v>5</v>
      </c>
      <c r="M201" s="26">
        <v>95.098039215686271</v>
      </c>
      <c r="N201" s="20"/>
    </row>
    <row r="202" spans="3:14">
      <c r="C202" s="21">
        <v>45767</v>
      </c>
      <c r="D202" s="20" t="s">
        <v>236</v>
      </c>
      <c r="E202" s="20" t="s">
        <v>51</v>
      </c>
      <c r="F202" s="20" t="s">
        <v>1724</v>
      </c>
      <c r="G202" s="20">
        <v>2377</v>
      </c>
      <c r="H202" s="25">
        <v>0.64236111111111116</v>
      </c>
      <c r="I202" s="25">
        <v>0.79513888888888884</v>
      </c>
      <c r="J202" s="20">
        <v>20</v>
      </c>
      <c r="K202" s="20">
        <v>2</v>
      </c>
      <c r="L202" s="20">
        <v>18</v>
      </c>
      <c r="M202" s="26">
        <v>10</v>
      </c>
      <c r="N202" s="20"/>
    </row>
    <row r="203" spans="3:14">
      <c r="C203" s="21">
        <v>45767</v>
      </c>
      <c r="D203" s="20" t="s">
        <v>236</v>
      </c>
      <c r="E203" s="20" t="s">
        <v>13</v>
      </c>
      <c r="F203" s="20" t="s">
        <v>189</v>
      </c>
      <c r="G203" s="20">
        <v>837</v>
      </c>
      <c r="H203" s="25">
        <v>0.47569444444444442</v>
      </c>
      <c r="I203" s="25">
        <v>0.60069444444444442</v>
      </c>
      <c r="J203" s="20">
        <v>85</v>
      </c>
      <c r="K203" s="20">
        <v>38</v>
      </c>
      <c r="L203" s="20">
        <v>47</v>
      </c>
      <c r="M203" s="26">
        <v>44.705882352941174</v>
      </c>
      <c r="N203" s="20"/>
    </row>
    <row r="204" spans="3:14">
      <c r="C204" s="21">
        <v>45767</v>
      </c>
      <c r="D204" s="20" t="s">
        <v>241</v>
      </c>
      <c r="E204" s="20" t="s">
        <v>54</v>
      </c>
      <c r="F204" s="20" t="s">
        <v>189</v>
      </c>
      <c r="G204" s="20">
        <v>830</v>
      </c>
      <c r="H204" s="25">
        <v>0.78472222222222221</v>
      </c>
      <c r="I204" s="25">
        <v>0.92013888888888884</v>
      </c>
      <c r="J204" s="20">
        <v>85</v>
      </c>
      <c r="K204" s="20">
        <v>85</v>
      </c>
      <c r="L204" s="20">
        <v>0</v>
      </c>
      <c r="M204" s="26">
        <v>100</v>
      </c>
      <c r="N204" s="20"/>
    </row>
    <row r="205" spans="3:14">
      <c r="C205" s="21">
        <v>45767</v>
      </c>
      <c r="D205" s="20" t="s">
        <v>291</v>
      </c>
      <c r="E205" s="20" t="s">
        <v>36</v>
      </c>
      <c r="F205" s="20" t="s">
        <v>292</v>
      </c>
      <c r="G205" s="20">
        <v>683</v>
      </c>
      <c r="H205" s="25">
        <v>0.45833333333333331</v>
      </c>
      <c r="I205" s="25">
        <v>0.56944444444444442</v>
      </c>
      <c r="J205" s="20">
        <v>4</v>
      </c>
      <c r="K205" s="20">
        <v>4</v>
      </c>
      <c r="L205" s="20">
        <v>0</v>
      </c>
      <c r="M205" s="26">
        <v>100</v>
      </c>
      <c r="N205" s="20"/>
    </row>
    <row r="206" spans="3:14">
      <c r="C206" s="21">
        <v>45767</v>
      </c>
      <c r="D206" s="20" t="s">
        <v>291</v>
      </c>
      <c r="E206" s="20" t="s">
        <v>13</v>
      </c>
      <c r="F206" s="20" t="s">
        <v>292</v>
      </c>
      <c r="G206" s="20">
        <v>685</v>
      </c>
      <c r="H206" s="25">
        <v>0.54861111111111116</v>
      </c>
      <c r="I206" s="25">
        <v>0.68055555555555558</v>
      </c>
      <c r="J206" s="20">
        <v>35</v>
      </c>
      <c r="K206" s="20">
        <v>33</v>
      </c>
      <c r="L206" s="20">
        <v>2</v>
      </c>
      <c r="M206" s="26">
        <v>94.285714285714292</v>
      </c>
      <c r="N206" s="20"/>
    </row>
    <row r="207" spans="3:14">
      <c r="C207" s="21">
        <v>45767</v>
      </c>
      <c r="D207" s="20" t="s">
        <v>301</v>
      </c>
      <c r="E207" s="20" t="s">
        <v>291</v>
      </c>
      <c r="F207" s="20" t="s">
        <v>292</v>
      </c>
      <c r="G207" s="20">
        <v>362</v>
      </c>
      <c r="H207" s="25">
        <v>0.2361111111111111</v>
      </c>
      <c r="I207" s="25">
        <v>0.27083333333333331</v>
      </c>
      <c r="J207" s="20">
        <v>4</v>
      </c>
      <c r="K207" s="20">
        <v>4</v>
      </c>
      <c r="L207" s="20">
        <v>0</v>
      </c>
      <c r="M207" s="26">
        <v>100</v>
      </c>
      <c r="N207" s="20"/>
    </row>
    <row r="208" spans="3:14">
      <c r="C208" s="21">
        <v>45767</v>
      </c>
      <c r="D208" s="20" t="s">
        <v>301</v>
      </c>
      <c r="E208" s="20" t="s">
        <v>291</v>
      </c>
      <c r="F208" s="20" t="s">
        <v>292</v>
      </c>
      <c r="G208" s="20">
        <v>312</v>
      </c>
      <c r="H208" s="25">
        <v>0.4201388888888889</v>
      </c>
      <c r="I208" s="25">
        <v>0.4548611111111111</v>
      </c>
      <c r="J208" s="20">
        <v>35</v>
      </c>
      <c r="K208" s="20">
        <v>33</v>
      </c>
      <c r="L208" s="20">
        <v>2</v>
      </c>
      <c r="M208" s="26">
        <v>94.285714285714292</v>
      </c>
      <c r="N208" s="20"/>
    </row>
    <row r="209" spans="3:14">
      <c r="C209" s="21">
        <v>45767</v>
      </c>
      <c r="D209" s="20" t="s">
        <v>1616</v>
      </c>
      <c r="E209" s="20" t="s">
        <v>13</v>
      </c>
      <c r="F209" s="20" t="s">
        <v>250</v>
      </c>
      <c r="G209" s="20">
        <v>1194</v>
      </c>
      <c r="H209" s="25">
        <v>0.72916666666666663</v>
      </c>
      <c r="I209" s="25">
        <v>0.78819444444444442</v>
      </c>
      <c r="J209" s="20">
        <v>30</v>
      </c>
      <c r="K209" s="20">
        <v>25</v>
      </c>
      <c r="L209" s="20">
        <v>5</v>
      </c>
      <c r="M209" s="26">
        <v>83.333333333333329</v>
      </c>
      <c r="N209" s="20"/>
    </row>
    <row r="210" spans="3:14">
      <c r="C210" s="21">
        <v>45767</v>
      </c>
      <c r="D210" s="20" t="s">
        <v>350</v>
      </c>
      <c r="E210" s="20" t="s">
        <v>13</v>
      </c>
      <c r="F210" s="20" t="s">
        <v>278</v>
      </c>
      <c r="G210" s="20">
        <v>898</v>
      </c>
      <c r="H210" s="25">
        <v>0.33333333333333331</v>
      </c>
      <c r="I210" s="25">
        <v>0.52083333333333337</v>
      </c>
      <c r="J210" s="20">
        <v>80</v>
      </c>
      <c r="K210" s="20">
        <v>80</v>
      </c>
      <c r="L210" s="20">
        <v>0</v>
      </c>
      <c r="M210" s="26">
        <v>100</v>
      </c>
      <c r="N210" s="20"/>
    </row>
    <row r="211" spans="3:14">
      <c r="C211" s="21">
        <v>45767</v>
      </c>
      <c r="D211" s="20" t="s">
        <v>247</v>
      </c>
      <c r="E211" s="20" t="s">
        <v>13</v>
      </c>
      <c r="F211" s="20" t="s">
        <v>250</v>
      </c>
      <c r="G211" s="20">
        <v>796</v>
      </c>
      <c r="H211" s="25">
        <v>0.81944444444444442</v>
      </c>
      <c r="I211" s="25">
        <v>0.95138888888888884</v>
      </c>
      <c r="J211" s="20">
        <v>30</v>
      </c>
      <c r="K211" s="20">
        <v>26</v>
      </c>
      <c r="L211" s="20">
        <v>4</v>
      </c>
      <c r="M211" s="26">
        <v>86.666666666666671</v>
      </c>
      <c r="N211" s="20"/>
    </row>
    <row r="212" spans="3:14">
      <c r="C212" s="21">
        <v>45767</v>
      </c>
      <c r="D212" s="20" t="s">
        <v>22</v>
      </c>
      <c r="E212" s="20" t="s">
        <v>147</v>
      </c>
      <c r="F212" s="20" t="s">
        <v>181</v>
      </c>
      <c r="G212" s="20">
        <v>1302</v>
      </c>
      <c r="H212" s="25">
        <v>0.4826388888888889</v>
      </c>
      <c r="I212" s="25">
        <v>0.69097222222222221</v>
      </c>
      <c r="J212" s="20">
        <v>10</v>
      </c>
      <c r="K212" s="20">
        <v>9</v>
      </c>
      <c r="L212" s="20">
        <v>1</v>
      </c>
      <c r="M212" s="26">
        <v>90</v>
      </c>
      <c r="N212" s="20"/>
    </row>
    <row r="213" spans="3:14">
      <c r="C213" s="21">
        <v>45768</v>
      </c>
      <c r="D213" s="20" t="s">
        <v>185</v>
      </c>
      <c r="E213" s="20" t="s">
        <v>13</v>
      </c>
      <c r="F213" s="20" t="s">
        <v>186</v>
      </c>
      <c r="G213" s="20">
        <v>920</v>
      </c>
      <c r="H213" s="25">
        <v>0.63888888888888884</v>
      </c>
      <c r="I213" s="25">
        <v>0.78125</v>
      </c>
      <c r="J213" s="20">
        <v>24</v>
      </c>
      <c r="K213" s="20">
        <v>10</v>
      </c>
      <c r="L213" s="20">
        <v>14</v>
      </c>
      <c r="M213" s="26">
        <v>41.666666666666664</v>
      </c>
      <c r="N213" s="20"/>
    </row>
    <row r="214" spans="3:14">
      <c r="C214" s="21">
        <v>45768</v>
      </c>
      <c r="D214" s="20" t="s">
        <v>188</v>
      </c>
      <c r="E214" s="20" t="s">
        <v>81</v>
      </c>
      <c r="F214" s="20" t="s">
        <v>189</v>
      </c>
      <c r="G214" s="20">
        <v>825</v>
      </c>
      <c r="H214" s="25">
        <v>0.54166666666666663</v>
      </c>
      <c r="I214" s="25">
        <v>0.64583333333333337</v>
      </c>
      <c r="J214" s="20">
        <v>87</v>
      </c>
      <c r="K214" s="20">
        <v>87</v>
      </c>
      <c r="L214" s="20">
        <v>0</v>
      </c>
      <c r="M214" s="26">
        <v>100</v>
      </c>
      <c r="N214" s="20"/>
    </row>
    <row r="215" spans="3:14">
      <c r="C215" s="21">
        <v>45768</v>
      </c>
      <c r="D215" s="20" t="s">
        <v>188</v>
      </c>
      <c r="E215" s="20" t="s">
        <v>57</v>
      </c>
      <c r="F215" s="20" t="s">
        <v>189</v>
      </c>
      <c r="G215" s="20">
        <v>815</v>
      </c>
      <c r="H215" s="25">
        <v>0.51041666666666663</v>
      </c>
      <c r="I215" s="25">
        <v>0.62152777777777779</v>
      </c>
      <c r="J215" s="20">
        <v>85</v>
      </c>
      <c r="K215" s="20">
        <v>85</v>
      </c>
      <c r="L215" s="20">
        <v>0</v>
      </c>
      <c r="M215" s="26">
        <v>100</v>
      </c>
      <c r="N215" s="20"/>
    </row>
    <row r="216" spans="3:14">
      <c r="C216" s="21">
        <v>45768</v>
      </c>
      <c r="D216" s="20" t="s">
        <v>37</v>
      </c>
      <c r="E216" s="20" t="s">
        <v>192</v>
      </c>
      <c r="F216" s="20" t="s">
        <v>193</v>
      </c>
      <c r="G216" s="20">
        <v>1147</v>
      </c>
      <c r="H216" s="25">
        <v>0.28125</v>
      </c>
      <c r="I216" s="25">
        <v>0.37152777777777779</v>
      </c>
      <c r="J216" s="20">
        <v>35</v>
      </c>
      <c r="K216" s="20">
        <v>35</v>
      </c>
      <c r="L216" s="20">
        <v>0</v>
      </c>
      <c r="M216" s="26">
        <v>100</v>
      </c>
      <c r="N216" s="20"/>
    </row>
    <row r="217" spans="3:14">
      <c r="C217" s="21">
        <v>45768</v>
      </c>
      <c r="D217" s="20" t="s">
        <v>37</v>
      </c>
      <c r="E217" s="20" t="s">
        <v>192</v>
      </c>
      <c r="F217" s="20" t="s">
        <v>193</v>
      </c>
      <c r="G217" s="20">
        <v>1143</v>
      </c>
      <c r="H217" s="25">
        <v>0.59027777777777779</v>
      </c>
      <c r="I217" s="25">
        <v>0.68055555555555558</v>
      </c>
      <c r="J217" s="20">
        <v>25</v>
      </c>
      <c r="K217" s="20">
        <v>25</v>
      </c>
      <c r="L217" s="20">
        <v>0</v>
      </c>
      <c r="M217" s="26">
        <v>100</v>
      </c>
      <c r="N217" s="20"/>
    </row>
    <row r="218" spans="3:14">
      <c r="C218" s="21">
        <v>45768</v>
      </c>
      <c r="D218" s="20" t="s">
        <v>37</v>
      </c>
      <c r="E218" s="20" t="s">
        <v>196</v>
      </c>
      <c r="F218" s="20" t="s">
        <v>193</v>
      </c>
      <c r="G218" s="20">
        <v>1831</v>
      </c>
      <c r="H218" s="25">
        <v>0.30208333333333331</v>
      </c>
      <c r="I218" s="25">
        <v>0.3923611111111111</v>
      </c>
      <c r="J218" s="20">
        <v>35</v>
      </c>
      <c r="K218" s="20">
        <v>35</v>
      </c>
      <c r="L218" s="20">
        <v>0</v>
      </c>
      <c r="M218" s="26">
        <v>100</v>
      </c>
      <c r="N218" s="20"/>
    </row>
    <row r="219" spans="3:14">
      <c r="C219" s="21">
        <v>45768</v>
      </c>
      <c r="D219" s="20" t="s">
        <v>198</v>
      </c>
      <c r="E219" s="20" t="s">
        <v>81</v>
      </c>
      <c r="F219" s="20" t="s">
        <v>189</v>
      </c>
      <c r="G219" s="20">
        <v>826</v>
      </c>
      <c r="H219" s="25">
        <v>0.81597222222222221</v>
      </c>
      <c r="I219" s="25">
        <v>0.92013888888888884</v>
      </c>
      <c r="J219" s="20">
        <v>97</v>
      </c>
      <c r="K219" s="20">
        <v>97</v>
      </c>
      <c r="L219" s="20">
        <v>0</v>
      </c>
      <c r="M219" s="26">
        <v>100</v>
      </c>
      <c r="N219" s="20"/>
    </row>
    <row r="220" spans="3:14">
      <c r="C220" s="21">
        <v>45768</v>
      </c>
      <c r="D220" s="20" t="s">
        <v>201</v>
      </c>
      <c r="E220" s="20" t="s">
        <v>36</v>
      </c>
      <c r="F220" s="20" t="s">
        <v>202</v>
      </c>
      <c r="G220" s="20">
        <v>3705</v>
      </c>
      <c r="H220" s="25">
        <v>0.77083333333333337</v>
      </c>
      <c r="I220" s="25">
        <v>0.85416666666666663</v>
      </c>
      <c r="J220" s="20">
        <v>20</v>
      </c>
      <c r="K220" s="20">
        <v>18</v>
      </c>
      <c r="L220" s="20">
        <v>2</v>
      </c>
      <c r="M220" s="26">
        <v>90</v>
      </c>
      <c r="N220" s="20"/>
    </row>
    <row r="221" spans="3:14">
      <c r="C221" s="21">
        <v>45768</v>
      </c>
      <c r="D221" s="20" t="s">
        <v>201</v>
      </c>
      <c r="E221" s="20" t="s">
        <v>37</v>
      </c>
      <c r="F221" s="20" t="s">
        <v>202</v>
      </c>
      <c r="G221" s="20">
        <v>3711</v>
      </c>
      <c r="H221" s="25">
        <v>0.58680555555555558</v>
      </c>
      <c r="I221" s="25">
        <v>0.67013888888888884</v>
      </c>
      <c r="J221" s="20">
        <v>20</v>
      </c>
      <c r="K221" s="20">
        <v>20</v>
      </c>
      <c r="L221" s="20">
        <v>0</v>
      </c>
      <c r="M221" s="26">
        <v>100</v>
      </c>
      <c r="N221" s="20"/>
    </row>
    <row r="222" spans="3:14">
      <c r="C222" s="21">
        <v>45768</v>
      </c>
      <c r="D222" s="20" t="s">
        <v>201</v>
      </c>
      <c r="E222" s="20" t="s">
        <v>22</v>
      </c>
      <c r="F222" s="20" t="s">
        <v>202</v>
      </c>
      <c r="G222" s="20">
        <v>3751</v>
      </c>
      <c r="H222" s="25">
        <v>0.46180555555555558</v>
      </c>
      <c r="I222" s="25">
        <v>0.55555555555555558</v>
      </c>
      <c r="J222" s="20">
        <v>16</v>
      </c>
      <c r="K222" s="20">
        <v>16</v>
      </c>
      <c r="L222" s="20">
        <v>0</v>
      </c>
      <c r="M222" s="26">
        <v>100</v>
      </c>
      <c r="N222" s="20"/>
    </row>
    <row r="223" spans="3:14">
      <c r="C223" s="21">
        <v>45768</v>
      </c>
      <c r="D223" s="20" t="s">
        <v>206</v>
      </c>
      <c r="E223" s="20" t="s">
        <v>37</v>
      </c>
      <c r="F223" s="20" t="s">
        <v>207</v>
      </c>
      <c r="G223" s="20">
        <v>1376</v>
      </c>
      <c r="H223" s="25">
        <v>0.84722222222222221</v>
      </c>
      <c r="I223" s="25">
        <v>0.91666666666666663</v>
      </c>
      <c r="J223" s="20">
        <v>20</v>
      </c>
      <c r="K223" s="20">
        <v>20</v>
      </c>
      <c r="L223" s="20">
        <v>0</v>
      </c>
      <c r="M223" s="26">
        <v>100</v>
      </c>
      <c r="N223" s="20"/>
    </row>
    <row r="224" spans="3:14">
      <c r="C224" s="21">
        <v>45768</v>
      </c>
      <c r="D224" s="20" t="s">
        <v>209</v>
      </c>
      <c r="E224" s="20" t="s">
        <v>57</v>
      </c>
      <c r="F224" s="20" t="s">
        <v>189</v>
      </c>
      <c r="G224" s="20">
        <v>808</v>
      </c>
      <c r="H224" s="25">
        <v>0.82986111111111116</v>
      </c>
      <c r="I224" s="25">
        <v>0.94791666666666663</v>
      </c>
      <c r="J224" s="20">
        <v>85</v>
      </c>
      <c r="K224" s="20">
        <v>85</v>
      </c>
      <c r="L224" s="20">
        <v>0</v>
      </c>
      <c r="M224" s="26">
        <v>100</v>
      </c>
      <c r="N224" s="20"/>
    </row>
    <row r="225" spans="3:14">
      <c r="C225" s="21">
        <v>45768</v>
      </c>
      <c r="D225" s="20" t="s">
        <v>192</v>
      </c>
      <c r="E225" s="20" t="s">
        <v>36</v>
      </c>
      <c r="F225" s="20" t="s">
        <v>193</v>
      </c>
      <c r="G225" s="20">
        <v>1136</v>
      </c>
      <c r="H225" s="25">
        <v>0.73611111111111116</v>
      </c>
      <c r="I225" s="25">
        <v>0.82291666666666663</v>
      </c>
      <c r="J225" s="20">
        <v>18</v>
      </c>
      <c r="K225" s="20">
        <v>14</v>
      </c>
      <c r="L225" s="20">
        <v>4</v>
      </c>
      <c r="M225" s="26">
        <v>77.777777777777771</v>
      </c>
      <c r="N225" s="20"/>
    </row>
    <row r="226" spans="3:14">
      <c r="C226" s="21">
        <v>45768</v>
      </c>
      <c r="D226" s="20" t="s">
        <v>192</v>
      </c>
      <c r="E226" s="20" t="s">
        <v>37</v>
      </c>
      <c r="F226" s="20" t="s">
        <v>193</v>
      </c>
      <c r="G226" s="20">
        <v>1146</v>
      </c>
      <c r="H226" s="25">
        <v>0.86111111111111116</v>
      </c>
      <c r="I226" s="25">
        <v>0.95138888888888884</v>
      </c>
      <c r="J226" s="20">
        <v>20</v>
      </c>
      <c r="K226" s="20">
        <v>20</v>
      </c>
      <c r="L226" s="20">
        <v>0</v>
      </c>
      <c r="M226" s="26">
        <v>100</v>
      </c>
      <c r="N226" s="20"/>
    </row>
    <row r="227" spans="3:14">
      <c r="C227" s="21">
        <v>45768</v>
      </c>
      <c r="D227" s="20" t="s">
        <v>192</v>
      </c>
      <c r="E227" s="20" t="s">
        <v>22</v>
      </c>
      <c r="F227" s="20" t="s">
        <v>193</v>
      </c>
      <c r="G227" s="20">
        <v>1162</v>
      </c>
      <c r="H227" s="25">
        <v>0.64930555555555558</v>
      </c>
      <c r="I227" s="25">
        <v>0.75</v>
      </c>
      <c r="J227" s="20">
        <v>16</v>
      </c>
      <c r="K227" s="20">
        <v>10</v>
      </c>
      <c r="L227" s="20">
        <v>6</v>
      </c>
      <c r="M227" s="26">
        <v>62.5</v>
      </c>
      <c r="N227" s="20"/>
    </row>
    <row r="228" spans="3:14">
      <c r="C228" s="21">
        <v>45768</v>
      </c>
      <c r="D228" s="20" t="s">
        <v>192</v>
      </c>
      <c r="E228" s="20" t="s">
        <v>214</v>
      </c>
      <c r="F228" s="20" t="s">
        <v>193</v>
      </c>
      <c r="G228" s="20">
        <v>898</v>
      </c>
      <c r="H228" s="25">
        <v>0.86805555555555558</v>
      </c>
      <c r="I228" s="25">
        <v>0.99652777777777779</v>
      </c>
      <c r="J228" s="20">
        <v>25</v>
      </c>
      <c r="K228" s="20">
        <v>25</v>
      </c>
      <c r="L228" s="20">
        <v>0</v>
      </c>
      <c r="M228" s="26">
        <v>100</v>
      </c>
      <c r="N228" s="20"/>
    </row>
    <row r="229" spans="3:14">
      <c r="C229" s="21">
        <v>45768</v>
      </c>
      <c r="D229" s="20" t="s">
        <v>147</v>
      </c>
      <c r="E229" s="20" t="s">
        <v>36</v>
      </c>
      <c r="F229" s="20" t="s">
        <v>181</v>
      </c>
      <c r="G229" s="20">
        <v>1855</v>
      </c>
      <c r="H229" s="25">
        <v>0.59722222222222221</v>
      </c>
      <c r="I229" s="25">
        <v>0.71180555555555558</v>
      </c>
      <c r="J229" s="20">
        <v>20</v>
      </c>
      <c r="K229" s="20">
        <v>20</v>
      </c>
      <c r="L229" s="20">
        <v>0</v>
      </c>
      <c r="M229" s="26">
        <v>100</v>
      </c>
      <c r="N229" s="20"/>
    </row>
    <row r="230" spans="3:14">
      <c r="C230" s="21">
        <v>45768</v>
      </c>
      <c r="D230" s="20" t="s">
        <v>147</v>
      </c>
      <c r="E230" s="20" t="s">
        <v>37</v>
      </c>
      <c r="F230" s="20" t="s">
        <v>181</v>
      </c>
      <c r="G230" s="20">
        <v>1315</v>
      </c>
      <c r="H230" s="25">
        <v>0.32291666666666669</v>
      </c>
      <c r="I230" s="25">
        <v>0.46180555555555558</v>
      </c>
      <c r="J230" s="20">
        <v>20</v>
      </c>
      <c r="K230" s="20">
        <v>19</v>
      </c>
      <c r="L230" s="20">
        <v>1</v>
      </c>
      <c r="M230" s="26">
        <v>95</v>
      </c>
      <c r="N230" s="20"/>
    </row>
    <row r="231" spans="3:14">
      <c r="C231" s="21">
        <v>45768</v>
      </c>
      <c r="D231" s="20" t="s">
        <v>147</v>
      </c>
      <c r="E231" s="20" t="s">
        <v>37</v>
      </c>
      <c r="F231" s="20" t="s">
        <v>218</v>
      </c>
      <c r="G231" s="20">
        <v>653</v>
      </c>
      <c r="H231" s="25">
        <v>0.6875</v>
      </c>
      <c r="I231" s="25">
        <v>0.84375</v>
      </c>
      <c r="J231" s="20">
        <v>84</v>
      </c>
      <c r="K231" s="20">
        <v>80</v>
      </c>
      <c r="L231" s="20">
        <v>4</v>
      </c>
      <c r="M231" s="26">
        <v>95.238095238095241</v>
      </c>
      <c r="N231" s="20"/>
    </row>
    <row r="232" spans="3:14">
      <c r="C232" s="21">
        <v>45768</v>
      </c>
      <c r="D232" s="20" t="s">
        <v>147</v>
      </c>
      <c r="E232" s="20" t="s">
        <v>55</v>
      </c>
      <c r="F232" s="20" t="s">
        <v>218</v>
      </c>
      <c r="G232" s="20">
        <v>625</v>
      </c>
      <c r="H232" s="25">
        <v>0.79166666666666663</v>
      </c>
      <c r="I232" s="25">
        <v>0.92361111111111116</v>
      </c>
      <c r="J232" s="20">
        <v>40</v>
      </c>
      <c r="K232" s="20">
        <v>31</v>
      </c>
      <c r="L232" s="20">
        <v>9</v>
      </c>
      <c r="M232" s="26">
        <v>77.5</v>
      </c>
      <c r="N232" s="20"/>
    </row>
    <row r="233" spans="3:14">
      <c r="C233" s="21">
        <v>45768</v>
      </c>
      <c r="D233" s="20" t="s">
        <v>147</v>
      </c>
      <c r="E233" s="20" t="s">
        <v>81</v>
      </c>
      <c r="F233" s="20" t="s">
        <v>221</v>
      </c>
      <c r="G233" s="20">
        <v>507</v>
      </c>
      <c r="H233" s="25">
        <v>0.79166666666666663</v>
      </c>
      <c r="I233" s="25">
        <v>0.92361111111111116</v>
      </c>
      <c r="J233" s="20">
        <v>80</v>
      </c>
      <c r="K233" s="20">
        <v>78</v>
      </c>
      <c r="L233" s="20">
        <v>2</v>
      </c>
      <c r="M233" s="26">
        <v>97.5</v>
      </c>
      <c r="N233" s="20"/>
    </row>
    <row r="234" spans="3:14">
      <c r="C234" s="21">
        <v>45768</v>
      </c>
      <c r="D234" s="20" t="s">
        <v>147</v>
      </c>
      <c r="E234" s="20" t="s">
        <v>22</v>
      </c>
      <c r="F234" s="20" t="s">
        <v>181</v>
      </c>
      <c r="G234" s="20">
        <v>1313</v>
      </c>
      <c r="H234" s="25">
        <v>0.59375</v>
      </c>
      <c r="I234" s="25">
        <v>0.72569444444444442</v>
      </c>
      <c r="J234" s="20">
        <v>20</v>
      </c>
      <c r="K234" s="20">
        <v>16</v>
      </c>
      <c r="L234" s="20">
        <v>4</v>
      </c>
      <c r="M234" s="26">
        <v>80</v>
      </c>
      <c r="N234" s="20"/>
    </row>
    <row r="235" spans="3:14">
      <c r="C235" s="21">
        <v>45768</v>
      </c>
      <c r="D235" s="20" t="s">
        <v>225</v>
      </c>
      <c r="E235" s="20" t="s">
        <v>37</v>
      </c>
      <c r="F235" s="20" t="s">
        <v>189</v>
      </c>
      <c r="G235" s="20">
        <v>807</v>
      </c>
      <c r="H235" s="25">
        <v>0.52083333333333337</v>
      </c>
      <c r="I235" s="25">
        <v>0.64583333333333337</v>
      </c>
      <c r="J235" s="20">
        <v>85</v>
      </c>
      <c r="K235" s="20">
        <v>79</v>
      </c>
      <c r="L235" s="20">
        <v>6</v>
      </c>
      <c r="M235" s="26">
        <v>92.941176470588232</v>
      </c>
      <c r="N235" s="20"/>
    </row>
    <row r="236" spans="3:14">
      <c r="C236" s="21">
        <v>45768</v>
      </c>
      <c r="D236" s="20" t="s">
        <v>225</v>
      </c>
      <c r="E236" s="20" t="s">
        <v>57</v>
      </c>
      <c r="F236" s="20" t="s">
        <v>189</v>
      </c>
      <c r="G236" s="20">
        <v>820</v>
      </c>
      <c r="H236" s="25">
        <v>0.55208333333333337</v>
      </c>
      <c r="I236" s="25">
        <v>0.67361111111111116</v>
      </c>
      <c r="J236" s="20">
        <v>88</v>
      </c>
      <c r="K236" s="20">
        <v>88</v>
      </c>
      <c r="L236" s="20">
        <v>0</v>
      </c>
      <c r="M236" s="26">
        <v>100</v>
      </c>
      <c r="N236" s="20"/>
    </row>
    <row r="237" spans="3:14">
      <c r="C237" s="21">
        <v>45768</v>
      </c>
      <c r="D237" s="20" t="s">
        <v>183</v>
      </c>
      <c r="E237" s="20" t="s">
        <v>173</v>
      </c>
      <c r="F237" s="20" t="s">
        <v>174</v>
      </c>
      <c r="G237" s="20">
        <v>1003</v>
      </c>
      <c r="H237" s="25">
        <v>0.81944444444444442</v>
      </c>
      <c r="I237" s="25">
        <v>0.85416666666666663</v>
      </c>
      <c r="J237" s="20">
        <v>10</v>
      </c>
      <c r="K237" s="20">
        <v>6</v>
      </c>
      <c r="L237" s="20">
        <v>4</v>
      </c>
      <c r="M237" s="26">
        <v>60</v>
      </c>
      <c r="N237" s="20"/>
    </row>
    <row r="238" spans="3:14">
      <c r="C238" s="21">
        <v>45768</v>
      </c>
      <c r="D238" s="20" t="s">
        <v>229</v>
      </c>
      <c r="E238" s="20" t="s">
        <v>37</v>
      </c>
      <c r="F238" s="20" t="s">
        <v>189</v>
      </c>
      <c r="G238" s="20">
        <v>804</v>
      </c>
      <c r="H238" s="25">
        <v>0.78125</v>
      </c>
      <c r="I238" s="25">
        <v>0.89583333333333337</v>
      </c>
      <c r="J238" s="20">
        <v>78</v>
      </c>
      <c r="K238" s="20">
        <v>78</v>
      </c>
      <c r="L238" s="20">
        <v>0</v>
      </c>
      <c r="M238" s="26">
        <v>100</v>
      </c>
      <c r="N238" s="20"/>
    </row>
    <row r="239" spans="3:14">
      <c r="C239" s="21">
        <v>45768</v>
      </c>
      <c r="D239" s="20" t="s">
        <v>196</v>
      </c>
      <c r="E239" s="20" t="s">
        <v>36</v>
      </c>
      <c r="F239" s="20" t="s">
        <v>193</v>
      </c>
      <c r="G239" s="20">
        <v>1818</v>
      </c>
      <c r="H239" s="25">
        <v>0.8125</v>
      </c>
      <c r="I239" s="25">
        <v>0.90277777777777779</v>
      </c>
      <c r="J239" s="20">
        <v>11</v>
      </c>
      <c r="K239" s="20">
        <v>11</v>
      </c>
      <c r="L239" s="20">
        <v>0</v>
      </c>
      <c r="M239" s="26">
        <v>100</v>
      </c>
      <c r="N239" s="20"/>
    </row>
    <row r="240" spans="3:14">
      <c r="C240" s="21">
        <v>45768</v>
      </c>
      <c r="D240" s="20" t="s">
        <v>196</v>
      </c>
      <c r="E240" s="20" t="s">
        <v>37</v>
      </c>
      <c r="F240" s="20" t="s">
        <v>193</v>
      </c>
      <c r="G240" s="20">
        <v>1830</v>
      </c>
      <c r="H240" s="25">
        <v>0.87847222222222221</v>
      </c>
      <c r="I240" s="25">
        <v>0.97569444444444442</v>
      </c>
      <c r="J240" s="20">
        <v>21</v>
      </c>
      <c r="K240" s="20">
        <v>21</v>
      </c>
      <c r="L240" s="20">
        <v>0</v>
      </c>
      <c r="M240" s="26">
        <v>100</v>
      </c>
      <c r="N240" s="20"/>
    </row>
    <row r="241" spans="3:14">
      <c r="C241" s="21">
        <v>45768</v>
      </c>
      <c r="D241" s="20" t="s">
        <v>234</v>
      </c>
      <c r="E241" s="20" t="s">
        <v>57</v>
      </c>
      <c r="F241" s="20" t="s">
        <v>189</v>
      </c>
      <c r="G241" s="20">
        <v>812</v>
      </c>
      <c r="H241" s="25">
        <v>0.94097222222222221</v>
      </c>
      <c r="I241" s="25">
        <v>4.8611111111111112E-2</v>
      </c>
      <c r="J241" s="20">
        <v>85</v>
      </c>
      <c r="K241" s="20">
        <v>85</v>
      </c>
      <c r="L241" s="20">
        <v>0</v>
      </c>
      <c r="M241" s="26">
        <v>100</v>
      </c>
      <c r="N241" s="20"/>
    </row>
    <row r="242" spans="3:14">
      <c r="C242" s="21">
        <v>45768</v>
      </c>
      <c r="D242" s="20" t="s">
        <v>236</v>
      </c>
      <c r="E242" s="20" t="s">
        <v>37</v>
      </c>
      <c r="F242" s="20" t="s">
        <v>189</v>
      </c>
      <c r="G242" s="20">
        <v>803</v>
      </c>
      <c r="H242" s="25">
        <v>0.45833333333333331</v>
      </c>
      <c r="I242" s="25">
        <v>0.59027777777777779</v>
      </c>
      <c r="J242" s="20">
        <v>85</v>
      </c>
      <c r="K242" s="20">
        <v>85</v>
      </c>
      <c r="L242" s="20">
        <v>0</v>
      </c>
      <c r="M242" s="26">
        <v>100</v>
      </c>
      <c r="N242" s="20"/>
    </row>
    <row r="243" spans="3:14">
      <c r="C243" s="21">
        <v>45768</v>
      </c>
      <c r="D243" s="20" t="s">
        <v>236</v>
      </c>
      <c r="E243" s="20" t="s">
        <v>20</v>
      </c>
      <c r="F243" s="20" t="s">
        <v>189</v>
      </c>
      <c r="G243" s="20">
        <v>811</v>
      </c>
      <c r="H243" s="25">
        <v>0.68402777777777779</v>
      </c>
      <c r="I243" s="25">
        <v>0.79513888888888884</v>
      </c>
      <c r="J243" s="20">
        <v>89</v>
      </c>
      <c r="K243" s="20">
        <v>88</v>
      </c>
      <c r="L243" s="20">
        <v>1</v>
      </c>
      <c r="M243" s="26">
        <v>98.876404494382029</v>
      </c>
      <c r="N243" s="20"/>
    </row>
    <row r="244" spans="3:14">
      <c r="C244" s="21">
        <v>45768</v>
      </c>
      <c r="D244" s="20" t="s">
        <v>239</v>
      </c>
      <c r="E244" s="20" t="s">
        <v>37</v>
      </c>
      <c r="F244" s="20" t="s">
        <v>189</v>
      </c>
      <c r="G244" s="20">
        <v>821</v>
      </c>
      <c r="H244" s="25">
        <v>0.82638888888888884</v>
      </c>
      <c r="I244" s="25">
        <v>0.89236111111111116</v>
      </c>
      <c r="J244" s="20">
        <v>85</v>
      </c>
      <c r="K244" s="20">
        <v>85</v>
      </c>
      <c r="L244" s="20">
        <v>0</v>
      </c>
      <c r="M244" s="26">
        <v>100</v>
      </c>
      <c r="N244" s="20"/>
    </row>
    <row r="245" spans="3:14">
      <c r="C245" s="21">
        <v>45768</v>
      </c>
      <c r="D245" s="20" t="s">
        <v>241</v>
      </c>
      <c r="E245" s="20" t="s">
        <v>20</v>
      </c>
      <c r="F245" s="20" t="s">
        <v>189</v>
      </c>
      <c r="G245" s="20">
        <v>816</v>
      </c>
      <c r="H245" s="25">
        <v>0.73958333333333337</v>
      </c>
      <c r="I245" s="25">
        <v>0.87847222222222221</v>
      </c>
      <c r="J245" s="20">
        <v>85</v>
      </c>
      <c r="K245" s="20">
        <v>85</v>
      </c>
      <c r="L245" s="20">
        <v>0</v>
      </c>
      <c r="M245" s="26">
        <v>100</v>
      </c>
      <c r="N245" s="20"/>
    </row>
    <row r="246" spans="3:14">
      <c r="C246" s="21">
        <v>45768</v>
      </c>
      <c r="D246" s="20" t="s">
        <v>243</v>
      </c>
      <c r="E246" s="20" t="s">
        <v>57</v>
      </c>
      <c r="F246" s="20" t="s">
        <v>244</v>
      </c>
      <c r="G246" s="20">
        <v>6725</v>
      </c>
      <c r="H246" s="25">
        <v>0.60416666666666663</v>
      </c>
      <c r="I246" s="25">
        <v>0.73263888888888884</v>
      </c>
      <c r="J246" s="20">
        <v>46</v>
      </c>
      <c r="K246" s="20">
        <v>39</v>
      </c>
      <c r="L246" s="20">
        <v>7</v>
      </c>
      <c r="M246" s="26">
        <v>84.782608695652172</v>
      </c>
      <c r="N246" s="20"/>
    </row>
    <row r="247" spans="3:14">
      <c r="C247" s="21">
        <v>45768</v>
      </c>
      <c r="D247" s="20" t="s">
        <v>243</v>
      </c>
      <c r="E247" s="20" t="s">
        <v>57</v>
      </c>
      <c r="F247" s="20" t="s">
        <v>244</v>
      </c>
      <c r="G247" s="20">
        <v>6813</v>
      </c>
      <c r="H247" s="25">
        <v>0.64583333333333337</v>
      </c>
      <c r="I247" s="25">
        <v>0.77083333333333337</v>
      </c>
      <c r="J247" s="20">
        <v>82</v>
      </c>
      <c r="K247" s="20">
        <v>82</v>
      </c>
      <c r="L247" s="20">
        <v>0</v>
      </c>
      <c r="M247" s="26">
        <v>100</v>
      </c>
      <c r="N247" s="20"/>
    </row>
    <row r="248" spans="3:14">
      <c r="C248" s="21">
        <v>45768</v>
      </c>
      <c r="D248" s="20" t="s">
        <v>247</v>
      </c>
      <c r="E248" s="20" t="s">
        <v>36</v>
      </c>
      <c r="F248" s="20" t="s">
        <v>248</v>
      </c>
      <c r="G248" s="20">
        <v>393</v>
      </c>
      <c r="H248" s="25">
        <v>0.72916666666666663</v>
      </c>
      <c r="I248" s="25">
        <v>0.82638888888888884</v>
      </c>
      <c r="J248" s="20">
        <v>12</v>
      </c>
      <c r="K248" s="20">
        <v>9</v>
      </c>
      <c r="L248" s="20">
        <v>3</v>
      </c>
      <c r="M248" s="26">
        <v>75</v>
      </c>
      <c r="N248" s="20"/>
    </row>
    <row r="249" spans="3:14">
      <c r="C249" s="21">
        <v>45769</v>
      </c>
      <c r="D249" s="20" t="s">
        <v>13</v>
      </c>
      <c r="E249" s="20" t="s">
        <v>223</v>
      </c>
      <c r="F249" s="20" t="s">
        <v>250</v>
      </c>
      <c r="G249" s="20">
        <v>871</v>
      </c>
      <c r="H249" s="25">
        <v>0.48958333333333331</v>
      </c>
      <c r="I249" s="25">
        <v>0.62152777777777779</v>
      </c>
      <c r="J249" s="20">
        <v>34</v>
      </c>
      <c r="K249" s="20">
        <v>33</v>
      </c>
      <c r="L249" s="20">
        <v>1</v>
      </c>
      <c r="M249" s="26">
        <v>97.058823529411768</v>
      </c>
      <c r="N249" s="20"/>
    </row>
    <row r="250" spans="3:14">
      <c r="C250" s="21">
        <v>45769</v>
      </c>
      <c r="D250" s="20" t="s">
        <v>13</v>
      </c>
      <c r="E250" s="20" t="s">
        <v>252</v>
      </c>
      <c r="F250" s="20" t="s">
        <v>250</v>
      </c>
      <c r="G250" s="20">
        <v>651</v>
      </c>
      <c r="H250" s="25">
        <v>0.54166666666666663</v>
      </c>
      <c r="I250" s="25">
        <v>0.64236111111111116</v>
      </c>
      <c r="J250" s="20">
        <v>45</v>
      </c>
      <c r="K250" s="20">
        <v>45</v>
      </c>
      <c r="L250" s="20">
        <v>0</v>
      </c>
      <c r="M250" s="26">
        <v>100</v>
      </c>
      <c r="N250" s="20"/>
    </row>
    <row r="251" spans="3:14">
      <c r="C251" s="21">
        <v>45769</v>
      </c>
      <c r="D251" s="20" t="s">
        <v>13</v>
      </c>
      <c r="E251" s="20" t="s">
        <v>254</v>
      </c>
      <c r="F251" s="20" t="s">
        <v>250</v>
      </c>
      <c r="G251" s="20">
        <v>941</v>
      </c>
      <c r="H251" s="25">
        <v>0.66666666666666663</v>
      </c>
      <c r="I251" s="25">
        <v>0.78125</v>
      </c>
      <c r="J251" s="20">
        <v>45</v>
      </c>
      <c r="K251" s="20">
        <v>37</v>
      </c>
      <c r="L251" s="20">
        <v>8</v>
      </c>
      <c r="M251" s="26">
        <v>82.222222222222229</v>
      </c>
      <c r="N251" s="20"/>
    </row>
    <row r="252" spans="3:14">
      <c r="C252" s="21">
        <v>45770</v>
      </c>
      <c r="D252" s="20" t="s">
        <v>185</v>
      </c>
      <c r="E252" s="20" t="s">
        <v>147</v>
      </c>
      <c r="F252" s="20" t="s">
        <v>181</v>
      </c>
      <c r="G252" s="20">
        <v>2333</v>
      </c>
      <c r="H252" s="25">
        <v>0.79513888888888884</v>
      </c>
      <c r="I252" s="25">
        <v>0.85763888888888884</v>
      </c>
      <c r="J252" s="20">
        <v>40</v>
      </c>
      <c r="K252" s="20">
        <v>0</v>
      </c>
      <c r="L252" s="20">
        <v>40</v>
      </c>
      <c r="M252" s="26">
        <v>0</v>
      </c>
      <c r="N252" s="20"/>
    </row>
    <row r="253" spans="3:14">
      <c r="C253" s="21">
        <v>45770</v>
      </c>
      <c r="D253" s="20" t="s">
        <v>175</v>
      </c>
      <c r="E253" s="20" t="s">
        <v>173</v>
      </c>
      <c r="F253" s="20" t="s">
        <v>257</v>
      </c>
      <c r="G253" s="20">
        <v>8055</v>
      </c>
      <c r="H253" s="25">
        <v>0.5625</v>
      </c>
      <c r="I253" s="25">
        <v>0.61458333333333337</v>
      </c>
      <c r="J253" s="20">
        <v>9</v>
      </c>
      <c r="K253" s="20">
        <v>9</v>
      </c>
      <c r="L253" s="20">
        <v>0</v>
      </c>
      <c r="M253" s="26">
        <v>100</v>
      </c>
      <c r="N253" s="20"/>
    </row>
    <row r="254" spans="3:14">
      <c r="C254" s="21">
        <v>45770</v>
      </c>
      <c r="D254" s="20" t="s">
        <v>201</v>
      </c>
      <c r="E254" s="20" t="s">
        <v>29</v>
      </c>
      <c r="F254" s="20" t="s">
        <v>189</v>
      </c>
      <c r="G254" s="20">
        <v>884</v>
      </c>
      <c r="H254" s="25">
        <v>0.58680555555555558</v>
      </c>
      <c r="I254" s="25">
        <v>0.67708333333333337</v>
      </c>
      <c r="J254" s="20">
        <v>189</v>
      </c>
      <c r="K254" s="20">
        <v>168</v>
      </c>
      <c r="L254" s="20">
        <v>21</v>
      </c>
      <c r="M254" s="26">
        <v>88.888888888888886</v>
      </c>
      <c r="N254" s="20"/>
    </row>
    <row r="255" spans="3:14">
      <c r="C255" s="21">
        <v>45770</v>
      </c>
      <c r="D255" s="20" t="s">
        <v>30</v>
      </c>
      <c r="E255" s="20" t="s">
        <v>201</v>
      </c>
      <c r="F255" s="20" t="s">
        <v>189</v>
      </c>
      <c r="G255" s="20">
        <v>883</v>
      </c>
      <c r="H255" s="25">
        <v>0.45833333333333331</v>
      </c>
      <c r="I255" s="25">
        <v>0.54513888888888884</v>
      </c>
      <c r="J255" s="20">
        <v>189</v>
      </c>
      <c r="K255" s="20">
        <v>175</v>
      </c>
      <c r="L255" s="20">
        <v>14</v>
      </c>
      <c r="M255" s="26">
        <v>92.592592592592595</v>
      </c>
      <c r="N255" s="20"/>
    </row>
    <row r="256" spans="3:14">
      <c r="C256" s="21">
        <v>45770</v>
      </c>
      <c r="D256" s="20" t="s">
        <v>24</v>
      </c>
      <c r="E256" s="20" t="s">
        <v>261</v>
      </c>
      <c r="F256" s="20" t="s">
        <v>262</v>
      </c>
      <c r="G256" s="20">
        <v>6070</v>
      </c>
      <c r="H256" s="25">
        <v>0.66666666666666663</v>
      </c>
      <c r="I256" s="25">
        <v>0.76041666666666663</v>
      </c>
      <c r="J256" s="20">
        <v>30</v>
      </c>
      <c r="K256" s="20">
        <v>30</v>
      </c>
      <c r="L256" s="20">
        <v>0</v>
      </c>
      <c r="M256" s="26">
        <v>100</v>
      </c>
      <c r="N256" s="20"/>
    </row>
    <row r="257" spans="3:14">
      <c r="C257" s="21">
        <v>45772</v>
      </c>
      <c r="D257" s="20" t="s">
        <v>111</v>
      </c>
      <c r="E257" s="20" t="s">
        <v>264</v>
      </c>
      <c r="F257" s="20" t="s">
        <v>265</v>
      </c>
      <c r="G257" s="20">
        <v>328</v>
      </c>
      <c r="H257" s="25">
        <v>0.89930555555555558</v>
      </c>
      <c r="I257" s="25">
        <v>0.1076388888888889</v>
      </c>
      <c r="J257" s="20">
        <v>27</v>
      </c>
      <c r="K257" s="20">
        <v>0</v>
      </c>
      <c r="L257" s="20">
        <v>27</v>
      </c>
      <c r="M257" s="26">
        <v>0</v>
      </c>
      <c r="N257" s="20"/>
    </row>
    <row r="258" spans="3:14">
      <c r="C258" s="21">
        <v>45772</v>
      </c>
      <c r="D258" s="20" t="s">
        <v>173</v>
      </c>
      <c r="E258" s="20" t="s">
        <v>13</v>
      </c>
      <c r="F258" s="20" t="s">
        <v>174</v>
      </c>
      <c r="G258" s="20">
        <v>5001</v>
      </c>
      <c r="H258" s="25">
        <v>0.35416666666666669</v>
      </c>
      <c r="I258" s="25">
        <v>0.53125</v>
      </c>
      <c r="J258" s="20">
        <v>7</v>
      </c>
      <c r="K258" s="20">
        <v>6</v>
      </c>
      <c r="L258" s="20">
        <v>1</v>
      </c>
      <c r="M258" s="26">
        <v>85.714285714285708</v>
      </c>
      <c r="N258" s="20"/>
    </row>
    <row r="259" spans="3:14">
      <c r="C259" s="21">
        <v>45772</v>
      </c>
      <c r="D259" s="20" t="s">
        <v>13</v>
      </c>
      <c r="E259" s="20" t="s">
        <v>185</v>
      </c>
      <c r="F259" s="20" t="s">
        <v>186</v>
      </c>
      <c r="G259" s="20">
        <v>921</v>
      </c>
      <c r="H259" s="25">
        <v>0.81597222222222221</v>
      </c>
      <c r="I259" s="25">
        <v>2.0833333333333332E-2</v>
      </c>
      <c r="J259" s="20">
        <v>30</v>
      </c>
      <c r="K259" s="20">
        <v>30</v>
      </c>
      <c r="L259" s="20">
        <v>0</v>
      </c>
      <c r="M259" s="26">
        <v>100</v>
      </c>
      <c r="N259" s="20"/>
    </row>
    <row r="260" spans="3:14">
      <c r="C260" s="21">
        <v>45772</v>
      </c>
      <c r="D260" s="20" t="s">
        <v>13</v>
      </c>
      <c r="E260" s="20" t="s">
        <v>111</v>
      </c>
      <c r="F260" s="20" t="s">
        <v>265</v>
      </c>
      <c r="G260" s="20">
        <v>102</v>
      </c>
      <c r="H260" s="25">
        <v>0.44097222222222221</v>
      </c>
      <c r="I260" s="25">
        <v>0.8125</v>
      </c>
      <c r="J260" s="20">
        <v>27</v>
      </c>
      <c r="K260" s="20">
        <v>0</v>
      </c>
      <c r="L260" s="20">
        <v>27</v>
      </c>
      <c r="M260" s="26">
        <v>0</v>
      </c>
      <c r="N260" s="20"/>
    </row>
    <row r="261" spans="3:14">
      <c r="C261" s="21">
        <v>45773</v>
      </c>
      <c r="D261" s="20" t="s">
        <v>173</v>
      </c>
      <c r="E261" s="20" t="s">
        <v>13</v>
      </c>
      <c r="F261" s="20" t="s">
        <v>174</v>
      </c>
      <c r="G261" s="20">
        <v>6001</v>
      </c>
      <c r="H261" s="25">
        <v>0.37847222222222221</v>
      </c>
      <c r="I261" s="25">
        <v>0.55902777777777779</v>
      </c>
      <c r="J261" s="20">
        <v>9</v>
      </c>
      <c r="K261" s="20">
        <v>9</v>
      </c>
      <c r="L261" s="20">
        <v>0</v>
      </c>
      <c r="M261" s="26">
        <v>100</v>
      </c>
      <c r="N261" s="20"/>
    </row>
    <row r="262" spans="3:14">
      <c r="C262" s="21">
        <v>45773</v>
      </c>
      <c r="D262" s="20" t="s">
        <v>252</v>
      </c>
      <c r="E262" s="20" t="s">
        <v>232</v>
      </c>
      <c r="F262" s="20" t="s">
        <v>272</v>
      </c>
      <c r="G262" s="20">
        <v>1731</v>
      </c>
      <c r="H262" s="25">
        <v>0.40277777777777779</v>
      </c>
      <c r="I262" s="25">
        <v>0.4548611111111111</v>
      </c>
      <c r="J262" s="20">
        <v>26</v>
      </c>
      <c r="K262" s="20">
        <v>25</v>
      </c>
      <c r="L262" s="20">
        <v>1</v>
      </c>
      <c r="M262" s="26">
        <v>96.15384615384616</v>
      </c>
      <c r="N262" s="20"/>
    </row>
    <row r="263" spans="3:14">
      <c r="C263" s="21">
        <v>45773</v>
      </c>
      <c r="D263" s="20" t="s">
        <v>13</v>
      </c>
      <c r="E263" s="20" t="s">
        <v>252</v>
      </c>
      <c r="F263" s="20" t="s">
        <v>272</v>
      </c>
      <c r="G263" s="20">
        <v>59</v>
      </c>
      <c r="H263" s="25">
        <v>0.24305555555555555</v>
      </c>
      <c r="I263" s="25">
        <v>0.34375</v>
      </c>
      <c r="J263" s="20">
        <v>26</v>
      </c>
      <c r="K263" s="20">
        <v>25</v>
      </c>
      <c r="L263" s="20">
        <v>1</v>
      </c>
      <c r="M263" s="26">
        <v>96.15384615384616</v>
      </c>
      <c r="N263" s="20"/>
    </row>
    <row r="264" spans="3:14">
      <c r="C264" s="21">
        <v>45773</v>
      </c>
      <c r="D264" s="20" t="s">
        <v>13</v>
      </c>
      <c r="E264" s="20" t="s">
        <v>275</v>
      </c>
      <c r="F264" s="20" t="s">
        <v>250</v>
      </c>
      <c r="G264" s="20">
        <v>1861</v>
      </c>
      <c r="H264" s="25">
        <v>0.39583333333333331</v>
      </c>
      <c r="I264" s="25">
        <v>0.4513888888888889</v>
      </c>
      <c r="J264" s="20">
        <v>35</v>
      </c>
      <c r="K264" s="20">
        <v>22</v>
      </c>
      <c r="L264" s="20">
        <v>13</v>
      </c>
      <c r="M264" s="26">
        <v>62.857142857142854</v>
      </c>
      <c r="N264" s="20"/>
    </row>
    <row r="265" spans="3:14">
      <c r="C265" s="21">
        <v>45773</v>
      </c>
      <c r="D265" s="20" t="s">
        <v>13</v>
      </c>
      <c r="E265" s="20" t="s">
        <v>277</v>
      </c>
      <c r="F265" s="20" t="s">
        <v>278</v>
      </c>
      <c r="G265" s="20">
        <v>897</v>
      </c>
      <c r="H265" s="25">
        <v>0.78472222222222221</v>
      </c>
      <c r="I265" s="25">
        <v>0.21180555555555555</v>
      </c>
      <c r="J265" s="20">
        <v>80</v>
      </c>
      <c r="K265" s="20">
        <v>77</v>
      </c>
      <c r="L265" s="20">
        <v>3</v>
      </c>
      <c r="M265" s="26">
        <v>96.25</v>
      </c>
      <c r="N265" s="20"/>
    </row>
    <row r="266" spans="3:14">
      <c r="C266" s="21">
        <v>45774</v>
      </c>
      <c r="D266" s="20" t="s">
        <v>33</v>
      </c>
      <c r="E266" s="20" t="s">
        <v>147</v>
      </c>
      <c r="F266" s="20" t="s">
        <v>181</v>
      </c>
      <c r="G266" s="20">
        <v>1304</v>
      </c>
      <c r="H266" s="25">
        <v>0.5</v>
      </c>
      <c r="I266" s="25">
        <v>0.72569444444444442</v>
      </c>
      <c r="J266" s="20">
        <v>9</v>
      </c>
      <c r="K266" s="20">
        <v>4</v>
      </c>
      <c r="L266" s="20">
        <v>5</v>
      </c>
      <c r="M266" s="26">
        <v>44.444444444444443</v>
      </c>
      <c r="N266" s="20"/>
    </row>
    <row r="267" spans="3:14">
      <c r="C267" s="21">
        <v>45774</v>
      </c>
      <c r="D267" s="20" t="s">
        <v>36</v>
      </c>
      <c r="E267" s="20" t="s">
        <v>147</v>
      </c>
      <c r="F267" s="20" t="s">
        <v>181</v>
      </c>
      <c r="G267" s="20">
        <v>1854</v>
      </c>
      <c r="H267" s="25">
        <v>0.5</v>
      </c>
      <c r="I267" s="25">
        <v>0.69097222222222221</v>
      </c>
      <c r="J267" s="20">
        <v>9</v>
      </c>
      <c r="K267" s="20">
        <v>7</v>
      </c>
      <c r="L267" s="20">
        <v>2</v>
      </c>
      <c r="M267" s="26">
        <v>77.777777777777771</v>
      </c>
      <c r="N267" s="20"/>
    </row>
    <row r="268" spans="3:14">
      <c r="C268" s="21">
        <v>45774</v>
      </c>
      <c r="D268" s="20" t="s">
        <v>192</v>
      </c>
      <c r="E268" s="20" t="s">
        <v>37</v>
      </c>
      <c r="F268" s="20" t="s">
        <v>193</v>
      </c>
      <c r="G268" s="20">
        <v>1142</v>
      </c>
      <c r="H268" s="25">
        <v>0.46527777777777779</v>
      </c>
      <c r="I268" s="25">
        <v>0.55555555555555558</v>
      </c>
      <c r="J268" s="20">
        <v>25</v>
      </c>
      <c r="K268" s="20">
        <v>25</v>
      </c>
      <c r="L268" s="20">
        <v>0</v>
      </c>
      <c r="M268" s="26">
        <v>100</v>
      </c>
      <c r="N268" s="20"/>
    </row>
    <row r="269" spans="3:14">
      <c r="C269" s="21">
        <v>45774</v>
      </c>
      <c r="D269" s="20" t="s">
        <v>192</v>
      </c>
      <c r="E269" s="20" t="s">
        <v>37</v>
      </c>
      <c r="F269" s="20" t="s">
        <v>193</v>
      </c>
      <c r="G269" s="20">
        <v>1146</v>
      </c>
      <c r="H269" s="25">
        <v>0.86111111111111116</v>
      </c>
      <c r="I269" s="25">
        <v>0.95138888888888884</v>
      </c>
      <c r="J269" s="20">
        <v>35</v>
      </c>
      <c r="K269" s="20">
        <v>35</v>
      </c>
      <c r="L269" s="20">
        <v>0</v>
      </c>
      <c r="M269" s="26">
        <v>100</v>
      </c>
      <c r="N269" s="20"/>
    </row>
    <row r="270" spans="3:14">
      <c r="C270" s="21">
        <v>45774</v>
      </c>
      <c r="D270" s="20" t="s">
        <v>147</v>
      </c>
      <c r="E270" s="20" t="s">
        <v>33</v>
      </c>
      <c r="F270" s="20" t="s">
        <v>181</v>
      </c>
      <c r="G270" s="20">
        <v>1305</v>
      </c>
      <c r="H270" s="25">
        <v>0.55208333333333337</v>
      </c>
      <c r="I270" s="25">
        <v>0.70833333333333337</v>
      </c>
      <c r="J270" s="20">
        <v>8</v>
      </c>
      <c r="K270" s="20">
        <v>6</v>
      </c>
      <c r="L270" s="20">
        <v>2</v>
      </c>
      <c r="M270" s="26">
        <v>75</v>
      </c>
      <c r="N270" s="20"/>
    </row>
    <row r="271" spans="3:14">
      <c r="C271" s="21">
        <v>45774</v>
      </c>
      <c r="D271" s="20" t="s">
        <v>147</v>
      </c>
      <c r="E271" s="20" t="s">
        <v>180</v>
      </c>
      <c r="F271" s="20" t="s">
        <v>181</v>
      </c>
      <c r="G271" s="20">
        <v>2020</v>
      </c>
      <c r="H271" s="25">
        <v>0.76736111111111116</v>
      </c>
      <c r="I271" s="25">
        <v>0.82986111111111116</v>
      </c>
      <c r="J271" s="20">
        <v>19</v>
      </c>
      <c r="K271" s="20">
        <v>15</v>
      </c>
      <c r="L271" s="20">
        <v>4</v>
      </c>
      <c r="M271" s="26">
        <v>78.94736842105263</v>
      </c>
      <c r="N271" s="20"/>
    </row>
    <row r="272" spans="3:14">
      <c r="C272" s="21">
        <v>45774</v>
      </c>
      <c r="D272" s="20" t="s">
        <v>147</v>
      </c>
      <c r="E272" s="20" t="s">
        <v>180</v>
      </c>
      <c r="F272" s="20" t="s">
        <v>181</v>
      </c>
      <c r="G272" s="20">
        <v>2022</v>
      </c>
      <c r="H272" s="25">
        <v>0.83680555555555558</v>
      </c>
      <c r="I272" s="25">
        <v>0.90277777777777779</v>
      </c>
      <c r="J272" s="20">
        <v>9</v>
      </c>
      <c r="K272" s="20">
        <v>4</v>
      </c>
      <c r="L272" s="20">
        <v>5</v>
      </c>
      <c r="M272" s="26">
        <v>44.444444444444443</v>
      </c>
      <c r="N272" s="20"/>
    </row>
    <row r="273" spans="3:14">
      <c r="C273" s="21">
        <v>45774</v>
      </c>
      <c r="D273" s="20" t="s">
        <v>147</v>
      </c>
      <c r="E273" s="20" t="s">
        <v>36</v>
      </c>
      <c r="F273" s="20" t="s">
        <v>181</v>
      </c>
      <c r="G273" s="20">
        <v>1855</v>
      </c>
      <c r="H273" s="25">
        <v>0.59722222222222221</v>
      </c>
      <c r="I273" s="25">
        <v>0.71180555555555558</v>
      </c>
      <c r="J273" s="20">
        <v>10</v>
      </c>
      <c r="K273" s="20">
        <v>10</v>
      </c>
      <c r="L273" s="20">
        <v>0</v>
      </c>
      <c r="M273" s="26">
        <v>100</v>
      </c>
      <c r="N273" s="20"/>
    </row>
    <row r="274" spans="3:14">
      <c r="C274" s="21">
        <v>45774</v>
      </c>
      <c r="D274" s="20" t="s">
        <v>147</v>
      </c>
      <c r="E274" s="20" t="s">
        <v>37</v>
      </c>
      <c r="F274" s="20" t="s">
        <v>181</v>
      </c>
      <c r="G274" s="20">
        <v>1317</v>
      </c>
      <c r="H274" s="25">
        <v>0.58680555555555558</v>
      </c>
      <c r="I274" s="25">
        <v>0.72569444444444442</v>
      </c>
      <c r="J274" s="20">
        <v>10</v>
      </c>
      <c r="K274" s="20">
        <v>10</v>
      </c>
      <c r="L274" s="20">
        <v>0</v>
      </c>
      <c r="M274" s="26">
        <v>100</v>
      </c>
      <c r="N274" s="20"/>
    </row>
    <row r="275" spans="3:14">
      <c r="C275" s="21">
        <v>45774</v>
      </c>
      <c r="D275" s="20" t="s">
        <v>147</v>
      </c>
      <c r="E275" s="20" t="s">
        <v>13</v>
      </c>
      <c r="F275" s="20" t="s">
        <v>181</v>
      </c>
      <c r="G275" s="20">
        <v>1859</v>
      </c>
      <c r="H275" s="25">
        <v>0.55208333333333337</v>
      </c>
      <c r="I275" s="25">
        <v>0.70138888888888884</v>
      </c>
      <c r="J275" s="20">
        <v>20</v>
      </c>
      <c r="K275" s="20">
        <v>19</v>
      </c>
      <c r="L275" s="20">
        <v>1</v>
      </c>
      <c r="M275" s="26">
        <v>95</v>
      </c>
      <c r="N275" s="20"/>
    </row>
    <row r="276" spans="3:14">
      <c r="C276" s="21">
        <v>45774</v>
      </c>
      <c r="D276" s="20" t="s">
        <v>147</v>
      </c>
      <c r="E276" s="20" t="s">
        <v>22</v>
      </c>
      <c r="F276" s="20" t="s">
        <v>181</v>
      </c>
      <c r="G276" s="20">
        <v>1313</v>
      </c>
      <c r="H276" s="25">
        <v>0.59375</v>
      </c>
      <c r="I276" s="25">
        <v>0.72569444444444442</v>
      </c>
      <c r="J276" s="20">
        <v>10</v>
      </c>
      <c r="K276" s="20">
        <v>9</v>
      </c>
      <c r="L276" s="20">
        <v>1</v>
      </c>
      <c r="M276" s="26">
        <v>90</v>
      </c>
      <c r="N276" s="20"/>
    </row>
    <row r="277" spans="3:14">
      <c r="C277" s="21">
        <v>45774</v>
      </c>
      <c r="D277" s="20" t="s">
        <v>13</v>
      </c>
      <c r="E277" s="20" t="s">
        <v>291</v>
      </c>
      <c r="F277" s="20" t="s">
        <v>292</v>
      </c>
      <c r="G277" s="20">
        <v>686</v>
      </c>
      <c r="H277" s="25">
        <v>0.71527777777777779</v>
      </c>
      <c r="I277" s="25">
        <v>0.92013888888888884</v>
      </c>
      <c r="J277" s="20">
        <v>20</v>
      </c>
      <c r="K277" s="20">
        <v>11</v>
      </c>
      <c r="L277" s="20">
        <v>9</v>
      </c>
      <c r="M277" s="26">
        <v>55</v>
      </c>
      <c r="N277" s="20"/>
    </row>
    <row r="278" spans="3:14">
      <c r="C278" s="21">
        <v>45774</v>
      </c>
      <c r="D278" s="20" t="s">
        <v>13</v>
      </c>
      <c r="E278" s="20" t="s">
        <v>294</v>
      </c>
      <c r="F278" s="20" t="s">
        <v>295</v>
      </c>
      <c r="G278" s="20">
        <v>472</v>
      </c>
      <c r="H278" s="25">
        <v>0.4236111111111111</v>
      </c>
      <c r="I278" s="25">
        <v>0.61111111111111116</v>
      </c>
      <c r="J278" s="20">
        <v>40</v>
      </c>
      <c r="K278" s="20">
        <v>39</v>
      </c>
      <c r="L278" s="20">
        <v>1</v>
      </c>
      <c r="M278" s="26">
        <v>97.5</v>
      </c>
      <c r="N278" s="20"/>
    </row>
    <row r="279" spans="3:14">
      <c r="C279" s="21">
        <v>45774</v>
      </c>
      <c r="D279" s="20" t="s">
        <v>196</v>
      </c>
      <c r="E279" s="20" t="s">
        <v>37</v>
      </c>
      <c r="F279" s="20" t="s">
        <v>193</v>
      </c>
      <c r="G279" s="20">
        <v>1828</v>
      </c>
      <c r="H279" s="25">
        <v>0.64583333333333337</v>
      </c>
      <c r="I279" s="25">
        <v>0.74305555555555558</v>
      </c>
      <c r="J279" s="20">
        <v>35</v>
      </c>
      <c r="K279" s="20">
        <v>35</v>
      </c>
      <c r="L279" s="20">
        <v>0</v>
      </c>
      <c r="M279" s="26">
        <v>100</v>
      </c>
      <c r="N279" s="20"/>
    </row>
    <row r="280" spans="3:14">
      <c r="C280" s="21">
        <v>45774</v>
      </c>
      <c r="D280" s="20" t="s">
        <v>261</v>
      </c>
      <c r="E280" s="20" t="s">
        <v>24</v>
      </c>
      <c r="F280" s="20" t="s">
        <v>262</v>
      </c>
      <c r="G280" s="20">
        <v>6071</v>
      </c>
      <c r="H280" s="25">
        <v>0.75</v>
      </c>
      <c r="I280" s="25">
        <v>0.84375</v>
      </c>
      <c r="J280" s="20">
        <v>30</v>
      </c>
      <c r="K280" s="20">
        <v>30</v>
      </c>
      <c r="L280" s="20">
        <v>0</v>
      </c>
      <c r="M280" s="26">
        <v>100</v>
      </c>
      <c r="N280" s="20"/>
    </row>
    <row r="281" spans="3:14">
      <c r="C281" s="21">
        <v>45774</v>
      </c>
      <c r="D281" s="20" t="s">
        <v>291</v>
      </c>
      <c r="E281" s="20" t="s">
        <v>214</v>
      </c>
      <c r="F281" s="20" t="s">
        <v>292</v>
      </c>
      <c r="G281" s="20">
        <v>349</v>
      </c>
      <c r="H281" s="25">
        <v>0.96875</v>
      </c>
      <c r="I281" s="25">
        <v>0.99930555555555556</v>
      </c>
      <c r="J281" s="20">
        <v>20</v>
      </c>
      <c r="K281" s="20">
        <v>11</v>
      </c>
      <c r="L281" s="20">
        <v>9</v>
      </c>
      <c r="M281" s="26">
        <v>55</v>
      </c>
      <c r="N281" s="20"/>
    </row>
    <row r="282" spans="3:14">
      <c r="C282" s="21">
        <v>45774</v>
      </c>
      <c r="D282" s="20" t="s">
        <v>277</v>
      </c>
      <c r="E282" s="20" t="s">
        <v>13</v>
      </c>
      <c r="F282" s="20" t="s">
        <v>278</v>
      </c>
      <c r="G282" s="20">
        <v>898</v>
      </c>
      <c r="H282" s="25">
        <v>0.28125</v>
      </c>
      <c r="I282" s="25">
        <v>0.51041666666666663</v>
      </c>
      <c r="J282" s="20">
        <v>80</v>
      </c>
      <c r="K282" s="20">
        <v>48</v>
      </c>
      <c r="L282" s="20">
        <v>32</v>
      </c>
      <c r="M282" s="26">
        <v>60</v>
      </c>
      <c r="N282" s="20"/>
    </row>
    <row r="283" spans="3:14">
      <c r="C283" s="21">
        <v>45774</v>
      </c>
      <c r="D283" s="20" t="s">
        <v>301</v>
      </c>
      <c r="E283" s="20" t="s">
        <v>192</v>
      </c>
      <c r="F283" s="20" t="s">
        <v>193</v>
      </c>
      <c r="G283" s="20">
        <v>885</v>
      </c>
      <c r="H283" s="25">
        <v>0.25</v>
      </c>
      <c r="I283" s="25">
        <v>0.31597222222222221</v>
      </c>
      <c r="J283" s="20">
        <v>25</v>
      </c>
      <c r="K283" s="20">
        <v>25</v>
      </c>
      <c r="L283" s="20">
        <v>0</v>
      </c>
      <c r="M283" s="26">
        <v>100</v>
      </c>
      <c r="N283" s="20"/>
    </row>
    <row r="284" spans="3:14">
      <c r="C284" s="21">
        <v>45774</v>
      </c>
      <c r="D284" s="20" t="s">
        <v>22</v>
      </c>
      <c r="E284" s="20" t="s">
        <v>147</v>
      </c>
      <c r="F284" s="20" t="s">
        <v>181</v>
      </c>
      <c r="G284" s="20">
        <v>1302</v>
      </c>
      <c r="H284" s="25">
        <v>0.4826388888888889</v>
      </c>
      <c r="I284" s="25">
        <v>0.69097222222222221</v>
      </c>
      <c r="J284" s="20">
        <v>10</v>
      </c>
      <c r="K284" s="20">
        <v>8</v>
      </c>
      <c r="L284" s="20">
        <v>2</v>
      </c>
      <c r="M284" s="26">
        <v>80</v>
      </c>
      <c r="N284" s="20"/>
    </row>
    <row r="285" spans="3:14">
      <c r="C285" s="21">
        <v>45775</v>
      </c>
      <c r="D285" s="20" t="s">
        <v>36</v>
      </c>
      <c r="E285" s="20" t="s">
        <v>201</v>
      </c>
      <c r="F285" s="20" t="s">
        <v>202</v>
      </c>
      <c r="G285" s="20">
        <v>3704</v>
      </c>
      <c r="H285" s="25">
        <v>0.63194444444444442</v>
      </c>
      <c r="I285" s="25">
        <v>0.71875</v>
      </c>
      <c r="J285" s="20">
        <v>10</v>
      </c>
      <c r="K285" s="20">
        <v>5</v>
      </c>
      <c r="L285" s="20">
        <v>5</v>
      </c>
      <c r="M285" s="26">
        <v>50</v>
      </c>
      <c r="N285" s="20"/>
    </row>
    <row r="286" spans="3:14">
      <c r="C286" s="21">
        <v>45775</v>
      </c>
      <c r="D286" s="20" t="s">
        <v>183</v>
      </c>
      <c r="E286" s="20" t="s">
        <v>173</v>
      </c>
      <c r="F286" s="20" t="s">
        <v>174</v>
      </c>
      <c r="G286" s="20">
        <v>1003</v>
      </c>
      <c r="H286" s="25">
        <v>0.81944444444444442</v>
      </c>
      <c r="I286" s="25">
        <v>0.85416666666666663</v>
      </c>
      <c r="J286" s="20">
        <v>10</v>
      </c>
      <c r="K286" s="20">
        <v>0</v>
      </c>
      <c r="L286" s="20">
        <v>10</v>
      </c>
      <c r="M286" s="26">
        <v>0</v>
      </c>
      <c r="N286" s="20"/>
    </row>
    <row r="287" spans="3:14">
      <c r="C287" s="21">
        <v>45775</v>
      </c>
      <c r="D287" s="20" t="s">
        <v>13</v>
      </c>
      <c r="E287" s="20" t="s">
        <v>185</v>
      </c>
      <c r="F287" s="20" t="s">
        <v>186</v>
      </c>
      <c r="G287" s="20">
        <v>921</v>
      </c>
      <c r="H287" s="25">
        <v>0.81597222222222221</v>
      </c>
      <c r="I287" s="25">
        <v>0.99930555555555556</v>
      </c>
      <c r="J287" s="20">
        <v>20</v>
      </c>
      <c r="K287" s="20">
        <v>4</v>
      </c>
      <c r="L287" s="20">
        <v>16</v>
      </c>
      <c r="M287" s="26">
        <v>20</v>
      </c>
      <c r="N287" s="20"/>
    </row>
    <row r="288" spans="3:14">
      <c r="C288" s="21">
        <v>45775</v>
      </c>
      <c r="D288" s="20" t="s">
        <v>13</v>
      </c>
      <c r="E288" s="20" t="s">
        <v>185</v>
      </c>
      <c r="F288" s="20" t="s">
        <v>186</v>
      </c>
      <c r="G288" s="20">
        <v>921</v>
      </c>
      <c r="H288" s="25">
        <v>0.81597222222222221</v>
      </c>
      <c r="I288" s="25">
        <v>2.0833333333333332E-2</v>
      </c>
      <c r="J288" s="20">
        <v>10</v>
      </c>
      <c r="K288" s="20">
        <v>4</v>
      </c>
      <c r="L288" s="20">
        <v>6</v>
      </c>
      <c r="M288" s="26">
        <v>40</v>
      </c>
      <c r="N288" s="20"/>
    </row>
    <row r="289" spans="3:14">
      <c r="C289" s="21">
        <v>45775</v>
      </c>
      <c r="D289" s="20" t="s">
        <v>13</v>
      </c>
      <c r="E289" s="20" t="s">
        <v>201</v>
      </c>
      <c r="F289" s="20" t="s">
        <v>250</v>
      </c>
      <c r="G289" s="20">
        <v>597</v>
      </c>
      <c r="H289" s="25">
        <v>0.37847222222222221</v>
      </c>
      <c r="I289" s="25">
        <v>0.47569444444444442</v>
      </c>
      <c r="J289" s="20">
        <v>34</v>
      </c>
      <c r="K289" s="20">
        <v>10</v>
      </c>
      <c r="L289" s="20">
        <v>24</v>
      </c>
      <c r="M289" s="26">
        <v>29.411764705882351</v>
      </c>
      <c r="N289" s="20"/>
    </row>
    <row r="290" spans="3:14">
      <c r="C290" s="21">
        <v>45775</v>
      </c>
      <c r="D290" s="20" t="s">
        <v>13</v>
      </c>
      <c r="E290" s="20" t="s">
        <v>236</v>
      </c>
      <c r="F290" s="20" t="s">
        <v>250</v>
      </c>
      <c r="G290" s="20">
        <v>809</v>
      </c>
      <c r="H290" s="25">
        <v>0.49652777777777779</v>
      </c>
      <c r="I290" s="25">
        <v>0.61805555555555558</v>
      </c>
      <c r="J290" s="20">
        <v>45</v>
      </c>
      <c r="K290" s="20">
        <v>43</v>
      </c>
      <c r="L290" s="20">
        <v>2</v>
      </c>
      <c r="M290" s="26">
        <v>95.555555555555557</v>
      </c>
      <c r="N290" s="20"/>
    </row>
    <row r="291" spans="3:14">
      <c r="C291" s="21">
        <v>45775</v>
      </c>
      <c r="D291" s="20" t="s">
        <v>13</v>
      </c>
      <c r="E291" s="20" t="s">
        <v>310</v>
      </c>
      <c r="F291" s="20" t="s">
        <v>250</v>
      </c>
      <c r="G291" s="20">
        <v>677</v>
      </c>
      <c r="H291" s="25">
        <v>0.36805555555555558</v>
      </c>
      <c r="I291" s="25">
        <v>0.46875</v>
      </c>
      <c r="J291" s="20">
        <v>45</v>
      </c>
      <c r="K291" s="20">
        <v>37</v>
      </c>
      <c r="L291" s="20">
        <v>8</v>
      </c>
      <c r="M291" s="26">
        <v>82.222222222222229</v>
      </c>
      <c r="N291" s="20"/>
    </row>
    <row r="292" spans="3:14">
      <c r="C292" s="21">
        <v>45776</v>
      </c>
      <c r="D292" s="20" t="s">
        <v>209</v>
      </c>
      <c r="E292" s="20" t="s">
        <v>13</v>
      </c>
      <c r="F292" s="20" t="s">
        <v>250</v>
      </c>
      <c r="G292" s="20">
        <v>934</v>
      </c>
      <c r="H292" s="25">
        <v>0.52430555555555558</v>
      </c>
      <c r="I292" s="25">
        <v>0.65277777777777779</v>
      </c>
      <c r="J292" s="20">
        <v>45</v>
      </c>
      <c r="K292" s="20">
        <v>37</v>
      </c>
      <c r="L292" s="20">
        <v>8</v>
      </c>
      <c r="M292" s="26">
        <v>82.222222222222229</v>
      </c>
      <c r="N292" s="20"/>
    </row>
    <row r="293" spans="3:14">
      <c r="C293" s="21">
        <v>45776</v>
      </c>
      <c r="D293" s="20" t="s">
        <v>13</v>
      </c>
      <c r="E293" s="20" t="s">
        <v>313</v>
      </c>
      <c r="F293" s="20" t="s">
        <v>250</v>
      </c>
      <c r="G293" s="20">
        <v>1915</v>
      </c>
      <c r="H293" s="25">
        <v>0.39930555555555558</v>
      </c>
      <c r="I293" s="25">
        <v>0.47569444444444442</v>
      </c>
      <c r="J293" s="20">
        <v>45</v>
      </c>
      <c r="K293" s="20">
        <v>42</v>
      </c>
      <c r="L293" s="20">
        <v>3</v>
      </c>
      <c r="M293" s="26">
        <v>93.333333333333329</v>
      </c>
      <c r="N293" s="20"/>
    </row>
    <row r="294" spans="3:14">
      <c r="C294" s="21">
        <v>45776</v>
      </c>
      <c r="D294" s="20" t="s">
        <v>13</v>
      </c>
      <c r="E294" s="20" t="s">
        <v>234</v>
      </c>
      <c r="F294" s="20" t="s">
        <v>250</v>
      </c>
      <c r="G294" s="20">
        <v>1831</v>
      </c>
      <c r="H294" s="25">
        <v>0.47916666666666669</v>
      </c>
      <c r="I294" s="25">
        <v>0.58680555555555558</v>
      </c>
      <c r="J294" s="20">
        <v>45</v>
      </c>
      <c r="K294" s="20">
        <v>45</v>
      </c>
      <c r="L294" s="20">
        <v>0</v>
      </c>
      <c r="M294" s="26">
        <v>100</v>
      </c>
      <c r="N294" s="20"/>
    </row>
    <row r="295" spans="3:14">
      <c r="C295" s="21">
        <v>45776</v>
      </c>
      <c r="D295" s="20" t="s">
        <v>13</v>
      </c>
      <c r="E295" s="20" t="s">
        <v>254</v>
      </c>
      <c r="F295" s="20" t="s">
        <v>250</v>
      </c>
      <c r="G295" s="20">
        <v>941</v>
      </c>
      <c r="H295" s="25">
        <v>0.66666666666666663</v>
      </c>
      <c r="I295" s="25">
        <v>0.78125</v>
      </c>
      <c r="J295" s="20">
        <v>45</v>
      </c>
      <c r="K295" s="20">
        <v>41</v>
      </c>
      <c r="L295" s="20">
        <v>4</v>
      </c>
      <c r="M295" s="26">
        <v>91.111111111111114</v>
      </c>
      <c r="N295" s="20"/>
    </row>
    <row r="296" spans="3:14">
      <c r="C296" s="21">
        <v>45776</v>
      </c>
      <c r="D296" s="20" t="s">
        <v>236</v>
      </c>
      <c r="E296" s="20" t="s">
        <v>13</v>
      </c>
      <c r="F296" s="20" t="s">
        <v>250</v>
      </c>
      <c r="G296" s="20">
        <v>810</v>
      </c>
      <c r="H296" s="25">
        <v>0.64930555555555558</v>
      </c>
      <c r="I296" s="25">
        <v>0.78125</v>
      </c>
      <c r="J296" s="20">
        <v>34</v>
      </c>
      <c r="K296" s="20">
        <v>33</v>
      </c>
      <c r="L296" s="20">
        <v>1</v>
      </c>
      <c r="M296" s="26">
        <v>97.058823529411768</v>
      </c>
      <c r="N296" s="20"/>
    </row>
    <row r="297" spans="3:14">
      <c r="C297" s="21">
        <v>45776</v>
      </c>
      <c r="D297" s="20" t="s">
        <v>310</v>
      </c>
      <c r="E297" s="20" t="s">
        <v>13</v>
      </c>
      <c r="F297" s="20" t="s">
        <v>250</v>
      </c>
      <c r="G297" s="20">
        <v>678</v>
      </c>
      <c r="H297" s="25">
        <v>0.5</v>
      </c>
      <c r="I297" s="25">
        <v>0.61111111111111116</v>
      </c>
      <c r="J297" s="20">
        <v>45</v>
      </c>
      <c r="K297" s="20">
        <v>45</v>
      </c>
      <c r="L297" s="20">
        <v>0</v>
      </c>
      <c r="M297" s="26">
        <v>100</v>
      </c>
      <c r="N297" s="20"/>
    </row>
    <row r="298" spans="3:14">
      <c r="C298" s="21">
        <v>45777</v>
      </c>
      <c r="D298" s="20" t="s">
        <v>185</v>
      </c>
      <c r="E298" s="20" t="s">
        <v>147</v>
      </c>
      <c r="F298" s="20" t="s">
        <v>181</v>
      </c>
      <c r="G298" s="20">
        <v>2333</v>
      </c>
      <c r="H298" s="25">
        <v>0.79513888888888884</v>
      </c>
      <c r="I298" s="25">
        <v>0.85763888888888884</v>
      </c>
      <c r="J298" s="20">
        <v>40</v>
      </c>
      <c r="K298" s="20">
        <v>0</v>
      </c>
      <c r="L298" s="20">
        <v>40</v>
      </c>
      <c r="M298" s="26">
        <v>0</v>
      </c>
      <c r="N298" s="20"/>
    </row>
    <row r="299" spans="3:14">
      <c r="C299" s="21">
        <v>45777</v>
      </c>
      <c r="D299" s="20" t="s">
        <v>13</v>
      </c>
      <c r="E299" s="20" t="s">
        <v>147</v>
      </c>
      <c r="F299" s="20" t="s">
        <v>181</v>
      </c>
      <c r="G299" s="20">
        <v>1860</v>
      </c>
      <c r="H299" s="25">
        <v>0.78125</v>
      </c>
      <c r="I299" s="25">
        <v>0.99652777777777779</v>
      </c>
      <c r="J299" s="20">
        <v>40</v>
      </c>
      <c r="K299" s="20">
        <v>40</v>
      </c>
      <c r="L299" s="20">
        <v>0</v>
      </c>
      <c r="M299" s="26">
        <v>100</v>
      </c>
      <c r="N299" s="20"/>
    </row>
    <row r="300" spans="3:14">
      <c r="C300" s="21">
        <v>45777</v>
      </c>
      <c r="D300" s="20" t="s">
        <v>321</v>
      </c>
      <c r="E300" s="20" t="s">
        <v>30</v>
      </c>
      <c r="F300" s="20" t="s">
        <v>189</v>
      </c>
      <c r="G300" s="20">
        <v>870</v>
      </c>
      <c r="H300" s="25">
        <v>0.59375</v>
      </c>
      <c r="I300" s="25">
        <v>0.68402777777777779</v>
      </c>
      <c r="J300" s="20">
        <v>189</v>
      </c>
      <c r="K300" s="20">
        <v>175</v>
      </c>
      <c r="L300" s="20">
        <v>14</v>
      </c>
      <c r="M300" s="26">
        <v>92.592592592592595</v>
      </c>
      <c r="N300" s="20"/>
    </row>
    <row r="301" spans="3:14">
      <c r="C301" s="21">
        <v>45777</v>
      </c>
      <c r="D301" s="20" t="s">
        <v>29</v>
      </c>
      <c r="E301" s="20" t="s">
        <v>321</v>
      </c>
      <c r="F301" s="20" t="s">
        <v>189</v>
      </c>
      <c r="G301" s="20">
        <v>869</v>
      </c>
      <c r="H301" s="25">
        <v>0.45833333333333331</v>
      </c>
      <c r="I301" s="25">
        <v>0.54513888888888884</v>
      </c>
      <c r="J301" s="20">
        <v>189</v>
      </c>
      <c r="K301" s="20">
        <v>0</v>
      </c>
      <c r="L301" s="20">
        <v>189</v>
      </c>
      <c r="M301" s="26">
        <v>0</v>
      </c>
      <c r="N301" s="20"/>
    </row>
    <row r="302" spans="3:14">
      <c r="C302" s="21">
        <v>45777</v>
      </c>
      <c r="D302" s="20" t="s">
        <v>24</v>
      </c>
      <c r="E302" s="20" t="s">
        <v>229</v>
      </c>
      <c r="F302" s="20" t="s">
        <v>262</v>
      </c>
      <c r="G302" s="20">
        <v>6080</v>
      </c>
      <c r="H302" s="25">
        <v>0.66666666666666663</v>
      </c>
      <c r="I302" s="25">
        <v>0.77430555555555558</v>
      </c>
      <c r="J302" s="20">
        <v>30</v>
      </c>
      <c r="K302" s="20">
        <v>30</v>
      </c>
      <c r="L302" s="20">
        <v>0</v>
      </c>
      <c r="M302" s="26">
        <v>100</v>
      </c>
      <c r="N302" s="20"/>
    </row>
    <row r="303" spans="3:14">
      <c r="C303" s="21">
        <v>45778</v>
      </c>
      <c r="D303" s="20" t="s">
        <v>13</v>
      </c>
      <c r="E303" s="20" t="s">
        <v>201</v>
      </c>
      <c r="F303" s="20" t="s">
        <v>250</v>
      </c>
      <c r="G303" s="20">
        <v>597</v>
      </c>
      <c r="H303" s="25">
        <v>0.37847222222222221</v>
      </c>
      <c r="I303" s="25">
        <v>0.47569444444444442</v>
      </c>
      <c r="J303" s="20">
        <v>20</v>
      </c>
      <c r="K303" s="20">
        <v>14</v>
      </c>
      <c r="L303" s="20">
        <v>6</v>
      </c>
      <c r="M303" s="26">
        <v>70</v>
      </c>
      <c r="N303" s="20"/>
    </row>
    <row r="304" spans="3:14">
      <c r="C304" s="21">
        <v>45778</v>
      </c>
      <c r="D304" s="20" t="s">
        <v>13</v>
      </c>
      <c r="E304" s="20" t="s">
        <v>206</v>
      </c>
      <c r="F304" s="20" t="s">
        <v>250</v>
      </c>
      <c r="G304" s="20">
        <v>585</v>
      </c>
      <c r="H304" s="25">
        <v>0.40625</v>
      </c>
      <c r="I304" s="25">
        <v>0.49305555555555558</v>
      </c>
      <c r="J304" s="20">
        <v>20</v>
      </c>
      <c r="K304" s="20">
        <v>10</v>
      </c>
      <c r="L304" s="20">
        <v>10</v>
      </c>
      <c r="M304" s="26">
        <v>50</v>
      </c>
      <c r="N304" s="20"/>
    </row>
    <row r="305" spans="3:14">
      <c r="C305" s="21">
        <v>45778</v>
      </c>
      <c r="D305" s="20" t="s">
        <v>13</v>
      </c>
      <c r="E305" s="20" t="s">
        <v>252</v>
      </c>
      <c r="F305" s="20" t="s">
        <v>250</v>
      </c>
      <c r="G305" s="20">
        <v>647</v>
      </c>
      <c r="H305" s="25">
        <v>0.36458333333333331</v>
      </c>
      <c r="I305" s="25">
        <v>0.46527777777777779</v>
      </c>
      <c r="J305" s="20">
        <v>44</v>
      </c>
      <c r="K305" s="20">
        <v>31</v>
      </c>
      <c r="L305" s="20">
        <v>13</v>
      </c>
      <c r="M305" s="26">
        <v>70.454545454545453</v>
      </c>
      <c r="N305" s="20"/>
    </row>
    <row r="306" spans="3:14">
      <c r="C306" s="21">
        <v>45779</v>
      </c>
      <c r="D306" s="20" t="s">
        <v>173</v>
      </c>
      <c r="E306" s="20" t="s">
        <v>13</v>
      </c>
      <c r="F306" s="20" t="s">
        <v>174</v>
      </c>
      <c r="G306" s="20">
        <v>5001</v>
      </c>
      <c r="H306" s="25">
        <v>0.35416666666666669</v>
      </c>
      <c r="I306" s="25">
        <v>0.53125</v>
      </c>
      <c r="J306" s="20">
        <v>10</v>
      </c>
      <c r="K306" s="20">
        <v>0</v>
      </c>
      <c r="L306" s="20">
        <v>10</v>
      </c>
      <c r="M306" s="26">
        <v>0</v>
      </c>
      <c r="N306" s="20"/>
    </row>
    <row r="307" spans="3:14">
      <c r="C307" s="21">
        <v>45779</v>
      </c>
      <c r="D307" s="20" t="s">
        <v>13</v>
      </c>
      <c r="E307" s="20" t="s">
        <v>185</v>
      </c>
      <c r="F307" s="20" t="s">
        <v>186</v>
      </c>
      <c r="G307" s="20">
        <v>921</v>
      </c>
      <c r="H307" s="25">
        <v>0.81597222222222221</v>
      </c>
      <c r="I307" s="25">
        <v>2.0833333333333332E-2</v>
      </c>
      <c r="J307" s="20">
        <v>30</v>
      </c>
      <c r="K307" s="20">
        <v>30</v>
      </c>
      <c r="L307" s="20">
        <v>0</v>
      </c>
      <c r="M307" s="26">
        <v>100</v>
      </c>
      <c r="N307" s="20"/>
    </row>
    <row r="308" spans="3:14">
      <c r="C308" s="21">
        <v>45780</v>
      </c>
      <c r="D308" s="20" t="s">
        <v>111</v>
      </c>
      <c r="E308" s="20" t="s">
        <v>13</v>
      </c>
      <c r="F308" s="20" t="s">
        <v>265</v>
      </c>
      <c r="G308" s="20">
        <v>103</v>
      </c>
      <c r="H308" s="25">
        <v>0.61111111111111116</v>
      </c>
      <c r="I308" s="25">
        <v>0.84722222222222221</v>
      </c>
      <c r="J308" s="20">
        <v>27</v>
      </c>
      <c r="K308" s="20">
        <v>0</v>
      </c>
      <c r="L308" s="20">
        <v>27</v>
      </c>
      <c r="M308" s="26">
        <v>0</v>
      </c>
      <c r="N308" s="20"/>
    </row>
    <row r="309" spans="3:14">
      <c r="C309" s="21">
        <v>45780</v>
      </c>
      <c r="D309" s="20" t="s">
        <v>37</v>
      </c>
      <c r="E309" s="20" t="s">
        <v>147</v>
      </c>
      <c r="F309" s="20" t="s">
        <v>181</v>
      </c>
      <c r="G309" s="20">
        <v>1316</v>
      </c>
      <c r="H309" s="25">
        <v>0.50347222222222221</v>
      </c>
      <c r="I309" s="25">
        <v>0.71875</v>
      </c>
      <c r="J309" s="20">
        <v>14</v>
      </c>
      <c r="K309" s="20">
        <v>13</v>
      </c>
      <c r="L309" s="20">
        <v>1</v>
      </c>
      <c r="M309" s="26">
        <v>92.857142857142861</v>
      </c>
      <c r="N309" s="20"/>
    </row>
    <row r="310" spans="3:14">
      <c r="C310" s="21">
        <v>45780</v>
      </c>
      <c r="D310" s="20" t="s">
        <v>332</v>
      </c>
      <c r="E310" s="20" t="s">
        <v>111</v>
      </c>
      <c r="F310" s="20" t="s">
        <v>265</v>
      </c>
      <c r="G310" s="20">
        <v>213</v>
      </c>
      <c r="H310" s="25">
        <v>0.38194444444444442</v>
      </c>
      <c r="I310" s="25">
        <v>0.47569444444444442</v>
      </c>
      <c r="J310" s="20">
        <v>27</v>
      </c>
      <c r="K310" s="20">
        <v>0</v>
      </c>
      <c r="L310" s="20">
        <v>27</v>
      </c>
      <c r="M310" s="26">
        <v>0</v>
      </c>
      <c r="N310" s="20"/>
    </row>
    <row r="311" spans="3:14">
      <c r="C311" s="21">
        <v>45780</v>
      </c>
      <c r="D311" s="20" t="s">
        <v>252</v>
      </c>
      <c r="E311" s="20" t="s">
        <v>232</v>
      </c>
      <c r="F311" s="20" t="s">
        <v>272</v>
      </c>
      <c r="G311" s="20">
        <v>1733</v>
      </c>
      <c r="H311" s="25">
        <v>0.71875</v>
      </c>
      <c r="I311" s="25">
        <v>0.77083333333333337</v>
      </c>
      <c r="J311" s="20">
        <v>26</v>
      </c>
      <c r="K311" s="20">
        <v>19</v>
      </c>
      <c r="L311" s="20">
        <v>7</v>
      </c>
      <c r="M311" s="26">
        <v>73.07692307692308</v>
      </c>
      <c r="N311" s="20"/>
    </row>
    <row r="312" spans="3:14">
      <c r="C312" s="21">
        <v>45780</v>
      </c>
      <c r="D312" s="20" t="s">
        <v>252</v>
      </c>
      <c r="E312" s="20" t="s">
        <v>13</v>
      </c>
      <c r="F312" s="20" t="s">
        <v>272</v>
      </c>
      <c r="G312" s="20">
        <v>64</v>
      </c>
      <c r="H312" s="25">
        <v>0.89236111111111116</v>
      </c>
      <c r="I312" s="25">
        <v>0.99930555555555556</v>
      </c>
      <c r="J312" s="20">
        <v>26</v>
      </c>
      <c r="K312" s="20">
        <v>25</v>
      </c>
      <c r="L312" s="20">
        <v>1</v>
      </c>
      <c r="M312" s="26">
        <v>96.15384615384616</v>
      </c>
      <c r="N312" s="20"/>
    </row>
    <row r="313" spans="3:14">
      <c r="C313" s="21">
        <v>45780</v>
      </c>
      <c r="D313" s="20" t="s">
        <v>252</v>
      </c>
      <c r="E313" s="20" t="s">
        <v>336</v>
      </c>
      <c r="F313" s="20" t="s">
        <v>272</v>
      </c>
      <c r="G313" s="20">
        <v>582</v>
      </c>
      <c r="H313" s="25">
        <v>0.38541666666666669</v>
      </c>
      <c r="I313" s="25">
        <v>0.44444444444444442</v>
      </c>
      <c r="J313" s="20">
        <v>26</v>
      </c>
      <c r="K313" s="20">
        <v>21</v>
      </c>
      <c r="L313" s="20">
        <v>5</v>
      </c>
      <c r="M313" s="26">
        <v>80.769230769230774</v>
      </c>
      <c r="N313" s="20"/>
    </row>
    <row r="314" spans="3:14">
      <c r="C314" s="21">
        <v>45780</v>
      </c>
      <c r="D314" s="20" t="s">
        <v>147</v>
      </c>
      <c r="E314" s="20" t="s">
        <v>180</v>
      </c>
      <c r="F314" s="20" t="s">
        <v>181</v>
      </c>
      <c r="G314" s="20">
        <v>2022</v>
      </c>
      <c r="H314" s="25">
        <v>0.83680555555555558</v>
      </c>
      <c r="I314" s="25">
        <v>0.90277777777777779</v>
      </c>
      <c r="J314" s="20">
        <v>14</v>
      </c>
      <c r="K314" s="20">
        <v>13</v>
      </c>
      <c r="L314" s="20">
        <v>1</v>
      </c>
      <c r="M314" s="26">
        <v>92.857142857142861</v>
      </c>
      <c r="N314" s="20"/>
    </row>
    <row r="315" spans="3:14">
      <c r="C315" s="21">
        <v>45780</v>
      </c>
      <c r="D315" s="20" t="s">
        <v>275</v>
      </c>
      <c r="E315" s="20" t="s">
        <v>13</v>
      </c>
      <c r="F315" s="20" t="s">
        <v>250</v>
      </c>
      <c r="G315" s="20">
        <v>1862</v>
      </c>
      <c r="H315" s="25">
        <v>0.4826388888888889</v>
      </c>
      <c r="I315" s="25">
        <v>0.62847222222222221</v>
      </c>
      <c r="J315" s="20">
        <v>35</v>
      </c>
      <c r="K315" s="20">
        <v>22</v>
      </c>
      <c r="L315" s="20">
        <v>13</v>
      </c>
      <c r="M315" s="26">
        <v>62.857142857142854</v>
      </c>
      <c r="N315" s="20"/>
    </row>
    <row r="316" spans="3:14">
      <c r="C316" s="21">
        <v>45780</v>
      </c>
      <c r="D316" s="20" t="s">
        <v>13</v>
      </c>
      <c r="E316" s="20" t="s">
        <v>209</v>
      </c>
      <c r="F316" s="20" t="s">
        <v>250</v>
      </c>
      <c r="G316" s="20">
        <v>947</v>
      </c>
      <c r="H316" s="25">
        <v>0.72916666666666663</v>
      </c>
      <c r="I316" s="25">
        <v>0.85416666666666663</v>
      </c>
      <c r="J316" s="20">
        <v>45</v>
      </c>
      <c r="K316" s="20">
        <v>39</v>
      </c>
      <c r="L316" s="20">
        <v>6</v>
      </c>
      <c r="M316" s="26">
        <v>86.666666666666671</v>
      </c>
      <c r="N316" s="20"/>
    </row>
    <row r="317" spans="3:14">
      <c r="C317" s="21">
        <v>45780</v>
      </c>
      <c r="D317" s="20" t="s">
        <v>13</v>
      </c>
      <c r="E317" s="20" t="s">
        <v>341</v>
      </c>
      <c r="F317" s="20" t="s">
        <v>250</v>
      </c>
      <c r="G317" s="20">
        <v>1881</v>
      </c>
      <c r="H317" s="25">
        <v>0.27777777777777779</v>
      </c>
      <c r="I317" s="25">
        <v>0.34375</v>
      </c>
      <c r="J317" s="20">
        <v>45</v>
      </c>
      <c r="K317" s="20">
        <v>19</v>
      </c>
      <c r="L317" s="20">
        <v>26</v>
      </c>
      <c r="M317" s="26">
        <v>42.222222222222221</v>
      </c>
      <c r="N317" s="20"/>
    </row>
    <row r="318" spans="3:14">
      <c r="C318" s="21">
        <v>45780</v>
      </c>
      <c r="D318" s="20" t="s">
        <v>13</v>
      </c>
      <c r="E318" s="20" t="s">
        <v>252</v>
      </c>
      <c r="F318" s="20" t="s">
        <v>272</v>
      </c>
      <c r="G318" s="20">
        <v>59</v>
      </c>
      <c r="H318" s="25">
        <v>0.24305555555555555</v>
      </c>
      <c r="I318" s="25">
        <v>0.34375</v>
      </c>
      <c r="J318" s="20">
        <v>26</v>
      </c>
      <c r="K318" s="20">
        <v>21</v>
      </c>
      <c r="L318" s="20">
        <v>5</v>
      </c>
      <c r="M318" s="26">
        <v>80.769230769230774</v>
      </c>
      <c r="N318" s="20"/>
    </row>
    <row r="319" spans="3:14">
      <c r="C319" s="21">
        <v>45780</v>
      </c>
      <c r="D319" s="20" t="s">
        <v>13</v>
      </c>
      <c r="E319" s="20" t="s">
        <v>252</v>
      </c>
      <c r="F319" s="20" t="s">
        <v>272</v>
      </c>
      <c r="G319" s="20">
        <v>61</v>
      </c>
      <c r="H319" s="25">
        <v>0.4826388888888889</v>
      </c>
      <c r="I319" s="25">
        <v>0.58680555555555558</v>
      </c>
      <c r="J319" s="20">
        <v>26</v>
      </c>
      <c r="K319" s="20">
        <v>19</v>
      </c>
      <c r="L319" s="20">
        <v>7</v>
      </c>
      <c r="M319" s="26">
        <v>73.07692307692308</v>
      </c>
      <c r="N319" s="20"/>
    </row>
    <row r="320" spans="3:14">
      <c r="C320" s="21">
        <v>45780</v>
      </c>
      <c r="D320" s="20" t="s">
        <v>13</v>
      </c>
      <c r="E320" s="20" t="s">
        <v>183</v>
      </c>
      <c r="F320" s="20" t="s">
        <v>174</v>
      </c>
      <c r="G320" s="20">
        <v>6002</v>
      </c>
      <c r="H320" s="25">
        <v>0.60069444444444442</v>
      </c>
      <c r="I320" s="25">
        <v>0.85069444444444442</v>
      </c>
      <c r="J320" s="20">
        <v>10</v>
      </c>
      <c r="K320" s="20">
        <v>9</v>
      </c>
      <c r="L320" s="20">
        <v>1</v>
      </c>
      <c r="M320" s="26">
        <v>90</v>
      </c>
      <c r="N320" s="20"/>
    </row>
    <row r="321" spans="3:14">
      <c r="C321" s="21">
        <v>45780</v>
      </c>
      <c r="D321" s="20" t="s">
        <v>13</v>
      </c>
      <c r="E321" s="20" t="s">
        <v>346</v>
      </c>
      <c r="F321" s="20" t="s">
        <v>250</v>
      </c>
      <c r="G321" s="20">
        <v>573</v>
      </c>
      <c r="H321" s="25">
        <v>0.47569444444444442</v>
      </c>
      <c r="I321" s="25">
        <v>0.55902777777777779</v>
      </c>
      <c r="J321" s="20">
        <v>45</v>
      </c>
      <c r="K321" s="20">
        <v>38</v>
      </c>
      <c r="L321" s="20">
        <v>7</v>
      </c>
      <c r="M321" s="26">
        <v>84.444444444444443</v>
      </c>
      <c r="N321" s="20"/>
    </row>
    <row r="322" spans="3:14">
      <c r="C322" s="21">
        <v>45780</v>
      </c>
      <c r="D322" s="20" t="s">
        <v>13</v>
      </c>
      <c r="E322" s="20" t="s">
        <v>346</v>
      </c>
      <c r="F322" s="20" t="s">
        <v>250</v>
      </c>
      <c r="G322" s="20">
        <v>573</v>
      </c>
      <c r="H322" s="25">
        <v>0.4826388888888889</v>
      </c>
      <c r="I322" s="25">
        <v>0.56597222222222221</v>
      </c>
      <c r="J322" s="20">
        <v>45</v>
      </c>
      <c r="K322" s="20">
        <v>45</v>
      </c>
      <c r="L322" s="20">
        <v>0</v>
      </c>
      <c r="M322" s="26">
        <v>100</v>
      </c>
      <c r="N322" s="20"/>
    </row>
    <row r="323" spans="3:14">
      <c r="C323" s="21">
        <v>45780</v>
      </c>
      <c r="D323" s="20" t="s">
        <v>13</v>
      </c>
      <c r="E323" s="20" t="s">
        <v>348</v>
      </c>
      <c r="F323" s="20" t="s">
        <v>250</v>
      </c>
      <c r="G323" s="20">
        <v>953</v>
      </c>
      <c r="H323" s="25">
        <v>0.60763888888888884</v>
      </c>
      <c r="I323" s="25">
        <v>0.76388888888888884</v>
      </c>
      <c r="J323" s="20">
        <v>45</v>
      </c>
      <c r="K323" s="20">
        <v>15</v>
      </c>
      <c r="L323" s="20">
        <v>30</v>
      </c>
      <c r="M323" s="26">
        <v>33.333333333333336</v>
      </c>
      <c r="N323" s="20"/>
    </row>
    <row r="324" spans="3:14">
      <c r="C324" s="21">
        <v>45780</v>
      </c>
      <c r="D324" s="20" t="s">
        <v>13</v>
      </c>
      <c r="E324" s="20" t="s">
        <v>350</v>
      </c>
      <c r="F324" s="20" t="s">
        <v>278</v>
      </c>
      <c r="G324" s="20">
        <v>897</v>
      </c>
      <c r="H324" s="25">
        <v>0.84375</v>
      </c>
      <c r="I324" s="25">
        <v>0.24652777777777779</v>
      </c>
      <c r="J324" s="20">
        <v>80</v>
      </c>
      <c r="K324" s="20">
        <v>61</v>
      </c>
      <c r="L324" s="20">
        <v>19</v>
      </c>
      <c r="M324" s="26">
        <v>76.25</v>
      </c>
      <c r="N324" s="20"/>
    </row>
    <row r="325" spans="3:14">
      <c r="C325" s="21">
        <v>45780</v>
      </c>
      <c r="D325" s="20" t="s">
        <v>261</v>
      </c>
      <c r="E325" s="20" t="s">
        <v>252</v>
      </c>
      <c r="F325" s="20" t="s">
        <v>272</v>
      </c>
      <c r="G325" s="20">
        <v>1794</v>
      </c>
      <c r="H325" s="25">
        <v>0.79166666666666663</v>
      </c>
      <c r="I325" s="25">
        <v>0.84375</v>
      </c>
      <c r="J325" s="20">
        <v>26</v>
      </c>
      <c r="K325" s="20">
        <v>25</v>
      </c>
      <c r="L325" s="20">
        <v>1</v>
      </c>
      <c r="M325" s="26">
        <v>96.15384615384616</v>
      </c>
      <c r="N325" s="20"/>
    </row>
    <row r="326" spans="3:14">
      <c r="C326" s="21">
        <v>45781</v>
      </c>
      <c r="D326" s="20" t="s">
        <v>33</v>
      </c>
      <c r="E326" s="20" t="s">
        <v>147</v>
      </c>
      <c r="F326" s="20" t="s">
        <v>181</v>
      </c>
      <c r="G326" s="20">
        <v>1304</v>
      </c>
      <c r="H326" s="25">
        <v>0.5</v>
      </c>
      <c r="I326" s="25">
        <v>0.72569444444444442</v>
      </c>
      <c r="J326" s="20">
        <v>10</v>
      </c>
      <c r="K326" s="20">
        <v>10</v>
      </c>
      <c r="L326" s="20">
        <v>0</v>
      </c>
      <c r="M326" s="26">
        <v>100</v>
      </c>
      <c r="N326" s="20"/>
    </row>
    <row r="327" spans="3:14">
      <c r="C327" s="21">
        <v>45781</v>
      </c>
      <c r="D327" s="20" t="s">
        <v>36</v>
      </c>
      <c r="E327" s="20" t="s">
        <v>354</v>
      </c>
      <c r="F327" s="20" t="s">
        <v>355</v>
      </c>
      <c r="G327" s="20">
        <v>108</v>
      </c>
      <c r="H327" s="25">
        <v>0.69097222222222221</v>
      </c>
      <c r="I327" s="25">
        <v>0.91666666666666663</v>
      </c>
      <c r="J327" s="20">
        <v>12</v>
      </c>
      <c r="K327" s="20">
        <v>0</v>
      </c>
      <c r="L327" s="20">
        <v>12</v>
      </c>
      <c r="M327" s="26">
        <v>0</v>
      </c>
      <c r="N327" s="20"/>
    </row>
    <row r="328" spans="3:14">
      <c r="C328" s="21">
        <v>45781</v>
      </c>
      <c r="D328" s="20" t="s">
        <v>36</v>
      </c>
      <c r="E328" s="20" t="s">
        <v>147</v>
      </c>
      <c r="F328" s="20" t="s">
        <v>181</v>
      </c>
      <c r="G328" s="20">
        <v>1854</v>
      </c>
      <c r="H328" s="25">
        <v>0.5</v>
      </c>
      <c r="I328" s="25">
        <v>0.69097222222222221</v>
      </c>
      <c r="J328" s="20">
        <v>12</v>
      </c>
      <c r="K328" s="20">
        <v>12</v>
      </c>
      <c r="L328" s="20">
        <v>0</v>
      </c>
      <c r="M328" s="26">
        <v>100</v>
      </c>
      <c r="N328" s="20"/>
    </row>
    <row r="329" spans="3:14">
      <c r="C329" s="21">
        <v>45781</v>
      </c>
      <c r="D329" s="20" t="s">
        <v>36</v>
      </c>
      <c r="E329" s="20" t="s">
        <v>358</v>
      </c>
      <c r="F329" s="20" t="s">
        <v>278</v>
      </c>
      <c r="G329" s="20">
        <v>787</v>
      </c>
      <c r="H329" s="25">
        <v>0.61111111111111116</v>
      </c>
      <c r="I329" s="25">
        <v>0.79166666666666663</v>
      </c>
      <c r="J329" s="20">
        <v>45</v>
      </c>
      <c r="K329" s="20">
        <v>2</v>
      </c>
      <c r="L329" s="20">
        <v>43</v>
      </c>
      <c r="M329" s="26">
        <v>4.4444444444444446</v>
      </c>
      <c r="N329" s="20"/>
    </row>
    <row r="330" spans="3:14">
      <c r="C330" s="21">
        <v>45781</v>
      </c>
      <c r="D330" s="20" t="s">
        <v>37</v>
      </c>
      <c r="E330" s="20" t="s">
        <v>192</v>
      </c>
      <c r="F330" s="20" t="s">
        <v>193</v>
      </c>
      <c r="G330" s="20">
        <v>1147</v>
      </c>
      <c r="H330" s="25">
        <v>0.28125</v>
      </c>
      <c r="I330" s="25">
        <v>0.37152777777777779</v>
      </c>
      <c r="J330" s="20">
        <v>12</v>
      </c>
      <c r="K330" s="20">
        <v>12</v>
      </c>
      <c r="L330" s="20">
        <v>0</v>
      </c>
      <c r="M330" s="26">
        <v>100</v>
      </c>
      <c r="N330" s="20"/>
    </row>
    <row r="331" spans="3:14">
      <c r="C331" s="21">
        <v>45781</v>
      </c>
      <c r="D331" s="20" t="s">
        <v>201</v>
      </c>
      <c r="E331" s="20" t="s">
        <v>13</v>
      </c>
      <c r="F331" s="20" t="s">
        <v>250</v>
      </c>
      <c r="G331" s="20">
        <v>602</v>
      </c>
      <c r="H331" s="25">
        <v>0.81944444444444442</v>
      </c>
      <c r="I331" s="25">
        <v>0.92361111111111116</v>
      </c>
      <c r="J331" s="20">
        <v>20</v>
      </c>
      <c r="K331" s="20">
        <v>14</v>
      </c>
      <c r="L331" s="20">
        <v>6</v>
      </c>
      <c r="M331" s="26">
        <v>70</v>
      </c>
      <c r="N331" s="20"/>
    </row>
    <row r="332" spans="3:14">
      <c r="C332" s="21">
        <v>45781</v>
      </c>
      <c r="D332" s="20" t="s">
        <v>206</v>
      </c>
      <c r="E332" s="20" t="s">
        <v>13</v>
      </c>
      <c r="F332" s="20" t="s">
        <v>250</v>
      </c>
      <c r="G332" s="20">
        <v>590</v>
      </c>
      <c r="H332" s="25">
        <v>0.78472222222222221</v>
      </c>
      <c r="I332" s="25">
        <v>0.875</v>
      </c>
      <c r="J332" s="20">
        <v>20</v>
      </c>
      <c r="K332" s="20">
        <v>10</v>
      </c>
      <c r="L332" s="20">
        <v>10</v>
      </c>
      <c r="M332" s="26">
        <v>50</v>
      </c>
      <c r="N332" s="20"/>
    </row>
    <row r="333" spans="3:14">
      <c r="C333" s="21">
        <v>45781</v>
      </c>
      <c r="D333" s="20" t="s">
        <v>252</v>
      </c>
      <c r="E333" s="20" t="s">
        <v>13</v>
      </c>
      <c r="F333" s="20" t="s">
        <v>250</v>
      </c>
      <c r="G333" s="20">
        <v>656</v>
      </c>
      <c r="H333" s="25">
        <v>0.85069444444444442</v>
      </c>
      <c r="I333" s="25">
        <v>0.95833333333333337</v>
      </c>
      <c r="J333" s="20">
        <v>44</v>
      </c>
      <c r="K333" s="20">
        <v>31</v>
      </c>
      <c r="L333" s="20">
        <v>13</v>
      </c>
      <c r="M333" s="26">
        <v>70.454545454545453</v>
      </c>
      <c r="N333" s="20"/>
    </row>
    <row r="334" spans="3:14">
      <c r="C334" s="21">
        <v>45781</v>
      </c>
      <c r="D334" s="20" t="s">
        <v>147</v>
      </c>
      <c r="E334" s="20" t="s">
        <v>33</v>
      </c>
      <c r="F334" s="20" t="s">
        <v>181</v>
      </c>
      <c r="G334" s="20">
        <v>1305</v>
      </c>
      <c r="H334" s="25">
        <v>0.55208333333333337</v>
      </c>
      <c r="I334" s="25">
        <v>0.70833333333333337</v>
      </c>
      <c r="J334" s="20">
        <v>9</v>
      </c>
      <c r="K334" s="20">
        <v>4</v>
      </c>
      <c r="L334" s="20">
        <v>5</v>
      </c>
      <c r="M334" s="26">
        <v>44.444444444444443</v>
      </c>
      <c r="N334" s="20"/>
    </row>
    <row r="335" spans="3:14">
      <c r="C335" s="21">
        <v>45781</v>
      </c>
      <c r="D335" s="20" t="s">
        <v>147</v>
      </c>
      <c r="E335" s="20" t="s">
        <v>180</v>
      </c>
      <c r="F335" s="20" t="s">
        <v>181</v>
      </c>
      <c r="G335" s="20">
        <v>2020</v>
      </c>
      <c r="H335" s="25">
        <v>0.76736111111111116</v>
      </c>
      <c r="I335" s="25">
        <v>0.82986111111111116</v>
      </c>
      <c r="J335" s="20">
        <v>47</v>
      </c>
      <c r="K335" s="20">
        <v>42</v>
      </c>
      <c r="L335" s="20">
        <v>5</v>
      </c>
      <c r="M335" s="26">
        <v>89.361702127659569</v>
      </c>
      <c r="N335" s="20"/>
    </row>
    <row r="336" spans="3:14">
      <c r="C336" s="21">
        <v>45781</v>
      </c>
      <c r="D336" s="20" t="s">
        <v>147</v>
      </c>
      <c r="E336" s="20" t="s">
        <v>180</v>
      </c>
      <c r="F336" s="20" t="s">
        <v>181</v>
      </c>
      <c r="G336" s="20">
        <v>2022</v>
      </c>
      <c r="H336" s="25">
        <v>0.83680555555555558</v>
      </c>
      <c r="I336" s="25">
        <v>0.90277777777777779</v>
      </c>
      <c r="J336" s="20">
        <v>10</v>
      </c>
      <c r="K336" s="20">
        <v>10</v>
      </c>
      <c r="L336" s="20">
        <v>0</v>
      </c>
      <c r="M336" s="26">
        <v>100</v>
      </c>
      <c r="N336" s="20"/>
    </row>
    <row r="337" spans="3:14">
      <c r="C337" s="21">
        <v>45781</v>
      </c>
      <c r="D337" s="20" t="s">
        <v>147</v>
      </c>
      <c r="E337" s="20" t="s">
        <v>36</v>
      </c>
      <c r="F337" s="20" t="s">
        <v>181</v>
      </c>
      <c r="G337" s="20">
        <v>1855</v>
      </c>
      <c r="H337" s="25">
        <v>0.59722222222222221</v>
      </c>
      <c r="I337" s="25">
        <v>0.71180555555555558</v>
      </c>
      <c r="J337" s="20">
        <v>9</v>
      </c>
      <c r="K337" s="20">
        <v>7</v>
      </c>
      <c r="L337" s="20">
        <v>2</v>
      </c>
      <c r="M337" s="26">
        <v>77.777777777777771</v>
      </c>
      <c r="N337" s="20"/>
    </row>
    <row r="338" spans="3:14">
      <c r="C338" s="21">
        <v>45781</v>
      </c>
      <c r="D338" s="20" t="s">
        <v>147</v>
      </c>
      <c r="E338" s="20" t="s">
        <v>13</v>
      </c>
      <c r="F338" s="20" t="s">
        <v>181</v>
      </c>
      <c r="G338" s="20">
        <v>1859</v>
      </c>
      <c r="H338" s="25">
        <v>0.57291666666666663</v>
      </c>
      <c r="I338" s="25">
        <v>0.71875</v>
      </c>
      <c r="J338" s="20">
        <v>40</v>
      </c>
      <c r="K338" s="20">
        <v>40</v>
      </c>
      <c r="L338" s="20">
        <v>0</v>
      </c>
      <c r="M338" s="26">
        <v>100</v>
      </c>
      <c r="N338" s="20"/>
    </row>
    <row r="339" spans="3:14">
      <c r="C339" s="21">
        <v>45781</v>
      </c>
      <c r="D339" s="20" t="s">
        <v>147</v>
      </c>
      <c r="E339" s="20" t="s">
        <v>22</v>
      </c>
      <c r="F339" s="20" t="s">
        <v>181</v>
      </c>
      <c r="G339" s="20">
        <v>1313</v>
      </c>
      <c r="H339" s="25">
        <v>0.59375</v>
      </c>
      <c r="I339" s="25">
        <v>0.72569444444444442</v>
      </c>
      <c r="J339" s="20">
        <v>10</v>
      </c>
      <c r="K339" s="20">
        <v>8</v>
      </c>
      <c r="L339" s="20">
        <v>2</v>
      </c>
      <c r="M339" s="26">
        <v>80</v>
      </c>
      <c r="N339" s="20"/>
    </row>
    <row r="340" spans="3:14">
      <c r="C340" s="21">
        <v>45781</v>
      </c>
      <c r="D340" s="20" t="s">
        <v>13</v>
      </c>
      <c r="E340" s="20" t="s">
        <v>354</v>
      </c>
      <c r="F340" s="20" t="s">
        <v>355</v>
      </c>
      <c r="G340" s="20">
        <v>110</v>
      </c>
      <c r="H340" s="25">
        <v>0.69097222222222221</v>
      </c>
      <c r="I340" s="25">
        <v>0.94097222222222221</v>
      </c>
      <c r="J340" s="20">
        <v>30</v>
      </c>
      <c r="K340" s="20">
        <v>2</v>
      </c>
      <c r="L340" s="20">
        <v>28</v>
      </c>
      <c r="M340" s="26">
        <v>6.666666666666667</v>
      </c>
      <c r="N340" s="20"/>
    </row>
    <row r="341" spans="3:14">
      <c r="C341" s="21">
        <v>45781</v>
      </c>
      <c r="D341" s="20" t="s">
        <v>13</v>
      </c>
      <c r="E341" s="20" t="s">
        <v>223</v>
      </c>
      <c r="F341" s="20" t="s">
        <v>250</v>
      </c>
      <c r="G341" s="20">
        <v>871</v>
      </c>
      <c r="H341" s="25">
        <v>0.48958333333333331</v>
      </c>
      <c r="I341" s="25">
        <v>0.62152777777777779</v>
      </c>
      <c r="J341" s="20">
        <v>45</v>
      </c>
      <c r="K341" s="20">
        <v>45</v>
      </c>
      <c r="L341" s="20">
        <v>0</v>
      </c>
      <c r="M341" s="26">
        <v>100</v>
      </c>
      <c r="N341" s="20"/>
    </row>
    <row r="342" spans="3:14">
      <c r="C342" s="21">
        <v>45781</v>
      </c>
      <c r="D342" s="20" t="s">
        <v>13</v>
      </c>
      <c r="E342" s="20" t="s">
        <v>192</v>
      </c>
      <c r="F342" s="20" t="s">
        <v>250</v>
      </c>
      <c r="G342" s="20">
        <v>1327</v>
      </c>
      <c r="H342" s="25">
        <v>0.3611111111111111</v>
      </c>
      <c r="I342" s="25">
        <v>0.47569444444444442</v>
      </c>
      <c r="J342" s="20">
        <v>45</v>
      </c>
      <c r="K342" s="20">
        <v>36</v>
      </c>
      <c r="L342" s="20">
        <v>9</v>
      </c>
      <c r="M342" s="26">
        <v>80</v>
      </c>
      <c r="N342" s="20"/>
    </row>
    <row r="343" spans="3:14">
      <c r="C343" s="21">
        <v>45781</v>
      </c>
      <c r="D343" s="20" t="s">
        <v>13</v>
      </c>
      <c r="E343" s="20" t="s">
        <v>147</v>
      </c>
      <c r="F343" s="20" t="s">
        <v>181</v>
      </c>
      <c r="G343" s="20">
        <v>1858</v>
      </c>
      <c r="H343" s="25">
        <v>0.49652777777777779</v>
      </c>
      <c r="I343" s="25">
        <v>0.71527777777777779</v>
      </c>
      <c r="J343" s="20">
        <v>26</v>
      </c>
      <c r="K343" s="20">
        <v>22</v>
      </c>
      <c r="L343" s="20">
        <v>4</v>
      </c>
      <c r="M343" s="26">
        <v>84.615384615384613</v>
      </c>
      <c r="N343" s="20"/>
    </row>
    <row r="344" spans="3:14">
      <c r="C344" s="21">
        <v>45781</v>
      </c>
      <c r="D344" s="20" t="s">
        <v>13</v>
      </c>
      <c r="E344" s="20" t="s">
        <v>375</v>
      </c>
      <c r="F344" s="20" t="s">
        <v>278</v>
      </c>
      <c r="G344" s="20">
        <v>775</v>
      </c>
      <c r="H344" s="25">
        <v>0.33333333333333331</v>
      </c>
      <c r="I344" s="25">
        <v>0.44444444444444442</v>
      </c>
      <c r="J344" s="20">
        <v>45</v>
      </c>
      <c r="K344" s="20">
        <v>5</v>
      </c>
      <c r="L344" s="20">
        <v>40</v>
      </c>
      <c r="M344" s="26">
        <v>11.111111111111111</v>
      </c>
      <c r="N344" s="20"/>
    </row>
    <row r="345" spans="3:14">
      <c r="C345" s="21">
        <v>45781</v>
      </c>
      <c r="D345" s="20" t="s">
        <v>229</v>
      </c>
      <c r="E345" s="20" t="s">
        <v>24</v>
      </c>
      <c r="F345" s="20" t="s">
        <v>262</v>
      </c>
      <c r="G345" s="20">
        <v>6081</v>
      </c>
      <c r="H345" s="25">
        <v>0.75</v>
      </c>
      <c r="I345" s="25">
        <v>0.85763888888888884</v>
      </c>
      <c r="J345" s="20">
        <v>30</v>
      </c>
      <c r="K345" s="20">
        <v>30</v>
      </c>
      <c r="L345" s="20">
        <v>0</v>
      </c>
      <c r="M345" s="26">
        <v>100</v>
      </c>
      <c r="N345" s="20"/>
    </row>
    <row r="346" spans="3:14">
      <c r="C346" s="21">
        <v>45781</v>
      </c>
      <c r="D346" s="20" t="s">
        <v>291</v>
      </c>
      <c r="E346" s="20" t="s">
        <v>13</v>
      </c>
      <c r="F346" s="20" t="s">
        <v>292</v>
      </c>
      <c r="G346" s="20">
        <v>685</v>
      </c>
      <c r="H346" s="25">
        <v>0.54861111111111116</v>
      </c>
      <c r="I346" s="25">
        <v>0.68055555555555558</v>
      </c>
      <c r="J346" s="20">
        <v>20</v>
      </c>
      <c r="K346" s="20">
        <v>11</v>
      </c>
      <c r="L346" s="20">
        <v>9</v>
      </c>
      <c r="M346" s="26">
        <v>55</v>
      </c>
      <c r="N346" s="20"/>
    </row>
    <row r="347" spans="3:14">
      <c r="C347" s="21">
        <v>45781</v>
      </c>
      <c r="D347" s="20" t="s">
        <v>294</v>
      </c>
      <c r="E347" s="20" t="s">
        <v>13</v>
      </c>
      <c r="F347" s="20" t="s">
        <v>295</v>
      </c>
      <c r="G347" s="20">
        <v>471</v>
      </c>
      <c r="H347" s="25">
        <v>0.25694444444444442</v>
      </c>
      <c r="I347" s="25">
        <v>0.3888888888888889</v>
      </c>
      <c r="J347" s="20">
        <v>40</v>
      </c>
      <c r="K347" s="20">
        <v>39</v>
      </c>
      <c r="L347" s="20">
        <v>1</v>
      </c>
      <c r="M347" s="26">
        <v>97.5</v>
      </c>
      <c r="N347" s="20"/>
    </row>
    <row r="348" spans="3:14">
      <c r="C348" s="21">
        <v>45781</v>
      </c>
      <c r="D348" s="20" t="s">
        <v>301</v>
      </c>
      <c r="E348" s="20" t="s">
        <v>291</v>
      </c>
      <c r="F348" s="20" t="s">
        <v>292</v>
      </c>
      <c r="G348" s="20">
        <v>312</v>
      </c>
      <c r="H348" s="25">
        <v>0.4201388888888889</v>
      </c>
      <c r="I348" s="25">
        <v>0.4548611111111111</v>
      </c>
      <c r="J348" s="20">
        <v>20</v>
      </c>
      <c r="K348" s="20">
        <v>11</v>
      </c>
      <c r="L348" s="20">
        <v>9</v>
      </c>
      <c r="M348" s="26">
        <v>55</v>
      </c>
      <c r="N348" s="20"/>
    </row>
    <row r="349" spans="3:14">
      <c r="C349" s="21">
        <v>45781</v>
      </c>
      <c r="D349" s="20" t="s">
        <v>350</v>
      </c>
      <c r="E349" s="20" t="s">
        <v>13</v>
      </c>
      <c r="F349" s="20" t="s">
        <v>278</v>
      </c>
      <c r="G349" s="20">
        <v>898</v>
      </c>
      <c r="H349" s="25">
        <v>0.33333333333333331</v>
      </c>
      <c r="I349" s="25">
        <v>0.52083333333333337</v>
      </c>
      <c r="J349" s="20">
        <v>80</v>
      </c>
      <c r="K349" s="20">
        <v>77</v>
      </c>
      <c r="L349" s="20">
        <v>3</v>
      </c>
      <c r="M349" s="26">
        <v>96.25</v>
      </c>
      <c r="N349" s="20"/>
    </row>
    <row r="350" spans="3:14">
      <c r="C350" s="21">
        <v>45781</v>
      </c>
      <c r="D350" s="20" t="s">
        <v>22</v>
      </c>
      <c r="E350" s="20" t="s">
        <v>147</v>
      </c>
      <c r="F350" s="20" t="s">
        <v>181</v>
      </c>
      <c r="G350" s="20">
        <v>1302</v>
      </c>
      <c r="H350" s="25">
        <v>0.4826388888888889</v>
      </c>
      <c r="I350" s="25">
        <v>0.69097222222222221</v>
      </c>
      <c r="J350" s="20">
        <v>9</v>
      </c>
      <c r="K350" s="20">
        <v>8</v>
      </c>
      <c r="L350" s="20">
        <v>1</v>
      </c>
      <c r="M350" s="26">
        <v>88.888888888888886</v>
      </c>
      <c r="N350" s="20"/>
    </row>
    <row r="351" spans="3:14">
      <c r="C351" s="21">
        <v>45782</v>
      </c>
      <c r="D351" s="20" t="s">
        <v>185</v>
      </c>
      <c r="E351" s="20" t="s">
        <v>13</v>
      </c>
      <c r="F351" s="20" t="s">
        <v>186</v>
      </c>
      <c r="G351" s="20">
        <v>920</v>
      </c>
      <c r="H351" s="25">
        <v>0.63888888888888884</v>
      </c>
      <c r="I351" s="25">
        <v>0.78125</v>
      </c>
      <c r="J351" s="20">
        <v>30</v>
      </c>
      <c r="K351" s="20">
        <v>30</v>
      </c>
      <c r="L351" s="20">
        <v>0</v>
      </c>
      <c r="M351" s="26">
        <v>100</v>
      </c>
      <c r="N351" s="20"/>
    </row>
    <row r="352" spans="3:14">
      <c r="C352" s="21">
        <v>45782</v>
      </c>
      <c r="D352" s="20" t="s">
        <v>37</v>
      </c>
      <c r="E352" s="20" t="s">
        <v>201</v>
      </c>
      <c r="F352" s="20" t="s">
        <v>202</v>
      </c>
      <c r="G352" s="20">
        <v>3712</v>
      </c>
      <c r="H352" s="25">
        <v>0.70486111111111116</v>
      </c>
      <c r="I352" s="25">
        <v>0.78125</v>
      </c>
      <c r="J352" s="20">
        <v>12</v>
      </c>
      <c r="K352" s="20">
        <v>12</v>
      </c>
      <c r="L352" s="20">
        <v>0</v>
      </c>
      <c r="M352" s="26">
        <v>100</v>
      </c>
      <c r="N352" s="20"/>
    </row>
    <row r="353" spans="3:14">
      <c r="C353" s="21">
        <v>45782</v>
      </c>
      <c r="D353" s="20" t="s">
        <v>223</v>
      </c>
      <c r="E353" s="20" t="s">
        <v>13</v>
      </c>
      <c r="F353" s="20" t="s">
        <v>250</v>
      </c>
      <c r="G353" s="20">
        <v>872</v>
      </c>
      <c r="H353" s="25">
        <v>0.64930555555555558</v>
      </c>
      <c r="I353" s="25">
        <v>0.78819444444444442</v>
      </c>
      <c r="J353" s="20">
        <v>45</v>
      </c>
      <c r="K353" s="20">
        <v>43</v>
      </c>
      <c r="L353" s="20">
        <v>2</v>
      </c>
      <c r="M353" s="26">
        <v>95.555555555555557</v>
      </c>
      <c r="N353" s="20"/>
    </row>
    <row r="354" spans="3:14">
      <c r="C354" s="21">
        <v>45782</v>
      </c>
      <c r="D354" s="20" t="s">
        <v>252</v>
      </c>
      <c r="E354" s="20" t="s">
        <v>13</v>
      </c>
      <c r="F354" s="20" t="s">
        <v>250</v>
      </c>
      <c r="G354" s="20">
        <v>650</v>
      </c>
      <c r="H354" s="25">
        <v>0.61458333333333337</v>
      </c>
      <c r="I354" s="25">
        <v>0.72222222222222221</v>
      </c>
      <c r="J354" s="20">
        <v>45</v>
      </c>
      <c r="K354" s="20">
        <v>37</v>
      </c>
      <c r="L354" s="20">
        <v>8</v>
      </c>
      <c r="M354" s="26">
        <v>82.222222222222229</v>
      </c>
      <c r="N354" s="20"/>
    </row>
    <row r="355" spans="3:14">
      <c r="C355" s="21">
        <v>45782</v>
      </c>
      <c r="D355" s="20" t="s">
        <v>192</v>
      </c>
      <c r="E355" s="20" t="s">
        <v>36</v>
      </c>
      <c r="F355" s="20" t="s">
        <v>193</v>
      </c>
      <c r="G355" s="20">
        <v>1134</v>
      </c>
      <c r="H355" s="25">
        <v>0.67013888888888884</v>
      </c>
      <c r="I355" s="25">
        <v>0.75694444444444442</v>
      </c>
      <c r="J355" s="20">
        <v>10</v>
      </c>
      <c r="K355" s="20">
        <v>5</v>
      </c>
      <c r="L355" s="20">
        <v>5</v>
      </c>
      <c r="M355" s="26">
        <v>50</v>
      </c>
      <c r="N355" s="20"/>
    </row>
    <row r="356" spans="3:14">
      <c r="C356" s="21">
        <v>45782</v>
      </c>
      <c r="D356" s="20" t="s">
        <v>192</v>
      </c>
      <c r="E356" s="20" t="s">
        <v>13</v>
      </c>
      <c r="F356" s="20" t="s">
        <v>250</v>
      </c>
      <c r="G356" s="20">
        <v>766</v>
      </c>
      <c r="H356" s="25">
        <v>0.82638888888888884</v>
      </c>
      <c r="I356" s="25">
        <v>0.94444444444444442</v>
      </c>
      <c r="J356" s="20">
        <v>34</v>
      </c>
      <c r="K356" s="20">
        <v>10</v>
      </c>
      <c r="L356" s="20">
        <v>24</v>
      </c>
      <c r="M356" s="26">
        <v>29.411764705882351</v>
      </c>
      <c r="N356" s="20"/>
    </row>
    <row r="357" spans="3:14">
      <c r="C357" s="21">
        <v>45782</v>
      </c>
      <c r="D357" s="20" t="s">
        <v>13</v>
      </c>
      <c r="E357" s="20" t="s">
        <v>185</v>
      </c>
      <c r="F357" s="20" t="s">
        <v>186</v>
      </c>
      <c r="G357" s="20">
        <v>921</v>
      </c>
      <c r="H357" s="25">
        <v>0.81597222222222221</v>
      </c>
      <c r="I357" s="25">
        <v>2.0833333333333332E-2</v>
      </c>
      <c r="J357" s="20">
        <v>50</v>
      </c>
      <c r="K357" s="20">
        <v>44</v>
      </c>
      <c r="L357" s="20">
        <v>6</v>
      </c>
      <c r="M357" s="26">
        <v>88</v>
      </c>
      <c r="N357" s="20"/>
    </row>
    <row r="358" spans="3:14">
      <c r="C358" s="21">
        <v>45782</v>
      </c>
      <c r="D358" s="20" t="s">
        <v>13</v>
      </c>
      <c r="E358" s="20" t="s">
        <v>185</v>
      </c>
      <c r="F358" s="20" t="s">
        <v>186</v>
      </c>
      <c r="G358" s="20">
        <v>921</v>
      </c>
      <c r="H358" s="25">
        <v>0.81597222222222221</v>
      </c>
      <c r="I358" s="25">
        <v>0.99930555555555556</v>
      </c>
      <c r="J358" s="20">
        <v>20</v>
      </c>
      <c r="K358" s="20">
        <v>8</v>
      </c>
      <c r="L358" s="20">
        <v>12</v>
      </c>
      <c r="M358" s="26">
        <v>40</v>
      </c>
      <c r="N358" s="20"/>
    </row>
    <row r="359" spans="3:14">
      <c r="C359" s="21">
        <v>45782</v>
      </c>
      <c r="D359" s="20" t="s">
        <v>13</v>
      </c>
      <c r="E359" s="20" t="s">
        <v>201</v>
      </c>
      <c r="F359" s="20" t="s">
        <v>250</v>
      </c>
      <c r="G359" s="20">
        <v>597</v>
      </c>
      <c r="H359" s="25">
        <v>0.37847222222222221</v>
      </c>
      <c r="I359" s="25">
        <v>0.47569444444444442</v>
      </c>
      <c r="J359" s="20">
        <v>45</v>
      </c>
      <c r="K359" s="20">
        <v>41</v>
      </c>
      <c r="L359" s="20">
        <v>4</v>
      </c>
      <c r="M359" s="26">
        <v>91.111111111111114</v>
      </c>
      <c r="N359" s="20"/>
    </row>
    <row r="360" spans="3:14">
      <c r="C360" s="21">
        <v>45782</v>
      </c>
      <c r="D360" s="20" t="s">
        <v>13</v>
      </c>
      <c r="E360" s="20" t="s">
        <v>392</v>
      </c>
      <c r="F360" s="20" t="s">
        <v>250</v>
      </c>
      <c r="G360" s="20">
        <v>1355</v>
      </c>
      <c r="H360" s="25">
        <v>0.46875</v>
      </c>
      <c r="I360" s="25">
        <v>0.50694444444444442</v>
      </c>
      <c r="J360" s="20">
        <v>36</v>
      </c>
      <c r="K360" s="20">
        <v>16</v>
      </c>
      <c r="L360" s="20">
        <v>20</v>
      </c>
      <c r="M360" s="26">
        <v>44.444444444444443</v>
      </c>
      <c r="N360" s="20"/>
    </row>
    <row r="361" spans="3:14">
      <c r="C361" s="21">
        <v>45783</v>
      </c>
      <c r="D361" s="20" t="s">
        <v>36</v>
      </c>
      <c r="E361" s="20" t="s">
        <v>394</v>
      </c>
      <c r="F361" s="20" t="s">
        <v>395</v>
      </c>
      <c r="G361" s="20">
        <v>438</v>
      </c>
      <c r="H361" s="25">
        <v>0.55902777777777779</v>
      </c>
      <c r="I361" s="25">
        <v>0.68402777777777779</v>
      </c>
      <c r="J361" s="20">
        <v>11</v>
      </c>
      <c r="K361" s="20">
        <v>11</v>
      </c>
      <c r="L361" s="20">
        <v>0</v>
      </c>
      <c r="M361" s="26">
        <v>100</v>
      </c>
      <c r="N361" s="20"/>
    </row>
    <row r="362" spans="3:14">
      <c r="C362" s="21">
        <v>45783</v>
      </c>
      <c r="D362" s="20" t="s">
        <v>209</v>
      </c>
      <c r="E362" s="20" t="s">
        <v>13</v>
      </c>
      <c r="F362" s="20" t="s">
        <v>250</v>
      </c>
      <c r="G362" s="20">
        <v>934</v>
      </c>
      <c r="H362" s="25">
        <v>0.52430555555555558</v>
      </c>
      <c r="I362" s="25">
        <v>0.65277777777777779</v>
      </c>
      <c r="J362" s="20">
        <v>45</v>
      </c>
      <c r="K362" s="20">
        <v>41</v>
      </c>
      <c r="L362" s="20">
        <v>4</v>
      </c>
      <c r="M362" s="26">
        <v>91.111111111111114</v>
      </c>
      <c r="N362" s="20"/>
    </row>
    <row r="363" spans="3:14">
      <c r="C363" s="21">
        <v>45783</v>
      </c>
      <c r="D363" s="20" t="s">
        <v>313</v>
      </c>
      <c r="E363" s="20" t="s">
        <v>13</v>
      </c>
      <c r="F363" s="20" t="s">
        <v>250</v>
      </c>
      <c r="G363" s="20">
        <v>1916</v>
      </c>
      <c r="H363" s="25">
        <v>0.50347222222222221</v>
      </c>
      <c r="I363" s="25">
        <v>0.66666666666666663</v>
      </c>
      <c r="J363" s="20">
        <v>45</v>
      </c>
      <c r="K363" s="20">
        <v>42</v>
      </c>
      <c r="L363" s="20">
        <v>3</v>
      </c>
      <c r="M363" s="26">
        <v>93.333333333333329</v>
      </c>
      <c r="N363" s="20"/>
    </row>
    <row r="364" spans="3:14">
      <c r="C364" s="21">
        <v>45783</v>
      </c>
      <c r="D364" s="20" t="s">
        <v>13</v>
      </c>
      <c r="E364" s="20" t="s">
        <v>232</v>
      </c>
      <c r="F364" s="20" t="s">
        <v>278</v>
      </c>
      <c r="G364" s="20">
        <v>765</v>
      </c>
      <c r="H364" s="25">
        <v>0.67361111111111116</v>
      </c>
      <c r="I364" s="25">
        <v>0.78819444444444442</v>
      </c>
      <c r="J364" s="20">
        <v>45</v>
      </c>
      <c r="K364" s="20">
        <v>45</v>
      </c>
      <c r="L364" s="20">
        <v>0</v>
      </c>
      <c r="M364" s="26">
        <v>100</v>
      </c>
      <c r="N364" s="20"/>
    </row>
    <row r="365" spans="3:14">
      <c r="C365" s="21">
        <v>45783</v>
      </c>
      <c r="D365" s="20" t="s">
        <v>13</v>
      </c>
      <c r="E365" s="20" t="s">
        <v>139</v>
      </c>
      <c r="F365" s="20" t="s">
        <v>400</v>
      </c>
      <c r="G365" s="20">
        <v>152</v>
      </c>
      <c r="H365" s="25">
        <v>0.9375</v>
      </c>
      <c r="I365" s="25">
        <v>0.26041666666666669</v>
      </c>
      <c r="J365" s="20">
        <v>27</v>
      </c>
      <c r="K365" s="20">
        <v>24</v>
      </c>
      <c r="L365" s="20">
        <v>3</v>
      </c>
      <c r="M365" s="26">
        <v>88.888888888888886</v>
      </c>
      <c r="N365" s="20"/>
    </row>
    <row r="366" spans="3:14">
      <c r="C366" s="21">
        <v>45783</v>
      </c>
      <c r="D366" s="20" t="s">
        <v>13</v>
      </c>
      <c r="E366" s="20" t="s">
        <v>313</v>
      </c>
      <c r="F366" s="20" t="s">
        <v>250</v>
      </c>
      <c r="G366" s="20">
        <v>1915</v>
      </c>
      <c r="H366" s="25">
        <v>0.39930555555555558</v>
      </c>
      <c r="I366" s="25">
        <v>0.47569444444444442</v>
      </c>
      <c r="J366" s="20">
        <v>45</v>
      </c>
      <c r="K366" s="20">
        <v>45</v>
      </c>
      <c r="L366" s="20">
        <v>0</v>
      </c>
      <c r="M366" s="26">
        <v>100</v>
      </c>
      <c r="N366" s="20"/>
    </row>
    <row r="367" spans="3:14">
      <c r="C367" s="21">
        <v>45783</v>
      </c>
      <c r="D367" s="20" t="s">
        <v>13</v>
      </c>
      <c r="E367" s="20" t="s">
        <v>310</v>
      </c>
      <c r="F367" s="20" t="s">
        <v>250</v>
      </c>
      <c r="G367" s="20">
        <v>677</v>
      </c>
      <c r="H367" s="25">
        <v>0.36805555555555558</v>
      </c>
      <c r="I367" s="25">
        <v>0.46875</v>
      </c>
      <c r="J367" s="20">
        <v>45</v>
      </c>
      <c r="K367" s="20">
        <v>45</v>
      </c>
      <c r="L367" s="20">
        <v>0</v>
      </c>
      <c r="M367" s="26">
        <v>100</v>
      </c>
      <c r="N367" s="20"/>
    </row>
    <row r="368" spans="3:14">
      <c r="C368" s="21">
        <v>45783</v>
      </c>
      <c r="D368" s="20" t="s">
        <v>13</v>
      </c>
      <c r="E368" s="20" t="s">
        <v>394</v>
      </c>
      <c r="F368" s="20" t="s">
        <v>395</v>
      </c>
      <c r="G368" s="20">
        <v>434</v>
      </c>
      <c r="H368" s="25">
        <v>0.64583333333333337</v>
      </c>
      <c r="I368" s="25">
        <v>0.79513888888888884</v>
      </c>
      <c r="J368" s="20">
        <v>15</v>
      </c>
      <c r="K368" s="20">
        <v>14</v>
      </c>
      <c r="L368" s="20">
        <v>1</v>
      </c>
      <c r="M368" s="26">
        <v>93.333333333333329</v>
      </c>
      <c r="N368" s="20"/>
    </row>
    <row r="369" spans="3:14">
      <c r="C369" s="21">
        <v>45783</v>
      </c>
      <c r="D369" s="20" t="s">
        <v>13</v>
      </c>
      <c r="E369" s="20" t="s">
        <v>254</v>
      </c>
      <c r="F369" s="20" t="s">
        <v>250</v>
      </c>
      <c r="G369" s="20">
        <v>941</v>
      </c>
      <c r="H369" s="25">
        <v>0.66666666666666663</v>
      </c>
      <c r="I369" s="25">
        <v>0.78125</v>
      </c>
      <c r="J369" s="20">
        <v>45</v>
      </c>
      <c r="K369" s="20">
        <v>41</v>
      </c>
      <c r="L369" s="20">
        <v>4</v>
      </c>
      <c r="M369" s="26">
        <v>91.111111111111114</v>
      </c>
      <c r="N369" s="20"/>
    </row>
    <row r="370" spans="3:14">
      <c r="C370" s="21">
        <v>45783</v>
      </c>
      <c r="D370" s="20" t="s">
        <v>234</v>
      </c>
      <c r="E370" s="20" t="s">
        <v>13</v>
      </c>
      <c r="F370" s="20" t="s">
        <v>250</v>
      </c>
      <c r="G370" s="20">
        <v>1832</v>
      </c>
      <c r="H370" s="25">
        <v>0.61805555555555558</v>
      </c>
      <c r="I370" s="25">
        <v>0.73263888888888884</v>
      </c>
      <c r="J370" s="20">
        <v>45</v>
      </c>
      <c r="K370" s="20">
        <v>45</v>
      </c>
      <c r="L370" s="20">
        <v>0</v>
      </c>
      <c r="M370" s="26">
        <v>100</v>
      </c>
      <c r="N370" s="20"/>
    </row>
    <row r="371" spans="3:14">
      <c r="C371" s="21">
        <v>45784</v>
      </c>
      <c r="D371" s="20" t="s">
        <v>185</v>
      </c>
      <c r="E371" s="20" t="s">
        <v>147</v>
      </c>
      <c r="F371" s="20" t="s">
        <v>181</v>
      </c>
      <c r="G371" s="20">
        <v>2333</v>
      </c>
      <c r="H371" s="25">
        <v>0.79513888888888884</v>
      </c>
      <c r="I371" s="25">
        <v>0.85763888888888884</v>
      </c>
      <c r="J371" s="20">
        <v>40</v>
      </c>
      <c r="K371" s="20">
        <v>4</v>
      </c>
      <c r="L371" s="20">
        <v>36</v>
      </c>
      <c r="M371" s="26">
        <v>10</v>
      </c>
      <c r="N371" s="20"/>
    </row>
    <row r="372" spans="3:14">
      <c r="C372" s="21">
        <v>45784</v>
      </c>
      <c r="D372" s="20" t="s">
        <v>175</v>
      </c>
      <c r="E372" s="20" t="s">
        <v>173</v>
      </c>
      <c r="F372" s="20" t="s">
        <v>257</v>
      </c>
      <c r="G372" s="20">
        <v>8055</v>
      </c>
      <c r="H372" s="25">
        <v>0.5625</v>
      </c>
      <c r="I372" s="25">
        <v>0.61458333333333337</v>
      </c>
      <c r="J372" s="20">
        <v>10</v>
      </c>
      <c r="K372" s="20">
        <v>9</v>
      </c>
      <c r="L372" s="20">
        <v>1</v>
      </c>
      <c r="M372" s="26">
        <v>90</v>
      </c>
      <c r="N372" s="20"/>
    </row>
    <row r="373" spans="3:14">
      <c r="C373" s="21">
        <v>45784</v>
      </c>
      <c r="D373" s="20" t="s">
        <v>201</v>
      </c>
      <c r="E373" s="20" t="s">
        <v>29</v>
      </c>
      <c r="F373" s="20" t="s">
        <v>189</v>
      </c>
      <c r="G373" s="20">
        <v>884</v>
      </c>
      <c r="H373" s="25">
        <v>0.60069444444444442</v>
      </c>
      <c r="I373" s="25">
        <v>0.70486111111111116</v>
      </c>
      <c r="J373" s="20">
        <v>189</v>
      </c>
      <c r="K373" s="20">
        <v>0</v>
      </c>
      <c r="L373" s="20">
        <v>189</v>
      </c>
      <c r="M373" s="26">
        <v>0</v>
      </c>
      <c r="N373" s="20"/>
    </row>
    <row r="374" spans="3:14">
      <c r="C374" s="21">
        <v>45784</v>
      </c>
      <c r="D374" s="20" t="s">
        <v>139</v>
      </c>
      <c r="E374" s="20" t="s">
        <v>410</v>
      </c>
      <c r="F374" s="20" t="s">
        <v>400</v>
      </c>
      <c r="G374" s="20">
        <v>828</v>
      </c>
      <c r="H374" s="25">
        <v>0.34027777777777779</v>
      </c>
      <c r="I374" s="25">
        <v>0.79513888888888884</v>
      </c>
      <c r="J374" s="20">
        <v>27</v>
      </c>
      <c r="K374" s="20">
        <v>24</v>
      </c>
      <c r="L374" s="20">
        <v>3</v>
      </c>
      <c r="M374" s="26">
        <v>88.888888888888886</v>
      </c>
      <c r="N374" s="20"/>
    </row>
    <row r="375" spans="3:14">
      <c r="C375" s="21">
        <v>45784</v>
      </c>
      <c r="D375" s="20" t="s">
        <v>30</v>
      </c>
      <c r="E375" s="20" t="s">
        <v>201</v>
      </c>
      <c r="F375" s="20" t="s">
        <v>189</v>
      </c>
      <c r="G375" s="20">
        <v>883</v>
      </c>
      <c r="H375" s="25">
        <v>0.45833333333333331</v>
      </c>
      <c r="I375" s="25">
        <v>0.54513888888888884</v>
      </c>
      <c r="J375" s="20">
        <v>189</v>
      </c>
      <c r="K375" s="20">
        <v>20</v>
      </c>
      <c r="L375" s="20">
        <v>169</v>
      </c>
      <c r="M375" s="26">
        <v>10.582010582010582</v>
      </c>
      <c r="N375" s="20"/>
    </row>
    <row r="376" spans="3:14">
      <c r="C376" s="21">
        <v>45786</v>
      </c>
      <c r="D376" s="20" t="s">
        <v>185</v>
      </c>
      <c r="E376" s="20" t="s">
        <v>13</v>
      </c>
      <c r="F376" s="20" t="s">
        <v>186</v>
      </c>
      <c r="G376" s="20">
        <v>920</v>
      </c>
      <c r="H376" s="25">
        <v>0.63888888888888884</v>
      </c>
      <c r="I376" s="25">
        <v>0.78125</v>
      </c>
      <c r="J376" s="20">
        <v>60</v>
      </c>
      <c r="K376" s="20">
        <v>38</v>
      </c>
      <c r="L376" s="20">
        <v>22</v>
      </c>
      <c r="M376" s="26">
        <v>63.333333333333336</v>
      </c>
      <c r="N376" s="20"/>
    </row>
    <row r="377" spans="3:14">
      <c r="C377" s="21">
        <v>45786</v>
      </c>
      <c r="D377" s="20" t="s">
        <v>13</v>
      </c>
      <c r="E377" s="20" t="s">
        <v>175</v>
      </c>
      <c r="F377" s="20" t="s">
        <v>174</v>
      </c>
      <c r="G377" s="20">
        <v>5002</v>
      </c>
      <c r="H377" s="25">
        <v>0.52777777777777779</v>
      </c>
      <c r="I377" s="25">
        <v>0.77430555555555558</v>
      </c>
      <c r="J377" s="20">
        <v>10</v>
      </c>
      <c r="K377" s="20">
        <v>2</v>
      </c>
      <c r="L377" s="20">
        <v>8</v>
      </c>
      <c r="M377" s="26">
        <v>20</v>
      </c>
      <c r="N377" s="20"/>
    </row>
    <row r="378" spans="3:14">
      <c r="C378" s="21">
        <v>45786</v>
      </c>
      <c r="D378" s="20" t="s">
        <v>415</v>
      </c>
      <c r="E378" s="20" t="s">
        <v>185</v>
      </c>
      <c r="F378" s="20" t="s">
        <v>186</v>
      </c>
      <c r="G378" s="20">
        <v>9197</v>
      </c>
      <c r="H378" s="25">
        <v>0.34375</v>
      </c>
      <c r="I378" s="25">
        <v>0.43402777777777779</v>
      </c>
      <c r="J378" s="20">
        <v>30</v>
      </c>
      <c r="K378" s="20">
        <v>8</v>
      </c>
      <c r="L378" s="20">
        <v>22</v>
      </c>
      <c r="M378" s="26">
        <v>26.666666666666668</v>
      </c>
      <c r="N378" s="20"/>
    </row>
    <row r="379" spans="3:14">
      <c r="C379" s="21">
        <v>45787</v>
      </c>
      <c r="D379" s="20" t="s">
        <v>417</v>
      </c>
      <c r="E379" s="20" t="s">
        <v>13</v>
      </c>
      <c r="F379" s="20" t="s">
        <v>250</v>
      </c>
      <c r="G379" s="20">
        <v>732</v>
      </c>
      <c r="H379" s="25">
        <v>0.50347222222222221</v>
      </c>
      <c r="I379" s="25">
        <v>0.61805555555555558</v>
      </c>
      <c r="J379" s="20">
        <v>45</v>
      </c>
      <c r="K379" s="20">
        <v>38</v>
      </c>
      <c r="L379" s="20">
        <v>7</v>
      </c>
      <c r="M379" s="26">
        <v>84.444444444444443</v>
      </c>
      <c r="N379" s="20"/>
    </row>
    <row r="380" spans="3:14">
      <c r="C380" s="21">
        <v>45787</v>
      </c>
      <c r="D380" s="20" t="s">
        <v>36</v>
      </c>
      <c r="E380" s="20" t="s">
        <v>192</v>
      </c>
      <c r="F380" s="20" t="s">
        <v>193</v>
      </c>
      <c r="G380" s="20">
        <v>1127</v>
      </c>
      <c r="H380" s="25">
        <v>0.53472222222222221</v>
      </c>
      <c r="I380" s="25">
        <v>0.625</v>
      </c>
      <c r="J380" s="20">
        <v>12</v>
      </c>
      <c r="K380" s="20">
        <v>12</v>
      </c>
      <c r="L380" s="20">
        <v>0</v>
      </c>
      <c r="M380" s="26">
        <v>100</v>
      </c>
      <c r="N380" s="20"/>
    </row>
    <row r="381" spans="3:14">
      <c r="C381" s="21">
        <v>45787</v>
      </c>
      <c r="D381" s="20" t="s">
        <v>36</v>
      </c>
      <c r="E381" s="20" t="s">
        <v>196</v>
      </c>
      <c r="F381" s="20" t="s">
        <v>193</v>
      </c>
      <c r="G381" s="20">
        <v>1819</v>
      </c>
      <c r="H381" s="25">
        <v>0.32291666666666669</v>
      </c>
      <c r="I381" s="25">
        <v>0.40625</v>
      </c>
      <c r="J381" s="20">
        <v>12</v>
      </c>
      <c r="K381" s="20">
        <v>7</v>
      </c>
      <c r="L381" s="20">
        <v>5</v>
      </c>
      <c r="M381" s="26">
        <v>58.333333333333336</v>
      </c>
      <c r="N381" s="20"/>
    </row>
    <row r="382" spans="3:14">
      <c r="C382" s="21">
        <v>45787</v>
      </c>
      <c r="D382" s="20" t="s">
        <v>37</v>
      </c>
      <c r="E382" s="20" t="s">
        <v>147</v>
      </c>
      <c r="F382" s="20" t="s">
        <v>181</v>
      </c>
      <c r="G382" s="20">
        <v>1316</v>
      </c>
      <c r="H382" s="25">
        <v>0.50347222222222221</v>
      </c>
      <c r="I382" s="25">
        <v>0.71875</v>
      </c>
      <c r="J382" s="20">
        <v>16</v>
      </c>
      <c r="K382" s="20">
        <v>16</v>
      </c>
      <c r="L382" s="20">
        <v>0</v>
      </c>
      <c r="M382" s="26">
        <v>100</v>
      </c>
      <c r="N382" s="20"/>
    </row>
    <row r="383" spans="3:14">
      <c r="C383" s="21">
        <v>45787</v>
      </c>
      <c r="D383" s="20" t="s">
        <v>173</v>
      </c>
      <c r="E383" s="20" t="s">
        <v>13</v>
      </c>
      <c r="F383" s="20" t="s">
        <v>174</v>
      </c>
      <c r="G383" s="20">
        <v>6001</v>
      </c>
      <c r="H383" s="25">
        <v>0.37847222222222221</v>
      </c>
      <c r="I383" s="25">
        <v>0.55902777777777779</v>
      </c>
      <c r="J383" s="20">
        <v>10</v>
      </c>
      <c r="K383" s="20">
        <v>9</v>
      </c>
      <c r="L383" s="20">
        <v>1</v>
      </c>
      <c r="M383" s="26">
        <v>90</v>
      </c>
      <c r="N383" s="20"/>
    </row>
    <row r="384" spans="3:14">
      <c r="C384" s="21">
        <v>45787</v>
      </c>
      <c r="D384" s="20" t="s">
        <v>341</v>
      </c>
      <c r="E384" s="20" t="s">
        <v>13</v>
      </c>
      <c r="F384" s="20" t="s">
        <v>250</v>
      </c>
      <c r="G384" s="20">
        <v>1884</v>
      </c>
      <c r="H384" s="25">
        <v>0.76388888888888884</v>
      </c>
      <c r="I384" s="25">
        <v>0.94791666666666663</v>
      </c>
      <c r="J384" s="20">
        <v>20</v>
      </c>
      <c r="K384" s="20">
        <v>8</v>
      </c>
      <c r="L384" s="20">
        <v>12</v>
      </c>
      <c r="M384" s="26">
        <v>40</v>
      </c>
      <c r="N384" s="20"/>
    </row>
    <row r="385" spans="3:14">
      <c r="C385" s="21">
        <v>45787</v>
      </c>
      <c r="D385" s="20" t="s">
        <v>341</v>
      </c>
      <c r="E385" s="20" t="s">
        <v>13</v>
      </c>
      <c r="F385" s="20" t="s">
        <v>250</v>
      </c>
      <c r="G385" s="20">
        <v>1884</v>
      </c>
      <c r="H385" s="25">
        <v>0.76388888888888884</v>
      </c>
      <c r="I385" s="25">
        <v>0.91319444444444442</v>
      </c>
      <c r="J385" s="20">
        <v>25</v>
      </c>
      <c r="K385" s="20">
        <v>11</v>
      </c>
      <c r="L385" s="20">
        <v>14</v>
      </c>
      <c r="M385" s="26">
        <v>44</v>
      </c>
      <c r="N385" s="20"/>
    </row>
    <row r="386" spans="3:14">
      <c r="C386" s="21">
        <v>45787</v>
      </c>
      <c r="D386" s="20" t="s">
        <v>252</v>
      </c>
      <c r="E386" s="20" t="s">
        <v>13</v>
      </c>
      <c r="F386" s="20" t="s">
        <v>272</v>
      </c>
      <c r="G386" s="20">
        <v>60</v>
      </c>
      <c r="H386" s="25">
        <v>0.60763888888888884</v>
      </c>
      <c r="I386" s="25">
        <v>0.71527777777777779</v>
      </c>
      <c r="J386" s="20">
        <v>52</v>
      </c>
      <c r="K386" s="20">
        <v>40</v>
      </c>
      <c r="L386" s="20">
        <v>12</v>
      </c>
      <c r="M386" s="26">
        <v>76.92307692307692</v>
      </c>
      <c r="N386" s="20"/>
    </row>
    <row r="387" spans="3:14">
      <c r="C387" s="21">
        <v>45787</v>
      </c>
      <c r="D387" s="20" t="s">
        <v>147</v>
      </c>
      <c r="E387" s="20" t="s">
        <v>180</v>
      </c>
      <c r="F387" s="20" t="s">
        <v>181</v>
      </c>
      <c r="G387" s="20">
        <v>2022</v>
      </c>
      <c r="H387" s="25">
        <v>0.83680555555555558</v>
      </c>
      <c r="I387" s="25">
        <v>0.90277777777777779</v>
      </c>
      <c r="J387" s="20">
        <v>16</v>
      </c>
      <c r="K387" s="20">
        <v>16</v>
      </c>
      <c r="L387" s="20">
        <v>0</v>
      </c>
      <c r="M387" s="26">
        <v>100</v>
      </c>
      <c r="N387" s="20"/>
    </row>
    <row r="388" spans="3:14">
      <c r="C388" s="21">
        <v>45787</v>
      </c>
      <c r="D388" s="20" t="s">
        <v>13</v>
      </c>
      <c r="E388" s="20" t="s">
        <v>192</v>
      </c>
      <c r="F388" s="20" t="s">
        <v>250</v>
      </c>
      <c r="G388" s="20">
        <v>765</v>
      </c>
      <c r="H388" s="25">
        <v>0.67708333333333337</v>
      </c>
      <c r="I388" s="25">
        <v>0.79513888888888884</v>
      </c>
      <c r="J388" s="20">
        <v>45</v>
      </c>
      <c r="K388" s="20">
        <v>37</v>
      </c>
      <c r="L388" s="20">
        <v>8</v>
      </c>
      <c r="M388" s="26">
        <v>82.222222222222229</v>
      </c>
      <c r="N388" s="20"/>
    </row>
    <row r="389" spans="3:14">
      <c r="C389" s="21">
        <v>45787</v>
      </c>
      <c r="D389" s="20" t="s">
        <v>13</v>
      </c>
      <c r="E389" s="20" t="s">
        <v>183</v>
      </c>
      <c r="F389" s="20" t="s">
        <v>174</v>
      </c>
      <c r="G389" s="20">
        <v>6002</v>
      </c>
      <c r="H389" s="25">
        <v>0.60069444444444442</v>
      </c>
      <c r="I389" s="25">
        <v>0.85069444444444442</v>
      </c>
      <c r="J389" s="20">
        <v>10</v>
      </c>
      <c r="K389" s="20">
        <v>5</v>
      </c>
      <c r="L389" s="20">
        <v>5</v>
      </c>
      <c r="M389" s="26">
        <v>50</v>
      </c>
      <c r="N389" s="20"/>
    </row>
    <row r="390" spans="3:14">
      <c r="C390" s="21">
        <v>45787</v>
      </c>
      <c r="D390" s="20" t="s">
        <v>13</v>
      </c>
      <c r="E390" s="20" t="s">
        <v>196</v>
      </c>
      <c r="F390" s="20" t="s">
        <v>250</v>
      </c>
      <c r="G390" s="20">
        <v>741</v>
      </c>
      <c r="H390" s="25">
        <v>0.37152777777777779</v>
      </c>
      <c r="I390" s="25">
        <v>0.47916666666666669</v>
      </c>
      <c r="J390" s="20">
        <v>22</v>
      </c>
      <c r="K390" s="20">
        <v>2</v>
      </c>
      <c r="L390" s="20">
        <v>20</v>
      </c>
      <c r="M390" s="26">
        <v>9.0909090909090917</v>
      </c>
      <c r="N390" s="20"/>
    </row>
    <row r="391" spans="3:14">
      <c r="C391" s="21">
        <v>45787</v>
      </c>
      <c r="D391" s="20" t="s">
        <v>13</v>
      </c>
      <c r="E391" s="20" t="s">
        <v>234</v>
      </c>
      <c r="F391" s="20" t="s">
        <v>250</v>
      </c>
      <c r="G391" s="20">
        <v>1831</v>
      </c>
      <c r="H391" s="25">
        <v>0.47916666666666669</v>
      </c>
      <c r="I391" s="25">
        <v>0.58680555555555558</v>
      </c>
      <c r="J391" s="20">
        <v>45</v>
      </c>
      <c r="K391" s="20">
        <v>17</v>
      </c>
      <c r="L391" s="20">
        <v>28</v>
      </c>
      <c r="M391" s="26">
        <v>37.777777777777779</v>
      </c>
      <c r="N391" s="20"/>
    </row>
    <row r="392" spans="3:14">
      <c r="C392" s="21">
        <v>45787</v>
      </c>
      <c r="D392" s="20" t="s">
        <v>13</v>
      </c>
      <c r="E392" s="20" t="s">
        <v>346</v>
      </c>
      <c r="F392" s="20" t="s">
        <v>250</v>
      </c>
      <c r="G392" s="20">
        <v>573</v>
      </c>
      <c r="H392" s="25">
        <v>0.4826388888888889</v>
      </c>
      <c r="I392" s="25">
        <v>0.56597222222222221</v>
      </c>
      <c r="J392" s="20">
        <v>45</v>
      </c>
      <c r="K392" s="20">
        <v>34</v>
      </c>
      <c r="L392" s="20">
        <v>11</v>
      </c>
      <c r="M392" s="26">
        <v>75.555555555555557</v>
      </c>
      <c r="N392" s="20"/>
    </row>
    <row r="393" spans="3:14">
      <c r="C393" s="21">
        <v>45787</v>
      </c>
      <c r="D393" s="20" t="s">
        <v>13</v>
      </c>
      <c r="E393" s="20" t="s">
        <v>236</v>
      </c>
      <c r="F393" s="20" t="s">
        <v>250</v>
      </c>
      <c r="G393" s="20">
        <v>809</v>
      </c>
      <c r="H393" s="25">
        <v>0.49652777777777779</v>
      </c>
      <c r="I393" s="25">
        <v>0.61805555555555558</v>
      </c>
      <c r="J393" s="20">
        <v>45</v>
      </c>
      <c r="K393" s="20">
        <v>45</v>
      </c>
      <c r="L393" s="20">
        <v>0</v>
      </c>
      <c r="M393" s="26">
        <v>100</v>
      </c>
      <c r="N393" s="20"/>
    </row>
    <row r="394" spans="3:14">
      <c r="C394" s="21">
        <v>45787</v>
      </c>
      <c r="D394" s="20" t="s">
        <v>13</v>
      </c>
      <c r="E394" s="20" t="s">
        <v>277</v>
      </c>
      <c r="F394" s="20" t="s">
        <v>278</v>
      </c>
      <c r="G394" s="20">
        <v>897</v>
      </c>
      <c r="H394" s="25">
        <v>0.78472222222222221</v>
      </c>
      <c r="I394" s="25">
        <v>0.21180555555555555</v>
      </c>
      <c r="J394" s="20">
        <v>80</v>
      </c>
      <c r="K394" s="20">
        <v>69</v>
      </c>
      <c r="L394" s="20">
        <v>11</v>
      </c>
      <c r="M394" s="26">
        <v>86.25</v>
      </c>
      <c r="N394" s="20"/>
    </row>
    <row r="395" spans="3:14">
      <c r="C395" s="21">
        <v>45787</v>
      </c>
      <c r="D395" s="20" t="s">
        <v>346</v>
      </c>
      <c r="E395" s="20" t="s">
        <v>13</v>
      </c>
      <c r="F395" s="20" t="s">
        <v>250</v>
      </c>
      <c r="G395" s="20">
        <v>572</v>
      </c>
      <c r="H395" s="25">
        <v>0.52777777777777779</v>
      </c>
      <c r="I395" s="25">
        <v>0.61458333333333337</v>
      </c>
      <c r="J395" s="20">
        <v>45</v>
      </c>
      <c r="K395" s="20">
        <v>45</v>
      </c>
      <c r="L395" s="20">
        <v>0</v>
      </c>
      <c r="M395" s="26">
        <v>100</v>
      </c>
      <c r="N395" s="20"/>
    </row>
    <row r="396" spans="3:14">
      <c r="C396" s="21">
        <v>45787</v>
      </c>
      <c r="D396" s="20" t="s">
        <v>348</v>
      </c>
      <c r="E396" s="20" t="s">
        <v>13</v>
      </c>
      <c r="F396" s="20" t="s">
        <v>250</v>
      </c>
      <c r="G396" s="20">
        <v>954</v>
      </c>
      <c r="H396" s="25">
        <v>0.79166666666666663</v>
      </c>
      <c r="I396" s="25">
        <v>0.94791666666666663</v>
      </c>
      <c r="J396" s="20">
        <v>45</v>
      </c>
      <c r="K396" s="20">
        <v>15</v>
      </c>
      <c r="L396" s="20">
        <v>30</v>
      </c>
      <c r="M396" s="26">
        <v>33.333333333333336</v>
      </c>
      <c r="N396" s="20"/>
    </row>
    <row r="397" spans="3:14">
      <c r="C397" s="21">
        <v>45787</v>
      </c>
      <c r="D397" s="20" t="s">
        <v>261</v>
      </c>
      <c r="E397" s="20" t="s">
        <v>252</v>
      </c>
      <c r="F397" s="20" t="s">
        <v>272</v>
      </c>
      <c r="G397" s="20">
        <v>1784</v>
      </c>
      <c r="H397" s="25">
        <v>0.51041666666666663</v>
      </c>
      <c r="I397" s="25">
        <v>0.55902777777777779</v>
      </c>
      <c r="J397" s="20">
        <v>26</v>
      </c>
      <c r="K397" s="20">
        <v>19</v>
      </c>
      <c r="L397" s="20">
        <v>7</v>
      </c>
      <c r="M397" s="26">
        <v>73.07692307692308</v>
      </c>
      <c r="N397" s="20"/>
    </row>
    <row r="398" spans="3:14">
      <c r="C398" s="21">
        <v>45787</v>
      </c>
      <c r="D398" s="20" t="s">
        <v>336</v>
      </c>
      <c r="E398" s="20" t="s">
        <v>252</v>
      </c>
      <c r="F398" s="20" t="s">
        <v>272</v>
      </c>
      <c r="G398" s="20">
        <v>585</v>
      </c>
      <c r="H398" s="25">
        <v>0.47916666666666669</v>
      </c>
      <c r="I398" s="25">
        <v>0.53819444444444442</v>
      </c>
      <c r="J398" s="20">
        <v>26</v>
      </c>
      <c r="K398" s="20">
        <v>21</v>
      </c>
      <c r="L398" s="20">
        <v>5</v>
      </c>
      <c r="M398" s="26">
        <v>80.769230769230774</v>
      </c>
      <c r="N398" s="20"/>
    </row>
    <row r="399" spans="3:14">
      <c r="C399" s="21">
        <v>45787</v>
      </c>
      <c r="D399" s="20" t="s">
        <v>254</v>
      </c>
      <c r="E399" s="20" t="s">
        <v>13</v>
      </c>
      <c r="F399" s="20" t="s">
        <v>250</v>
      </c>
      <c r="G399" s="20">
        <v>942</v>
      </c>
      <c r="H399" s="25">
        <v>0.89930555555555558</v>
      </c>
      <c r="I399" s="25">
        <v>2.0833333333333332E-2</v>
      </c>
      <c r="J399" s="20">
        <v>45</v>
      </c>
      <c r="K399" s="20">
        <v>39</v>
      </c>
      <c r="L399" s="20">
        <v>6</v>
      </c>
      <c r="M399" s="26">
        <v>86.666666666666671</v>
      </c>
      <c r="N399" s="20"/>
    </row>
    <row r="400" spans="3:14">
      <c r="C400" s="21">
        <v>45788</v>
      </c>
      <c r="D400" s="20" t="s">
        <v>33</v>
      </c>
      <c r="E400" s="20" t="s">
        <v>147</v>
      </c>
      <c r="F400" s="20" t="s">
        <v>181</v>
      </c>
      <c r="G400" s="20">
        <v>1304</v>
      </c>
      <c r="H400" s="25">
        <v>0.5</v>
      </c>
      <c r="I400" s="25">
        <v>0.72569444444444442</v>
      </c>
      <c r="J400" s="20">
        <v>9</v>
      </c>
      <c r="K400" s="20">
        <v>8</v>
      </c>
      <c r="L400" s="20">
        <v>1</v>
      </c>
      <c r="M400" s="26">
        <v>88.888888888888886</v>
      </c>
      <c r="N400" s="20"/>
    </row>
    <row r="401" spans="3:14">
      <c r="C401" s="21">
        <v>45788</v>
      </c>
      <c r="D401" s="20" t="s">
        <v>354</v>
      </c>
      <c r="E401" s="20" t="s">
        <v>36</v>
      </c>
      <c r="F401" s="20" t="s">
        <v>355</v>
      </c>
      <c r="G401" s="20">
        <v>107</v>
      </c>
      <c r="H401" s="25">
        <v>0.48958333333333331</v>
      </c>
      <c r="I401" s="25">
        <v>0.64930555555555558</v>
      </c>
      <c r="J401" s="20">
        <v>12</v>
      </c>
      <c r="K401" s="20">
        <v>0</v>
      </c>
      <c r="L401" s="20">
        <v>12</v>
      </c>
      <c r="M401" s="26">
        <v>0</v>
      </c>
      <c r="N401" s="20"/>
    </row>
    <row r="402" spans="3:14">
      <c r="C402" s="21">
        <v>45788</v>
      </c>
      <c r="D402" s="20" t="s">
        <v>354</v>
      </c>
      <c r="E402" s="20" t="s">
        <v>13</v>
      </c>
      <c r="F402" s="20" t="s">
        <v>355</v>
      </c>
      <c r="G402" s="20">
        <v>109</v>
      </c>
      <c r="H402" s="25">
        <v>0.44791666666666669</v>
      </c>
      <c r="I402" s="25">
        <v>0.64236111111111116</v>
      </c>
      <c r="J402" s="20">
        <v>30</v>
      </c>
      <c r="K402" s="20">
        <v>2</v>
      </c>
      <c r="L402" s="20">
        <v>28</v>
      </c>
      <c r="M402" s="26">
        <v>6.666666666666667</v>
      </c>
      <c r="N402" s="20"/>
    </row>
    <row r="403" spans="3:14">
      <c r="C403" s="21">
        <v>45788</v>
      </c>
      <c r="D403" s="20" t="s">
        <v>36</v>
      </c>
      <c r="E403" s="20" t="s">
        <v>354</v>
      </c>
      <c r="F403" s="20" t="s">
        <v>355</v>
      </c>
      <c r="G403" s="20">
        <v>108</v>
      </c>
      <c r="H403" s="25">
        <v>0.69097222222222221</v>
      </c>
      <c r="I403" s="25">
        <v>0.91666666666666663</v>
      </c>
      <c r="J403" s="20">
        <v>12</v>
      </c>
      <c r="K403" s="20">
        <v>0</v>
      </c>
      <c r="L403" s="20">
        <v>12</v>
      </c>
      <c r="M403" s="26">
        <v>0</v>
      </c>
      <c r="N403" s="20"/>
    </row>
    <row r="404" spans="3:14">
      <c r="C404" s="21">
        <v>45788</v>
      </c>
      <c r="D404" s="20" t="s">
        <v>36</v>
      </c>
      <c r="E404" s="20" t="s">
        <v>209</v>
      </c>
      <c r="F404" s="20" t="s">
        <v>278</v>
      </c>
      <c r="G404" s="20">
        <v>775</v>
      </c>
      <c r="H404" s="25">
        <v>0.44444444444444442</v>
      </c>
      <c r="I404" s="25">
        <v>0.54513888888888884</v>
      </c>
      <c r="J404" s="20">
        <v>45</v>
      </c>
      <c r="K404" s="20">
        <v>7</v>
      </c>
      <c r="L404" s="20">
        <v>38</v>
      </c>
      <c r="M404" s="26">
        <v>15.555555555555555</v>
      </c>
      <c r="N404" s="20"/>
    </row>
    <row r="405" spans="3:14">
      <c r="C405" s="21">
        <v>45788</v>
      </c>
      <c r="D405" s="20" t="s">
        <v>36</v>
      </c>
      <c r="E405" s="20" t="s">
        <v>147</v>
      </c>
      <c r="F405" s="20" t="s">
        <v>181</v>
      </c>
      <c r="G405" s="20">
        <v>1854</v>
      </c>
      <c r="H405" s="25">
        <v>0.5</v>
      </c>
      <c r="I405" s="25">
        <v>0.69097222222222221</v>
      </c>
      <c r="J405" s="20">
        <v>11</v>
      </c>
      <c r="K405" s="20">
        <v>11</v>
      </c>
      <c r="L405" s="20">
        <v>0</v>
      </c>
      <c r="M405" s="26">
        <v>100</v>
      </c>
      <c r="N405" s="20"/>
    </row>
    <row r="406" spans="3:14">
      <c r="C406" s="21">
        <v>45788</v>
      </c>
      <c r="D406" s="20" t="s">
        <v>209</v>
      </c>
      <c r="E406" s="20" t="s">
        <v>13</v>
      </c>
      <c r="F406" s="20" t="s">
        <v>278</v>
      </c>
      <c r="G406" s="20">
        <v>776</v>
      </c>
      <c r="H406" s="25">
        <v>0.58680555555555558</v>
      </c>
      <c r="I406" s="25">
        <v>0.71527777777777779</v>
      </c>
      <c r="J406" s="20">
        <v>45</v>
      </c>
      <c r="K406" s="20">
        <v>5</v>
      </c>
      <c r="L406" s="20">
        <v>40</v>
      </c>
      <c r="M406" s="26">
        <v>11.111111111111111</v>
      </c>
      <c r="N406" s="20"/>
    </row>
    <row r="407" spans="3:14">
      <c r="C407" s="21">
        <v>45788</v>
      </c>
      <c r="D407" s="20" t="s">
        <v>192</v>
      </c>
      <c r="E407" s="20" t="s">
        <v>37</v>
      </c>
      <c r="F407" s="20" t="s">
        <v>193</v>
      </c>
      <c r="G407" s="20">
        <v>1146</v>
      </c>
      <c r="H407" s="25">
        <v>0.86111111111111116</v>
      </c>
      <c r="I407" s="25">
        <v>0.95138888888888884</v>
      </c>
      <c r="J407" s="20">
        <v>12</v>
      </c>
      <c r="K407" s="20">
        <v>12</v>
      </c>
      <c r="L407" s="20">
        <v>0</v>
      </c>
      <c r="M407" s="26">
        <v>100</v>
      </c>
      <c r="N407" s="20"/>
    </row>
    <row r="408" spans="3:14">
      <c r="C408" s="21">
        <v>45788</v>
      </c>
      <c r="D408" s="20" t="s">
        <v>192</v>
      </c>
      <c r="E408" s="20" t="s">
        <v>13</v>
      </c>
      <c r="F408" s="20" t="s">
        <v>250</v>
      </c>
      <c r="G408" s="20">
        <v>1328</v>
      </c>
      <c r="H408" s="25">
        <v>0.50694444444444442</v>
      </c>
      <c r="I408" s="25">
        <v>0.625</v>
      </c>
      <c r="J408" s="20">
        <v>45</v>
      </c>
      <c r="K408" s="20">
        <v>36</v>
      </c>
      <c r="L408" s="20">
        <v>9</v>
      </c>
      <c r="M408" s="26">
        <v>80</v>
      </c>
      <c r="N408" s="20"/>
    </row>
    <row r="409" spans="3:14">
      <c r="C409" s="21">
        <v>45788</v>
      </c>
      <c r="D409" s="20" t="s">
        <v>147</v>
      </c>
      <c r="E409" s="20" t="s">
        <v>33</v>
      </c>
      <c r="F409" s="20" t="s">
        <v>181</v>
      </c>
      <c r="G409" s="20">
        <v>1305</v>
      </c>
      <c r="H409" s="25">
        <v>0.55208333333333337</v>
      </c>
      <c r="I409" s="25">
        <v>0.70833333333333337</v>
      </c>
      <c r="J409" s="20">
        <v>10</v>
      </c>
      <c r="K409" s="20">
        <v>10</v>
      </c>
      <c r="L409" s="20">
        <v>0</v>
      </c>
      <c r="M409" s="26">
        <v>100</v>
      </c>
      <c r="N409" s="20"/>
    </row>
    <row r="410" spans="3:14">
      <c r="C410" s="21">
        <v>45788</v>
      </c>
      <c r="D410" s="20" t="s">
        <v>147</v>
      </c>
      <c r="E410" s="20" t="s">
        <v>180</v>
      </c>
      <c r="F410" s="20" t="s">
        <v>181</v>
      </c>
      <c r="G410" s="20">
        <v>2020</v>
      </c>
      <c r="H410" s="25">
        <v>0.76736111111111116</v>
      </c>
      <c r="I410" s="25">
        <v>0.82986111111111116</v>
      </c>
      <c r="J410" s="20">
        <v>45</v>
      </c>
      <c r="K410" s="20">
        <v>44</v>
      </c>
      <c r="L410" s="20">
        <v>1</v>
      </c>
      <c r="M410" s="26">
        <v>97.777777777777771</v>
      </c>
      <c r="N410" s="20"/>
    </row>
    <row r="411" spans="3:14">
      <c r="C411" s="21">
        <v>45788</v>
      </c>
      <c r="D411" s="20" t="s">
        <v>147</v>
      </c>
      <c r="E411" s="20" t="s">
        <v>180</v>
      </c>
      <c r="F411" s="20" t="s">
        <v>181</v>
      </c>
      <c r="G411" s="20">
        <v>2022</v>
      </c>
      <c r="H411" s="25">
        <v>0.83680555555555558</v>
      </c>
      <c r="I411" s="25">
        <v>0.90277777777777779</v>
      </c>
      <c r="J411" s="20">
        <v>9</v>
      </c>
      <c r="K411" s="20">
        <v>8</v>
      </c>
      <c r="L411" s="20">
        <v>1</v>
      </c>
      <c r="M411" s="26">
        <v>88.888888888888886</v>
      </c>
      <c r="N411" s="20"/>
    </row>
    <row r="412" spans="3:14">
      <c r="C412" s="21">
        <v>45788</v>
      </c>
      <c r="D412" s="20" t="s">
        <v>147</v>
      </c>
      <c r="E412" s="20" t="s">
        <v>36</v>
      </c>
      <c r="F412" s="20" t="s">
        <v>181</v>
      </c>
      <c r="G412" s="20">
        <v>1855</v>
      </c>
      <c r="H412" s="25">
        <v>0.59722222222222221</v>
      </c>
      <c r="I412" s="25">
        <v>0.71180555555555558</v>
      </c>
      <c r="J412" s="20">
        <v>12</v>
      </c>
      <c r="K412" s="20">
        <v>12</v>
      </c>
      <c r="L412" s="20">
        <v>0</v>
      </c>
      <c r="M412" s="26">
        <v>100</v>
      </c>
      <c r="N412" s="20"/>
    </row>
    <row r="413" spans="3:14">
      <c r="C413" s="21">
        <v>45788</v>
      </c>
      <c r="D413" s="20" t="s">
        <v>147</v>
      </c>
      <c r="E413" s="20" t="s">
        <v>37</v>
      </c>
      <c r="F413" s="20" t="s">
        <v>181</v>
      </c>
      <c r="G413" s="20">
        <v>1317</v>
      </c>
      <c r="H413" s="25">
        <v>0.58680555555555558</v>
      </c>
      <c r="I413" s="25">
        <v>0.72569444444444442</v>
      </c>
      <c r="J413" s="20">
        <v>14</v>
      </c>
      <c r="K413" s="20">
        <v>13</v>
      </c>
      <c r="L413" s="20">
        <v>1</v>
      </c>
      <c r="M413" s="26">
        <v>92.857142857142861</v>
      </c>
      <c r="N413" s="20"/>
    </row>
    <row r="414" spans="3:14">
      <c r="C414" s="21">
        <v>45788</v>
      </c>
      <c r="D414" s="20" t="s">
        <v>147</v>
      </c>
      <c r="E414" s="20" t="s">
        <v>13</v>
      </c>
      <c r="F414" s="20" t="s">
        <v>181</v>
      </c>
      <c r="G414" s="20">
        <v>1859</v>
      </c>
      <c r="H414" s="25">
        <v>0.55208333333333337</v>
      </c>
      <c r="I414" s="25">
        <v>0.70138888888888884</v>
      </c>
      <c r="J414" s="20">
        <v>26</v>
      </c>
      <c r="K414" s="20">
        <v>22</v>
      </c>
      <c r="L414" s="20">
        <v>4</v>
      </c>
      <c r="M414" s="26">
        <v>84.615384615384613</v>
      </c>
      <c r="N414" s="20"/>
    </row>
    <row r="415" spans="3:14">
      <c r="C415" s="21">
        <v>45788</v>
      </c>
      <c r="D415" s="20" t="s">
        <v>147</v>
      </c>
      <c r="E415" s="20" t="s">
        <v>22</v>
      </c>
      <c r="F415" s="20" t="s">
        <v>181</v>
      </c>
      <c r="G415" s="20">
        <v>1313</v>
      </c>
      <c r="H415" s="25">
        <v>0.59375</v>
      </c>
      <c r="I415" s="25">
        <v>0.72569444444444442</v>
      </c>
      <c r="J415" s="20">
        <v>9</v>
      </c>
      <c r="K415" s="20">
        <v>8</v>
      </c>
      <c r="L415" s="20">
        <v>1</v>
      </c>
      <c r="M415" s="26">
        <v>88.888888888888886</v>
      </c>
      <c r="N415" s="20"/>
    </row>
    <row r="416" spans="3:14">
      <c r="C416" s="21">
        <v>45788</v>
      </c>
      <c r="D416" s="20" t="s">
        <v>13</v>
      </c>
      <c r="E416" s="20" t="s">
        <v>354</v>
      </c>
      <c r="F416" s="20" t="s">
        <v>355</v>
      </c>
      <c r="G416" s="20">
        <v>110</v>
      </c>
      <c r="H416" s="25">
        <v>0.69097222222222221</v>
      </c>
      <c r="I416" s="25">
        <v>0.94097222222222221</v>
      </c>
      <c r="J416" s="20">
        <v>30</v>
      </c>
      <c r="K416" s="20">
        <v>2</v>
      </c>
      <c r="L416" s="20">
        <v>28</v>
      </c>
      <c r="M416" s="26">
        <v>6.666666666666667</v>
      </c>
      <c r="N416" s="20"/>
    </row>
    <row r="417" spans="3:14">
      <c r="C417" s="21">
        <v>45788</v>
      </c>
      <c r="D417" s="20" t="s">
        <v>13</v>
      </c>
      <c r="E417" s="20" t="s">
        <v>392</v>
      </c>
      <c r="F417" s="20" t="s">
        <v>250</v>
      </c>
      <c r="G417" s="20">
        <v>1355</v>
      </c>
      <c r="H417" s="25">
        <v>0.46875</v>
      </c>
      <c r="I417" s="25">
        <v>0.50694444444444442</v>
      </c>
      <c r="J417" s="20">
        <v>40</v>
      </c>
      <c r="K417" s="20">
        <v>30</v>
      </c>
      <c r="L417" s="20">
        <v>10</v>
      </c>
      <c r="M417" s="26">
        <v>75</v>
      </c>
      <c r="N417" s="20"/>
    </row>
    <row r="418" spans="3:14">
      <c r="C418" s="21">
        <v>45788</v>
      </c>
      <c r="D418" s="20" t="s">
        <v>13</v>
      </c>
      <c r="E418" s="20" t="s">
        <v>341</v>
      </c>
      <c r="F418" s="20" t="s">
        <v>250</v>
      </c>
      <c r="G418" s="20">
        <v>1881</v>
      </c>
      <c r="H418" s="25">
        <v>0.29166666666666669</v>
      </c>
      <c r="I418" s="25">
        <v>0.35416666666666669</v>
      </c>
      <c r="J418" s="20">
        <v>44</v>
      </c>
      <c r="K418" s="20">
        <v>12</v>
      </c>
      <c r="L418" s="20">
        <v>32</v>
      </c>
      <c r="M418" s="26">
        <v>27.272727272727273</v>
      </c>
      <c r="N418" s="20"/>
    </row>
    <row r="419" spans="3:14">
      <c r="C419" s="21">
        <v>45788</v>
      </c>
      <c r="D419" s="20" t="s">
        <v>13</v>
      </c>
      <c r="E419" s="20" t="s">
        <v>147</v>
      </c>
      <c r="F419" s="20" t="s">
        <v>181</v>
      </c>
      <c r="G419" s="20">
        <v>1858</v>
      </c>
      <c r="H419" s="25">
        <v>0.49652777777777779</v>
      </c>
      <c r="I419" s="25">
        <v>0.71527777777777779</v>
      </c>
      <c r="J419" s="20">
        <v>25</v>
      </c>
      <c r="K419" s="20">
        <v>24</v>
      </c>
      <c r="L419" s="20">
        <v>1</v>
      </c>
      <c r="M419" s="26">
        <v>96</v>
      </c>
      <c r="N419" s="20"/>
    </row>
    <row r="420" spans="3:14">
      <c r="C420" s="21">
        <v>45788</v>
      </c>
      <c r="D420" s="20" t="s">
        <v>13</v>
      </c>
      <c r="E420" s="20" t="s">
        <v>358</v>
      </c>
      <c r="F420" s="20" t="s">
        <v>278</v>
      </c>
      <c r="G420" s="20">
        <v>787</v>
      </c>
      <c r="H420" s="25">
        <v>0.75694444444444442</v>
      </c>
      <c r="I420" s="25">
        <v>0.96180555555555558</v>
      </c>
      <c r="J420" s="20">
        <v>45</v>
      </c>
      <c r="K420" s="20">
        <v>37</v>
      </c>
      <c r="L420" s="20">
        <v>8</v>
      </c>
      <c r="M420" s="26">
        <v>82.222222222222229</v>
      </c>
      <c r="N420" s="20"/>
    </row>
    <row r="421" spans="3:14">
      <c r="C421" s="21">
        <v>45788</v>
      </c>
      <c r="D421" s="20" t="s">
        <v>13</v>
      </c>
      <c r="E421" s="20" t="s">
        <v>291</v>
      </c>
      <c r="F421" s="20" t="s">
        <v>292</v>
      </c>
      <c r="G421" s="20">
        <v>686</v>
      </c>
      <c r="H421" s="25">
        <v>0.71527777777777779</v>
      </c>
      <c r="I421" s="25">
        <v>0.92013888888888884</v>
      </c>
      <c r="J421" s="20">
        <v>26</v>
      </c>
      <c r="K421" s="20">
        <v>15</v>
      </c>
      <c r="L421" s="20">
        <v>11</v>
      </c>
      <c r="M421" s="26">
        <v>57.692307692307693</v>
      </c>
      <c r="N421" s="20"/>
    </row>
    <row r="422" spans="3:14">
      <c r="C422" s="21">
        <v>45788</v>
      </c>
      <c r="D422" s="20" t="s">
        <v>13</v>
      </c>
      <c r="E422" s="20" t="s">
        <v>294</v>
      </c>
      <c r="F422" s="20" t="s">
        <v>295</v>
      </c>
      <c r="G422" s="20">
        <v>472</v>
      </c>
      <c r="H422" s="25">
        <v>0.4236111111111111</v>
      </c>
      <c r="I422" s="25">
        <v>0.61111111111111116</v>
      </c>
      <c r="J422" s="20">
        <v>40</v>
      </c>
      <c r="K422" s="20">
        <v>15</v>
      </c>
      <c r="L422" s="20">
        <v>25</v>
      </c>
      <c r="M422" s="26">
        <v>37.5</v>
      </c>
      <c r="N422" s="20"/>
    </row>
    <row r="423" spans="3:14">
      <c r="C423" s="21">
        <v>45788</v>
      </c>
      <c r="D423" s="20" t="s">
        <v>358</v>
      </c>
      <c r="E423" s="20" t="s">
        <v>36</v>
      </c>
      <c r="F423" s="20" t="s">
        <v>278</v>
      </c>
      <c r="G423" s="20">
        <v>788</v>
      </c>
      <c r="H423" s="25">
        <v>0.99652777777777779</v>
      </c>
      <c r="I423" s="25">
        <v>9.375E-2</v>
      </c>
      <c r="J423" s="20">
        <v>45</v>
      </c>
      <c r="K423" s="20">
        <v>2</v>
      </c>
      <c r="L423" s="20">
        <v>43</v>
      </c>
      <c r="M423" s="26">
        <v>4.4444444444444446</v>
      </c>
      <c r="N423" s="20"/>
    </row>
    <row r="424" spans="3:14">
      <c r="C424" s="21">
        <v>45788</v>
      </c>
      <c r="D424" s="20" t="s">
        <v>236</v>
      </c>
      <c r="E424" s="20" t="s">
        <v>13</v>
      </c>
      <c r="F424" s="20" t="s">
        <v>250</v>
      </c>
      <c r="G424" s="20">
        <v>808</v>
      </c>
      <c r="H424" s="25">
        <v>0.51736111111111116</v>
      </c>
      <c r="I424" s="25">
        <v>0.64930555555555558</v>
      </c>
      <c r="J424" s="20">
        <v>45</v>
      </c>
      <c r="K424" s="20">
        <v>45</v>
      </c>
      <c r="L424" s="20">
        <v>0</v>
      </c>
      <c r="M424" s="26">
        <v>100</v>
      </c>
      <c r="N424" s="20"/>
    </row>
    <row r="425" spans="3:14">
      <c r="C425" s="21">
        <v>45788</v>
      </c>
      <c r="D425" s="20" t="s">
        <v>291</v>
      </c>
      <c r="E425" s="20" t="s">
        <v>214</v>
      </c>
      <c r="F425" s="20" t="s">
        <v>292</v>
      </c>
      <c r="G425" s="20">
        <v>349</v>
      </c>
      <c r="H425" s="25">
        <v>0.96875</v>
      </c>
      <c r="I425" s="25">
        <v>0.99930555555555556</v>
      </c>
      <c r="J425" s="20">
        <v>26</v>
      </c>
      <c r="K425" s="20">
        <v>15</v>
      </c>
      <c r="L425" s="20">
        <v>11</v>
      </c>
      <c r="M425" s="26">
        <v>57.692307692307693</v>
      </c>
      <c r="N425" s="20"/>
    </row>
    <row r="426" spans="3:14">
      <c r="C426" s="21">
        <v>45788</v>
      </c>
      <c r="D426" s="20" t="s">
        <v>277</v>
      </c>
      <c r="E426" s="20" t="s">
        <v>13</v>
      </c>
      <c r="F426" s="20" t="s">
        <v>278</v>
      </c>
      <c r="G426" s="20">
        <v>898</v>
      </c>
      <c r="H426" s="25">
        <v>0.28125</v>
      </c>
      <c r="I426" s="25">
        <v>0.51041666666666663</v>
      </c>
      <c r="J426" s="20">
        <v>80</v>
      </c>
      <c r="K426" s="20">
        <v>61</v>
      </c>
      <c r="L426" s="20">
        <v>19</v>
      </c>
      <c r="M426" s="26">
        <v>76.25</v>
      </c>
      <c r="N426" s="20"/>
    </row>
    <row r="427" spans="3:14">
      <c r="C427" s="21">
        <v>45788</v>
      </c>
      <c r="D427" s="20" t="s">
        <v>22</v>
      </c>
      <c r="E427" s="20" t="s">
        <v>147</v>
      </c>
      <c r="F427" s="20" t="s">
        <v>181</v>
      </c>
      <c r="G427" s="20">
        <v>1302</v>
      </c>
      <c r="H427" s="25">
        <v>0.4826388888888889</v>
      </c>
      <c r="I427" s="25">
        <v>0.69097222222222221</v>
      </c>
      <c r="J427" s="20">
        <v>9</v>
      </c>
      <c r="K427" s="20">
        <v>9</v>
      </c>
      <c r="L427" s="20">
        <v>0</v>
      </c>
      <c r="M427" s="26">
        <v>100</v>
      </c>
      <c r="N427" s="20"/>
    </row>
    <row r="428" spans="3:14">
      <c r="C428" s="21">
        <v>45789</v>
      </c>
      <c r="D428" s="20" t="s">
        <v>185</v>
      </c>
      <c r="E428" s="20" t="s">
        <v>13</v>
      </c>
      <c r="F428" s="20" t="s">
        <v>186</v>
      </c>
      <c r="G428" s="20">
        <v>920</v>
      </c>
      <c r="H428" s="25">
        <v>0.63888888888888884</v>
      </c>
      <c r="I428" s="25">
        <v>0.78125</v>
      </c>
      <c r="J428" s="20">
        <v>40</v>
      </c>
      <c r="K428" s="20">
        <v>40</v>
      </c>
      <c r="L428" s="20">
        <v>0</v>
      </c>
      <c r="M428" s="26">
        <v>100</v>
      </c>
      <c r="N428" s="20"/>
    </row>
    <row r="429" spans="3:14">
      <c r="C429" s="21">
        <v>45789</v>
      </c>
      <c r="D429" s="20" t="s">
        <v>192</v>
      </c>
      <c r="E429" s="20" t="s">
        <v>37</v>
      </c>
      <c r="F429" s="20" t="s">
        <v>193</v>
      </c>
      <c r="G429" s="20">
        <v>1144</v>
      </c>
      <c r="H429" s="25">
        <v>0.67708333333333337</v>
      </c>
      <c r="I429" s="25">
        <v>0.76736111111111116</v>
      </c>
      <c r="J429" s="20">
        <v>12</v>
      </c>
      <c r="K429" s="20">
        <v>12</v>
      </c>
      <c r="L429" s="20">
        <v>0</v>
      </c>
      <c r="M429" s="26">
        <v>100</v>
      </c>
      <c r="N429" s="20"/>
    </row>
    <row r="430" spans="3:14">
      <c r="C430" s="21">
        <v>45789</v>
      </c>
      <c r="D430" s="20" t="s">
        <v>192</v>
      </c>
      <c r="E430" s="20" t="s">
        <v>13</v>
      </c>
      <c r="F430" s="20" t="s">
        <v>250</v>
      </c>
      <c r="G430" s="20">
        <v>1328</v>
      </c>
      <c r="H430" s="25">
        <v>0.50694444444444442</v>
      </c>
      <c r="I430" s="25">
        <v>0.625</v>
      </c>
      <c r="J430" s="20">
        <v>45</v>
      </c>
      <c r="K430" s="20">
        <v>41</v>
      </c>
      <c r="L430" s="20">
        <v>4</v>
      </c>
      <c r="M430" s="26">
        <v>91.111111111111114</v>
      </c>
      <c r="N430" s="20"/>
    </row>
    <row r="431" spans="3:14">
      <c r="C431" s="21">
        <v>45789</v>
      </c>
      <c r="D431" s="20" t="s">
        <v>183</v>
      </c>
      <c r="E431" s="20" t="s">
        <v>173</v>
      </c>
      <c r="F431" s="20" t="s">
        <v>174</v>
      </c>
      <c r="G431" s="20">
        <v>1003</v>
      </c>
      <c r="H431" s="25">
        <v>0.81944444444444442</v>
      </c>
      <c r="I431" s="25">
        <v>0.85416666666666663</v>
      </c>
      <c r="J431" s="20">
        <v>10</v>
      </c>
      <c r="K431" s="20">
        <v>2</v>
      </c>
      <c r="L431" s="20">
        <v>8</v>
      </c>
      <c r="M431" s="26">
        <v>20</v>
      </c>
      <c r="N431" s="20"/>
    </row>
    <row r="432" spans="3:14">
      <c r="C432" s="21">
        <v>45789</v>
      </c>
      <c r="D432" s="20" t="s">
        <v>13</v>
      </c>
      <c r="E432" s="20" t="s">
        <v>252</v>
      </c>
      <c r="F432" s="20" t="s">
        <v>250</v>
      </c>
      <c r="G432" s="20">
        <v>649</v>
      </c>
      <c r="H432" s="25">
        <v>0.47916666666666669</v>
      </c>
      <c r="I432" s="25">
        <v>0.57986111111111116</v>
      </c>
      <c r="J432" s="20">
        <v>45</v>
      </c>
      <c r="K432" s="20">
        <v>41</v>
      </c>
      <c r="L432" s="20">
        <v>4</v>
      </c>
      <c r="M432" s="26">
        <v>91.111111111111114</v>
      </c>
      <c r="N432" s="20"/>
    </row>
    <row r="433" spans="3:14">
      <c r="C433" s="21">
        <v>45789</v>
      </c>
      <c r="D433" s="20" t="s">
        <v>13</v>
      </c>
      <c r="E433" s="20" t="s">
        <v>147</v>
      </c>
      <c r="F433" s="20" t="s">
        <v>475</v>
      </c>
      <c r="G433" s="20">
        <v>1683</v>
      </c>
      <c r="H433" s="25">
        <v>0.38194444444444442</v>
      </c>
      <c r="I433" s="25">
        <v>0.57986111111111116</v>
      </c>
      <c r="J433" s="20">
        <v>30</v>
      </c>
      <c r="K433" s="20">
        <v>0</v>
      </c>
      <c r="L433" s="20">
        <v>30</v>
      </c>
      <c r="M433" s="26">
        <v>0</v>
      </c>
      <c r="N433" s="20"/>
    </row>
    <row r="434" spans="3:14">
      <c r="C434" s="21">
        <v>45789</v>
      </c>
      <c r="D434" s="20" t="s">
        <v>13</v>
      </c>
      <c r="E434" s="20" t="s">
        <v>183</v>
      </c>
      <c r="F434" s="20" t="s">
        <v>174</v>
      </c>
      <c r="G434" s="20">
        <v>1002</v>
      </c>
      <c r="H434" s="25">
        <v>0.52777777777777779</v>
      </c>
      <c r="I434" s="25">
        <v>0.77777777777777779</v>
      </c>
      <c r="J434" s="20">
        <v>10</v>
      </c>
      <c r="K434" s="20">
        <v>0</v>
      </c>
      <c r="L434" s="20">
        <v>10</v>
      </c>
      <c r="M434" s="26">
        <v>0</v>
      </c>
      <c r="N434" s="20"/>
    </row>
    <row r="435" spans="3:14">
      <c r="C435" s="21">
        <v>45789</v>
      </c>
      <c r="D435" s="20" t="s">
        <v>241</v>
      </c>
      <c r="E435" s="20" t="s">
        <v>13</v>
      </c>
      <c r="F435" s="20" t="s">
        <v>250</v>
      </c>
      <c r="G435" s="20">
        <v>1852</v>
      </c>
      <c r="H435" s="25">
        <v>0.55902777777777779</v>
      </c>
      <c r="I435" s="25">
        <v>0.68402777777777779</v>
      </c>
      <c r="J435" s="20">
        <v>36</v>
      </c>
      <c r="K435" s="20">
        <v>16</v>
      </c>
      <c r="L435" s="20">
        <v>20</v>
      </c>
      <c r="M435" s="26">
        <v>44.444444444444443</v>
      </c>
      <c r="N435" s="20"/>
    </row>
    <row r="436" spans="3:14">
      <c r="C436" s="21">
        <v>45790</v>
      </c>
      <c r="D436" s="20" t="s">
        <v>36</v>
      </c>
      <c r="E436" s="20" t="s">
        <v>201</v>
      </c>
      <c r="F436" s="20" t="s">
        <v>202</v>
      </c>
      <c r="G436" s="20">
        <v>3704</v>
      </c>
      <c r="H436" s="25">
        <v>0.63194444444444442</v>
      </c>
      <c r="I436" s="25">
        <v>0.71875</v>
      </c>
      <c r="J436" s="20">
        <v>12</v>
      </c>
      <c r="K436" s="20">
        <v>9</v>
      </c>
      <c r="L436" s="20">
        <v>3</v>
      </c>
      <c r="M436" s="26">
        <v>75</v>
      </c>
      <c r="N436" s="20"/>
    </row>
    <row r="437" spans="3:14">
      <c r="C437" s="21">
        <v>45790</v>
      </c>
      <c r="D437" s="20" t="s">
        <v>209</v>
      </c>
      <c r="E437" s="20" t="s">
        <v>13</v>
      </c>
      <c r="F437" s="20" t="s">
        <v>250</v>
      </c>
      <c r="G437" s="20">
        <v>934</v>
      </c>
      <c r="H437" s="25">
        <v>0.52430555555555558</v>
      </c>
      <c r="I437" s="25">
        <v>0.65277777777777779</v>
      </c>
      <c r="J437" s="20">
        <v>45</v>
      </c>
      <c r="K437" s="20">
        <v>41</v>
      </c>
      <c r="L437" s="20">
        <v>4</v>
      </c>
      <c r="M437" s="26">
        <v>91.111111111111114</v>
      </c>
      <c r="N437" s="20"/>
    </row>
    <row r="438" spans="3:14">
      <c r="C438" s="21">
        <v>45790</v>
      </c>
      <c r="D438" s="20" t="s">
        <v>313</v>
      </c>
      <c r="E438" s="20" t="s">
        <v>13</v>
      </c>
      <c r="F438" s="20" t="s">
        <v>250</v>
      </c>
      <c r="G438" s="20">
        <v>1916</v>
      </c>
      <c r="H438" s="25">
        <v>0.50347222222222221</v>
      </c>
      <c r="I438" s="25">
        <v>0.66666666666666663</v>
      </c>
      <c r="J438" s="20">
        <v>45</v>
      </c>
      <c r="K438" s="20">
        <v>45</v>
      </c>
      <c r="L438" s="20">
        <v>0</v>
      </c>
      <c r="M438" s="26">
        <v>100</v>
      </c>
      <c r="N438" s="20"/>
    </row>
    <row r="439" spans="3:14">
      <c r="C439" s="21">
        <v>45790</v>
      </c>
      <c r="D439" s="20" t="s">
        <v>252</v>
      </c>
      <c r="E439" s="20" t="s">
        <v>13</v>
      </c>
      <c r="F439" s="20" t="s">
        <v>250</v>
      </c>
      <c r="G439" s="20">
        <v>652</v>
      </c>
      <c r="H439" s="25">
        <v>0.68055555555555558</v>
      </c>
      <c r="I439" s="25">
        <v>0.78819444444444442</v>
      </c>
      <c r="J439" s="20">
        <v>45</v>
      </c>
      <c r="K439" s="20">
        <v>45</v>
      </c>
      <c r="L439" s="20">
        <v>0</v>
      </c>
      <c r="M439" s="26">
        <v>100</v>
      </c>
      <c r="N439" s="20"/>
    </row>
    <row r="440" spans="3:14">
      <c r="C440" s="21">
        <v>45790</v>
      </c>
      <c r="D440" s="20" t="s">
        <v>13</v>
      </c>
      <c r="E440" s="20" t="s">
        <v>103</v>
      </c>
      <c r="F440" s="20" t="s">
        <v>482</v>
      </c>
      <c r="G440" s="20">
        <v>727</v>
      </c>
      <c r="H440" s="25">
        <v>0.80555555555555558</v>
      </c>
      <c r="I440" s="25">
        <v>0.27083333333333331</v>
      </c>
      <c r="J440" s="20">
        <v>1</v>
      </c>
      <c r="K440" s="20">
        <v>1</v>
      </c>
      <c r="L440" s="20">
        <v>0</v>
      </c>
      <c r="M440" s="26">
        <v>100</v>
      </c>
      <c r="N440" s="20"/>
    </row>
    <row r="441" spans="3:14">
      <c r="C441" s="21">
        <v>45790</v>
      </c>
      <c r="D441" s="20" t="s">
        <v>13</v>
      </c>
      <c r="E441" s="20" t="s">
        <v>484</v>
      </c>
      <c r="F441" s="20" t="s">
        <v>250</v>
      </c>
      <c r="G441" s="20">
        <v>833</v>
      </c>
      <c r="H441" s="25">
        <v>0.44444444444444442</v>
      </c>
      <c r="I441" s="25">
        <v>0.63541666666666663</v>
      </c>
      <c r="J441" s="20">
        <v>45</v>
      </c>
      <c r="K441" s="20">
        <v>45</v>
      </c>
      <c r="L441" s="20">
        <v>0</v>
      </c>
      <c r="M441" s="26">
        <v>100</v>
      </c>
      <c r="N441" s="20"/>
    </row>
    <row r="442" spans="3:14">
      <c r="C442" s="21">
        <v>45790</v>
      </c>
      <c r="D442" s="20" t="s">
        <v>13</v>
      </c>
      <c r="E442" s="20" t="s">
        <v>201</v>
      </c>
      <c r="F442" s="20" t="s">
        <v>250</v>
      </c>
      <c r="G442" s="20">
        <v>597</v>
      </c>
      <c r="H442" s="25">
        <v>0.37847222222222221</v>
      </c>
      <c r="I442" s="25">
        <v>0.47569444444444442</v>
      </c>
      <c r="J442" s="20">
        <v>45</v>
      </c>
      <c r="K442" s="20">
        <v>20</v>
      </c>
      <c r="L442" s="20">
        <v>25</v>
      </c>
      <c r="M442" s="26">
        <v>44.444444444444443</v>
      </c>
      <c r="N442" s="20"/>
    </row>
    <row r="443" spans="3:14">
      <c r="C443" s="21">
        <v>45790</v>
      </c>
      <c r="D443" s="20" t="s">
        <v>13</v>
      </c>
      <c r="E443" s="20" t="s">
        <v>201</v>
      </c>
      <c r="F443" s="20" t="s">
        <v>250</v>
      </c>
      <c r="G443" s="20">
        <v>601</v>
      </c>
      <c r="H443" s="25">
        <v>0.69097222222222221</v>
      </c>
      <c r="I443" s="25">
        <v>0.78819444444444442</v>
      </c>
      <c r="J443" s="20">
        <v>50</v>
      </c>
      <c r="K443" s="20">
        <v>0</v>
      </c>
      <c r="L443" s="20">
        <v>50</v>
      </c>
      <c r="M443" s="26">
        <v>0</v>
      </c>
      <c r="N443" s="20"/>
    </row>
    <row r="444" spans="3:14">
      <c r="C444" s="21">
        <v>45790</v>
      </c>
      <c r="D444" s="20" t="s">
        <v>13</v>
      </c>
      <c r="E444" s="20" t="s">
        <v>313</v>
      </c>
      <c r="F444" s="20" t="s">
        <v>250</v>
      </c>
      <c r="G444" s="20">
        <v>1915</v>
      </c>
      <c r="H444" s="25">
        <v>0.39930555555555558</v>
      </c>
      <c r="I444" s="25">
        <v>0.47569444444444442</v>
      </c>
      <c r="J444" s="20">
        <v>41</v>
      </c>
      <c r="K444" s="20">
        <v>41</v>
      </c>
      <c r="L444" s="20">
        <v>0</v>
      </c>
      <c r="M444" s="26">
        <v>100</v>
      </c>
      <c r="N444" s="20"/>
    </row>
    <row r="445" spans="3:14">
      <c r="C445" s="21">
        <v>45790</v>
      </c>
      <c r="D445" s="20" t="s">
        <v>13</v>
      </c>
      <c r="E445" s="20" t="s">
        <v>261</v>
      </c>
      <c r="F445" s="20" t="s">
        <v>278</v>
      </c>
      <c r="G445" s="20">
        <v>761</v>
      </c>
      <c r="H445" s="25">
        <v>0.67361111111111116</v>
      </c>
      <c r="I445" s="25">
        <v>0.77777777777777779</v>
      </c>
      <c r="J445" s="20">
        <v>45</v>
      </c>
      <c r="K445" s="20">
        <v>36</v>
      </c>
      <c r="L445" s="20">
        <v>9</v>
      </c>
      <c r="M445" s="26">
        <v>80</v>
      </c>
      <c r="N445" s="20"/>
    </row>
    <row r="446" spans="3:14">
      <c r="C446" s="21">
        <v>45790</v>
      </c>
      <c r="D446" s="20" t="s">
        <v>13</v>
      </c>
      <c r="E446" s="20" t="s">
        <v>254</v>
      </c>
      <c r="F446" s="20" t="s">
        <v>250</v>
      </c>
      <c r="G446" s="20">
        <v>941</v>
      </c>
      <c r="H446" s="25">
        <v>0.66666666666666663</v>
      </c>
      <c r="I446" s="25">
        <v>0.78125</v>
      </c>
      <c r="J446" s="20">
        <v>45</v>
      </c>
      <c r="K446" s="20">
        <v>40</v>
      </c>
      <c r="L446" s="20">
        <v>5</v>
      </c>
      <c r="M446" s="26">
        <v>88.888888888888886</v>
      </c>
      <c r="N446" s="20"/>
    </row>
    <row r="447" spans="3:14">
      <c r="C447" s="21">
        <v>45790</v>
      </c>
      <c r="D447" s="20" t="s">
        <v>261</v>
      </c>
      <c r="E447" s="20" t="s">
        <v>13</v>
      </c>
      <c r="F447" s="20" t="s">
        <v>278</v>
      </c>
      <c r="G447" s="20">
        <v>762</v>
      </c>
      <c r="H447" s="25">
        <v>0.81944444444444442</v>
      </c>
      <c r="I447" s="25">
        <v>0.92708333333333337</v>
      </c>
      <c r="J447" s="20">
        <v>45</v>
      </c>
      <c r="K447" s="20">
        <v>45</v>
      </c>
      <c r="L447" s="20">
        <v>0</v>
      </c>
      <c r="M447" s="26">
        <v>100</v>
      </c>
      <c r="N447" s="20"/>
    </row>
    <row r="448" spans="3:14">
      <c r="C448" s="21">
        <v>45790</v>
      </c>
      <c r="D448" s="20" t="s">
        <v>394</v>
      </c>
      <c r="E448" s="20" t="s">
        <v>36</v>
      </c>
      <c r="F448" s="20" t="s">
        <v>395</v>
      </c>
      <c r="G448" s="20">
        <v>437</v>
      </c>
      <c r="H448" s="25">
        <v>0.3888888888888889</v>
      </c>
      <c r="I448" s="25">
        <v>0.52083333333333337</v>
      </c>
      <c r="J448" s="20">
        <v>11</v>
      </c>
      <c r="K448" s="20">
        <v>11</v>
      </c>
      <c r="L448" s="20">
        <v>0</v>
      </c>
      <c r="M448" s="26">
        <v>100</v>
      </c>
      <c r="N448" s="20"/>
    </row>
    <row r="449" spans="3:14">
      <c r="C449" s="21">
        <v>45790</v>
      </c>
      <c r="D449" s="20" t="s">
        <v>394</v>
      </c>
      <c r="E449" s="20" t="s">
        <v>13</v>
      </c>
      <c r="F449" s="20" t="s">
        <v>395</v>
      </c>
      <c r="G449" s="20">
        <v>433</v>
      </c>
      <c r="H449" s="25">
        <v>0.44444444444444442</v>
      </c>
      <c r="I449" s="25">
        <v>0.60763888888888884</v>
      </c>
      <c r="J449" s="20">
        <v>15</v>
      </c>
      <c r="K449" s="20">
        <v>14</v>
      </c>
      <c r="L449" s="20">
        <v>1</v>
      </c>
      <c r="M449" s="26">
        <v>93.333333333333329</v>
      </c>
      <c r="N449" s="20"/>
    </row>
    <row r="450" spans="3:14">
      <c r="C450" s="21">
        <v>45791</v>
      </c>
      <c r="D450" s="20" t="s">
        <v>185</v>
      </c>
      <c r="E450" s="20" t="s">
        <v>147</v>
      </c>
      <c r="F450" s="20" t="s">
        <v>181</v>
      </c>
      <c r="G450" s="20">
        <v>2333</v>
      </c>
      <c r="H450" s="25">
        <v>0.79513888888888884</v>
      </c>
      <c r="I450" s="25">
        <v>0.85763888888888884</v>
      </c>
      <c r="J450" s="20">
        <v>40</v>
      </c>
      <c r="K450" s="20">
        <v>6</v>
      </c>
      <c r="L450" s="20">
        <v>34</v>
      </c>
      <c r="M450" s="26">
        <v>15</v>
      </c>
      <c r="N450" s="20"/>
    </row>
    <row r="451" spans="3:14">
      <c r="C451" s="21">
        <v>45791</v>
      </c>
      <c r="D451" s="20" t="s">
        <v>103</v>
      </c>
      <c r="E451" s="20" t="s">
        <v>495</v>
      </c>
      <c r="F451" s="20" t="s">
        <v>482</v>
      </c>
      <c r="G451" s="20">
        <v>847</v>
      </c>
      <c r="H451" s="25">
        <v>0.34375</v>
      </c>
      <c r="I451" s="25">
        <v>0.57291666666666663</v>
      </c>
      <c r="J451" s="20">
        <v>1</v>
      </c>
      <c r="K451" s="20">
        <v>1</v>
      </c>
      <c r="L451" s="20">
        <v>0</v>
      </c>
      <c r="M451" s="26">
        <v>100</v>
      </c>
      <c r="N451" s="20"/>
    </row>
    <row r="452" spans="3:14">
      <c r="C452" s="21">
        <v>45791</v>
      </c>
      <c r="D452" s="20" t="s">
        <v>175</v>
      </c>
      <c r="E452" s="20" t="s">
        <v>173</v>
      </c>
      <c r="F452" s="20" t="s">
        <v>257</v>
      </c>
      <c r="G452" s="20">
        <v>8055</v>
      </c>
      <c r="H452" s="25">
        <v>0.5625</v>
      </c>
      <c r="I452" s="25">
        <v>0.61458333333333337</v>
      </c>
      <c r="J452" s="20">
        <v>10</v>
      </c>
      <c r="K452" s="20">
        <v>5</v>
      </c>
      <c r="L452" s="20">
        <v>5</v>
      </c>
      <c r="M452" s="26">
        <v>50</v>
      </c>
      <c r="N452" s="20"/>
    </row>
    <row r="453" spans="3:14">
      <c r="C453" s="21">
        <v>45791</v>
      </c>
      <c r="D453" s="20" t="s">
        <v>13</v>
      </c>
      <c r="E453" s="20" t="s">
        <v>153</v>
      </c>
      <c r="F453" s="20" t="s">
        <v>498</v>
      </c>
      <c r="G453" s="20">
        <v>710</v>
      </c>
      <c r="H453" s="25">
        <v>0.46180555555555558</v>
      </c>
      <c r="I453" s="25">
        <v>0.24652777777777779</v>
      </c>
      <c r="J453" s="20">
        <v>27</v>
      </c>
      <c r="K453" s="20">
        <v>27</v>
      </c>
      <c r="L453" s="20">
        <v>0</v>
      </c>
      <c r="M453" s="26">
        <v>100</v>
      </c>
      <c r="N453" s="20"/>
    </row>
    <row r="454" spans="3:14">
      <c r="C454" s="21">
        <v>45791</v>
      </c>
      <c r="D454" s="20" t="s">
        <v>321</v>
      </c>
      <c r="E454" s="20" t="s">
        <v>30</v>
      </c>
      <c r="F454" s="20" t="s">
        <v>189</v>
      </c>
      <c r="G454" s="20">
        <v>870</v>
      </c>
      <c r="H454" s="25">
        <v>0.60069444444444442</v>
      </c>
      <c r="I454" s="25">
        <v>0.69097222222222221</v>
      </c>
      <c r="J454" s="20">
        <v>189</v>
      </c>
      <c r="K454" s="20">
        <v>20</v>
      </c>
      <c r="L454" s="20">
        <v>169</v>
      </c>
      <c r="M454" s="26">
        <v>10.582010582010582</v>
      </c>
      <c r="N454" s="20"/>
    </row>
    <row r="455" spans="3:14">
      <c r="C455" s="21">
        <v>45791</v>
      </c>
      <c r="D455" s="20" t="s">
        <v>25</v>
      </c>
      <c r="E455" s="20" t="s">
        <v>321</v>
      </c>
      <c r="F455" s="20" t="s">
        <v>189</v>
      </c>
      <c r="G455" s="20">
        <v>869</v>
      </c>
      <c r="H455" s="25">
        <v>0.45833333333333331</v>
      </c>
      <c r="I455" s="25">
        <v>0.55902777777777779</v>
      </c>
      <c r="J455" s="20">
        <v>189</v>
      </c>
      <c r="K455" s="20">
        <v>20</v>
      </c>
      <c r="L455" s="20">
        <v>169</v>
      </c>
      <c r="M455" s="26">
        <v>10.582010582010582</v>
      </c>
      <c r="N455" s="20"/>
    </row>
    <row r="456" spans="3:14">
      <c r="C456" s="21">
        <v>45792</v>
      </c>
      <c r="D456" s="20" t="s">
        <v>13</v>
      </c>
      <c r="E456" s="20" t="s">
        <v>291</v>
      </c>
      <c r="F456" s="20" t="s">
        <v>292</v>
      </c>
      <c r="G456" s="20">
        <v>686</v>
      </c>
      <c r="H456" s="25">
        <v>0.4513888888888889</v>
      </c>
      <c r="I456" s="25">
        <v>0.65625</v>
      </c>
      <c r="J456" s="20">
        <v>46</v>
      </c>
      <c r="K456" s="20">
        <v>0</v>
      </c>
      <c r="L456" s="20">
        <v>46</v>
      </c>
      <c r="M456" s="26">
        <v>0</v>
      </c>
      <c r="N456" s="20"/>
    </row>
    <row r="457" spans="3:14">
      <c r="C457" s="21">
        <v>45792</v>
      </c>
      <c r="D457" s="20" t="s">
        <v>153</v>
      </c>
      <c r="E457" s="20" t="s">
        <v>503</v>
      </c>
      <c r="F457" s="20" t="s">
        <v>498</v>
      </c>
      <c r="G457" s="20">
        <v>5129</v>
      </c>
      <c r="H457" s="25">
        <v>0.37847222222222221</v>
      </c>
      <c r="I457" s="25">
        <v>0.47222222222222221</v>
      </c>
      <c r="J457" s="20">
        <v>27</v>
      </c>
      <c r="K457" s="20">
        <v>27</v>
      </c>
      <c r="L457" s="20">
        <v>0</v>
      </c>
      <c r="M457" s="26">
        <v>100</v>
      </c>
      <c r="N457" s="20"/>
    </row>
    <row r="458" spans="3:14">
      <c r="C458" s="21">
        <v>45793</v>
      </c>
      <c r="D458" s="20" t="s">
        <v>185</v>
      </c>
      <c r="E458" s="20" t="s">
        <v>13</v>
      </c>
      <c r="F458" s="20" t="s">
        <v>186</v>
      </c>
      <c r="G458" s="20">
        <v>920</v>
      </c>
      <c r="H458" s="25">
        <v>0.63888888888888884</v>
      </c>
      <c r="I458" s="25">
        <v>0.78125</v>
      </c>
      <c r="J458" s="20">
        <v>30</v>
      </c>
      <c r="K458" s="20">
        <v>12</v>
      </c>
      <c r="L458" s="20">
        <v>18</v>
      </c>
      <c r="M458" s="26">
        <v>40</v>
      </c>
      <c r="N458" s="20"/>
    </row>
    <row r="459" spans="3:14">
      <c r="C459" s="21">
        <v>45793</v>
      </c>
      <c r="D459" s="20" t="s">
        <v>175</v>
      </c>
      <c r="E459" s="20" t="s">
        <v>173</v>
      </c>
      <c r="F459" s="20" t="s">
        <v>174</v>
      </c>
      <c r="G459" s="20">
        <v>5003</v>
      </c>
      <c r="H459" s="25">
        <v>0.81597222222222221</v>
      </c>
      <c r="I459" s="25">
        <v>0.89930555555555558</v>
      </c>
      <c r="J459" s="20">
        <v>10</v>
      </c>
      <c r="K459" s="20">
        <v>0</v>
      </c>
      <c r="L459" s="20">
        <v>10</v>
      </c>
      <c r="M459" s="26">
        <v>0</v>
      </c>
      <c r="N459" s="20"/>
    </row>
    <row r="460" spans="3:14">
      <c r="C460" s="21">
        <v>45793</v>
      </c>
      <c r="D460" s="20" t="s">
        <v>173</v>
      </c>
      <c r="E460" s="20" t="s">
        <v>13</v>
      </c>
      <c r="F460" s="20" t="s">
        <v>174</v>
      </c>
      <c r="G460" s="20">
        <v>5001</v>
      </c>
      <c r="H460" s="25">
        <v>0.35416666666666669</v>
      </c>
      <c r="I460" s="25">
        <v>0.53125</v>
      </c>
      <c r="J460" s="20">
        <v>10</v>
      </c>
      <c r="K460" s="20">
        <v>2</v>
      </c>
      <c r="L460" s="20">
        <v>8</v>
      </c>
      <c r="M460" s="26">
        <v>20</v>
      </c>
      <c r="N460" s="20"/>
    </row>
    <row r="461" spans="3:14">
      <c r="C461" s="21">
        <v>45793</v>
      </c>
      <c r="D461" s="20" t="s">
        <v>147</v>
      </c>
      <c r="E461" s="20" t="s">
        <v>13</v>
      </c>
      <c r="F461" s="20" t="s">
        <v>475</v>
      </c>
      <c r="G461" s="20">
        <v>1684</v>
      </c>
      <c r="H461" s="25">
        <v>0.65625</v>
      </c>
      <c r="I461" s="25">
        <v>0.79166666666666663</v>
      </c>
      <c r="J461" s="20">
        <v>30</v>
      </c>
      <c r="K461" s="20">
        <v>0</v>
      </c>
      <c r="L461" s="20">
        <v>30</v>
      </c>
      <c r="M461" s="26">
        <v>0</v>
      </c>
      <c r="N461" s="20"/>
    </row>
    <row r="462" spans="3:14">
      <c r="C462" s="21">
        <v>45793</v>
      </c>
      <c r="D462" s="20" t="s">
        <v>13</v>
      </c>
      <c r="E462" s="20" t="s">
        <v>185</v>
      </c>
      <c r="F462" s="20" t="s">
        <v>186</v>
      </c>
      <c r="G462" s="20">
        <v>921</v>
      </c>
      <c r="H462" s="25">
        <v>0.81597222222222221</v>
      </c>
      <c r="I462" s="25">
        <v>2.0833333333333332E-2</v>
      </c>
      <c r="J462" s="20">
        <v>60</v>
      </c>
      <c r="K462" s="20">
        <v>57</v>
      </c>
      <c r="L462" s="20">
        <v>3</v>
      </c>
      <c r="M462" s="26">
        <v>95</v>
      </c>
      <c r="N462" s="20"/>
    </row>
    <row r="463" spans="3:14">
      <c r="C463" s="21">
        <v>45793</v>
      </c>
      <c r="D463" s="20" t="s">
        <v>13</v>
      </c>
      <c r="E463" s="20" t="s">
        <v>175</v>
      </c>
      <c r="F463" s="20" t="s">
        <v>174</v>
      </c>
      <c r="G463" s="20">
        <v>5002</v>
      </c>
      <c r="H463" s="25">
        <v>0.52777777777777779</v>
      </c>
      <c r="I463" s="25">
        <v>0.77430555555555558</v>
      </c>
      <c r="J463" s="20">
        <v>10</v>
      </c>
      <c r="K463" s="20">
        <v>0</v>
      </c>
      <c r="L463" s="20">
        <v>10</v>
      </c>
      <c r="M463" s="26">
        <v>0</v>
      </c>
      <c r="N463" s="20"/>
    </row>
    <row r="464" spans="3:14">
      <c r="C464" s="21">
        <v>45793</v>
      </c>
      <c r="D464" s="20" t="s">
        <v>415</v>
      </c>
      <c r="E464" s="20" t="s">
        <v>185</v>
      </c>
      <c r="F464" s="20" t="s">
        <v>186</v>
      </c>
      <c r="G464" s="20">
        <v>9197</v>
      </c>
      <c r="H464" s="25">
        <v>0.34375</v>
      </c>
      <c r="I464" s="25">
        <v>0.43402777777777779</v>
      </c>
      <c r="J464" s="20">
        <v>30</v>
      </c>
      <c r="K464" s="20">
        <v>12</v>
      </c>
      <c r="L464" s="20">
        <v>18</v>
      </c>
      <c r="M464" s="26">
        <v>40</v>
      </c>
      <c r="N464" s="20"/>
    </row>
    <row r="465" spans="3:14">
      <c r="C465" s="21">
        <v>45794</v>
      </c>
      <c r="D465" s="20" t="s">
        <v>36</v>
      </c>
      <c r="E465" s="20" t="s">
        <v>252</v>
      </c>
      <c r="F465" s="20" t="s">
        <v>272</v>
      </c>
      <c r="G465" s="20">
        <v>75</v>
      </c>
      <c r="H465" s="25">
        <v>0.2638888888888889</v>
      </c>
      <c r="I465" s="25">
        <v>0.33680555555555558</v>
      </c>
      <c r="J465" s="20">
        <v>14</v>
      </c>
      <c r="K465" s="20">
        <v>11</v>
      </c>
      <c r="L465" s="20">
        <v>3</v>
      </c>
      <c r="M465" s="26">
        <v>78.571428571428569</v>
      </c>
      <c r="N465" s="20"/>
    </row>
    <row r="466" spans="3:14">
      <c r="C466" s="21">
        <v>45794</v>
      </c>
      <c r="D466" s="20" t="s">
        <v>37</v>
      </c>
      <c r="E466" s="20" t="s">
        <v>147</v>
      </c>
      <c r="F466" s="20" t="s">
        <v>181</v>
      </c>
      <c r="G466" s="20">
        <v>1316</v>
      </c>
      <c r="H466" s="25">
        <v>0.50347222222222221</v>
      </c>
      <c r="I466" s="25">
        <v>0.71875</v>
      </c>
      <c r="J466" s="20">
        <v>10</v>
      </c>
      <c r="K466" s="20">
        <v>10</v>
      </c>
      <c r="L466" s="20">
        <v>0</v>
      </c>
      <c r="M466" s="26">
        <v>100</v>
      </c>
      <c r="N466" s="20"/>
    </row>
    <row r="467" spans="3:14">
      <c r="C467" s="21">
        <v>45794</v>
      </c>
      <c r="D467" s="20" t="s">
        <v>223</v>
      </c>
      <c r="E467" s="20" t="s">
        <v>13</v>
      </c>
      <c r="F467" s="20" t="s">
        <v>250</v>
      </c>
      <c r="G467" s="20">
        <v>872</v>
      </c>
      <c r="H467" s="25">
        <v>0.64930555555555558</v>
      </c>
      <c r="I467" s="25">
        <v>0.78819444444444442</v>
      </c>
      <c r="J467" s="20">
        <v>45</v>
      </c>
      <c r="K467" s="20">
        <v>45</v>
      </c>
      <c r="L467" s="20">
        <v>0</v>
      </c>
      <c r="M467" s="26">
        <v>100</v>
      </c>
      <c r="N467" s="20"/>
    </row>
    <row r="468" spans="3:14">
      <c r="C468" s="21">
        <v>45794</v>
      </c>
      <c r="D468" s="20" t="s">
        <v>173</v>
      </c>
      <c r="E468" s="20" t="s">
        <v>13</v>
      </c>
      <c r="F468" s="20" t="s">
        <v>174</v>
      </c>
      <c r="G468" s="20">
        <v>6001</v>
      </c>
      <c r="H468" s="25">
        <v>0.37847222222222221</v>
      </c>
      <c r="I468" s="25">
        <v>0.55902777777777779</v>
      </c>
      <c r="J468" s="20">
        <v>10</v>
      </c>
      <c r="K468" s="20">
        <v>5</v>
      </c>
      <c r="L468" s="20">
        <v>5</v>
      </c>
      <c r="M468" s="26">
        <v>50</v>
      </c>
      <c r="N468" s="20"/>
    </row>
    <row r="469" spans="3:14">
      <c r="C469" s="21">
        <v>45794</v>
      </c>
      <c r="D469" s="20" t="s">
        <v>139</v>
      </c>
      <c r="E469" s="20" t="s">
        <v>13</v>
      </c>
      <c r="F469" s="20" t="s">
        <v>400</v>
      </c>
      <c r="G469" s="20">
        <v>151</v>
      </c>
      <c r="H469" s="25">
        <v>0.60416666666666663</v>
      </c>
      <c r="I469" s="25">
        <v>0.875</v>
      </c>
      <c r="J469" s="20">
        <v>27</v>
      </c>
      <c r="K469" s="20">
        <v>24</v>
      </c>
      <c r="L469" s="20">
        <v>3</v>
      </c>
      <c r="M469" s="26">
        <v>88.888888888888886</v>
      </c>
      <c r="N469" s="20"/>
    </row>
    <row r="470" spans="3:14">
      <c r="C470" s="21">
        <v>45794</v>
      </c>
      <c r="D470" s="20" t="s">
        <v>252</v>
      </c>
      <c r="E470" s="20" t="s">
        <v>336</v>
      </c>
      <c r="F470" s="20" t="s">
        <v>272</v>
      </c>
      <c r="G470" s="20">
        <v>582</v>
      </c>
      <c r="H470" s="25">
        <v>0.38541666666666669</v>
      </c>
      <c r="I470" s="25">
        <v>0.44444444444444442</v>
      </c>
      <c r="J470" s="20">
        <v>36</v>
      </c>
      <c r="K470" s="20">
        <v>22</v>
      </c>
      <c r="L470" s="20">
        <v>14</v>
      </c>
      <c r="M470" s="26">
        <v>61.111111111111114</v>
      </c>
      <c r="N470" s="20"/>
    </row>
    <row r="471" spans="3:14">
      <c r="C471" s="21">
        <v>45794</v>
      </c>
      <c r="D471" s="20" t="s">
        <v>192</v>
      </c>
      <c r="E471" s="20" t="s">
        <v>36</v>
      </c>
      <c r="F471" s="20" t="s">
        <v>193</v>
      </c>
      <c r="G471" s="20">
        <v>1134</v>
      </c>
      <c r="H471" s="25">
        <v>0.67013888888888884</v>
      </c>
      <c r="I471" s="25">
        <v>0.75694444444444442</v>
      </c>
      <c r="J471" s="20">
        <v>12</v>
      </c>
      <c r="K471" s="20">
        <v>12</v>
      </c>
      <c r="L471" s="20">
        <v>0</v>
      </c>
      <c r="M471" s="26">
        <v>100</v>
      </c>
      <c r="N471" s="20"/>
    </row>
    <row r="472" spans="3:14">
      <c r="C472" s="21">
        <v>45794</v>
      </c>
      <c r="D472" s="20" t="s">
        <v>192</v>
      </c>
      <c r="E472" s="20" t="s">
        <v>13</v>
      </c>
      <c r="F472" s="20" t="s">
        <v>250</v>
      </c>
      <c r="G472" s="20">
        <v>1328</v>
      </c>
      <c r="H472" s="25">
        <v>0.50694444444444442</v>
      </c>
      <c r="I472" s="25">
        <v>0.625</v>
      </c>
      <c r="J472" s="20">
        <v>45</v>
      </c>
      <c r="K472" s="20">
        <v>37</v>
      </c>
      <c r="L472" s="20">
        <v>8</v>
      </c>
      <c r="M472" s="26">
        <v>82.222222222222229</v>
      </c>
      <c r="N472" s="20"/>
    </row>
    <row r="473" spans="3:14">
      <c r="C473" s="21">
        <v>45794</v>
      </c>
      <c r="D473" s="20" t="s">
        <v>520</v>
      </c>
      <c r="E473" s="20" t="s">
        <v>139</v>
      </c>
      <c r="F473" s="20" t="s">
        <v>400</v>
      </c>
      <c r="G473" s="20">
        <v>843</v>
      </c>
      <c r="H473" s="25">
        <v>0.37847222222222221</v>
      </c>
      <c r="I473" s="25">
        <v>0.49305555555555558</v>
      </c>
      <c r="J473" s="20">
        <v>27</v>
      </c>
      <c r="K473" s="20">
        <v>24</v>
      </c>
      <c r="L473" s="20">
        <v>3</v>
      </c>
      <c r="M473" s="26">
        <v>88.888888888888886</v>
      </c>
      <c r="N473" s="20"/>
    </row>
    <row r="474" spans="3:14">
      <c r="C474" s="21">
        <v>45794</v>
      </c>
      <c r="D474" s="20" t="s">
        <v>147</v>
      </c>
      <c r="E474" s="20" t="s">
        <v>180</v>
      </c>
      <c r="F474" s="20" t="s">
        <v>181</v>
      </c>
      <c r="G474" s="20">
        <v>2022</v>
      </c>
      <c r="H474" s="25">
        <v>0.83680555555555558</v>
      </c>
      <c r="I474" s="25">
        <v>0.90277777777777779</v>
      </c>
      <c r="J474" s="20">
        <v>10</v>
      </c>
      <c r="K474" s="20">
        <v>10</v>
      </c>
      <c r="L474" s="20">
        <v>0</v>
      </c>
      <c r="M474" s="26">
        <v>100</v>
      </c>
      <c r="N474" s="20"/>
    </row>
    <row r="475" spans="3:14">
      <c r="C475" s="21">
        <v>45794</v>
      </c>
      <c r="D475" s="20" t="s">
        <v>13</v>
      </c>
      <c r="E475" s="20" t="s">
        <v>201</v>
      </c>
      <c r="F475" s="20" t="s">
        <v>250</v>
      </c>
      <c r="G475" s="20">
        <v>597</v>
      </c>
      <c r="H475" s="25">
        <v>0.37847222222222221</v>
      </c>
      <c r="I475" s="25">
        <v>0.47569444444444442</v>
      </c>
      <c r="J475" s="20">
        <v>45</v>
      </c>
      <c r="K475" s="20">
        <v>10</v>
      </c>
      <c r="L475" s="20">
        <v>35</v>
      </c>
      <c r="M475" s="26">
        <v>22.222222222222221</v>
      </c>
      <c r="N475" s="20"/>
    </row>
    <row r="476" spans="3:14">
      <c r="C476" s="21">
        <v>45794</v>
      </c>
      <c r="D476" s="20" t="s">
        <v>13</v>
      </c>
      <c r="E476" s="20" t="s">
        <v>201</v>
      </c>
      <c r="F476" s="20" t="s">
        <v>250</v>
      </c>
      <c r="G476" s="20">
        <v>601</v>
      </c>
      <c r="H476" s="25">
        <v>0.69097222222222221</v>
      </c>
      <c r="I476" s="25">
        <v>0.78819444444444442</v>
      </c>
      <c r="J476" s="20">
        <v>50</v>
      </c>
      <c r="K476" s="20">
        <v>0</v>
      </c>
      <c r="L476" s="20">
        <v>50</v>
      </c>
      <c r="M476" s="26">
        <v>0</v>
      </c>
      <c r="N476" s="20"/>
    </row>
    <row r="477" spans="3:14">
      <c r="C477" s="21">
        <v>45794</v>
      </c>
      <c r="D477" s="20" t="s">
        <v>13</v>
      </c>
      <c r="E477" s="20" t="s">
        <v>252</v>
      </c>
      <c r="F477" s="20" t="s">
        <v>272</v>
      </c>
      <c r="G477" s="20">
        <v>59</v>
      </c>
      <c r="H477" s="25">
        <v>0.24305555555555555</v>
      </c>
      <c r="I477" s="25">
        <v>0.34375</v>
      </c>
      <c r="J477" s="20">
        <v>22</v>
      </c>
      <c r="K477" s="20">
        <v>11</v>
      </c>
      <c r="L477" s="20">
        <v>11</v>
      </c>
      <c r="M477" s="26">
        <v>50</v>
      </c>
      <c r="N477" s="20"/>
    </row>
    <row r="478" spans="3:14">
      <c r="C478" s="21">
        <v>45794</v>
      </c>
      <c r="D478" s="20" t="s">
        <v>13</v>
      </c>
      <c r="E478" s="20" t="s">
        <v>183</v>
      </c>
      <c r="F478" s="20" t="s">
        <v>174</v>
      </c>
      <c r="G478" s="20">
        <v>6002</v>
      </c>
      <c r="H478" s="25">
        <v>0.60069444444444442</v>
      </c>
      <c r="I478" s="25">
        <v>0.85069444444444442</v>
      </c>
      <c r="J478" s="20">
        <v>10</v>
      </c>
      <c r="K478" s="20">
        <v>4</v>
      </c>
      <c r="L478" s="20">
        <v>6</v>
      </c>
      <c r="M478" s="26">
        <v>40</v>
      </c>
      <c r="N478" s="20"/>
    </row>
    <row r="479" spans="3:14">
      <c r="C479" s="21">
        <v>45794</v>
      </c>
      <c r="D479" s="20" t="s">
        <v>13</v>
      </c>
      <c r="E479" s="20" t="s">
        <v>234</v>
      </c>
      <c r="F479" s="20" t="s">
        <v>250</v>
      </c>
      <c r="G479" s="20">
        <v>1831</v>
      </c>
      <c r="H479" s="25">
        <v>0.47916666666666669</v>
      </c>
      <c r="I479" s="25">
        <v>0.58680555555555558</v>
      </c>
      <c r="J479" s="20">
        <v>45</v>
      </c>
      <c r="K479" s="20">
        <v>44</v>
      </c>
      <c r="L479" s="20">
        <v>1</v>
      </c>
      <c r="M479" s="26">
        <v>97.777777777777771</v>
      </c>
      <c r="N479" s="20"/>
    </row>
    <row r="480" spans="3:14">
      <c r="C480" s="21">
        <v>45794</v>
      </c>
      <c r="D480" s="20" t="s">
        <v>13</v>
      </c>
      <c r="E480" s="20" t="s">
        <v>346</v>
      </c>
      <c r="F480" s="20" t="s">
        <v>250</v>
      </c>
      <c r="G480" s="20">
        <v>573</v>
      </c>
      <c r="H480" s="25">
        <v>0.47569444444444442</v>
      </c>
      <c r="I480" s="25">
        <v>0.55902777777777779</v>
      </c>
      <c r="J480" s="20">
        <v>45</v>
      </c>
      <c r="K480" s="20">
        <v>44</v>
      </c>
      <c r="L480" s="20">
        <v>1</v>
      </c>
      <c r="M480" s="26">
        <v>97.777777777777771</v>
      </c>
      <c r="N480" s="20"/>
    </row>
    <row r="481" spans="3:14">
      <c r="C481" s="21">
        <v>45794</v>
      </c>
      <c r="D481" s="20" t="s">
        <v>13</v>
      </c>
      <c r="E481" s="20" t="s">
        <v>358</v>
      </c>
      <c r="F481" s="20" t="s">
        <v>528</v>
      </c>
      <c r="G481" s="20">
        <v>416</v>
      </c>
      <c r="H481" s="25">
        <v>0.52083333333333337</v>
      </c>
      <c r="I481" s="25">
        <v>0.72222222222222221</v>
      </c>
      <c r="J481" s="20">
        <v>35</v>
      </c>
      <c r="K481" s="20">
        <v>0</v>
      </c>
      <c r="L481" s="20">
        <v>35</v>
      </c>
      <c r="M481" s="26">
        <v>0</v>
      </c>
      <c r="N481" s="20"/>
    </row>
    <row r="482" spans="3:14">
      <c r="C482" s="21">
        <v>45794</v>
      </c>
      <c r="D482" s="20" t="s">
        <v>13</v>
      </c>
      <c r="E482" s="20" t="s">
        <v>530</v>
      </c>
      <c r="F482" s="20" t="s">
        <v>531</v>
      </c>
      <c r="G482" s="20">
        <v>857</v>
      </c>
      <c r="H482" s="25">
        <v>0.63888888888888884</v>
      </c>
      <c r="I482" s="25">
        <v>0.75694444444444442</v>
      </c>
      <c r="J482" s="20">
        <v>31</v>
      </c>
      <c r="K482" s="20">
        <v>2</v>
      </c>
      <c r="L482" s="20">
        <v>29</v>
      </c>
      <c r="M482" s="26">
        <v>6.4516129032258061</v>
      </c>
      <c r="N482" s="20"/>
    </row>
    <row r="483" spans="3:14">
      <c r="C483" s="21">
        <v>45794</v>
      </c>
      <c r="D483" s="20" t="s">
        <v>13</v>
      </c>
      <c r="E483" s="20" t="s">
        <v>350</v>
      </c>
      <c r="F483" s="20" t="s">
        <v>278</v>
      </c>
      <c r="G483" s="20">
        <v>897</v>
      </c>
      <c r="H483" s="25">
        <v>0.84375</v>
      </c>
      <c r="I483" s="25">
        <v>0.24652777777777779</v>
      </c>
      <c r="J483" s="20">
        <v>80</v>
      </c>
      <c r="K483" s="20">
        <v>12</v>
      </c>
      <c r="L483" s="20">
        <v>68</v>
      </c>
      <c r="M483" s="26">
        <v>15</v>
      </c>
      <c r="N483" s="20"/>
    </row>
    <row r="484" spans="3:14">
      <c r="C484" s="21">
        <v>45794</v>
      </c>
      <c r="D484" s="20" t="s">
        <v>196</v>
      </c>
      <c r="E484" s="20" t="s">
        <v>36</v>
      </c>
      <c r="F484" s="20" t="s">
        <v>193</v>
      </c>
      <c r="G484" s="20">
        <v>1818</v>
      </c>
      <c r="H484" s="25">
        <v>0.8125</v>
      </c>
      <c r="I484" s="25">
        <v>0.90277777777777779</v>
      </c>
      <c r="J484" s="20">
        <v>12</v>
      </c>
      <c r="K484" s="20">
        <v>7</v>
      </c>
      <c r="L484" s="20">
        <v>5</v>
      </c>
      <c r="M484" s="26">
        <v>58.333333333333336</v>
      </c>
      <c r="N484" s="20"/>
    </row>
    <row r="485" spans="3:14">
      <c r="C485" s="21">
        <v>45794</v>
      </c>
      <c r="D485" s="20" t="s">
        <v>196</v>
      </c>
      <c r="E485" s="20" t="s">
        <v>13</v>
      </c>
      <c r="F485" s="20" t="s">
        <v>250</v>
      </c>
      <c r="G485" s="20">
        <v>742</v>
      </c>
      <c r="H485" s="25">
        <v>0.50694444444444442</v>
      </c>
      <c r="I485" s="25">
        <v>0.625</v>
      </c>
      <c r="J485" s="20">
        <v>22</v>
      </c>
      <c r="K485" s="20">
        <v>2</v>
      </c>
      <c r="L485" s="20">
        <v>20</v>
      </c>
      <c r="M485" s="26">
        <v>9.0909090909090917</v>
      </c>
      <c r="N485" s="20"/>
    </row>
    <row r="486" spans="3:14">
      <c r="C486" s="21">
        <v>45794</v>
      </c>
      <c r="D486" s="20" t="s">
        <v>234</v>
      </c>
      <c r="E486" s="20" t="s">
        <v>13</v>
      </c>
      <c r="F486" s="20" t="s">
        <v>250</v>
      </c>
      <c r="G486" s="20">
        <v>1832</v>
      </c>
      <c r="H486" s="25">
        <v>0.61805555555555558</v>
      </c>
      <c r="I486" s="25">
        <v>0.73263888888888884</v>
      </c>
      <c r="J486" s="20">
        <v>45</v>
      </c>
      <c r="K486" s="20">
        <v>17</v>
      </c>
      <c r="L486" s="20">
        <v>28</v>
      </c>
      <c r="M486" s="26">
        <v>37.777777777777779</v>
      </c>
      <c r="N486" s="20"/>
    </row>
    <row r="487" spans="3:14">
      <c r="C487" s="21">
        <v>45794</v>
      </c>
      <c r="D487" s="20" t="s">
        <v>346</v>
      </c>
      <c r="E487" s="20" t="s">
        <v>13</v>
      </c>
      <c r="F487" s="20" t="s">
        <v>250</v>
      </c>
      <c r="G487" s="20">
        <v>572</v>
      </c>
      <c r="H487" s="25">
        <v>0.52777777777777779</v>
      </c>
      <c r="I487" s="25">
        <v>0.61458333333333337</v>
      </c>
      <c r="J487" s="20">
        <v>45</v>
      </c>
      <c r="K487" s="20">
        <v>34</v>
      </c>
      <c r="L487" s="20">
        <v>11</v>
      </c>
      <c r="M487" s="26">
        <v>75.555555555555557</v>
      </c>
      <c r="N487" s="20"/>
    </row>
    <row r="488" spans="3:14">
      <c r="C488" s="21">
        <v>45795</v>
      </c>
      <c r="D488" s="20" t="s">
        <v>33</v>
      </c>
      <c r="E488" s="20" t="s">
        <v>147</v>
      </c>
      <c r="F488" s="20" t="s">
        <v>181</v>
      </c>
      <c r="G488" s="20">
        <v>1304</v>
      </c>
      <c r="H488" s="25">
        <v>0.5</v>
      </c>
      <c r="I488" s="25">
        <v>0.72569444444444442</v>
      </c>
      <c r="J488" s="20">
        <v>9</v>
      </c>
      <c r="K488" s="20">
        <v>9</v>
      </c>
      <c r="L488" s="20">
        <v>0</v>
      </c>
      <c r="M488" s="26">
        <v>100</v>
      </c>
      <c r="N488" s="20"/>
    </row>
    <row r="489" spans="3:14">
      <c r="C489" s="21">
        <v>45795</v>
      </c>
      <c r="D489" s="20" t="s">
        <v>354</v>
      </c>
      <c r="E489" s="20" t="s">
        <v>36</v>
      </c>
      <c r="F489" s="20" t="s">
        <v>355</v>
      </c>
      <c r="G489" s="20">
        <v>107</v>
      </c>
      <c r="H489" s="25">
        <v>0.47569444444444442</v>
      </c>
      <c r="I489" s="25">
        <v>0.64930555555555558</v>
      </c>
      <c r="J489" s="20">
        <v>12</v>
      </c>
      <c r="K489" s="20">
        <v>0</v>
      </c>
      <c r="L489" s="20">
        <v>12</v>
      </c>
      <c r="M489" s="26">
        <v>0</v>
      </c>
      <c r="N489" s="20"/>
    </row>
    <row r="490" spans="3:14">
      <c r="C490" s="21">
        <v>45795</v>
      </c>
      <c r="D490" s="20" t="s">
        <v>354</v>
      </c>
      <c r="E490" s="20" t="s">
        <v>13</v>
      </c>
      <c r="F490" s="20" t="s">
        <v>355</v>
      </c>
      <c r="G490" s="20">
        <v>109</v>
      </c>
      <c r="H490" s="25">
        <v>0.44444444444444442</v>
      </c>
      <c r="I490" s="25">
        <v>0.64236111111111116</v>
      </c>
      <c r="J490" s="20">
        <v>30</v>
      </c>
      <c r="K490" s="20">
        <v>2</v>
      </c>
      <c r="L490" s="20">
        <v>28</v>
      </c>
      <c r="M490" s="26">
        <v>6.666666666666667</v>
      </c>
      <c r="N490" s="20"/>
    </row>
    <row r="491" spans="3:14">
      <c r="C491" s="21">
        <v>45795</v>
      </c>
      <c r="D491" s="20" t="s">
        <v>36</v>
      </c>
      <c r="E491" s="20" t="s">
        <v>354</v>
      </c>
      <c r="F491" s="20" t="s">
        <v>355</v>
      </c>
      <c r="G491" s="20">
        <v>108</v>
      </c>
      <c r="H491" s="25">
        <v>0.69097222222222221</v>
      </c>
      <c r="I491" s="25">
        <v>0.92361111111111116</v>
      </c>
      <c r="J491" s="20">
        <v>12</v>
      </c>
      <c r="K491" s="20">
        <v>0</v>
      </c>
      <c r="L491" s="20">
        <v>12</v>
      </c>
      <c r="M491" s="26">
        <v>0</v>
      </c>
      <c r="N491" s="20"/>
    </row>
    <row r="492" spans="3:14">
      <c r="C492" s="21">
        <v>45795</v>
      </c>
      <c r="D492" s="20" t="s">
        <v>36</v>
      </c>
      <c r="E492" s="20" t="s">
        <v>147</v>
      </c>
      <c r="F492" s="20" t="s">
        <v>181</v>
      </c>
      <c r="G492" s="20">
        <v>1854</v>
      </c>
      <c r="H492" s="25">
        <v>0.5</v>
      </c>
      <c r="I492" s="25">
        <v>0.69097222222222221</v>
      </c>
      <c r="J492" s="20">
        <v>12</v>
      </c>
      <c r="K492" s="20">
        <v>12</v>
      </c>
      <c r="L492" s="20">
        <v>0</v>
      </c>
      <c r="M492" s="26">
        <v>100</v>
      </c>
      <c r="N492" s="20"/>
    </row>
    <row r="493" spans="3:14">
      <c r="C493" s="21">
        <v>45795</v>
      </c>
      <c r="D493" s="20" t="s">
        <v>36</v>
      </c>
      <c r="E493" s="20" t="s">
        <v>358</v>
      </c>
      <c r="F493" s="20" t="s">
        <v>278</v>
      </c>
      <c r="G493" s="20">
        <v>787</v>
      </c>
      <c r="H493" s="25">
        <v>0.69444444444444442</v>
      </c>
      <c r="I493" s="25">
        <v>0.875</v>
      </c>
      <c r="J493" s="20">
        <v>45</v>
      </c>
      <c r="K493" s="20">
        <v>6</v>
      </c>
      <c r="L493" s="20">
        <v>39</v>
      </c>
      <c r="M493" s="26">
        <v>13.333333333333334</v>
      </c>
      <c r="N493" s="20"/>
    </row>
    <row r="494" spans="3:14">
      <c r="C494" s="21">
        <v>45795</v>
      </c>
      <c r="D494" s="20" t="s">
        <v>37</v>
      </c>
      <c r="E494" s="20" t="s">
        <v>192</v>
      </c>
      <c r="F494" s="20" t="s">
        <v>193</v>
      </c>
      <c r="G494" s="20">
        <v>1143</v>
      </c>
      <c r="H494" s="25">
        <v>0.59027777777777779</v>
      </c>
      <c r="I494" s="25">
        <v>0.68055555555555558</v>
      </c>
      <c r="J494" s="20">
        <v>12</v>
      </c>
      <c r="K494" s="20">
        <v>12</v>
      </c>
      <c r="L494" s="20">
        <v>0</v>
      </c>
      <c r="M494" s="26">
        <v>100</v>
      </c>
      <c r="N494" s="20"/>
    </row>
    <row r="495" spans="3:14">
      <c r="C495" s="21">
        <v>45795</v>
      </c>
      <c r="D495" s="20" t="s">
        <v>37</v>
      </c>
      <c r="E495" s="20" t="s">
        <v>196</v>
      </c>
      <c r="F495" s="20" t="s">
        <v>193</v>
      </c>
      <c r="G495" s="20">
        <v>1831</v>
      </c>
      <c r="H495" s="25">
        <v>0.30208333333333331</v>
      </c>
      <c r="I495" s="25">
        <v>0.3923611111111111</v>
      </c>
      <c r="J495" s="20">
        <v>12</v>
      </c>
      <c r="K495" s="20">
        <v>10</v>
      </c>
      <c r="L495" s="20">
        <v>2</v>
      </c>
      <c r="M495" s="26">
        <v>83.333333333333329</v>
      </c>
      <c r="N495" s="20"/>
    </row>
    <row r="496" spans="3:14">
      <c r="C496" s="21">
        <v>45795</v>
      </c>
      <c r="D496" s="20" t="s">
        <v>37</v>
      </c>
      <c r="E496" s="20" t="s">
        <v>375</v>
      </c>
      <c r="F496" s="20" t="s">
        <v>278</v>
      </c>
      <c r="G496" s="20">
        <v>775</v>
      </c>
      <c r="H496" s="25">
        <v>0.4236111111111111</v>
      </c>
      <c r="I496" s="25">
        <v>0.52777777777777779</v>
      </c>
      <c r="J496" s="20">
        <v>45</v>
      </c>
      <c r="K496" s="20">
        <v>45</v>
      </c>
      <c r="L496" s="20">
        <v>0</v>
      </c>
      <c r="M496" s="26">
        <v>100</v>
      </c>
      <c r="N496" s="20"/>
    </row>
    <row r="497" spans="3:14">
      <c r="C497" s="21">
        <v>45795</v>
      </c>
      <c r="D497" s="20" t="s">
        <v>341</v>
      </c>
      <c r="E497" s="20" t="s">
        <v>13</v>
      </c>
      <c r="F497" s="20" t="s">
        <v>250</v>
      </c>
      <c r="G497" s="20">
        <v>1882</v>
      </c>
      <c r="H497" s="25">
        <v>0.38541666666666669</v>
      </c>
      <c r="I497" s="25">
        <v>0.53472222222222221</v>
      </c>
      <c r="J497" s="20">
        <v>44</v>
      </c>
      <c r="K497" s="20">
        <v>12</v>
      </c>
      <c r="L497" s="20">
        <v>32</v>
      </c>
      <c r="M497" s="26">
        <v>27.272727272727273</v>
      </c>
      <c r="N497" s="20"/>
    </row>
    <row r="498" spans="3:14">
      <c r="C498" s="21">
        <v>45795</v>
      </c>
      <c r="D498" s="20" t="s">
        <v>147</v>
      </c>
      <c r="E498" s="20" t="s">
        <v>33</v>
      </c>
      <c r="F498" s="20" t="s">
        <v>181</v>
      </c>
      <c r="G498" s="20">
        <v>1305</v>
      </c>
      <c r="H498" s="25">
        <v>0.55208333333333337</v>
      </c>
      <c r="I498" s="25">
        <v>0.70833333333333337</v>
      </c>
      <c r="J498" s="20">
        <v>9</v>
      </c>
      <c r="K498" s="20">
        <v>8</v>
      </c>
      <c r="L498" s="20">
        <v>1</v>
      </c>
      <c r="M498" s="26">
        <v>88.888888888888886</v>
      </c>
      <c r="N498" s="20"/>
    </row>
    <row r="499" spans="3:14">
      <c r="C499" s="21">
        <v>45795</v>
      </c>
      <c r="D499" s="20" t="s">
        <v>147</v>
      </c>
      <c r="E499" s="20" t="s">
        <v>180</v>
      </c>
      <c r="F499" s="20" t="s">
        <v>181</v>
      </c>
      <c r="G499" s="20">
        <v>2020</v>
      </c>
      <c r="H499" s="25">
        <v>0.76736111111111116</v>
      </c>
      <c r="I499" s="25">
        <v>0.82986111111111116</v>
      </c>
      <c r="J499" s="20">
        <v>68</v>
      </c>
      <c r="K499" s="20">
        <v>68</v>
      </c>
      <c r="L499" s="20">
        <v>0</v>
      </c>
      <c r="M499" s="26">
        <v>100</v>
      </c>
      <c r="N499" s="20"/>
    </row>
    <row r="500" spans="3:14">
      <c r="C500" s="21">
        <v>45795</v>
      </c>
      <c r="D500" s="20" t="s">
        <v>147</v>
      </c>
      <c r="E500" s="20" t="s">
        <v>180</v>
      </c>
      <c r="F500" s="20" t="s">
        <v>181</v>
      </c>
      <c r="G500" s="20">
        <v>2022</v>
      </c>
      <c r="H500" s="25">
        <v>0.83680555555555558</v>
      </c>
      <c r="I500" s="25">
        <v>0.90277777777777779</v>
      </c>
      <c r="J500" s="20">
        <v>9</v>
      </c>
      <c r="K500" s="20">
        <v>9</v>
      </c>
      <c r="L500" s="20">
        <v>0</v>
      </c>
      <c r="M500" s="26">
        <v>100</v>
      </c>
      <c r="N500" s="20"/>
    </row>
    <row r="501" spans="3:14">
      <c r="C501" s="21">
        <v>45795</v>
      </c>
      <c r="D501" s="20" t="s">
        <v>147</v>
      </c>
      <c r="E501" s="20" t="s">
        <v>36</v>
      </c>
      <c r="F501" s="20" t="s">
        <v>181</v>
      </c>
      <c r="G501" s="20">
        <v>1855</v>
      </c>
      <c r="H501" s="25">
        <v>0.59722222222222221</v>
      </c>
      <c r="I501" s="25">
        <v>0.71180555555555558</v>
      </c>
      <c r="J501" s="20">
        <v>11</v>
      </c>
      <c r="K501" s="20">
        <v>11</v>
      </c>
      <c r="L501" s="20">
        <v>0</v>
      </c>
      <c r="M501" s="26">
        <v>100</v>
      </c>
      <c r="N501" s="20"/>
    </row>
    <row r="502" spans="3:14">
      <c r="C502" s="21">
        <v>45795</v>
      </c>
      <c r="D502" s="20" t="s">
        <v>147</v>
      </c>
      <c r="E502" s="20" t="s">
        <v>37</v>
      </c>
      <c r="F502" s="20" t="s">
        <v>181</v>
      </c>
      <c r="G502" s="20">
        <v>1317</v>
      </c>
      <c r="H502" s="25">
        <v>0.58680555555555558</v>
      </c>
      <c r="I502" s="25">
        <v>0.72569444444444442</v>
      </c>
      <c r="J502" s="20">
        <v>16</v>
      </c>
      <c r="K502" s="20">
        <v>16</v>
      </c>
      <c r="L502" s="20">
        <v>0</v>
      </c>
      <c r="M502" s="26">
        <v>100</v>
      </c>
      <c r="N502" s="20"/>
    </row>
    <row r="503" spans="3:14">
      <c r="C503" s="21">
        <v>45795</v>
      </c>
      <c r="D503" s="20" t="s">
        <v>147</v>
      </c>
      <c r="E503" s="20" t="s">
        <v>13</v>
      </c>
      <c r="F503" s="20" t="s">
        <v>181</v>
      </c>
      <c r="G503" s="20">
        <v>1859</v>
      </c>
      <c r="H503" s="25">
        <v>0.55208333333333337</v>
      </c>
      <c r="I503" s="25">
        <v>0.70138888888888884</v>
      </c>
      <c r="J503" s="20">
        <v>25</v>
      </c>
      <c r="K503" s="20">
        <v>24</v>
      </c>
      <c r="L503" s="20">
        <v>1</v>
      </c>
      <c r="M503" s="26">
        <v>96</v>
      </c>
      <c r="N503" s="20"/>
    </row>
    <row r="504" spans="3:14">
      <c r="C504" s="21">
        <v>45795</v>
      </c>
      <c r="D504" s="20" t="s">
        <v>147</v>
      </c>
      <c r="E504" s="20" t="s">
        <v>22</v>
      </c>
      <c r="F504" s="20" t="s">
        <v>181</v>
      </c>
      <c r="G504" s="20">
        <v>1313</v>
      </c>
      <c r="H504" s="25">
        <v>0.59375</v>
      </c>
      <c r="I504" s="25">
        <v>0.72569444444444442</v>
      </c>
      <c r="J504" s="20">
        <v>9</v>
      </c>
      <c r="K504" s="20">
        <v>9</v>
      </c>
      <c r="L504" s="20">
        <v>0</v>
      </c>
      <c r="M504" s="26">
        <v>100</v>
      </c>
      <c r="N504" s="20"/>
    </row>
    <row r="505" spans="3:14">
      <c r="C505" s="21">
        <v>45795</v>
      </c>
      <c r="D505" s="20" t="s">
        <v>13</v>
      </c>
      <c r="E505" s="20" t="s">
        <v>354</v>
      </c>
      <c r="F505" s="20" t="s">
        <v>355</v>
      </c>
      <c r="G505" s="20">
        <v>110</v>
      </c>
      <c r="H505" s="25">
        <v>0.69097222222222221</v>
      </c>
      <c r="I505" s="25">
        <v>0.94791666666666663</v>
      </c>
      <c r="J505" s="20">
        <v>30</v>
      </c>
      <c r="K505" s="20">
        <v>2</v>
      </c>
      <c r="L505" s="20">
        <v>28</v>
      </c>
      <c r="M505" s="26">
        <v>6.666666666666667</v>
      </c>
      <c r="N505" s="20"/>
    </row>
    <row r="506" spans="3:14">
      <c r="C506" s="21">
        <v>45795</v>
      </c>
      <c r="D506" s="20" t="s">
        <v>13</v>
      </c>
      <c r="E506" s="20" t="s">
        <v>223</v>
      </c>
      <c r="F506" s="20" t="s">
        <v>250</v>
      </c>
      <c r="G506" s="20">
        <v>871</v>
      </c>
      <c r="H506" s="25">
        <v>0.48958333333333331</v>
      </c>
      <c r="I506" s="25">
        <v>0.62152777777777779</v>
      </c>
      <c r="J506" s="20">
        <v>45</v>
      </c>
      <c r="K506" s="20">
        <v>45</v>
      </c>
      <c r="L506" s="20">
        <v>0</v>
      </c>
      <c r="M506" s="26">
        <v>100</v>
      </c>
      <c r="N506" s="20"/>
    </row>
    <row r="507" spans="3:14">
      <c r="C507" s="21">
        <v>45795</v>
      </c>
      <c r="D507" s="20" t="s">
        <v>13</v>
      </c>
      <c r="E507" s="20" t="s">
        <v>341</v>
      </c>
      <c r="F507" s="20" t="s">
        <v>250</v>
      </c>
      <c r="G507" s="20">
        <v>1883</v>
      </c>
      <c r="H507" s="25">
        <v>0.28819444444444442</v>
      </c>
      <c r="I507" s="25">
        <v>0.35416666666666669</v>
      </c>
      <c r="J507" s="20">
        <v>30</v>
      </c>
      <c r="K507" s="20">
        <v>0</v>
      </c>
      <c r="L507" s="20">
        <v>30</v>
      </c>
      <c r="M507" s="26">
        <v>0</v>
      </c>
      <c r="N507" s="20"/>
    </row>
    <row r="508" spans="3:14">
      <c r="C508" s="21">
        <v>45795</v>
      </c>
      <c r="D508" s="20" t="s">
        <v>13</v>
      </c>
      <c r="E508" s="20" t="s">
        <v>341</v>
      </c>
      <c r="F508" s="20" t="s">
        <v>250</v>
      </c>
      <c r="G508" s="20">
        <v>1881</v>
      </c>
      <c r="H508" s="25">
        <v>0.29166666666666669</v>
      </c>
      <c r="I508" s="25">
        <v>0.35416666666666669</v>
      </c>
      <c r="J508" s="20">
        <v>14</v>
      </c>
      <c r="K508" s="20">
        <v>11</v>
      </c>
      <c r="L508" s="20">
        <v>3</v>
      </c>
      <c r="M508" s="26">
        <v>78.571428571428569</v>
      </c>
      <c r="N508" s="20"/>
    </row>
    <row r="509" spans="3:14">
      <c r="C509" s="21">
        <v>45795</v>
      </c>
      <c r="D509" s="20" t="s">
        <v>13</v>
      </c>
      <c r="E509" s="20" t="s">
        <v>192</v>
      </c>
      <c r="F509" s="20" t="s">
        <v>250</v>
      </c>
      <c r="G509" s="20">
        <v>1327</v>
      </c>
      <c r="H509" s="25">
        <v>0.3611111111111111</v>
      </c>
      <c r="I509" s="25">
        <v>0.47569444444444442</v>
      </c>
      <c r="J509" s="20">
        <v>45</v>
      </c>
      <c r="K509" s="20">
        <v>29</v>
      </c>
      <c r="L509" s="20">
        <v>16</v>
      </c>
      <c r="M509" s="26">
        <v>64.444444444444443</v>
      </c>
      <c r="N509" s="20"/>
    </row>
    <row r="510" spans="3:14">
      <c r="C510" s="21">
        <v>45795</v>
      </c>
      <c r="D510" s="20" t="s">
        <v>13</v>
      </c>
      <c r="E510" s="20" t="s">
        <v>147</v>
      </c>
      <c r="F510" s="20" t="s">
        <v>181</v>
      </c>
      <c r="G510" s="20">
        <v>1858</v>
      </c>
      <c r="H510" s="25">
        <v>0.49652777777777779</v>
      </c>
      <c r="I510" s="25">
        <v>0.71527777777777779</v>
      </c>
      <c r="J510" s="20">
        <v>46</v>
      </c>
      <c r="K510" s="20">
        <v>46</v>
      </c>
      <c r="L510" s="20">
        <v>0</v>
      </c>
      <c r="M510" s="26">
        <v>100</v>
      </c>
      <c r="N510" s="20"/>
    </row>
    <row r="511" spans="3:14">
      <c r="C511" s="21">
        <v>45795</v>
      </c>
      <c r="D511" s="20" t="s">
        <v>13</v>
      </c>
      <c r="E511" s="20" t="s">
        <v>541</v>
      </c>
      <c r="F511" s="20" t="s">
        <v>250</v>
      </c>
      <c r="G511" s="20">
        <v>669</v>
      </c>
      <c r="H511" s="25">
        <v>0.49305555555555558</v>
      </c>
      <c r="I511" s="25">
        <v>0.58333333333333337</v>
      </c>
      <c r="J511" s="20">
        <v>45</v>
      </c>
      <c r="K511" s="20">
        <v>41</v>
      </c>
      <c r="L511" s="20">
        <v>4</v>
      </c>
      <c r="M511" s="26">
        <v>91.111111111111114</v>
      </c>
      <c r="N511" s="20"/>
    </row>
    <row r="512" spans="3:14">
      <c r="C512" s="21">
        <v>45795</v>
      </c>
      <c r="D512" s="20" t="s">
        <v>13</v>
      </c>
      <c r="E512" s="20" t="s">
        <v>196</v>
      </c>
      <c r="F512" s="20" t="s">
        <v>250</v>
      </c>
      <c r="G512" s="20">
        <v>747</v>
      </c>
      <c r="H512" s="25">
        <v>0.83680555555555558</v>
      </c>
      <c r="I512" s="25">
        <v>0.94444444444444442</v>
      </c>
      <c r="J512" s="20">
        <v>30</v>
      </c>
      <c r="K512" s="20">
        <v>8</v>
      </c>
      <c r="L512" s="20">
        <v>22</v>
      </c>
      <c r="M512" s="26">
        <v>26.666666666666668</v>
      </c>
      <c r="N512" s="20"/>
    </row>
    <row r="513" spans="3:14">
      <c r="C513" s="21">
        <v>45795</v>
      </c>
      <c r="D513" s="20" t="s">
        <v>13</v>
      </c>
      <c r="E513" s="20" t="s">
        <v>348</v>
      </c>
      <c r="F513" s="20" t="s">
        <v>542</v>
      </c>
      <c r="G513" s="20">
        <v>1719</v>
      </c>
      <c r="H513" s="25">
        <v>0.51388888888888884</v>
      </c>
      <c r="I513" s="25">
        <v>0.66319444444444442</v>
      </c>
      <c r="J513" s="20">
        <v>37</v>
      </c>
      <c r="K513" s="20">
        <v>31</v>
      </c>
      <c r="L513" s="20">
        <v>6</v>
      </c>
      <c r="M513" s="26">
        <v>83.78378378378379</v>
      </c>
      <c r="N513" s="20"/>
    </row>
    <row r="514" spans="3:14">
      <c r="C514" s="21">
        <v>45795</v>
      </c>
      <c r="D514" s="20" t="s">
        <v>13</v>
      </c>
      <c r="E514" s="20" t="s">
        <v>358</v>
      </c>
      <c r="F514" s="20" t="s">
        <v>528</v>
      </c>
      <c r="G514" s="20">
        <v>416</v>
      </c>
      <c r="H514" s="25">
        <v>0.51041666666666663</v>
      </c>
      <c r="I514" s="25">
        <v>0.71180555555555558</v>
      </c>
      <c r="J514" s="20">
        <v>12</v>
      </c>
      <c r="K514" s="20">
        <v>2</v>
      </c>
      <c r="L514" s="20">
        <v>10</v>
      </c>
      <c r="M514" s="26">
        <v>16.666666666666668</v>
      </c>
      <c r="N514" s="20"/>
    </row>
    <row r="515" spans="3:14">
      <c r="C515" s="21">
        <v>45795</v>
      </c>
      <c r="D515" s="20" t="s">
        <v>13</v>
      </c>
      <c r="E515" s="20" t="s">
        <v>394</v>
      </c>
      <c r="F515" s="20" t="s">
        <v>395</v>
      </c>
      <c r="G515" s="20">
        <v>434</v>
      </c>
      <c r="H515" s="25">
        <v>0.64583333333333337</v>
      </c>
      <c r="I515" s="25">
        <v>0.79513888888888884</v>
      </c>
      <c r="J515" s="20">
        <v>35</v>
      </c>
      <c r="K515" s="20">
        <v>24</v>
      </c>
      <c r="L515" s="20">
        <v>11</v>
      </c>
      <c r="M515" s="26">
        <v>68.571428571428569</v>
      </c>
      <c r="N515" s="20"/>
    </row>
    <row r="516" spans="3:14">
      <c r="C516" s="21">
        <v>45795</v>
      </c>
      <c r="D516" s="20" t="s">
        <v>358</v>
      </c>
      <c r="E516" s="20" t="s">
        <v>13</v>
      </c>
      <c r="F516" s="20" t="s">
        <v>278</v>
      </c>
      <c r="G516" s="20">
        <v>788</v>
      </c>
      <c r="H516" s="25">
        <v>0.91666666666666663</v>
      </c>
      <c r="I516" s="25">
        <v>4.1666666666666664E-2</v>
      </c>
      <c r="J516" s="20">
        <v>45</v>
      </c>
      <c r="K516" s="20">
        <v>37</v>
      </c>
      <c r="L516" s="20">
        <v>8</v>
      </c>
      <c r="M516" s="26">
        <v>82.222222222222229</v>
      </c>
      <c r="N516" s="20"/>
    </row>
    <row r="517" spans="3:14">
      <c r="C517" s="21">
        <v>45795</v>
      </c>
      <c r="D517" s="20" t="s">
        <v>241</v>
      </c>
      <c r="E517" s="20" t="s">
        <v>13</v>
      </c>
      <c r="F517" s="20" t="s">
        <v>250</v>
      </c>
      <c r="G517" s="20">
        <v>1852</v>
      </c>
      <c r="H517" s="25">
        <v>0.55902777777777779</v>
      </c>
      <c r="I517" s="25">
        <v>0.68402777777777779</v>
      </c>
      <c r="J517" s="20">
        <v>40</v>
      </c>
      <c r="K517" s="20">
        <v>30</v>
      </c>
      <c r="L517" s="20">
        <v>10</v>
      </c>
      <c r="M517" s="26">
        <v>75</v>
      </c>
      <c r="N517" s="20"/>
    </row>
    <row r="518" spans="3:14">
      <c r="C518" s="21">
        <v>45795</v>
      </c>
      <c r="D518" s="20" t="s">
        <v>291</v>
      </c>
      <c r="E518" s="20" t="s">
        <v>13</v>
      </c>
      <c r="F518" s="20" t="s">
        <v>292</v>
      </c>
      <c r="G518" s="20">
        <v>685</v>
      </c>
      <c r="H518" s="25">
        <v>0.54861111111111116</v>
      </c>
      <c r="I518" s="25">
        <v>0.68055555555555558</v>
      </c>
      <c r="J518" s="20">
        <v>26</v>
      </c>
      <c r="K518" s="20">
        <v>15</v>
      </c>
      <c r="L518" s="20">
        <v>11</v>
      </c>
      <c r="M518" s="26">
        <v>57.692307692307693</v>
      </c>
      <c r="N518" s="20"/>
    </row>
    <row r="519" spans="3:14">
      <c r="C519" s="21">
        <v>45795</v>
      </c>
      <c r="D519" s="20" t="s">
        <v>375</v>
      </c>
      <c r="E519" s="20" t="s">
        <v>36</v>
      </c>
      <c r="F519" s="20" t="s">
        <v>278</v>
      </c>
      <c r="G519" s="20">
        <v>776</v>
      </c>
      <c r="H519" s="25">
        <v>0.56944444444444442</v>
      </c>
      <c r="I519" s="25">
        <v>0.65277777777777779</v>
      </c>
      <c r="J519" s="20">
        <v>45</v>
      </c>
      <c r="K519" s="20">
        <v>7</v>
      </c>
      <c r="L519" s="20">
        <v>38</v>
      </c>
      <c r="M519" s="26">
        <v>15.555555555555555</v>
      </c>
      <c r="N519" s="20"/>
    </row>
    <row r="520" spans="3:14">
      <c r="C520" s="21">
        <v>45795</v>
      </c>
      <c r="D520" s="20" t="s">
        <v>294</v>
      </c>
      <c r="E520" s="20" t="s">
        <v>13</v>
      </c>
      <c r="F520" s="20" t="s">
        <v>295</v>
      </c>
      <c r="G520" s="20">
        <v>471</v>
      </c>
      <c r="H520" s="25">
        <v>0.25694444444444442</v>
      </c>
      <c r="I520" s="25">
        <v>0.3888888888888889</v>
      </c>
      <c r="J520" s="20">
        <v>40</v>
      </c>
      <c r="K520" s="20">
        <v>15</v>
      </c>
      <c r="L520" s="20">
        <v>25</v>
      </c>
      <c r="M520" s="26">
        <v>37.5</v>
      </c>
      <c r="N520" s="20"/>
    </row>
    <row r="521" spans="3:14">
      <c r="C521" s="21">
        <v>45795</v>
      </c>
      <c r="D521" s="20" t="s">
        <v>301</v>
      </c>
      <c r="E521" s="20" t="s">
        <v>291</v>
      </c>
      <c r="F521" s="20" t="s">
        <v>292</v>
      </c>
      <c r="G521" s="20">
        <v>312</v>
      </c>
      <c r="H521" s="25">
        <v>0.4201388888888889</v>
      </c>
      <c r="I521" s="25">
        <v>0.4548611111111111</v>
      </c>
      <c r="J521" s="20">
        <v>26</v>
      </c>
      <c r="K521" s="20">
        <v>15</v>
      </c>
      <c r="L521" s="20">
        <v>11</v>
      </c>
      <c r="M521" s="26">
        <v>57.692307692307693</v>
      </c>
      <c r="N521" s="20"/>
    </row>
    <row r="522" spans="3:14">
      <c r="C522" s="21">
        <v>45795</v>
      </c>
      <c r="D522" s="20" t="s">
        <v>350</v>
      </c>
      <c r="E522" s="20" t="s">
        <v>13</v>
      </c>
      <c r="F522" s="20" t="s">
        <v>278</v>
      </c>
      <c r="G522" s="20">
        <v>898</v>
      </c>
      <c r="H522" s="25">
        <v>0.33333333333333331</v>
      </c>
      <c r="I522" s="25">
        <v>0.52083333333333337</v>
      </c>
      <c r="J522" s="20">
        <v>80</v>
      </c>
      <c r="K522" s="20">
        <v>69</v>
      </c>
      <c r="L522" s="20">
        <v>11</v>
      </c>
      <c r="M522" s="26">
        <v>86.25</v>
      </c>
      <c r="N522" s="20"/>
    </row>
    <row r="523" spans="3:14">
      <c r="C523" s="21">
        <v>45795</v>
      </c>
      <c r="D523" s="20" t="s">
        <v>22</v>
      </c>
      <c r="E523" s="20" t="s">
        <v>147</v>
      </c>
      <c r="F523" s="20" t="s">
        <v>181</v>
      </c>
      <c r="G523" s="20">
        <v>1302</v>
      </c>
      <c r="H523" s="25">
        <v>0.4826388888888889</v>
      </c>
      <c r="I523" s="25">
        <v>0.69097222222222221</v>
      </c>
      <c r="J523" s="20">
        <v>10</v>
      </c>
      <c r="K523" s="20">
        <v>10</v>
      </c>
      <c r="L523" s="20">
        <v>0</v>
      </c>
      <c r="M523" s="26">
        <v>100</v>
      </c>
      <c r="N523" s="20"/>
    </row>
    <row r="524" spans="3:14">
      <c r="C524" s="21">
        <v>45795</v>
      </c>
      <c r="D524" s="20" t="s">
        <v>394</v>
      </c>
      <c r="E524" s="20" t="s">
        <v>543</v>
      </c>
      <c r="F524" s="20" t="s">
        <v>395</v>
      </c>
      <c r="G524" s="20">
        <v>723</v>
      </c>
      <c r="H524" s="25">
        <v>0.89583333333333337</v>
      </c>
      <c r="I524" s="25">
        <v>0.13194444444444445</v>
      </c>
      <c r="J524" s="20">
        <v>35</v>
      </c>
      <c r="K524" s="20">
        <v>24</v>
      </c>
      <c r="L524" s="20">
        <v>11</v>
      </c>
      <c r="M524" s="26">
        <v>68.571428571428569</v>
      </c>
      <c r="N524" s="20"/>
    </row>
    <row r="525" spans="3:14">
      <c r="C525" s="21">
        <v>45796</v>
      </c>
      <c r="D525" s="20" t="s">
        <v>173</v>
      </c>
      <c r="E525" s="20" t="s">
        <v>13</v>
      </c>
      <c r="F525" s="20" t="s">
        <v>174</v>
      </c>
      <c r="G525" s="20">
        <v>1001</v>
      </c>
      <c r="H525" s="25">
        <v>0.3125</v>
      </c>
      <c r="I525" s="25">
        <v>0.4861111111111111</v>
      </c>
      <c r="J525" s="20">
        <v>10</v>
      </c>
      <c r="K525" s="20">
        <v>0</v>
      </c>
      <c r="L525" s="20">
        <v>10</v>
      </c>
      <c r="M525" s="26">
        <v>0</v>
      </c>
      <c r="N525" s="20"/>
    </row>
    <row r="526" spans="3:14">
      <c r="C526" s="21">
        <v>45796</v>
      </c>
      <c r="D526" s="20" t="s">
        <v>183</v>
      </c>
      <c r="E526" s="20" t="s">
        <v>173</v>
      </c>
      <c r="F526" s="20" t="s">
        <v>174</v>
      </c>
      <c r="G526" s="20">
        <v>1003</v>
      </c>
      <c r="H526" s="25">
        <v>0.81944444444444442</v>
      </c>
      <c r="I526" s="25">
        <v>0.85416666666666663</v>
      </c>
      <c r="J526" s="20">
        <v>10</v>
      </c>
      <c r="K526" s="20">
        <v>0</v>
      </c>
      <c r="L526" s="20">
        <v>10</v>
      </c>
      <c r="M526" s="26">
        <v>0</v>
      </c>
      <c r="N526" s="20"/>
    </row>
    <row r="527" spans="3:14">
      <c r="C527" s="21">
        <v>45796</v>
      </c>
      <c r="D527" s="20" t="s">
        <v>13</v>
      </c>
      <c r="E527" s="20" t="s">
        <v>185</v>
      </c>
      <c r="F527" s="20" t="s">
        <v>186</v>
      </c>
      <c r="G527" s="20">
        <v>921</v>
      </c>
      <c r="H527" s="25">
        <v>0.81597222222222221</v>
      </c>
      <c r="I527" s="25">
        <v>2.0833333333333332E-2</v>
      </c>
      <c r="J527" s="20">
        <v>10</v>
      </c>
      <c r="K527" s="20">
        <v>2</v>
      </c>
      <c r="L527" s="20">
        <v>8</v>
      </c>
      <c r="M527" s="26">
        <v>20</v>
      </c>
      <c r="N527" s="20"/>
    </row>
    <row r="528" spans="3:14">
      <c r="C528" s="21">
        <v>45796</v>
      </c>
      <c r="D528" s="20" t="s">
        <v>13</v>
      </c>
      <c r="E528" s="20" t="s">
        <v>185</v>
      </c>
      <c r="F528" s="20" t="s">
        <v>186</v>
      </c>
      <c r="G528" s="20">
        <v>921</v>
      </c>
      <c r="H528" s="25">
        <v>0.81597222222222221</v>
      </c>
      <c r="I528" s="25">
        <v>0.99930555555555556</v>
      </c>
      <c r="J528" s="20">
        <v>20</v>
      </c>
      <c r="K528" s="20">
        <v>0</v>
      </c>
      <c r="L528" s="20">
        <v>20</v>
      </c>
      <c r="M528" s="26">
        <v>0</v>
      </c>
      <c r="N528" s="20"/>
    </row>
    <row r="529" spans="3:14">
      <c r="C529" s="21">
        <v>45796</v>
      </c>
      <c r="D529" s="20" t="s">
        <v>13</v>
      </c>
      <c r="E529" s="20" t="s">
        <v>392</v>
      </c>
      <c r="F529" s="20" t="s">
        <v>250</v>
      </c>
      <c r="G529" s="20">
        <v>1355</v>
      </c>
      <c r="H529" s="25">
        <v>0.46875</v>
      </c>
      <c r="I529" s="25">
        <v>0.50694444444444442</v>
      </c>
      <c r="J529" s="20">
        <v>36</v>
      </c>
      <c r="K529" s="20">
        <v>14</v>
      </c>
      <c r="L529" s="20">
        <v>22</v>
      </c>
      <c r="M529" s="26">
        <v>38.888888888888886</v>
      </c>
      <c r="N529" s="20"/>
    </row>
    <row r="530" spans="3:14">
      <c r="C530" s="21">
        <v>45796</v>
      </c>
      <c r="D530" s="20" t="s">
        <v>13</v>
      </c>
      <c r="E530" s="20" t="s">
        <v>183</v>
      </c>
      <c r="F530" s="20" t="s">
        <v>174</v>
      </c>
      <c r="G530" s="20">
        <v>1002</v>
      </c>
      <c r="H530" s="25">
        <v>0.52777777777777779</v>
      </c>
      <c r="I530" s="25">
        <v>0.77777777777777779</v>
      </c>
      <c r="J530" s="20">
        <v>10</v>
      </c>
      <c r="K530" s="20">
        <v>1</v>
      </c>
      <c r="L530" s="20">
        <v>9</v>
      </c>
      <c r="M530" s="26">
        <v>10</v>
      </c>
      <c r="N530" s="20"/>
    </row>
    <row r="531" spans="3:14">
      <c r="C531" s="21">
        <v>45796</v>
      </c>
      <c r="D531" s="20" t="s">
        <v>310</v>
      </c>
      <c r="E531" s="20" t="s">
        <v>13</v>
      </c>
      <c r="F531" s="20" t="s">
        <v>250</v>
      </c>
      <c r="G531" s="20">
        <v>682</v>
      </c>
      <c r="H531" s="25">
        <v>0.82291666666666663</v>
      </c>
      <c r="I531" s="25">
        <v>0.93402777777777779</v>
      </c>
      <c r="J531" s="20">
        <v>45</v>
      </c>
      <c r="K531" s="20">
        <v>41</v>
      </c>
      <c r="L531" s="20">
        <v>4</v>
      </c>
      <c r="M531" s="26">
        <v>91.111111111111114</v>
      </c>
      <c r="N531" s="20"/>
    </row>
    <row r="532" spans="3:14">
      <c r="C532" s="21">
        <v>45797</v>
      </c>
      <c r="D532" s="20" t="s">
        <v>33</v>
      </c>
      <c r="E532" s="20" t="s">
        <v>232</v>
      </c>
      <c r="F532" s="20" t="s">
        <v>278</v>
      </c>
      <c r="G532" s="20">
        <v>765</v>
      </c>
      <c r="H532" s="25">
        <v>0.69444444444444442</v>
      </c>
      <c r="I532" s="25">
        <v>0.80555555555555558</v>
      </c>
      <c r="J532" s="20">
        <v>45</v>
      </c>
      <c r="K532" s="20">
        <v>29</v>
      </c>
      <c r="L532" s="20">
        <v>16</v>
      </c>
      <c r="M532" s="26">
        <v>64.444444444444443</v>
      </c>
      <c r="N532" s="20"/>
    </row>
    <row r="533" spans="3:14">
      <c r="C533" s="21">
        <v>45797</v>
      </c>
      <c r="D533" s="20" t="s">
        <v>484</v>
      </c>
      <c r="E533" s="20" t="s">
        <v>13</v>
      </c>
      <c r="F533" s="20" t="s">
        <v>250</v>
      </c>
      <c r="G533" s="20">
        <v>834</v>
      </c>
      <c r="H533" s="25">
        <v>0.66319444444444442</v>
      </c>
      <c r="I533" s="25">
        <v>0.78472222222222221</v>
      </c>
      <c r="J533" s="20">
        <v>45</v>
      </c>
      <c r="K533" s="20">
        <v>45</v>
      </c>
      <c r="L533" s="20">
        <v>0</v>
      </c>
      <c r="M533" s="26">
        <v>100</v>
      </c>
      <c r="N533" s="20"/>
    </row>
    <row r="534" spans="3:14">
      <c r="C534" s="21">
        <v>45797</v>
      </c>
      <c r="D534" s="20" t="s">
        <v>36</v>
      </c>
      <c r="E534" s="20" t="s">
        <v>394</v>
      </c>
      <c r="F534" s="20" t="s">
        <v>395</v>
      </c>
      <c r="G534" s="20">
        <v>438</v>
      </c>
      <c r="H534" s="25">
        <v>0.55902777777777779</v>
      </c>
      <c r="I534" s="25">
        <v>0.68402777777777779</v>
      </c>
      <c r="J534" s="20">
        <v>12</v>
      </c>
      <c r="K534" s="20">
        <v>8</v>
      </c>
      <c r="L534" s="20">
        <v>4</v>
      </c>
      <c r="M534" s="26">
        <v>66.666666666666671</v>
      </c>
      <c r="N534" s="20"/>
    </row>
    <row r="535" spans="3:14">
      <c r="C535" s="21">
        <v>45797</v>
      </c>
      <c r="D535" s="20" t="s">
        <v>232</v>
      </c>
      <c r="E535" s="20" t="s">
        <v>13</v>
      </c>
      <c r="F535" s="20" t="s">
        <v>278</v>
      </c>
      <c r="G535" s="20">
        <v>766</v>
      </c>
      <c r="H535" s="25">
        <v>0.84722222222222221</v>
      </c>
      <c r="I535" s="25">
        <v>0.96180555555555558</v>
      </c>
      <c r="J535" s="20">
        <v>45</v>
      </c>
      <c r="K535" s="20">
        <v>36</v>
      </c>
      <c r="L535" s="20">
        <v>9</v>
      </c>
      <c r="M535" s="26">
        <v>80</v>
      </c>
      <c r="N535" s="20"/>
    </row>
    <row r="536" spans="3:14">
      <c r="C536" s="21">
        <v>45797</v>
      </c>
      <c r="D536" s="20" t="s">
        <v>209</v>
      </c>
      <c r="E536" s="20" t="s">
        <v>13</v>
      </c>
      <c r="F536" s="20" t="s">
        <v>250</v>
      </c>
      <c r="G536" s="20">
        <v>934</v>
      </c>
      <c r="H536" s="25">
        <v>0.52430555555555558</v>
      </c>
      <c r="I536" s="25">
        <v>0.65277777777777779</v>
      </c>
      <c r="J536" s="20">
        <v>45</v>
      </c>
      <c r="K536" s="20">
        <v>40</v>
      </c>
      <c r="L536" s="20">
        <v>5</v>
      </c>
      <c r="M536" s="26">
        <v>88.888888888888886</v>
      </c>
      <c r="N536" s="20"/>
    </row>
    <row r="537" spans="3:14">
      <c r="C537" s="21">
        <v>45797</v>
      </c>
      <c r="D537" s="20" t="s">
        <v>313</v>
      </c>
      <c r="E537" s="20" t="s">
        <v>13</v>
      </c>
      <c r="F537" s="20" t="s">
        <v>250</v>
      </c>
      <c r="G537" s="20">
        <v>1916</v>
      </c>
      <c r="H537" s="25">
        <v>0.50347222222222221</v>
      </c>
      <c r="I537" s="25">
        <v>0.66666666666666663</v>
      </c>
      <c r="J537" s="20">
        <v>41</v>
      </c>
      <c r="K537" s="20">
        <v>41</v>
      </c>
      <c r="L537" s="20">
        <v>0</v>
      </c>
      <c r="M537" s="26">
        <v>100</v>
      </c>
      <c r="N537" s="20"/>
    </row>
    <row r="538" spans="3:14">
      <c r="C538" s="21">
        <v>45797</v>
      </c>
      <c r="D538" s="20" t="s">
        <v>252</v>
      </c>
      <c r="E538" s="20" t="s">
        <v>232</v>
      </c>
      <c r="F538" s="20" t="s">
        <v>272</v>
      </c>
      <c r="G538" s="20">
        <v>1731</v>
      </c>
      <c r="H538" s="25">
        <v>0.40277777777777779</v>
      </c>
      <c r="I538" s="25">
        <v>0.4548611111111111</v>
      </c>
      <c r="J538" s="20">
        <v>26</v>
      </c>
      <c r="K538" s="20">
        <v>26</v>
      </c>
      <c r="L538" s="20">
        <v>0</v>
      </c>
      <c r="M538" s="26">
        <v>100</v>
      </c>
      <c r="N538" s="20"/>
    </row>
    <row r="539" spans="3:14">
      <c r="C539" s="21">
        <v>45797</v>
      </c>
      <c r="D539" s="20" t="s">
        <v>192</v>
      </c>
      <c r="E539" s="20" t="s">
        <v>36</v>
      </c>
      <c r="F539" s="20" t="s">
        <v>193</v>
      </c>
      <c r="G539" s="20">
        <v>1134</v>
      </c>
      <c r="H539" s="25">
        <v>0.67013888888888884</v>
      </c>
      <c r="I539" s="25">
        <v>0.75694444444444442</v>
      </c>
      <c r="J539" s="20">
        <v>12</v>
      </c>
      <c r="K539" s="20">
        <v>9</v>
      </c>
      <c r="L539" s="20">
        <v>3</v>
      </c>
      <c r="M539" s="26">
        <v>75</v>
      </c>
      <c r="N539" s="20"/>
    </row>
    <row r="540" spans="3:14">
      <c r="C540" s="21">
        <v>45797</v>
      </c>
      <c r="D540" s="20" t="s">
        <v>192</v>
      </c>
      <c r="E540" s="20" t="s">
        <v>13</v>
      </c>
      <c r="F540" s="20" t="s">
        <v>250</v>
      </c>
      <c r="G540" s="20">
        <v>1332</v>
      </c>
      <c r="H540" s="25">
        <v>0.27083333333333331</v>
      </c>
      <c r="I540" s="25">
        <v>0.3888888888888889</v>
      </c>
      <c r="J540" s="20">
        <v>50</v>
      </c>
      <c r="K540" s="20">
        <v>0</v>
      </c>
      <c r="L540" s="20">
        <v>50</v>
      </c>
      <c r="M540" s="26">
        <v>0</v>
      </c>
      <c r="N540" s="20"/>
    </row>
    <row r="541" spans="3:14">
      <c r="C541" s="21">
        <v>45797</v>
      </c>
      <c r="D541" s="20" t="s">
        <v>192</v>
      </c>
      <c r="E541" s="20" t="s">
        <v>13</v>
      </c>
      <c r="F541" s="20" t="s">
        <v>250</v>
      </c>
      <c r="G541" s="20">
        <v>1328</v>
      </c>
      <c r="H541" s="25">
        <v>0.50694444444444442</v>
      </c>
      <c r="I541" s="25">
        <v>0.625</v>
      </c>
      <c r="J541" s="20">
        <v>45</v>
      </c>
      <c r="K541" s="20">
        <v>20</v>
      </c>
      <c r="L541" s="20">
        <v>25</v>
      </c>
      <c r="M541" s="26">
        <v>44.444444444444443</v>
      </c>
      <c r="N541" s="20"/>
    </row>
    <row r="542" spans="3:14">
      <c r="C542" s="21">
        <v>45797</v>
      </c>
      <c r="D542" s="20" t="s">
        <v>13</v>
      </c>
      <c r="E542" s="20" t="s">
        <v>544</v>
      </c>
      <c r="F542" s="20" t="s">
        <v>250</v>
      </c>
      <c r="G542" s="20">
        <v>1241</v>
      </c>
      <c r="H542" s="25">
        <v>0.66666666666666663</v>
      </c>
      <c r="I542" s="25">
        <v>0.76388888888888884</v>
      </c>
      <c r="J542" s="20">
        <v>50</v>
      </c>
      <c r="K542" s="20">
        <v>4</v>
      </c>
      <c r="L542" s="20">
        <v>46</v>
      </c>
      <c r="M542" s="26">
        <v>8</v>
      </c>
      <c r="N542" s="20"/>
    </row>
    <row r="543" spans="3:14">
      <c r="C543" s="21">
        <v>45797</v>
      </c>
      <c r="D543" s="20" t="s">
        <v>13</v>
      </c>
      <c r="E543" s="20" t="s">
        <v>313</v>
      </c>
      <c r="F543" s="20" t="s">
        <v>250</v>
      </c>
      <c r="G543" s="20">
        <v>1915</v>
      </c>
      <c r="H543" s="25">
        <v>0.39930555555555558</v>
      </c>
      <c r="I543" s="25">
        <v>0.47569444444444442</v>
      </c>
      <c r="J543" s="20">
        <v>40</v>
      </c>
      <c r="K543" s="20">
        <v>40</v>
      </c>
      <c r="L543" s="20">
        <v>0</v>
      </c>
      <c r="M543" s="26">
        <v>100</v>
      </c>
      <c r="N543" s="20"/>
    </row>
    <row r="544" spans="3:14">
      <c r="C544" s="21">
        <v>45797</v>
      </c>
      <c r="D544" s="20" t="s">
        <v>13</v>
      </c>
      <c r="E544" s="20" t="s">
        <v>252</v>
      </c>
      <c r="F544" s="20" t="s">
        <v>272</v>
      </c>
      <c r="G544" s="20">
        <v>59</v>
      </c>
      <c r="H544" s="25">
        <v>0.24305555555555555</v>
      </c>
      <c r="I544" s="25">
        <v>0.34375</v>
      </c>
      <c r="J544" s="20">
        <v>26</v>
      </c>
      <c r="K544" s="20">
        <v>26</v>
      </c>
      <c r="L544" s="20">
        <v>0</v>
      </c>
      <c r="M544" s="26">
        <v>100</v>
      </c>
      <c r="N544" s="20"/>
    </row>
    <row r="545" spans="3:14">
      <c r="C545" s="21">
        <v>45797</v>
      </c>
      <c r="D545" s="20" t="s">
        <v>13</v>
      </c>
      <c r="E545" s="20" t="s">
        <v>545</v>
      </c>
      <c r="F545" s="20" t="s">
        <v>250</v>
      </c>
      <c r="G545" s="20">
        <v>689</v>
      </c>
      <c r="H545" s="25">
        <v>0.71527777777777779</v>
      </c>
      <c r="I545" s="25">
        <v>0.81597222222222221</v>
      </c>
      <c r="J545" s="20">
        <v>45</v>
      </c>
      <c r="K545" s="20">
        <v>44</v>
      </c>
      <c r="L545" s="20">
        <v>1</v>
      </c>
      <c r="M545" s="26">
        <v>97.777777777777771</v>
      </c>
      <c r="N545" s="20"/>
    </row>
    <row r="546" spans="3:14">
      <c r="C546" s="21">
        <v>45797</v>
      </c>
      <c r="D546" s="20" t="s">
        <v>13</v>
      </c>
      <c r="E546" s="20" t="s">
        <v>310</v>
      </c>
      <c r="F546" s="20" t="s">
        <v>250</v>
      </c>
      <c r="G546" s="20">
        <v>677</v>
      </c>
      <c r="H546" s="25">
        <v>0.36805555555555558</v>
      </c>
      <c r="I546" s="25">
        <v>0.46875</v>
      </c>
      <c r="J546" s="20">
        <v>45</v>
      </c>
      <c r="K546" s="20">
        <v>27</v>
      </c>
      <c r="L546" s="20">
        <v>18</v>
      </c>
      <c r="M546" s="26">
        <v>60</v>
      </c>
      <c r="N546" s="20"/>
    </row>
    <row r="547" spans="3:14">
      <c r="C547" s="21">
        <v>45797</v>
      </c>
      <c r="D547" s="20" t="s">
        <v>13</v>
      </c>
      <c r="E547" s="20" t="s">
        <v>394</v>
      </c>
      <c r="F547" s="20" t="s">
        <v>395</v>
      </c>
      <c r="G547" s="20">
        <v>434</v>
      </c>
      <c r="H547" s="25">
        <v>0.64583333333333337</v>
      </c>
      <c r="I547" s="25">
        <v>0.79513888888888884</v>
      </c>
      <c r="J547" s="20">
        <v>26</v>
      </c>
      <c r="K547" s="20">
        <v>14</v>
      </c>
      <c r="L547" s="20">
        <v>12</v>
      </c>
      <c r="M547" s="26">
        <v>53.846153846153847</v>
      </c>
      <c r="N547" s="20"/>
    </row>
    <row r="548" spans="3:14">
      <c r="C548" s="21">
        <v>45797</v>
      </c>
      <c r="D548" s="20" t="s">
        <v>13</v>
      </c>
      <c r="E548" s="20" t="s">
        <v>254</v>
      </c>
      <c r="F548" s="20" t="s">
        <v>250</v>
      </c>
      <c r="G548" s="20">
        <v>941</v>
      </c>
      <c r="H548" s="25">
        <v>0.66666666666666663</v>
      </c>
      <c r="I548" s="25">
        <v>0.78125</v>
      </c>
      <c r="J548" s="20">
        <v>45</v>
      </c>
      <c r="K548" s="20">
        <v>43</v>
      </c>
      <c r="L548" s="20">
        <v>2</v>
      </c>
      <c r="M548" s="26">
        <v>95.555555555555557</v>
      </c>
      <c r="N548" s="20"/>
    </row>
    <row r="549" spans="3:14">
      <c r="C549" s="21">
        <v>45798</v>
      </c>
      <c r="D549" s="20" t="s">
        <v>185</v>
      </c>
      <c r="E549" s="20" t="s">
        <v>147</v>
      </c>
      <c r="F549" s="20" t="s">
        <v>181</v>
      </c>
      <c r="G549" s="20">
        <v>2333</v>
      </c>
      <c r="H549" s="25">
        <v>0.79513888888888884</v>
      </c>
      <c r="I549" s="25">
        <v>0.85763888888888884</v>
      </c>
      <c r="J549" s="20">
        <v>40</v>
      </c>
      <c r="K549" s="20">
        <v>5</v>
      </c>
      <c r="L549" s="20">
        <v>35</v>
      </c>
      <c r="M549" s="26">
        <v>12.5</v>
      </c>
      <c r="N549" s="20"/>
    </row>
    <row r="550" spans="3:14">
      <c r="C550" s="21">
        <v>45798</v>
      </c>
      <c r="D550" s="20" t="s">
        <v>175</v>
      </c>
      <c r="E550" s="20" t="s">
        <v>173</v>
      </c>
      <c r="F550" s="20" t="s">
        <v>257</v>
      </c>
      <c r="G550" s="20">
        <v>8055</v>
      </c>
      <c r="H550" s="25">
        <v>0.5625</v>
      </c>
      <c r="I550" s="25">
        <v>0.61458333333333337</v>
      </c>
      <c r="J550" s="20">
        <v>10</v>
      </c>
      <c r="K550" s="20">
        <v>4</v>
      </c>
      <c r="L550" s="20">
        <v>6</v>
      </c>
      <c r="M550" s="26">
        <v>40</v>
      </c>
      <c r="N550" s="20"/>
    </row>
    <row r="551" spans="3:14">
      <c r="C551" s="21">
        <v>45798</v>
      </c>
      <c r="D551" s="20" t="s">
        <v>201</v>
      </c>
      <c r="E551" s="20" t="s">
        <v>25</v>
      </c>
      <c r="F551" s="20" t="s">
        <v>189</v>
      </c>
      <c r="G551" s="20">
        <v>884</v>
      </c>
      <c r="H551" s="25">
        <v>0.59027777777777779</v>
      </c>
      <c r="I551" s="25">
        <v>0.67013888888888884</v>
      </c>
      <c r="J551" s="20">
        <v>189</v>
      </c>
      <c r="K551" s="20">
        <v>20</v>
      </c>
      <c r="L551" s="20">
        <v>169</v>
      </c>
      <c r="M551" s="26">
        <v>10.582010582010582</v>
      </c>
      <c r="N551" s="20"/>
    </row>
    <row r="552" spans="3:14">
      <c r="C552" s="21">
        <v>45798</v>
      </c>
      <c r="D552" s="20" t="s">
        <v>546</v>
      </c>
      <c r="E552" s="20" t="s">
        <v>103</v>
      </c>
      <c r="F552" s="20" t="s">
        <v>482</v>
      </c>
      <c r="G552" s="20">
        <v>808</v>
      </c>
      <c r="H552" s="25">
        <v>0.60416666666666663</v>
      </c>
      <c r="I552" s="25">
        <v>0.86458333333333337</v>
      </c>
      <c r="J552" s="20">
        <v>1</v>
      </c>
      <c r="K552" s="20">
        <v>1</v>
      </c>
      <c r="L552" s="20">
        <v>0</v>
      </c>
      <c r="M552" s="26">
        <v>100</v>
      </c>
      <c r="N552" s="20"/>
    </row>
    <row r="553" spans="3:14">
      <c r="C553" s="21">
        <v>45798</v>
      </c>
      <c r="D553" s="20" t="s">
        <v>13</v>
      </c>
      <c r="E553" s="20" t="s">
        <v>310</v>
      </c>
      <c r="F553" s="20" t="s">
        <v>250</v>
      </c>
      <c r="G553" s="20">
        <v>679</v>
      </c>
      <c r="H553" s="25">
        <v>0.52083333333333337</v>
      </c>
      <c r="I553" s="25">
        <v>0.62152777777777779</v>
      </c>
      <c r="J553" s="20">
        <v>50</v>
      </c>
      <c r="K553" s="20">
        <v>16</v>
      </c>
      <c r="L553" s="20">
        <v>34</v>
      </c>
      <c r="M553" s="26">
        <v>32</v>
      </c>
      <c r="N553" s="20"/>
    </row>
    <row r="554" spans="3:14">
      <c r="C554" s="21">
        <v>45798</v>
      </c>
      <c r="D554" s="20" t="s">
        <v>29</v>
      </c>
      <c r="E554" s="20" t="s">
        <v>201</v>
      </c>
      <c r="F554" s="20" t="s">
        <v>189</v>
      </c>
      <c r="G554" s="20">
        <v>883</v>
      </c>
      <c r="H554" s="25">
        <v>0.45833333333333331</v>
      </c>
      <c r="I554" s="25">
        <v>0.54513888888888884</v>
      </c>
      <c r="J554" s="20">
        <v>189</v>
      </c>
      <c r="K554" s="20">
        <v>15</v>
      </c>
      <c r="L554" s="20">
        <v>174</v>
      </c>
      <c r="M554" s="26">
        <v>7.9365079365079367</v>
      </c>
      <c r="N554" s="20"/>
    </row>
    <row r="555" spans="3:14">
      <c r="C555" s="21">
        <v>45799</v>
      </c>
      <c r="D555" s="20" t="s">
        <v>103</v>
      </c>
      <c r="E555" s="20" t="s">
        <v>13</v>
      </c>
      <c r="F555" s="20" t="s">
        <v>482</v>
      </c>
      <c r="G555" s="20">
        <v>726</v>
      </c>
      <c r="H555" s="25">
        <v>3.472222222222222E-3</v>
      </c>
      <c r="I555" s="25">
        <v>0.33680555555555558</v>
      </c>
      <c r="J555" s="20">
        <v>1</v>
      </c>
      <c r="K555" s="20">
        <v>1</v>
      </c>
      <c r="L555" s="20">
        <v>0</v>
      </c>
      <c r="M555" s="26">
        <v>100</v>
      </c>
      <c r="N555" s="20"/>
    </row>
    <row r="556" spans="3:14">
      <c r="C556" s="21">
        <v>45799</v>
      </c>
      <c r="D556" s="20" t="s">
        <v>291</v>
      </c>
      <c r="E556" s="20" t="s">
        <v>13</v>
      </c>
      <c r="F556" s="20" t="s">
        <v>292</v>
      </c>
      <c r="G556" s="20">
        <v>685</v>
      </c>
      <c r="H556" s="25">
        <v>0.29166666666666669</v>
      </c>
      <c r="I556" s="25">
        <v>0.41666666666666669</v>
      </c>
      <c r="J556" s="20">
        <v>46</v>
      </c>
      <c r="K556" s="20">
        <v>0</v>
      </c>
      <c r="L556" s="20">
        <v>46</v>
      </c>
      <c r="M556" s="26">
        <v>0</v>
      </c>
      <c r="N556" s="20"/>
    </row>
    <row r="557" spans="3:14">
      <c r="C557" s="21">
        <v>45800</v>
      </c>
      <c r="D557" s="20" t="s">
        <v>185</v>
      </c>
      <c r="E557" s="20" t="s">
        <v>13</v>
      </c>
      <c r="F557" s="20" t="s">
        <v>186</v>
      </c>
      <c r="G557" s="20">
        <v>920</v>
      </c>
      <c r="H557" s="25">
        <v>0.63888888888888884</v>
      </c>
      <c r="I557" s="25">
        <v>0.78125</v>
      </c>
      <c r="J557" s="20">
        <v>30</v>
      </c>
      <c r="K557" s="20">
        <v>30</v>
      </c>
      <c r="L557" s="20">
        <v>0</v>
      </c>
      <c r="M557" s="26">
        <v>100</v>
      </c>
      <c r="N557" s="20"/>
    </row>
    <row r="558" spans="3:14">
      <c r="C558" s="21">
        <v>45800</v>
      </c>
      <c r="D558" s="20" t="s">
        <v>175</v>
      </c>
      <c r="E558" s="20" t="s">
        <v>173</v>
      </c>
      <c r="F558" s="20" t="s">
        <v>174</v>
      </c>
      <c r="G558" s="20">
        <v>5003</v>
      </c>
      <c r="H558" s="25">
        <v>0.81597222222222221</v>
      </c>
      <c r="I558" s="25">
        <v>0.89930555555555558</v>
      </c>
      <c r="J558" s="20">
        <v>10</v>
      </c>
      <c r="K558" s="20">
        <v>1</v>
      </c>
      <c r="L558" s="20">
        <v>9</v>
      </c>
      <c r="M558" s="26">
        <v>10</v>
      </c>
      <c r="N558" s="20"/>
    </row>
    <row r="559" spans="3:14">
      <c r="C559" s="21">
        <v>45800</v>
      </c>
      <c r="D559" s="20" t="s">
        <v>173</v>
      </c>
      <c r="E559" s="20" t="s">
        <v>13</v>
      </c>
      <c r="F559" s="20" t="s">
        <v>174</v>
      </c>
      <c r="G559" s="20">
        <v>5001</v>
      </c>
      <c r="H559" s="25">
        <v>0.35416666666666669</v>
      </c>
      <c r="I559" s="25">
        <v>0.53125</v>
      </c>
      <c r="J559" s="20">
        <v>10</v>
      </c>
      <c r="K559" s="20">
        <v>0</v>
      </c>
      <c r="L559" s="20">
        <v>10</v>
      </c>
      <c r="M559" s="26">
        <v>0</v>
      </c>
      <c r="N559" s="20"/>
    </row>
    <row r="560" spans="3:14">
      <c r="C560" s="21">
        <v>45800</v>
      </c>
      <c r="D560" s="20" t="s">
        <v>13</v>
      </c>
      <c r="E560" s="20" t="s">
        <v>185</v>
      </c>
      <c r="F560" s="20" t="s">
        <v>186</v>
      </c>
      <c r="G560" s="20">
        <v>921</v>
      </c>
      <c r="H560" s="25">
        <v>0.81597222222222221</v>
      </c>
      <c r="I560" s="25">
        <v>2.0833333333333332E-2</v>
      </c>
      <c r="J560" s="20">
        <v>30</v>
      </c>
      <c r="K560" s="20">
        <v>30</v>
      </c>
      <c r="L560" s="20">
        <v>0</v>
      </c>
      <c r="M560" s="26">
        <v>100</v>
      </c>
      <c r="N560" s="20"/>
    </row>
    <row r="561" spans="3:14">
      <c r="C561" s="21">
        <v>45800</v>
      </c>
      <c r="D561" s="20" t="s">
        <v>13</v>
      </c>
      <c r="E561" s="20" t="s">
        <v>175</v>
      </c>
      <c r="F561" s="20" t="s">
        <v>174</v>
      </c>
      <c r="G561" s="20">
        <v>5002</v>
      </c>
      <c r="H561" s="25">
        <v>0.52777777777777779</v>
      </c>
      <c r="I561" s="25">
        <v>0.77430555555555558</v>
      </c>
      <c r="J561" s="20">
        <v>10</v>
      </c>
      <c r="K561" s="20">
        <v>0</v>
      </c>
      <c r="L561" s="20">
        <v>10</v>
      </c>
      <c r="M561" s="26">
        <v>0</v>
      </c>
      <c r="N561" s="20"/>
    </row>
    <row r="562" spans="3:14">
      <c r="C562" s="21">
        <v>45801</v>
      </c>
      <c r="D562" s="20" t="s">
        <v>417</v>
      </c>
      <c r="E562" s="20" t="s">
        <v>13</v>
      </c>
      <c r="F562" s="20" t="s">
        <v>250</v>
      </c>
      <c r="G562" s="20">
        <v>732</v>
      </c>
      <c r="H562" s="25">
        <v>0.50347222222222221</v>
      </c>
      <c r="I562" s="25">
        <v>0.61805555555555558</v>
      </c>
      <c r="J562" s="20">
        <v>45</v>
      </c>
      <c r="K562" s="20">
        <v>44</v>
      </c>
      <c r="L562" s="20">
        <v>1</v>
      </c>
      <c r="M562" s="26">
        <v>97.777777777777771</v>
      </c>
      <c r="N562" s="20"/>
    </row>
    <row r="563" spans="3:14">
      <c r="C563" s="21">
        <v>45801</v>
      </c>
      <c r="D563" s="20" t="s">
        <v>36</v>
      </c>
      <c r="E563" s="20" t="s">
        <v>192</v>
      </c>
      <c r="F563" s="20" t="s">
        <v>193</v>
      </c>
      <c r="G563" s="20">
        <v>1137</v>
      </c>
      <c r="H563" s="25">
        <v>0.33333333333333331</v>
      </c>
      <c r="I563" s="25">
        <v>0.4236111111111111</v>
      </c>
      <c r="J563" s="20">
        <v>12</v>
      </c>
      <c r="K563" s="20">
        <v>11</v>
      </c>
      <c r="L563" s="20">
        <v>1</v>
      </c>
      <c r="M563" s="26">
        <v>91.666666666666671</v>
      </c>
      <c r="N563" s="20"/>
    </row>
    <row r="564" spans="3:14">
      <c r="C564" s="21">
        <v>45801</v>
      </c>
      <c r="D564" s="20" t="s">
        <v>36</v>
      </c>
      <c r="E564" s="20" t="s">
        <v>196</v>
      </c>
      <c r="F564" s="20" t="s">
        <v>193</v>
      </c>
      <c r="G564" s="20">
        <v>1819</v>
      </c>
      <c r="H564" s="25">
        <v>0.32291666666666669</v>
      </c>
      <c r="I564" s="25">
        <v>0.40625</v>
      </c>
      <c r="J564" s="20">
        <v>12</v>
      </c>
      <c r="K564" s="20">
        <v>6</v>
      </c>
      <c r="L564" s="20">
        <v>6</v>
      </c>
      <c r="M564" s="26">
        <v>50</v>
      </c>
      <c r="N564" s="20"/>
    </row>
    <row r="565" spans="3:14">
      <c r="C565" s="21">
        <v>45801</v>
      </c>
      <c r="D565" s="20" t="s">
        <v>37</v>
      </c>
      <c r="E565" s="20" t="s">
        <v>147</v>
      </c>
      <c r="F565" s="20" t="s">
        <v>181</v>
      </c>
      <c r="G565" s="20">
        <v>1316</v>
      </c>
      <c r="H565" s="25">
        <v>0.50347222222222221</v>
      </c>
      <c r="I565" s="25">
        <v>0.71875</v>
      </c>
      <c r="J565" s="20">
        <v>16</v>
      </c>
      <c r="K565" s="20">
        <v>13</v>
      </c>
      <c r="L565" s="20">
        <v>3</v>
      </c>
      <c r="M565" s="26">
        <v>81.25</v>
      </c>
      <c r="N565" s="20"/>
    </row>
    <row r="566" spans="3:14">
      <c r="C566" s="21">
        <v>45801</v>
      </c>
      <c r="D566" s="20" t="s">
        <v>173</v>
      </c>
      <c r="E566" s="20" t="s">
        <v>13</v>
      </c>
      <c r="F566" s="20" t="s">
        <v>174</v>
      </c>
      <c r="G566" s="20">
        <v>6001</v>
      </c>
      <c r="H566" s="25">
        <v>0.37847222222222221</v>
      </c>
      <c r="I566" s="25">
        <v>0.55902777777777779</v>
      </c>
      <c r="J566" s="20">
        <v>10</v>
      </c>
      <c r="K566" s="20">
        <v>4</v>
      </c>
      <c r="L566" s="20">
        <v>6</v>
      </c>
      <c r="M566" s="26">
        <v>40</v>
      </c>
      <c r="N566" s="20"/>
    </row>
    <row r="567" spans="3:14">
      <c r="C567" s="21">
        <v>45801</v>
      </c>
      <c r="D567" s="20" t="s">
        <v>252</v>
      </c>
      <c r="E567" s="20" t="s">
        <v>36</v>
      </c>
      <c r="F567" s="20" t="s">
        <v>272</v>
      </c>
      <c r="G567" s="20">
        <v>74</v>
      </c>
      <c r="H567" s="25">
        <v>0.375</v>
      </c>
      <c r="I567" s="25">
        <v>0.4513888888888889</v>
      </c>
      <c r="J567" s="20">
        <v>14</v>
      </c>
      <c r="K567" s="20">
        <v>11</v>
      </c>
      <c r="L567" s="20">
        <v>3</v>
      </c>
      <c r="M567" s="26">
        <v>78.571428571428569</v>
      </c>
      <c r="N567" s="20"/>
    </row>
    <row r="568" spans="3:14">
      <c r="C568" s="21">
        <v>45801</v>
      </c>
      <c r="D568" s="20" t="s">
        <v>252</v>
      </c>
      <c r="E568" s="20" t="s">
        <v>232</v>
      </c>
      <c r="F568" s="20" t="s">
        <v>272</v>
      </c>
      <c r="G568" s="20">
        <v>1731</v>
      </c>
      <c r="H568" s="25">
        <v>0.40277777777777779</v>
      </c>
      <c r="I568" s="25">
        <v>0.4548611111111111</v>
      </c>
      <c r="J568" s="20">
        <v>26</v>
      </c>
      <c r="K568" s="20">
        <v>26</v>
      </c>
      <c r="L568" s="20">
        <v>0</v>
      </c>
      <c r="M568" s="26">
        <v>100</v>
      </c>
      <c r="N568" s="20"/>
    </row>
    <row r="569" spans="3:14">
      <c r="C569" s="21">
        <v>45801</v>
      </c>
      <c r="D569" s="20" t="s">
        <v>252</v>
      </c>
      <c r="E569" s="20" t="s">
        <v>13</v>
      </c>
      <c r="F569" s="20" t="s">
        <v>272</v>
      </c>
      <c r="G569" s="20">
        <v>60</v>
      </c>
      <c r="H569" s="25">
        <v>0.60763888888888884</v>
      </c>
      <c r="I569" s="25">
        <v>0.71527777777777779</v>
      </c>
      <c r="J569" s="20">
        <v>22</v>
      </c>
      <c r="K569" s="20">
        <v>11</v>
      </c>
      <c r="L569" s="20">
        <v>11</v>
      </c>
      <c r="M569" s="26">
        <v>50</v>
      </c>
      <c r="N569" s="20"/>
    </row>
    <row r="570" spans="3:14">
      <c r="C570" s="21">
        <v>45801</v>
      </c>
      <c r="D570" s="20" t="s">
        <v>192</v>
      </c>
      <c r="E570" s="20" t="s">
        <v>13</v>
      </c>
      <c r="F570" s="20" t="s">
        <v>250</v>
      </c>
      <c r="G570" s="20">
        <v>1332</v>
      </c>
      <c r="H570" s="25">
        <v>0.27083333333333331</v>
      </c>
      <c r="I570" s="25">
        <v>0.3888888888888889</v>
      </c>
      <c r="J570" s="20">
        <v>50</v>
      </c>
      <c r="K570" s="20">
        <v>0</v>
      </c>
      <c r="L570" s="20">
        <v>50</v>
      </c>
      <c r="M570" s="26">
        <v>0</v>
      </c>
      <c r="N570" s="20"/>
    </row>
    <row r="571" spans="3:14">
      <c r="C571" s="21">
        <v>45801</v>
      </c>
      <c r="D571" s="20" t="s">
        <v>192</v>
      </c>
      <c r="E571" s="20" t="s">
        <v>13</v>
      </c>
      <c r="F571" s="20" t="s">
        <v>250</v>
      </c>
      <c r="G571" s="20">
        <v>1328</v>
      </c>
      <c r="H571" s="25">
        <v>0.50694444444444442</v>
      </c>
      <c r="I571" s="25">
        <v>0.625</v>
      </c>
      <c r="J571" s="20">
        <v>45</v>
      </c>
      <c r="K571" s="20">
        <v>10</v>
      </c>
      <c r="L571" s="20">
        <v>35</v>
      </c>
      <c r="M571" s="26">
        <v>22.222222222222221</v>
      </c>
      <c r="N571" s="20"/>
    </row>
    <row r="572" spans="3:14">
      <c r="C572" s="21">
        <v>45801</v>
      </c>
      <c r="D572" s="20" t="s">
        <v>147</v>
      </c>
      <c r="E572" s="20" t="s">
        <v>180</v>
      </c>
      <c r="F572" s="20" t="s">
        <v>181</v>
      </c>
      <c r="G572" s="20">
        <v>2022</v>
      </c>
      <c r="H572" s="25">
        <v>0.83680555555555558</v>
      </c>
      <c r="I572" s="25">
        <v>0.90277777777777779</v>
      </c>
      <c r="J572" s="20">
        <v>16</v>
      </c>
      <c r="K572" s="20">
        <v>13</v>
      </c>
      <c r="L572" s="20">
        <v>3</v>
      </c>
      <c r="M572" s="26">
        <v>81.25</v>
      </c>
      <c r="N572" s="20"/>
    </row>
    <row r="573" spans="3:14">
      <c r="C573" s="21">
        <v>45801</v>
      </c>
      <c r="D573" s="20" t="s">
        <v>13</v>
      </c>
      <c r="E573" s="20" t="s">
        <v>484</v>
      </c>
      <c r="F573" s="20" t="s">
        <v>250</v>
      </c>
      <c r="G573" s="20">
        <v>833</v>
      </c>
      <c r="H573" s="25">
        <v>0.44444444444444442</v>
      </c>
      <c r="I573" s="25">
        <v>0.63541666666666663</v>
      </c>
      <c r="J573" s="20">
        <v>45</v>
      </c>
      <c r="K573" s="20">
        <v>29</v>
      </c>
      <c r="L573" s="20">
        <v>16</v>
      </c>
      <c r="M573" s="26">
        <v>64.444444444444443</v>
      </c>
      <c r="N573" s="20"/>
    </row>
    <row r="574" spans="3:14">
      <c r="C574" s="21">
        <v>45801</v>
      </c>
      <c r="D574" s="20" t="s">
        <v>13</v>
      </c>
      <c r="E574" s="20" t="s">
        <v>201</v>
      </c>
      <c r="F574" s="20" t="s">
        <v>250</v>
      </c>
      <c r="G574" s="20">
        <v>597</v>
      </c>
      <c r="H574" s="25">
        <v>0.37847222222222221</v>
      </c>
      <c r="I574" s="25">
        <v>0.47569444444444442</v>
      </c>
      <c r="J574" s="20">
        <v>45</v>
      </c>
      <c r="K574" s="20">
        <v>22</v>
      </c>
      <c r="L574" s="20">
        <v>23</v>
      </c>
      <c r="M574" s="26">
        <v>48.888888888888886</v>
      </c>
      <c r="N574" s="20"/>
    </row>
    <row r="575" spans="3:14">
      <c r="C575" s="21">
        <v>45801</v>
      </c>
      <c r="D575" s="20" t="s">
        <v>13</v>
      </c>
      <c r="E575" s="20" t="s">
        <v>201</v>
      </c>
      <c r="F575" s="20" t="s">
        <v>250</v>
      </c>
      <c r="G575" s="20">
        <v>601</v>
      </c>
      <c r="H575" s="25">
        <v>0.69097222222222221</v>
      </c>
      <c r="I575" s="25">
        <v>0.78819444444444442</v>
      </c>
      <c r="J575" s="20">
        <v>50</v>
      </c>
      <c r="K575" s="20">
        <v>0</v>
      </c>
      <c r="L575" s="20">
        <v>50</v>
      </c>
      <c r="M575" s="26">
        <v>0</v>
      </c>
      <c r="N575" s="20"/>
    </row>
    <row r="576" spans="3:14">
      <c r="C576" s="21">
        <v>45801</v>
      </c>
      <c r="D576" s="20" t="s">
        <v>13</v>
      </c>
      <c r="E576" s="20" t="s">
        <v>206</v>
      </c>
      <c r="F576" s="20" t="s">
        <v>250</v>
      </c>
      <c r="G576" s="20">
        <v>585</v>
      </c>
      <c r="H576" s="25">
        <v>0.40625</v>
      </c>
      <c r="I576" s="25">
        <v>0.49305555555555558</v>
      </c>
      <c r="J576" s="20">
        <v>30</v>
      </c>
      <c r="K576" s="20">
        <v>8</v>
      </c>
      <c r="L576" s="20">
        <v>22</v>
      </c>
      <c r="M576" s="26">
        <v>26.666666666666668</v>
      </c>
      <c r="N576" s="20"/>
    </row>
    <row r="577" spans="3:14">
      <c r="C577" s="21">
        <v>45801</v>
      </c>
      <c r="D577" s="20" t="s">
        <v>13</v>
      </c>
      <c r="E577" s="20" t="s">
        <v>252</v>
      </c>
      <c r="F577" s="20" t="s">
        <v>272</v>
      </c>
      <c r="G577" s="20">
        <v>59</v>
      </c>
      <c r="H577" s="25">
        <v>0.24305555555555555</v>
      </c>
      <c r="I577" s="25">
        <v>0.34375</v>
      </c>
      <c r="J577" s="20">
        <v>26</v>
      </c>
      <c r="K577" s="20">
        <v>26</v>
      </c>
      <c r="L577" s="20">
        <v>0</v>
      </c>
      <c r="M577" s="26">
        <v>100</v>
      </c>
      <c r="N577" s="20"/>
    </row>
    <row r="578" spans="3:14">
      <c r="C578" s="21">
        <v>45801</v>
      </c>
      <c r="D578" s="20" t="s">
        <v>13</v>
      </c>
      <c r="E578" s="20" t="s">
        <v>192</v>
      </c>
      <c r="F578" s="20" t="s">
        <v>250</v>
      </c>
      <c r="G578" s="20">
        <v>1327</v>
      </c>
      <c r="H578" s="25">
        <v>0.3611111111111111</v>
      </c>
      <c r="I578" s="25">
        <v>0.47569444444444442</v>
      </c>
      <c r="J578" s="20">
        <v>45</v>
      </c>
      <c r="K578" s="20">
        <v>37</v>
      </c>
      <c r="L578" s="20">
        <v>8</v>
      </c>
      <c r="M578" s="26">
        <v>82.222222222222229</v>
      </c>
      <c r="N578" s="20"/>
    </row>
    <row r="579" spans="3:14">
      <c r="C579" s="21">
        <v>45801</v>
      </c>
      <c r="D579" s="20" t="s">
        <v>13</v>
      </c>
      <c r="E579" s="20" t="s">
        <v>183</v>
      </c>
      <c r="F579" s="20" t="s">
        <v>174</v>
      </c>
      <c r="G579" s="20">
        <v>6002</v>
      </c>
      <c r="H579" s="25">
        <v>0.60069444444444442</v>
      </c>
      <c r="I579" s="25">
        <v>0.85069444444444442</v>
      </c>
      <c r="J579" s="20">
        <v>10</v>
      </c>
      <c r="K579" s="20">
        <v>0</v>
      </c>
      <c r="L579" s="20">
        <v>10</v>
      </c>
      <c r="M579" s="26">
        <v>0</v>
      </c>
      <c r="N579" s="20"/>
    </row>
    <row r="580" spans="3:14">
      <c r="C580" s="21">
        <v>45801</v>
      </c>
      <c r="D580" s="20" t="s">
        <v>13</v>
      </c>
      <c r="E580" s="20" t="s">
        <v>196</v>
      </c>
      <c r="F580" s="20" t="s">
        <v>250</v>
      </c>
      <c r="G580" s="20">
        <v>741</v>
      </c>
      <c r="H580" s="25">
        <v>0.37152777777777779</v>
      </c>
      <c r="I580" s="25">
        <v>0.47916666666666669</v>
      </c>
      <c r="J580" s="20">
        <v>30</v>
      </c>
      <c r="K580" s="20">
        <v>11</v>
      </c>
      <c r="L580" s="20">
        <v>19</v>
      </c>
      <c r="M580" s="26">
        <v>36.666666666666664</v>
      </c>
      <c r="N580" s="20"/>
    </row>
    <row r="581" spans="3:14">
      <c r="C581" s="21">
        <v>45801</v>
      </c>
      <c r="D581" s="20" t="s">
        <v>13</v>
      </c>
      <c r="E581" s="20" t="s">
        <v>234</v>
      </c>
      <c r="F581" s="20" t="s">
        <v>250</v>
      </c>
      <c r="G581" s="20">
        <v>1831</v>
      </c>
      <c r="H581" s="25">
        <v>0.47916666666666669</v>
      </c>
      <c r="I581" s="25">
        <v>0.58680555555555558</v>
      </c>
      <c r="J581" s="20">
        <v>45</v>
      </c>
      <c r="K581" s="20">
        <v>45</v>
      </c>
      <c r="L581" s="20">
        <v>0</v>
      </c>
      <c r="M581" s="26">
        <v>100</v>
      </c>
      <c r="N581" s="20"/>
    </row>
    <row r="582" spans="3:14">
      <c r="C582" s="21">
        <v>45801</v>
      </c>
      <c r="D582" s="20" t="s">
        <v>13</v>
      </c>
      <c r="E582" s="20" t="s">
        <v>348</v>
      </c>
      <c r="F582" s="20" t="s">
        <v>250</v>
      </c>
      <c r="G582" s="20">
        <v>953</v>
      </c>
      <c r="H582" s="25">
        <v>0.60416666666666663</v>
      </c>
      <c r="I582" s="25">
        <v>0.76041666666666663</v>
      </c>
      <c r="J582" s="20">
        <v>45</v>
      </c>
      <c r="K582" s="20">
        <v>33</v>
      </c>
      <c r="L582" s="20">
        <v>12</v>
      </c>
      <c r="M582" s="26">
        <v>73.333333333333329</v>
      </c>
      <c r="N582" s="20"/>
    </row>
    <row r="583" spans="3:14">
      <c r="C583" s="21">
        <v>45801</v>
      </c>
      <c r="D583" s="20" t="s">
        <v>13</v>
      </c>
      <c r="E583" s="20" t="s">
        <v>358</v>
      </c>
      <c r="F583" s="20" t="s">
        <v>528</v>
      </c>
      <c r="G583" s="20">
        <v>416</v>
      </c>
      <c r="H583" s="25">
        <v>0.52083333333333337</v>
      </c>
      <c r="I583" s="25">
        <v>0.72222222222222221</v>
      </c>
      <c r="J583" s="20">
        <v>35</v>
      </c>
      <c r="K583" s="20">
        <v>0</v>
      </c>
      <c r="L583" s="20">
        <v>35</v>
      </c>
      <c r="M583" s="26">
        <v>0</v>
      </c>
      <c r="N583" s="20"/>
    </row>
    <row r="584" spans="3:14">
      <c r="C584" s="21">
        <v>45801</v>
      </c>
      <c r="D584" s="20" t="s">
        <v>13</v>
      </c>
      <c r="E584" s="20" t="s">
        <v>277</v>
      </c>
      <c r="F584" s="20" t="s">
        <v>278</v>
      </c>
      <c r="G584" s="20">
        <v>897</v>
      </c>
      <c r="H584" s="25">
        <v>0.78472222222222221</v>
      </c>
      <c r="I584" s="25">
        <v>0.21180555555555555</v>
      </c>
      <c r="J584" s="20">
        <v>80</v>
      </c>
      <c r="K584" s="20">
        <v>20</v>
      </c>
      <c r="L584" s="20">
        <v>60</v>
      </c>
      <c r="M584" s="26">
        <v>25</v>
      </c>
      <c r="N584" s="20"/>
    </row>
    <row r="585" spans="3:14">
      <c r="C585" s="21">
        <v>45801</v>
      </c>
      <c r="D585" s="20" t="s">
        <v>234</v>
      </c>
      <c r="E585" s="20" t="s">
        <v>13</v>
      </c>
      <c r="F585" s="20" t="s">
        <v>250</v>
      </c>
      <c r="G585" s="20">
        <v>1832</v>
      </c>
      <c r="H585" s="25">
        <v>0.61805555555555558</v>
      </c>
      <c r="I585" s="25">
        <v>0.73263888888888884</v>
      </c>
      <c r="J585" s="20">
        <v>45</v>
      </c>
      <c r="K585" s="20">
        <v>44</v>
      </c>
      <c r="L585" s="20">
        <v>1</v>
      </c>
      <c r="M585" s="26">
        <v>97.777777777777771</v>
      </c>
      <c r="N585" s="20"/>
    </row>
    <row r="586" spans="3:14">
      <c r="C586" s="21">
        <v>45801</v>
      </c>
      <c r="D586" s="20" t="s">
        <v>358</v>
      </c>
      <c r="E586" s="20" t="s">
        <v>13</v>
      </c>
      <c r="F586" s="20" t="s">
        <v>528</v>
      </c>
      <c r="G586" s="20">
        <v>415</v>
      </c>
      <c r="H586" s="25">
        <v>0.34722222222222221</v>
      </c>
      <c r="I586" s="25">
        <v>0.47569444444444442</v>
      </c>
      <c r="J586" s="20">
        <v>35</v>
      </c>
      <c r="K586" s="20">
        <v>0</v>
      </c>
      <c r="L586" s="20">
        <v>35</v>
      </c>
      <c r="M586" s="26">
        <v>0</v>
      </c>
      <c r="N586" s="20"/>
    </row>
    <row r="587" spans="3:14">
      <c r="C587" s="21">
        <v>45801</v>
      </c>
      <c r="D587" s="20" t="s">
        <v>153</v>
      </c>
      <c r="E587" s="20" t="s">
        <v>13</v>
      </c>
      <c r="F587" s="20" t="s">
        <v>498</v>
      </c>
      <c r="G587" s="20">
        <v>709</v>
      </c>
      <c r="H587" s="25">
        <v>0.99930555555555556</v>
      </c>
      <c r="I587" s="25">
        <v>0.3611111111111111</v>
      </c>
      <c r="J587" s="20">
        <v>27</v>
      </c>
      <c r="K587" s="20">
        <v>27</v>
      </c>
      <c r="L587" s="20">
        <v>0</v>
      </c>
      <c r="M587" s="26">
        <v>100</v>
      </c>
      <c r="N587" s="20"/>
    </row>
    <row r="588" spans="3:14">
      <c r="C588" s="21">
        <v>45801</v>
      </c>
      <c r="D588" s="20" t="s">
        <v>530</v>
      </c>
      <c r="E588" s="20" t="s">
        <v>13</v>
      </c>
      <c r="F588" s="20" t="s">
        <v>531</v>
      </c>
      <c r="G588" s="20">
        <v>858</v>
      </c>
      <c r="H588" s="25">
        <v>0.86805555555555558</v>
      </c>
      <c r="I588" s="25">
        <v>0.625</v>
      </c>
      <c r="J588" s="20">
        <v>31</v>
      </c>
      <c r="K588" s="20">
        <v>2</v>
      </c>
      <c r="L588" s="20">
        <v>29</v>
      </c>
      <c r="M588" s="26">
        <v>6.4516129032258061</v>
      </c>
      <c r="N588" s="20"/>
    </row>
    <row r="589" spans="3:14">
      <c r="C589" s="21">
        <v>45801</v>
      </c>
      <c r="D589" s="20" t="s">
        <v>336</v>
      </c>
      <c r="E589" s="20" t="s">
        <v>252</v>
      </c>
      <c r="F589" s="20" t="s">
        <v>272</v>
      </c>
      <c r="G589" s="20">
        <v>507</v>
      </c>
      <c r="H589" s="25">
        <v>0.2326388888888889</v>
      </c>
      <c r="I589" s="25">
        <v>0.29166666666666669</v>
      </c>
      <c r="J589" s="20">
        <v>14</v>
      </c>
      <c r="K589" s="20">
        <v>11</v>
      </c>
      <c r="L589" s="20">
        <v>3</v>
      </c>
      <c r="M589" s="26">
        <v>78.571428571428569</v>
      </c>
      <c r="N589" s="20"/>
    </row>
    <row r="590" spans="3:14">
      <c r="C590" s="21">
        <v>45801</v>
      </c>
      <c r="D590" s="20" t="s">
        <v>336</v>
      </c>
      <c r="E590" s="20" t="s">
        <v>252</v>
      </c>
      <c r="F590" s="20" t="s">
        <v>272</v>
      </c>
      <c r="G590" s="20">
        <v>585</v>
      </c>
      <c r="H590" s="25">
        <v>0.47916666666666669</v>
      </c>
      <c r="I590" s="25">
        <v>0.53819444444444442</v>
      </c>
      <c r="J590" s="20">
        <v>22</v>
      </c>
      <c r="K590" s="20">
        <v>11</v>
      </c>
      <c r="L590" s="20">
        <v>11</v>
      </c>
      <c r="M590" s="26">
        <v>50</v>
      </c>
      <c r="N590" s="20"/>
    </row>
    <row r="591" spans="3:14">
      <c r="C591" s="21">
        <v>45802</v>
      </c>
      <c r="D591" s="20" t="s">
        <v>33</v>
      </c>
      <c r="E591" s="20" t="s">
        <v>147</v>
      </c>
      <c r="F591" s="20" t="s">
        <v>181</v>
      </c>
      <c r="G591" s="20">
        <v>1304</v>
      </c>
      <c r="H591" s="25">
        <v>0.5</v>
      </c>
      <c r="I591" s="25">
        <v>0.72569444444444442</v>
      </c>
      <c r="J591" s="20">
        <v>10</v>
      </c>
      <c r="K591" s="20">
        <v>9</v>
      </c>
      <c r="L591" s="20">
        <v>1</v>
      </c>
      <c r="M591" s="26">
        <v>90</v>
      </c>
      <c r="N591" s="20"/>
    </row>
    <row r="592" spans="3:14">
      <c r="C592" s="21">
        <v>45802</v>
      </c>
      <c r="D592" s="20" t="s">
        <v>354</v>
      </c>
      <c r="E592" s="20" t="s">
        <v>36</v>
      </c>
      <c r="F592" s="20" t="s">
        <v>355</v>
      </c>
      <c r="G592" s="20">
        <v>107</v>
      </c>
      <c r="H592" s="25">
        <v>0.47569444444444442</v>
      </c>
      <c r="I592" s="25">
        <v>0.64930555555555558</v>
      </c>
      <c r="J592" s="20">
        <v>12</v>
      </c>
      <c r="K592" s="20">
        <v>0</v>
      </c>
      <c r="L592" s="20">
        <v>12</v>
      </c>
      <c r="M592" s="26">
        <v>0</v>
      </c>
      <c r="N592" s="20"/>
    </row>
    <row r="593" spans="3:14">
      <c r="C593" s="21">
        <v>45802</v>
      </c>
      <c r="D593" s="20" t="s">
        <v>354</v>
      </c>
      <c r="E593" s="20" t="s">
        <v>13</v>
      </c>
      <c r="F593" s="20" t="s">
        <v>355</v>
      </c>
      <c r="G593" s="20">
        <v>109</v>
      </c>
      <c r="H593" s="25">
        <v>0.44444444444444442</v>
      </c>
      <c r="I593" s="25">
        <v>0.64236111111111116</v>
      </c>
      <c r="J593" s="20">
        <v>30</v>
      </c>
      <c r="K593" s="20">
        <v>2</v>
      </c>
      <c r="L593" s="20">
        <v>28</v>
      </c>
      <c r="M593" s="26">
        <v>6.666666666666667</v>
      </c>
      <c r="N593" s="20"/>
    </row>
    <row r="594" spans="3:14">
      <c r="C594" s="21">
        <v>45802</v>
      </c>
      <c r="D594" s="20" t="s">
        <v>36</v>
      </c>
      <c r="E594" s="20" t="s">
        <v>354</v>
      </c>
      <c r="F594" s="20" t="s">
        <v>355</v>
      </c>
      <c r="G594" s="20">
        <v>108</v>
      </c>
      <c r="H594" s="25">
        <v>0.69097222222222221</v>
      </c>
      <c r="I594" s="25">
        <v>0.92361111111111116</v>
      </c>
      <c r="J594" s="20">
        <v>12</v>
      </c>
      <c r="K594" s="20">
        <v>2</v>
      </c>
      <c r="L594" s="20">
        <v>10</v>
      </c>
      <c r="M594" s="26">
        <v>16.666666666666668</v>
      </c>
      <c r="N594" s="20"/>
    </row>
    <row r="595" spans="3:14">
      <c r="C595" s="21">
        <v>45802</v>
      </c>
      <c r="D595" s="20" t="s">
        <v>36</v>
      </c>
      <c r="E595" s="20" t="s">
        <v>147</v>
      </c>
      <c r="F595" s="20" t="s">
        <v>181</v>
      </c>
      <c r="G595" s="20">
        <v>1854</v>
      </c>
      <c r="H595" s="25">
        <v>0.5</v>
      </c>
      <c r="I595" s="25">
        <v>0.69097222222222221</v>
      </c>
      <c r="J595" s="20">
        <v>12</v>
      </c>
      <c r="K595" s="20">
        <v>12</v>
      </c>
      <c r="L595" s="20">
        <v>0</v>
      </c>
      <c r="M595" s="26">
        <v>100</v>
      </c>
      <c r="N595" s="20"/>
    </row>
    <row r="596" spans="3:14">
      <c r="C596" s="21">
        <v>45802</v>
      </c>
      <c r="D596" s="20" t="s">
        <v>36</v>
      </c>
      <c r="E596" s="20" t="s">
        <v>291</v>
      </c>
      <c r="F596" s="20" t="s">
        <v>292</v>
      </c>
      <c r="G596" s="20">
        <v>684</v>
      </c>
      <c r="H596" s="25">
        <v>0.60069444444444442</v>
      </c>
      <c r="I596" s="25">
        <v>0.79166666666666663</v>
      </c>
      <c r="J596" s="20">
        <v>12</v>
      </c>
      <c r="K596" s="20">
        <v>12</v>
      </c>
      <c r="L596" s="20">
        <v>0</v>
      </c>
      <c r="M596" s="26">
        <v>100</v>
      </c>
      <c r="N596" s="20"/>
    </row>
    <row r="597" spans="3:14">
      <c r="C597" s="21">
        <v>45802</v>
      </c>
      <c r="D597" s="20" t="s">
        <v>36</v>
      </c>
      <c r="E597" s="20" t="s">
        <v>394</v>
      </c>
      <c r="F597" s="20" t="s">
        <v>395</v>
      </c>
      <c r="G597" s="20">
        <v>438</v>
      </c>
      <c r="H597" s="25">
        <v>0.55902777777777779</v>
      </c>
      <c r="I597" s="25">
        <v>0.68402777777777779</v>
      </c>
      <c r="J597" s="20">
        <v>10</v>
      </c>
      <c r="K597" s="20">
        <v>7</v>
      </c>
      <c r="L597" s="20">
        <v>3</v>
      </c>
      <c r="M597" s="26">
        <v>70</v>
      </c>
      <c r="N597" s="20"/>
    </row>
    <row r="598" spans="3:14">
      <c r="C598" s="21">
        <v>45802</v>
      </c>
      <c r="D598" s="20" t="s">
        <v>37</v>
      </c>
      <c r="E598" s="20" t="s">
        <v>358</v>
      </c>
      <c r="F598" s="20" t="s">
        <v>278</v>
      </c>
      <c r="G598" s="20">
        <v>787</v>
      </c>
      <c r="H598" s="25">
        <v>0.64583333333333337</v>
      </c>
      <c r="I598" s="25">
        <v>0.83680555555555558</v>
      </c>
      <c r="J598" s="20">
        <v>45</v>
      </c>
      <c r="K598" s="20">
        <v>45</v>
      </c>
      <c r="L598" s="20">
        <v>0</v>
      </c>
      <c r="M598" s="26">
        <v>100</v>
      </c>
      <c r="N598" s="20"/>
    </row>
    <row r="599" spans="3:14">
      <c r="C599" s="21">
        <v>45802</v>
      </c>
      <c r="D599" s="20" t="s">
        <v>209</v>
      </c>
      <c r="E599" s="20" t="s">
        <v>37</v>
      </c>
      <c r="F599" s="20" t="s">
        <v>278</v>
      </c>
      <c r="G599" s="20">
        <v>776</v>
      </c>
      <c r="H599" s="25">
        <v>0.4861111111111111</v>
      </c>
      <c r="I599" s="25">
        <v>0.60416666666666663</v>
      </c>
      <c r="J599" s="20">
        <v>45</v>
      </c>
      <c r="K599" s="20">
        <v>45</v>
      </c>
      <c r="L599" s="20">
        <v>0</v>
      </c>
      <c r="M599" s="26">
        <v>100</v>
      </c>
      <c r="N599" s="20"/>
    </row>
    <row r="600" spans="3:14">
      <c r="C600" s="21">
        <v>45802</v>
      </c>
      <c r="D600" s="20" t="s">
        <v>341</v>
      </c>
      <c r="E600" s="20" t="s">
        <v>13</v>
      </c>
      <c r="F600" s="20" t="s">
        <v>250</v>
      </c>
      <c r="G600" s="20">
        <v>1882</v>
      </c>
      <c r="H600" s="25">
        <v>0.38541666666666669</v>
      </c>
      <c r="I600" s="25">
        <v>0.53472222222222221</v>
      </c>
      <c r="J600" s="20">
        <v>44</v>
      </c>
      <c r="K600" s="20">
        <v>11</v>
      </c>
      <c r="L600" s="20">
        <v>33</v>
      </c>
      <c r="M600" s="26">
        <v>25</v>
      </c>
      <c r="N600" s="20"/>
    </row>
    <row r="601" spans="3:14">
      <c r="C601" s="21">
        <v>45802</v>
      </c>
      <c r="D601" s="20" t="s">
        <v>192</v>
      </c>
      <c r="E601" s="20" t="s">
        <v>37</v>
      </c>
      <c r="F601" s="20" t="s">
        <v>193</v>
      </c>
      <c r="G601" s="20">
        <v>1144</v>
      </c>
      <c r="H601" s="25">
        <v>0.67708333333333337</v>
      </c>
      <c r="I601" s="25">
        <v>0.76736111111111116</v>
      </c>
      <c r="J601" s="20">
        <v>12</v>
      </c>
      <c r="K601" s="20">
        <v>12</v>
      </c>
      <c r="L601" s="20">
        <v>0</v>
      </c>
      <c r="M601" s="26">
        <v>100</v>
      </c>
      <c r="N601" s="20"/>
    </row>
    <row r="602" spans="3:14">
      <c r="C602" s="21">
        <v>45802</v>
      </c>
      <c r="D602" s="20" t="s">
        <v>192</v>
      </c>
      <c r="E602" s="20" t="s">
        <v>13</v>
      </c>
      <c r="F602" s="20" t="s">
        <v>250</v>
      </c>
      <c r="G602" s="20">
        <v>1328</v>
      </c>
      <c r="H602" s="25">
        <v>0.50694444444444442</v>
      </c>
      <c r="I602" s="25">
        <v>0.625</v>
      </c>
      <c r="J602" s="20">
        <v>45</v>
      </c>
      <c r="K602" s="20">
        <v>29</v>
      </c>
      <c r="L602" s="20">
        <v>16</v>
      </c>
      <c r="M602" s="26">
        <v>64.444444444444443</v>
      </c>
      <c r="N602" s="20"/>
    </row>
    <row r="603" spans="3:14">
      <c r="C603" s="21">
        <v>45802</v>
      </c>
      <c r="D603" s="20" t="s">
        <v>147</v>
      </c>
      <c r="E603" s="20" t="s">
        <v>33</v>
      </c>
      <c r="F603" s="20" t="s">
        <v>181</v>
      </c>
      <c r="G603" s="20">
        <v>1305</v>
      </c>
      <c r="H603" s="25">
        <v>0.55208333333333337</v>
      </c>
      <c r="I603" s="25">
        <v>0.70833333333333337</v>
      </c>
      <c r="J603" s="20">
        <v>9</v>
      </c>
      <c r="K603" s="20">
        <v>9</v>
      </c>
      <c r="L603" s="20">
        <v>0</v>
      </c>
      <c r="M603" s="26">
        <v>100</v>
      </c>
      <c r="N603" s="20"/>
    </row>
    <row r="604" spans="3:14">
      <c r="C604" s="21">
        <v>45802</v>
      </c>
      <c r="D604" s="20" t="s">
        <v>147</v>
      </c>
      <c r="E604" s="20" t="s">
        <v>180</v>
      </c>
      <c r="F604" s="20" t="s">
        <v>181</v>
      </c>
      <c r="G604" s="20">
        <v>2020</v>
      </c>
      <c r="H604" s="25">
        <v>0.76736111111111116</v>
      </c>
      <c r="I604" s="25">
        <v>0.82986111111111116</v>
      </c>
      <c r="J604" s="20">
        <v>68</v>
      </c>
      <c r="K604" s="20">
        <v>60</v>
      </c>
      <c r="L604" s="20">
        <v>8</v>
      </c>
      <c r="M604" s="26">
        <v>88.235294117647058</v>
      </c>
      <c r="N604" s="20"/>
    </row>
    <row r="605" spans="3:14">
      <c r="C605" s="21">
        <v>45802</v>
      </c>
      <c r="D605" s="20" t="s">
        <v>147</v>
      </c>
      <c r="E605" s="20" t="s">
        <v>180</v>
      </c>
      <c r="F605" s="20" t="s">
        <v>181</v>
      </c>
      <c r="G605" s="20">
        <v>2022</v>
      </c>
      <c r="H605" s="25">
        <v>0.83680555555555558</v>
      </c>
      <c r="I605" s="25">
        <v>0.90277777777777779</v>
      </c>
      <c r="J605" s="20">
        <v>10</v>
      </c>
      <c r="K605" s="20">
        <v>9</v>
      </c>
      <c r="L605" s="20">
        <v>1</v>
      </c>
      <c r="M605" s="26">
        <v>90</v>
      </c>
      <c r="N605" s="20"/>
    </row>
    <row r="606" spans="3:14">
      <c r="C606" s="21">
        <v>45802</v>
      </c>
      <c r="D606" s="20" t="s">
        <v>147</v>
      </c>
      <c r="E606" s="20" t="s">
        <v>36</v>
      </c>
      <c r="F606" s="20" t="s">
        <v>181</v>
      </c>
      <c r="G606" s="20">
        <v>1855</v>
      </c>
      <c r="H606" s="25">
        <v>0.59722222222222221</v>
      </c>
      <c r="I606" s="25">
        <v>0.71180555555555558</v>
      </c>
      <c r="J606" s="20">
        <v>12</v>
      </c>
      <c r="K606" s="20">
        <v>12</v>
      </c>
      <c r="L606" s="20">
        <v>0</v>
      </c>
      <c r="M606" s="26">
        <v>100</v>
      </c>
      <c r="N606" s="20"/>
    </row>
    <row r="607" spans="3:14">
      <c r="C607" s="21">
        <v>45802</v>
      </c>
      <c r="D607" s="20" t="s">
        <v>147</v>
      </c>
      <c r="E607" s="20" t="s">
        <v>37</v>
      </c>
      <c r="F607" s="20" t="s">
        <v>181</v>
      </c>
      <c r="G607" s="20">
        <v>1317</v>
      </c>
      <c r="H607" s="25">
        <v>0.58680555555555558</v>
      </c>
      <c r="I607" s="25">
        <v>0.72569444444444442</v>
      </c>
      <c r="J607" s="20">
        <v>10</v>
      </c>
      <c r="K607" s="20">
        <v>10</v>
      </c>
      <c r="L607" s="20">
        <v>0</v>
      </c>
      <c r="M607" s="26">
        <v>100</v>
      </c>
      <c r="N607" s="20"/>
    </row>
    <row r="608" spans="3:14">
      <c r="C608" s="21">
        <v>45802</v>
      </c>
      <c r="D608" s="20" t="s">
        <v>147</v>
      </c>
      <c r="E608" s="20" t="s">
        <v>13</v>
      </c>
      <c r="F608" s="20" t="s">
        <v>181</v>
      </c>
      <c r="G608" s="20">
        <v>1859</v>
      </c>
      <c r="H608" s="25">
        <v>0.55208333333333337</v>
      </c>
      <c r="I608" s="25">
        <v>0.70138888888888884</v>
      </c>
      <c r="J608" s="20">
        <v>46</v>
      </c>
      <c r="K608" s="20">
        <v>46</v>
      </c>
      <c r="L608" s="20">
        <v>0</v>
      </c>
      <c r="M608" s="26">
        <v>100</v>
      </c>
      <c r="N608" s="20"/>
    </row>
    <row r="609" spans="3:14">
      <c r="C609" s="21">
        <v>45802</v>
      </c>
      <c r="D609" s="20" t="s">
        <v>147</v>
      </c>
      <c r="E609" s="20" t="s">
        <v>22</v>
      </c>
      <c r="F609" s="20" t="s">
        <v>181</v>
      </c>
      <c r="G609" s="20">
        <v>1313</v>
      </c>
      <c r="H609" s="25">
        <v>0.59375</v>
      </c>
      <c r="I609" s="25">
        <v>0.72569444444444442</v>
      </c>
      <c r="J609" s="20">
        <v>10</v>
      </c>
      <c r="K609" s="20">
        <v>10</v>
      </c>
      <c r="L609" s="20">
        <v>0</v>
      </c>
      <c r="M609" s="26">
        <v>100</v>
      </c>
      <c r="N609" s="20"/>
    </row>
    <row r="610" spans="3:14">
      <c r="C610" s="21">
        <v>45802</v>
      </c>
      <c r="D610" s="20" t="s">
        <v>541</v>
      </c>
      <c r="E610" s="20" t="s">
        <v>13</v>
      </c>
      <c r="F610" s="20" t="s">
        <v>250</v>
      </c>
      <c r="G610" s="20">
        <v>670</v>
      </c>
      <c r="H610" s="25">
        <v>0.61458333333333337</v>
      </c>
      <c r="I610" s="25">
        <v>0.71180555555555558</v>
      </c>
      <c r="J610" s="20">
        <v>45</v>
      </c>
      <c r="K610" s="20">
        <v>41</v>
      </c>
      <c r="L610" s="20">
        <v>4</v>
      </c>
      <c r="M610" s="26">
        <v>91.111111111111114</v>
      </c>
      <c r="N610" s="20"/>
    </row>
    <row r="611" spans="3:14">
      <c r="C611" s="21">
        <v>45802</v>
      </c>
      <c r="D611" s="20" t="s">
        <v>13</v>
      </c>
      <c r="E611" s="20" t="s">
        <v>354</v>
      </c>
      <c r="F611" s="20" t="s">
        <v>355</v>
      </c>
      <c r="G611" s="20">
        <v>110</v>
      </c>
      <c r="H611" s="25">
        <v>0.69097222222222221</v>
      </c>
      <c r="I611" s="25">
        <v>0.94791666666666663</v>
      </c>
      <c r="J611" s="20">
        <v>30</v>
      </c>
      <c r="K611" s="20">
        <v>3</v>
      </c>
      <c r="L611" s="20">
        <v>27</v>
      </c>
      <c r="M611" s="26">
        <v>10</v>
      </c>
      <c r="N611" s="20"/>
    </row>
    <row r="612" spans="3:14">
      <c r="C612" s="21">
        <v>45802</v>
      </c>
      <c r="D612" s="20" t="s">
        <v>13</v>
      </c>
      <c r="E612" s="20" t="s">
        <v>392</v>
      </c>
      <c r="F612" s="20" t="s">
        <v>250</v>
      </c>
      <c r="G612" s="20">
        <v>1355</v>
      </c>
      <c r="H612" s="25">
        <v>0.46875</v>
      </c>
      <c r="I612" s="25">
        <v>0.50694444444444442</v>
      </c>
      <c r="J612" s="20">
        <v>36</v>
      </c>
      <c r="K612" s="20">
        <v>10</v>
      </c>
      <c r="L612" s="20">
        <v>26</v>
      </c>
      <c r="M612" s="26">
        <v>27.777777777777779</v>
      </c>
      <c r="N612" s="20"/>
    </row>
    <row r="613" spans="3:14">
      <c r="C613" s="21">
        <v>45802</v>
      </c>
      <c r="D613" s="20" t="s">
        <v>13</v>
      </c>
      <c r="E613" s="20" t="s">
        <v>209</v>
      </c>
      <c r="F613" s="20" t="s">
        <v>278</v>
      </c>
      <c r="G613" s="20">
        <v>775</v>
      </c>
      <c r="H613" s="25">
        <v>0.33333333333333331</v>
      </c>
      <c r="I613" s="25">
        <v>0.44791666666666669</v>
      </c>
      <c r="J613" s="20">
        <v>45</v>
      </c>
      <c r="K613" s="20">
        <v>24</v>
      </c>
      <c r="L613" s="20">
        <v>21</v>
      </c>
      <c r="M613" s="26">
        <v>53.333333333333336</v>
      </c>
      <c r="N613" s="20"/>
    </row>
    <row r="614" spans="3:14">
      <c r="C614" s="21">
        <v>45802</v>
      </c>
      <c r="D614" s="20" t="s">
        <v>13</v>
      </c>
      <c r="E614" s="20" t="s">
        <v>341</v>
      </c>
      <c r="F614" s="20" t="s">
        <v>250</v>
      </c>
      <c r="G614" s="20">
        <v>1881</v>
      </c>
      <c r="H614" s="25">
        <v>0.29166666666666669</v>
      </c>
      <c r="I614" s="25">
        <v>0.35416666666666669</v>
      </c>
      <c r="J614" s="20">
        <v>45</v>
      </c>
      <c r="K614" s="20">
        <v>39</v>
      </c>
      <c r="L614" s="20">
        <v>6</v>
      </c>
      <c r="M614" s="26">
        <v>86.666666666666671</v>
      </c>
      <c r="N614" s="20"/>
    </row>
    <row r="615" spans="3:14">
      <c r="C615" s="21">
        <v>45802</v>
      </c>
      <c r="D615" s="20" t="s">
        <v>13</v>
      </c>
      <c r="E615" s="20" t="s">
        <v>147</v>
      </c>
      <c r="F615" s="20" t="s">
        <v>181</v>
      </c>
      <c r="G615" s="20">
        <v>1858</v>
      </c>
      <c r="H615" s="25">
        <v>0.49652777777777779</v>
      </c>
      <c r="I615" s="25">
        <v>0.71527777777777779</v>
      </c>
      <c r="J615" s="20">
        <v>46</v>
      </c>
      <c r="K615" s="20">
        <v>41</v>
      </c>
      <c r="L615" s="20">
        <v>5</v>
      </c>
      <c r="M615" s="26">
        <v>89.130434782608702</v>
      </c>
      <c r="N615" s="20"/>
    </row>
    <row r="616" spans="3:14">
      <c r="C616" s="21">
        <v>45802</v>
      </c>
      <c r="D616" s="20" t="s">
        <v>13</v>
      </c>
      <c r="E616" s="20" t="s">
        <v>275</v>
      </c>
      <c r="F616" s="20" t="s">
        <v>250</v>
      </c>
      <c r="G616" s="20">
        <v>1861</v>
      </c>
      <c r="H616" s="25">
        <v>0.39583333333333331</v>
      </c>
      <c r="I616" s="25">
        <v>0.4513888888888889</v>
      </c>
      <c r="J616" s="20">
        <v>45</v>
      </c>
      <c r="K616" s="20">
        <v>39</v>
      </c>
      <c r="L616" s="20">
        <v>6</v>
      </c>
      <c r="M616" s="26">
        <v>86.666666666666671</v>
      </c>
      <c r="N616" s="20"/>
    </row>
    <row r="617" spans="3:14">
      <c r="C617" s="21">
        <v>45802</v>
      </c>
      <c r="D617" s="20" t="s">
        <v>13</v>
      </c>
      <c r="E617" s="20" t="s">
        <v>346</v>
      </c>
      <c r="F617" s="20" t="s">
        <v>250</v>
      </c>
      <c r="G617" s="20">
        <v>573</v>
      </c>
      <c r="H617" s="25">
        <v>0.4826388888888889</v>
      </c>
      <c r="I617" s="25">
        <v>0.56597222222222221</v>
      </c>
      <c r="J617" s="20">
        <v>45</v>
      </c>
      <c r="K617" s="20">
        <v>34</v>
      </c>
      <c r="L617" s="20">
        <v>11</v>
      </c>
      <c r="M617" s="26">
        <v>75.555555555555557</v>
      </c>
      <c r="N617" s="20"/>
    </row>
    <row r="618" spans="3:14">
      <c r="C618" s="21">
        <v>45802</v>
      </c>
      <c r="D618" s="20" t="s">
        <v>13</v>
      </c>
      <c r="E618" s="20" t="s">
        <v>236</v>
      </c>
      <c r="F618" s="20" t="s">
        <v>250</v>
      </c>
      <c r="G618" s="20">
        <v>809</v>
      </c>
      <c r="H618" s="25">
        <v>0.49652777777777779</v>
      </c>
      <c r="I618" s="25">
        <v>0.61805555555555558</v>
      </c>
      <c r="J618" s="20">
        <v>45</v>
      </c>
      <c r="K618" s="20">
        <v>45</v>
      </c>
      <c r="L618" s="20">
        <v>0</v>
      </c>
      <c r="M618" s="26">
        <v>100</v>
      </c>
      <c r="N618" s="20"/>
    </row>
    <row r="619" spans="3:14">
      <c r="C619" s="21">
        <v>45802</v>
      </c>
      <c r="D619" s="20" t="s">
        <v>13</v>
      </c>
      <c r="E619" s="20" t="s">
        <v>291</v>
      </c>
      <c r="F619" s="20" t="s">
        <v>292</v>
      </c>
      <c r="G619" s="20">
        <v>686</v>
      </c>
      <c r="H619" s="25">
        <v>0.71527777777777779</v>
      </c>
      <c r="I619" s="25">
        <v>0.92013888888888884</v>
      </c>
      <c r="J619" s="20">
        <v>17</v>
      </c>
      <c r="K619" s="20">
        <v>8</v>
      </c>
      <c r="L619" s="20">
        <v>9</v>
      </c>
      <c r="M619" s="26">
        <v>47.058823529411768</v>
      </c>
      <c r="N619" s="20"/>
    </row>
    <row r="620" spans="3:14">
      <c r="C620" s="21">
        <v>45802</v>
      </c>
      <c r="D620" s="20" t="s">
        <v>13</v>
      </c>
      <c r="E620" s="20" t="s">
        <v>394</v>
      </c>
      <c r="F620" s="20" t="s">
        <v>395</v>
      </c>
      <c r="G620" s="20">
        <v>434</v>
      </c>
      <c r="H620" s="25">
        <v>0.64583333333333337</v>
      </c>
      <c r="I620" s="25">
        <v>0.79513888888888884</v>
      </c>
      <c r="J620" s="20">
        <v>72</v>
      </c>
      <c r="K620" s="20">
        <v>35</v>
      </c>
      <c r="L620" s="20">
        <v>37</v>
      </c>
      <c r="M620" s="26">
        <v>48.611111111111114</v>
      </c>
      <c r="N620" s="20"/>
    </row>
    <row r="621" spans="3:14">
      <c r="C621" s="21">
        <v>45802</v>
      </c>
      <c r="D621" s="20" t="s">
        <v>196</v>
      </c>
      <c r="E621" s="20" t="s">
        <v>37</v>
      </c>
      <c r="F621" s="20" t="s">
        <v>193</v>
      </c>
      <c r="G621" s="20">
        <v>1830</v>
      </c>
      <c r="H621" s="25">
        <v>0.87847222222222221</v>
      </c>
      <c r="I621" s="25">
        <v>0.97569444444444442</v>
      </c>
      <c r="J621" s="20">
        <v>12</v>
      </c>
      <c r="K621" s="20">
        <v>10</v>
      </c>
      <c r="L621" s="20">
        <v>2</v>
      </c>
      <c r="M621" s="26">
        <v>83.333333333333329</v>
      </c>
      <c r="N621" s="20"/>
    </row>
    <row r="622" spans="3:14">
      <c r="C622" s="21">
        <v>45802</v>
      </c>
      <c r="D622" s="20" t="s">
        <v>196</v>
      </c>
      <c r="E622" s="20" t="s">
        <v>13</v>
      </c>
      <c r="F622" s="20" t="s">
        <v>250</v>
      </c>
      <c r="G622" s="20">
        <v>742</v>
      </c>
      <c r="H622" s="25">
        <v>0.50694444444444442</v>
      </c>
      <c r="I622" s="25">
        <v>0.625</v>
      </c>
      <c r="J622" s="20">
        <v>30</v>
      </c>
      <c r="K622" s="20">
        <v>8</v>
      </c>
      <c r="L622" s="20">
        <v>22</v>
      </c>
      <c r="M622" s="26">
        <v>26.666666666666668</v>
      </c>
      <c r="N622" s="20"/>
    </row>
    <row r="623" spans="3:14">
      <c r="C623" s="21">
        <v>45802</v>
      </c>
      <c r="D623" s="20" t="s">
        <v>348</v>
      </c>
      <c r="E623" s="20" t="s">
        <v>13</v>
      </c>
      <c r="F623" s="20" t="s">
        <v>542</v>
      </c>
      <c r="G623" s="20">
        <v>1718</v>
      </c>
      <c r="H623" s="25">
        <v>0.3263888888888889</v>
      </c>
      <c r="I623" s="25">
        <v>0.4826388888888889</v>
      </c>
      <c r="J623" s="20">
        <v>37</v>
      </c>
      <c r="K623" s="20">
        <v>31</v>
      </c>
      <c r="L623" s="20">
        <v>6</v>
      </c>
      <c r="M623" s="26">
        <v>83.78378378378379</v>
      </c>
      <c r="N623" s="20"/>
    </row>
    <row r="624" spans="3:14">
      <c r="C624" s="21">
        <v>45802</v>
      </c>
      <c r="D624" s="20" t="s">
        <v>358</v>
      </c>
      <c r="E624" s="20" t="s">
        <v>36</v>
      </c>
      <c r="F624" s="20" t="s">
        <v>278</v>
      </c>
      <c r="G624" s="20">
        <v>788</v>
      </c>
      <c r="H624" s="25">
        <v>0.87847222222222221</v>
      </c>
      <c r="I624" s="25">
        <v>0.97569444444444442</v>
      </c>
      <c r="J624" s="20">
        <v>45</v>
      </c>
      <c r="K624" s="20">
        <v>6</v>
      </c>
      <c r="L624" s="20">
        <v>39</v>
      </c>
      <c r="M624" s="26">
        <v>13.333333333333334</v>
      </c>
      <c r="N624" s="20"/>
    </row>
    <row r="625" spans="3:14">
      <c r="C625" s="21">
        <v>45802</v>
      </c>
      <c r="D625" s="20" t="s">
        <v>358</v>
      </c>
      <c r="E625" s="20" t="s">
        <v>13</v>
      </c>
      <c r="F625" s="20" t="s">
        <v>528</v>
      </c>
      <c r="G625" s="20">
        <v>415</v>
      </c>
      <c r="H625" s="25">
        <v>0.34027777777777779</v>
      </c>
      <c r="I625" s="25">
        <v>0.46875</v>
      </c>
      <c r="J625" s="20">
        <v>12</v>
      </c>
      <c r="K625" s="20">
        <v>2</v>
      </c>
      <c r="L625" s="20">
        <v>10</v>
      </c>
      <c r="M625" s="26">
        <v>16.666666666666668</v>
      </c>
      <c r="N625" s="20"/>
    </row>
    <row r="626" spans="3:14">
      <c r="C626" s="21">
        <v>45802</v>
      </c>
      <c r="D626" s="20" t="s">
        <v>236</v>
      </c>
      <c r="E626" s="20" t="s">
        <v>13</v>
      </c>
      <c r="F626" s="20" t="s">
        <v>250</v>
      </c>
      <c r="G626" s="20">
        <v>810</v>
      </c>
      <c r="H626" s="25">
        <v>0.64930555555555558</v>
      </c>
      <c r="I626" s="25">
        <v>0.78125</v>
      </c>
      <c r="J626" s="20">
        <v>45</v>
      </c>
      <c r="K626" s="20">
        <v>45</v>
      </c>
      <c r="L626" s="20">
        <v>0</v>
      </c>
      <c r="M626" s="26">
        <v>100</v>
      </c>
      <c r="N626" s="20"/>
    </row>
    <row r="627" spans="3:14">
      <c r="C627" s="21">
        <v>45802</v>
      </c>
      <c r="D627" s="20" t="s">
        <v>291</v>
      </c>
      <c r="E627" s="20" t="s">
        <v>214</v>
      </c>
      <c r="F627" s="20" t="s">
        <v>292</v>
      </c>
      <c r="G627" s="20">
        <v>347</v>
      </c>
      <c r="H627" s="25">
        <v>0.83680555555555558</v>
      </c>
      <c r="I627" s="25">
        <v>0.87152777777777779</v>
      </c>
      <c r="J627" s="20">
        <v>12</v>
      </c>
      <c r="K627" s="20">
        <v>12</v>
      </c>
      <c r="L627" s="20">
        <v>0</v>
      </c>
      <c r="M627" s="26">
        <v>100</v>
      </c>
      <c r="N627" s="20"/>
    </row>
    <row r="628" spans="3:14">
      <c r="C628" s="21">
        <v>45802</v>
      </c>
      <c r="D628" s="20" t="s">
        <v>291</v>
      </c>
      <c r="E628" s="20" t="s">
        <v>214</v>
      </c>
      <c r="F628" s="20" t="s">
        <v>292</v>
      </c>
      <c r="G628" s="20">
        <v>349</v>
      </c>
      <c r="H628" s="25">
        <v>0.96875</v>
      </c>
      <c r="I628" s="25">
        <v>0.99930555555555556</v>
      </c>
      <c r="J628" s="20">
        <v>17</v>
      </c>
      <c r="K628" s="20">
        <v>8</v>
      </c>
      <c r="L628" s="20">
        <v>9</v>
      </c>
      <c r="M628" s="26">
        <v>47.058823529411768</v>
      </c>
      <c r="N628" s="20"/>
    </row>
    <row r="629" spans="3:14">
      <c r="C629" s="21">
        <v>45802</v>
      </c>
      <c r="D629" s="20" t="s">
        <v>277</v>
      </c>
      <c r="E629" s="20" t="s">
        <v>13</v>
      </c>
      <c r="F629" s="20" t="s">
        <v>278</v>
      </c>
      <c r="G629" s="20">
        <v>898</v>
      </c>
      <c r="H629" s="25">
        <v>0.28125</v>
      </c>
      <c r="I629" s="25">
        <v>0.51041666666666663</v>
      </c>
      <c r="J629" s="20">
        <v>80</v>
      </c>
      <c r="K629" s="20">
        <v>12</v>
      </c>
      <c r="L629" s="20">
        <v>68</v>
      </c>
      <c r="M629" s="26">
        <v>15</v>
      </c>
      <c r="N629" s="20"/>
    </row>
    <row r="630" spans="3:14">
      <c r="C630" s="21">
        <v>45802</v>
      </c>
      <c r="D630" s="20" t="s">
        <v>22</v>
      </c>
      <c r="E630" s="20" t="s">
        <v>147</v>
      </c>
      <c r="F630" s="20" t="s">
        <v>181</v>
      </c>
      <c r="G630" s="20">
        <v>1302</v>
      </c>
      <c r="H630" s="25">
        <v>0.4826388888888889</v>
      </c>
      <c r="I630" s="25">
        <v>0.69097222222222221</v>
      </c>
      <c r="J630" s="20">
        <v>10</v>
      </c>
      <c r="K630" s="20">
        <v>7</v>
      </c>
      <c r="L630" s="20">
        <v>3</v>
      </c>
      <c r="M630" s="26">
        <v>70</v>
      </c>
      <c r="N630" s="20"/>
    </row>
    <row r="631" spans="3:14">
      <c r="C631" s="21">
        <v>45802</v>
      </c>
      <c r="D631" s="20" t="s">
        <v>394</v>
      </c>
      <c r="E631" s="20" t="s">
        <v>543</v>
      </c>
      <c r="F631" s="20" t="s">
        <v>395</v>
      </c>
      <c r="G631" s="20">
        <v>723</v>
      </c>
      <c r="H631" s="25">
        <v>0.89583333333333337</v>
      </c>
      <c r="I631" s="25">
        <v>0.13194444444444445</v>
      </c>
      <c r="J631" s="20">
        <v>46</v>
      </c>
      <c r="K631" s="20">
        <v>10</v>
      </c>
      <c r="L631" s="20">
        <v>36</v>
      </c>
      <c r="M631" s="26">
        <v>21.739130434782609</v>
      </c>
      <c r="N631" s="20"/>
    </row>
    <row r="632" spans="3:14">
      <c r="C632" s="21">
        <v>45803</v>
      </c>
      <c r="D632" s="20" t="s">
        <v>185</v>
      </c>
      <c r="E632" s="20" t="s">
        <v>13</v>
      </c>
      <c r="F632" s="20" t="s">
        <v>186</v>
      </c>
      <c r="G632" s="20">
        <v>920</v>
      </c>
      <c r="H632" s="25">
        <v>0.63888888888888884</v>
      </c>
      <c r="I632" s="25">
        <v>0.78125</v>
      </c>
      <c r="J632" s="20">
        <v>30</v>
      </c>
      <c r="K632" s="20">
        <v>27</v>
      </c>
      <c r="L632" s="20">
        <v>3</v>
      </c>
      <c r="M632" s="26">
        <v>90</v>
      </c>
      <c r="N632" s="20"/>
    </row>
    <row r="633" spans="3:14">
      <c r="C633" s="21">
        <v>45803</v>
      </c>
      <c r="D633" s="20" t="s">
        <v>173</v>
      </c>
      <c r="E633" s="20" t="s">
        <v>13</v>
      </c>
      <c r="F633" s="20" t="s">
        <v>174</v>
      </c>
      <c r="G633" s="20">
        <v>1001</v>
      </c>
      <c r="H633" s="25">
        <v>0.3125</v>
      </c>
      <c r="I633" s="25">
        <v>0.4861111111111111</v>
      </c>
      <c r="J633" s="20">
        <v>10</v>
      </c>
      <c r="K633" s="20">
        <v>1</v>
      </c>
      <c r="L633" s="20">
        <v>9</v>
      </c>
      <c r="M633" s="26">
        <v>10</v>
      </c>
      <c r="N633" s="20"/>
    </row>
    <row r="634" spans="3:14">
      <c r="C634" s="21">
        <v>45803</v>
      </c>
      <c r="D634" s="20" t="s">
        <v>547</v>
      </c>
      <c r="E634" s="20" t="s">
        <v>394</v>
      </c>
      <c r="F634" s="20" t="s">
        <v>395</v>
      </c>
      <c r="G634" s="20">
        <v>730</v>
      </c>
      <c r="H634" s="25">
        <v>0.22916666666666666</v>
      </c>
      <c r="I634" s="25">
        <v>0.30902777777777779</v>
      </c>
      <c r="J634" s="20">
        <v>35</v>
      </c>
      <c r="K634" s="20">
        <v>24</v>
      </c>
      <c r="L634" s="20">
        <v>11</v>
      </c>
      <c r="M634" s="26">
        <v>68.571428571428569</v>
      </c>
      <c r="N634" s="20"/>
    </row>
    <row r="635" spans="3:14">
      <c r="C635" s="21">
        <v>45803</v>
      </c>
      <c r="D635" s="20" t="s">
        <v>183</v>
      </c>
      <c r="E635" s="20" t="s">
        <v>173</v>
      </c>
      <c r="F635" s="20" t="s">
        <v>174</v>
      </c>
      <c r="G635" s="20">
        <v>1003</v>
      </c>
      <c r="H635" s="25">
        <v>0.81944444444444442</v>
      </c>
      <c r="I635" s="25">
        <v>0.85416666666666663</v>
      </c>
      <c r="J635" s="20">
        <v>10</v>
      </c>
      <c r="K635" s="20">
        <v>0</v>
      </c>
      <c r="L635" s="20">
        <v>10</v>
      </c>
      <c r="M635" s="26">
        <v>0</v>
      </c>
      <c r="N635" s="20"/>
    </row>
    <row r="636" spans="3:14">
      <c r="C636" s="21">
        <v>45803</v>
      </c>
      <c r="D636" s="20" t="s">
        <v>13</v>
      </c>
      <c r="E636" s="20" t="s">
        <v>185</v>
      </c>
      <c r="F636" s="20" t="s">
        <v>186</v>
      </c>
      <c r="G636" s="20">
        <v>921</v>
      </c>
      <c r="H636" s="25">
        <v>0.81597222222222221</v>
      </c>
      <c r="I636" s="25">
        <v>0.99930555555555556</v>
      </c>
      <c r="J636" s="20">
        <v>20</v>
      </c>
      <c r="K636" s="20">
        <v>0</v>
      </c>
      <c r="L636" s="20">
        <v>20</v>
      </c>
      <c r="M636" s="26">
        <v>0</v>
      </c>
      <c r="N636" s="20"/>
    </row>
    <row r="637" spans="3:14">
      <c r="C637" s="21">
        <v>45803</v>
      </c>
      <c r="D637" s="20" t="s">
        <v>13</v>
      </c>
      <c r="E637" s="20" t="s">
        <v>185</v>
      </c>
      <c r="F637" s="20" t="s">
        <v>186</v>
      </c>
      <c r="G637" s="20">
        <v>921</v>
      </c>
      <c r="H637" s="25">
        <v>0.81597222222222221</v>
      </c>
      <c r="I637" s="25">
        <v>2.0833333333333332E-2</v>
      </c>
      <c r="J637" s="20">
        <v>10</v>
      </c>
      <c r="K637" s="20">
        <v>5</v>
      </c>
      <c r="L637" s="20">
        <v>5</v>
      </c>
      <c r="M637" s="26">
        <v>50</v>
      </c>
      <c r="N637" s="20"/>
    </row>
    <row r="638" spans="3:14">
      <c r="C638" s="21">
        <v>45803</v>
      </c>
      <c r="D638" s="20" t="s">
        <v>13</v>
      </c>
      <c r="E638" s="20" t="s">
        <v>147</v>
      </c>
      <c r="F638" s="20" t="s">
        <v>475</v>
      </c>
      <c r="G638" s="20">
        <v>1683</v>
      </c>
      <c r="H638" s="25">
        <v>0.38194444444444442</v>
      </c>
      <c r="I638" s="25">
        <v>0.57986111111111116</v>
      </c>
      <c r="J638" s="20">
        <v>30</v>
      </c>
      <c r="K638" s="20">
        <v>0</v>
      </c>
      <c r="L638" s="20">
        <v>30</v>
      </c>
      <c r="M638" s="26">
        <v>0</v>
      </c>
      <c r="N638" s="20"/>
    </row>
    <row r="639" spans="3:14">
      <c r="C639" s="21">
        <v>45803</v>
      </c>
      <c r="D639" s="20" t="s">
        <v>13</v>
      </c>
      <c r="E639" s="20" t="s">
        <v>183</v>
      </c>
      <c r="F639" s="20" t="s">
        <v>174</v>
      </c>
      <c r="G639" s="20">
        <v>1002</v>
      </c>
      <c r="H639" s="25">
        <v>0.52777777777777779</v>
      </c>
      <c r="I639" s="25">
        <v>0.77777777777777779</v>
      </c>
      <c r="J639" s="20">
        <v>10</v>
      </c>
      <c r="K639" s="20">
        <v>0</v>
      </c>
      <c r="L639" s="20">
        <v>10</v>
      </c>
      <c r="M639" s="26">
        <v>0</v>
      </c>
      <c r="N639" s="20"/>
    </row>
    <row r="640" spans="3:14">
      <c r="C640" s="21">
        <v>45803</v>
      </c>
      <c r="D640" s="20" t="s">
        <v>241</v>
      </c>
      <c r="E640" s="20" t="s">
        <v>13</v>
      </c>
      <c r="F640" s="20" t="s">
        <v>250</v>
      </c>
      <c r="G640" s="20">
        <v>1852</v>
      </c>
      <c r="H640" s="25">
        <v>0.55902777777777779</v>
      </c>
      <c r="I640" s="25">
        <v>0.68402777777777779</v>
      </c>
      <c r="J640" s="20">
        <v>36</v>
      </c>
      <c r="K640" s="20">
        <v>14</v>
      </c>
      <c r="L640" s="20">
        <v>22</v>
      </c>
      <c r="M640" s="26">
        <v>38.888888888888886</v>
      </c>
      <c r="N640" s="20"/>
    </row>
    <row r="641" spans="3:14">
      <c r="C641" s="21">
        <v>45803</v>
      </c>
      <c r="D641" s="20" t="s">
        <v>394</v>
      </c>
      <c r="E641" s="20" t="s">
        <v>13</v>
      </c>
      <c r="F641" s="20" t="s">
        <v>395</v>
      </c>
      <c r="G641" s="20">
        <v>433</v>
      </c>
      <c r="H641" s="25">
        <v>0.44444444444444442</v>
      </c>
      <c r="I641" s="25">
        <v>0.60763888888888884</v>
      </c>
      <c r="J641" s="20">
        <v>35</v>
      </c>
      <c r="K641" s="20">
        <v>24</v>
      </c>
      <c r="L641" s="20">
        <v>11</v>
      </c>
      <c r="M641" s="26">
        <v>68.571428571428569</v>
      </c>
      <c r="N641" s="20"/>
    </row>
    <row r="642" spans="3:14">
      <c r="C642" s="21">
        <v>45804</v>
      </c>
      <c r="D642" s="20" t="s">
        <v>36</v>
      </c>
      <c r="E642" s="20" t="s">
        <v>261</v>
      </c>
      <c r="F642" s="20" t="s">
        <v>278</v>
      </c>
      <c r="G642" s="20">
        <v>761</v>
      </c>
      <c r="H642" s="25">
        <v>0.67361111111111116</v>
      </c>
      <c r="I642" s="25">
        <v>0.75694444444444442</v>
      </c>
      <c r="J642" s="20">
        <v>45</v>
      </c>
      <c r="K642" s="20">
        <v>11</v>
      </c>
      <c r="L642" s="20">
        <v>34</v>
      </c>
      <c r="M642" s="26">
        <v>24.444444444444443</v>
      </c>
      <c r="N642" s="20"/>
    </row>
    <row r="643" spans="3:14">
      <c r="C643" s="21">
        <v>45804</v>
      </c>
      <c r="D643" s="20" t="s">
        <v>209</v>
      </c>
      <c r="E643" s="20" t="s">
        <v>13</v>
      </c>
      <c r="F643" s="20" t="s">
        <v>250</v>
      </c>
      <c r="G643" s="20">
        <v>934</v>
      </c>
      <c r="H643" s="25">
        <v>0.52430555555555558</v>
      </c>
      <c r="I643" s="25">
        <v>0.65277777777777779</v>
      </c>
      <c r="J643" s="20">
        <v>45</v>
      </c>
      <c r="K643" s="20">
        <v>43</v>
      </c>
      <c r="L643" s="20">
        <v>2</v>
      </c>
      <c r="M643" s="26">
        <v>95.555555555555557</v>
      </c>
      <c r="N643" s="20"/>
    </row>
    <row r="644" spans="3:14">
      <c r="C644" s="21">
        <v>45804</v>
      </c>
      <c r="D644" s="20" t="s">
        <v>313</v>
      </c>
      <c r="E644" s="20" t="s">
        <v>13</v>
      </c>
      <c r="F644" s="20" t="s">
        <v>250</v>
      </c>
      <c r="G644" s="20">
        <v>1916</v>
      </c>
      <c r="H644" s="25">
        <v>0.50347222222222221</v>
      </c>
      <c r="I644" s="25">
        <v>0.66666666666666663</v>
      </c>
      <c r="J644" s="20">
        <v>40</v>
      </c>
      <c r="K644" s="20">
        <v>40</v>
      </c>
      <c r="L644" s="20">
        <v>0</v>
      </c>
      <c r="M644" s="26">
        <v>100</v>
      </c>
      <c r="N644" s="20"/>
    </row>
    <row r="645" spans="3:14">
      <c r="C645" s="21">
        <v>45804</v>
      </c>
      <c r="D645" s="20" t="s">
        <v>252</v>
      </c>
      <c r="E645" s="20" t="s">
        <v>13</v>
      </c>
      <c r="F645" s="20" t="s">
        <v>250</v>
      </c>
      <c r="G645" s="20">
        <v>650</v>
      </c>
      <c r="H645" s="25">
        <v>0.61458333333333337</v>
      </c>
      <c r="I645" s="25">
        <v>0.72222222222222221</v>
      </c>
      <c r="J645" s="20">
        <v>45</v>
      </c>
      <c r="K645" s="20">
        <v>27</v>
      </c>
      <c r="L645" s="20">
        <v>18</v>
      </c>
      <c r="M645" s="26">
        <v>60</v>
      </c>
      <c r="N645" s="20"/>
    </row>
    <row r="646" spans="3:14">
      <c r="C646" s="21">
        <v>45804</v>
      </c>
      <c r="D646" s="20" t="s">
        <v>252</v>
      </c>
      <c r="E646" s="20" t="s">
        <v>13</v>
      </c>
      <c r="F646" s="20" t="s">
        <v>250</v>
      </c>
      <c r="G646" s="20">
        <v>652</v>
      </c>
      <c r="H646" s="25">
        <v>0.67708333333333337</v>
      </c>
      <c r="I646" s="25">
        <v>0.78472222222222221</v>
      </c>
      <c r="J646" s="20">
        <v>50</v>
      </c>
      <c r="K646" s="20">
        <v>4</v>
      </c>
      <c r="L646" s="20">
        <v>46</v>
      </c>
      <c r="M646" s="26">
        <v>8</v>
      </c>
      <c r="N646" s="20"/>
    </row>
    <row r="647" spans="3:14">
      <c r="C647" s="21">
        <v>45804</v>
      </c>
      <c r="D647" s="20" t="s">
        <v>252</v>
      </c>
      <c r="E647" s="20" t="s">
        <v>13</v>
      </c>
      <c r="F647" s="20" t="s">
        <v>272</v>
      </c>
      <c r="G647" s="20">
        <v>64</v>
      </c>
      <c r="H647" s="25">
        <v>0.89236111111111116</v>
      </c>
      <c r="I647" s="25">
        <v>0.99930555555555556</v>
      </c>
      <c r="J647" s="20">
        <v>26</v>
      </c>
      <c r="K647" s="20">
        <v>26</v>
      </c>
      <c r="L647" s="20">
        <v>0</v>
      </c>
      <c r="M647" s="26">
        <v>100</v>
      </c>
      <c r="N647" s="20"/>
    </row>
    <row r="648" spans="3:14">
      <c r="C648" s="21">
        <v>45804</v>
      </c>
      <c r="D648" s="20" t="s">
        <v>545</v>
      </c>
      <c r="E648" s="20" t="s">
        <v>13</v>
      </c>
      <c r="F648" s="20" t="s">
        <v>250</v>
      </c>
      <c r="G648" s="20">
        <v>690</v>
      </c>
      <c r="H648" s="25">
        <v>0.84722222222222221</v>
      </c>
      <c r="I648" s="25">
        <v>0.95138888888888884</v>
      </c>
      <c r="J648" s="20">
        <v>45</v>
      </c>
      <c r="K648" s="20">
        <v>44</v>
      </c>
      <c r="L648" s="20">
        <v>1</v>
      </c>
      <c r="M648" s="26">
        <v>97.777777777777771</v>
      </c>
      <c r="N648" s="20"/>
    </row>
    <row r="649" spans="3:14">
      <c r="C649" s="21">
        <v>45804</v>
      </c>
      <c r="D649" s="20" t="s">
        <v>13</v>
      </c>
      <c r="E649" s="20" t="s">
        <v>313</v>
      </c>
      <c r="F649" s="20" t="s">
        <v>250</v>
      </c>
      <c r="G649" s="20">
        <v>1915</v>
      </c>
      <c r="H649" s="25">
        <v>0.39930555555555558</v>
      </c>
      <c r="I649" s="25">
        <v>0.47569444444444442</v>
      </c>
      <c r="J649" s="20">
        <v>45</v>
      </c>
      <c r="K649" s="20">
        <v>45</v>
      </c>
      <c r="L649" s="20">
        <v>0</v>
      </c>
      <c r="M649" s="26">
        <v>100</v>
      </c>
      <c r="N649" s="20"/>
    </row>
    <row r="650" spans="3:14">
      <c r="C650" s="21">
        <v>45804</v>
      </c>
      <c r="D650" s="20" t="s">
        <v>13</v>
      </c>
      <c r="E650" s="20" t="s">
        <v>252</v>
      </c>
      <c r="F650" s="20" t="s">
        <v>250</v>
      </c>
      <c r="G650" s="20">
        <v>649</v>
      </c>
      <c r="H650" s="25">
        <v>0.47916666666666669</v>
      </c>
      <c r="I650" s="25">
        <v>0.57986111111111116</v>
      </c>
      <c r="J650" s="20">
        <v>45</v>
      </c>
      <c r="K650" s="20">
        <v>45</v>
      </c>
      <c r="L650" s="20">
        <v>0</v>
      </c>
      <c r="M650" s="26">
        <v>100</v>
      </c>
      <c r="N650" s="20"/>
    </row>
    <row r="651" spans="3:14">
      <c r="C651" s="21">
        <v>45804</v>
      </c>
      <c r="D651" s="20" t="s">
        <v>13</v>
      </c>
      <c r="E651" s="20" t="s">
        <v>254</v>
      </c>
      <c r="F651" s="20" t="s">
        <v>250</v>
      </c>
      <c r="G651" s="20">
        <v>941</v>
      </c>
      <c r="H651" s="25">
        <v>0.66666666666666663</v>
      </c>
      <c r="I651" s="25">
        <v>0.78125</v>
      </c>
      <c r="J651" s="20">
        <v>45</v>
      </c>
      <c r="K651" s="20">
        <v>41</v>
      </c>
      <c r="L651" s="20">
        <v>4</v>
      </c>
      <c r="M651" s="26">
        <v>91.111111111111114</v>
      </c>
      <c r="N651" s="20"/>
    </row>
    <row r="652" spans="3:14">
      <c r="C652" s="21">
        <v>45804</v>
      </c>
      <c r="D652" s="20" t="s">
        <v>261</v>
      </c>
      <c r="E652" s="20" t="s">
        <v>33</v>
      </c>
      <c r="F652" s="20" t="s">
        <v>278</v>
      </c>
      <c r="G652" s="20">
        <v>762</v>
      </c>
      <c r="H652" s="25">
        <v>0.79861111111111116</v>
      </c>
      <c r="I652" s="25">
        <v>0.91666666666666663</v>
      </c>
      <c r="J652" s="20">
        <v>45</v>
      </c>
      <c r="K652" s="20">
        <v>29</v>
      </c>
      <c r="L652" s="20">
        <v>16</v>
      </c>
      <c r="M652" s="26">
        <v>64.444444444444443</v>
      </c>
      <c r="N652" s="20"/>
    </row>
    <row r="653" spans="3:14">
      <c r="C653" s="21">
        <v>45804</v>
      </c>
      <c r="D653" s="20" t="s">
        <v>261</v>
      </c>
      <c r="E653" s="20" t="s">
        <v>252</v>
      </c>
      <c r="F653" s="20" t="s">
        <v>272</v>
      </c>
      <c r="G653" s="20">
        <v>1794</v>
      </c>
      <c r="H653" s="25">
        <v>0.79166666666666663</v>
      </c>
      <c r="I653" s="25">
        <v>0.84375</v>
      </c>
      <c r="J653" s="20">
        <v>26</v>
      </c>
      <c r="K653" s="20">
        <v>26</v>
      </c>
      <c r="L653" s="20">
        <v>0</v>
      </c>
      <c r="M653" s="26">
        <v>100</v>
      </c>
      <c r="N653" s="20"/>
    </row>
    <row r="654" spans="3:14">
      <c r="C654" s="21">
        <v>45804</v>
      </c>
      <c r="D654" s="20" t="s">
        <v>394</v>
      </c>
      <c r="E654" s="20" t="s">
        <v>36</v>
      </c>
      <c r="F654" s="20" t="s">
        <v>395</v>
      </c>
      <c r="G654" s="20">
        <v>437</v>
      </c>
      <c r="H654" s="25">
        <v>0.3888888888888889</v>
      </c>
      <c r="I654" s="25">
        <v>0.52083333333333337</v>
      </c>
      <c r="J654" s="20">
        <v>12</v>
      </c>
      <c r="K654" s="20">
        <v>8</v>
      </c>
      <c r="L654" s="20">
        <v>4</v>
      </c>
      <c r="M654" s="26">
        <v>66.666666666666671</v>
      </c>
      <c r="N654" s="20"/>
    </row>
    <row r="655" spans="3:14">
      <c r="C655" s="21">
        <v>45804</v>
      </c>
      <c r="D655" s="20" t="s">
        <v>394</v>
      </c>
      <c r="E655" s="20" t="s">
        <v>13</v>
      </c>
      <c r="F655" s="20" t="s">
        <v>395</v>
      </c>
      <c r="G655" s="20">
        <v>433</v>
      </c>
      <c r="H655" s="25">
        <v>0.44444444444444442</v>
      </c>
      <c r="I655" s="25">
        <v>0.60763888888888884</v>
      </c>
      <c r="J655" s="20">
        <v>26</v>
      </c>
      <c r="K655" s="20">
        <v>14</v>
      </c>
      <c r="L655" s="20">
        <v>12</v>
      </c>
      <c r="M655" s="26">
        <v>53.846153846153847</v>
      </c>
      <c r="N655" s="20"/>
    </row>
    <row r="656" spans="3:14">
      <c r="C656" s="21">
        <v>45805</v>
      </c>
      <c r="D656" s="20" t="s">
        <v>185</v>
      </c>
      <c r="E656" s="20" t="s">
        <v>147</v>
      </c>
      <c r="F656" s="20" t="s">
        <v>181</v>
      </c>
      <c r="G656" s="20">
        <v>2333</v>
      </c>
      <c r="H656" s="25">
        <v>0.79513888888888884</v>
      </c>
      <c r="I656" s="25">
        <v>0.85763888888888884</v>
      </c>
      <c r="J656" s="20">
        <v>40</v>
      </c>
      <c r="K656" s="20">
        <v>17</v>
      </c>
      <c r="L656" s="20">
        <v>23</v>
      </c>
      <c r="M656" s="26">
        <v>42.5</v>
      </c>
      <c r="N656" s="20"/>
    </row>
    <row r="657" spans="3:14">
      <c r="C657" s="21">
        <v>45805</v>
      </c>
      <c r="D657" s="20" t="s">
        <v>175</v>
      </c>
      <c r="E657" s="20" t="s">
        <v>173</v>
      </c>
      <c r="F657" s="20" t="s">
        <v>257</v>
      </c>
      <c r="G657" s="20">
        <v>8055</v>
      </c>
      <c r="H657" s="25">
        <v>0.5625</v>
      </c>
      <c r="I657" s="25">
        <v>0.61458333333333337</v>
      </c>
      <c r="J657" s="20">
        <v>10</v>
      </c>
      <c r="K657" s="20">
        <v>0</v>
      </c>
      <c r="L657" s="20">
        <v>10</v>
      </c>
      <c r="M657" s="26">
        <v>0</v>
      </c>
      <c r="N657" s="20"/>
    </row>
    <row r="658" spans="3:14">
      <c r="C658" s="21">
        <v>45805</v>
      </c>
      <c r="D658" s="20" t="s">
        <v>13</v>
      </c>
      <c r="E658" s="20" t="s">
        <v>310</v>
      </c>
      <c r="F658" s="20" t="s">
        <v>250</v>
      </c>
      <c r="G658" s="20">
        <v>679</v>
      </c>
      <c r="H658" s="25">
        <v>0.52083333333333337</v>
      </c>
      <c r="I658" s="25">
        <v>0.62152777777777779</v>
      </c>
      <c r="J658" s="20">
        <v>50</v>
      </c>
      <c r="K658" s="20">
        <v>0</v>
      </c>
      <c r="L658" s="20">
        <v>50</v>
      </c>
      <c r="M658" s="26">
        <v>0</v>
      </c>
      <c r="N658" s="20"/>
    </row>
    <row r="659" spans="3:14">
      <c r="C659" s="21">
        <v>45805</v>
      </c>
      <c r="D659" s="20" t="s">
        <v>321</v>
      </c>
      <c r="E659" s="20" t="s">
        <v>29</v>
      </c>
      <c r="F659" s="20" t="s">
        <v>189</v>
      </c>
      <c r="G659" s="20">
        <v>870</v>
      </c>
      <c r="H659" s="25">
        <v>0.59375</v>
      </c>
      <c r="I659" s="25">
        <v>0.6875</v>
      </c>
      <c r="J659" s="20">
        <v>189</v>
      </c>
      <c r="K659" s="20">
        <v>15</v>
      </c>
      <c r="L659" s="20">
        <v>174</v>
      </c>
      <c r="M659" s="26">
        <v>7.9365079365079367</v>
      </c>
      <c r="N659" s="20"/>
    </row>
    <row r="660" spans="3:14">
      <c r="C660" s="21">
        <v>45805</v>
      </c>
      <c r="D660" s="20" t="s">
        <v>310</v>
      </c>
      <c r="E660" s="20" t="s">
        <v>13</v>
      </c>
      <c r="F660" s="20" t="s">
        <v>250</v>
      </c>
      <c r="G660" s="20">
        <v>680</v>
      </c>
      <c r="H660" s="25">
        <v>0.65277777777777779</v>
      </c>
      <c r="I660" s="25">
        <v>0.76388888888888884</v>
      </c>
      <c r="J660" s="20">
        <v>50</v>
      </c>
      <c r="K660" s="20">
        <v>16</v>
      </c>
      <c r="L660" s="20">
        <v>34</v>
      </c>
      <c r="M660" s="26">
        <v>32</v>
      </c>
      <c r="N660" s="20"/>
    </row>
    <row r="661" spans="3:14">
      <c r="C661" s="21">
        <v>45805</v>
      </c>
      <c r="D661" s="20" t="s">
        <v>29</v>
      </c>
      <c r="E661" s="20" t="s">
        <v>321</v>
      </c>
      <c r="F661" s="20" t="s">
        <v>189</v>
      </c>
      <c r="G661" s="20">
        <v>869</v>
      </c>
      <c r="H661" s="25">
        <v>0.45833333333333331</v>
      </c>
      <c r="I661" s="25">
        <v>0.55208333333333337</v>
      </c>
      <c r="J661" s="20">
        <v>189</v>
      </c>
      <c r="K661" s="20">
        <v>32</v>
      </c>
      <c r="L661" s="20">
        <v>157</v>
      </c>
      <c r="M661" s="26">
        <v>16.93121693121693</v>
      </c>
      <c r="N661" s="20"/>
    </row>
    <row r="662" spans="3:14">
      <c r="C662" s="21">
        <v>45807</v>
      </c>
      <c r="D662" s="20" t="s">
        <v>185</v>
      </c>
      <c r="E662" s="20" t="s">
        <v>13</v>
      </c>
      <c r="F662" s="20" t="s">
        <v>186</v>
      </c>
      <c r="G662" s="20">
        <v>920</v>
      </c>
      <c r="H662" s="25">
        <v>0.63888888888888884</v>
      </c>
      <c r="I662" s="25">
        <v>0.78125</v>
      </c>
      <c r="J662" s="20">
        <v>30</v>
      </c>
      <c r="K662" s="20">
        <v>2</v>
      </c>
      <c r="L662" s="20">
        <v>28</v>
      </c>
      <c r="M662" s="26">
        <v>6.666666666666667</v>
      </c>
      <c r="N662" s="20"/>
    </row>
    <row r="663" spans="3:14">
      <c r="C663" s="21">
        <v>45807</v>
      </c>
      <c r="D663" s="20" t="s">
        <v>175</v>
      </c>
      <c r="E663" s="20" t="s">
        <v>173</v>
      </c>
      <c r="F663" s="20" t="s">
        <v>174</v>
      </c>
      <c r="G663" s="20">
        <v>5003</v>
      </c>
      <c r="H663" s="25">
        <v>0.81597222222222221</v>
      </c>
      <c r="I663" s="25">
        <v>0.89930555555555558</v>
      </c>
      <c r="J663" s="20">
        <v>10</v>
      </c>
      <c r="K663" s="20">
        <v>0</v>
      </c>
      <c r="L663" s="20">
        <v>10</v>
      </c>
      <c r="M663" s="26">
        <v>0</v>
      </c>
      <c r="N663" s="20"/>
    </row>
    <row r="664" spans="3:14">
      <c r="C664" s="21">
        <v>45807</v>
      </c>
      <c r="D664" s="20" t="s">
        <v>173</v>
      </c>
      <c r="E664" s="20" t="s">
        <v>13</v>
      </c>
      <c r="F664" s="20" t="s">
        <v>174</v>
      </c>
      <c r="G664" s="20">
        <v>5001</v>
      </c>
      <c r="H664" s="25">
        <v>0.35416666666666669</v>
      </c>
      <c r="I664" s="25">
        <v>0.53125</v>
      </c>
      <c r="J664" s="20">
        <v>10</v>
      </c>
      <c r="K664" s="20">
        <v>0</v>
      </c>
      <c r="L664" s="20">
        <v>10</v>
      </c>
      <c r="M664" s="26">
        <v>0</v>
      </c>
      <c r="N664" s="20"/>
    </row>
    <row r="665" spans="3:14">
      <c r="C665" s="21">
        <v>45807</v>
      </c>
      <c r="D665" s="20" t="s">
        <v>147</v>
      </c>
      <c r="E665" s="20" t="s">
        <v>13</v>
      </c>
      <c r="F665" s="20" t="s">
        <v>475</v>
      </c>
      <c r="G665" s="20">
        <v>1684</v>
      </c>
      <c r="H665" s="25">
        <v>0.65625</v>
      </c>
      <c r="I665" s="25">
        <v>0.79166666666666663</v>
      </c>
      <c r="J665" s="20">
        <v>30</v>
      </c>
      <c r="K665" s="20">
        <v>0</v>
      </c>
      <c r="L665" s="20">
        <v>30</v>
      </c>
      <c r="M665" s="26">
        <v>0</v>
      </c>
      <c r="N665" s="20"/>
    </row>
    <row r="666" spans="3:14">
      <c r="C666" s="21">
        <v>45807</v>
      </c>
      <c r="D666" s="20" t="s">
        <v>13</v>
      </c>
      <c r="E666" s="20" t="s">
        <v>185</v>
      </c>
      <c r="F666" s="20" t="s">
        <v>186</v>
      </c>
      <c r="G666" s="20">
        <v>921</v>
      </c>
      <c r="H666" s="25">
        <v>0.81597222222222221</v>
      </c>
      <c r="I666" s="25">
        <v>2.0833333333333332E-2</v>
      </c>
      <c r="J666" s="20">
        <v>30</v>
      </c>
      <c r="K666" s="20">
        <v>25</v>
      </c>
      <c r="L666" s="20">
        <v>5</v>
      </c>
      <c r="M666" s="26">
        <v>83.333333333333329</v>
      </c>
      <c r="N666" s="20"/>
    </row>
    <row r="667" spans="3:14">
      <c r="C667" s="21">
        <v>45807</v>
      </c>
      <c r="D667" s="20" t="s">
        <v>13</v>
      </c>
      <c r="E667" s="20" t="s">
        <v>175</v>
      </c>
      <c r="F667" s="20" t="s">
        <v>174</v>
      </c>
      <c r="G667" s="20">
        <v>5002</v>
      </c>
      <c r="H667" s="25">
        <v>0.52777777777777779</v>
      </c>
      <c r="I667" s="25">
        <v>0.77430555555555558</v>
      </c>
      <c r="J667" s="20">
        <v>10</v>
      </c>
      <c r="K667" s="20">
        <v>4</v>
      </c>
      <c r="L667" s="20">
        <v>6</v>
      </c>
      <c r="M667" s="26">
        <v>40</v>
      </c>
      <c r="N667" s="20"/>
    </row>
    <row r="668" spans="3:14">
      <c r="C668" s="21">
        <v>45807</v>
      </c>
      <c r="D668" s="20" t="s">
        <v>13</v>
      </c>
      <c r="E668" s="20" t="s">
        <v>209</v>
      </c>
      <c r="F668" s="20" t="s">
        <v>250</v>
      </c>
      <c r="G668" s="20">
        <v>933</v>
      </c>
      <c r="H668" s="25">
        <v>0.375</v>
      </c>
      <c r="I668" s="25">
        <v>0.49305555555555558</v>
      </c>
      <c r="J668" s="20">
        <v>45</v>
      </c>
      <c r="K668" s="20">
        <v>39</v>
      </c>
      <c r="L668" s="20">
        <v>6</v>
      </c>
      <c r="M668" s="26">
        <v>86.666666666666671</v>
      </c>
      <c r="N668" s="20"/>
    </row>
    <row r="669" spans="3:14">
      <c r="C669" s="21">
        <v>45807</v>
      </c>
      <c r="D669" s="20" t="s">
        <v>13</v>
      </c>
      <c r="E669" s="20" t="s">
        <v>192</v>
      </c>
      <c r="F669" s="20" t="s">
        <v>250</v>
      </c>
      <c r="G669" s="20">
        <v>1327</v>
      </c>
      <c r="H669" s="25">
        <v>0.3611111111111111</v>
      </c>
      <c r="I669" s="25">
        <v>0.47569444444444442</v>
      </c>
      <c r="J669" s="20">
        <v>45</v>
      </c>
      <c r="K669" s="20">
        <v>44</v>
      </c>
      <c r="L669" s="20">
        <v>1</v>
      </c>
      <c r="M669" s="26">
        <v>97.777777777777771</v>
      </c>
      <c r="N669" s="20"/>
    </row>
    <row r="670" spans="3:14">
      <c r="C670" s="21">
        <v>45807</v>
      </c>
      <c r="D670" s="20" t="s">
        <v>13</v>
      </c>
      <c r="E670" s="20" t="s">
        <v>192</v>
      </c>
      <c r="F670" s="20" t="s">
        <v>250</v>
      </c>
      <c r="G670" s="20">
        <v>765</v>
      </c>
      <c r="H670" s="25">
        <v>0.67708333333333337</v>
      </c>
      <c r="I670" s="25">
        <v>0.79513888888888884</v>
      </c>
      <c r="J670" s="20">
        <v>50</v>
      </c>
      <c r="K670" s="20">
        <v>9</v>
      </c>
      <c r="L670" s="20">
        <v>41</v>
      </c>
      <c r="M670" s="26">
        <v>18</v>
      </c>
      <c r="N670" s="20"/>
    </row>
    <row r="671" spans="3:14">
      <c r="C671" s="21">
        <v>45807</v>
      </c>
      <c r="D671" s="20" t="s">
        <v>415</v>
      </c>
      <c r="E671" s="20" t="s">
        <v>185</v>
      </c>
      <c r="F671" s="20" t="s">
        <v>186</v>
      </c>
      <c r="G671" s="20">
        <v>9197</v>
      </c>
      <c r="H671" s="25">
        <v>0.34375</v>
      </c>
      <c r="I671" s="25">
        <v>0.43402777777777779</v>
      </c>
      <c r="J671" s="20">
        <v>30</v>
      </c>
      <c r="K671" s="20">
        <v>2</v>
      </c>
      <c r="L671" s="20">
        <v>28</v>
      </c>
      <c r="M671" s="26">
        <v>6.666666666666667</v>
      </c>
      <c r="N671" s="20"/>
    </row>
    <row r="672" spans="3:14">
      <c r="C672" s="21">
        <v>45808</v>
      </c>
      <c r="D672" s="20" t="s">
        <v>417</v>
      </c>
      <c r="E672" s="20" t="s">
        <v>13</v>
      </c>
      <c r="F672" s="20" t="s">
        <v>250</v>
      </c>
      <c r="G672" s="20">
        <v>734</v>
      </c>
      <c r="H672" s="25">
        <v>0.80208333333333337</v>
      </c>
      <c r="I672" s="25">
        <v>0.91666666666666663</v>
      </c>
      <c r="J672" s="20">
        <v>30</v>
      </c>
      <c r="K672" s="20">
        <v>8</v>
      </c>
      <c r="L672" s="20">
        <v>22</v>
      </c>
      <c r="M672" s="26">
        <v>26.666666666666668</v>
      </c>
      <c r="N672" s="20"/>
    </row>
    <row r="673" spans="3:14">
      <c r="C673" s="21">
        <v>45808</v>
      </c>
      <c r="D673" s="20" t="s">
        <v>484</v>
      </c>
      <c r="E673" s="20" t="s">
        <v>13</v>
      </c>
      <c r="F673" s="20" t="s">
        <v>250</v>
      </c>
      <c r="G673" s="20">
        <v>836</v>
      </c>
      <c r="H673" s="25">
        <v>0.84375</v>
      </c>
      <c r="I673" s="25">
        <v>0.96527777777777779</v>
      </c>
      <c r="J673" s="20">
        <v>45</v>
      </c>
      <c r="K673" s="20">
        <v>29</v>
      </c>
      <c r="L673" s="20">
        <v>16</v>
      </c>
      <c r="M673" s="26">
        <v>64.444444444444443</v>
      </c>
      <c r="N673" s="20"/>
    </row>
    <row r="674" spans="3:14">
      <c r="C674" s="21">
        <v>45808</v>
      </c>
      <c r="D674" s="20" t="s">
        <v>36</v>
      </c>
      <c r="E674" s="20" t="s">
        <v>252</v>
      </c>
      <c r="F674" s="20" t="s">
        <v>272</v>
      </c>
      <c r="G674" s="20">
        <v>75</v>
      </c>
      <c r="H674" s="25">
        <v>0.2638888888888889</v>
      </c>
      <c r="I674" s="25">
        <v>0.33680555555555558</v>
      </c>
      <c r="J674" s="20">
        <v>14</v>
      </c>
      <c r="K674" s="20">
        <v>11</v>
      </c>
      <c r="L674" s="20">
        <v>3</v>
      </c>
      <c r="M674" s="26">
        <v>78.571428571428569</v>
      </c>
      <c r="N674" s="20"/>
    </row>
    <row r="675" spans="3:14">
      <c r="C675" s="21">
        <v>45808</v>
      </c>
      <c r="D675" s="20" t="s">
        <v>37</v>
      </c>
      <c r="E675" s="20" t="s">
        <v>147</v>
      </c>
      <c r="F675" s="20" t="s">
        <v>181</v>
      </c>
      <c r="G675" s="20">
        <v>1316</v>
      </c>
      <c r="H675" s="25">
        <v>0.50347222222222221</v>
      </c>
      <c r="I675" s="25">
        <v>0.71875</v>
      </c>
      <c r="J675" s="20">
        <v>20</v>
      </c>
      <c r="K675" s="20">
        <v>20</v>
      </c>
      <c r="L675" s="20">
        <v>0</v>
      </c>
      <c r="M675" s="26">
        <v>100</v>
      </c>
      <c r="N675" s="20"/>
    </row>
    <row r="676" spans="3:14">
      <c r="C676" s="21">
        <v>45808</v>
      </c>
      <c r="D676" s="20" t="s">
        <v>173</v>
      </c>
      <c r="E676" s="20" t="s">
        <v>13</v>
      </c>
      <c r="F676" s="20" t="s">
        <v>174</v>
      </c>
      <c r="G676" s="20">
        <v>6001</v>
      </c>
      <c r="H676" s="25">
        <v>0.37847222222222221</v>
      </c>
      <c r="I676" s="25">
        <v>0.55902777777777779</v>
      </c>
      <c r="J676" s="20">
        <v>10</v>
      </c>
      <c r="K676" s="20">
        <v>0</v>
      </c>
      <c r="L676" s="20">
        <v>10</v>
      </c>
      <c r="M676" s="26">
        <v>0</v>
      </c>
      <c r="N676" s="20"/>
    </row>
    <row r="677" spans="3:14">
      <c r="C677" s="21">
        <v>45808</v>
      </c>
      <c r="D677" s="20" t="s">
        <v>252</v>
      </c>
      <c r="E677" s="20" t="s">
        <v>232</v>
      </c>
      <c r="F677" s="20" t="s">
        <v>272</v>
      </c>
      <c r="G677" s="20">
        <v>1731</v>
      </c>
      <c r="H677" s="25">
        <v>0.40277777777777779</v>
      </c>
      <c r="I677" s="25">
        <v>0.4548611111111111</v>
      </c>
      <c r="J677" s="20">
        <v>26</v>
      </c>
      <c r="K677" s="20">
        <v>10</v>
      </c>
      <c r="L677" s="20">
        <v>16</v>
      </c>
      <c r="M677" s="26">
        <v>38.46153846153846</v>
      </c>
      <c r="N677" s="20"/>
    </row>
    <row r="678" spans="3:14">
      <c r="C678" s="21">
        <v>45808</v>
      </c>
      <c r="D678" s="20" t="s">
        <v>252</v>
      </c>
      <c r="E678" s="20" t="s">
        <v>13</v>
      </c>
      <c r="F678" s="20" t="s">
        <v>272</v>
      </c>
      <c r="G678" s="20">
        <v>60</v>
      </c>
      <c r="H678" s="25">
        <v>0.60763888888888884</v>
      </c>
      <c r="I678" s="25">
        <v>0.71527777777777779</v>
      </c>
      <c r="J678" s="20">
        <v>26</v>
      </c>
      <c r="K678" s="20">
        <v>26</v>
      </c>
      <c r="L678" s="20">
        <v>0</v>
      </c>
      <c r="M678" s="26">
        <v>100</v>
      </c>
      <c r="N678" s="20"/>
    </row>
    <row r="679" spans="3:14">
      <c r="C679" s="21">
        <v>45808</v>
      </c>
      <c r="D679" s="20" t="s">
        <v>252</v>
      </c>
      <c r="E679" s="20" t="s">
        <v>336</v>
      </c>
      <c r="F679" s="20" t="s">
        <v>272</v>
      </c>
      <c r="G679" s="20">
        <v>582</v>
      </c>
      <c r="H679" s="25">
        <v>0.38541666666666669</v>
      </c>
      <c r="I679" s="25">
        <v>0.44444444444444442</v>
      </c>
      <c r="J679" s="20">
        <v>36</v>
      </c>
      <c r="K679" s="20">
        <v>31</v>
      </c>
      <c r="L679" s="20">
        <v>5</v>
      </c>
      <c r="M679" s="26">
        <v>86.111111111111114</v>
      </c>
      <c r="N679" s="20"/>
    </row>
    <row r="680" spans="3:14">
      <c r="C680" s="21">
        <v>45808</v>
      </c>
      <c r="D680" s="20" t="s">
        <v>192</v>
      </c>
      <c r="E680" s="20" t="s">
        <v>36</v>
      </c>
      <c r="F680" s="20" t="s">
        <v>193</v>
      </c>
      <c r="G680" s="20">
        <v>1138</v>
      </c>
      <c r="H680" s="25">
        <v>0.875</v>
      </c>
      <c r="I680" s="25">
        <v>0.96180555555555558</v>
      </c>
      <c r="J680" s="20">
        <v>12</v>
      </c>
      <c r="K680" s="20">
        <v>11</v>
      </c>
      <c r="L680" s="20">
        <v>1</v>
      </c>
      <c r="M680" s="26">
        <v>91.666666666666671</v>
      </c>
      <c r="N680" s="20"/>
    </row>
    <row r="681" spans="3:14">
      <c r="C681" s="21">
        <v>45808</v>
      </c>
      <c r="D681" s="20" t="s">
        <v>192</v>
      </c>
      <c r="E681" s="20" t="s">
        <v>13</v>
      </c>
      <c r="F681" s="20" t="s">
        <v>250</v>
      </c>
      <c r="G681" s="20">
        <v>1332</v>
      </c>
      <c r="H681" s="25">
        <v>0.27083333333333331</v>
      </c>
      <c r="I681" s="25">
        <v>0.3888888888888889</v>
      </c>
      <c r="J681" s="20">
        <v>50</v>
      </c>
      <c r="K681" s="20">
        <v>0</v>
      </c>
      <c r="L681" s="20">
        <v>50</v>
      </c>
      <c r="M681" s="26">
        <v>0</v>
      </c>
      <c r="N681" s="20"/>
    </row>
    <row r="682" spans="3:14">
      <c r="C682" s="21">
        <v>45808</v>
      </c>
      <c r="D682" s="20" t="s">
        <v>192</v>
      </c>
      <c r="E682" s="20" t="s">
        <v>13</v>
      </c>
      <c r="F682" s="20" t="s">
        <v>250</v>
      </c>
      <c r="G682" s="20">
        <v>1328</v>
      </c>
      <c r="H682" s="25">
        <v>0.50694444444444442</v>
      </c>
      <c r="I682" s="25">
        <v>0.625</v>
      </c>
      <c r="J682" s="20">
        <v>45</v>
      </c>
      <c r="K682" s="20">
        <v>37</v>
      </c>
      <c r="L682" s="20">
        <v>8</v>
      </c>
      <c r="M682" s="26">
        <v>82.222222222222229</v>
      </c>
      <c r="N682" s="20"/>
    </row>
    <row r="683" spans="3:14">
      <c r="C683" s="21">
        <v>45808</v>
      </c>
      <c r="D683" s="20" t="s">
        <v>192</v>
      </c>
      <c r="E683" s="20" t="s">
        <v>13</v>
      </c>
      <c r="F683" s="20" t="s">
        <v>250</v>
      </c>
      <c r="G683" s="20">
        <v>766</v>
      </c>
      <c r="H683" s="25">
        <v>0.82638888888888884</v>
      </c>
      <c r="I683" s="25">
        <v>0.94444444444444442</v>
      </c>
      <c r="J683" s="20">
        <v>45</v>
      </c>
      <c r="K683" s="20">
        <v>22</v>
      </c>
      <c r="L683" s="20">
        <v>23</v>
      </c>
      <c r="M683" s="26">
        <v>48.888888888888886</v>
      </c>
      <c r="N683" s="20"/>
    </row>
    <row r="684" spans="3:14">
      <c r="C684" s="21">
        <v>45808</v>
      </c>
      <c r="D684" s="20" t="s">
        <v>52</v>
      </c>
      <c r="E684" s="20" t="s">
        <v>350</v>
      </c>
      <c r="F684" s="20" t="s">
        <v>278</v>
      </c>
      <c r="G684" s="20">
        <v>897</v>
      </c>
      <c r="H684" s="25">
        <v>0.82986111111111116</v>
      </c>
      <c r="I684" s="25">
        <v>0.24652777777777779</v>
      </c>
      <c r="J684" s="20">
        <v>80</v>
      </c>
      <c r="K684" s="20">
        <v>6</v>
      </c>
      <c r="L684" s="20">
        <v>74</v>
      </c>
      <c r="M684" s="26">
        <v>7.5</v>
      </c>
      <c r="N684" s="20"/>
    </row>
    <row r="685" spans="3:14">
      <c r="C685" s="21">
        <v>45808</v>
      </c>
      <c r="D685" s="20" t="s">
        <v>147</v>
      </c>
      <c r="E685" s="20" t="s">
        <v>180</v>
      </c>
      <c r="F685" s="20" t="s">
        <v>181</v>
      </c>
      <c r="G685" s="20">
        <v>2022</v>
      </c>
      <c r="H685" s="25">
        <v>0.83680555555555558</v>
      </c>
      <c r="I685" s="25">
        <v>0.90277777777777779</v>
      </c>
      <c r="J685" s="20">
        <v>20</v>
      </c>
      <c r="K685" s="20">
        <v>20</v>
      </c>
      <c r="L685" s="20">
        <v>0</v>
      </c>
      <c r="M685" s="26">
        <v>100</v>
      </c>
      <c r="N685" s="20"/>
    </row>
    <row r="686" spans="3:14">
      <c r="C686" s="21">
        <v>45808</v>
      </c>
      <c r="D686" s="20" t="s">
        <v>13</v>
      </c>
      <c r="E686" s="20" t="s">
        <v>252</v>
      </c>
      <c r="F686" s="20" t="s">
        <v>272</v>
      </c>
      <c r="G686" s="20">
        <v>59</v>
      </c>
      <c r="H686" s="25">
        <v>0.24305555555555555</v>
      </c>
      <c r="I686" s="25">
        <v>0.34375</v>
      </c>
      <c r="J686" s="20">
        <v>48</v>
      </c>
      <c r="K686" s="20">
        <v>30</v>
      </c>
      <c r="L686" s="20">
        <v>18</v>
      </c>
      <c r="M686" s="26">
        <v>62.5</v>
      </c>
      <c r="N686" s="20"/>
    </row>
    <row r="687" spans="3:14">
      <c r="C687" s="21">
        <v>45808</v>
      </c>
      <c r="D687" s="20" t="s">
        <v>13</v>
      </c>
      <c r="E687" s="20" t="s">
        <v>183</v>
      </c>
      <c r="F687" s="20" t="s">
        <v>174</v>
      </c>
      <c r="G687" s="20">
        <v>6002</v>
      </c>
      <c r="H687" s="25">
        <v>0.60069444444444442</v>
      </c>
      <c r="I687" s="25">
        <v>0.85069444444444442</v>
      </c>
      <c r="J687" s="20">
        <v>10</v>
      </c>
      <c r="K687" s="20">
        <v>3</v>
      </c>
      <c r="L687" s="20">
        <v>7</v>
      </c>
      <c r="M687" s="26">
        <v>30</v>
      </c>
      <c r="N687" s="20"/>
    </row>
    <row r="688" spans="3:14">
      <c r="C688" s="21">
        <v>45808</v>
      </c>
      <c r="D688" s="20" t="s">
        <v>13</v>
      </c>
      <c r="E688" s="20" t="s">
        <v>234</v>
      </c>
      <c r="F688" s="20" t="s">
        <v>250</v>
      </c>
      <c r="G688" s="20">
        <v>1831</v>
      </c>
      <c r="H688" s="25">
        <v>0.47916666666666669</v>
      </c>
      <c r="I688" s="25">
        <v>0.58680555555555558</v>
      </c>
      <c r="J688" s="20">
        <v>45</v>
      </c>
      <c r="K688" s="20">
        <v>45</v>
      </c>
      <c r="L688" s="20">
        <v>0</v>
      </c>
      <c r="M688" s="26">
        <v>100</v>
      </c>
      <c r="N688" s="20"/>
    </row>
    <row r="689" spans="3:14">
      <c r="C689" s="21">
        <v>45808</v>
      </c>
      <c r="D689" s="20" t="s">
        <v>13</v>
      </c>
      <c r="E689" s="20" t="s">
        <v>358</v>
      </c>
      <c r="F689" s="20" t="s">
        <v>528</v>
      </c>
      <c r="G689" s="20">
        <v>416</v>
      </c>
      <c r="H689" s="25">
        <v>0.51041666666666663</v>
      </c>
      <c r="I689" s="25">
        <v>0.71180555555555558</v>
      </c>
      <c r="J689" s="20">
        <v>20</v>
      </c>
      <c r="K689" s="20">
        <v>9</v>
      </c>
      <c r="L689" s="20">
        <v>11</v>
      </c>
      <c r="M689" s="26">
        <v>45</v>
      </c>
      <c r="N689" s="20"/>
    </row>
    <row r="690" spans="3:14">
      <c r="C690" s="21">
        <v>45808</v>
      </c>
      <c r="D690" s="20" t="s">
        <v>13</v>
      </c>
      <c r="E690" s="20" t="s">
        <v>358</v>
      </c>
      <c r="F690" s="20" t="s">
        <v>528</v>
      </c>
      <c r="G690" s="20">
        <v>416</v>
      </c>
      <c r="H690" s="25">
        <v>0.52083333333333337</v>
      </c>
      <c r="I690" s="25">
        <v>0.72222222222222221</v>
      </c>
      <c r="J690" s="20">
        <v>15</v>
      </c>
      <c r="K690" s="20">
        <v>0</v>
      </c>
      <c r="L690" s="20">
        <v>15</v>
      </c>
      <c r="M690" s="26">
        <v>0</v>
      </c>
      <c r="N690" s="20"/>
    </row>
    <row r="691" spans="3:14">
      <c r="C691" s="21">
        <v>45808</v>
      </c>
      <c r="D691" s="20" t="s">
        <v>13</v>
      </c>
      <c r="E691" s="20" t="s">
        <v>530</v>
      </c>
      <c r="F691" s="20" t="s">
        <v>531</v>
      </c>
      <c r="G691" s="20">
        <v>857</v>
      </c>
      <c r="H691" s="25">
        <v>0.63888888888888884</v>
      </c>
      <c r="I691" s="25">
        <v>0.75694444444444442</v>
      </c>
      <c r="J691" s="20">
        <v>31</v>
      </c>
      <c r="K691" s="20">
        <v>0</v>
      </c>
      <c r="L691" s="20">
        <v>31</v>
      </c>
      <c r="M691" s="26">
        <v>0</v>
      </c>
      <c r="N691" s="20"/>
    </row>
    <row r="692" spans="3:14">
      <c r="C692" s="21">
        <v>45808</v>
      </c>
      <c r="D692" s="20" t="s">
        <v>13</v>
      </c>
      <c r="E692" s="20" t="s">
        <v>310</v>
      </c>
      <c r="F692" s="20" t="s">
        <v>250</v>
      </c>
      <c r="G692" s="20">
        <v>681</v>
      </c>
      <c r="H692" s="25">
        <v>0.65625</v>
      </c>
      <c r="I692" s="25">
        <v>0.75694444444444442</v>
      </c>
      <c r="J692" s="20">
        <v>45</v>
      </c>
      <c r="K692" s="20">
        <v>38</v>
      </c>
      <c r="L692" s="20">
        <v>7</v>
      </c>
      <c r="M692" s="26">
        <v>84.444444444444443</v>
      </c>
      <c r="N692" s="20"/>
    </row>
    <row r="693" spans="3:14">
      <c r="C693" s="21">
        <v>45808</v>
      </c>
      <c r="D693" s="20" t="s">
        <v>196</v>
      </c>
      <c r="E693" s="20" t="s">
        <v>36</v>
      </c>
      <c r="F693" s="20" t="s">
        <v>193</v>
      </c>
      <c r="G693" s="20">
        <v>1818</v>
      </c>
      <c r="H693" s="25">
        <v>0.8125</v>
      </c>
      <c r="I693" s="25">
        <v>0.90277777777777779</v>
      </c>
      <c r="J693" s="20">
        <v>12</v>
      </c>
      <c r="K693" s="20">
        <v>6</v>
      </c>
      <c r="L693" s="20">
        <v>6</v>
      </c>
      <c r="M693" s="26">
        <v>50</v>
      </c>
      <c r="N693" s="20"/>
    </row>
    <row r="694" spans="3:14">
      <c r="C694" s="21">
        <v>45808</v>
      </c>
      <c r="D694" s="20" t="s">
        <v>196</v>
      </c>
      <c r="E694" s="20" t="s">
        <v>13</v>
      </c>
      <c r="F694" s="20" t="s">
        <v>250</v>
      </c>
      <c r="G694" s="20">
        <v>742</v>
      </c>
      <c r="H694" s="25">
        <v>0.50694444444444442</v>
      </c>
      <c r="I694" s="25">
        <v>0.625</v>
      </c>
      <c r="J694" s="20">
        <v>30</v>
      </c>
      <c r="K694" s="20">
        <v>11</v>
      </c>
      <c r="L694" s="20">
        <v>19</v>
      </c>
      <c r="M694" s="26">
        <v>36.666666666666664</v>
      </c>
      <c r="N694" s="20"/>
    </row>
    <row r="695" spans="3:14">
      <c r="C695" s="21">
        <v>45808</v>
      </c>
      <c r="D695" s="20" t="s">
        <v>234</v>
      </c>
      <c r="E695" s="20" t="s">
        <v>13</v>
      </c>
      <c r="F695" s="20" t="s">
        <v>250</v>
      </c>
      <c r="G695" s="20">
        <v>1832</v>
      </c>
      <c r="H695" s="25">
        <v>0.61805555555555558</v>
      </c>
      <c r="I695" s="25">
        <v>0.73263888888888884</v>
      </c>
      <c r="J695" s="20">
        <v>45</v>
      </c>
      <c r="K695" s="20">
        <v>45</v>
      </c>
      <c r="L695" s="20">
        <v>0</v>
      </c>
      <c r="M695" s="26">
        <v>100</v>
      </c>
      <c r="N695" s="20"/>
    </row>
    <row r="696" spans="3:14">
      <c r="C696" s="21">
        <v>45808</v>
      </c>
      <c r="D696" s="20" t="s">
        <v>358</v>
      </c>
      <c r="E696" s="20" t="s">
        <v>13</v>
      </c>
      <c r="F696" s="20" t="s">
        <v>528</v>
      </c>
      <c r="G696" s="20">
        <v>415</v>
      </c>
      <c r="H696" s="25">
        <v>0.34722222222222221</v>
      </c>
      <c r="I696" s="25">
        <v>0.47569444444444442</v>
      </c>
      <c r="J696" s="20">
        <v>35</v>
      </c>
      <c r="K696" s="20">
        <v>0</v>
      </c>
      <c r="L696" s="20">
        <v>35</v>
      </c>
      <c r="M696" s="26">
        <v>0</v>
      </c>
      <c r="N696" s="20"/>
    </row>
    <row r="697" spans="3:14">
      <c r="C697" s="21">
        <v>45808</v>
      </c>
      <c r="D697" s="20" t="s">
        <v>261</v>
      </c>
      <c r="E697" s="20" t="s">
        <v>252</v>
      </c>
      <c r="F697" s="20" t="s">
        <v>272</v>
      </c>
      <c r="G697" s="20">
        <v>1784</v>
      </c>
      <c r="H697" s="25">
        <v>0.51041666666666663</v>
      </c>
      <c r="I697" s="25">
        <v>0.55902777777777779</v>
      </c>
      <c r="J697" s="20">
        <v>26</v>
      </c>
      <c r="K697" s="20">
        <v>26</v>
      </c>
      <c r="L697" s="20">
        <v>0</v>
      </c>
      <c r="M697" s="26">
        <v>100</v>
      </c>
      <c r="N697" s="20"/>
    </row>
    <row r="698" spans="3:14">
      <c r="C698" s="21">
        <v>45809</v>
      </c>
      <c r="D698" s="20" t="s">
        <v>33</v>
      </c>
      <c r="E698" s="20" t="s">
        <v>147</v>
      </c>
      <c r="F698" s="20" t="s">
        <v>181</v>
      </c>
      <c r="G698" s="20">
        <v>1304</v>
      </c>
      <c r="H698" s="25">
        <v>0.5</v>
      </c>
      <c r="I698" s="25">
        <v>0.72569444444444442</v>
      </c>
      <c r="J698" s="20">
        <v>12</v>
      </c>
      <c r="K698" s="20">
        <v>9</v>
      </c>
      <c r="L698" s="20">
        <v>3</v>
      </c>
      <c r="M698" s="26">
        <v>75</v>
      </c>
      <c r="N698" s="20"/>
    </row>
    <row r="699" spans="3:14">
      <c r="C699" s="21">
        <v>45809</v>
      </c>
      <c r="D699" s="20" t="s">
        <v>33</v>
      </c>
      <c r="E699" s="20" t="s">
        <v>375</v>
      </c>
      <c r="F699" s="20" t="s">
        <v>278</v>
      </c>
      <c r="G699" s="20">
        <v>775</v>
      </c>
      <c r="H699" s="25">
        <v>0.30208333333333331</v>
      </c>
      <c r="I699" s="25">
        <v>0.4201388888888889</v>
      </c>
      <c r="J699" s="20">
        <v>35</v>
      </c>
      <c r="K699" s="20">
        <v>35</v>
      </c>
      <c r="L699" s="20">
        <v>0</v>
      </c>
      <c r="M699" s="26">
        <v>100</v>
      </c>
      <c r="N699" s="20"/>
    </row>
    <row r="700" spans="3:14">
      <c r="C700" s="21">
        <v>45809</v>
      </c>
      <c r="D700" s="20" t="s">
        <v>354</v>
      </c>
      <c r="E700" s="20" t="s">
        <v>36</v>
      </c>
      <c r="F700" s="20" t="s">
        <v>355</v>
      </c>
      <c r="G700" s="20">
        <v>107</v>
      </c>
      <c r="H700" s="25">
        <v>0.47569444444444442</v>
      </c>
      <c r="I700" s="25">
        <v>0.64930555555555558</v>
      </c>
      <c r="J700" s="20">
        <v>12</v>
      </c>
      <c r="K700" s="20">
        <v>2</v>
      </c>
      <c r="L700" s="20">
        <v>10</v>
      </c>
      <c r="M700" s="26">
        <v>16.666666666666668</v>
      </c>
      <c r="N700" s="20"/>
    </row>
    <row r="701" spans="3:14">
      <c r="C701" s="21">
        <v>45809</v>
      </c>
      <c r="D701" s="20" t="s">
        <v>354</v>
      </c>
      <c r="E701" s="20" t="s">
        <v>13</v>
      </c>
      <c r="F701" s="20" t="s">
        <v>355</v>
      </c>
      <c r="G701" s="20">
        <v>109</v>
      </c>
      <c r="H701" s="25">
        <v>0.44444444444444442</v>
      </c>
      <c r="I701" s="25">
        <v>0.64236111111111116</v>
      </c>
      <c r="J701" s="20">
        <v>30</v>
      </c>
      <c r="K701" s="20">
        <v>3</v>
      </c>
      <c r="L701" s="20">
        <v>27</v>
      </c>
      <c r="M701" s="26">
        <v>10</v>
      </c>
      <c r="N701" s="20"/>
    </row>
    <row r="702" spans="3:14">
      <c r="C702" s="21">
        <v>45809</v>
      </c>
      <c r="D702" s="20" t="s">
        <v>36</v>
      </c>
      <c r="E702" s="20" t="s">
        <v>354</v>
      </c>
      <c r="F702" s="20" t="s">
        <v>355</v>
      </c>
      <c r="G702" s="20">
        <v>108</v>
      </c>
      <c r="H702" s="25">
        <v>0.69097222222222221</v>
      </c>
      <c r="I702" s="25">
        <v>0.92361111111111116</v>
      </c>
      <c r="J702" s="20">
        <v>12</v>
      </c>
      <c r="K702" s="20">
        <v>0</v>
      </c>
      <c r="L702" s="20">
        <v>12</v>
      </c>
      <c r="M702" s="26">
        <v>0</v>
      </c>
      <c r="N702" s="20"/>
    </row>
    <row r="703" spans="3:14">
      <c r="C703" s="21">
        <v>45809</v>
      </c>
      <c r="D703" s="20" t="s">
        <v>36</v>
      </c>
      <c r="E703" s="20" t="s">
        <v>147</v>
      </c>
      <c r="F703" s="20" t="s">
        <v>181</v>
      </c>
      <c r="G703" s="20">
        <v>1854</v>
      </c>
      <c r="H703" s="25">
        <v>0.5</v>
      </c>
      <c r="I703" s="25">
        <v>0.69097222222222221</v>
      </c>
      <c r="J703" s="20">
        <v>12</v>
      </c>
      <c r="K703" s="20">
        <v>10</v>
      </c>
      <c r="L703" s="20">
        <v>2</v>
      </c>
      <c r="M703" s="26">
        <v>83.333333333333329</v>
      </c>
      <c r="N703" s="20"/>
    </row>
    <row r="704" spans="3:14">
      <c r="C704" s="21">
        <v>45809</v>
      </c>
      <c r="D704" s="20" t="s">
        <v>223</v>
      </c>
      <c r="E704" s="20" t="s">
        <v>13</v>
      </c>
      <c r="F704" s="20" t="s">
        <v>250</v>
      </c>
      <c r="G704" s="20">
        <v>872</v>
      </c>
      <c r="H704" s="25">
        <v>0.64930555555555558</v>
      </c>
      <c r="I704" s="25">
        <v>0.78819444444444442</v>
      </c>
      <c r="J704" s="20">
        <v>45</v>
      </c>
      <c r="K704" s="20">
        <v>45</v>
      </c>
      <c r="L704" s="20">
        <v>0</v>
      </c>
      <c r="M704" s="26">
        <v>100</v>
      </c>
      <c r="N704" s="20"/>
    </row>
    <row r="705" spans="3:14">
      <c r="C705" s="21">
        <v>45809</v>
      </c>
      <c r="D705" s="20" t="s">
        <v>341</v>
      </c>
      <c r="E705" s="20" t="s">
        <v>13</v>
      </c>
      <c r="F705" s="20" t="s">
        <v>250</v>
      </c>
      <c r="G705" s="20">
        <v>1882</v>
      </c>
      <c r="H705" s="25">
        <v>0.38541666666666669</v>
      </c>
      <c r="I705" s="25">
        <v>0.53472222222222221</v>
      </c>
      <c r="J705" s="20">
        <v>45</v>
      </c>
      <c r="K705" s="20">
        <v>39</v>
      </c>
      <c r="L705" s="20">
        <v>6</v>
      </c>
      <c r="M705" s="26">
        <v>86.666666666666671</v>
      </c>
      <c r="N705" s="20"/>
    </row>
    <row r="706" spans="3:14">
      <c r="C706" s="21">
        <v>45809</v>
      </c>
      <c r="D706" s="20" t="s">
        <v>147</v>
      </c>
      <c r="E706" s="20" t="s">
        <v>33</v>
      </c>
      <c r="F706" s="20" t="s">
        <v>181</v>
      </c>
      <c r="G706" s="20">
        <v>1305</v>
      </c>
      <c r="H706" s="25">
        <v>0.55208333333333337</v>
      </c>
      <c r="I706" s="25">
        <v>0.70833333333333337</v>
      </c>
      <c r="J706" s="20">
        <v>10</v>
      </c>
      <c r="K706" s="20">
        <v>9</v>
      </c>
      <c r="L706" s="20">
        <v>1</v>
      </c>
      <c r="M706" s="26">
        <v>90</v>
      </c>
      <c r="N706" s="20"/>
    </row>
    <row r="707" spans="3:14">
      <c r="C707" s="21">
        <v>45809</v>
      </c>
      <c r="D707" s="20" t="s">
        <v>147</v>
      </c>
      <c r="E707" s="20" t="s">
        <v>180</v>
      </c>
      <c r="F707" s="20" t="s">
        <v>181</v>
      </c>
      <c r="G707" s="20">
        <v>2020</v>
      </c>
      <c r="H707" s="25">
        <v>0.76736111111111116</v>
      </c>
      <c r="I707" s="25">
        <v>0.82986111111111116</v>
      </c>
      <c r="J707" s="20">
        <v>72</v>
      </c>
      <c r="K707" s="20">
        <v>70</v>
      </c>
      <c r="L707" s="20">
        <v>2</v>
      </c>
      <c r="M707" s="26">
        <v>97.222222222222229</v>
      </c>
      <c r="N707" s="20"/>
    </row>
    <row r="708" spans="3:14">
      <c r="C708" s="21">
        <v>45809</v>
      </c>
      <c r="D708" s="20" t="s">
        <v>147</v>
      </c>
      <c r="E708" s="20" t="s">
        <v>180</v>
      </c>
      <c r="F708" s="20" t="s">
        <v>181</v>
      </c>
      <c r="G708" s="20">
        <v>2022</v>
      </c>
      <c r="H708" s="25">
        <v>0.83680555555555558</v>
      </c>
      <c r="I708" s="25">
        <v>0.90277777777777779</v>
      </c>
      <c r="J708" s="20">
        <v>12</v>
      </c>
      <c r="K708" s="20">
        <v>9</v>
      </c>
      <c r="L708" s="20">
        <v>3</v>
      </c>
      <c r="M708" s="26">
        <v>75</v>
      </c>
      <c r="N708" s="20"/>
    </row>
    <row r="709" spans="3:14">
      <c r="C709" s="21">
        <v>45809</v>
      </c>
      <c r="D709" s="20" t="s">
        <v>147</v>
      </c>
      <c r="E709" s="20" t="s">
        <v>36</v>
      </c>
      <c r="F709" s="20" t="s">
        <v>181</v>
      </c>
      <c r="G709" s="20">
        <v>1855</v>
      </c>
      <c r="H709" s="25">
        <v>0.59722222222222221</v>
      </c>
      <c r="I709" s="25">
        <v>0.71180555555555558</v>
      </c>
      <c r="J709" s="20">
        <v>12</v>
      </c>
      <c r="K709" s="20">
        <v>12</v>
      </c>
      <c r="L709" s="20">
        <v>0</v>
      </c>
      <c r="M709" s="26">
        <v>100</v>
      </c>
      <c r="N709" s="20"/>
    </row>
    <row r="710" spans="3:14">
      <c r="C710" s="21">
        <v>45809</v>
      </c>
      <c r="D710" s="20" t="s">
        <v>147</v>
      </c>
      <c r="E710" s="20" t="s">
        <v>37</v>
      </c>
      <c r="F710" s="20" t="s">
        <v>181</v>
      </c>
      <c r="G710" s="20">
        <v>1317</v>
      </c>
      <c r="H710" s="25">
        <v>0.58680555555555558</v>
      </c>
      <c r="I710" s="25">
        <v>0.72569444444444442</v>
      </c>
      <c r="J710" s="20">
        <v>16</v>
      </c>
      <c r="K710" s="20">
        <v>13</v>
      </c>
      <c r="L710" s="20">
        <v>3</v>
      </c>
      <c r="M710" s="26">
        <v>81.25</v>
      </c>
      <c r="N710" s="20"/>
    </row>
    <row r="711" spans="3:14">
      <c r="C711" s="21">
        <v>45809</v>
      </c>
      <c r="D711" s="20" t="s">
        <v>147</v>
      </c>
      <c r="E711" s="20" t="s">
        <v>13</v>
      </c>
      <c r="F711" s="20" t="s">
        <v>181</v>
      </c>
      <c r="G711" s="20">
        <v>1859</v>
      </c>
      <c r="H711" s="25">
        <v>0.55208333333333337</v>
      </c>
      <c r="I711" s="25">
        <v>0.70138888888888884</v>
      </c>
      <c r="J711" s="20">
        <v>46</v>
      </c>
      <c r="K711" s="20">
        <v>41</v>
      </c>
      <c r="L711" s="20">
        <v>5</v>
      </c>
      <c r="M711" s="26">
        <v>89.130434782608702</v>
      </c>
      <c r="N711" s="20"/>
    </row>
    <row r="712" spans="3:14">
      <c r="C712" s="21">
        <v>45809</v>
      </c>
      <c r="D712" s="20" t="s">
        <v>147</v>
      </c>
      <c r="E712" s="20" t="s">
        <v>22</v>
      </c>
      <c r="F712" s="20" t="s">
        <v>181</v>
      </c>
      <c r="G712" s="20">
        <v>1313</v>
      </c>
      <c r="H712" s="25">
        <v>0.59375</v>
      </c>
      <c r="I712" s="25">
        <v>0.72569444444444442</v>
      </c>
      <c r="J712" s="20">
        <v>10</v>
      </c>
      <c r="K712" s="20">
        <v>7</v>
      </c>
      <c r="L712" s="20">
        <v>3</v>
      </c>
      <c r="M712" s="26">
        <v>70</v>
      </c>
      <c r="N712" s="20"/>
    </row>
    <row r="713" spans="3:14">
      <c r="C713" s="21">
        <v>45809</v>
      </c>
      <c r="D713" s="20" t="s">
        <v>275</v>
      </c>
      <c r="E713" s="20" t="s">
        <v>13</v>
      </c>
      <c r="F713" s="20" t="s">
        <v>250</v>
      </c>
      <c r="G713" s="20">
        <v>1862</v>
      </c>
      <c r="H713" s="25">
        <v>0.4826388888888889</v>
      </c>
      <c r="I713" s="25">
        <v>0.62847222222222221</v>
      </c>
      <c r="J713" s="20">
        <v>45</v>
      </c>
      <c r="K713" s="20">
        <v>39</v>
      </c>
      <c r="L713" s="20">
        <v>6</v>
      </c>
      <c r="M713" s="26">
        <v>86.666666666666671</v>
      </c>
      <c r="N713" s="20"/>
    </row>
    <row r="714" spans="3:14">
      <c r="C714" s="21">
        <v>45809</v>
      </c>
      <c r="D714" s="20" t="s">
        <v>13</v>
      </c>
      <c r="E714" s="20" t="s">
        <v>354</v>
      </c>
      <c r="F714" s="20" t="s">
        <v>355</v>
      </c>
      <c r="G714" s="20">
        <v>110</v>
      </c>
      <c r="H714" s="25">
        <v>0.69097222222222221</v>
      </c>
      <c r="I714" s="25">
        <v>0.94791666666666663</v>
      </c>
      <c r="J714" s="20">
        <v>30</v>
      </c>
      <c r="K714" s="20">
        <v>0</v>
      </c>
      <c r="L714" s="20">
        <v>30</v>
      </c>
      <c r="M714" s="26">
        <v>0</v>
      </c>
      <c r="N714" s="20"/>
    </row>
    <row r="715" spans="3:14">
      <c r="C715" s="21">
        <v>45809</v>
      </c>
      <c r="D715" s="20" t="s">
        <v>13</v>
      </c>
      <c r="E715" s="20" t="s">
        <v>484</v>
      </c>
      <c r="F715" s="20" t="s">
        <v>250</v>
      </c>
      <c r="G715" s="20">
        <v>833</v>
      </c>
      <c r="H715" s="25">
        <v>0.44444444444444442</v>
      </c>
      <c r="I715" s="25">
        <v>0.63541666666666663</v>
      </c>
      <c r="J715" s="20">
        <v>45</v>
      </c>
      <c r="K715" s="20">
        <v>12</v>
      </c>
      <c r="L715" s="20">
        <v>33</v>
      </c>
      <c r="M715" s="26">
        <v>26.666666666666668</v>
      </c>
      <c r="N715" s="20"/>
    </row>
    <row r="716" spans="3:14">
      <c r="C716" s="21">
        <v>45809</v>
      </c>
      <c r="D716" s="20" t="s">
        <v>13</v>
      </c>
      <c r="E716" s="20" t="s">
        <v>484</v>
      </c>
      <c r="F716" s="20" t="s">
        <v>548</v>
      </c>
      <c r="G716" s="20">
        <v>1805</v>
      </c>
      <c r="H716" s="25">
        <v>0.53125</v>
      </c>
      <c r="I716" s="25">
        <v>0.71527777777777779</v>
      </c>
      <c r="J716" s="20">
        <v>50</v>
      </c>
      <c r="K716" s="20">
        <v>0</v>
      </c>
      <c r="L716" s="20">
        <v>50</v>
      </c>
      <c r="M716" s="26">
        <v>0</v>
      </c>
      <c r="N716" s="20"/>
    </row>
    <row r="717" spans="3:14">
      <c r="C717" s="21">
        <v>45809</v>
      </c>
      <c r="D717" s="20" t="s">
        <v>13</v>
      </c>
      <c r="E717" s="20" t="s">
        <v>223</v>
      </c>
      <c r="F717" s="20" t="s">
        <v>250</v>
      </c>
      <c r="G717" s="20">
        <v>871</v>
      </c>
      <c r="H717" s="25">
        <v>0.48958333333333331</v>
      </c>
      <c r="I717" s="25">
        <v>0.62152777777777779</v>
      </c>
      <c r="J717" s="20">
        <v>45</v>
      </c>
      <c r="K717" s="20">
        <v>45</v>
      </c>
      <c r="L717" s="20">
        <v>0</v>
      </c>
      <c r="M717" s="26">
        <v>100</v>
      </c>
      <c r="N717" s="20"/>
    </row>
    <row r="718" spans="3:14">
      <c r="C718" s="21">
        <v>45809</v>
      </c>
      <c r="D718" s="20" t="s">
        <v>13</v>
      </c>
      <c r="E718" s="20" t="s">
        <v>147</v>
      </c>
      <c r="F718" s="20" t="s">
        <v>181</v>
      </c>
      <c r="G718" s="20">
        <v>1858</v>
      </c>
      <c r="H718" s="25">
        <v>0.49652777777777779</v>
      </c>
      <c r="I718" s="25">
        <v>0.71527777777777779</v>
      </c>
      <c r="J718" s="20">
        <v>50</v>
      </c>
      <c r="K718" s="20">
        <v>50</v>
      </c>
      <c r="L718" s="20">
        <v>0</v>
      </c>
      <c r="M718" s="26">
        <v>100</v>
      </c>
      <c r="N718" s="20"/>
    </row>
    <row r="719" spans="3:14">
      <c r="C719" s="21">
        <v>45809</v>
      </c>
      <c r="D719" s="20" t="s">
        <v>13</v>
      </c>
      <c r="E719" s="20" t="s">
        <v>541</v>
      </c>
      <c r="F719" s="20" t="s">
        <v>250</v>
      </c>
      <c r="G719" s="20">
        <v>669</v>
      </c>
      <c r="H719" s="25">
        <v>0.49305555555555558</v>
      </c>
      <c r="I719" s="25">
        <v>0.58333333333333337</v>
      </c>
      <c r="J719" s="20">
        <v>26</v>
      </c>
      <c r="K719" s="20">
        <v>14</v>
      </c>
      <c r="L719" s="20">
        <v>12</v>
      </c>
      <c r="M719" s="26">
        <v>53.846153846153847</v>
      </c>
      <c r="N719" s="20"/>
    </row>
    <row r="720" spans="3:14">
      <c r="C720" s="21">
        <v>45809</v>
      </c>
      <c r="D720" s="20" t="s">
        <v>13</v>
      </c>
      <c r="E720" s="20" t="s">
        <v>346</v>
      </c>
      <c r="F720" s="20" t="s">
        <v>250</v>
      </c>
      <c r="G720" s="20">
        <v>573</v>
      </c>
      <c r="H720" s="25">
        <v>0.4826388888888889</v>
      </c>
      <c r="I720" s="25">
        <v>0.56597222222222221</v>
      </c>
      <c r="J720" s="20">
        <v>45</v>
      </c>
      <c r="K720" s="20">
        <v>44</v>
      </c>
      <c r="L720" s="20">
        <v>1</v>
      </c>
      <c r="M720" s="26">
        <v>97.777777777777771</v>
      </c>
      <c r="N720" s="20"/>
    </row>
    <row r="721" spans="3:14">
      <c r="C721" s="21">
        <v>45809</v>
      </c>
      <c r="D721" s="20" t="s">
        <v>13</v>
      </c>
      <c r="E721" s="20" t="s">
        <v>358</v>
      </c>
      <c r="F721" s="20" t="s">
        <v>278</v>
      </c>
      <c r="G721" s="20">
        <v>787</v>
      </c>
      <c r="H721" s="25">
        <v>0.61805555555555558</v>
      </c>
      <c r="I721" s="25">
        <v>0.82291666666666663</v>
      </c>
      <c r="J721" s="20">
        <v>45</v>
      </c>
      <c r="K721" s="20">
        <v>12</v>
      </c>
      <c r="L721" s="20">
        <v>33</v>
      </c>
      <c r="M721" s="26">
        <v>26.666666666666668</v>
      </c>
      <c r="N721" s="20"/>
    </row>
    <row r="722" spans="3:14">
      <c r="C722" s="21">
        <v>45809</v>
      </c>
      <c r="D722" s="20" t="s">
        <v>13</v>
      </c>
      <c r="E722" s="20" t="s">
        <v>236</v>
      </c>
      <c r="F722" s="20" t="s">
        <v>250</v>
      </c>
      <c r="G722" s="20">
        <v>807</v>
      </c>
      <c r="H722" s="25">
        <v>0.36458333333333331</v>
      </c>
      <c r="I722" s="25">
        <v>0.4861111111111111</v>
      </c>
      <c r="J722" s="20">
        <v>45</v>
      </c>
      <c r="K722" s="20">
        <v>45</v>
      </c>
      <c r="L722" s="20">
        <v>0</v>
      </c>
      <c r="M722" s="26">
        <v>100</v>
      </c>
      <c r="N722" s="20"/>
    </row>
    <row r="723" spans="3:14">
      <c r="C723" s="21">
        <v>45809</v>
      </c>
      <c r="D723" s="20" t="s">
        <v>346</v>
      </c>
      <c r="E723" s="20" t="s">
        <v>13</v>
      </c>
      <c r="F723" s="20" t="s">
        <v>250</v>
      </c>
      <c r="G723" s="20">
        <v>572</v>
      </c>
      <c r="H723" s="25">
        <v>0.52777777777777779</v>
      </c>
      <c r="I723" s="25">
        <v>0.61458333333333337</v>
      </c>
      <c r="J723" s="20">
        <v>45</v>
      </c>
      <c r="K723" s="20">
        <v>34</v>
      </c>
      <c r="L723" s="20">
        <v>11</v>
      </c>
      <c r="M723" s="26">
        <v>75.555555555555557</v>
      </c>
      <c r="N723" s="20"/>
    </row>
    <row r="724" spans="3:14">
      <c r="C724" s="21">
        <v>45809</v>
      </c>
      <c r="D724" s="20" t="s">
        <v>348</v>
      </c>
      <c r="E724" s="20" t="s">
        <v>13</v>
      </c>
      <c r="F724" s="20" t="s">
        <v>250</v>
      </c>
      <c r="G724" s="20">
        <v>954</v>
      </c>
      <c r="H724" s="25">
        <v>0.625</v>
      </c>
      <c r="I724" s="25">
        <v>0.78125</v>
      </c>
      <c r="J724" s="20">
        <v>45</v>
      </c>
      <c r="K724" s="20">
        <v>33</v>
      </c>
      <c r="L724" s="20">
        <v>12</v>
      </c>
      <c r="M724" s="26">
        <v>73.333333333333329</v>
      </c>
      <c r="N724" s="20"/>
    </row>
    <row r="725" spans="3:14">
      <c r="C725" s="21">
        <v>45809</v>
      </c>
      <c r="D725" s="20" t="s">
        <v>358</v>
      </c>
      <c r="E725" s="20" t="s">
        <v>37</v>
      </c>
      <c r="F725" s="20" t="s">
        <v>278</v>
      </c>
      <c r="G725" s="20">
        <v>788</v>
      </c>
      <c r="H725" s="25">
        <v>0.86458333333333337</v>
      </c>
      <c r="I725" s="25">
        <v>0.97916666666666663</v>
      </c>
      <c r="J725" s="20">
        <v>45</v>
      </c>
      <c r="K725" s="20">
        <v>45</v>
      </c>
      <c r="L725" s="20">
        <v>0</v>
      </c>
      <c r="M725" s="26">
        <v>100</v>
      </c>
      <c r="N725" s="20"/>
    </row>
    <row r="726" spans="3:14">
      <c r="C726" s="21">
        <v>45809</v>
      </c>
      <c r="D726" s="20" t="s">
        <v>241</v>
      </c>
      <c r="E726" s="20" t="s">
        <v>13</v>
      </c>
      <c r="F726" s="20" t="s">
        <v>250</v>
      </c>
      <c r="G726" s="20">
        <v>1854</v>
      </c>
      <c r="H726" s="25">
        <v>0.73611111111111116</v>
      </c>
      <c r="I726" s="25">
        <v>0.86111111111111116</v>
      </c>
      <c r="J726" s="20">
        <v>36</v>
      </c>
      <c r="K726" s="20">
        <v>10</v>
      </c>
      <c r="L726" s="20">
        <v>26</v>
      </c>
      <c r="M726" s="26">
        <v>27.777777777777779</v>
      </c>
      <c r="N726" s="20"/>
    </row>
    <row r="727" spans="3:14">
      <c r="C727" s="21">
        <v>45809</v>
      </c>
      <c r="D727" s="20" t="s">
        <v>291</v>
      </c>
      <c r="E727" s="20" t="s">
        <v>36</v>
      </c>
      <c r="F727" s="20" t="s">
        <v>292</v>
      </c>
      <c r="G727" s="20">
        <v>683</v>
      </c>
      <c r="H727" s="25">
        <v>0.45833333333333331</v>
      </c>
      <c r="I727" s="25">
        <v>0.56944444444444442</v>
      </c>
      <c r="J727" s="20">
        <v>12</v>
      </c>
      <c r="K727" s="20">
        <v>12</v>
      </c>
      <c r="L727" s="20">
        <v>0</v>
      </c>
      <c r="M727" s="26">
        <v>100</v>
      </c>
      <c r="N727" s="20"/>
    </row>
    <row r="728" spans="3:14">
      <c r="C728" s="21">
        <v>45809</v>
      </c>
      <c r="D728" s="20" t="s">
        <v>291</v>
      </c>
      <c r="E728" s="20" t="s">
        <v>13</v>
      </c>
      <c r="F728" s="20" t="s">
        <v>292</v>
      </c>
      <c r="G728" s="20">
        <v>685</v>
      </c>
      <c r="H728" s="25">
        <v>0.54861111111111116</v>
      </c>
      <c r="I728" s="25">
        <v>0.68055555555555558</v>
      </c>
      <c r="J728" s="20">
        <v>17</v>
      </c>
      <c r="K728" s="20">
        <v>8</v>
      </c>
      <c r="L728" s="20">
        <v>9</v>
      </c>
      <c r="M728" s="26">
        <v>47.058823529411768</v>
      </c>
      <c r="N728" s="20"/>
    </row>
    <row r="729" spans="3:14">
      <c r="C729" s="21">
        <v>45809</v>
      </c>
      <c r="D729" s="20" t="s">
        <v>375</v>
      </c>
      <c r="E729" s="20" t="s">
        <v>13</v>
      </c>
      <c r="F729" s="20" t="s">
        <v>278</v>
      </c>
      <c r="G729" s="20">
        <v>776</v>
      </c>
      <c r="H729" s="25">
        <v>0.46180555555555558</v>
      </c>
      <c r="I729" s="25">
        <v>0.57638888888888884</v>
      </c>
      <c r="J729" s="20">
        <v>45</v>
      </c>
      <c r="K729" s="20">
        <v>24</v>
      </c>
      <c r="L729" s="20">
        <v>21</v>
      </c>
      <c r="M729" s="26">
        <v>53.333333333333336</v>
      </c>
      <c r="N729" s="20"/>
    </row>
    <row r="730" spans="3:14">
      <c r="C730" s="21">
        <v>45809</v>
      </c>
      <c r="D730" s="20" t="s">
        <v>301</v>
      </c>
      <c r="E730" s="20" t="s">
        <v>291</v>
      </c>
      <c r="F730" s="20" t="s">
        <v>292</v>
      </c>
      <c r="G730" s="20">
        <v>362</v>
      </c>
      <c r="H730" s="25">
        <v>0.2361111111111111</v>
      </c>
      <c r="I730" s="25">
        <v>0.27083333333333331</v>
      </c>
      <c r="J730" s="20">
        <v>12</v>
      </c>
      <c r="K730" s="20">
        <v>12</v>
      </c>
      <c r="L730" s="20">
        <v>0</v>
      </c>
      <c r="M730" s="26">
        <v>100</v>
      </c>
      <c r="N730" s="20"/>
    </row>
    <row r="731" spans="3:14">
      <c r="C731" s="21">
        <v>45809</v>
      </c>
      <c r="D731" s="20" t="s">
        <v>301</v>
      </c>
      <c r="E731" s="20" t="s">
        <v>291</v>
      </c>
      <c r="F731" s="20" t="s">
        <v>292</v>
      </c>
      <c r="G731" s="20">
        <v>312</v>
      </c>
      <c r="H731" s="25">
        <v>0.4201388888888889</v>
      </c>
      <c r="I731" s="25">
        <v>0.4548611111111111</v>
      </c>
      <c r="J731" s="20">
        <v>17</v>
      </c>
      <c r="K731" s="20">
        <v>8</v>
      </c>
      <c r="L731" s="20">
        <v>9</v>
      </c>
      <c r="M731" s="26">
        <v>47.058823529411768</v>
      </c>
      <c r="N731" s="20"/>
    </row>
    <row r="732" spans="3:14">
      <c r="C732" s="21">
        <v>45809</v>
      </c>
      <c r="D732" s="20" t="s">
        <v>350</v>
      </c>
      <c r="E732" s="20" t="s">
        <v>13</v>
      </c>
      <c r="F732" s="20" t="s">
        <v>278</v>
      </c>
      <c r="G732" s="20">
        <v>898</v>
      </c>
      <c r="H732" s="25">
        <v>0.33333333333333331</v>
      </c>
      <c r="I732" s="25">
        <v>0.52083333333333337</v>
      </c>
      <c r="J732" s="20">
        <v>80</v>
      </c>
      <c r="K732" s="20">
        <v>20</v>
      </c>
      <c r="L732" s="20">
        <v>60</v>
      </c>
      <c r="M732" s="26">
        <v>25</v>
      </c>
      <c r="N732" s="20"/>
    </row>
    <row r="733" spans="3:14">
      <c r="C733" s="21">
        <v>45809</v>
      </c>
      <c r="D733" s="20" t="s">
        <v>22</v>
      </c>
      <c r="E733" s="20" t="s">
        <v>147</v>
      </c>
      <c r="F733" s="20" t="s">
        <v>181</v>
      </c>
      <c r="G733" s="20">
        <v>1302</v>
      </c>
      <c r="H733" s="25">
        <v>0.4826388888888889</v>
      </c>
      <c r="I733" s="25">
        <v>0.69097222222222221</v>
      </c>
      <c r="J733" s="20">
        <v>10</v>
      </c>
      <c r="K733" s="20">
        <v>10</v>
      </c>
      <c r="L733" s="20">
        <v>0</v>
      </c>
      <c r="M733" s="26">
        <v>100</v>
      </c>
      <c r="N733" s="20"/>
    </row>
    <row r="734" spans="3:14">
      <c r="C734" s="21">
        <v>45809</v>
      </c>
      <c r="D734" s="20" t="s">
        <v>394</v>
      </c>
      <c r="E734" s="20" t="s">
        <v>36</v>
      </c>
      <c r="F734" s="20" t="s">
        <v>395</v>
      </c>
      <c r="G734" s="20">
        <v>437</v>
      </c>
      <c r="H734" s="25">
        <v>0.3888888888888889</v>
      </c>
      <c r="I734" s="25">
        <v>0.52083333333333337</v>
      </c>
      <c r="J734" s="20">
        <v>10</v>
      </c>
      <c r="K734" s="20">
        <v>7</v>
      </c>
      <c r="L734" s="20">
        <v>3</v>
      </c>
      <c r="M734" s="26">
        <v>70</v>
      </c>
      <c r="N734" s="20"/>
    </row>
    <row r="735" spans="3:14">
      <c r="C735" s="21">
        <v>45809</v>
      </c>
      <c r="D735" s="20" t="s">
        <v>394</v>
      </c>
      <c r="E735" s="20" t="s">
        <v>13</v>
      </c>
      <c r="F735" s="20" t="s">
        <v>395</v>
      </c>
      <c r="G735" s="20">
        <v>433</v>
      </c>
      <c r="H735" s="25">
        <v>0.44444444444444442</v>
      </c>
      <c r="I735" s="25">
        <v>0.60763888888888884</v>
      </c>
      <c r="J735" s="20">
        <v>26</v>
      </c>
      <c r="K735" s="20">
        <v>25</v>
      </c>
      <c r="L735" s="20">
        <v>1</v>
      </c>
      <c r="M735" s="26">
        <v>96.15384615384616</v>
      </c>
      <c r="N735" s="20"/>
    </row>
    <row r="736" spans="3:14">
      <c r="C736" s="21">
        <v>45810</v>
      </c>
      <c r="D736" s="20" t="s">
        <v>185</v>
      </c>
      <c r="E736" s="20" t="s">
        <v>13</v>
      </c>
      <c r="F736" s="20" t="s">
        <v>186</v>
      </c>
      <c r="G736" s="20">
        <v>920</v>
      </c>
      <c r="H736" s="25">
        <v>0.63888888888888884</v>
      </c>
      <c r="I736" s="25">
        <v>0.78125</v>
      </c>
      <c r="J736" s="20">
        <v>30</v>
      </c>
      <c r="K736" s="20">
        <v>30</v>
      </c>
      <c r="L736" s="20">
        <v>0</v>
      </c>
      <c r="M736" s="26">
        <v>100</v>
      </c>
      <c r="N736" s="20"/>
    </row>
    <row r="737" spans="3:14">
      <c r="C737" s="21">
        <v>45810</v>
      </c>
      <c r="D737" s="20" t="s">
        <v>484</v>
      </c>
      <c r="E737" s="20" t="s">
        <v>543</v>
      </c>
      <c r="F737" s="20" t="s">
        <v>548</v>
      </c>
      <c r="G737" s="20">
        <v>896</v>
      </c>
      <c r="H737" s="25">
        <v>6.9444444444444441E-3</v>
      </c>
      <c r="I737" s="25">
        <v>0.15972222222222221</v>
      </c>
      <c r="J737" s="20">
        <v>50</v>
      </c>
      <c r="K737" s="20">
        <v>0</v>
      </c>
      <c r="L737" s="20">
        <v>50</v>
      </c>
      <c r="M737" s="26">
        <v>0</v>
      </c>
      <c r="N737" s="20"/>
    </row>
    <row r="738" spans="3:14">
      <c r="C738" s="21">
        <v>45810</v>
      </c>
      <c r="D738" s="20" t="s">
        <v>37</v>
      </c>
      <c r="E738" s="20" t="s">
        <v>201</v>
      </c>
      <c r="F738" s="20" t="s">
        <v>202</v>
      </c>
      <c r="G738" s="20">
        <v>3712</v>
      </c>
      <c r="H738" s="25">
        <v>0.70486111111111116</v>
      </c>
      <c r="I738" s="25">
        <v>0.78125</v>
      </c>
      <c r="J738" s="20">
        <v>12</v>
      </c>
      <c r="K738" s="20">
        <v>12</v>
      </c>
      <c r="L738" s="20">
        <v>0</v>
      </c>
      <c r="M738" s="26">
        <v>100</v>
      </c>
      <c r="N738" s="20"/>
    </row>
    <row r="739" spans="3:14">
      <c r="C739" s="21">
        <v>45810</v>
      </c>
      <c r="D739" s="20" t="s">
        <v>173</v>
      </c>
      <c r="E739" s="20" t="s">
        <v>13</v>
      </c>
      <c r="F739" s="20" t="s">
        <v>174</v>
      </c>
      <c r="G739" s="20">
        <v>1001</v>
      </c>
      <c r="H739" s="25">
        <v>0.3125</v>
      </c>
      <c r="I739" s="25">
        <v>0.4861111111111111</v>
      </c>
      <c r="J739" s="20">
        <v>10</v>
      </c>
      <c r="K739" s="20">
        <v>0</v>
      </c>
      <c r="L739" s="20">
        <v>10</v>
      </c>
      <c r="M739" s="26">
        <v>0</v>
      </c>
      <c r="N739" s="20"/>
    </row>
    <row r="740" spans="3:14">
      <c r="C740" s="21">
        <v>45810</v>
      </c>
      <c r="D740" s="20" t="s">
        <v>547</v>
      </c>
      <c r="E740" s="20" t="s">
        <v>394</v>
      </c>
      <c r="F740" s="20" t="s">
        <v>395</v>
      </c>
      <c r="G740" s="20">
        <v>730</v>
      </c>
      <c r="H740" s="25">
        <v>0.22916666666666666</v>
      </c>
      <c r="I740" s="25">
        <v>0.30902777777777779</v>
      </c>
      <c r="J740" s="20">
        <v>46</v>
      </c>
      <c r="K740" s="20">
        <v>10</v>
      </c>
      <c r="L740" s="20">
        <v>36</v>
      </c>
      <c r="M740" s="26">
        <v>21.739130434782609</v>
      </c>
      <c r="N740" s="20"/>
    </row>
    <row r="741" spans="3:14">
      <c r="C741" s="21">
        <v>45810</v>
      </c>
      <c r="D741" s="20" t="s">
        <v>183</v>
      </c>
      <c r="E741" s="20" t="s">
        <v>173</v>
      </c>
      <c r="F741" s="20" t="s">
        <v>174</v>
      </c>
      <c r="G741" s="20">
        <v>1003</v>
      </c>
      <c r="H741" s="25">
        <v>0.81944444444444442</v>
      </c>
      <c r="I741" s="25">
        <v>0.85416666666666663</v>
      </c>
      <c r="J741" s="20">
        <v>10</v>
      </c>
      <c r="K741" s="20">
        <v>4</v>
      </c>
      <c r="L741" s="20">
        <v>6</v>
      </c>
      <c r="M741" s="26">
        <v>40</v>
      </c>
      <c r="N741" s="20"/>
    </row>
    <row r="742" spans="3:14">
      <c r="C742" s="21">
        <v>45810</v>
      </c>
      <c r="D742" s="20" t="s">
        <v>13</v>
      </c>
      <c r="E742" s="20" t="s">
        <v>185</v>
      </c>
      <c r="F742" s="20" t="s">
        <v>186</v>
      </c>
      <c r="G742" s="20">
        <v>921</v>
      </c>
      <c r="H742" s="25">
        <v>0.81597222222222221</v>
      </c>
      <c r="I742" s="25">
        <v>2.0833333333333332E-2</v>
      </c>
      <c r="J742" s="20">
        <v>30</v>
      </c>
      <c r="K742" s="20">
        <v>0</v>
      </c>
      <c r="L742" s="20">
        <v>30</v>
      </c>
      <c r="M742" s="26">
        <v>0</v>
      </c>
      <c r="N742" s="20"/>
    </row>
    <row r="743" spans="3:14">
      <c r="C743" s="21">
        <v>45810</v>
      </c>
      <c r="D743" s="20" t="s">
        <v>13</v>
      </c>
      <c r="E743" s="20" t="s">
        <v>201</v>
      </c>
      <c r="F743" s="20" t="s">
        <v>475</v>
      </c>
      <c r="G743" s="20">
        <v>1171</v>
      </c>
      <c r="H743" s="25">
        <v>0.30555555555555558</v>
      </c>
      <c r="I743" s="25">
        <v>0.40625</v>
      </c>
      <c r="J743" s="20">
        <v>20</v>
      </c>
      <c r="K743" s="20">
        <v>2</v>
      </c>
      <c r="L743" s="20">
        <v>18</v>
      </c>
      <c r="M743" s="26">
        <v>10</v>
      </c>
      <c r="N743" s="20"/>
    </row>
    <row r="744" spans="3:14">
      <c r="C744" s="21">
        <v>45810</v>
      </c>
      <c r="D744" s="20" t="s">
        <v>13</v>
      </c>
      <c r="E744" s="20" t="s">
        <v>201</v>
      </c>
      <c r="F744" s="20" t="s">
        <v>250</v>
      </c>
      <c r="G744" s="20">
        <v>597</v>
      </c>
      <c r="H744" s="25">
        <v>0.37847222222222221</v>
      </c>
      <c r="I744" s="25">
        <v>0.47569444444444442</v>
      </c>
      <c r="J744" s="20">
        <v>45</v>
      </c>
      <c r="K744" s="20">
        <v>45</v>
      </c>
      <c r="L744" s="20">
        <v>0</v>
      </c>
      <c r="M744" s="26">
        <v>100</v>
      </c>
      <c r="N744" s="20"/>
    </row>
    <row r="745" spans="3:14">
      <c r="C745" s="21">
        <v>45810</v>
      </c>
      <c r="D745" s="20" t="s">
        <v>13</v>
      </c>
      <c r="E745" s="20" t="s">
        <v>147</v>
      </c>
      <c r="F745" s="20" t="s">
        <v>475</v>
      </c>
      <c r="G745" s="20">
        <v>1683</v>
      </c>
      <c r="H745" s="25">
        <v>0.38194444444444442</v>
      </c>
      <c r="I745" s="25">
        <v>0.57986111111111116</v>
      </c>
      <c r="J745" s="20">
        <v>30</v>
      </c>
      <c r="K745" s="20">
        <v>0</v>
      </c>
      <c r="L745" s="20">
        <v>30</v>
      </c>
      <c r="M745" s="26">
        <v>0</v>
      </c>
      <c r="N745" s="20"/>
    </row>
    <row r="746" spans="3:14">
      <c r="C746" s="21">
        <v>45810</v>
      </c>
      <c r="D746" s="20" t="s">
        <v>13</v>
      </c>
      <c r="E746" s="20" t="s">
        <v>275</v>
      </c>
      <c r="F746" s="20" t="s">
        <v>250</v>
      </c>
      <c r="G746" s="20">
        <v>1861</v>
      </c>
      <c r="H746" s="25">
        <v>0.39583333333333331</v>
      </c>
      <c r="I746" s="25">
        <v>0.4513888888888889</v>
      </c>
      <c r="J746" s="20">
        <v>30</v>
      </c>
      <c r="K746" s="20">
        <v>11</v>
      </c>
      <c r="L746" s="20">
        <v>19</v>
      </c>
      <c r="M746" s="26">
        <v>36.666666666666664</v>
      </c>
      <c r="N746" s="20"/>
    </row>
    <row r="747" spans="3:14">
      <c r="C747" s="21">
        <v>45810</v>
      </c>
      <c r="D747" s="20" t="s">
        <v>13</v>
      </c>
      <c r="E747" s="20" t="s">
        <v>183</v>
      </c>
      <c r="F747" s="20" t="s">
        <v>174</v>
      </c>
      <c r="G747" s="20">
        <v>1002</v>
      </c>
      <c r="H747" s="25">
        <v>0.52777777777777779</v>
      </c>
      <c r="I747" s="25">
        <v>0.77777777777777779</v>
      </c>
      <c r="J747" s="20">
        <v>10</v>
      </c>
      <c r="K747" s="20">
        <v>0</v>
      </c>
      <c r="L747" s="20">
        <v>10</v>
      </c>
      <c r="M747" s="26">
        <v>0</v>
      </c>
      <c r="N747" s="20"/>
    </row>
    <row r="748" spans="3:14">
      <c r="C748" s="21">
        <v>45810</v>
      </c>
      <c r="D748" s="20" t="s">
        <v>13</v>
      </c>
      <c r="E748" s="20" t="s">
        <v>348</v>
      </c>
      <c r="F748" s="20" t="s">
        <v>250</v>
      </c>
      <c r="G748" s="20">
        <v>953</v>
      </c>
      <c r="H748" s="25">
        <v>0.44097222222222221</v>
      </c>
      <c r="I748" s="25">
        <v>0.59722222222222221</v>
      </c>
      <c r="J748" s="20">
        <v>45</v>
      </c>
      <c r="K748" s="20">
        <v>45</v>
      </c>
      <c r="L748" s="20">
        <v>0</v>
      </c>
      <c r="M748" s="26">
        <v>100</v>
      </c>
      <c r="N748" s="20"/>
    </row>
    <row r="749" spans="3:14">
      <c r="C749" s="21">
        <v>45810</v>
      </c>
      <c r="D749" s="20" t="s">
        <v>394</v>
      </c>
      <c r="E749" s="20" t="s">
        <v>13</v>
      </c>
      <c r="F749" s="20" t="s">
        <v>395</v>
      </c>
      <c r="G749" s="20">
        <v>433</v>
      </c>
      <c r="H749" s="25">
        <v>0.44444444444444442</v>
      </c>
      <c r="I749" s="25">
        <v>0.60763888888888884</v>
      </c>
      <c r="J749" s="20">
        <v>46</v>
      </c>
      <c r="K749" s="20">
        <v>10</v>
      </c>
      <c r="L749" s="20">
        <v>36</v>
      </c>
      <c r="M749" s="26">
        <v>21.739130434782609</v>
      </c>
      <c r="N749" s="20"/>
    </row>
    <row r="750" spans="3:14">
      <c r="C750" s="21">
        <v>45811</v>
      </c>
      <c r="D750" s="20" t="s">
        <v>37</v>
      </c>
      <c r="E750" s="20" t="s">
        <v>196</v>
      </c>
      <c r="F750" s="20" t="s">
        <v>193</v>
      </c>
      <c r="G750" s="20">
        <v>1827</v>
      </c>
      <c r="H750" s="25">
        <v>0.64583333333333337</v>
      </c>
      <c r="I750" s="25">
        <v>0.73611111111111116</v>
      </c>
      <c r="J750" s="20">
        <v>12</v>
      </c>
      <c r="K750" s="20">
        <v>12</v>
      </c>
      <c r="L750" s="20">
        <v>0</v>
      </c>
      <c r="M750" s="26">
        <v>100</v>
      </c>
      <c r="N750" s="20"/>
    </row>
    <row r="751" spans="3:14">
      <c r="C751" s="21">
        <v>45811</v>
      </c>
      <c r="D751" s="20" t="s">
        <v>232</v>
      </c>
      <c r="E751" s="20" t="s">
        <v>36</v>
      </c>
      <c r="F751" s="20" t="s">
        <v>278</v>
      </c>
      <c r="G751" s="20">
        <v>766</v>
      </c>
      <c r="H751" s="25">
        <v>0.91319444444444442</v>
      </c>
      <c r="I751" s="25">
        <v>3.472222222222222E-3</v>
      </c>
      <c r="J751" s="20">
        <v>45</v>
      </c>
      <c r="K751" s="20">
        <v>11</v>
      </c>
      <c r="L751" s="20">
        <v>34</v>
      </c>
      <c r="M751" s="26">
        <v>24.444444444444443</v>
      </c>
      <c r="N751" s="20"/>
    </row>
    <row r="752" spans="3:14">
      <c r="C752" s="21">
        <v>45811</v>
      </c>
      <c r="D752" s="20" t="s">
        <v>209</v>
      </c>
      <c r="E752" s="20" t="s">
        <v>13</v>
      </c>
      <c r="F752" s="20" t="s">
        <v>250</v>
      </c>
      <c r="G752" s="20">
        <v>934</v>
      </c>
      <c r="H752" s="25">
        <v>0.52430555555555558</v>
      </c>
      <c r="I752" s="25">
        <v>0.65277777777777779</v>
      </c>
      <c r="J752" s="20">
        <v>45</v>
      </c>
      <c r="K752" s="20">
        <v>41</v>
      </c>
      <c r="L752" s="20">
        <v>4</v>
      </c>
      <c r="M752" s="26">
        <v>91.111111111111114</v>
      </c>
      <c r="N752" s="20"/>
    </row>
    <row r="753" spans="3:14">
      <c r="C753" s="21">
        <v>45811</v>
      </c>
      <c r="D753" s="20" t="s">
        <v>313</v>
      </c>
      <c r="E753" s="20" t="s">
        <v>13</v>
      </c>
      <c r="F753" s="20" t="s">
        <v>250</v>
      </c>
      <c r="G753" s="20">
        <v>1916</v>
      </c>
      <c r="H753" s="25">
        <v>0.50347222222222221</v>
      </c>
      <c r="I753" s="25">
        <v>0.66666666666666663</v>
      </c>
      <c r="J753" s="20">
        <v>45</v>
      </c>
      <c r="K753" s="20">
        <v>45</v>
      </c>
      <c r="L753" s="20">
        <v>0</v>
      </c>
      <c r="M753" s="26">
        <v>100</v>
      </c>
      <c r="N753" s="20"/>
    </row>
    <row r="754" spans="3:14">
      <c r="C754" s="21">
        <v>45811</v>
      </c>
      <c r="D754" s="20" t="s">
        <v>13</v>
      </c>
      <c r="E754" s="20" t="s">
        <v>544</v>
      </c>
      <c r="F754" s="20" t="s">
        <v>250</v>
      </c>
      <c r="G754" s="20">
        <v>1243</v>
      </c>
      <c r="H754" s="25">
        <v>0.88888888888888884</v>
      </c>
      <c r="I754" s="25">
        <v>0.98611111111111116</v>
      </c>
      <c r="J754" s="20">
        <v>50</v>
      </c>
      <c r="K754" s="20">
        <v>0</v>
      </c>
      <c r="L754" s="20">
        <v>50</v>
      </c>
      <c r="M754" s="26">
        <v>0</v>
      </c>
      <c r="N754" s="20"/>
    </row>
    <row r="755" spans="3:14">
      <c r="C755" s="21">
        <v>45811</v>
      </c>
      <c r="D755" s="20" t="s">
        <v>13</v>
      </c>
      <c r="E755" s="20" t="s">
        <v>313</v>
      </c>
      <c r="F755" s="20" t="s">
        <v>250</v>
      </c>
      <c r="G755" s="20">
        <v>1915</v>
      </c>
      <c r="H755" s="25">
        <v>0.39930555555555558</v>
      </c>
      <c r="I755" s="25">
        <v>0.47569444444444442</v>
      </c>
      <c r="J755" s="20">
        <v>45</v>
      </c>
      <c r="K755" s="20">
        <v>41</v>
      </c>
      <c r="L755" s="20">
        <v>4</v>
      </c>
      <c r="M755" s="26">
        <v>91.111111111111114</v>
      </c>
      <c r="N755" s="20"/>
    </row>
    <row r="756" spans="3:14">
      <c r="C756" s="21">
        <v>45811</v>
      </c>
      <c r="D756" s="20" t="s">
        <v>13</v>
      </c>
      <c r="E756" s="20" t="s">
        <v>545</v>
      </c>
      <c r="F756" s="20" t="s">
        <v>250</v>
      </c>
      <c r="G756" s="20">
        <v>689</v>
      </c>
      <c r="H756" s="25">
        <v>0.71527777777777779</v>
      </c>
      <c r="I756" s="25">
        <v>0.81597222222222221</v>
      </c>
      <c r="J756" s="20">
        <v>45</v>
      </c>
      <c r="K756" s="20">
        <v>40</v>
      </c>
      <c r="L756" s="20">
        <v>5</v>
      </c>
      <c r="M756" s="26">
        <v>88.888888888888886</v>
      </c>
      <c r="N756" s="20"/>
    </row>
    <row r="757" spans="3:14">
      <c r="C757" s="21">
        <v>45811</v>
      </c>
      <c r="D757" s="20" t="s">
        <v>13</v>
      </c>
      <c r="E757" s="20" t="s">
        <v>196</v>
      </c>
      <c r="F757" s="20" t="s">
        <v>250</v>
      </c>
      <c r="G757" s="20">
        <v>741</v>
      </c>
      <c r="H757" s="25">
        <v>0.37152777777777779</v>
      </c>
      <c r="I757" s="25">
        <v>0.47916666666666669</v>
      </c>
      <c r="J757" s="20">
        <v>30</v>
      </c>
      <c r="K757" s="20">
        <v>8</v>
      </c>
      <c r="L757" s="20">
        <v>22</v>
      </c>
      <c r="M757" s="26">
        <v>26.666666666666668</v>
      </c>
      <c r="N757" s="20"/>
    </row>
    <row r="758" spans="3:14">
      <c r="C758" s="21">
        <v>45811</v>
      </c>
      <c r="D758" s="20" t="s">
        <v>13</v>
      </c>
      <c r="E758" s="20" t="s">
        <v>394</v>
      </c>
      <c r="F758" s="20" t="s">
        <v>395</v>
      </c>
      <c r="G758" s="20">
        <v>434</v>
      </c>
      <c r="H758" s="25">
        <v>0.64583333333333337</v>
      </c>
      <c r="I758" s="25">
        <v>0.79513888888888884</v>
      </c>
      <c r="J758" s="20">
        <v>26</v>
      </c>
      <c r="K758" s="20">
        <v>19</v>
      </c>
      <c r="L758" s="20">
        <v>7</v>
      </c>
      <c r="M758" s="26">
        <v>73.07692307692308</v>
      </c>
      <c r="N758" s="20"/>
    </row>
    <row r="759" spans="3:14">
      <c r="C759" s="21">
        <v>45811</v>
      </c>
      <c r="D759" s="20" t="s">
        <v>13</v>
      </c>
      <c r="E759" s="20" t="s">
        <v>254</v>
      </c>
      <c r="F759" s="20" t="s">
        <v>250</v>
      </c>
      <c r="G759" s="20">
        <v>941</v>
      </c>
      <c r="H759" s="25">
        <v>0.66666666666666663</v>
      </c>
      <c r="I759" s="25">
        <v>0.78125</v>
      </c>
      <c r="J759" s="20">
        <v>45</v>
      </c>
      <c r="K759" s="20">
        <v>41</v>
      </c>
      <c r="L759" s="20">
        <v>4</v>
      </c>
      <c r="M759" s="26">
        <v>91.111111111111114</v>
      </c>
      <c r="N759" s="20"/>
    </row>
    <row r="760" spans="3:14">
      <c r="C760" s="21">
        <v>45811</v>
      </c>
      <c r="D760" s="20" t="s">
        <v>310</v>
      </c>
      <c r="E760" s="20" t="s">
        <v>13</v>
      </c>
      <c r="F760" s="20" t="s">
        <v>250</v>
      </c>
      <c r="G760" s="20">
        <v>678</v>
      </c>
      <c r="H760" s="25">
        <v>0.5</v>
      </c>
      <c r="I760" s="25">
        <v>0.61111111111111116</v>
      </c>
      <c r="J760" s="20">
        <v>45</v>
      </c>
      <c r="K760" s="20">
        <v>45</v>
      </c>
      <c r="L760" s="20">
        <v>0</v>
      </c>
      <c r="M760" s="26">
        <v>100</v>
      </c>
      <c r="N760" s="20"/>
    </row>
    <row r="761" spans="3:14">
      <c r="C761" s="21">
        <v>45811</v>
      </c>
      <c r="D761" s="20" t="s">
        <v>24</v>
      </c>
      <c r="E761" s="20" t="s">
        <v>232</v>
      </c>
      <c r="F761" s="20" t="s">
        <v>278</v>
      </c>
      <c r="G761" s="20">
        <v>765</v>
      </c>
      <c r="H761" s="25">
        <v>0.75694444444444442</v>
      </c>
      <c r="I761" s="25">
        <v>0.87152777777777779</v>
      </c>
      <c r="J761" s="20">
        <v>48</v>
      </c>
      <c r="K761" s="20">
        <v>48</v>
      </c>
      <c r="L761" s="20">
        <v>0</v>
      </c>
      <c r="M761" s="26">
        <v>100</v>
      </c>
      <c r="N761" s="20"/>
    </row>
    <row r="762" spans="3:14">
      <c r="C762" s="21">
        <v>45812</v>
      </c>
      <c r="D762" s="20" t="s">
        <v>185</v>
      </c>
      <c r="E762" s="20" t="s">
        <v>147</v>
      </c>
      <c r="F762" s="20" t="s">
        <v>181</v>
      </c>
      <c r="G762" s="20">
        <v>2333</v>
      </c>
      <c r="H762" s="25">
        <v>0.79513888888888884</v>
      </c>
      <c r="I762" s="25">
        <v>0.85763888888888884</v>
      </c>
      <c r="J762" s="20">
        <v>40</v>
      </c>
      <c r="K762" s="20">
        <v>4</v>
      </c>
      <c r="L762" s="20">
        <v>36</v>
      </c>
      <c r="M762" s="26">
        <v>10</v>
      </c>
      <c r="N762" s="20"/>
    </row>
    <row r="763" spans="3:14">
      <c r="C763" s="21">
        <v>45812</v>
      </c>
      <c r="D763" s="20" t="s">
        <v>175</v>
      </c>
      <c r="E763" s="20" t="s">
        <v>173</v>
      </c>
      <c r="F763" s="20" t="s">
        <v>257</v>
      </c>
      <c r="G763" s="20">
        <v>8055</v>
      </c>
      <c r="H763" s="25">
        <v>0.5625</v>
      </c>
      <c r="I763" s="25">
        <v>0.61458333333333337</v>
      </c>
      <c r="J763" s="20">
        <v>10</v>
      </c>
      <c r="K763" s="20">
        <v>3</v>
      </c>
      <c r="L763" s="20">
        <v>7</v>
      </c>
      <c r="M763" s="26">
        <v>30</v>
      </c>
      <c r="N763" s="20"/>
    </row>
    <row r="764" spans="3:14">
      <c r="C764" s="21">
        <v>45812</v>
      </c>
      <c r="D764" s="20" t="s">
        <v>201</v>
      </c>
      <c r="E764" s="20" t="s">
        <v>29</v>
      </c>
      <c r="F764" s="20" t="s">
        <v>189</v>
      </c>
      <c r="G764" s="20">
        <v>884</v>
      </c>
      <c r="H764" s="25">
        <v>0.60069444444444442</v>
      </c>
      <c r="I764" s="25">
        <v>0.70833333333333337</v>
      </c>
      <c r="J764" s="20">
        <v>189</v>
      </c>
      <c r="K764" s="20">
        <v>32</v>
      </c>
      <c r="L764" s="20">
        <v>157</v>
      </c>
      <c r="M764" s="26">
        <v>16.93121693121693</v>
      </c>
      <c r="N764" s="20"/>
    </row>
    <row r="765" spans="3:14">
      <c r="C765" s="21">
        <v>45812</v>
      </c>
      <c r="D765" s="20" t="s">
        <v>30</v>
      </c>
      <c r="E765" s="20" t="s">
        <v>201</v>
      </c>
      <c r="F765" s="20" t="s">
        <v>189</v>
      </c>
      <c r="G765" s="20">
        <v>883</v>
      </c>
      <c r="H765" s="25">
        <v>0.45833333333333331</v>
      </c>
      <c r="I765" s="25">
        <v>0.5625</v>
      </c>
      <c r="J765" s="20">
        <v>100</v>
      </c>
      <c r="K765" s="20">
        <v>70</v>
      </c>
      <c r="L765" s="20">
        <v>30</v>
      </c>
      <c r="M765" s="26">
        <v>70</v>
      </c>
      <c r="N765" s="20"/>
    </row>
    <row r="766" spans="3:14">
      <c r="C766" s="21">
        <v>45812</v>
      </c>
      <c r="D766" s="20" t="s">
        <v>13</v>
      </c>
      <c r="E766" s="20" t="s">
        <v>310</v>
      </c>
      <c r="F766" s="20" t="s">
        <v>250</v>
      </c>
      <c r="G766" s="20">
        <v>1255</v>
      </c>
      <c r="H766" s="25">
        <v>0.52083333333333337</v>
      </c>
      <c r="I766" s="25">
        <v>0.62152777777777779</v>
      </c>
      <c r="J766" s="20">
        <v>50</v>
      </c>
      <c r="K766" s="20">
        <v>0</v>
      </c>
      <c r="L766" s="20">
        <v>50</v>
      </c>
      <c r="M766" s="26">
        <v>0</v>
      </c>
      <c r="N766" s="20"/>
    </row>
    <row r="767" spans="3:14">
      <c r="C767" s="21">
        <v>45812</v>
      </c>
      <c r="D767" s="20" t="s">
        <v>310</v>
      </c>
      <c r="E767" s="20" t="s">
        <v>13</v>
      </c>
      <c r="F767" s="20" t="s">
        <v>250</v>
      </c>
      <c r="G767" s="20">
        <v>1256</v>
      </c>
      <c r="H767" s="25">
        <v>0.65277777777777779</v>
      </c>
      <c r="I767" s="25">
        <v>0.76388888888888884</v>
      </c>
      <c r="J767" s="20">
        <v>50</v>
      </c>
      <c r="K767" s="20">
        <v>0</v>
      </c>
      <c r="L767" s="20">
        <v>50</v>
      </c>
      <c r="M767" s="26">
        <v>0</v>
      </c>
      <c r="N767" s="20"/>
    </row>
    <row r="768" spans="3:14">
      <c r="C768" s="21">
        <v>45814</v>
      </c>
      <c r="D768" s="20" t="s">
        <v>185</v>
      </c>
      <c r="E768" s="20" t="s">
        <v>13</v>
      </c>
      <c r="F768" s="20" t="s">
        <v>186</v>
      </c>
      <c r="G768" s="20">
        <v>920</v>
      </c>
      <c r="H768" s="25">
        <v>0.63888888888888884</v>
      </c>
      <c r="I768" s="25">
        <v>0.78125</v>
      </c>
      <c r="J768" s="20">
        <v>30</v>
      </c>
      <c r="K768" s="20">
        <v>5</v>
      </c>
      <c r="L768" s="20">
        <v>25</v>
      </c>
      <c r="M768" s="26">
        <v>16.666666666666668</v>
      </c>
      <c r="N768" s="20"/>
    </row>
    <row r="769" spans="3:14">
      <c r="C769" s="21">
        <v>45814</v>
      </c>
      <c r="D769" s="20" t="s">
        <v>175</v>
      </c>
      <c r="E769" s="20" t="s">
        <v>173</v>
      </c>
      <c r="F769" s="20" t="s">
        <v>174</v>
      </c>
      <c r="G769" s="20">
        <v>5003</v>
      </c>
      <c r="H769" s="25">
        <v>0.81597222222222221</v>
      </c>
      <c r="I769" s="25">
        <v>0.89930555555555558</v>
      </c>
      <c r="J769" s="20">
        <v>10</v>
      </c>
      <c r="K769" s="20">
        <v>0</v>
      </c>
      <c r="L769" s="20">
        <v>10</v>
      </c>
      <c r="M769" s="26">
        <v>0</v>
      </c>
      <c r="N769" s="20"/>
    </row>
    <row r="770" spans="3:14">
      <c r="C770" s="21">
        <v>45814</v>
      </c>
      <c r="D770" s="20" t="s">
        <v>173</v>
      </c>
      <c r="E770" s="20" t="s">
        <v>13</v>
      </c>
      <c r="F770" s="20" t="s">
        <v>174</v>
      </c>
      <c r="G770" s="20">
        <v>5001</v>
      </c>
      <c r="H770" s="25">
        <v>0.35416666666666669</v>
      </c>
      <c r="I770" s="25">
        <v>0.53125</v>
      </c>
      <c r="J770" s="20">
        <v>10</v>
      </c>
      <c r="K770" s="20">
        <v>4</v>
      </c>
      <c r="L770" s="20">
        <v>6</v>
      </c>
      <c r="M770" s="26">
        <v>40</v>
      </c>
      <c r="N770" s="20"/>
    </row>
    <row r="771" spans="3:14">
      <c r="C771" s="21">
        <v>45814</v>
      </c>
      <c r="D771" s="20" t="s">
        <v>192</v>
      </c>
      <c r="E771" s="20" t="s">
        <v>13</v>
      </c>
      <c r="F771" s="20" t="s">
        <v>250</v>
      </c>
      <c r="G771" s="20">
        <v>1328</v>
      </c>
      <c r="H771" s="25">
        <v>0.50694444444444442</v>
      </c>
      <c r="I771" s="25">
        <v>0.625</v>
      </c>
      <c r="J771" s="20">
        <v>45</v>
      </c>
      <c r="K771" s="20">
        <v>44</v>
      </c>
      <c r="L771" s="20">
        <v>1</v>
      </c>
      <c r="M771" s="26">
        <v>97.777777777777771</v>
      </c>
      <c r="N771" s="20"/>
    </row>
    <row r="772" spans="3:14">
      <c r="C772" s="21">
        <v>45814</v>
      </c>
      <c r="D772" s="20" t="s">
        <v>192</v>
      </c>
      <c r="E772" s="20" t="s">
        <v>13</v>
      </c>
      <c r="F772" s="20" t="s">
        <v>250</v>
      </c>
      <c r="G772" s="20">
        <v>766</v>
      </c>
      <c r="H772" s="25">
        <v>0.82638888888888884</v>
      </c>
      <c r="I772" s="25">
        <v>0.94444444444444442</v>
      </c>
      <c r="J772" s="20">
        <v>50</v>
      </c>
      <c r="K772" s="20">
        <v>9</v>
      </c>
      <c r="L772" s="20">
        <v>41</v>
      </c>
      <c r="M772" s="26">
        <v>18</v>
      </c>
      <c r="N772" s="20"/>
    </row>
    <row r="773" spans="3:14">
      <c r="C773" s="21">
        <v>45814</v>
      </c>
      <c r="D773" s="20" t="s">
        <v>147</v>
      </c>
      <c r="E773" s="20" t="s">
        <v>13</v>
      </c>
      <c r="F773" s="20" t="s">
        <v>475</v>
      </c>
      <c r="G773" s="20">
        <v>1684</v>
      </c>
      <c r="H773" s="25">
        <v>0.65625</v>
      </c>
      <c r="I773" s="25">
        <v>0.79166666666666663</v>
      </c>
      <c r="J773" s="20">
        <v>30</v>
      </c>
      <c r="K773" s="20">
        <v>0</v>
      </c>
      <c r="L773" s="20">
        <v>30</v>
      </c>
      <c r="M773" s="26">
        <v>0</v>
      </c>
      <c r="N773" s="20"/>
    </row>
    <row r="774" spans="3:14">
      <c r="C774" s="21">
        <v>45814</v>
      </c>
      <c r="D774" s="20" t="s">
        <v>13</v>
      </c>
      <c r="E774" s="20" t="s">
        <v>185</v>
      </c>
      <c r="F774" s="20" t="s">
        <v>186</v>
      </c>
      <c r="G774" s="20">
        <v>921</v>
      </c>
      <c r="H774" s="25">
        <v>0.81597222222222221</v>
      </c>
      <c r="I774" s="25">
        <v>2.0833333333333332E-2</v>
      </c>
      <c r="J774" s="20">
        <v>30</v>
      </c>
      <c r="K774" s="20">
        <v>2</v>
      </c>
      <c r="L774" s="20">
        <v>28</v>
      </c>
      <c r="M774" s="26">
        <v>6.666666666666667</v>
      </c>
      <c r="N774" s="20"/>
    </row>
    <row r="775" spans="3:14">
      <c r="C775" s="21">
        <v>45814</v>
      </c>
      <c r="D775" s="20" t="s">
        <v>13</v>
      </c>
      <c r="E775" s="20" t="s">
        <v>175</v>
      </c>
      <c r="F775" s="20" t="s">
        <v>174</v>
      </c>
      <c r="G775" s="20">
        <v>5002</v>
      </c>
      <c r="H775" s="25">
        <v>0.52777777777777779</v>
      </c>
      <c r="I775" s="25">
        <v>0.77430555555555558</v>
      </c>
      <c r="J775" s="20">
        <v>10</v>
      </c>
      <c r="K775" s="20">
        <v>0</v>
      </c>
      <c r="L775" s="20">
        <v>10</v>
      </c>
      <c r="M775" s="26">
        <v>0</v>
      </c>
      <c r="N775" s="20"/>
    </row>
    <row r="776" spans="3:14">
      <c r="C776" s="21">
        <v>45814</v>
      </c>
      <c r="D776" s="20" t="s">
        <v>13</v>
      </c>
      <c r="E776" s="20" t="s">
        <v>192</v>
      </c>
      <c r="F776" s="20" t="s">
        <v>193</v>
      </c>
      <c r="G776" s="20">
        <v>1113</v>
      </c>
      <c r="H776" s="25">
        <v>0.54513888888888884</v>
      </c>
      <c r="I776" s="25">
        <v>0.65277777777777779</v>
      </c>
      <c r="J776" s="20">
        <v>40</v>
      </c>
      <c r="K776" s="20">
        <v>0</v>
      </c>
      <c r="L776" s="20">
        <v>40</v>
      </c>
      <c r="M776" s="26">
        <v>0</v>
      </c>
      <c r="N776" s="20"/>
    </row>
    <row r="777" spans="3:14">
      <c r="C777" s="21">
        <v>45814</v>
      </c>
      <c r="D777" s="20" t="s">
        <v>415</v>
      </c>
      <c r="E777" s="20" t="s">
        <v>185</v>
      </c>
      <c r="F777" s="20" t="s">
        <v>186</v>
      </c>
      <c r="G777" s="20">
        <v>9197</v>
      </c>
      <c r="H777" s="25">
        <v>0.34375</v>
      </c>
      <c r="I777" s="25">
        <v>0.43402777777777779</v>
      </c>
      <c r="J777" s="20">
        <v>30</v>
      </c>
      <c r="K777" s="20">
        <v>5</v>
      </c>
      <c r="L777" s="20">
        <v>25</v>
      </c>
      <c r="M777" s="26">
        <v>16.666666666666668</v>
      </c>
      <c r="N777" s="20"/>
    </row>
    <row r="778" spans="3:14">
      <c r="C778" s="21">
        <v>45814</v>
      </c>
      <c r="D778" s="20" t="s">
        <v>254</v>
      </c>
      <c r="E778" s="20" t="s">
        <v>13</v>
      </c>
      <c r="F778" s="20" t="s">
        <v>250</v>
      </c>
      <c r="G778" s="20">
        <v>942</v>
      </c>
      <c r="H778" s="25">
        <v>0.85069444444444442</v>
      </c>
      <c r="I778" s="25">
        <v>0.97222222222222221</v>
      </c>
      <c r="J778" s="20">
        <v>45</v>
      </c>
      <c r="K778" s="20">
        <v>39</v>
      </c>
      <c r="L778" s="20">
        <v>6</v>
      </c>
      <c r="M778" s="26">
        <v>86.666666666666671</v>
      </c>
      <c r="N778" s="20"/>
    </row>
    <row r="779" spans="3:14">
      <c r="C779" s="21">
        <v>45815</v>
      </c>
      <c r="D779" s="20" t="s">
        <v>37</v>
      </c>
      <c r="E779" s="20" t="s">
        <v>147</v>
      </c>
      <c r="F779" s="20" t="s">
        <v>181</v>
      </c>
      <c r="G779" s="20">
        <v>1316</v>
      </c>
      <c r="H779" s="25">
        <v>0.50347222222222221</v>
      </c>
      <c r="I779" s="25">
        <v>0.71875</v>
      </c>
      <c r="J779" s="20">
        <v>20</v>
      </c>
      <c r="K779" s="20">
        <v>20</v>
      </c>
      <c r="L779" s="20">
        <v>0</v>
      </c>
      <c r="M779" s="26">
        <v>100</v>
      </c>
      <c r="N779" s="20"/>
    </row>
    <row r="780" spans="3:14">
      <c r="C780" s="21">
        <v>45815</v>
      </c>
      <c r="D780" s="20" t="s">
        <v>173</v>
      </c>
      <c r="E780" s="20" t="s">
        <v>13</v>
      </c>
      <c r="F780" s="20" t="s">
        <v>174</v>
      </c>
      <c r="G780" s="20">
        <v>6001</v>
      </c>
      <c r="H780" s="25">
        <v>0.37847222222222221</v>
      </c>
      <c r="I780" s="25">
        <v>0.55902777777777779</v>
      </c>
      <c r="J780" s="20">
        <v>10</v>
      </c>
      <c r="K780" s="20">
        <v>3</v>
      </c>
      <c r="L780" s="20">
        <v>7</v>
      </c>
      <c r="M780" s="26">
        <v>30</v>
      </c>
      <c r="N780" s="20"/>
    </row>
    <row r="781" spans="3:14">
      <c r="C781" s="21">
        <v>45815</v>
      </c>
      <c r="D781" s="20" t="s">
        <v>252</v>
      </c>
      <c r="E781" s="20" t="s">
        <v>36</v>
      </c>
      <c r="F781" s="20" t="s">
        <v>272</v>
      </c>
      <c r="G781" s="20">
        <v>76</v>
      </c>
      <c r="H781" s="25">
        <v>0.58680555555555558</v>
      </c>
      <c r="I781" s="25">
        <v>0.66319444444444442</v>
      </c>
      <c r="J781" s="20">
        <v>14</v>
      </c>
      <c r="K781" s="20">
        <v>11</v>
      </c>
      <c r="L781" s="20">
        <v>3</v>
      </c>
      <c r="M781" s="26">
        <v>78.571428571428569</v>
      </c>
      <c r="N781" s="20"/>
    </row>
    <row r="782" spans="3:14">
      <c r="C782" s="21">
        <v>45815</v>
      </c>
      <c r="D782" s="20" t="s">
        <v>252</v>
      </c>
      <c r="E782" s="20" t="s">
        <v>232</v>
      </c>
      <c r="F782" s="20" t="s">
        <v>272</v>
      </c>
      <c r="G782" s="20">
        <v>1733</v>
      </c>
      <c r="H782" s="25">
        <v>0.71875</v>
      </c>
      <c r="I782" s="25">
        <v>0.77083333333333337</v>
      </c>
      <c r="J782" s="20">
        <v>16</v>
      </c>
      <c r="K782" s="20">
        <v>8</v>
      </c>
      <c r="L782" s="20">
        <v>8</v>
      </c>
      <c r="M782" s="26">
        <v>50</v>
      </c>
      <c r="N782" s="20"/>
    </row>
    <row r="783" spans="3:14">
      <c r="C783" s="21">
        <v>45815</v>
      </c>
      <c r="D783" s="20" t="s">
        <v>252</v>
      </c>
      <c r="E783" s="20" t="s">
        <v>13</v>
      </c>
      <c r="F783" s="20" t="s">
        <v>272</v>
      </c>
      <c r="G783" s="20">
        <v>60</v>
      </c>
      <c r="H783" s="25">
        <v>0.60763888888888884</v>
      </c>
      <c r="I783" s="25">
        <v>0.71527777777777779</v>
      </c>
      <c r="J783" s="20">
        <v>48</v>
      </c>
      <c r="K783" s="20">
        <v>30</v>
      </c>
      <c r="L783" s="20">
        <v>18</v>
      </c>
      <c r="M783" s="26">
        <v>62.5</v>
      </c>
      <c r="N783" s="20"/>
    </row>
    <row r="784" spans="3:14">
      <c r="C784" s="21">
        <v>45815</v>
      </c>
      <c r="D784" s="20" t="s">
        <v>252</v>
      </c>
      <c r="E784" s="20" t="s">
        <v>13</v>
      </c>
      <c r="F784" s="20" t="s">
        <v>250</v>
      </c>
      <c r="G784" s="20">
        <v>650</v>
      </c>
      <c r="H784" s="25">
        <v>0.61458333333333337</v>
      </c>
      <c r="I784" s="25">
        <v>0.72222222222222221</v>
      </c>
      <c r="J784" s="20">
        <v>45</v>
      </c>
      <c r="K784" s="20">
        <v>38</v>
      </c>
      <c r="L784" s="20">
        <v>7</v>
      </c>
      <c r="M784" s="26">
        <v>84.444444444444443</v>
      </c>
      <c r="N784" s="20"/>
    </row>
    <row r="785" spans="3:14">
      <c r="C785" s="21">
        <v>45815</v>
      </c>
      <c r="D785" s="20" t="s">
        <v>147</v>
      </c>
      <c r="E785" s="20" t="s">
        <v>180</v>
      </c>
      <c r="F785" s="20" t="s">
        <v>181</v>
      </c>
      <c r="G785" s="20">
        <v>2022</v>
      </c>
      <c r="H785" s="25">
        <v>0.83680555555555558</v>
      </c>
      <c r="I785" s="25">
        <v>0.90277777777777779</v>
      </c>
      <c r="J785" s="20">
        <v>20</v>
      </c>
      <c r="K785" s="20">
        <v>20</v>
      </c>
      <c r="L785" s="20">
        <v>0</v>
      </c>
      <c r="M785" s="26">
        <v>100</v>
      </c>
      <c r="N785" s="20"/>
    </row>
    <row r="786" spans="3:14">
      <c r="C786" s="21">
        <v>45815</v>
      </c>
      <c r="D786" s="20" t="s">
        <v>13</v>
      </c>
      <c r="E786" s="20" t="s">
        <v>252</v>
      </c>
      <c r="F786" s="20" t="s">
        <v>272</v>
      </c>
      <c r="G786" s="20">
        <v>61</v>
      </c>
      <c r="H786" s="25">
        <v>0.4826388888888889</v>
      </c>
      <c r="I786" s="25">
        <v>0.58680555555555558</v>
      </c>
      <c r="J786" s="20">
        <v>16</v>
      </c>
      <c r="K786" s="20">
        <v>8</v>
      </c>
      <c r="L786" s="20">
        <v>8</v>
      </c>
      <c r="M786" s="26">
        <v>50</v>
      </c>
      <c r="N786" s="20"/>
    </row>
    <row r="787" spans="3:14">
      <c r="C787" s="21">
        <v>45815</v>
      </c>
      <c r="D787" s="20" t="s">
        <v>13</v>
      </c>
      <c r="E787" s="20" t="s">
        <v>183</v>
      </c>
      <c r="F787" s="20" t="s">
        <v>174</v>
      </c>
      <c r="G787" s="20">
        <v>6002</v>
      </c>
      <c r="H787" s="25">
        <v>0.60069444444444442</v>
      </c>
      <c r="I787" s="25">
        <v>0.85069444444444442</v>
      </c>
      <c r="J787" s="20">
        <v>10</v>
      </c>
      <c r="K787" s="20">
        <v>2</v>
      </c>
      <c r="L787" s="20">
        <v>8</v>
      </c>
      <c r="M787" s="26">
        <v>20</v>
      </c>
      <c r="N787" s="20"/>
    </row>
    <row r="788" spans="3:14">
      <c r="C788" s="21">
        <v>45815</v>
      </c>
      <c r="D788" s="20" t="s">
        <v>13</v>
      </c>
      <c r="E788" s="20" t="s">
        <v>234</v>
      </c>
      <c r="F788" s="20" t="s">
        <v>250</v>
      </c>
      <c r="G788" s="20">
        <v>1831</v>
      </c>
      <c r="H788" s="25">
        <v>0.47916666666666669</v>
      </c>
      <c r="I788" s="25">
        <v>0.58680555555555558</v>
      </c>
      <c r="J788" s="20">
        <v>45</v>
      </c>
      <c r="K788" s="20">
        <v>44</v>
      </c>
      <c r="L788" s="20">
        <v>1</v>
      </c>
      <c r="M788" s="26">
        <v>97.777777777777771</v>
      </c>
      <c r="N788" s="20"/>
    </row>
    <row r="789" spans="3:14">
      <c r="C789" s="21">
        <v>45815</v>
      </c>
      <c r="D789" s="20" t="s">
        <v>13</v>
      </c>
      <c r="E789" s="20" t="s">
        <v>346</v>
      </c>
      <c r="F789" s="20" t="s">
        <v>250</v>
      </c>
      <c r="G789" s="20">
        <v>571</v>
      </c>
      <c r="H789" s="25">
        <v>0.41319444444444442</v>
      </c>
      <c r="I789" s="25">
        <v>0.49652777777777779</v>
      </c>
      <c r="J789" s="20">
        <v>45</v>
      </c>
      <c r="K789" s="20">
        <v>13</v>
      </c>
      <c r="L789" s="20">
        <v>32</v>
      </c>
      <c r="M789" s="26">
        <v>28.888888888888889</v>
      </c>
      <c r="N789" s="20"/>
    </row>
    <row r="790" spans="3:14">
      <c r="C790" s="21">
        <v>45815</v>
      </c>
      <c r="D790" s="20" t="s">
        <v>13</v>
      </c>
      <c r="E790" s="20" t="s">
        <v>358</v>
      </c>
      <c r="F790" s="20" t="s">
        <v>528</v>
      </c>
      <c r="G790" s="20">
        <v>416</v>
      </c>
      <c r="H790" s="25">
        <v>0.51041666666666663</v>
      </c>
      <c r="I790" s="25">
        <v>0.71180555555555558</v>
      </c>
      <c r="J790" s="20">
        <v>35</v>
      </c>
      <c r="K790" s="20">
        <v>35</v>
      </c>
      <c r="L790" s="20">
        <v>0</v>
      </c>
      <c r="M790" s="26">
        <v>100</v>
      </c>
      <c r="N790" s="20"/>
    </row>
    <row r="791" spans="3:14">
      <c r="C791" s="21">
        <v>45815</v>
      </c>
      <c r="D791" s="20" t="s">
        <v>13</v>
      </c>
      <c r="E791" s="20" t="s">
        <v>530</v>
      </c>
      <c r="F791" s="20" t="s">
        <v>531</v>
      </c>
      <c r="G791" s="20">
        <v>857</v>
      </c>
      <c r="H791" s="25">
        <v>0.63888888888888884</v>
      </c>
      <c r="I791" s="25">
        <v>0.75694444444444442</v>
      </c>
      <c r="J791" s="20">
        <v>31</v>
      </c>
      <c r="K791" s="20">
        <v>0</v>
      </c>
      <c r="L791" s="20">
        <v>31</v>
      </c>
      <c r="M791" s="26">
        <v>0</v>
      </c>
      <c r="N791" s="20"/>
    </row>
    <row r="792" spans="3:14">
      <c r="C792" s="21">
        <v>45815</v>
      </c>
      <c r="D792" s="20" t="s">
        <v>234</v>
      </c>
      <c r="E792" s="20" t="s">
        <v>13</v>
      </c>
      <c r="F792" s="20" t="s">
        <v>250</v>
      </c>
      <c r="G792" s="20">
        <v>1832</v>
      </c>
      <c r="H792" s="25">
        <v>0.61805555555555558</v>
      </c>
      <c r="I792" s="25">
        <v>0.73263888888888884</v>
      </c>
      <c r="J792" s="20">
        <v>45</v>
      </c>
      <c r="K792" s="20">
        <v>45</v>
      </c>
      <c r="L792" s="20">
        <v>0</v>
      </c>
      <c r="M792" s="26">
        <v>100</v>
      </c>
      <c r="N792" s="20"/>
    </row>
    <row r="793" spans="3:14">
      <c r="C793" s="21">
        <v>45815</v>
      </c>
      <c r="D793" s="20" t="s">
        <v>358</v>
      </c>
      <c r="E793" s="20" t="s">
        <v>13</v>
      </c>
      <c r="F793" s="20" t="s">
        <v>528</v>
      </c>
      <c r="G793" s="20">
        <v>415</v>
      </c>
      <c r="H793" s="25">
        <v>0.34027777777777779</v>
      </c>
      <c r="I793" s="25">
        <v>0.46875</v>
      </c>
      <c r="J793" s="20">
        <v>20</v>
      </c>
      <c r="K793" s="20">
        <v>9</v>
      </c>
      <c r="L793" s="20">
        <v>11</v>
      </c>
      <c r="M793" s="26">
        <v>45</v>
      </c>
      <c r="N793" s="20"/>
    </row>
    <row r="794" spans="3:14">
      <c r="C794" s="21">
        <v>45815</v>
      </c>
      <c r="D794" s="20" t="s">
        <v>358</v>
      </c>
      <c r="E794" s="20" t="s">
        <v>13</v>
      </c>
      <c r="F794" s="20" t="s">
        <v>528</v>
      </c>
      <c r="G794" s="20">
        <v>415</v>
      </c>
      <c r="H794" s="25">
        <v>0.34722222222222221</v>
      </c>
      <c r="I794" s="25">
        <v>0.47569444444444442</v>
      </c>
      <c r="J794" s="20">
        <v>15</v>
      </c>
      <c r="K794" s="20">
        <v>0</v>
      </c>
      <c r="L794" s="20">
        <v>15</v>
      </c>
      <c r="M794" s="26">
        <v>0</v>
      </c>
      <c r="N794" s="20"/>
    </row>
    <row r="795" spans="3:14">
      <c r="C795" s="21">
        <v>45815</v>
      </c>
      <c r="D795" s="20" t="s">
        <v>261</v>
      </c>
      <c r="E795" s="20" t="s">
        <v>252</v>
      </c>
      <c r="F795" s="20" t="s">
        <v>272</v>
      </c>
      <c r="G795" s="20">
        <v>1784</v>
      </c>
      <c r="H795" s="25">
        <v>0.51041666666666663</v>
      </c>
      <c r="I795" s="25">
        <v>0.55902777777777779</v>
      </c>
      <c r="J795" s="20">
        <v>26</v>
      </c>
      <c r="K795" s="20">
        <v>10</v>
      </c>
      <c r="L795" s="20">
        <v>16</v>
      </c>
      <c r="M795" s="26">
        <v>38.46153846153846</v>
      </c>
      <c r="N795" s="20"/>
    </row>
    <row r="796" spans="3:14">
      <c r="C796" s="21">
        <v>45815</v>
      </c>
      <c r="D796" s="20" t="s">
        <v>530</v>
      </c>
      <c r="E796" s="20" t="s">
        <v>13</v>
      </c>
      <c r="F796" s="20" t="s">
        <v>531</v>
      </c>
      <c r="G796" s="20">
        <v>858</v>
      </c>
      <c r="H796" s="25">
        <v>0.86805555555555558</v>
      </c>
      <c r="I796" s="25">
        <v>0.625</v>
      </c>
      <c r="J796" s="20">
        <v>31</v>
      </c>
      <c r="K796" s="20">
        <v>0</v>
      </c>
      <c r="L796" s="20">
        <v>31</v>
      </c>
      <c r="M796" s="26">
        <v>0</v>
      </c>
      <c r="N796" s="20"/>
    </row>
    <row r="797" spans="3:14">
      <c r="C797" s="21">
        <v>45815</v>
      </c>
      <c r="D797" s="20" t="s">
        <v>336</v>
      </c>
      <c r="E797" s="20" t="s">
        <v>252</v>
      </c>
      <c r="F797" s="20" t="s">
        <v>272</v>
      </c>
      <c r="G797" s="20">
        <v>585</v>
      </c>
      <c r="H797" s="25">
        <v>0.47916666666666669</v>
      </c>
      <c r="I797" s="25">
        <v>0.53819444444444442</v>
      </c>
      <c r="J797" s="20">
        <v>36</v>
      </c>
      <c r="K797" s="20">
        <v>31</v>
      </c>
      <c r="L797" s="20">
        <v>5</v>
      </c>
      <c r="M797" s="26">
        <v>86.111111111111114</v>
      </c>
      <c r="N797" s="20"/>
    </row>
    <row r="798" spans="3:14">
      <c r="C798" s="21">
        <v>45816</v>
      </c>
      <c r="D798" s="20" t="s">
        <v>33</v>
      </c>
      <c r="E798" s="20" t="s">
        <v>147</v>
      </c>
      <c r="F798" s="20" t="s">
        <v>181</v>
      </c>
      <c r="G798" s="20">
        <v>1304</v>
      </c>
      <c r="H798" s="25">
        <v>0.5</v>
      </c>
      <c r="I798" s="25">
        <v>0.72569444444444442</v>
      </c>
      <c r="J798" s="20">
        <v>18</v>
      </c>
      <c r="K798" s="20">
        <v>18</v>
      </c>
      <c r="L798" s="20">
        <v>0</v>
      </c>
      <c r="M798" s="26">
        <v>100</v>
      </c>
      <c r="N798" s="20"/>
    </row>
    <row r="799" spans="3:14">
      <c r="C799" s="21">
        <v>45816</v>
      </c>
      <c r="D799" s="20" t="s">
        <v>33</v>
      </c>
      <c r="E799" s="20" t="s">
        <v>358</v>
      </c>
      <c r="F799" s="20" t="s">
        <v>278</v>
      </c>
      <c r="G799" s="20">
        <v>787</v>
      </c>
      <c r="H799" s="25">
        <v>0.66666666666666663</v>
      </c>
      <c r="I799" s="25">
        <v>0.875</v>
      </c>
      <c r="J799" s="20">
        <v>45</v>
      </c>
      <c r="K799" s="20">
        <v>45</v>
      </c>
      <c r="L799" s="20">
        <v>0</v>
      </c>
      <c r="M799" s="26">
        <v>100</v>
      </c>
      <c r="N799" s="20"/>
    </row>
    <row r="800" spans="3:14">
      <c r="C800" s="21">
        <v>45816</v>
      </c>
      <c r="D800" s="20" t="s">
        <v>354</v>
      </c>
      <c r="E800" s="20" t="s">
        <v>36</v>
      </c>
      <c r="F800" s="20" t="s">
        <v>355</v>
      </c>
      <c r="G800" s="20">
        <v>107</v>
      </c>
      <c r="H800" s="25">
        <v>0.47569444444444442</v>
      </c>
      <c r="I800" s="25">
        <v>0.64930555555555558</v>
      </c>
      <c r="J800" s="20">
        <v>12</v>
      </c>
      <c r="K800" s="20">
        <v>0</v>
      </c>
      <c r="L800" s="20">
        <v>12</v>
      </c>
      <c r="M800" s="26">
        <v>0</v>
      </c>
      <c r="N800" s="20"/>
    </row>
    <row r="801" spans="3:14">
      <c r="C801" s="21">
        <v>45816</v>
      </c>
      <c r="D801" s="20" t="s">
        <v>354</v>
      </c>
      <c r="E801" s="20" t="s">
        <v>13</v>
      </c>
      <c r="F801" s="20" t="s">
        <v>355</v>
      </c>
      <c r="G801" s="20">
        <v>109</v>
      </c>
      <c r="H801" s="25">
        <v>0.44444444444444442</v>
      </c>
      <c r="I801" s="25">
        <v>0.64236111111111116</v>
      </c>
      <c r="J801" s="20">
        <v>30</v>
      </c>
      <c r="K801" s="20">
        <v>0</v>
      </c>
      <c r="L801" s="20">
        <v>30</v>
      </c>
      <c r="M801" s="26">
        <v>0</v>
      </c>
      <c r="N801" s="20"/>
    </row>
    <row r="802" spans="3:14">
      <c r="C802" s="21">
        <v>45816</v>
      </c>
      <c r="D802" s="20" t="s">
        <v>484</v>
      </c>
      <c r="E802" s="20" t="s">
        <v>13</v>
      </c>
      <c r="F802" s="20" t="s">
        <v>250</v>
      </c>
      <c r="G802" s="20">
        <v>834</v>
      </c>
      <c r="H802" s="25">
        <v>0.66319444444444442</v>
      </c>
      <c r="I802" s="25">
        <v>0.78472222222222221</v>
      </c>
      <c r="J802" s="20">
        <v>45</v>
      </c>
      <c r="K802" s="20">
        <v>12</v>
      </c>
      <c r="L802" s="20">
        <v>33</v>
      </c>
      <c r="M802" s="26">
        <v>26.666666666666668</v>
      </c>
      <c r="N802" s="20"/>
    </row>
    <row r="803" spans="3:14">
      <c r="C803" s="21">
        <v>45816</v>
      </c>
      <c r="D803" s="20" t="s">
        <v>36</v>
      </c>
      <c r="E803" s="20" t="s">
        <v>354</v>
      </c>
      <c r="F803" s="20" t="s">
        <v>355</v>
      </c>
      <c r="G803" s="20">
        <v>108</v>
      </c>
      <c r="H803" s="25">
        <v>0.69097222222222221</v>
      </c>
      <c r="I803" s="25">
        <v>0.92361111111111116</v>
      </c>
      <c r="J803" s="20">
        <v>12</v>
      </c>
      <c r="K803" s="20">
        <v>0</v>
      </c>
      <c r="L803" s="20">
        <v>12</v>
      </c>
      <c r="M803" s="26">
        <v>0</v>
      </c>
      <c r="N803" s="20"/>
    </row>
    <row r="804" spans="3:14">
      <c r="C804" s="21">
        <v>45816</v>
      </c>
      <c r="D804" s="20" t="s">
        <v>36</v>
      </c>
      <c r="E804" s="20" t="s">
        <v>192</v>
      </c>
      <c r="F804" s="20" t="s">
        <v>193</v>
      </c>
      <c r="G804" s="20">
        <v>1139</v>
      </c>
      <c r="H804" s="25">
        <v>0.28472222222222221</v>
      </c>
      <c r="I804" s="25">
        <v>0.375</v>
      </c>
      <c r="J804" s="20">
        <v>12</v>
      </c>
      <c r="K804" s="20">
        <v>11</v>
      </c>
      <c r="L804" s="20">
        <v>1</v>
      </c>
      <c r="M804" s="26">
        <v>91.666666666666671</v>
      </c>
      <c r="N804" s="20"/>
    </row>
    <row r="805" spans="3:14">
      <c r="C805" s="21">
        <v>45816</v>
      </c>
      <c r="D805" s="20" t="s">
        <v>36</v>
      </c>
      <c r="E805" s="20" t="s">
        <v>147</v>
      </c>
      <c r="F805" s="20" t="s">
        <v>181</v>
      </c>
      <c r="G805" s="20">
        <v>1854</v>
      </c>
      <c r="H805" s="25">
        <v>0.5</v>
      </c>
      <c r="I805" s="25">
        <v>0.69097222222222221</v>
      </c>
      <c r="J805" s="20">
        <v>12</v>
      </c>
      <c r="K805" s="20">
        <v>12</v>
      </c>
      <c r="L805" s="20">
        <v>0</v>
      </c>
      <c r="M805" s="26">
        <v>100</v>
      </c>
      <c r="N805" s="20"/>
    </row>
    <row r="806" spans="3:14">
      <c r="C806" s="21">
        <v>45816</v>
      </c>
      <c r="D806" s="20" t="s">
        <v>36</v>
      </c>
      <c r="E806" s="20" t="s">
        <v>291</v>
      </c>
      <c r="F806" s="20" t="s">
        <v>292</v>
      </c>
      <c r="G806" s="20">
        <v>684</v>
      </c>
      <c r="H806" s="25">
        <v>0.60069444444444442</v>
      </c>
      <c r="I806" s="25">
        <v>0.79166666666666663</v>
      </c>
      <c r="J806" s="20">
        <v>12</v>
      </c>
      <c r="K806" s="20">
        <v>12</v>
      </c>
      <c r="L806" s="20">
        <v>0</v>
      </c>
      <c r="M806" s="26">
        <v>100</v>
      </c>
      <c r="N806" s="20"/>
    </row>
    <row r="807" spans="3:14">
      <c r="C807" s="21">
        <v>45816</v>
      </c>
      <c r="D807" s="20" t="s">
        <v>36</v>
      </c>
      <c r="E807" s="20" t="s">
        <v>394</v>
      </c>
      <c r="F807" s="20" t="s">
        <v>395</v>
      </c>
      <c r="G807" s="20">
        <v>438</v>
      </c>
      <c r="H807" s="25">
        <v>0.55902777777777779</v>
      </c>
      <c r="I807" s="25">
        <v>0.68402777777777779</v>
      </c>
      <c r="J807" s="20">
        <v>12</v>
      </c>
      <c r="K807" s="20">
        <v>12</v>
      </c>
      <c r="L807" s="20">
        <v>0</v>
      </c>
      <c r="M807" s="26">
        <v>100</v>
      </c>
      <c r="N807" s="20"/>
    </row>
    <row r="808" spans="3:14">
      <c r="C808" s="21">
        <v>45816</v>
      </c>
      <c r="D808" s="20" t="s">
        <v>223</v>
      </c>
      <c r="E808" s="20" t="s">
        <v>13</v>
      </c>
      <c r="F808" s="20" t="s">
        <v>250</v>
      </c>
      <c r="G808" s="20">
        <v>872</v>
      </c>
      <c r="H808" s="25">
        <v>0.64930555555555558</v>
      </c>
      <c r="I808" s="25">
        <v>0.78819444444444442</v>
      </c>
      <c r="J808" s="20">
        <v>45</v>
      </c>
      <c r="K808" s="20">
        <v>45</v>
      </c>
      <c r="L808" s="20">
        <v>0</v>
      </c>
      <c r="M808" s="26">
        <v>100</v>
      </c>
      <c r="N808" s="20"/>
    </row>
    <row r="809" spans="3:14">
      <c r="C809" s="21">
        <v>45816</v>
      </c>
      <c r="D809" s="20" t="s">
        <v>206</v>
      </c>
      <c r="E809" s="20" t="s">
        <v>13</v>
      </c>
      <c r="F809" s="20" t="s">
        <v>250</v>
      </c>
      <c r="G809" s="20">
        <v>586</v>
      </c>
      <c r="H809" s="25">
        <v>0.52777777777777779</v>
      </c>
      <c r="I809" s="25">
        <v>0.61805555555555558</v>
      </c>
      <c r="J809" s="20">
        <v>45</v>
      </c>
      <c r="K809" s="20">
        <v>44</v>
      </c>
      <c r="L809" s="20">
        <v>1</v>
      </c>
      <c r="M809" s="26">
        <v>97.777777777777771</v>
      </c>
      <c r="N809" s="20"/>
    </row>
    <row r="810" spans="3:14">
      <c r="C810" s="21">
        <v>45816</v>
      </c>
      <c r="D810" s="20" t="s">
        <v>209</v>
      </c>
      <c r="E810" s="20" t="s">
        <v>33</v>
      </c>
      <c r="F810" s="20" t="s">
        <v>278</v>
      </c>
      <c r="G810" s="20">
        <v>776</v>
      </c>
      <c r="H810" s="25">
        <v>0.4861111111111111</v>
      </c>
      <c r="I810" s="25">
        <v>0.625</v>
      </c>
      <c r="J810" s="20">
        <v>35</v>
      </c>
      <c r="K810" s="20">
        <v>35</v>
      </c>
      <c r="L810" s="20">
        <v>0</v>
      </c>
      <c r="M810" s="26">
        <v>100</v>
      </c>
      <c r="N810" s="20"/>
    </row>
    <row r="811" spans="3:14">
      <c r="C811" s="21">
        <v>45816</v>
      </c>
      <c r="D811" s="20" t="s">
        <v>147</v>
      </c>
      <c r="E811" s="20" t="s">
        <v>33</v>
      </c>
      <c r="F811" s="20" t="s">
        <v>181</v>
      </c>
      <c r="G811" s="20">
        <v>1305</v>
      </c>
      <c r="H811" s="25">
        <v>0.55208333333333337</v>
      </c>
      <c r="I811" s="25">
        <v>0.70833333333333337</v>
      </c>
      <c r="J811" s="20">
        <v>12</v>
      </c>
      <c r="K811" s="20">
        <v>9</v>
      </c>
      <c r="L811" s="20">
        <v>3</v>
      </c>
      <c r="M811" s="26">
        <v>75</v>
      </c>
      <c r="N811" s="20"/>
    </row>
    <row r="812" spans="3:14">
      <c r="C812" s="21">
        <v>45816</v>
      </c>
      <c r="D812" s="20" t="s">
        <v>147</v>
      </c>
      <c r="E812" s="20" t="s">
        <v>180</v>
      </c>
      <c r="F812" s="20" t="s">
        <v>181</v>
      </c>
      <c r="G812" s="20">
        <v>2020</v>
      </c>
      <c r="H812" s="25">
        <v>0.76736111111111116</v>
      </c>
      <c r="I812" s="25">
        <v>0.82986111111111116</v>
      </c>
      <c r="J812" s="20">
        <v>72</v>
      </c>
      <c r="K812" s="20">
        <v>72</v>
      </c>
      <c r="L812" s="20">
        <v>0</v>
      </c>
      <c r="M812" s="26">
        <v>100</v>
      </c>
      <c r="N812" s="20"/>
    </row>
    <row r="813" spans="3:14">
      <c r="C813" s="21">
        <v>45816</v>
      </c>
      <c r="D813" s="20" t="s">
        <v>147</v>
      </c>
      <c r="E813" s="20" t="s">
        <v>180</v>
      </c>
      <c r="F813" s="20" t="s">
        <v>181</v>
      </c>
      <c r="G813" s="20">
        <v>2022</v>
      </c>
      <c r="H813" s="25">
        <v>0.83680555555555558</v>
      </c>
      <c r="I813" s="25">
        <v>0.90277777777777779</v>
      </c>
      <c r="J813" s="20">
        <v>18</v>
      </c>
      <c r="K813" s="20">
        <v>18</v>
      </c>
      <c r="L813" s="20">
        <v>0</v>
      </c>
      <c r="M813" s="26">
        <v>100</v>
      </c>
      <c r="N813" s="20"/>
    </row>
    <row r="814" spans="3:14">
      <c r="C814" s="21">
        <v>45816</v>
      </c>
      <c r="D814" s="20" t="s">
        <v>147</v>
      </c>
      <c r="E814" s="20" t="s">
        <v>36</v>
      </c>
      <c r="F814" s="20" t="s">
        <v>181</v>
      </c>
      <c r="G814" s="20">
        <v>1855</v>
      </c>
      <c r="H814" s="25">
        <v>0.59722222222222221</v>
      </c>
      <c r="I814" s="25">
        <v>0.71180555555555558</v>
      </c>
      <c r="J814" s="20">
        <v>12</v>
      </c>
      <c r="K814" s="20">
        <v>10</v>
      </c>
      <c r="L814" s="20">
        <v>2</v>
      </c>
      <c r="M814" s="26">
        <v>83.333333333333329</v>
      </c>
      <c r="N814" s="20"/>
    </row>
    <row r="815" spans="3:14">
      <c r="C815" s="21">
        <v>45816</v>
      </c>
      <c r="D815" s="20" t="s">
        <v>147</v>
      </c>
      <c r="E815" s="20" t="s">
        <v>37</v>
      </c>
      <c r="F815" s="20" t="s">
        <v>181</v>
      </c>
      <c r="G815" s="20">
        <v>1317</v>
      </c>
      <c r="H815" s="25">
        <v>0.58680555555555558</v>
      </c>
      <c r="I815" s="25">
        <v>0.72569444444444442</v>
      </c>
      <c r="J815" s="20">
        <v>20</v>
      </c>
      <c r="K815" s="20">
        <v>20</v>
      </c>
      <c r="L815" s="20">
        <v>0</v>
      </c>
      <c r="M815" s="26">
        <v>100</v>
      </c>
      <c r="N815" s="20"/>
    </row>
    <row r="816" spans="3:14">
      <c r="C816" s="21">
        <v>45816</v>
      </c>
      <c r="D816" s="20" t="s">
        <v>147</v>
      </c>
      <c r="E816" s="20" t="s">
        <v>13</v>
      </c>
      <c r="F816" s="20" t="s">
        <v>181</v>
      </c>
      <c r="G816" s="20">
        <v>1859</v>
      </c>
      <c r="H816" s="25">
        <v>0.55208333333333337</v>
      </c>
      <c r="I816" s="25">
        <v>0.70138888888888884</v>
      </c>
      <c r="J816" s="20">
        <v>50</v>
      </c>
      <c r="K816" s="20">
        <v>50</v>
      </c>
      <c r="L816" s="20">
        <v>0</v>
      </c>
      <c r="M816" s="26">
        <v>100</v>
      </c>
      <c r="N816" s="20"/>
    </row>
    <row r="817" spans="3:14">
      <c r="C817" s="21">
        <v>45816</v>
      </c>
      <c r="D817" s="20" t="s">
        <v>147</v>
      </c>
      <c r="E817" s="20" t="s">
        <v>22</v>
      </c>
      <c r="F817" s="20" t="s">
        <v>181</v>
      </c>
      <c r="G817" s="20">
        <v>1313</v>
      </c>
      <c r="H817" s="25">
        <v>0.59375</v>
      </c>
      <c r="I817" s="25">
        <v>0.72569444444444442</v>
      </c>
      <c r="J817" s="20">
        <v>10</v>
      </c>
      <c r="K817" s="20">
        <v>10</v>
      </c>
      <c r="L817" s="20">
        <v>0</v>
      </c>
      <c r="M817" s="26">
        <v>100</v>
      </c>
      <c r="N817" s="20"/>
    </row>
    <row r="818" spans="3:14">
      <c r="C818" s="21">
        <v>45816</v>
      </c>
      <c r="D818" s="20" t="s">
        <v>541</v>
      </c>
      <c r="E818" s="20" t="s">
        <v>13</v>
      </c>
      <c r="F818" s="20" t="s">
        <v>250</v>
      </c>
      <c r="G818" s="20">
        <v>670</v>
      </c>
      <c r="H818" s="25">
        <v>0.61458333333333337</v>
      </c>
      <c r="I818" s="25">
        <v>0.71180555555555558</v>
      </c>
      <c r="J818" s="20">
        <v>26</v>
      </c>
      <c r="K818" s="20">
        <v>14</v>
      </c>
      <c r="L818" s="20">
        <v>12</v>
      </c>
      <c r="M818" s="26">
        <v>53.846153846153847</v>
      </c>
      <c r="N818" s="20"/>
    </row>
    <row r="819" spans="3:14">
      <c r="C819" s="21">
        <v>45816</v>
      </c>
      <c r="D819" s="20" t="s">
        <v>13</v>
      </c>
      <c r="E819" s="20" t="s">
        <v>354</v>
      </c>
      <c r="F819" s="20" t="s">
        <v>355</v>
      </c>
      <c r="G819" s="20">
        <v>110</v>
      </c>
      <c r="H819" s="25">
        <v>0.69097222222222221</v>
      </c>
      <c r="I819" s="25">
        <v>0.94791666666666663</v>
      </c>
      <c r="J819" s="20">
        <v>30</v>
      </c>
      <c r="K819" s="20">
        <v>1</v>
      </c>
      <c r="L819" s="20">
        <v>29</v>
      </c>
      <c r="M819" s="26">
        <v>3.3333333333333335</v>
      </c>
      <c r="N819" s="20"/>
    </row>
    <row r="820" spans="3:14">
      <c r="C820" s="21">
        <v>45816</v>
      </c>
      <c r="D820" s="20" t="s">
        <v>13</v>
      </c>
      <c r="E820" s="20" t="s">
        <v>484</v>
      </c>
      <c r="F820" s="20" t="s">
        <v>548</v>
      </c>
      <c r="G820" s="20">
        <v>1805</v>
      </c>
      <c r="H820" s="25">
        <v>0.53125</v>
      </c>
      <c r="I820" s="25">
        <v>0.71527777777777779</v>
      </c>
      <c r="J820" s="20">
        <v>50</v>
      </c>
      <c r="K820" s="20">
        <v>0</v>
      </c>
      <c r="L820" s="20">
        <v>50</v>
      </c>
      <c r="M820" s="26">
        <v>0</v>
      </c>
      <c r="N820" s="20"/>
    </row>
    <row r="821" spans="3:14">
      <c r="C821" s="21">
        <v>45816</v>
      </c>
      <c r="D821" s="20" t="s">
        <v>13</v>
      </c>
      <c r="E821" s="20" t="s">
        <v>223</v>
      </c>
      <c r="F821" s="20" t="s">
        <v>250</v>
      </c>
      <c r="G821" s="20">
        <v>871</v>
      </c>
      <c r="H821" s="25">
        <v>0.48958333333333331</v>
      </c>
      <c r="I821" s="25">
        <v>0.62152777777777779</v>
      </c>
      <c r="J821" s="20">
        <v>45</v>
      </c>
      <c r="K821" s="20">
        <v>18</v>
      </c>
      <c r="L821" s="20">
        <v>27</v>
      </c>
      <c r="M821" s="26">
        <v>40</v>
      </c>
      <c r="N821" s="20"/>
    </row>
    <row r="822" spans="3:14">
      <c r="C822" s="21">
        <v>45816</v>
      </c>
      <c r="D822" s="20" t="s">
        <v>13</v>
      </c>
      <c r="E822" s="20" t="s">
        <v>206</v>
      </c>
      <c r="F822" s="20" t="s">
        <v>250</v>
      </c>
      <c r="G822" s="20">
        <v>585</v>
      </c>
      <c r="H822" s="25">
        <v>0.40625</v>
      </c>
      <c r="I822" s="25">
        <v>0.49305555555555558</v>
      </c>
      <c r="J822" s="20">
        <v>45</v>
      </c>
      <c r="K822" s="20">
        <v>35</v>
      </c>
      <c r="L822" s="20">
        <v>10</v>
      </c>
      <c r="M822" s="26">
        <v>77.777777777777771</v>
      </c>
      <c r="N822" s="20"/>
    </row>
    <row r="823" spans="3:14">
      <c r="C823" s="21">
        <v>45816</v>
      </c>
      <c r="D823" s="20" t="s">
        <v>13</v>
      </c>
      <c r="E823" s="20" t="s">
        <v>139</v>
      </c>
      <c r="F823" s="20" t="s">
        <v>400</v>
      </c>
      <c r="G823" s="20">
        <v>152</v>
      </c>
      <c r="H823" s="25">
        <v>0.9375</v>
      </c>
      <c r="I823" s="25">
        <v>0.26041666666666669</v>
      </c>
      <c r="J823" s="20">
        <v>22</v>
      </c>
      <c r="K823" s="20">
        <v>8</v>
      </c>
      <c r="L823" s="20">
        <v>14</v>
      </c>
      <c r="M823" s="26">
        <v>36.363636363636367</v>
      </c>
      <c r="N823" s="20"/>
    </row>
    <row r="824" spans="3:14">
      <c r="C824" s="21">
        <v>45816</v>
      </c>
      <c r="D824" s="20" t="s">
        <v>13</v>
      </c>
      <c r="E824" s="20" t="s">
        <v>252</v>
      </c>
      <c r="F824" s="20" t="s">
        <v>250</v>
      </c>
      <c r="G824" s="20">
        <v>651</v>
      </c>
      <c r="H824" s="25">
        <v>0.54513888888888884</v>
      </c>
      <c r="I824" s="25">
        <v>0.64583333333333337</v>
      </c>
      <c r="J824" s="20">
        <v>45</v>
      </c>
      <c r="K824" s="20">
        <v>19</v>
      </c>
      <c r="L824" s="20">
        <v>26</v>
      </c>
      <c r="M824" s="26">
        <v>42.222222222222221</v>
      </c>
      <c r="N824" s="20"/>
    </row>
    <row r="825" spans="3:14">
      <c r="C825" s="21">
        <v>45816</v>
      </c>
      <c r="D825" s="20" t="s">
        <v>13</v>
      </c>
      <c r="E825" s="20" t="s">
        <v>192</v>
      </c>
      <c r="F825" s="20" t="s">
        <v>250</v>
      </c>
      <c r="G825" s="20">
        <v>1327</v>
      </c>
      <c r="H825" s="25">
        <v>0.3611111111111111</v>
      </c>
      <c r="I825" s="25">
        <v>0.47569444444444442</v>
      </c>
      <c r="J825" s="20">
        <v>45</v>
      </c>
      <c r="K825" s="20">
        <v>27</v>
      </c>
      <c r="L825" s="20">
        <v>18</v>
      </c>
      <c r="M825" s="26">
        <v>60</v>
      </c>
      <c r="N825" s="20"/>
    </row>
    <row r="826" spans="3:14">
      <c r="C826" s="21">
        <v>45816</v>
      </c>
      <c r="D826" s="20" t="s">
        <v>13</v>
      </c>
      <c r="E826" s="20" t="s">
        <v>147</v>
      </c>
      <c r="F826" s="20" t="s">
        <v>181</v>
      </c>
      <c r="G826" s="20">
        <v>1858</v>
      </c>
      <c r="H826" s="25">
        <v>0.49652777777777779</v>
      </c>
      <c r="I826" s="25">
        <v>0.71527777777777779</v>
      </c>
      <c r="J826" s="20">
        <v>50</v>
      </c>
      <c r="K826" s="20">
        <v>50</v>
      </c>
      <c r="L826" s="20">
        <v>0</v>
      </c>
      <c r="M826" s="26">
        <v>100</v>
      </c>
      <c r="N826" s="20"/>
    </row>
    <row r="827" spans="3:14">
      <c r="C827" s="21">
        <v>45816</v>
      </c>
      <c r="D827" s="20" t="s">
        <v>13</v>
      </c>
      <c r="E827" s="20" t="s">
        <v>196</v>
      </c>
      <c r="F827" s="20" t="s">
        <v>250</v>
      </c>
      <c r="G827" s="20">
        <v>741</v>
      </c>
      <c r="H827" s="25">
        <v>0.37152777777777779</v>
      </c>
      <c r="I827" s="25">
        <v>0.47916666666666669</v>
      </c>
      <c r="J827" s="20">
        <v>30</v>
      </c>
      <c r="K827" s="20">
        <v>11</v>
      </c>
      <c r="L827" s="20">
        <v>19</v>
      </c>
      <c r="M827" s="26">
        <v>36.666666666666664</v>
      </c>
      <c r="N827" s="20"/>
    </row>
    <row r="828" spans="3:14">
      <c r="C828" s="21">
        <v>45816</v>
      </c>
      <c r="D828" s="20" t="s">
        <v>13</v>
      </c>
      <c r="E828" s="20" t="s">
        <v>348</v>
      </c>
      <c r="F828" s="20" t="s">
        <v>250</v>
      </c>
      <c r="G828" s="20">
        <v>953</v>
      </c>
      <c r="H828" s="25">
        <v>0.44097222222222221</v>
      </c>
      <c r="I828" s="25">
        <v>0.59722222222222221</v>
      </c>
      <c r="J828" s="20">
        <v>45</v>
      </c>
      <c r="K828" s="20">
        <v>45</v>
      </c>
      <c r="L828" s="20">
        <v>0</v>
      </c>
      <c r="M828" s="26">
        <v>100</v>
      </c>
      <c r="N828" s="20"/>
    </row>
    <row r="829" spans="3:14">
      <c r="C829" s="21">
        <v>45816</v>
      </c>
      <c r="D829" s="20" t="s">
        <v>13</v>
      </c>
      <c r="E829" s="20" t="s">
        <v>358</v>
      </c>
      <c r="F829" s="20" t="s">
        <v>528</v>
      </c>
      <c r="G829" s="20">
        <v>416</v>
      </c>
      <c r="H829" s="25">
        <v>0.51041666666666663</v>
      </c>
      <c r="I829" s="25">
        <v>0.71180555555555558</v>
      </c>
      <c r="J829" s="20">
        <v>12</v>
      </c>
      <c r="K829" s="20">
        <v>0</v>
      </c>
      <c r="L829" s="20">
        <v>12</v>
      </c>
      <c r="M829" s="26">
        <v>0</v>
      </c>
      <c r="N829" s="20"/>
    </row>
    <row r="830" spans="3:14">
      <c r="C830" s="21">
        <v>45816</v>
      </c>
      <c r="D830" s="20" t="s">
        <v>13</v>
      </c>
      <c r="E830" s="20" t="s">
        <v>291</v>
      </c>
      <c r="F830" s="20" t="s">
        <v>292</v>
      </c>
      <c r="G830" s="20">
        <v>686</v>
      </c>
      <c r="H830" s="25">
        <v>0.71527777777777779</v>
      </c>
      <c r="I830" s="25">
        <v>0.92013888888888884</v>
      </c>
      <c r="J830" s="20">
        <v>26</v>
      </c>
      <c r="K830" s="20">
        <v>7</v>
      </c>
      <c r="L830" s="20">
        <v>19</v>
      </c>
      <c r="M830" s="26">
        <v>26.923076923076923</v>
      </c>
      <c r="N830" s="20"/>
    </row>
    <row r="831" spans="3:14">
      <c r="C831" s="21">
        <v>45816</v>
      </c>
      <c r="D831" s="20" t="s">
        <v>13</v>
      </c>
      <c r="E831" s="20" t="s">
        <v>394</v>
      </c>
      <c r="F831" s="20" t="s">
        <v>395</v>
      </c>
      <c r="G831" s="20">
        <v>434</v>
      </c>
      <c r="H831" s="25">
        <v>0.64583333333333337</v>
      </c>
      <c r="I831" s="25">
        <v>0.79513888888888884</v>
      </c>
      <c r="J831" s="20">
        <v>72</v>
      </c>
      <c r="K831" s="20">
        <v>35</v>
      </c>
      <c r="L831" s="20">
        <v>37</v>
      </c>
      <c r="M831" s="26">
        <v>48.611111111111114</v>
      </c>
      <c r="N831" s="20"/>
    </row>
    <row r="832" spans="3:14">
      <c r="C832" s="21">
        <v>45816</v>
      </c>
      <c r="D832" s="20" t="s">
        <v>358</v>
      </c>
      <c r="E832" s="20" t="s">
        <v>13</v>
      </c>
      <c r="F832" s="20" t="s">
        <v>278</v>
      </c>
      <c r="G832" s="20">
        <v>788</v>
      </c>
      <c r="H832" s="25">
        <v>0.91666666666666663</v>
      </c>
      <c r="I832" s="25">
        <v>4.1666666666666664E-2</v>
      </c>
      <c r="J832" s="20">
        <v>45</v>
      </c>
      <c r="K832" s="20">
        <v>12</v>
      </c>
      <c r="L832" s="20">
        <v>33</v>
      </c>
      <c r="M832" s="26">
        <v>26.666666666666668</v>
      </c>
      <c r="N832" s="20"/>
    </row>
    <row r="833" spans="3:14">
      <c r="C833" s="21">
        <v>45816</v>
      </c>
      <c r="D833" s="20" t="s">
        <v>236</v>
      </c>
      <c r="E833" s="20" t="s">
        <v>13</v>
      </c>
      <c r="F833" s="20" t="s">
        <v>250</v>
      </c>
      <c r="G833" s="20">
        <v>810</v>
      </c>
      <c r="H833" s="25">
        <v>0.64930555555555558</v>
      </c>
      <c r="I833" s="25">
        <v>0.78125</v>
      </c>
      <c r="J833" s="20">
        <v>45</v>
      </c>
      <c r="K833" s="20">
        <v>45</v>
      </c>
      <c r="L833" s="20">
        <v>0</v>
      </c>
      <c r="M833" s="26">
        <v>100</v>
      </c>
      <c r="N833" s="20"/>
    </row>
    <row r="834" spans="3:14">
      <c r="C834" s="21">
        <v>45816</v>
      </c>
      <c r="D834" s="20" t="s">
        <v>291</v>
      </c>
      <c r="E834" s="20" t="s">
        <v>214</v>
      </c>
      <c r="F834" s="20" t="s">
        <v>292</v>
      </c>
      <c r="G834" s="20">
        <v>347</v>
      </c>
      <c r="H834" s="25">
        <v>0.83680555555555558</v>
      </c>
      <c r="I834" s="25">
        <v>0.87152777777777779</v>
      </c>
      <c r="J834" s="20">
        <v>12</v>
      </c>
      <c r="K834" s="20">
        <v>12</v>
      </c>
      <c r="L834" s="20">
        <v>0</v>
      </c>
      <c r="M834" s="26">
        <v>100</v>
      </c>
      <c r="N834" s="20"/>
    </row>
    <row r="835" spans="3:14">
      <c r="C835" s="21">
        <v>45816</v>
      </c>
      <c r="D835" s="20" t="s">
        <v>291</v>
      </c>
      <c r="E835" s="20" t="s">
        <v>214</v>
      </c>
      <c r="F835" s="20" t="s">
        <v>292</v>
      </c>
      <c r="G835" s="20">
        <v>349</v>
      </c>
      <c r="H835" s="25">
        <v>0.96875</v>
      </c>
      <c r="I835" s="25">
        <v>0.99930555555555556</v>
      </c>
      <c r="J835" s="20">
        <v>26</v>
      </c>
      <c r="K835" s="20">
        <v>7</v>
      </c>
      <c r="L835" s="20">
        <v>19</v>
      </c>
      <c r="M835" s="26">
        <v>26.923076923076923</v>
      </c>
      <c r="N835" s="20"/>
    </row>
    <row r="836" spans="3:14">
      <c r="C836" s="21">
        <v>45816</v>
      </c>
      <c r="D836" s="20" t="s">
        <v>20</v>
      </c>
      <c r="E836" s="20" t="s">
        <v>424</v>
      </c>
      <c r="F836" s="20" t="s">
        <v>549</v>
      </c>
      <c r="G836" s="20">
        <v>5113</v>
      </c>
      <c r="H836" s="25">
        <v>0.33333333333333331</v>
      </c>
      <c r="I836" s="25">
        <v>0.39930555555555558</v>
      </c>
      <c r="J836" s="20">
        <v>189</v>
      </c>
      <c r="K836" s="20">
        <v>189</v>
      </c>
      <c r="L836" s="20">
        <v>0</v>
      </c>
      <c r="M836" s="26">
        <v>100</v>
      </c>
      <c r="N836" s="20"/>
    </row>
    <row r="837" spans="3:14">
      <c r="C837" s="21">
        <v>45816</v>
      </c>
      <c r="D837" s="20" t="s">
        <v>22</v>
      </c>
      <c r="E837" s="20" t="s">
        <v>209</v>
      </c>
      <c r="F837" s="20" t="s">
        <v>278</v>
      </c>
      <c r="G837" s="20">
        <v>775</v>
      </c>
      <c r="H837" s="25">
        <v>0.34722222222222221</v>
      </c>
      <c r="I837" s="25">
        <v>0.44444444444444442</v>
      </c>
      <c r="J837" s="20">
        <v>45</v>
      </c>
      <c r="K837" s="20">
        <v>4</v>
      </c>
      <c r="L837" s="20">
        <v>41</v>
      </c>
      <c r="M837" s="26">
        <v>8.8888888888888893</v>
      </c>
      <c r="N837" s="20"/>
    </row>
    <row r="838" spans="3:14">
      <c r="C838" s="21">
        <v>45816</v>
      </c>
      <c r="D838" s="20" t="s">
        <v>22</v>
      </c>
      <c r="E838" s="20" t="s">
        <v>147</v>
      </c>
      <c r="F838" s="20" t="s">
        <v>181</v>
      </c>
      <c r="G838" s="20">
        <v>1302</v>
      </c>
      <c r="H838" s="25">
        <v>0.4826388888888889</v>
      </c>
      <c r="I838" s="25">
        <v>0.69097222222222221</v>
      </c>
      <c r="J838" s="20">
        <v>10</v>
      </c>
      <c r="K838" s="20">
        <v>10</v>
      </c>
      <c r="L838" s="20">
        <v>0</v>
      </c>
      <c r="M838" s="26">
        <v>100</v>
      </c>
      <c r="N838" s="20"/>
    </row>
    <row r="839" spans="3:14">
      <c r="C839" s="21">
        <v>45816</v>
      </c>
      <c r="D839" s="20" t="s">
        <v>394</v>
      </c>
      <c r="E839" s="20" t="s">
        <v>543</v>
      </c>
      <c r="F839" s="20" t="s">
        <v>395</v>
      </c>
      <c r="G839" s="20">
        <v>723</v>
      </c>
      <c r="H839" s="25">
        <v>0.89583333333333337</v>
      </c>
      <c r="I839" s="25">
        <v>0.13194444444444445</v>
      </c>
      <c r="J839" s="20">
        <v>46</v>
      </c>
      <c r="K839" s="20">
        <v>10</v>
      </c>
      <c r="L839" s="20">
        <v>36</v>
      </c>
      <c r="M839" s="26">
        <v>21.739130434782609</v>
      </c>
      <c r="N839" s="20"/>
    </row>
    <row r="840" spans="3:14">
      <c r="C840" s="21">
        <v>45816</v>
      </c>
      <c r="D840" s="20" t="s">
        <v>24</v>
      </c>
      <c r="E840" s="20" t="s">
        <v>277</v>
      </c>
      <c r="F840" s="20" t="s">
        <v>278</v>
      </c>
      <c r="G840" s="20">
        <v>897</v>
      </c>
      <c r="H840" s="25">
        <v>0.78472222222222221</v>
      </c>
      <c r="I840" s="25">
        <v>0.25347222222222221</v>
      </c>
      <c r="J840" s="20">
        <v>81</v>
      </c>
      <c r="K840" s="20">
        <v>81</v>
      </c>
      <c r="L840" s="20">
        <v>0</v>
      </c>
      <c r="M840" s="26">
        <v>100</v>
      </c>
      <c r="N840" s="20"/>
    </row>
    <row r="841" spans="3:14">
      <c r="C841" s="21">
        <v>45817</v>
      </c>
      <c r="D841" s="20" t="s">
        <v>185</v>
      </c>
      <c r="E841" s="20" t="s">
        <v>13</v>
      </c>
      <c r="F841" s="20" t="s">
        <v>186</v>
      </c>
      <c r="G841" s="20">
        <v>920</v>
      </c>
      <c r="H841" s="25">
        <v>0.63888888888888884</v>
      </c>
      <c r="I841" s="25">
        <v>0.78125</v>
      </c>
      <c r="J841" s="20">
        <v>30</v>
      </c>
      <c r="K841" s="20">
        <v>25</v>
      </c>
      <c r="L841" s="20">
        <v>5</v>
      </c>
      <c r="M841" s="26">
        <v>83.333333333333329</v>
      </c>
      <c r="N841" s="20"/>
    </row>
    <row r="842" spans="3:14">
      <c r="C842" s="21">
        <v>45817</v>
      </c>
      <c r="D842" s="20" t="s">
        <v>484</v>
      </c>
      <c r="E842" s="20" t="s">
        <v>13</v>
      </c>
      <c r="F842" s="20" t="s">
        <v>548</v>
      </c>
      <c r="G842" s="20">
        <v>700</v>
      </c>
      <c r="H842" s="25">
        <v>0.37152777777777779</v>
      </c>
      <c r="I842" s="25">
        <v>0.48958333333333331</v>
      </c>
      <c r="J842" s="20">
        <v>50</v>
      </c>
      <c r="K842" s="20">
        <v>0</v>
      </c>
      <c r="L842" s="20">
        <v>50</v>
      </c>
      <c r="M842" s="26">
        <v>0</v>
      </c>
      <c r="N842" s="20"/>
    </row>
    <row r="843" spans="3:14">
      <c r="C843" s="21">
        <v>45817</v>
      </c>
      <c r="D843" s="20" t="s">
        <v>484</v>
      </c>
      <c r="E843" s="20" t="s">
        <v>543</v>
      </c>
      <c r="F843" s="20" t="s">
        <v>548</v>
      </c>
      <c r="G843" s="20">
        <v>896</v>
      </c>
      <c r="H843" s="25">
        <v>6.9444444444444441E-3</v>
      </c>
      <c r="I843" s="25">
        <v>0.15972222222222221</v>
      </c>
      <c r="J843" s="20">
        <v>50</v>
      </c>
      <c r="K843" s="20">
        <v>0</v>
      </c>
      <c r="L843" s="20">
        <v>50</v>
      </c>
      <c r="M843" s="26">
        <v>0</v>
      </c>
      <c r="N843" s="20"/>
    </row>
    <row r="844" spans="3:14">
      <c r="C844" s="21">
        <v>45817</v>
      </c>
      <c r="D844" s="20" t="s">
        <v>173</v>
      </c>
      <c r="E844" s="20" t="s">
        <v>13</v>
      </c>
      <c r="F844" s="20" t="s">
        <v>174</v>
      </c>
      <c r="G844" s="20">
        <v>1001</v>
      </c>
      <c r="H844" s="25">
        <v>0.3125</v>
      </c>
      <c r="I844" s="25">
        <v>0.4861111111111111</v>
      </c>
      <c r="J844" s="20">
        <v>10</v>
      </c>
      <c r="K844" s="20">
        <v>0</v>
      </c>
      <c r="L844" s="20">
        <v>10</v>
      </c>
      <c r="M844" s="26">
        <v>0</v>
      </c>
      <c r="N844" s="20"/>
    </row>
    <row r="845" spans="3:14">
      <c r="C845" s="21">
        <v>45817</v>
      </c>
      <c r="D845" s="20" t="s">
        <v>139</v>
      </c>
      <c r="E845" s="20" t="s">
        <v>550</v>
      </c>
      <c r="F845" s="20" t="s">
        <v>400</v>
      </c>
      <c r="G845" s="20">
        <v>646</v>
      </c>
      <c r="H845" s="25">
        <v>0.3888888888888889</v>
      </c>
      <c r="I845" s="25">
        <v>0.69791666666666663</v>
      </c>
      <c r="J845" s="20">
        <v>22</v>
      </c>
      <c r="K845" s="20">
        <v>8</v>
      </c>
      <c r="L845" s="20">
        <v>14</v>
      </c>
      <c r="M845" s="26">
        <v>36.363636363636367</v>
      </c>
      <c r="N845" s="20"/>
    </row>
    <row r="846" spans="3:14">
      <c r="C846" s="21">
        <v>45817</v>
      </c>
      <c r="D846" s="20" t="s">
        <v>547</v>
      </c>
      <c r="E846" s="20" t="s">
        <v>484</v>
      </c>
      <c r="F846" s="20" t="s">
        <v>548</v>
      </c>
      <c r="G846" s="20">
        <v>899</v>
      </c>
      <c r="H846" s="25">
        <v>0.18055555555555555</v>
      </c>
      <c r="I846" s="25">
        <v>0.26041666666666669</v>
      </c>
      <c r="J846" s="20">
        <v>50</v>
      </c>
      <c r="K846" s="20">
        <v>0</v>
      </c>
      <c r="L846" s="20">
        <v>50</v>
      </c>
      <c r="M846" s="26">
        <v>0</v>
      </c>
      <c r="N846" s="20"/>
    </row>
    <row r="847" spans="3:14">
      <c r="C847" s="21">
        <v>45817</v>
      </c>
      <c r="D847" s="20" t="s">
        <v>192</v>
      </c>
      <c r="E847" s="20" t="s">
        <v>37</v>
      </c>
      <c r="F847" s="20" t="s">
        <v>193</v>
      </c>
      <c r="G847" s="20">
        <v>1146</v>
      </c>
      <c r="H847" s="25">
        <v>0.86111111111111116</v>
      </c>
      <c r="I847" s="25">
        <v>0.95138888888888884</v>
      </c>
      <c r="J847" s="20">
        <v>12</v>
      </c>
      <c r="K847" s="20">
        <v>12</v>
      </c>
      <c r="L847" s="20">
        <v>0</v>
      </c>
      <c r="M847" s="26">
        <v>100</v>
      </c>
      <c r="N847" s="20"/>
    </row>
    <row r="848" spans="3:14">
      <c r="C848" s="21">
        <v>45817</v>
      </c>
      <c r="D848" s="20" t="s">
        <v>192</v>
      </c>
      <c r="E848" s="20" t="s">
        <v>13</v>
      </c>
      <c r="F848" s="20" t="s">
        <v>475</v>
      </c>
      <c r="G848" s="20">
        <v>1506</v>
      </c>
      <c r="H848" s="25">
        <v>0.79861111111111116</v>
      </c>
      <c r="I848" s="25">
        <v>0.91319444444444442</v>
      </c>
      <c r="J848" s="20">
        <v>20</v>
      </c>
      <c r="K848" s="20">
        <v>2</v>
      </c>
      <c r="L848" s="20">
        <v>18</v>
      </c>
      <c r="M848" s="26">
        <v>10</v>
      </c>
      <c r="N848" s="20"/>
    </row>
    <row r="849" spans="3:14">
      <c r="C849" s="21">
        <v>45817</v>
      </c>
      <c r="D849" s="20" t="s">
        <v>192</v>
      </c>
      <c r="E849" s="20" t="s">
        <v>13</v>
      </c>
      <c r="F849" s="20" t="s">
        <v>250</v>
      </c>
      <c r="G849" s="20">
        <v>766</v>
      </c>
      <c r="H849" s="25">
        <v>0.82638888888888884</v>
      </c>
      <c r="I849" s="25">
        <v>0.94444444444444442</v>
      </c>
      <c r="J849" s="20">
        <v>45</v>
      </c>
      <c r="K849" s="20">
        <v>45</v>
      </c>
      <c r="L849" s="20">
        <v>0</v>
      </c>
      <c r="M849" s="26">
        <v>100</v>
      </c>
      <c r="N849" s="20"/>
    </row>
    <row r="850" spans="3:14">
      <c r="C850" s="21">
        <v>45817</v>
      </c>
      <c r="D850" s="20" t="s">
        <v>551</v>
      </c>
      <c r="E850" s="20" t="s">
        <v>13</v>
      </c>
      <c r="F850" s="20" t="s">
        <v>250</v>
      </c>
      <c r="G850" s="20">
        <v>718</v>
      </c>
      <c r="H850" s="25">
        <v>0.65972222222222221</v>
      </c>
      <c r="I850" s="25">
        <v>0.80208333333333337</v>
      </c>
      <c r="J850" s="20">
        <v>30</v>
      </c>
      <c r="K850" s="20">
        <v>11</v>
      </c>
      <c r="L850" s="20">
        <v>19</v>
      </c>
      <c r="M850" s="26">
        <v>36.666666666666664</v>
      </c>
      <c r="N850" s="20"/>
    </row>
    <row r="851" spans="3:14">
      <c r="C851" s="21">
        <v>45817</v>
      </c>
      <c r="D851" s="20" t="s">
        <v>183</v>
      </c>
      <c r="E851" s="20" t="s">
        <v>173</v>
      </c>
      <c r="F851" s="20" t="s">
        <v>174</v>
      </c>
      <c r="G851" s="20">
        <v>1003</v>
      </c>
      <c r="H851" s="25">
        <v>0.81944444444444442</v>
      </c>
      <c r="I851" s="25">
        <v>0.85416666666666663</v>
      </c>
      <c r="J851" s="20">
        <v>10</v>
      </c>
      <c r="K851" s="20">
        <v>0</v>
      </c>
      <c r="L851" s="20">
        <v>10</v>
      </c>
      <c r="M851" s="26">
        <v>0</v>
      </c>
      <c r="N851" s="20"/>
    </row>
    <row r="852" spans="3:14">
      <c r="C852" s="21">
        <v>45817</v>
      </c>
      <c r="D852" s="20" t="s">
        <v>13</v>
      </c>
      <c r="E852" s="20" t="s">
        <v>185</v>
      </c>
      <c r="F852" s="20" t="s">
        <v>186</v>
      </c>
      <c r="G852" s="20">
        <v>921</v>
      </c>
      <c r="H852" s="25">
        <v>0.81597222222222221</v>
      </c>
      <c r="I852" s="25">
        <v>2.0833333333333332E-2</v>
      </c>
      <c r="J852" s="20">
        <v>30</v>
      </c>
      <c r="K852" s="20">
        <v>0</v>
      </c>
      <c r="L852" s="20">
        <v>30</v>
      </c>
      <c r="M852" s="26">
        <v>0</v>
      </c>
      <c r="N852" s="20"/>
    </row>
    <row r="853" spans="3:14">
      <c r="C853" s="21">
        <v>45817</v>
      </c>
      <c r="D853" s="20" t="s">
        <v>13</v>
      </c>
      <c r="E853" s="20" t="s">
        <v>139</v>
      </c>
      <c r="F853" s="20" t="s">
        <v>400</v>
      </c>
      <c r="G853" s="20">
        <v>152</v>
      </c>
      <c r="H853" s="25">
        <v>0.94791666666666663</v>
      </c>
      <c r="I853" s="25">
        <v>0.27083333333333331</v>
      </c>
      <c r="J853" s="20">
        <v>22</v>
      </c>
      <c r="K853" s="20">
        <v>14</v>
      </c>
      <c r="L853" s="20">
        <v>8</v>
      </c>
      <c r="M853" s="26">
        <v>63.636363636363633</v>
      </c>
      <c r="N853" s="20"/>
    </row>
    <row r="854" spans="3:14">
      <c r="C854" s="21">
        <v>45817</v>
      </c>
      <c r="D854" s="20" t="s">
        <v>13</v>
      </c>
      <c r="E854" s="20" t="s">
        <v>147</v>
      </c>
      <c r="F854" s="20" t="s">
        <v>475</v>
      </c>
      <c r="G854" s="20">
        <v>1683</v>
      </c>
      <c r="H854" s="25">
        <v>0.38194444444444442</v>
      </c>
      <c r="I854" s="25">
        <v>0.57986111111111116</v>
      </c>
      <c r="J854" s="20">
        <v>30</v>
      </c>
      <c r="K854" s="20">
        <v>0</v>
      </c>
      <c r="L854" s="20">
        <v>30</v>
      </c>
      <c r="M854" s="26">
        <v>0</v>
      </c>
      <c r="N854" s="20"/>
    </row>
    <row r="855" spans="3:14">
      <c r="C855" s="21">
        <v>45817</v>
      </c>
      <c r="D855" s="20" t="s">
        <v>13</v>
      </c>
      <c r="E855" s="20" t="s">
        <v>147</v>
      </c>
      <c r="F855" s="20" t="s">
        <v>181</v>
      </c>
      <c r="G855" s="20">
        <v>1358</v>
      </c>
      <c r="H855" s="25">
        <v>0.61458333333333337</v>
      </c>
      <c r="I855" s="25">
        <v>0.83333333333333337</v>
      </c>
      <c r="J855" s="20">
        <v>27</v>
      </c>
      <c r="K855" s="20">
        <v>0</v>
      </c>
      <c r="L855" s="20">
        <v>27</v>
      </c>
      <c r="M855" s="26">
        <v>0</v>
      </c>
      <c r="N855" s="20"/>
    </row>
    <row r="856" spans="3:14">
      <c r="C856" s="21">
        <v>45817</v>
      </c>
      <c r="D856" s="20" t="s">
        <v>13</v>
      </c>
      <c r="E856" s="20" t="s">
        <v>183</v>
      </c>
      <c r="F856" s="20" t="s">
        <v>174</v>
      </c>
      <c r="G856" s="20">
        <v>1002</v>
      </c>
      <c r="H856" s="25">
        <v>0.52777777777777779</v>
      </c>
      <c r="I856" s="25">
        <v>0.77777777777777779</v>
      </c>
      <c r="J856" s="20">
        <v>10</v>
      </c>
      <c r="K856" s="20">
        <v>3</v>
      </c>
      <c r="L856" s="20">
        <v>7</v>
      </c>
      <c r="M856" s="26">
        <v>30</v>
      </c>
      <c r="N856" s="20"/>
    </row>
    <row r="857" spans="3:14">
      <c r="C857" s="21">
        <v>45817</v>
      </c>
      <c r="D857" s="20" t="s">
        <v>13</v>
      </c>
      <c r="E857" s="20" t="s">
        <v>348</v>
      </c>
      <c r="F857" s="20" t="s">
        <v>549</v>
      </c>
      <c r="G857" s="20">
        <v>5115</v>
      </c>
      <c r="H857" s="25">
        <v>0.33333333333333331</v>
      </c>
      <c r="I857" s="25">
        <v>0.46875</v>
      </c>
      <c r="J857" s="20">
        <v>42</v>
      </c>
      <c r="K857" s="20">
        <v>0</v>
      </c>
      <c r="L857" s="20">
        <v>42</v>
      </c>
      <c r="M857" s="26">
        <v>0</v>
      </c>
      <c r="N857" s="20"/>
    </row>
    <row r="858" spans="3:14">
      <c r="C858" s="21">
        <v>45817</v>
      </c>
      <c r="D858" s="20" t="s">
        <v>13</v>
      </c>
      <c r="E858" s="20" t="s">
        <v>236</v>
      </c>
      <c r="F858" s="20" t="s">
        <v>250</v>
      </c>
      <c r="G858" s="20">
        <v>809</v>
      </c>
      <c r="H858" s="25">
        <v>0.49652777777777779</v>
      </c>
      <c r="I858" s="25">
        <v>0.61805555555555558</v>
      </c>
      <c r="J858" s="20">
        <v>45</v>
      </c>
      <c r="K858" s="20">
        <v>45</v>
      </c>
      <c r="L858" s="20">
        <v>0</v>
      </c>
      <c r="M858" s="26">
        <v>100</v>
      </c>
      <c r="N858" s="20"/>
    </row>
    <row r="859" spans="3:14">
      <c r="C859" s="21">
        <v>45817</v>
      </c>
      <c r="D859" s="20" t="s">
        <v>348</v>
      </c>
      <c r="E859" s="20" t="s">
        <v>13</v>
      </c>
      <c r="F859" s="20" t="s">
        <v>250</v>
      </c>
      <c r="G859" s="20">
        <v>954</v>
      </c>
      <c r="H859" s="25">
        <v>0.625</v>
      </c>
      <c r="I859" s="25">
        <v>0.78125</v>
      </c>
      <c r="J859" s="20">
        <v>45</v>
      </c>
      <c r="K859" s="20">
        <v>45</v>
      </c>
      <c r="L859" s="20">
        <v>0</v>
      </c>
      <c r="M859" s="26">
        <v>100</v>
      </c>
      <c r="N859" s="20"/>
    </row>
    <row r="860" spans="3:14">
      <c r="C860" s="21">
        <v>45817</v>
      </c>
      <c r="D860" s="20" t="s">
        <v>277</v>
      </c>
      <c r="E860" s="20" t="s">
        <v>52</v>
      </c>
      <c r="F860" s="20" t="s">
        <v>278</v>
      </c>
      <c r="G860" s="20">
        <v>898</v>
      </c>
      <c r="H860" s="25">
        <v>0.33680555555555558</v>
      </c>
      <c r="I860" s="25">
        <v>0.58680555555555558</v>
      </c>
      <c r="J860" s="20">
        <v>80</v>
      </c>
      <c r="K860" s="20">
        <v>6</v>
      </c>
      <c r="L860" s="20">
        <v>74</v>
      </c>
      <c r="M860" s="26">
        <v>7.5</v>
      </c>
      <c r="N860" s="20"/>
    </row>
    <row r="861" spans="3:14">
      <c r="C861" s="21">
        <v>45818</v>
      </c>
      <c r="D861" s="20" t="s">
        <v>36</v>
      </c>
      <c r="E861" s="20" t="s">
        <v>201</v>
      </c>
      <c r="F861" s="20" t="s">
        <v>202</v>
      </c>
      <c r="G861" s="20">
        <v>3698</v>
      </c>
      <c r="H861" s="25">
        <v>0.51736111111111116</v>
      </c>
      <c r="I861" s="25">
        <v>0.60416666666666663</v>
      </c>
      <c r="J861" s="20">
        <v>12</v>
      </c>
      <c r="K861" s="20">
        <v>6</v>
      </c>
      <c r="L861" s="20">
        <v>6</v>
      </c>
      <c r="M861" s="26">
        <v>50</v>
      </c>
      <c r="N861" s="20"/>
    </row>
    <row r="862" spans="3:14">
      <c r="C862" s="21">
        <v>45818</v>
      </c>
      <c r="D862" s="20" t="s">
        <v>36</v>
      </c>
      <c r="E862" s="20" t="s">
        <v>261</v>
      </c>
      <c r="F862" s="20" t="s">
        <v>278</v>
      </c>
      <c r="G862" s="20">
        <v>761</v>
      </c>
      <c r="H862" s="25">
        <v>0.67361111111111116</v>
      </c>
      <c r="I862" s="25">
        <v>0.75694444444444442</v>
      </c>
      <c r="J862" s="20">
        <v>45</v>
      </c>
      <c r="K862" s="20">
        <v>9</v>
      </c>
      <c r="L862" s="20">
        <v>36</v>
      </c>
      <c r="M862" s="26">
        <v>20</v>
      </c>
      <c r="N862" s="20"/>
    </row>
    <row r="863" spans="3:14">
      <c r="C863" s="21">
        <v>45818</v>
      </c>
      <c r="D863" s="20" t="s">
        <v>209</v>
      </c>
      <c r="E863" s="20" t="s">
        <v>13</v>
      </c>
      <c r="F863" s="20" t="s">
        <v>250</v>
      </c>
      <c r="G863" s="20">
        <v>934</v>
      </c>
      <c r="H863" s="25">
        <v>0.52430555555555558</v>
      </c>
      <c r="I863" s="25">
        <v>0.65277777777777779</v>
      </c>
      <c r="J863" s="20">
        <v>45</v>
      </c>
      <c r="K863" s="20">
        <v>41</v>
      </c>
      <c r="L863" s="20">
        <v>4</v>
      </c>
      <c r="M863" s="26">
        <v>91.111111111111114</v>
      </c>
      <c r="N863" s="20"/>
    </row>
    <row r="864" spans="3:14">
      <c r="C864" s="21">
        <v>45818</v>
      </c>
      <c r="D864" s="20" t="s">
        <v>139</v>
      </c>
      <c r="E864" s="20" t="s">
        <v>410</v>
      </c>
      <c r="F864" s="20" t="s">
        <v>400</v>
      </c>
      <c r="G864" s="20">
        <v>828</v>
      </c>
      <c r="H864" s="25">
        <v>0.35416666666666669</v>
      </c>
      <c r="I864" s="25">
        <v>0.80555555555555558</v>
      </c>
      <c r="J864" s="20">
        <v>22</v>
      </c>
      <c r="K864" s="20">
        <v>14</v>
      </c>
      <c r="L864" s="20">
        <v>8</v>
      </c>
      <c r="M864" s="26">
        <v>63.636363636363633</v>
      </c>
      <c r="N864" s="20"/>
    </row>
    <row r="865" spans="3:14">
      <c r="C865" s="21">
        <v>45818</v>
      </c>
      <c r="D865" s="20" t="s">
        <v>313</v>
      </c>
      <c r="E865" s="20" t="s">
        <v>13</v>
      </c>
      <c r="F865" s="20" t="s">
        <v>250</v>
      </c>
      <c r="G865" s="20">
        <v>1916</v>
      </c>
      <c r="H865" s="25">
        <v>0.50347222222222221</v>
      </c>
      <c r="I865" s="25">
        <v>0.66666666666666663</v>
      </c>
      <c r="J865" s="20">
        <v>45</v>
      </c>
      <c r="K865" s="20">
        <v>41</v>
      </c>
      <c r="L865" s="20">
        <v>4</v>
      </c>
      <c r="M865" s="26">
        <v>91.111111111111114</v>
      </c>
      <c r="N865" s="20"/>
    </row>
    <row r="866" spans="3:14">
      <c r="C866" s="21">
        <v>45818</v>
      </c>
      <c r="D866" s="20" t="s">
        <v>252</v>
      </c>
      <c r="E866" s="20" t="s">
        <v>13</v>
      </c>
      <c r="F866" s="20" t="s">
        <v>250</v>
      </c>
      <c r="G866" s="20">
        <v>652</v>
      </c>
      <c r="H866" s="25">
        <v>0.67708333333333337</v>
      </c>
      <c r="I866" s="25">
        <v>0.78472222222222221</v>
      </c>
      <c r="J866" s="20">
        <v>50</v>
      </c>
      <c r="K866" s="20">
        <v>0</v>
      </c>
      <c r="L866" s="20">
        <v>50</v>
      </c>
      <c r="M866" s="26">
        <v>0</v>
      </c>
      <c r="N866" s="20"/>
    </row>
    <row r="867" spans="3:14">
      <c r="C867" s="21">
        <v>45818</v>
      </c>
      <c r="D867" s="20" t="s">
        <v>545</v>
      </c>
      <c r="E867" s="20" t="s">
        <v>13</v>
      </c>
      <c r="F867" s="20" t="s">
        <v>250</v>
      </c>
      <c r="G867" s="20">
        <v>690</v>
      </c>
      <c r="H867" s="25">
        <v>0.84722222222222221</v>
      </c>
      <c r="I867" s="25">
        <v>0.95138888888888884</v>
      </c>
      <c r="J867" s="20">
        <v>45</v>
      </c>
      <c r="K867" s="20">
        <v>40</v>
      </c>
      <c r="L867" s="20">
        <v>5</v>
      </c>
      <c r="M867" s="26">
        <v>88.888888888888886</v>
      </c>
      <c r="N867" s="20"/>
    </row>
    <row r="868" spans="3:14">
      <c r="C868" s="21">
        <v>45818</v>
      </c>
      <c r="D868" s="20" t="s">
        <v>147</v>
      </c>
      <c r="E868" s="20" t="s">
        <v>552</v>
      </c>
      <c r="F868" s="20" t="s">
        <v>181</v>
      </c>
      <c r="G868" s="20">
        <v>762</v>
      </c>
      <c r="H868" s="25">
        <v>2.7777777777777776E-2</v>
      </c>
      <c r="I868" s="25">
        <v>0.26041666666666669</v>
      </c>
      <c r="J868" s="20">
        <v>27</v>
      </c>
      <c r="K868" s="20">
        <v>0</v>
      </c>
      <c r="L868" s="20">
        <v>27</v>
      </c>
      <c r="M868" s="26">
        <v>0</v>
      </c>
      <c r="N868" s="20"/>
    </row>
    <row r="869" spans="3:14">
      <c r="C869" s="21">
        <v>45818</v>
      </c>
      <c r="D869" s="20" t="s">
        <v>13</v>
      </c>
      <c r="E869" s="20" t="s">
        <v>201</v>
      </c>
      <c r="F869" s="20" t="s">
        <v>250</v>
      </c>
      <c r="G869" s="20">
        <v>597</v>
      </c>
      <c r="H869" s="25">
        <v>0.37847222222222221</v>
      </c>
      <c r="I869" s="25">
        <v>0.47569444444444442</v>
      </c>
      <c r="J869" s="20">
        <v>45</v>
      </c>
      <c r="K869" s="20">
        <v>30</v>
      </c>
      <c r="L869" s="20">
        <v>15</v>
      </c>
      <c r="M869" s="26">
        <v>66.666666666666671</v>
      </c>
      <c r="N869" s="20"/>
    </row>
    <row r="870" spans="3:14">
      <c r="C870" s="21">
        <v>45818</v>
      </c>
      <c r="D870" s="20" t="s">
        <v>13</v>
      </c>
      <c r="E870" s="20" t="s">
        <v>201</v>
      </c>
      <c r="F870" s="20" t="s">
        <v>250</v>
      </c>
      <c r="G870" s="20">
        <v>601</v>
      </c>
      <c r="H870" s="25">
        <v>0.69097222222222221</v>
      </c>
      <c r="I870" s="25">
        <v>0.78819444444444442</v>
      </c>
      <c r="J870" s="20">
        <v>50</v>
      </c>
      <c r="K870" s="20">
        <v>0</v>
      </c>
      <c r="L870" s="20">
        <v>50</v>
      </c>
      <c r="M870" s="26">
        <v>0</v>
      </c>
      <c r="N870" s="20"/>
    </row>
    <row r="871" spans="3:14">
      <c r="C871" s="21">
        <v>45818</v>
      </c>
      <c r="D871" s="20" t="s">
        <v>13</v>
      </c>
      <c r="E871" s="20" t="s">
        <v>313</v>
      </c>
      <c r="F871" s="20" t="s">
        <v>250</v>
      </c>
      <c r="G871" s="20">
        <v>1915</v>
      </c>
      <c r="H871" s="25">
        <v>0.39930555555555558</v>
      </c>
      <c r="I871" s="25">
        <v>0.47569444444444442</v>
      </c>
      <c r="J871" s="20">
        <v>45</v>
      </c>
      <c r="K871" s="20">
        <v>41</v>
      </c>
      <c r="L871" s="20">
        <v>4</v>
      </c>
      <c r="M871" s="26">
        <v>91.111111111111114</v>
      </c>
      <c r="N871" s="20"/>
    </row>
    <row r="872" spans="3:14">
      <c r="C872" s="21">
        <v>45818</v>
      </c>
      <c r="D872" s="20" t="s">
        <v>13</v>
      </c>
      <c r="E872" s="20" t="s">
        <v>254</v>
      </c>
      <c r="F872" s="20" t="s">
        <v>250</v>
      </c>
      <c r="G872" s="20">
        <v>941</v>
      </c>
      <c r="H872" s="25">
        <v>0.66666666666666663</v>
      </c>
      <c r="I872" s="25">
        <v>0.78125</v>
      </c>
      <c r="J872" s="20">
        <v>45</v>
      </c>
      <c r="K872" s="20">
        <v>39</v>
      </c>
      <c r="L872" s="20">
        <v>6</v>
      </c>
      <c r="M872" s="26">
        <v>86.666666666666671</v>
      </c>
      <c r="N872" s="20"/>
    </row>
    <row r="873" spans="3:14">
      <c r="C873" s="21">
        <v>45818</v>
      </c>
      <c r="D873" s="20" t="s">
        <v>196</v>
      </c>
      <c r="E873" s="20" t="s">
        <v>37</v>
      </c>
      <c r="F873" s="20" t="s">
        <v>193</v>
      </c>
      <c r="G873" s="20">
        <v>1828</v>
      </c>
      <c r="H873" s="25">
        <v>0.64583333333333337</v>
      </c>
      <c r="I873" s="25">
        <v>0.74305555555555558</v>
      </c>
      <c r="J873" s="20">
        <v>12</v>
      </c>
      <c r="K873" s="20">
        <v>12</v>
      </c>
      <c r="L873" s="20">
        <v>0</v>
      </c>
      <c r="M873" s="26">
        <v>100</v>
      </c>
      <c r="N873" s="20"/>
    </row>
    <row r="874" spans="3:14">
      <c r="C874" s="21">
        <v>45818</v>
      </c>
      <c r="D874" s="20" t="s">
        <v>196</v>
      </c>
      <c r="E874" s="20" t="s">
        <v>13</v>
      </c>
      <c r="F874" s="20" t="s">
        <v>250</v>
      </c>
      <c r="G874" s="20">
        <v>742</v>
      </c>
      <c r="H874" s="25">
        <v>0.50694444444444442</v>
      </c>
      <c r="I874" s="25">
        <v>0.625</v>
      </c>
      <c r="J874" s="20">
        <v>30</v>
      </c>
      <c r="K874" s="20">
        <v>8</v>
      </c>
      <c r="L874" s="20">
        <v>22</v>
      </c>
      <c r="M874" s="26">
        <v>26.666666666666668</v>
      </c>
      <c r="N874" s="20"/>
    </row>
    <row r="875" spans="3:14">
      <c r="C875" s="21">
        <v>45818</v>
      </c>
      <c r="D875" s="20" t="s">
        <v>261</v>
      </c>
      <c r="E875" s="20" t="s">
        <v>24</v>
      </c>
      <c r="F875" s="20" t="s">
        <v>278</v>
      </c>
      <c r="G875" s="20">
        <v>762</v>
      </c>
      <c r="H875" s="25">
        <v>0.79861111111111116</v>
      </c>
      <c r="I875" s="25">
        <v>0.89583333333333337</v>
      </c>
      <c r="J875" s="20">
        <v>48</v>
      </c>
      <c r="K875" s="20">
        <v>48</v>
      </c>
      <c r="L875" s="20">
        <v>0</v>
      </c>
      <c r="M875" s="26">
        <v>100</v>
      </c>
      <c r="N875" s="20"/>
    </row>
    <row r="876" spans="3:14">
      <c r="C876" s="21">
        <v>45818</v>
      </c>
      <c r="D876" s="20" t="s">
        <v>394</v>
      </c>
      <c r="E876" s="20" t="s">
        <v>13</v>
      </c>
      <c r="F876" s="20" t="s">
        <v>395</v>
      </c>
      <c r="G876" s="20">
        <v>433</v>
      </c>
      <c r="H876" s="25">
        <v>0.44444444444444442</v>
      </c>
      <c r="I876" s="25">
        <v>0.60763888888888884</v>
      </c>
      <c r="J876" s="20">
        <v>26</v>
      </c>
      <c r="K876" s="20">
        <v>19</v>
      </c>
      <c r="L876" s="20">
        <v>7</v>
      </c>
      <c r="M876" s="26">
        <v>73.07692307692308</v>
      </c>
      <c r="N876" s="20"/>
    </row>
    <row r="877" spans="3:14">
      <c r="C877" s="21">
        <v>45819</v>
      </c>
      <c r="D877" s="20" t="s">
        <v>185</v>
      </c>
      <c r="E877" s="20" t="s">
        <v>147</v>
      </c>
      <c r="F877" s="20" t="s">
        <v>181</v>
      </c>
      <c r="G877" s="20">
        <v>2333</v>
      </c>
      <c r="H877" s="25">
        <v>0.79513888888888884</v>
      </c>
      <c r="I877" s="25">
        <v>0.85763888888888884</v>
      </c>
      <c r="J877" s="20">
        <v>40</v>
      </c>
      <c r="K877" s="20">
        <v>2</v>
      </c>
      <c r="L877" s="20">
        <v>38</v>
      </c>
      <c r="M877" s="26">
        <v>5</v>
      </c>
      <c r="N877" s="20"/>
    </row>
    <row r="878" spans="3:14">
      <c r="C878" s="21">
        <v>45819</v>
      </c>
      <c r="D878" s="20" t="s">
        <v>417</v>
      </c>
      <c r="E878" s="20" t="s">
        <v>13</v>
      </c>
      <c r="F878" s="20" t="s">
        <v>250</v>
      </c>
      <c r="G878" s="20">
        <v>1792</v>
      </c>
      <c r="H878" s="25">
        <v>0.50694444444444442</v>
      </c>
      <c r="I878" s="25">
        <v>0.61805555555555558</v>
      </c>
      <c r="J878" s="20">
        <v>50</v>
      </c>
      <c r="K878" s="20">
        <v>20</v>
      </c>
      <c r="L878" s="20">
        <v>30</v>
      </c>
      <c r="M878" s="26">
        <v>40</v>
      </c>
      <c r="N878" s="20"/>
    </row>
    <row r="879" spans="3:14">
      <c r="C879" s="21">
        <v>45819</v>
      </c>
      <c r="D879" s="20" t="s">
        <v>417</v>
      </c>
      <c r="E879" s="20" t="s">
        <v>13</v>
      </c>
      <c r="F879" s="20" t="s">
        <v>250</v>
      </c>
      <c r="G879" s="20">
        <v>1798</v>
      </c>
      <c r="H879" s="25">
        <v>0.62152777777777779</v>
      </c>
      <c r="I879" s="25">
        <v>0.73263888888888884</v>
      </c>
      <c r="J879" s="20">
        <v>50</v>
      </c>
      <c r="K879" s="20">
        <v>50</v>
      </c>
      <c r="L879" s="20">
        <v>0</v>
      </c>
      <c r="M879" s="26">
        <v>100</v>
      </c>
      <c r="N879" s="20"/>
    </row>
    <row r="880" spans="3:14">
      <c r="C880" s="21">
        <v>45819</v>
      </c>
      <c r="D880" s="20" t="s">
        <v>175</v>
      </c>
      <c r="E880" s="20" t="s">
        <v>173</v>
      </c>
      <c r="F880" s="20" t="s">
        <v>257</v>
      </c>
      <c r="G880" s="20">
        <v>8055</v>
      </c>
      <c r="H880" s="25">
        <v>0.5625</v>
      </c>
      <c r="I880" s="25">
        <v>0.61458333333333337</v>
      </c>
      <c r="J880" s="20">
        <v>10</v>
      </c>
      <c r="K880" s="20">
        <v>2</v>
      </c>
      <c r="L880" s="20">
        <v>8</v>
      </c>
      <c r="M880" s="26">
        <v>20</v>
      </c>
      <c r="N880" s="20"/>
    </row>
    <row r="881" spans="3:14">
      <c r="C881" s="21">
        <v>45819</v>
      </c>
      <c r="D881" s="20" t="s">
        <v>13</v>
      </c>
      <c r="E881" s="20" t="s">
        <v>153</v>
      </c>
      <c r="F881" s="20" t="s">
        <v>498</v>
      </c>
      <c r="G881" s="20">
        <v>710</v>
      </c>
      <c r="H881" s="25">
        <v>0.46180555555555558</v>
      </c>
      <c r="I881" s="25">
        <v>0.24652777777777779</v>
      </c>
      <c r="J881" s="20">
        <v>27</v>
      </c>
      <c r="K881" s="20">
        <v>26</v>
      </c>
      <c r="L881" s="20">
        <v>1</v>
      </c>
      <c r="M881" s="26">
        <v>96.296296296296291</v>
      </c>
      <c r="N881" s="20"/>
    </row>
    <row r="882" spans="3:14">
      <c r="C882" s="21">
        <v>45819</v>
      </c>
      <c r="D882" s="20" t="s">
        <v>310</v>
      </c>
      <c r="E882" s="20" t="s">
        <v>13</v>
      </c>
      <c r="F882" s="20" t="s">
        <v>250</v>
      </c>
      <c r="G882" s="20">
        <v>678</v>
      </c>
      <c r="H882" s="25">
        <v>0.65277777777777779</v>
      </c>
      <c r="I882" s="25">
        <v>0.76388888888888884</v>
      </c>
      <c r="J882" s="20">
        <v>50</v>
      </c>
      <c r="K882" s="20">
        <v>0</v>
      </c>
      <c r="L882" s="20">
        <v>50</v>
      </c>
      <c r="M882" s="26">
        <v>0</v>
      </c>
      <c r="N882" s="20"/>
    </row>
    <row r="883" spans="3:14">
      <c r="C883" s="21">
        <v>45820</v>
      </c>
      <c r="D883" s="20" t="s">
        <v>13</v>
      </c>
      <c r="E883" s="20" t="s">
        <v>111</v>
      </c>
      <c r="F883" s="20" t="s">
        <v>265</v>
      </c>
      <c r="G883" s="20">
        <v>104</v>
      </c>
      <c r="H883" s="25">
        <v>0.90625</v>
      </c>
      <c r="I883" s="25">
        <v>0.27430555555555558</v>
      </c>
      <c r="J883" s="20">
        <v>27</v>
      </c>
      <c r="K883" s="20">
        <v>0</v>
      </c>
      <c r="L883" s="20">
        <v>27</v>
      </c>
      <c r="M883" s="26">
        <v>0</v>
      </c>
      <c r="N883" s="20"/>
    </row>
    <row r="884" spans="3:14">
      <c r="C884" s="21">
        <v>45820</v>
      </c>
      <c r="D884" s="20" t="s">
        <v>13</v>
      </c>
      <c r="E884" s="20" t="s">
        <v>291</v>
      </c>
      <c r="F884" s="20" t="s">
        <v>292</v>
      </c>
      <c r="G884" s="20">
        <v>686</v>
      </c>
      <c r="H884" s="25">
        <v>0.4513888888888889</v>
      </c>
      <c r="I884" s="25">
        <v>0.65625</v>
      </c>
      <c r="J884" s="20">
        <v>46</v>
      </c>
      <c r="K884" s="20">
        <v>0</v>
      </c>
      <c r="L884" s="20">
        <v>46</v>
      </c>
      <c r="M884" s="26">
        <v>0</v>
      </c>
      <c r="N884" s="20"/>
    </row>
    <row r="885" spans="3:14">
      <c r="C885" s="21">
        <v>45820</v>
      </c>
      <c r="D885" s="20" t="s">
        <v>153</v>
      </c>
      <c r="E885" s="20" t="s">
        <v>503</v>
      </c>
      <c r="F885" s="20" t="s">
        <v>498</v>
      </c>
      <c r="G885" s="20">
        <v>5129</v>
      </c>
      <c r="H885" s="25">
        <v>0.37847222222222221</v>
      </c>
      <c r="I885" s="25">
        <v>0.47222222222222221</v>
      </c>
      <c r="J885" s="20">
        <v>27</v>
      </c>
      <c r="K885" s="20">
        <v>26</v>
      </c>
      <c r="L885" s="20">
        <v>1</v>
      </c>
      <c r="M885" s="26">
        <v>96.296296296296291</v>
      </c>
      <c r="N885" s="20"/>
    </row>
    <row r="886" spans="3:14">
      <c r="C886" s="21">
        <v>45821</v>
      </c>
      <c r="D886" s="20" t="s">
        <v>185</v>
      </c>
      <c r="E886" s="20" t="s">
        <v>13</v>
      </c>
      <c r="F886" s="20" t="s">
        <v>186</v>
      </c>
      <c r="G886" s="20">
        <v>920</v>
      </c>
      <c r="H886" s="25">
        <v>0.63888888888888884</v>
      </c>
      <c r="I886" s="25">
        <v>0.78125</v>
      </c>
      <c r="J886" s="20">
        <v>30</v>
      </c>
      <c r="K886" s="20">
        <v>0</v>
      </c>
      <c r="L886" s="20">
        <v>30</v>
      </c>
      <c r="M886" s="26">
        <v>0</v>
      </c>
      <c r="N886" s="20"/>
    </row>
    <row r="887" spans="3:14">
      <c r="C887" s="21">
        <v>45821</v>
      </c>
      <c r="D887" s="20" t="s">
        <v>175</v>
      </c>
      <c r="E887" s="20" t="s">
        <v>173</v>
      </c>
      <c r="F887" s="20" t="s">
        <v>174</v>
      </c>
      <c r="G887" s="20">
        <v>5003</v>
      </c>
      <c r="H887" s="25">
        <v>0.81597222222222221</v>
      </c>
      <c r="I887" s="25">
        <v>0.89930555555555558</v>
      </c>
      <c r="J887" s="20">
        <v>10</v>
      </c>
      <c r="K887" s="20">
        <v>3</v>
      </c>
      <c r="L887" s="20">
        <v>7</v>
      </c>
      <c r="M887" s="26">
        <v>30</v>
      </c>
      <c r="N887" s="20"/>
    </row>
    <row r="888" spans="3:14">
      <c r="C888" s="21">
        <v>45821</v>
      </c>
      <c r="D888" s="20" t="s">
        <v>111</v>
      </c>
      <c r="E888" s="20" t="s">
        <v>560</v>
      </c>
      <c r="F888" s="20" t="s">
        <v>265</v>
      </c>
      <c r="G888" s="20">
        <v>390</v>
      </c>
      <c r="H888" s="25">
        <v>0.38541666666666669</v>
      </c>
      <c r="I888" s="25">
        <v>0.64236111111111116</v>
      </c>
      <c r="J888" s="20">
        <v>27</v>
      </c>
      <c r="K888" s="20">
        <v>0</v>
      </c>
      <c r="L888" s="20">
        <v>27</v>
      </c>
      <c r="M888" s="26">
        <v>0</v>
      </c>
      <c r="N888" s="20"/>
    </row>
    <row r="889" spans="3:14">
      <c r="C889" s="21">
        <v>45821</v>
      </c>
      <c r="D889" s="20" t="s">
        <v>173</v>
      </c>
      <c r="E889" s="20" t="s">
        <v>13</v>
      </c>
      <c r="F889" s="20" t="s">
        <v>174</v>
      </c>
      <c r="G889" s="20">
        <v>5001</v>
      </c>
      <c r="H889" s="25">
        <v>0.35416666666666669</v>
      </c>
      <c r="I889" s="25">
        <v>0.53125</v>
      </c>
      <c r="J889" s="20">
        <v>10</v>
      </c>
      <c r="K889" s="20">
        <v>0</v>
      </c>
      <c r="L889" s="20">
        <v>10</v>
      </c>
      <c r="M889" s="26">
        <v>0</v>
      </c>
      <c r="N889" s="20"/>
    </row>
    <row r="890" spans="3:14">
      <c r="C890" s="21">
        <v>45821</v>
      </c>
      <c r="D890" s="20" t="s">
        <v>192</v>
      </c>
      <c r="E890" s="20" t="s">
        <v>13</v>
      </c>
      <c r="F890" s="20" t="s">
        <v>193</v>
      </c>
      <c r="G890" s="20">
        <v>1120</v>
      </c>
      <c r="H890" s="25">
        <v>0.71527777777777779</v>
      </c>
      <c r="I890" s="25">
        <v>0.82638888888888884</v>
      </c>
      <c r="J890" s="20">
        <v>40</v>
      </c>
      <c r="K890" s="20">
        <v>0</v>
      </c>
      <c r="L890" s="20">
        <v>40</v>
      </c>
      <c r="M890" s="26">
        <v>0</v>
      </c>
      <c r="N890" s="20"/>
    </row>
    <row r="891" spans="3:14">
      <c r="C891" s="21">
        <v>45821</v>
      </c>
      <c r="D891" s="20" t="s">
        <v>147</v>
      </c>
      <c r="E891" s="20" t="s">
        <v>13</v>
      </c>
      <c r="F891" s="20" t="s">
        <v>475</v>
      </c>
      <c r="G891" s="20">
        <v>1684</v>
      </c>
      <c r="H891" s="25">
        <v>0.65625</v>
      </c>
      <c r="I891" s="25">
        <v>0.79166666666666663</v>
      </c>
      <c r="J891" s="20">
        <v>30</v>
      </c>
      <c r="K891" s="20">
        <v>0</v>
      </c>
      <c r="L891" s="20">
        <v>30</v>
      </c>
      <c r="M891" s="26">
        <v>0</v>
      </c>
      <c r="N891" s="20"/>
    </row>
    <row r="892" spans="3:14">
      <c r="C892" s="21">
        <v>45821</v>
      </c>
      <c r="D892" s="20" t="s">
        <v>13</v>
      </c>
      <c r="E892" s="20" t="s">
        <v>185</v>
      </c>
      <c r="F892" s="20" t="s">
        <v>186</v>
      </c>
      <c r="G892" s="20">
        <v>921</v>
      </c>
      <c r="H892" s="25">
        <v>0.81597222222222221</v>
      </c>
      <c r="I892" s="25">
        <v>2.0833333333333332E-2</v>
      </c>
      <c r="J892" s="20">
        <v>30</v>
      </c>
      <c r="K892" s="20">
        <v>0</v>
      </c>
      <c r="L892" s="20">
        <v>30</v>
      </c>
      <c r="M892" s="26">
        <v>0</v>
      </c>
      <c r="N892" s="20"/>
    </row>
    <row r="893" spans="3:14">
      <c r="C893" s="21">
        <v>45821</v>
      </c>
      <c r="D893" s="20" t="s">
        <v>13</v>
      </c>
      <c r="E893" s="20" t="s">
        <v>175</v>
      </c>
      <c r="F893" s="20" t="s">
        <v>174</v>
      </c>
      <c r="G893" s="20">
        <v>5002</v>
      </c>
      <c r="H893" s="25">
        <v>0.52777777777777779</v>
      </c>
      <c r="I893" s="25">
        <v>0.77430555555555558</v>
      </c>
      <c r="J893" s="20">
        <v>10</v>
      </c>
      <c r="K893" s="20">
        <v>0</v>
      </c>
      <c r="L893" s="20">
        <v>10</v>
      </c>
      <c r="M893" s="26">
        <v>0</v>
      </c>
      <c r="N893" s="20"/>
    </row>
    <row r="894" spans="3:14">
      <c r="C894" s="21">
        <v>45821</v>
      </c>
      <c r="D894" s="20" t="s">
        <v>13</v>
      </c>
      <c r="E894" s="20" t="s">
        <v>192</v>
      </c>
      <c r="F894" s="20" t="s">
        <v>193</v>
      </c>
      <c r="G894" s="20">
        <v>1113</v>
      </c>
      <c r="H894" s="25">
        <v>0.54513888888888884</v>
      </c>
      <c r="I894" s="25">
        <v>0.65277777777777779</v>
      </c>
      <c r="J894" s="20">
        <v>40</v>
      </c>
      <c r="K894" s="20">
        <v>0</v>
      </c>
      <c r="L894" s="20">
        <v>40</v>
      </c>
      <c r="M894" s="26">
        <v>0</v>
      </c>
      <c r="N894" s="20"/>
    </row>
    <row r="895" spans="3:14">
      <c r="C895" s="21">
        <v>45821</v>
      </c>
      <c r="D895" s="20" t="s">
        <v>13</v>
      </c>
      <c r="E895" s="20" t="s">
        <v>196</v>
      </c>
      <c r="F895" s="20" t="s">
        <v>250</v>
      </c>
      <c r="G895" s="20">
        <v>741</v>
      </c>
      <c r="H895" s="25">
        <v>0.37152777777777779</v>
      </c>
      <c r="I895" s="25">
        <v>0.47916666666666669</v>
      </c>
      <c r="J895" s="20">
        <v>30</v>
      </c>
      <c r="K895" s="20">
        <v>10</v>
      </c>
      <c r="L895" s="20">
        <v>20</v>
      </c>
      <c r="M895" s="26">
        <v>33.333333333333336</v>
      </c>
      <c r="N895" s="20"/>
    </row>
    <row r="896" spans="3:14">
      <c r="C896" s="21">
        <v>45822</v>
      </c>
      <c r="D896" s="20" t="s">
        <v>417</v>
      </c>
      <c r="E896" s="20" t="s">
        <v>13</v>
      </c>
      <c r="F896" s="20" t="s">
        <v>250</v>
      </c>
      <c r="G896" s="20">
        <v>1794</v>
      </c>
      <c r="H896" s="25">
        <v>0.79861111111111116</v>
      </c>
      <c r="I896" s="25">
        <v>0.90972222222222221</v>
      </c>
      <c r="J896" s="20">
        <v>45</v>
      </c>
      <c r="K896" s="20">
        <v>13</v>
      </c>
      <c r="L896" s="20">
        <v>32</v>
      </c>
      <c r="M896" s="26">
        <v>28.888888888888889</v>
      </c>
      <c r="N896" s="20"/>
    </row>
    <row r="897" spans="3:14">
      <c r="C897" s="21">
        <v>45822</v>
      </c>
      <c r="D897" s="20" t="s">
        <v>173</v>
      </c>
      <c r="E897" s="20" t="s">
        <v>13</v>
      </c>
      <c r="F897" s="20" t="s">
        <v>174</v>
      </c>
      <c r="G897" s="20">
        <v>6001</v>
      </c>
      <c r="H897" s="25">
        <v>0.37847222222222221</v>
      </c>
      <c r="I897" s="25">
        <v>0.55902777777777779</v>
      </c>
      <c r="J897" s="20">
        <v>10</v>
      </c>
      <c r="K897" s="20">
        <v>2</v>
      </c>
      <c r="L897" s="20">
        <v>8</v>
      </c>
      <c r="M897" s="26">
        <v>20</v>
      </c>
      <c r="N897" s="20"/>
    </row>
    <row r="898" spans="3:14">
      <c r="C898" s="21">
        <v>45822</v>
      </c>
      <c r="D898" s="20" t="s">
        <v>252</v>
      </c>
      <c r="E898" s="20" t="s">
        <v>232</v>
      </c>
      <c r="F898" s="20" t="s">
        <v>272</v>
      </c>
      <c r="G898" s="20">
        <v>1733</v>
      </c>
      <c r="H898" s="25">
        <v>0.71875</v>
      </c>
      <c r="I898" s="25">
        <v>0.77083333333333337</v>
      </c>
      <c r="J898" s="20">
        <v>15</v>
      </c>
      <c r="K898" s="20">
        <v>8</v>
      </c>
      <c r="L898" s="20">
        <v>7</v>
      </c>
      <c r="M898" s="26">
        <v>53.333333333333336</v>
      </c>
      <c r="N898" s="20"/>
    </row>
    <row r="899" spans="3:14">
      <c r="C899" s="21">
        <v>45822</v>
      </c>
      <c r="D899" s="20" t="s">
        <v>252</v>
      </c>
      <c r="E899" s="20" t="s">
        <v>13</v>
      </c>
      <c r="F899" s="20" t="s">
        <v>272</v>
      </c>
      <c r="G899" s="20">
        <v>64</v>
      </c>
      <c r="H899" s="25">
        <v>0.89930555555555558</v>
      </c>
      <c r="I899" s="25">
        <v>6.9444444444444441E-3</v>
      </c>
      <c r="J899" s="20">
        <v>16</v>
      </c>
      <c r="K899" s="20">
        <v>8</v>
      </c>
      <c r="L899" s="20">
        <v>8</v>
      </c>
      <c r="M899" s="26">
        <v>50</v>
      </c>
      <c r="N899" s="20"/>
    </row>
    <row r="900" spans="3:14">
      <c r="C900" s="21">
        <v>45822</v>
      </c>
      <c r="D900" s="20" t="s">
        <v>13</v>
      </c>
      <c r="E900" s="20" t="s">
        <v>103</v>
      </c>
      <c r="F900" s="20" t="s">
        <v>482</v>
      </c>
      <c r="G900" s="20">
        <v>727</v>
      </c>
      <c r="H900" s="25">
        <v>0.80555555555555558</v>
      </c>
      <c r="I900" s="25">
        <v>0.27083333333333331</v>
      </c>
      <c r="J900" s="20">
        <v>20</v>
      </c>
      <c r="K900" s="20">
        <v>7</v>
      </c>
      <c r="L900" s="20">
        <v>13</v>
      </c>
      <c r="M900" s="26">
        <v>35</v>
      </c>
      <c r="N900" s="20"/>
    </row>
    <row r="901" spans="3:14">
      <c r="C901" s="21">
        <v>45822</v>
      </c>
      <c r="D901" s="20" t="s">
        <v>13</v>
      </c>
      <c r="E901" s="20" t="s">
        <v>392</v>
      </c>
      <c r="F901" s="20" t="s">
        <v>250</v>
      </c>
      <c r="G901" s="20">
        <v>1355</v>
      </c>
      <c r="H901" s="25">
        <v>0.46527777777777779</v>
      </c>
      <c r="I901" s="25">
        <v>0.50347222222222221</v>
      </c>
      <c r="J901" s="20">
        <v>30</v>
      </c>
      <c r="K901" s="20">
        <v>0</v>
      </c>
      <c r="L901" s="20">
        <v>30</v>
      </c>
      <c r="M901" s="26">
        <v>0</v>
      </c>
      <c r="N901" s="20"/>
    </row>
    <row r="902" spans="3:14">
      <c r="C902" s="21">
        <v>45822</v>
      </c>
      <c r="D902" s="20" t="s">
        <v>13</v>
      </c>
      <c r="E902" s="20" t="s">
        <v>252</v>
      </c>
      <c r="F902" s="20" t="s">
        <v>272</v>
      </c>
      <c r="G902" s="20">
        <v>61</v>
      </c>
      <c r="H902" s="25">
        <v>0.4826388888888889</v>
      </c>
      <c r="I902" s="25">
        <v>0.58680555555555558</v>
      </c>
      <c r="J902" s="20">
        <v>15</v>
      </c>
      <c r="K902" s="20">
        <v>8</v>
      </c>
      <c r="L902" s="20">
        <v>7</v>
      </c>
      <c r="M902" s="26">
        <v>53.333333333333336</v>
      </c>
      <c r="N902" s="20"/>
    </row>
    <row r="903" spans="3:14">
      <c r="C903" s="21">
        <v>45822</v>
      </c>
      <c r="D903" s="20" t="s">
        <v>13</v>
      </c>
      <c r="E903" s="20" t="s">
        <v>192</v>
      </c>
      <c r="F903" s="20" t="s">
        <v>193</v>
      </c>
      <c r="G903" s="20">
        <v>1115</v>
      </c>
      <c r="H903" s="25">
        <v>0.71180555555555558</v>
      </c>
      <c r="I903" s="25">
        <v>0.81944444444444442</v>
      </c>
      <c r="J903" s="20">
        <v>40</v>
      </c>
      <c r="K903" s="20">
        <v>2</v>
      </c>
      <c r="L903" s="20">
        <v>38</v>
      </c>
      <c r="M903" s="26">
        <v>5</v>
      </c>
      <c r="N903" s="20"/>
    </row>
    <row r="904" spans="3:14">
      <c r="C904" s="21">
        <v>45822</v>
      </c>
      <c r="D904" s="20" t="s">
        <v>13</v>
      </c>
      <c r="E904" s="20" t="s">
        <v>275</v>
      </c>
      <c r="F904" s="20" t="s">
        <v>250</v>
      </c>
      <c r="G904" s="20">
        <v>1861</v>
      </c>
      <c r="H904" s="25">
        <v>0.39583333333333331</v>
      </c>
      <c r="I904" s="25">
        <v>0.4513888888888889</v>
      </c>
      <c r="J904" s="20">
        <v>30</v>
      </c>
      <c r="K904" s="20">
        <v>10</v>
      </c>
      <c r="L904" s="20">
        <v>20</v>
      </c>
      <c r="M904" s="26">
        <v>33.333333333333336</v>
      </c>
      <c r="N904" s="20"/>
    </row>
    <row r="905" spans="3:14">
      <c r="C905" s="21">
        <v>45822</v>
      </c>
      <c r="D905" s="20" t="s">
        <v>13</v>
      </c>
      <c r="E905" s="20" t="s">
        <v>541</v>
      </c>
      <c r="F905" s="20" t="s">
        <v>250</v>
      </c>
      <c r="G905" s="20">
        <v>669</v>
      </c>
      <c r="H905" s="25">
        <v>0.49305555555555558</v>
      </c>
      <c r="I905" s="25">
        <v>0.58333333333333337</v>
      </c>
      <c r="J905" s="20">
        <v>21</v>
      </c>
      <c r="K905" s="20">
        <v>7</v>
      </c>
      <c r="L905" s="20">
        <v>14</v>
      </c>
      <c r="M905" s="26">
        <v>33.333333333333336</v>
      </c>
      <c r="N905" s="20"/>
    </row>
    <row r="906" spans="3:14">
      <c r="C906" s="21">
        <v>45822</v>
      </c>
      <c r="D906" s="20" t="s">
        <v>13</v>
      </c>
      <c r="E906" s="20" t="s">
        <v>183</v>
      </c>
      <c r="F906" s="20" t="s">
        <v>174</v>
      </c>
      <c r="G906" s="20">
        <v>6002</v>
      </c>
      <c r="H906" s="25">
        <v>0.60069444444444442</v>
      </c>
      <c r="I906" s="25">
        <v>0.85069444444444442</v>
      </c>
      <c r="J906" s="20">
        <v>10</v>
      </c>
      <c r="K906" s="20">
        <v>0</v>
      </c>
      <c r="L906" s="20">
        <v>10</v>
      </c>
      <c r="M906" s="26">
        <v>0</v>
      </c>
      <c r="N906" s="20"/>
    </row>
    <row r="907" spans="3:14">
      <c r="C907" s="21">
        <v>45822</v>
      </c>
      <c r="D907" s="20" t="s">
        <v>13</v>
      </c>
      <c r="E907" s="20" t="s">
        <v>234</v>
      </c>
      <c r="F907" s="20" t="s">
        <v>250</v>
      </c>
      <c r="G907" s="20">
        <v>1831</v>
      </c>
      <c r="H907" s="25">
        <v>0.47916666666666669</v>
      </c>
      <c r="I907" s="25">
        <v>0.58680555555555558</v>
      </c>
      <c r="J907" s="20">
        <v>45</v>
      </c>
      <c r="K907" s="20">
        <v>45</v>
      </c>
      <c r="L907" s="20">
        <v>0</v>
      </c>
      <c r="M907" s="26">
        <v>100</v>
      </c>
      <c r="N907" s="20"/>
    </row>
    <row r="908" spans="3:14">
      <c r="C908" s="21">
        <v>45822</v>
      </c>
      <c r="D908" s="20" t="s">
        <v>13</v>
      </c>
      <c r="E908" s="20" t="s">
        <v>358</v>
      </c>
      <c r="F908" s="20" t="s">
        <v>528</v>
      </c>
      <c r="G908" s="20">
        <v>416</v>
      </c>
      <c r="H908" s="25">
        <v>0.52083333333333337</v>
      </c>
      <c r="I908" s="25">
        <v>0.72222222222222221</v>
      </c>
      <c r="J908" s="20">
        <v>35</v>
      </c>
      <c r="K908" s="20">
        <v>0</v>
      </c>
      <c r="L908" s="20">
        <v>35</v>
      </c>
      <c r="M908" s="26">
        <v>0</v>
      </c>
      <c r="N908" s="20"/>
    </row>
    <row r="909" spans="3:14">
      <c r="C909" s="21">
        <v>45822</v>
      </c>
      <c r="D909" s="20" t="s">
        <v>13</v>
      </c>
      <c r="E909" s="20" t="s">
        <v>530</v>
      </c>
      <c r="F909" s="20" t="s">
        <v>531</v>
      </c>
      <c r="G909" s="20">
        <v>857</v>
      </c>
      <c r="H909" s="25">
        <v>0.63888888888888884</v>
      </c>
      <c r="I909" s="25">
        <v>0.75694444444444442</v>
      </c>
      <c r="J909" s="20">
        <v>31</v>
      </c>
      <c r="K909" s="20">
        <v>0</v>
      </c>
      <c r="L909" s="20">
        <v>31</v>
      </c>
      <c r="M909" s="26">
        <v>0</v>
      </c>
      <c r="N909" s="20"/>
    </row>
    <row r="910" spans="3:14">
      <c r="C910" s="21">
        <v>45822</v>
      </c>
      <c r="D910" s="20" t="s">
        <v>234</v>
      </c>
      <c r="E910" s="20" t="s">
        <v>13</v>
      </c>
      <c r="F910" s="20" t="s">
        <v>250</v>
      </c>
      <c r="G910" s="20">
        <v>1832</v>
      </c>
      <c r="H910" s="25">
        <v>0.61805555555555558</v>
      </c>
      <c r="I910" s="25">
        <v>0.73263888888888884</v>
      </c>
      <c r="J910" s="20">
        <v>45</v>
      </c>
      <c r="K910" s="20">
        <v>44</v>
      </c>
      <c r="L910" s="20">
        <v>1</v>
      </c>
      <c r="M910" s="26">
        <v>97.777777777777771</v>
      </c>
      <c r="N910" s="20"/>
    </row>
    <row r="911" spans="3:14">
      <c r="C911" s="21">
        <v>45822</v>
      </c>
      <c r="D911" s="20" t="s">
        <v>358</v>
      </c>
      <c r="E911" s="20" t="s">
        <v>13</v>
      </c>
      <c r="F911" s="20" t="s">
        <v>528</v>
      </c>
      <c r="G911" s="20">
        <v>415</v>
      </c>
      <c r="H911" s="25">
        <v>0.34027777777777779</v>
      </c>
      <c r="I911" s="25">
        <v>0.46875</v>
      </c>
      <c r="J911" s="20">
        <v>35</v>
      </c>
      <c r="K911" s="20">
        <v>35</v>
      </c>
      <c r="L911" s="20">
        <v>0</v>
      </c>
      <c r="M911" s="26">
        <v>100</v>
      </c>
      <c r="N911" s="20"/>
    </row>
    <row r="912" spans="3:14">
      <c r="C912" s="21">
        <v>45822</v>
      </c>
      <c r="D912" s="20" t="s">
        <v>261</v>
      </c>
      <c r="E912" s="20" t="s">
        <v>252</v>
      </c>
      <c r="F912" s="20" t="s">
        <v>272</v>
      </c>
      <c r="G912" s="20">
        <v>1794</v>
      </c>
      <c r="H912" s="25">
        <v>0.79513888888888884</v>
      </c>
      <c r="I912" s="25">
        <v>0.84722222222222221</v>
      </c>
      <c r="J912" s="20">
        <v>16</v>
      </c>
      <c r="K912" s="20">
        <v>8</v>
      </c>
      <c r="L912" s="20">
        <v>8</v>
      </c>
      <c r="M912" s="26">
        <v>50</v>
      </c>
      <c r="N912" s="20"/>
    </row>
    <row r="913" spans="3:14">
      <c r="C913" s="21">
        <v>45822</v>
      </c>
      <c r="D913" s="20" t="s">
        <v>530</v>
      </c>
      <c r="E913" s="20" t="s">
        <v>13</v>
      </c>
      <c r="F913" s="20" t="s">
        <v>531</v>
      </c>
      <c r="G913" s="20">
        <v>858</v>
      </c>
      <c r="H913" s="25">
        <v>0.86805555555555558</v>
      </c>
      <c r="I913" s="25">
        <v>0.625</v>
      </c>
      <c r="J913" s="20">
        <v>31</v>
      </c>
      <c r="K913" s="20">
        <v>0</v>
      </c>
      <c r="L913" s="20">
        <v>31</v>
      </c>
      <c r="M913" s="26">
        <v>0</v>
      </c>
      <c r="N913" s="20"/>
    </row>
    <row r="914" spans="3:14">
      <c r="C914" s="21">
        <v>45823</v>
      </c>
      <c r="D914" s="20" t="s">
        <v>103</v>
      </c>
      <c r="E914" s="20" t="s">
        <v>553</v>
      </c>
      <c r="F914" s="20" t="s">
        <v>482</v>
      </c>
      <c r="G914" s="20">
        <v>318</v>
      </c>
      <c r="H914" s="25">
        <v>0.44791666666666669</v>
      </c>
      <c r="I914" s="25">
        <v>0.54861111111111116</v>
      </c>
      <c r="J914" s="20">
        <v>20</v>
      </c>
      <c r="K914" s="20">
        <v>7</v>
      </c>
      <c r="L914" s="20">
        <v>13</v>
      </c>
      <c r="M914" s="26">
        <v>35</v>
      </c>
      <c r="N914" s="20"/>
    </row>
    <row r="915" spans="3:14">
      <c r="C915" s="21">
        <v>45823</v>
      </c>
      <c r="D915" s="20" t="s">
        <v>33</v>
      </c>
      <c r="E915" s="20" t="s">
        <v>147</v>
      </c>
      <c r="F915" s="20" t="s">
        <v>181</v>
      </c>
      <c r="G915" s="20">
        <v>1304</v>
      </c>
      <c r="H915" s="25">
        <v>0.5</v>
      </c>
      <c r="I915" s="25">
        <v>0.72569444444444442</v>
      </c>
      <c r="J915" s="20">
        <v>12</v>
      </c>
      <c r="K915" s="20">
        <v>12</v>
      </c>
      <c r="L915" s="20">
        <v>0</v>
      </c>
      <c r="M915" s="26">
        <v>100</v>
      </c>
      <c r="N915" s="20"/>
    </row>
    <row r="916" spans="3:14">
      <c r="C916" s="21">
        <v>45823</v>
      </c>
      <c r="D916" s="20" t="s">
        <v>354</v>
      </c>
      <c r="E916" s="20" t="s">
        <v>36</v>
      </c>
      <c r="F916" s="20" t="s">
        <v>355</v>
      </c>
      <c r="G916" s="20">
        <v>107</v>
      </c>
      <c r="H916" s="25">
        <v>0.47569444444444442</v>
      </c>
      <c r="I916" s="25">
        <v>0.64930555555555558</v>
      </c>
      <c r="J916" s="20">
        <v>12</v>
      </c>
      <c r="K916" s="20">
        <v>0</v>
      </c>
      <c r="L916" s="20">
        <v>12</v>
      </c>
      <c r="M916" s="26">
        <v>0</v>
      </c>
      <c r="N916" s="20"/>
    </row>
    <row r="917" spans="3:14">
      <c r="C917" s="21">
        <v>45823</v>
      </c>
      <c r="D917" s="20" t="s">
        <v>354</v>
      </c>
      <c r="E917" s="20" t="s">
        <v>13</v>
      </c>
      <c r="F917" s="20" t="s">
        <v>355</v>
      </c>
      <c r="G917" s="20">
        <v>109</v>
      </c>
      <c r="H917" s="25">
        <v>0.44444444444444442</v>
      </c>
      <c r="I917" s="25">
        <v>0.64236111111111116</v>
      </c>
      <c r="J917" s="20">
        <v>30</v>
      </c>
      <c r="K917" s="20">
        <v>1</v>
      </c>
      <c r="L917" s="20">
        <v>29</v>
      </c>
      <c r="M917" s="26">
        <v>3.3333333333333335</v>
      </c>
      <c r="N917" s="20"/>
    </row>
    <row r="918" spans="3:14">
      <c r="C918" s="21">
        <v>45823</v>
      </c>
      <c r="D918" s="20" t="s">
        <v>36</v>
      </c>
      <c r="E918" s="20" t="s">
        <v>354</v>
      </c>
      <c r="F918" s="20" t="s">
        <v>355</v>
      </c>
      <c r="G918" s="20">
        <v>109</v>
      </c>
      <c r="H918" s="25">
        <v>0.78819444444444442</v>
      </c>
      <c r="I918" s="25">
        <v>1.3888888888888888E-2</v>
      </c>
      <c r="J918" s="20">
        <v>12</v>
      </c>
      <c r="K918" s="20">
        <v>0</v>
      </c>
      <c r="L918" s="20">
        <v>12</v>
      </c>
      <c r="M918" s="26">
        <v>0</v>
      </c>
      <c r="N918" s="20"/>
    </row>
    <row r="919" spans="3:14">
      <c r="C919" s="21">
        <v>45823</v>
      </c>
      <c r="D919" s="20" t="s">
        <v>36</v>
      </c>
      <c r="E919" s="20" t="s">
        <v>147</v>
      </c>
      <c r="F919" s="20" t="s">
        <v>181</v>
      </c>
      <c r="G919" s="20">
        <v>1854</v>
      </c>
      <c r="H919" s="25">
        <v>0.5</v>
      </c>
      <c r="I919" s="25">
        <v>0.69097222222222221</v>
      </c>
      <c r="J919" s="20">
        <v>12</v>
      </c>
      <c r="K919" s="20">
        <v>12</v>
      </c>
      <c r="L919" s="20">
        <v>0</v>
      </c>
      <c r="M919" s="26">
        <v>100</v>
      </c>
      <c r="N919" s="20"/>
    </row>
    <row r="920" spans="3:14">
      <c r="C920" s="21">
        <v>45823</v>
      </c>
      <c r="D920" s="20" t="s">
        <v>36</v>
      </c>
      <c r="E920" s="20" t="s">
        <v>375</v>
      </c>
      <c r="F920" s="20" t="s">
        <v>278</v>
      </c>
      <c r="G920" s="20">
        <v>775</v>
      </c>
      <c r="H920" s="25">
        <v>0.3576388888888889</v>
      </c>
      <c r="I920" s="25">
        <v>0.44444444444444442</v>
      </c>
      <c r="J920" s="20">
        <v>45</v>
      </c>
      <c r="K920" s="20">
        <v>6</v>
      </c>
      <c r="L920" s="20">
        <v>39</v>
      </c>
      <c r="M920" s="26">
        <v>13.333333333333334</v>
      </c>
      <c r="N920" s="20"/>
    </row>
    <row r="921" spans="3:14">
      <c r="C921" s="21">
        <v>45823</v>
      </c>
      <c r="D921" s="20" t="s">
        <v>36</v>
      </c>
      <c r="E921" s="20" t="s">
        <v>394</v>
      </c>
      <c r="F921" s="20" t="s">
        <v>395</v>
      </c>
      <c r="G921" s="20">
        <v>438</v>
      </c>
      <c r="H921" s="25">
        <v>0.55902777777777779</v>
      </c>
      <c r="I921" s="25">
        <v>0.68402777777777779</v>
      </c>
      <c r="J921" s="20">
        <v>12</v>
      </c>
      <c r="K921" s="20">
        <v>4</v>
      </c>
      <c r="L921" s="20">
        <v>8</v>
      </c>
      <c r="M921" s="26">
        <v>33.333333333333336</v>
      </c>
      <c r="N921" s="20"/>
    </row>
    <row r="922" spans="3:14">
      <c r="C922" s="21">
        <v>45823</v>
      </c>
      <c r="D922" s="20" t="s">
        <v>37</v>
      </c>
      <c r="E922" s="20" t="s">
        <v>192</v>
      </c>
      <c r="F922" s="20" t="s">
        <v>193</v>
      </c>
      <c r="G922" s="20">
        <v>1147</v>
      </c>
      <c r="H922" s="25">
        <v>0.28125</v>
      </c>
      <c r="I922" s="25">
        <v>0.37152777777777779</v>
      </c>
      <c r="J922" s="20">
        <v>12</v>
      </c>
      <c r="K922" s="20">
        <v>12</v>
      </c>
      <c r="L922" s="20">
        <v>0</v>
      </c>
      <c r="M922" s="26">
        <v>100</v>
      </c>
      <c r="N922" s="20"/>
    </row>
    <row r="923" spans="3:14">
      <c r="C923" s="21">
        <v>45823</v>
      </c>
      <c r="D923" s="20" t="s">
        <v>37</v>
      </c>
      <c r="E923" s="20" t="s">
        <v>147</v>
      </c>
      <c r="F923" s="20" t="s">
        <v>181</v>
      </c>
      <c r="G923" s="20">
        <v>1318</v>
      </c>
      <c r="H923" s="25">
        <v>0.76736111111111116</v>
      </c>
      <c r="I923" s="25">
        <v>0.97916666666666663</v>
      </c>
      <c r="J923" s="20">
        <v>26</v>
      </c>
      <c r="K923" s="20">
        <v>25</v>
      </c>
      <c r="L923" s="20">
        <v>1</v>
      </c>
      <c r="M923" s="26">
        <v>96.15384615384616</v>
      </c>
      <c r="N923" s="20"/>
    </row>
    <row r="924" spans="3:14">
      <c r="C924" s="21">
        <v>45823</v>
      </c>
      <c r="D924" s="20" t="s">
        <v>206</v>
      </c>
      <c r="E924" s="20" t="s">
        <v>13</v>
      </c>
      <c r="F924" s="20" t="s">
        <v>250</v>
      </c>
      <c r="G924" s="20">
        <v>586</v>
      </c>
      <c r="H924" s="25">
        <v>0.52777777777777779</v>
      </c>
      <c r="I924" s="25">
        <v>0.61805555555555558</v>
      </c>
      <c r="J924" s="20">
        <v>45</v>
      </c>
      <c r="K924" s="20">
        <v>35</v>
      </c>
      <c r="L924" s="20">
        <v>10</v>
      </c>
      <c r="M924" s="26">
        <v>77.777777777777771</v>
      </c>
      <c r="N924" s="20"/>
    </row>
    <row r="925" spans="3:14">
      <c r="C925" s="21">
        <v>45823</v>
      </c>
      <c r="D925" s="20" t="s">
        <v>192</v>
      </c>
      <c r="E925" s="20" t="s">
        <v>36</v>
      </c>
      <c r="F925" s="20" t="s">
        <v>193</v>
      </c>
      <c r="G925" s="20">
        <v>1134</v>
      </c>
      <c r="H925" s="25">
        <v>0.67013888888888884</v>
      </c>
      <c r="I925" s="25">
        <v>0.75694444444444442</v>
      </c>
      <c r="J925" s="20">
        <v>12</v>
      </c>
      <c r="K925" s="20">
        <v>11</v>
      </c>
      <c r="L925" s="20">
        <v>1</v>
      </c>
      <c r="M925" s="26">
        <v>91.666666666666671</v>
      </c>
      <c r="N925" s="20"/>
    </row>
    <row r="926" spans="3:14">
      <c r="C926" s="21">
        <v>45823</v>
      </c>
      <c r="D926" s="20" t="s">
        <v>192</v>
      </c>
      <c r="E926" s="20" t="s">
        <v>13</v>
      </c>
      <c r="F926" s="20" t="s">
        <v>250</v>
      </c>
      <c r="G926" s="20">
        <v>1328</v>
      </c>
      <c r="H926" s="25">
        <v>0.50694444444444442</v>
      </c>
      <c r="I926" s="25">
        <v>0.625</v>
      </c>
      <c r="J926" s="20">
        <v>45</v>
      </c>
      <c r="K926" s="20">
        <v>27</v>
      </c>
      <c r="L926" s="20">
        <v>18</v>
      </c>
      <c r="M926" s="26">
        <v>60</v>
      </c>
      <c r="N926" s="20"/>
    </row>
    <row r="927" spans="3:14">
      <c r="C927" s="21">
        <v>45823</v>
      </c>
      <c r="D927" s="20" t="s">
        <v>147</v>
      </c>
      <c r="E927" s="20" t="s">
        <v>33</v>
      </c>
      <c r="F927" s="20" t="s">
        <v>181</v>
      </c>
      <c r="G927" s="20">
        <v>1305</v>
      </c>
      <c r="H927" s="25">
        <v>0.55208333333333337</v>
      </c>
      <c r="I927" s="25">
        <v>0.70833333333333337</v>
      </c>
      <c r="J927" s="20">
        <v>18</v>
      </c>
      <c r="K927" s="20">
        <v>18</v>
      </c>
      <c r="L927" s="20">
        <v>0</v>
      </c>
      <c r="M927" s="26">
        <v>100</v>
      </c>
      <c r="N927" s="20"/>
    </row>
    <row r="928" spans="3:14">
      <c r="C928" s="21">
        <v>45823</v>
      </c>
      <c r="D928" s="20" t="s">
        <v>147</v>
      </c>
      <c r="E928" s="20" t="s">
        <v>180</v>
      </c>
      <c r="F928" s="20" t="s">
        <v>181</v>
      </c>
      <c r="G928" s="20">
        <v>2020</v>
      </c>
      <c r="H928" s="25">
        <v>0.76736111111111116</v>
      </c>
      <c r="I928" s="25">
        <v>0.82986111111111116</v>
      </c>
      <c r="J928" s="20">
        <v>74</v>
      </c>
      <c r="K928" s="20">
        <v>65</v>
      </c>
      <c r="L928" s="20">
        <v>9</v>
      </c>
      <c r="M928" s="26">
        <v>87.837837837837839</v>
      </c>
      <c r="N928" s="20"/>
    </row>
    <row r="929" spans="3:14">
      <c r="C929" s="21">
        <v>45823</v>
      </c>
      <c r="D929" s="20" t="s">
        <v>147</v>
      </c>
      <c r="E929" s="20" t="s">
        <v>180</v>
      </c>
      <c r="F929" s="20" t="s">
        <v>181</v>
      </c>
      <c r="G929" s="20">
        <v>2022</v>
      </c>
      <c r="H929" s="25">
        <v>0.83680555555555558</v>
      </c>
      <c r="I929" s="25">
        <v>0.90277777777777779</v>
      </c>
      <c r="J929" s="20">
        <v>12</v>
      </c>
      <c r="K929" s="20">
        <v>12</v>
      </c>
      <c r="L929" s="20">
        <v>0</v>
      </c>
      <c r="M929" s="26">
        <v>100</v>
      </c>
      <c r="N929" s="20"/>
    </row>
    <row r="930" spans="3:14">
      <c r="C930" s="21">
        <v>45823</v>
      </c>
      <c r="D930" s="20" t="s">
        <v>147</v>
      </c>
      <c r="E930" s="20" t="s">
        <v>36</v>
      </c>
      <c r="F930" s="20" t="s">
        <v>181</v>
      </c>
      <c r="G930" s="20">
        <v>1855</v>
      </c>
      <c r="H930" s="25">
        <v>0.59722222222222221</v>
      </c>
      <c r="I930" s="25">
        <v>0.71180555555555558</v>
      </c>
      <c r="J930" s="20">
        <v>12</v>
      </c>
      <c r="K930" s="20">
        <v>12</v>
      </c>
      <c r="L930" s="20">
        <v>0</v>
      </c>
      <c r="M930" s="26">
        <v>100</v>
      </c>
      <c r="N930" s="20"/>
    </row>
    <row r="931" spans="3:14">
      <c r="C931" s="21">
        <v>45823</v>
      </c>
      <c r="D931" s="20" t="s">
        <v>147</v>
      </c>
      <c r="E931" s="20" t="s">
        <v>37</v>
      </c>
      <c r="F931" s="20" t="s">
        <v>181</v>
      </c>
      <c r="G931" s="20">
        <v>1317</v>
      </c>
      <c r="H931" s="25">
        <v>0.58680555555555558</v>
      </c>
      <c r="I931" s="25">
        <v>0.72569444444444442</v>
      </c>
      <c r="J931" s="20">
        <v>20</v>
      </c>
      <c r="K931" s="20">
        <v>20</v>
      </c>
      <c r="L931" s="20">
        <v>0</v>
      </c>
      <c r="M931" s="26">
        <v>100</v>
      </c>
      <c r="N931" s="20"/>
    </row>
    <row r="932" spans="3:14">
      <c r="C932" s="21">
        <v>45823</v>
      </c>
      <c r="D932" s="20" t="s">
        <v>147</v>
      </c>
      <c r="E932" s="20" t="s">
        <v>13</v>
      </c>
      <c r="F932" s="20" t="s">
        <v>181</v>
      </c>
      <c r="G932" s="20">
        <v>1859</v>
      </c>
      <c r="H932" s="25">
        <v>0.55208333333333337</v>
      </c>
      <c r="I932" s="25">
        <v>0.70138888888888884</v>
      </c>
      <c r="J932" s="20">
        <v>50</v>
      </c>
      <c r="K932" s="20">
        <v>50</v>
      </c>
      <c r="L932" s="20">
        <v>0</v>
      </c>
      <c r="M932" s="26">
        <v>100</v>
      </c>
      <c r="N932" s="20"/>
    </row>
    <row r="933" spans="3:14">
      <c r="C933" s="21">
        <v>45823</v>
      </c>
      <c r="D933" s="20" t="s">
        <v>147</v>
      </c>
      <c r="E933" s="20" t="s">
        <v>22</v>
      </c>
      <c r="F933" s="20" t="s">
        <v>181</v>
      </c>
      <c r="G933" s="20">
        <v>1313</v>
      </c>
      <c r="H933" s="25">
        <v>0.59375</v>
      </c>
      <c r="I933" s="25">
        <v>0.72569444444444442</v>
      </c>
      <c r="J933" s="20">
        <v>10</v>
      </c>
      <c r="K933" s="20">
        <v>10</v>
      </c>
      <c r="L933" s="20">
        <v>0</v>
      </c>
      <c r="M933" s="26">
        <v>100</v>
      </c>
      <c r="N933" s="20"/>
    </row>
    <row r="934" spans="3:14">
      <c r="C934" s="21">
        <v>45823</v>
      </c>
      <c r="D934" s="20" t="s">
        <v>13</v>
      </c>
      <c r="E934" s="20" t="s">
        <v>354</v>
      </c>
      <c r="F934" s="20" t="s">
        <v>355</v>
      </c>
      <c r="G934" s="20">
        <v>110</v>
      </c>
      <c r="H934" s="25">
        <v>0.69097222222222221</v>
      </c>
      <c r="I934" s="25">
        <v>0.94791666666666663</v>
      </c>
      <c r="J934" s="20">
        <v>30</v>
      </c>
      <c r="K934" s="20">
        <v>0</v>
      </c>
      <c r="L934" s="20">
        <v>30</v>
      </c>
      <c r="M934" s="26">
        <v>0</v>
      </c>
      <c r="N934" s="20"/>
    </row>
    <row r="935" spans="3:14">
      <c r="C935" s="21">
        <v>45823</v>
      </c>
      <c r="D935" s="20" t="s">
        <v>13</v>
      </c>
      <c r="E935" s="20" t="s">
        <v>484</v>
      </c>
      <c r="F935" s="20" t="s">
        <v>548</v>
      </c>
      <c r="G935" s="20">
        <v>1805</v>
      </c>
      <c r="H935" s="25">
        <v>0.53125</v>
      </c>
      <c r="I935" s="25">
        <v>0.71527777777777779</v>
      </c>
      <c r="J935" s="20">
        <v>50</v>
      </c>
      <c r="K935" s="20">
        <v>0</v>
      </c>
      <c r="L935" s="20">
        <v>50</v>
      </c>
      <c r="M935" s="26">
        <v>0</v>
      </c>
      <c r="N935" s="20"/>
    </row>
    <row r="936" spans="3:14">
      <c r="C936" s="21">
        <v>45823</v>
      </c>
      <c r="D936" s="20" t="s">
        <v>13</v>
      </c>
      <c r="E936" s="20" t="s">
        <v>544</v>
      </c>
      <c r="F936" s="20" t="s">
        <v>250</v>
      </c>
      <c r="G936" s="20">
        <v>1241</v>
      </c>
      <c r="H936" s="25">
        <v>0.66666666666666663</v>
      </c>
      <c r="I936" s="25">
        <v>0.76388888888888884</v>
      </c>
      <c r="J936" s="20">
        <v>50</v>
      </c>
      <c r="K936" s="20">
        <v>0</v>
      </c>
      <c r="L936" s="20">
        <v>50</v>
      </c>
      <c r="M936" s="26">
        <v>0</v>
      </c>
      <c r="N936" s="20"/>
    </row>
    <row r="937" spans="3:14">
      <c r="C937" s="21">
        <v>45823</v>
      </c>
      <c r="D937" s="20" t="s">
        <v>13</v>
      </c>
      <c r="E937" s="20" t="s">
        <v>223</v>
      </c>
      <c r="F937" s="20" t="s">
        <v>250</v>
      </c>
      <c r="G937" s="20">
        <v>871</v>
      </c>
      <c r="H937" s="25">
        <v>0.48958333333333331</v>
      </c>
      <c r="I937" s="25">
        <v>0.62152777777777779</v>
      </c>
      <c r="J937" s="20">
        <v>45</v>
      </c>
      <c r="K937" s="20">
        <v>39</v>
      </c>
      <c r="L937" s="20">
        <v>6</v>
      </c>
      <c r="M937" s="26">
        <v>86.666666666666671</v>
      </c>
      <c r="N937" s="20"/>
    </row>
    <row r="938" spans="3:14">
      <c r="C938" s="21">
        <v>45823</v>
      </c>
      <c r="D938" s="20" t="s">
        <v>13</v>
      </c>
      <c r="E938" s="20" t="s">
        <v>545</v>
      </c>
      <c r="F938" s="20" t="s">
        <v>250</v>
      </c>
      <c r="G938" s="20">
        <v>689</v>
      </c>
      <c r="H938" s="25">
        <v>0.71527777777777779</v>
      </c>
      <c r="I938" s="25">
        <v>0.81597222222222221</v>
      </c>
      <c r="J938" s="20">
        <v>45</v>
      </c>
      <c r="K938" s="20">
        <v>25</v>
      </c>
      <c r="L938" s="20">
        <v>20</v>
      </c>
      <c r="M938" s="26">
        <v>55.555555555555557</v>
      </c>
      <c r="N938" s="20"/>
    </row>
    <row r="939" spans="3:14">
      <c r="C939" s="21">
        <v>45823</v>
      </c>
      <c r="D939" s="20" t="s">
        <v>13</v>
      </c>
      <c r="E939" s="20" t="s">
        <v>192</v>
      </c>
      <c r="F939" s="20" t="s">
        <v>250</v>
      </c>
      <c r="G939" s="20">
        <v>1327</v>
      </c>
      <c r="H939" s="25">
        <v>0.3611111111111111</v>
      </c>
      <c r="I939" s="25">
        <v>0.47569444444444442</v>
      </c>
      <c r="J939" s="20">
        <v>45</v>
      </c>
      <c r="K939" s="20">
        <v>18</v>
      </c>
      <c r="L939" s="20">
        <v>27</v>
      </c>
      <c r="M939" s="26">
        <v>40</v>
      </c>
      <c r="N939" s="20"/>
    </row>
    <row r="940" spans="3:14">
      <c r="C940" s="21">
        <v>45823</v>
      </c>
      <c r="D940" s="20" t="s">
        <v>13</v>
      </c>
      <c r="E940" s="20" t="s">
        <v>147</v>
      </c>
      <c r="F940" s="20" t="s">
        <v>181</v>
      </c>
      <c r="G940" s="20">
        <v>1858</v>
      </c>
      <c r="H940" s="25">
        <v>0.49652777777777779</v>
      </c>
      <c r="I940" s="25">
        <v>0.71527777777777779</v>
      </c>
      <c r="J940" s="20">
        <v>50</v>
      </c>
      <c r="K940" s="20">
        <v>41</v>
      </c>
      <c r="L940" s="20">
        <v>9</v>
      </c>
      <c r="M940" s="26">
        <v>82</v>
      </c>
      <c r="N940" s="20"/>
    </row>
    <row r="941" spans="3:14">
      <c r="C941" s="21">
        <v>45823</v>
      </c>
      <c r="D941" s="20" t="s">
        <v>13</v>
      </c>
      <c r="E941" s="20" t="s">
        <v>346</v>
      </c>
      <c r="F941" s="20" t="s">
        <v>250</v>
      </c>
      <c r="G941" s="20">
        <v>571</v>
      </c>
      <c r="H941" s="25">
        <v>0.41319444444444442</v>
      </c>
      <c r="I941" s="25">
        <v>0.49652777777777779</v>
      </c>
      <c r="J941" s="20">
        <v>45</v>
      </c>
      <c r="K941" s="20">
        <v>13</v>
      </c>
      <c r="L941" s="20">
        <v>32</v>
      </c>
      <c r="M941" s="26">
        <v>28.888888888888889</v>
      </c>
      <c r="N941" s="20"/>
    </row>
    <row r="942" spans="3:14">
      <c r="C942" s="21">
        <v>45823</v>
      </c>
      <c r="D942" s="20" t="s">
        <v>13</v>
      </c>
      <c r="E942" s="20" t="s">
        <v>348</v>
      </c>
      <c r="F942" s="20" t="s">
        <v>250</v>
      </c>
      <c r="G942" s="20">
        <v>953</v>
      </c>
      <c r="H942" s="25">
        <v>0.44097222222222221</v>
      </c>
      <c r="I942" s="25">
        <v>0.59722222222222221</v>
      </c>
      <c r="J942" s="20">
        <v>45</v>
      </c>
      <c r="K942" s="20">
        <v>42</v>
      </c>
      <c r="L942" s="20">
        <v>3</v>
      </c>
      <c r="M942" s="26">
        <v>93.333333333333329</v>
      </c>
      <c r="N942" s="20"/>
    </row>
    <row r="943" spans="3:14">
      <c r="C943" s="21">
        <v>45823</v>
      </c>
      <c r="D943" s="20" t="s">
        <v>13</v>
      </c>
      <c r="E943" s="20" t="s">
        <v>358</v>
      </c>
      <c r="F943" s="20" t="s">
        <v>528</v>
      </c>
      <c r="G943" s="20">
        <v>416</v>
      </c>
      <c r="H943" s="25">
        <v>0.51041666666666663</v>
      </c>
      <c r="I943" s="25">
        <v>0.71180555555555558</v>
      </c>
      <c r="J943" s="20">
        <v>25</v>
      </c>
      <c r="K943" s="20">
        <v>14</v>
      </c>
      <c r="L943" s="20">
        <v>11</v>
      </c>
      <c r="M943" s="26">
        <v>56</v>
      </c>
      <c r="N943" s="20"/>
    </row>
    <row r="944" spans="3:14">
      <c r="C944" s="21">
        <v>45823</v>
      </c>
      <c r="D944" s="20" t="s">
        <v>13</v>
      </c>
      <c r="E944" s="20" t="s">
        <v>236</v>
      </c>
      <c r="F944" s="20" t="s">
        <v>250</v>
      </c>
      <c r="G944" s="20">
        <v>809</v>
      </c>
      <c r="H944" s="25">
        <v>0.49652777777777779</v>
      </c>
      <c r="I944" s="25">
        <v>0.61805555555555558</v>
      </c>
      <c r="J944" s="20">
        <v>40</v>
      </c>
      <c r="K944" s="20">
        <v>40</v>
      </c>
      <c r="L944" s="20">
        <v>0</v>
      </c>
      <c r="M944" s="26">
        <v>100</v>
      </c>
      <c r="N944" s="20"/>
    </row>
    <row r="945" spans="3:14">
      <c r="C945" s="21">
        <v>45823</v>
      </c>
      <c r="D945" s="20" t="s">
        <v>13</v>
      </c>
      <c r="E945" s="20" t="s">
        <v>294</v>
      </c>
      <c r="F945" s="20" t="s">
        <v>295</v>
      </c>
      <c r="G945" s="20">
        <v>472</v>
      </c>
      <c r="H945" s="25">
        <v>0.4236111111111111</v>
      </c>
      <c r="I945" s="25">
        <v>0.61111111111111116</v>
      </c>
      <c r="J945" s="20">
        <v>40</v>
      </c>
      <c r="K945" s="20">
        <v>24</v>
      </c>
      <c r="L945" s="20">
        <v>16</v>
      </c>
      <c r="M945" s="26">
        <v>60</v>
      </c>
      <c r="N945" s="20"/>
    </row>
    <row r="946" spans="3:14">
      <c r="C946" s="21">
        <v>45823</v>
      </c>
      <c r="D946" s="20" t="s">
        <v>13</v>
      </c>
      <c r="E946" s="20" t="s">
        <v>301</v>
      </c>
      <c r="F946" s="20" t="s">
        <v>549</v>
      </c>
      <c r="G946" s="20">
        <v>5117</v>
      </c>
      <c r="H946" s="25">
        <v>0.59722222222222221</v>
      </c>
      <c r="I946" s="25">
        <v>0.79861111111111116</v>
      </c>
      <c r="J946" s="20">
        <v>189</v>
      </c>
      <c r="K946" s="20">
        <v>87</v>
      </c>
      <c r="L946" s="20">
        <v>102</v>
      </c>
      <c r="M946" s="26">
        <v>46.031746031746032</v>
      </c>
      <c r="N946" s="20"/>
    </row>
    <row r="947" spans="3:14">
      <c r="C947" s="21">
        <v>45823</v>
      </c>
      <c r="D947" s="20" t="s">
        <v>13</v>
      </c>
      <c r="E947" s="20" t="s">
        <v>394</v>
      </c>
      <c r="F947" s="20" t="s">
        <v>395</v>
      </c>
      <c r="G947" s="20">
        <v>434</v>
      </c>
      <c r="H947" s="25">
        <v>0.64583333333333337</v>
      </c>
      <c r="I947" s="25">
        <v>0.79513888888888884</v>
      </c>
      <c r="J947" s="20">
        <v>81</v>
      </c>
      <c r="K947" s="20">
        <v>21</v>
      </c>
      <c r="L947" s="20">
        <v>60</v>
      </c>
      <c r="M947" s="26">
        <v>25.925925925925927</v>
      </c>
      <c r="N947" s="20"/>
    </row>
    <row r="948" spans="3:14">
      <c r="C948" s="21">
        <v>45823</v>
      </c>
      <c r="D948" s="20" t="s">
        <v>424</v>
      </c>
      <c r="E948" s="20" t="s">
        <v>20</v>
      </c>
      <c r="F948" s="20" t="s">
        <v>549</v>
      </c>
      <c r="G948" s="20">
        <v>5114</v>
      </c>
      <c r="H948" s="25">
        <v>0.43402777777777779</v>
      </c>
      <c r="I948" s="25">
        <v>0.49652777777777779</v>
      </c>
      <c r="J948" s="20">
        <v>189</v>
      </c>
      <c r="K948" s="20">
        <v>189</v>
      </c>
      <c r="L948" s="20">
        <v>0</v>
      </c>
      <c r="M948" s="26">
        <v>100</v>
      </c>
      <c r="N948" s="20"/>
    </row>
    <row r="949" spans="3:14">
      <c r="C949" s="21">
        <v>45823</v>
      </c>
      <c r="D949" s="20" t="s">
        <v>196</v>
      </c>
      <c r="E949" s="20" t="s">
        <v>13</v>
      </c>
      <c r="F949" s="20" t="s">
        <v>250</v>
      </c>
      <c r="G949" s="20">
        <v>742</v>
      </c>
      <c r="H949" s="25">
        <v>0.50694444444444442</v>
      </c>
      <c r="I949" s="25">
        <v>0.625</v>
      </c>
      <c r="J949" s="20">
        <v>30</v>
      </c>
      <c r="K949" s="20">
        <v>11</v>
      </c>
      <c r="L949" s="20">
        <v>19</v>
      </c>
      <c r="M949" s="26">
        <v>36.666666666666664</v>
      </c>
      <c r="N949" s="20"/>
    </row>
    <row r="950" spans="3:14">
      <c r="C950" s="21">
        <v>45823</v>
      </c>
      <c r="D950" s="20" t="s">
        <v>348</v>
      </c>
      <c r="E950" s="20" t="s">
        <v>13</v>
      </c>
      <c r="F950" s="20" t="s">
        <v>250</v>
      </c>
      <c r="G950" s="20">
        <v>954</v>
      </c>
      <c r="H950" s="25">
        <v>0.625</v>
      </c>
      <c r="I950" s="25">
        <v>0.78125</v>
      </c>
      <c r="J950" s="20">
        <v>45</v>
      </c>
      <c r="K950" s="20">
        <v>45</v>
      </c>
      <c r="L950" s="20">
        <v>0</v>
      </c>
      <c r="M950" s="26">
        <v>100</v>
      </c>
      <c r="N950" s="20"/>
    </row>
    <row r="951" spans="3:14">
      <c r="C951" s="21">
        <v>45823</v>
      </c>
      <c r="D951" s="20" t="s">
        <v>358</v>
      </c>
      <c r="E951" s="20" t="s">
        <v>33</v>
      </c>
      <c r="F951" s="20" t="s">
        <v>278</v>
      </c>
      <c r="G951" s="20">
        <v>788</v>
      </c>
      <c r="H951" s="25">
        <v>0.86458333333333337</v>
      </c>
      <c r="I951" s="25">
        <v>0.99652777777777779</v>
      </c>
      <c r="J951" s="20">
        <v>45</v>
      </c>
      <c r="K951" s="20">
        <v>45</v>
      </c>
      <c r="L951" s="20">
        <v>0</v>
      </c>
      <c r="M951" s="26">
        <v>100</v>
      </c>
      <c r="N951" s="20"/>
    </row>
    <row r="952" spans="3:14">
      <c r="C952" s="21">
        <v>45823</v>
      </c>
      <c r="D952" s="20" t="s">
        <v>358</v>
      </c>
      <c r="E952" s="20" t="s">
        <v>13</v>
      </c>
      <c r="F952" s="20" t="s">
        <v>528</v>
      </c>
      <c r="G952" s="20">
        <v>415</v>
      </c>
      <c r="H952" s="25">
        <v>0.34027777777777779</v>
      </c>
      <c r="I952" s="25">
        <v>0.46875</v>
      </c>
      <c r="J952" s="20">
        <v>12</v>
      </c>
      <c r="K952" s="20">
        <v>0</v>
      </c>
      <c r="L952" s="20">
        <v>12</v>
      </c>
      <c r="M952" s="26">
        <v>0</v>
      </c>
      <c r="N952" s="20"/>
    </row>
    <row r="953" spans="3:14">
      <c r="C953" s="21">
        <v>45823</v>
      </c>
      <c r="D953" s="20" t="s">
        <v>236</v>
      </c>
      <c r="E953" s="20" t="s">
        <v>13</v>
      </c>
      <c r="F953" s="20" t="s">
        <v>250</v>
      </c>
      <c r="G953" s="20">
        <v>808</v>
      </c>
      <c r="H953" s="25">
        <v>0.51736111111111116</v>
      </c>
      <c r="I953" s="25">
        <v>0.64930555555555558</v>
      </c>
      <c r="J953" s="20">
        <v>45</v>
      </c>
      <c r="K953" s="20">
        <v>18</v>
      </c>
      <c r="L953" s="20">
        <v>27</v>
      </c>
      <c r="M953" s="26">
        <v>40</v>
      </c>
      <c r="N953" s="20"/>
    </row>
    <row r="954" spans="3:14">
      <c r="C954" s="21">
        <v>45823</v>
      </c>
      <c r="D954" s="20" t="s">
        <v>291</v>
      </c>
      <c r="E954" s="20" t="s">
        <v>36</v>
      </c>
      <c r="F954" s="20" t="s">
        <v>292</v>
      </c>
      <c r="G954" s="20">
        <v>683</v>
      </c>
      <c r="H954" s="25">
        <v>0.45833333333333331</v>
      </c>
      <c r="I954" s="25">
        <v>0.56944444444444442</v>
      </c>
      <c r="J954" s="20">
        <v>12</v>
      </c>
      <c r="K954" s="20">
        <v>12</v>
      </c>
      <c r="L954" s="20">
        <v>0</v>
      </c>
      <c r="M954" s="26">
        <v>100</v>
      </c>
      <c r="N954" s="20"/>
    </row>
    <row r="955" spans="3:14">
      <c r="C955" s="21">
        <v>45823</v>
      </c>
      <c r="D955" s="20" t="s">
        <v>291</v>
      </c>
      <c r="E955" s="20" t="s">
        <v>13</v>
      </c>
      <c r="F955" s="20" t="s">
        <v>292</v>
      </c>
      <c r="G955" s="20">
        <v>685</v>
      </c>
      <c r="H955" s="25">
        <v>0.54861111111111116</v>
      </c>
      <c r="I955" s="25">
        <v>0.68055555555555558</v>
      </c>
      <c r="J955" s="20">
        <v>26</v>
      </c>
      <c r="K955" s="20">
        <v>7</v>
      </c>
      <c r="L955" s="20">
        <v>19</v>
      </c>
      <c r="M955" s="26">
        <v>26.923076923076923</v>
      </c>
      <c r="N955" s="20"/>
    </row>
    <row r="956" spans="3:14">
      <c r="C956" s="21">
        <v>45823</v>
      </c>
      <c r="D956" s="20" t="s">
        <v>375</v>
      </c>
      <c r="E956" s="20" t="s">
        <v>22</v>
      </c>
      <c r="F956" s="20" t="s">
        <v>278</v>
      </c>
      <c r="G956" s="20">
        <v>776</v>
      </c>
      <c r="H956" s="25">
        <v>0.4861111111111111</v>
      </c>
      <c r="I956" s="25">
        <v>0.59375</v>
      </c>
      <c r="J956" s="20">
        <v>45</v>
      </c>
      <c r="K956" s="20">
        <v>4</v>
      </c>
      <c r="L956" s="20">
        <v>41</v>
      </c>
      <c r="M956" s="26">
        <v>8.8888888888888893</v>
      </c>
      <c r="N956" s="20"/>
    </row>
    <row r="957" spans="3:14">
      <c r="C957" s="21">
        <v>45823</v>
      </c>
      <c r="D957" s="20" t="s">
        <v>301</v>
      </c>
      <c r="E957" s="20" t="s">
        <v>13</v>
      </c>
      <c r="F957" s="20" t="s">
        <v>549</v>
      </c>
      <c r="G957" s="20">
        <v>5118</v>
      </c>
      <c r="H957" s="25">
        <v>0.83333333333333337</v>
      </c>
      <c r="I957" s="25">
        <v>0.95138888888888884</v>
      </c>
      <c r="J957" s="20">
        <v>144</v>
      </c>
      <c r="K957" s="20">
        <v>0</v>
      </c>
      <c r="L957" s="20">
        <v>144</v>
      </c>
      <c r="M957" s="26">
        <v>0</v>
      </c>
      <c r="N957" s="20"/>
    </row>
    <row r="958" spans="3:14">
      <c r="C958" s="21">
        <v>45823</v>
      </c>
      <c r="D958" s="20" t="s">
        <v>301</v>
      </c>
      <c r="E958" s="20" t="s">
        <v>291</v>
      </c>
      <c r="F958" s="20" t="s">
        <v>292</v>
      </c>
      <c r="G958" s="20">
        <v>362</v>
      </c>
      <c r="H958" s="25">
        <v>0.2361111111111111</v>
      </c>
      <c r="I958" s="25">
        <v>0.27083333333333331</v>
      </c>
      <c r="J958" s="20">
        <v>12</v>
      </c>
      <c r="K958" s="20">
        <v>12</v>
      </c>
      <c r="L958" s="20">
        <v>0</v>
      </c>
      <c r="M958" s="26">
        <v>100</v>
      </c>
      <c r="N958" s="20"/>
    </row>
    <row r="959" spans="3:14">
      <c r="C959" s="21">
        <v>45823</v>
      </c>
      <c r="D959" s="20" t="s">
        <v>301</v>
      </c>
      <c r="E959" s="20" t="s">
        <v>291</v>
      </c>
      <c r="F959" s="20" t="s">
        <v>292</v>
      </c>
      <c r="G959" s="20">
        <v>312</v>
      </c>
      <c r="H959" s="25">
        <v>0.4201388888888889</v>
      </c>
      <c r="I959" s="25">
        <v>0.4548611111111111</v>
      </c>
      <c r="J959" s="20">
        <v>26</v>
      </c>
      <c r="K959" s="20">
        <v>7</v>
      </c>
      <c r="L959" s="20">
        <v>19</v>
      </c>
      <c r="M959" s="26">
        <v>26.923076923076923</v>
      </c>
      <c r="N959" s="20"/>
    </row>
    <row r="960" spans="3:14">
      <c r="C960" s="21">
        <v>45823</v>
      </c>
      <c r="D960" s="20" t="s">
        <v>310</v>
      </c>
      <c r="E960" s="20" t="s">
        <v>13</v>
      </c>
      <c r="F960" s="20" t="s">
        <v>250</v>
      </c>
      <c r="G960" s="20">
        <v>678</v>
      </c>
      <c r="H960" s="25">
        <v>0.5</v>
      </c>
      <c r="I960" s="25">
        <v>0.61111111111111116</v>
      </c>
      <c r="J960" s="20">
        <v>45</v>
      </c>
      <c r="K960" s="20">
        <v>19</v>
      </c>
      <c r="L960" s="20">
        <v>26</v>
      </c>
      <c r="M960" s="26">
        <v>42.222222222222221</v>
      </c>
      <c r="N960" s="20"/>
    </row>
    <row r="961" spans="3:14">
      <c r="C961" s="21">
        <v>45823</v>
      </c>
      <c r="D961" s="20" t="s">
        <v>22</v>
      </c>
      <c r="E961" s="20" t="s">
        <v>147</v>
      </c>
      <c r="F961" s="20" t="s">
        <v>181</v>
      </c>
      <c r="G961" s="20">
        <v>1302</v>
      </c>
      <c r="H961" s="25">
        <v>0.4826388888888889</v>
      </c>
      <c r="I961" s="25">
        <v>0.69097222222222221</v>
      </c>
      <c r="J961" s="20">
        <v>12</v>
      </c>
      <c r="K961" s="20">
        <v>12</v>
      </c>
      <c r="L961" s="20">
        <v>0</v>
      </c>
      <c r="M961" s="26">
        <v>100</v>
      </c>
      <c r="N961" s="20"/>
    </row>
    <row r="962" spans="3:14">
      <c r="C962" s="21">
        <v>45823</v>
      </c>
      <c r="D962" s="20" t="s">
        <v>22</v>
      </c>
      <c r="E962" s="20" t="s">
        <v>358</v>
      </c>
      <c r="F962" s="20" t="s">
        <v>278</v>
      </c>
      <c r="G962" s="20">
        <v>787</v>
      </c>
      <c r="H962" s="25">
        <v>0.63541666666666663</v>
      </c>
      <c r="I962" s="25">
        <v>0.82291666666666663</v>
      </c>
      <c r="J962" s="20">
        <v>45</v>
      </c>
      <c r="K962" s="20">
        <v>11</v>
      </c>
      <c r="L962" s="20">
        <v>34</v>
      </c>
      <c r="M962" s="26">
        <v>24.444444444444443</v>
      </c>
      <c r="N962" s="20"/>
    </row>
    <row r="963" spans="3:14">
      <c r="C963" s="21">
        <v>45823</v>
      </c>
      <c r="D963" s="20" t="s">
        <v>394</v>
      </c>
      <c r="E963" s="20" t="s">
        <v>36</v>
      </c>
      <c r="F963" s="20" t="s">
        <v>395</v>
      </c>
      <c r="G963" s="20">
        <v>437</v>
      </c>
      <c r="H963" s="25">
        <v>0.3888888888888889</v>
      </c>
      <c r="I963" s="25">
        <v>0.52083333333333337</v>
      </c>
      <c r="J963" s="20">
        <v>12</v>
      </c>
      <c r="K963" s="20">
        <v>12</v>
      </c>
      <c r="L963" s="20">
        <v>0</v>
      </c>
      <c r="M963" s="26">
        <v>100</v>
      </c>
      <c r="N963" s="20"/>
    </row>
    <row r="964" spans="3:14">
      <c r="C964" s="21">
        <v>45823</v>
      </c>
      <c r="D964" s="20" t="s">
        <v>394</v>
      </c>
      <c r="E964" s="20" t="s">
        <v>13</v>
      </c>
      <c r="F964" s="20" t="s">
        <v>395</v>
      </c>
      <c r="G964" s="20">
        <v>433</v>
      </c>
      <c r="H964" s="25">
        <v>0.44444444444444442</v>
      </c>
      <c r="I964" s="25">
        <v>0.60763888888888884</v>
      </c>
      <c r="J964" s="20">
        <v>26</v>
      </c>
      <c r="K964" s="20">
        <v>25</v>
      </c>
      <c r="L964" s="20">
        <v>1</v>
      </c>
      <c r="M964" s="26">
        <v>96.15384615384616</v>
      </c>
      <c r="N964" s="20"/>
    </row>
    <row r="965" spans="3:14">
      <c r="C965" s="21">
        <v>45823</v>
      </c>
      <c r="D965" s="20" t="s">
        <v>394</v>
      </c>
      <c r="E965" s="20" t="s">
        <v>543</v>
      </c>
      <c r="F965" s="20" t="s">
        <v>395</v>
      </c>
      <c r="G965" s="20">
        <v>723</v>
      </c>
      <c r="H965" s="25">
        <v>0.89583333333333337</v>
      </c>
      <c r="I965" s="25">
        <v>0.13194444444444445</v>
      </c>
      <c r="J965" s="20">
        <v>46</v>
      </c>
      <c r="K965" s="20">
        <v>0</v>
      </c>
      <c r="L965" s="20">
        <v>46</v>
      </c>
      <c r="M965" s="26">
        <v>0</v>
      </c>
      <c r="N965" s="20"/>
    </row>
    <row r="966" spans="3:14">
      <c r="C966" s="21">
        <v>45823</v>
      </c>
      <c r="D966" s="20" t="s">
        <v>24</v>
      </c>
      <c r="E966" s="20" t="s">
        <v>424</v>
      </c>
      <c r="F966" s="20" t="s">
        <v>549</v>
      </c>
      <c r="G966" s="20">
        <v>5113</v>
      </c>
      <c r="H966" s="25">
        <v>0.33333333333333331</v>
      </c>
      <c r="I966" s="25">
        <v>0.39930555555555558</v>
      </c>
      <c r="J966" s="20">
        <v>189</v>
      </c>
      <c r="K966" s="20">
        <v>189</v>
      </c>
      <c r="L966" s="20">
        <v>0</v>
      </c>
      <c r="M966" s="26">
        <v>100</v>
      </c>
      <c r="N966" s="20"/>
    </row>
    <row r="967" spans="3:14">
      <c r="C967" s="21">
        <v>45824</v>
      </c>
      <c r="D967" s="20" t="s">
        <v>185</v>
      </c>
      <c r="E967" s="20" t="s">
        <v>13</v>
      </c>
      <c r="F967" s="20" t="s">
        <v>186</v>
      </c>
      <c r="G967" s="20">
        <v>920</v>
      </c>
      <c r="H967" s="25">
        <v>0.63888888888888884</v>
      </c>
      <c r="I967" s="25">
        <v>0.78125</v>
      </c>
      <c r="J967" s="20">
        <v>30</v>
      </c>
      <c r="K967" s="20">
        <v>2</v>
      </c>
      <c r="L967" s="20">
        <v>28</v>
      </c>
      <c r="M967" s="26">
        <v>6.666666666666667</v>
      </c>
      <c r="N967" s="20"/>
    </row>
    <row r="968" spans="3:14">
      <c r="C968" s="21">
        <v>45824</v>
      </c>
      <c r="D968" s="20" t="s">
        <v>484</v>
      </c>
      <c r="E968" s="20" t="s">
        <v>13</v>
      </c>
      <c r="F968" s="20" t="s">
        <v>548</v>
      </c>
      <c r="G968" s="20">
        <v>700</v>
      </c>
      <c r="H968" s="25">
        <v>0.37152777777777779</v>
      </c>
      <c r="I968" s="25">
        <v>0.48958333333333331</v>
      </c>
      <c r="J968" s="20">
        <v>50</v>
      </c>
      <c r="K968" s="20">
        <v>0</v>
      </c>
      <c r="L968" s="20">
        <v>50</v>
      </c>
      <c r="M968" s="26">
        <v>0</v>
      </c>
      <c r="N968" s="20"/>
    </row>
    <row r="969" spans="3:14">
      <c r="C969" s="21">
        <v>45824</v>
      </c>
      <c r="D969" s="20" t="s">
        <v>484</v>
      </c>
      <c r="E969" s="20" t="s">
        <v>543</v>
      </c>
      <c r="F969" s="20" t="s">
        <v>548</v>
      </c>
      <c r="G969" s="20">
        <v>896</v>
      </c>
      <c r="H969" s="25">
        <v>6.9444444444444441E-3</v>
      </c>
      <c r="I969" s="25">
        <v>0.15972222222222221</v>
      </c>
      <c r="J969" s="20">
        <v>50</v>
      </c>
      <c r="K969" s="20">
        <v>0</v>
      </c>
      <c r="L969" s="20">
        <v>50</v>
      </c>
      <c r="M969" s="26">
        <v>0</v>
      </c>
      <c r="N969" s="20"/>
    </row>
    <row r="970" spans="3:14">
      <c r="C970" s="21">
        <v>45824</v>
      </c>
      <c r="D970" s="20" t="s">
        <v>199</v>
      </c>
      <c r="E970" s="20" t="s">
        <v>13</v>
      </c>
      <c r="F970" s="20" t="s">
        <v>549</v>
      </c>
      <c r="G970" s="20">
        <v>5116</v>
      </c>
      <c r="H970" s="25">
        <v>0.49305555555555558</v>
      </c>
      <c r="I970" s="25">
        <v>0.62152777777777779</v>
      </c>
      <c r="J970" s="20">
        <v>42</v>
      </c>
      <c r="K970" s="20">
        <v>0</v>
      </c>
      <c r="L970" s="20">
        <v>42</v>
      </c>
      <c r="M970" s="26">
        <v>0</v>
      </c>
      <c r="N970" s="20"/>
    </row>
    <row r="971" spans="3:14">
      <c r="C971" s="21">
        <v>45824</v>
      </c>
      <c r="D971" s="20" t="s">
        <v>223</v>
      </c>
      <c r="E971" s="20" t="s">
        <v>13</v>
      </c>
      <c r="F971" s="20" t="s">
        <v>250</v>
      </c>
      <c r="G971" s="20">
        <v>872</v>
      </c>
      <c r="H971" s="25">
        <v>0.64930555555555558</v>
      </c>
      <c r="I971" s="25">
        <v>0.78819444444444442</v>
      </c>
      <c r="J971" s="20">
        <v>45</v>
      </c>
      <c r="K971" s="20">
        <v>45</v>
      </c>
      <c r="L971" s="20">
        <v>0</v>
      </c>
      <c r="M971" s="26">
        <v>100</v>
      </c>
      <c r="N971" s="20"/>
    </row>
    <row r="972" spans="3:14">
      <c r="C972" s="21">
        <v>45824</v>
      </c>
      <c r="D972" s="20" t="s">
        <v>173</v>
      </c>
      <c r="E972" s="20" t="s">
        <v>13</v>
      </c>
      <c r="F972" s="20" t="s">
        <v>174</v>
      </c>
      <c r="G972" s="20">
        <v>1001</v>
      </c>
      <c r="H972" s="25">
        <v>0.3125</v>
      </c>
      <c r="I972" s="25">
        <v>0.4861111111111111</v>
      </c>
      <c r="J972" s="20">
        <v>10</v>
      </c>
      <c r="K972" s="20">
        <v>3</v>
      </c>
      <c r="L972" s="20">
        <v>7</v>
      </c>
      <c r="M972" s="26">
        <v>30</v>
      </c>
      <c r="N972" s="20"/>
    </row>
    <row r="973" spans="3:14">
      <c r="C973" s="21">
        <v>45824</v>
      </c>
      <c r="D973" s="20" t="s">
        <v>552</v>
      </c>
      <c r="E973" s="20" t="s">
        <v>147</v>
      </c>
      <c r="F973" s="20" t="s">
        <v>181</v>
      </c>
      <c r="G973" s="20">
        <v>761</v>
      </c>
      <c r="H973" s="25">
        <v>8.3333333333333329E-2</v>
      </c>
      <c r="I973" s="25">
        <v>0.23958333333333334</v>
      </c>
      <c r="J973" s="20">
        <v>27</v>
      </c>
      <c r="K973" s="20">
        <v>0</v>
      </c>
      <c r="L973" s="20">
        <v>27</v>
      </c>
      <c r="M973" s="26">
        <v>0</v>
      </c>
      <c r="N973" s="20"/>
    </row>
    <row r="974" spans="3:14">
      <c r="C974" s="21">
        <v>45824</v>
      </c>
      <c r="D974" s="20" t="s">
        <v>547</v>
      </c>
      <c r="E974" s="20" t="s">
        <v>484</v>
      </c>
      <c r="F974" s="20" t="s">
        <v>548</v>
      </c>
      <c r="G974" s="20">
        <v>899</v>
      </c>
      <c r="H974" s="25">
        <v>0.18055555555555555</v>
      </c>
      <c r="I974" s="25">
        <v>0.26041666666666669</v>
      </c>
      <c r="J974" s="20">
        <v>50</v>
      </c>
      <c r="K974" s="20">
        <v>0</v>
      </c>
      <c r="L974" s="20">
        <v>50</v>
      </c>
      <c r="M974" s="26">
        <v>0</v>
      </c>
      <c r="N974" s="20"/>
    </row>
    <row r="975" spans="3:14">
      <c r="C975" s="21">
        <v>45824</v>
      </c>
      <c r="D975" s="20" t="s">
        <v>547</v>
      </c>
      <c r="E975" s="20" t="s">
        <v>394</v>
      </c>
      <c r="F975" s="20" t="s">
        <v>395</v>
      </c>
      <c r="G975" s="20">
        <v>730</v>
      </c>
      <c r="H975" s="25">
        <v>0.22916666666666666</v>
      </c>
      <c r="I975" s="25">
        <v>0.30902777777777779</v>
      </c>
      <c r="J975" s="20">
        <v>46</v>
      </c>
      <c r="K975" s="20">
        <v>10</v>
      </c>
      <c r="L975" s="20">
        <v>36</v>
      </c>
      <c r="M975" s="26">
        <v>21.739130434782609</v>
      </c>
      <c r="N975" s="20"/>
    </row>
    <row r="976" spans="3:14">
      <c r="C976" s="21">
        <v>45824</v>
      </c>
      <c r="D976" s="20" t="s">
        <v>147</v>
      </c>
      <c r="E976" s="20" t="s">
        <v>180</v>
      </c>
      <c r="F976" s="20" t="s">
        <v>181</v>
      </c>
      <c r="G976" s="20">
        <v>2232</v>
      </c>
      <c r="H976" s="25">
        <v>5.5555555555555552E-2</v>
      </c>
      <c r="I976" s="25">
        <v>0.11805555555555555</v>
      </c>
      <c r="J976" s="20">
        <v>26</v>
      </c>
      <c r="K976" s="20">
        <v>25</v>
      </c>
      <c r="L976" s="20">
        <v>1</v>
      </c>
      <c r="M976" s="26">
        <v>96.15384615384616</v>
      </c>
      <c r="N976" s="20"/>
    </row>
    <row r="977" spans="3:14">
      <c r="C977" s="21">
        <v>45824</v>
      </c>
      <c r="D977" s="20" t="s">
        <v>147</v>
      </c>
      <c r="E977" s="20" t="s">
        <v>13</v>
      </c>
      <c r="F977" s="20" t="s">
        <v>181</v>
      </c>
      <c r="G977" s="20">
        <v>1357</v>
      </c>
      <c r="H977" s="25">
        <v>0.41666666666666669</v>
      </c>
      <c r="I977" s="25">
        <v>0.56944444444444442</v>
      </c>
      <c r="J977" s="20">
        <v>27</v>
      </c>
      <c r="K977" s="20">
        <v>0</v>
      </c>
      <c r="L977" s="20">
        <v>27</v>
      </c>
      <c r="M977" s="26">
        <v>0</v>
      </c>
      <c r="N977" s="20"/>
    </row>
    <row r="978" spans="3:14">
      <c r="C978" s="21">
        <v>45824</v>
      </c>
      <c r="D978" s="20" t="s">
        <v>183</v>
      </c>
      <c r="E978" s="20" t="s">
        <v>173</v>
      </c>
      <c r="F978" s="20" t="s">
        <v>174</v>
      </c>
      <c r="G978" s="20">
        <v>1003</v>
      </c>
      <c r="H978" s="25">
        <v>0.81944444444444442</v>
      </c>
      <c r="I978" s="25">
        <v>0.85416666666666663</v>
      </c>
      <c r="J978" s="20">
        <v>10</v>
      </c>
      <c r="K978" s="20">
        <v>0</v>
      </c>
      <c r="L978" s="20">
        <v>10</v>
      </c>
      <c r="M978" s="26">
        <v>0</v>
      </c>
      <c r="N978" s="20"/>
    </row>
    <row r="979" spans="3:14">
      <c r="C979" s="21">
        <v>45824</v>
      </c>
      <c r="D979" s="20" t="s">
        <v>13</v>
      </c>
      <c r="E979" s="20" t="s">
        <v>185</v>
      </c>
      <c r="F979" s="20" t="s">
        <v>186</v>
      </c>
      <c r="G979" s="20">
        <v>921</v>
      </c>
      <c r="H979" s="25">
        <v>0.81597222222222221</v>
      </c>
      <c r="I979" s="25">
        <v>2.0833333333333332E-2</v>
      </c>
      <c r="J979" s="20">
        <v>30</v>
      </c>
      <c r="K979" s="20">
        <v>0</v>
      </c>
      <c r="L979" s="20">
        <v>30</v>
      </c>
      <c r="M979" s="26">
        <v>0</v>
      </c>
      <c r="N979" s="20"/>
    </row>
    <row r="980" spans="3:14">
      <c r="C980" s="21">
        <v>45824</v>
      </c>
      <c r="D980" s="20" t="s">
        <v>13</v>
      </c>
      <c r="E980" s="20" t="s">
        <v>199</v>
      </c>
      <c r="F980" s="20" t="s">
        <v>549</v>
      </c>
      <c r="G980" s="20">
        <v>5115</v>
      </c>
      <c r="H980" s="25">
        <v>0.33333333333333331</v>
      </c>
      <c r="I980" s="25">
        <v>0.45833333333333331</v>
      </c>
      <c r="J980" s="20">
        <v>189</v>
      </c>
      <c r="K980" s="20">
        <v>72</v>
      </c>
      <c r="L980" s="20">
        <v>117</v>
      </c>
      <c r="M980" s="26">
        <v>38.095238095238095</v>
      </c>
      <c r="N980" s="20"/>
    </row>
    <row r="981" spans="3:14">
      <c r="C981" s="21">
        <v>45824</v>
      </c>
      <c r="D981" s="20" t="s">
        <v>13</v>
      </c>
      <c r="E981" s="20" t="s">
        <v>147</v>
      </c>
      <c r="F981" s="20" t="s">
        <v>475</v>
      </c>
      <c r="G981" s="20">
        <v>1683</v>
      </c>
      <c r="H981" s="25">
        <v>0.38194444444444442</v>
      </c>
      <c r="I981" s="25">
        <v>0.57986111111111116</v>
      </c>
      <c r="J981" s="20">
        <v>30</v>
      </c>
      <c r="K981" s="20">
        <v>0</v>
      </c>
      <c r="L981" s="20">
        <v>30</v>
      </c>
      <c r="M981" s="26">
        <v>0</v>
      </c>
      <c r="N981" s="20"/>
    </row>
    <row r="982" spans="3:14">
      <c r="C982" s="21">
        <v>45824</v>
      </c>
      <c r="D982" s="20" t="s">
        <v>13</v>
      </c>
      <c r="E982" s="20" t="s">
        <v>183</v>
      </c>
      <c r="F982" s="20" t="s">
        <v>174</v>
      </c>
      <c r="G982" s="20">
        <v>1002</v>
      </c>
      <c r="H982" s="25">
        <v>0.52777777777777779</v>
      </c>
      <c r="I982" s="25">
        <v>0.77777777777777779</v>
      </c>
      <c r="J982" s="20">
        <v>10</v>
      </c>
      <c r="K982" s="20">
        <v>0</v>
      </c>
      <c r="L982" s="20">
        <v>10</v>
      </c>
      <c r="M982" s="26">
        <v>0</v>
      </c>
      <c r="N982" s="20"/>
    </row>
    <row r="983" spans="3:14">
      <c r="C983" s="21">
        <v>45824</v>
      </c>
      <c r="D983" s="20" t="s">
        <v>13</v>
      </c>
      <c r="E983" s="20" t="s">
        <v>557</v>
      </c>
      <c r="F983" s="20" t="s">
        <v>250</v>
      </c>
      <c r="G983" s="20">
        <v>1219</v>
      </c>
      <c r="H983" s="25">
        <v>0.3125</v>
      </c>
      <c r="I983" s="25">
        <v>0.38194444444444442</v>
      </c>
      <c r="J983" s="20">
        <v>30</v>
      </c>
      <c r="K983" s="20">
        <v>0</v>
      </c>
      <c r="L983" s="20">
        <v>30</v>
      </c>
      <c r="M983" s="26">
        <v>0</v>
      </c>
      <c r="N983" s="20"/>
    </row>
    <row r="984" spans="3:14">
      <c r="C984" s="21">
        <v>45824</v>
      </c>
      <c r="D984" s="20" t="s">
        <v>350</v>
      </c>
      <c r="E984" s="20" t="s">
        <v>24</v>
      </c>
      <c r="F984" s="20" t="s">
        <v>278</v>
      </c>
      <c r="G984" s="20">
        <v>898</v>
      </c>
      <c r="H984" s="25">
        <v>0.33333333333333331</v>
      </c>
      <c r="I984" s="25">
        <v>0.52083333333333337</v>
      </c>
      <c r="J984" s="20">
        <v>81</v>
      </c>
      <c r="K984" s="20">
        <v>81</v>
      </c>
      <c r="L984" s="20">
        <v>0</v>
      </c>
      <c r="M984" s="26">
        <v>100</v>
      </c>
      <c r="N984" s="20"/>
    </row>
    <row r="985" spans="3:14">
      <c r="C985" s="21">
        <v>45824</v>
      </c>
      <c r="D985" s="20" t="s">
        <v>554</v>
      </c>
      <c r="E985" s="20" t="s">
        <v>185</v>
      </c>
      <c r="F985" s="20" t="s">
        <v>186</v>
      </c>
      <c r="G985" s="20">
        <v>9185</v>
      </c>
      <c r="H985" s="25">
        <v>0.36458333333333331</v>
      </c>
      <c r="I985" s="25">
        <v>0.46527777777777779</v>
      </c>
      <c r="J985" s="20">
        <v>30</v>
      </c>
      <c r="K985" s="20">
        <v>2</v>
      </c>
      <c r="L985" s="20">
        <v>28</v>
      </c>
      <c r="M985" s="26">
        <v>6.666666666666667</v>
      </c>
      <c r="N985" s="20"/>
    </row>
    <row r="986" spans="3:14">
      <c r="C986" s="21">
        <v>45824</v>
      </c>
      <c r="D986" s="20" t="s">
        <v>394</v>
      </c>
      <c r="E986" s="20" t="s">
        <v>13</v>
      </c>
      <c r="F986" s="20" t="s">
        <v>395</v>
      </c>
      <c r="G986" s="20">
        <v>433</v>
      </c>
      <c r="H986" s="25">
        <v>0.44444444444444442</v>
      </c>
      <c r="I986" s="25">
        <v>0.60763888888888884</v>
      </c>
      <c r="J986" s="20">
        <v>46</v>
      </c>
      <c r="K986" s="20">
        <v>10</v>
      </c>
      <c r="L986" s="20">
        <v>36</v>
      </c>
      <c r="M986" s="26">
        <v>21.739130434782609</v>
      </c>
      <c r="N986" s="20"/>
    </row>
    <row r="987" spans="3:14">
      <c r="C987" s="21">
        <v>45825</v>
      </c>
      <c r="D987" s="20" t="s">
        <v>33</v>
      </c>
      <c r="E987" s="20" t="s">
        <v>147</v>
      </c>
      <c r="F987" s="20" t="s">
        <v>181</v>
      </c>
      <c r="G987" s="20">
        <v>1304</v>
      </c>
      <c r="H987" s="25">
        <v>0.5</v>
      </c>
      <c r="I987" s="25">
        <v>0.72569444444444442</v>
      </c>
      <c r="J987" s="20">
        <v>12</v>
      </c>
      <c r="K987" s="20">
        <v>5</v>
      </c>
      <c r="L987" s="20">
        <v>7</v>
      </c>
      <c r="M987" s="26">
        <v>41.666666666666664</v>
      </c>
      <c r="N987" s="20"/>
    </row>
    <row r="988" spans="3:14">
      <c r="C988" s="21">
        <v>45825</v>
      </c>
      <c r="D988" s="20" t="s">
        <v>36</v>
      </c>
      <c r="E988" s="20" t="s">
        <v>147</v>
      </c>
      <c r="F988" s="20" t="s">
        <v>181</v>
      </c>
      <c r="G988" s="20">
        <v>1854</v>
      </c>
      <c r="H988" s="25">
        <v>0.5</v>
      </c>
      <c r="I988" s="25">
        <v>0.69097222222222221</v>
      </c>
      <c r="J988" s="20">
        <v>16</v>
      </c>
      <c r="K988" s="20">
        <v>2</v>
      </c>
      <c r="L988" s="20">
        <v>14</v>
      </c>
      <c r="M988" s="26">
        <v>12.5</v>
      </c>
      <c r="N988" s="20"/>
    </row>
    <row r="989" spans="3:14">
      <c r="C989" s="21">
        <v>45825</v>
      </c>
      <c r="D989" s="20" t="s">
        <v>36</v>
      </c>
      <c r="E989" s="20" t="s">
        <v>394</v>
      </c>
      <c r="F989" s="20" t="s">
        <v>395</v>
      </c>
      <c r="G989" s="20">
        <v>438</v>
      </c>
      <c r="H989" s="25">
        <v>0.55902777777777779</v>
      </c>
      <c r="I989" s="25">
        <v>0.68402777777777779</v>
      </c>
      <c r="J989" s="20">
        <v>12</v>
      </c>
      <c r="K989" s="20">
        <v>5</v>
      </c>
      <c r="L989" s="20">
        <v>7</v>
      </c>
      <c r="M989" s="26">
        <v>41.666666666666664</v>
      </c>
      <c r="N989" s="20"/>
    </row>
    <row r="990" spans="3:14">
      <c r="C990" s="21">
        <v>45825</v>
      </c>
      <c r="D990" s="20" t="s">
        <v>37</v>
      </c>
      <c r="E990" s="20" t="s">
        <v>232</v>
      </c>
      <c r="F990" s="20" t="s">
        <v>278</v>
      </c>
      <c r="G990" s="20">
        <v>765</v>
      </c>
      <c r="H990" s="25">
        <v>0.65625</v>
      </c>
      <c r="I990" s="25">
        <v>0.76388888888888884</v>
      </c>
      <c r="J990" s="20">
        <v>45</v>
      </c>
      <c r="K990" s="20">
        <v>45</v>
      </c>
      <c r="L990" s="20">
        <v>0</v>
      </c>
      <c r="M990" s="26">
        <v>100</v>
      </c>
      <c r="N990" s="20"/>
    </row>
    <row r="991" spans="3:14">
      <c r="C991" s="21">
        <v>45825</v>
      </c>
      <c r="D991" s="20" t="s">
        <v>37</v>
      </c>
      <c r="E991" s="20" t="s">
        <v>147</v>
      </c>
      <c r="F991" s="20" t="s">
        <v>181</v>
      </c>
      <c r="G991" s="20">
        <v>1316</v>
      </c>
      <c r="H991" s="25">
        <v>0.50347222222222221</v>
      </c>
      <c r="I991" s="25">
        <v>0.71875</v>
      </c>
      <c r="J991" s="20">
        <v>16</v>
      </c>
      <c r="K991" s="20">
        <v>2</v>
      </c>
      <c r="L991" s="20">
        <v>14</v>
      </c>
      <c r="M991" s="26">
        <v>12.5</v>
      </c>
      <c r="N991" s="20"/>
    </row>
    <row r="992" spans="3:14">
      <c r="C992" s="21">
        <v>45825</v>
      </c>
      <c r="D992" s="20" t="s">
        <v>232</v>
      </c>
      <c r="E992" s="20" t="s">
        <v>36</v>
      </c>
      <c r="F992" s="20" t="s">
        <v>278</v>
      </c>
      <c r="G992" s="20">
        <v>766</v>
      </c>
      <c r="H992" s="25">
        <v>0.80555555555555558</v>
      </c>
      <c r="I992" s="25">
        <v>0.89583333333333337</v>
      </c>
      <c r="J992" s="20">
        <v>45</v>
      </c>
      <c r="K992" s="20">
        <v>9</v>
      </c>
      <c r="L992" s="20">
        <v>36</v>
      </c>
      <c r="M992" s="26">
        <v>20</v>
      </c>
      <c r="N992" s="20"/>
    </row>
    <row r="993" spans="3:14">
      <c r="C993" s="21">
        <v>45825</v>
      </c>
      <c r="D993" s="20" t="s">
        <v>209</v>
      </c>
      <c r="E993" s="20" t="s">
        <v>13</v>
      </c>
      <c r="F993" s="20" t="s">
        <v>250</v>
      </c>
      <c r="G993" s="20">
        <v>934</v>
      </c>
      <c r="H993" s="25">
        <v>0.52430555555555558</v>
      </c>
      <c r="I993" s="25">
        <v>0.65277777777777779</v>
      </c>
      <c r="J993" s="20">
        <v>45</v>
      </c>
      <c r="K993" s="20">
        <v>39</v>
      </c>
      <c r="L993" s="20">
        <v>6</v>
      </c>
      <c r="M993" s="26">
        <v>86.666666666666671</v>
      </c>
      <c r="N993" s="20"/>
    </row>
    <row r="994" spans="3:14">
      <c r="C994" s="21">
        <v>45825</v>
      </c>
      <c r="D994" s="20" t="s">
        <v>139</v>
      </c>
      <c r="E994" s="20" t="s">
        <v>13</v>
      </c>
      <c r="F994" s="20" t="s">
        <v>400</v>
      </c>
      <c r="G994" s="20">
        <v>151</v>
      </c>
      <c r="H994" s="25">
        <v>0.60416666666666663</v>
      </c>
      <c r="I994" s="25">
        <v>0.875</v>
      </c>
      <c r="J994" s="20">
        <v>22</v>
      </c>
      <c r="K994" s="20">
        <v>8</v>
      </c>
      <c r="L994" s="20">
        <v>14</v>
      </c>
      <c r="M994" s="26">
        <v>36.363636363636367</v>
      </c>
      <c r="N994" s="20"/>
    </row>
    <row r="995" spans="3:14">
      <c r="C995" s="21">
        <v>45825</v>
      </c>
      <c r="D995" s="20" t="s">
        <v>313</v>
      </c>
      <c r="E995" s="20" t="s">
        <v>13</v>
      </c>
      <c r="F995" s="20" t="s">
        <v>250</v>
      </c>
      <c r="G995" s="20">
        <v>1916</v>
      </c>
      <c r="H995" s="25">
        <v>0.4236111111111111</v>
      </c>
      <c r="I995" s="25">
        <v>0.58680555555555558</v>
      </c>
      <c r="J995" s="20">
        <v>45</v>
      </c>
      <c r="K995" s="20">
        <v>41</v>
      </c>
      <c r="L995" s="20">
        <v>4</v>
      </c>
      <c r="M995" s="26">
        <v>91.111111111111114</v>
      </c>
      <c r="N995" s="20"/>
    </row>
    <row r="996" spans="3:14">
      <c r="C996" s="21">
        <v>45825</v>
      </c>
      <c r="D996" s="20" t="s">
        <v>252</v>
      </c>
      <c r="E996" s="20" t="s">
        <v>336</v>
      </c>
      <c r="F996" s="20" t="s">
        <v>272</v>
      </c>
      <c r="G996" s="20">
        <v>510</v>
      </c>
      <c r="H996" s="25">
        <v>0.95833333333333337</v>
      </c>
      <c r="I996" s="25">
        <v>2.0833333333333332E-2</v>
      </c>
      <c r="J996" s="20">
        <v>18</v>
      </c>
      <c r="K996" s="20">
        <v>16</v>
      </c>
      <c r="L996" s="20">
        <v>2</v>
      </c>
      <c r="M996" s="26">
        <v>88.888888888888886</v>
      </c>
      <c r="N996" s="20"/>
    </row>
    <row r="997" spans="3:14">
      <c r="C997" s="21">
        <v>45825</v>
      </c>
      <c r="D997" s="20" t="s">
        <v>192</v>
      </c>
      <c r="E997" s="20" t="s">
        <v>36</v>
      </c>
      <c r="F997" s="20" t="s">
        <v>193</v>
      </c>
      <c r="G997" s="20">
        <v>1136</v>
      </c>
      <c r="H997" s="25">
        <v>0.73611111111111116</v>
      </c>
      <c r="I997" s="25">
        <v>0.82291666666666663</v>
      </c>
      <c r="J997" s="20">
        <v>12</v>
      </c>
      <c r="K997" s="20">
        <v>6</v>
      </c>
      <c r="L997" s="20">
        <v>6</v>
      </c>
      <c r="M997" s="26">
        <v>50</v>
      </c>
      <c r="N997" s="20"/>
    </row>
    <row r="998" spans="3:14">
      <c r="C998" s="21">
        <v>45825</v>
      </c>
      <c r="D998" s="20" t="s">
        <v>192</v>
      </c>
      <c r="E998" s="20" t="s">
        <v>13</v>
      </c>
      <c r="F998" s="20" t="s">
        <v>250</v>
      </c>
      <c r="G998" s="20">
        <v>1332</v>
      </c>
      <c r="H998" s="25">
        <v>0.27083333333333331</v>
      </c>
      <c r="I998" s="25">
        <v>0.3888888888888889</v>
      </c>
      <c r="J998" s="20">
        <v>50</v>
      </c>
      <c r="K998" s="20">
        <v>0</v>
      </c>
      <c r="L998" s="20">
        <v>50</v>
      </c>
      <c r="M998" s="26">
        <v>0</v>
      </c>
      <c r="N998" s="20"/>
    </row>
    <row r="999" spans="3:14">
      <c r="C999" s="21">
        <v>45825</v>
      </c>
      <c r="D999" s="20" t="s">
        <v>192</v>
      </c>
      <c r="E999" s="20" t="s">
        <v>13</v>
      </c>
      <c r="F999" s="20" t="s">
        <v>250</v>
      </c>
      <c r="G999" s="20">
        <v>1328</v>
      </c>
      <c r="H999" s="25">
        <v>0.50694444444444442</v>
      </c>
      <c r="I999" s="25">
        <v>0.625</v>
      </c>
      <c r="J999" s="20">
        <v>45</v>
      </c>
      <c r="K999" s="20">
        <v>30</v>
      </c>
      <c r="L999" s="20">
        <v>15</v>
      </c>
      <c r="M999" s="26">
        <v>66.666666666666671</v>
      </c>
      <c r="N999" s="20"/>
    </row>
    <row r="1000" spans="3:14">
      <c r="C1000" s="21">
        <v>45825</v>
      </c>
      <c r="D1000" s="20" t="s">
        <v>147</v>
      </c>
      <c r="E1000" s="20" t="s">
        <v>180</v>
      </c>
      <c r="F1000" s="20" t="s">
        <v>181</v>
      </c>
      <c r="G1000" s="20">
        <v>2020</v>
      </c>
      <c r="H1000" s="25">
        <v>0.76736111111111116</v>
      </c>
      <c r="I1000" s="25">
        <v>0.82986111111111116</v>
      </c>
      <c r="J1000" s="20">
        <v>58</v>
      </c>
      <c r="K1000" s="20">
        <v>4</v>
      </c>
      <c r="L1000" s="20">
        <v>54</v>
      </c>
      <c r="M1000" s="26">
        <v>6.8965517241379306</v>
      </c>
      <c r="N1000" s="20"/>
    </row>
    <row r="1001" spans="3:14">
      <c r="C1001" s="21">
        <v>45825</v>
      </c>
      <c r="D1001" s="20" t="s">
        <v>147</v>
      </c>
      <c r="E1001" s="20" t="s">
        <v>180</v>
      </c>
      <c r="F1001" s="20" t="s">
        <v>181</v>
      </c>
      <c r="G1001" s="20">
        <v>2022</v>
      </c>
      <c r="H1001" s="25">
        <v>0.83680555555555558</v>
      </c>
      <c r="I1001" s="25">
        <v>0.90277777777777779</v>
      </c>
      <c r="J1001" s="20">
        <v>12</v>
      </c>
      <c r="K1001" s="20">
        <v>5</v>
      </c>
      <c r="L1001" s="20">
        <v>7</v>
      </c>
      <c r="M1001" s="26">
        <v>41.666666666666664</v>
      </c>
      <c r="N1001" s="20"/>
    </row>
    <row r="1002" spans="3:14">
      <c r="C1002" s="21">
        <v>45825</v>
      </c>
      <c r="D1002" s="20" t="s">
        <v>147</v>
      </c>
      <c r="E1002" s="20" t="s">
        <v>180</v>
      </c>
      <c r="F1002" s="20" t="s">
        <v>181</v>
      </c>
      <c r="G1002" s="20">
        <v>2022</v>
      </c>
      <c r="H1002" s="25">
        <v>0.83680555555555558</v>
      </c>
      <c r="I1002" s="25">
        <v>0.89930555555555558</v>
      </c>
      <c r="J1002" s="20">
        <v>16</v>
      </c>
      <c r="K1002" s="20">
        <v>2</v>
      </c>
      <c r="L1002" s="20">
        <v>14</v>
      </c>
      <c r="M1002" s="26">
        <v>12.5</v>
      </c>
      <c r="N1002" s="20"/>
    </row>
    <row r="1003" spans="3:14">
      <c r="C1003" s="21">
        <v>45825</v>
      </c>
      <c r="D1003" s="20" t="s">
        <v>550</v>
      </c>
      <c r="E1003" s="20" t="s">
        <v>139</v>
      </c>
      <c r="F1003" s="20" t="s">
        <v>400</v>
      </c>
      <c r="G1003" s="20">
        <v>649</v>
      </c>
      <c r="H1003" s="25">
        <v>0.41319444444444442</v>
      </c>
      <c r="I1003" s="25">
        <v>0.50694444444444442</v>
      </c>
      <c r="J1003" s="20">
        <v>22</v>
      </c>
      <c r="K1003" s="20">
        <v>8</v>
      </c>
      <c r="L1003" s="20">
        <v>14</v>
      </c>
      <c r="M1003" s="26">
        <v>36.363636363636367</v>
      </c>
      <c r="N1003" s="20"/>
    </row>
    <row r="1004" spans="3:14">
      <c r="C1004" s="21">
        <v>45825</v>
      </c>
      <c r="D1004" s="20" t="s">
        <v>13</v>
      </c>
      <c r="E1004" s="20" t="s">
        <v>209</v>
      </c>
      <c r="F1004" s="20" t="s">
        <v>250</v>
      </c>
      <c r="G1004" s="20">
        <v>937</v>
      </c>
      <c r="H1004" s="25">
        <v>0.66666666666666663</v>
      </c>
      <c r="I1004" s="25">
        <v>0.79166666666666663</v>
      </c>
      <c r="J1004" s="20">
        <v>45</v>
      </c>
      <c r="K1004" s="20">
        <v>32</v>
      </c>
      <c r="L1004" s="20">
        <v>13</v>
      </c>
      <c r="M1004" s="26">
        <v>71.111111111111114</v>
      </c>
      <c r="N1004" s="20"/>
    </row>
    <row r="1005" spans="3:14">
      <c r="C1005" s="21">
        <v>45825</v>
      </c>
      <c r="D1005" s="20" t="s">
        <v>13</v>
      </c>
      <c r="E1005" s="20" t="s">
        <v>313</v>
      </c>
      <c r="F1005" s="20" t="s">
        <v>250</v>
      </c>
      <c r="G1005" s="20">
        <v>1915</v>
      </c>
      <c r="H1005" s="25">
        <v>0.31944444444444442</v>
      </c>
      <c r="I1005" s="25">
        <v>0.39583333333333331</v>
      </c>
      <c r="J1005" s="20">
        <v>45</v>
      </c>
      <c r="K1005" s="20">
        <v>45</v>
      </c>
      <c r="L1005" s="20">
        <v>0</v>
      </c>
      <c r="M1005" s="26">
        <v>100</v>
      </c>
      <c r="N1005" s="20"/>
    </row>
    <row r="1006" spans="3:14">
      <c r="C1006" s="21">
        <v>45825</v>
      </c>
      <c r="D1006" s="20" t="s">
        <v>13</v>
      </c>
      <c r="E1006" s="20" t="s">
        <v>252</v>
      </c>
      <c r="F1006" s="20" t="s">
        <v>272</v>
      </c>
      <c r="G1006" s="20">
        <v>63</v>
      </c>
      <c r="H1006" s="25">
        <v>0.75347222222222221</v>
      </c>
      <c r="I1006" s="25">
        <v>0.85416666666666663</v>
      </c>
      <c r="J1006" s="20">
        <v>18</v>
      </c>
      <c r="K1006" s="20">
        <v>16</v>
      </c>
      <c r="L1006" s="20">
        <v>2</v>
      </c>
      <c r="M1006" s="26">
        <v>88.888888888888886</v>
      </c>
      <c r="N1006" s="20"/>
    </row>
    <row r="1007" spans="3:14">
      <c r="C1007" s="21">
        <v>45825</v>
      </c>
      <c r="D1007" s="20" t="s">
        <v>13</v>
      </c>
      <c r="E1007" s="20" t="s">
        <v>147</v>
      </c>
      <c r="F1007" s="20" t="s">
        <v>181</v>
      </c>
      <c r="G1007" s="20">
        <v>1858</v>
      </c>
      <c r="H1007" s="25">
        <v>0.5</v>
      </c>
      <c r="I1007" s="25">
        <v>0.71527777777777779</v>
      </c>
      <c r="J1007" s="20">
        <v>30</v>
      </c>
      <c r="K1007" s="20">
        <v>0</v>
      </c>
      <c r="L1007" s="20">
        <v>30</v>
      </c>
      <c r="M1007" s="26">
        <v>0</v>
      </c>
      <c r="N1007" s="20"/>
    </row>
    <row r="1008" spans="3:14">
      <c r="C1008" s="21">
        <v>45825</v>
      </c>
      <c r="D1008" s="20" t="s">
        <v>13</v>
      </c>
      <c r="E1008" s="20" t="s">
        <v>394</v>
      </c>
      <c r="F1008" s="20" t="s">
        <v>395</v>
      </c>
      <c r="G1008" s="20">
        <v>434</v>
      </c>
      <c r="H1008" s="25">
        <v>0.64583333333333337</v>
      </c>
      <c r="I1008" s="25">
        <v>0.79513888888888884</v>
      </c>
      <c r="J1008" s="20">
        <v>18</v>
      </c>
      <c r="K1008" s="20">
        <v>2</v>
      </c>
      <c r="L1008" s="20">
        <v>16</v>
      </c>
      <c r="M1008" s="26">
        <v>11.111111111111111</v>
      </c>
      <c r="N1008" s="20"/>
    </row>
    <row r="1009" spans="3:14">
      <c r="C1009" s="21">
        <v>45825</v>
      </c>
      <c r="D1009" s="20" t="s">
        <v>13</v>
      </c>
      <c r="E1009" s="20" t="s">
        <v>254</v>
      </c>
      <c r="F1009" s="20" t="s">
        <v>250</v>
      </c>
      <c r="G1009" s="20">
        <v>941</v>
      </c>
      <c r="H1009" s="25">
        <v>0.66666666666666663</v>
      </c>
      <c r="I1009" s="25">
        <v>0.78125</v>
      </c>
      <c r="J1009" s="20">
        <v>45</v>
      </c>
      <c r="K1009" s="20">
        <v>45</v>
      </c>
      <c r="L1009" s="20">
        <v>0</v>
      </c>
      <c r="M1009" s="26">
        <v>100</v>
      </c>
      <c r="N1009" s="20"/>
    </row>
    <row r="1010" spans="3:14">
      <c r="C1010" s="21">
        <v>45825</v>
      </c>
      <c r="D1010" s="20" t="s">
        <v>22</v>
      </c>
      <c r="E1010" s="20" t="s">
        <v>147</v>
      </c>
      <c r="F1010" s="20" t="s">
        <v>181</v>
      </c>
      <c r="G1010" s="20">
        <v>1302</v>
      </c>
      <c r="H1010" s="25">
        <v>0.4826388888888889</v>
      </c>
      <c r="I1010" s="25">
        <v>0.69097222222222221</v>
      </c>
      <c r="J1010" s="20">
        <v>12</v>
      </c>
      <c r="K1010" s="20">
        <v>2</v>
      </c>
      <c r="L1010" s="20">
        <v>10</v>
      </c>
      <c r="M1010" s="26">
        <v>16.666666666666668</v>
      </c>
      <c r="N1010" s="20"/>
    </row>
    <row r="1011" spans="3:14">
      <c r="C1011" s="21">
        <v>45826</v>
      </c>
      <c r="D1011" s="20" t="s">
        <v>185</v>
      </c>
      <c r="E1011" s="20" t="s">
        <v>147</v>
      </c>
      <c r="F1011" s="20" t="s">
        <v>181</v>
      </c>
      <c r="G1011" s="20">
        <v>2333</v>
      </c>
      <c r="H1011" s="25">
        <v>0.79513888888888884</v>
      </c>
      <c r="I1011" s="25">
        <v>0.85763888888888884</v>
      </c>
      <c r="J1011" s="20">
        <v>40</v>
      </c>
      <c r="K1011" s="20">
        <v>12</v>
      </c>
      <c r="L1011" s="20">
        <v>28</v>
      </c>
      <c r="M1011" s="26">
        <v>30</v>
      </c>
      <c r="N1011" s="20"/>
    </row>
    <row r="1012" spans="3:14">
      <c r="C1012" s="21">
        <v>45826</v>
      </c>
      <c r="D1012" s="20" t="s">
        <v>175</v>
      </c>
      <c r="E1012" s="20" t="s">
        <v>173</v>
      </c>
      <c r="F1012" s="20" t="s">
        <v>257</v>
      </c>
      <c r="G1012" s="20">
        <v>8055</v>
      </c>
      <c r="H1012" s="25">
        <v>0.5625</v>
      </c>
      <c r="I1012" s="25">
        <v>0.61458333333333337</v>
      </c>
      <c r="J1012" s="20">
        <v>10</v>
      </c>
      <c r="K1012" s="20">
        <v>0</v>
      </c>
      <c r="L1012" s="20">
        <v>10</v>
      </c>
      <c r="M1012" s="26">
        <v>0</v>
      </c>
      <c r="N1012" s="20"/>
    </row>
    <row r="1013" spans="3:14">
      <c r="C1013" s="21">
        <v>45827</v>
      </c>
      <c r="D1013" s="20" t="s">
        <v>111</v>
      </c>
      <c r="E1013" s="20" t="s">
        <v>13</v>
      </c>
      <c r="F1013" s="20" t="s">
        <v>265</v>
      </c>
      <c r="G1013" s="20">
        <v>103</v>
      </c>
      <c r="H1013" s="25">
        <v>0.58333333333333337</v>
      </c>
      <c r="I1013" s="25">
        <v>0.82638888888888884</v>
      </c>
      <c r="J1013" s="20">
        <v>27</v>
      </c>
      <c r="K1013" s="20">
        <v>0</v>
      </c>
      <c r="L1013" s="20">
        <v>27</v>
      </c>
      <c r="M1013" s="26">
        <v>0</v>
      </c>
      <c r="N1013" s="20"/>
    </row>
    <row r="1014" spans="3:14">
      <c r="C1014" s="21">
        <v>45827</v>
      </c>
      <c r="D1014" s="20" t="s">
        <v>560</v>
      </c>
      <c r="E1014" s="20" t="s">
        <v>111</v>
      </c>
      <c r="F1014" s="20" t="s">
        <v>265</v>
      </c>
      <c r="G1014" s="20">
        <v>393</v>
      </c>
      <c r="H1014" s="25">
        <v>0.40972222222222221</v>
      </c>
      <c r="I1014" s="25">
        <v>0.54166666666666663</v>
      </c>
      <c r="J1014" s="20">
        <v>27</v>
      </c>
      <c r="K1014" s="20">
        <v>0</v>
      </c>
      <c r="L1014" s="20">
        <v>27</v>
      </c>
      <c r="M1014" s="26">
        <v>0</v>
      </c>
      <c r="N1014" s="20"/>
    </row>
    <row r="1015" spans="3:14">
      <c r="C1015" s="21">
        <v>45827</v>
      </c>
      <c r="D1015" s="20" t="s">
        <v>291</v>
      </c>
      <c r="E1015" s="20" t="s">
        <v>13</v>
      </c>
      <c r="F1015" s="20" t="s">
        <v>292</v>
      </c>
      <c r="G1015" s="20">
        <v>685</v>
      </c>
      <c r="H1015" s="25">
        <v>0.29166666666666669</v>
      </c>
      <c r="I1015" s="25">
        <v>0.41666666666666669</v>
      </c>
      <c r="J1015" s="20">
        <v>46</v>
      </c>
      <c r="K1015" s="20">
        <v>0</v>
      </c>
      <c r="L1015" s="20">
        <v>46</v>
      </c>
      <c r="M1015" s="26">
        <v>0</v>
      </c>
      <c r="N1015" s="20"/>
    </row>
    <row r="1016" spans="3:14">
      <c r="C1016" s="21">
        <v>45828</v>
      </c>
      <c r="D1016" s="20" t="s">
        <v>185</v>
      </c>
      <c r="E1016" s="20" t="s">
        <v>147</v>
      </c>
      <c r="F1016" s="20" t="s">
        <v>181</v>
      </c>
      <c r="G1016" s="20">
        <v>2333</v>
      </c>
      <c r="H1016" s="25">
        <v>0.79513888888888884</v>
      </c>
      <c r="I1016" s="25">
        <v>0.85763888888888884</v>
      </c>
      <c r="J1016" s="20">
        <v>40</v>
      </c>
      <c r="K1016" s="20">
        <v>2</v>
      </c>
      <c r="L1016" s="20">
        <v>38</v>
      </c>
      <c r="M1016" s="26">
        <v>5</v>
      </c>
      <c r="N1016" s="20"/>
    </row>
    <row r="1017" spans="3:14">
      <c r="C1017" s="21">
        <v>45828</v>
      </c>
      <c r="D1017" s="20" t="s">
        <v>185</v>
      </c>
      <c r="E1017" s="20" t="s">
        <v>13</v>
      </c>
      <c r="F1017" s="20" t="s">
        <v>186</v>
      </c>
      <c r="G1017" s="20">
        <v>920</v>
      </c>
      <c r="H1017" s="25">
        <v>0.63888888888888884</v>
      </c>
      <c r="I1017" s="25">
        <v>0.78125</v>
      </c>
      <c r="J1017" s="20">
        <v>30</v>
      </c>
      <c r="K1017" s="20">
        <v>0</v>
      </c>
      <c r="L1017" s="20">
        <v>30</v>
      </c>
      <c r="M1017" s="26">
        <v>0</v>
      </c>
      <c r="N1017" s="20"/>
    </row>
    <row r="1018" spans="3:14">
      <c r="C1018" s="21">
        <v>45828</v>
      </c>
      <c r="D1018" s="20" t="s">
        <v>175</v>
      </c>
      <c r="E1018" s="20" t="s">
        <v>173</v>
      </c>
      <c r="F1018" s="20" t="s">
        <v>174</v>
      </c>
      <c r="G1018" s="20">
        <v>5003</v>
      </c>
      <c r="H1018" s="25">
        <v>0.81597222222222221</v>
      </c>
      <c r="I1018" s="25">
        <v>0.89930555555555558</v>
      </c>
      <c r="J1018" s="20">
        <v>10</v>
      </c>
      <c r="K1018" s="20">
        <v>0</v>
      </c>
      <c r="L1018" s="20">
        <v>10</v>
      </c>
      <c r="M1018" s="26">
        <v>0</v>
      </c>
      <c r="N1018" s="20"/>
    </row>
    <row r="1019" spans="3:14">
      <c r="C1019" s="21">
        <v>45828</v>
      </c>
      <c r="D1019" s="20" t="s">
        <v>111</v>
      </c>
      <c r="E1019" s="20" t="s">
        <v>264</v>
      </c>
      <c r="F1019" s="20" t="s">
        <v>265</v>
      </c>
      <c r="G1019" s="20">
        <v>328</v>
      </c>
      <c r="H1019" s="25">
        <v>0.87847222222222221</v>
      </c>
      <c r="I1019" s="25">
        <v>9.0277777777777776E-2</v>
      </c>
      <c r="J1019" s="20">
        <v>27</v>
      </c>
      <c r="K1019" s="20">
        <v>0</v>
      </c>
      <c r="L1019" s="20">
        <v>27</v>
      </c>
      <c r="M1019" s="26">
        <v>0</v>
      </c>
      <c r="N1019" s="20"/>
    </row>
    <row r="1020" spans="3:14">
      <c r="C1020" s="21">
        <v>45828</v>
      </c>
      <c r="D1020" s="20" t="s">
        <v>173</v>
      </c>
      <c r="E1020" s="20" t="s">
        <v>13</v>
      </c>
      <c r="F1020" s="20" t="s">
        <v>174</v>
      </c>
      <c r="G1020" s="20">
        <v>5001</v>
      </c>
      <c r="H1020" s="25">
        <v>0.35416666666666669</v>
      </c>
      <c r="I1020" s="25">
        <v>0.53125</v>
      </c>
      <c r="J1020" s="20">
        <v>10</v>
      </c>
      <c r="K1020" s="20">
        <v>0</v>
      </c>
      <c r="L1020" s="20">
        <v>10</v>
      </c>
      <c r="M1020" s="26">
        <v>0</v>
      </c>
      <c r="N1020" s="20"/>
    </row>
    <row r="1021" spans="3:14">
      <c r="C1021" s="21">
        <v>45828</v>
      </c>
      <c r="D1021" s="20" t="s">
        <v>139</v>
      </c>
      <c r="E1021" s="20" t="s">
        <v>13</v>
      </c>
      <c r="F1021" s="20" t="s">
        <v>400</v>
      </c>
      <c r="G1021" s="20">
        <v>151</v>
      </c>
      <c r="H1021" s="25">
        <v>0.62152777777777779</v>
      </c>
      <c r="I1021" s="25">
        <v>0.88541666666666663</v>
      </c>
      <c r="J1021" s="20">
        <v>22</v>
      </c>
      <c r="K1021" s="20">
        <v>14</v>
      </c>
      <c r="L1021" s="20">
        <v>8</v>
      </c>
      <c r="M1021" s="26">
        <v>63.636363636363633</v>
      </c>
      <c r="N1021" s="20"/>
    </row>
    <row r="1022" spans="3:14">
      <c r="C1022" s="21">
        <v>45828</v>
      </c>
      <c r="D1022" s="20" t="s">
        <v>192</v>
      </c>
      <c r="E1022" s="20" t="s">
        <v>13</v>
      </c>
      <c r="F1022" s="20" t="s">
        <v>193</v>
      </c>
      <c r="G1022" s="20">
        <v>1120</v>
      </c>
      <c r="H1022" s="25">
        <v>0.71527777777777779</v>
      </c>
      <c r="I1022" s="25">
        <v>0.82638888888888884</v>
      </c>
      <c r="J1022" s="20">
        <v>40</v>
      </c>
      <c r="K1022" s="20">
        <v>0</v>
      </c>
      <c r="L1022" s="20">
        <v>40</v>
      </c>
      <c r="M1022" s="26">
        <v>0</v>
      </c>
      <c r="N1022" s="20"/>
    </row>
    <row r="1023" spans="3:14">
      <c r="C1023" s="21">
        <v>45828</v>
      </c>
      <c r="D1023" s="20" t="s">
        <v>520</v>
      </c>
      <c r="E1023" s="20" t="s">
        <v>139</v>
      </c>
      <c r="F1023" s="20" t="s">
        <v>400</v>
      </c>
      <c r="G1023" s="20">
        <v>843</v>
      </c>
      <c r="H1023" s="25">
        <v>0.3888888888888889</v>
      </c>
      <c r="I1023" s="25">
        <v>0.50347222222222221</v>
      </c>
      <c r="J1023" s="20">
        <v>22</v>
      </c>
      <c r="K1023" s="20">
        <v>14</v>
      </c>
      <c r="L1023" s="20">
        <v>8</v>
      </c>
      <c r="M1023" s="26">
        <v>63.636363636363633</v>
      </c>
      <c r="N1023" s="20"/>
    </row>
    <row r="1024" spans="3:14">
      <c r="C1024" s="21">
        <v>45828</v>
      </c>
      <c r="D1024" s="20" t="s">
        <v>147</v>
      </c>
      <c r="E1024" s="20" t="s">
        <v>13</v>
      </c>
      <c r="F1024" s="20" t="s">
        <v>475</v>
      </c>
      <c r="G1024" s="20">
        <v>1684</v>
      </c>
      <c r="H1024" s="25">
        <v>0.65625</v>
      </c>
      <c r="I1024" s="25">
        <v>0.79166666666666663</v>
      </c>
      <c r="J1024" s="20">
        <v>30</v>
      </c>
      <c r="K1024" s="20">
        <v>0</v>
      </c>
      <c r="L1024" s="20">
        <v>30</v>
      </c>
      <c r="M1024" s="26">
        <v>0</v>
      </c>
      <c r="N1024" s="20"/>
    </row>
    <row r="1025" spans="3:14">
      <c r="C1025" s="21">
        <v>45828</v>
      </c>
      <c r="D1025" s="20" t="s">
        <v>13</v>
      </c>
      <c r="E1025" s="20" t="s">
        <v>185</v>
      </c>
      <c r="F1025" s="20" t="s">
        <v>186</v>
      </c>
      <c r="G1025" s="20">
        <v>921</v>
      </c>
      <c r="H1025" s="25">
        <v>0.81597222222222221</v>
      </c>
      <c r="I1025" s="25">
        <v>2.0833333333333332E-2</v>
      </c>
      <c r="J1025" s="20">
        <v>30</v>
      </c>
      <c r="K1025" s="20">
        <v>20</v>
      </c>
      <c r="L1025" s="20">
        <v>10</v>
      </c>
      <c r="M1025" s="26">
        <v>66.666666666666671</v>
      </c>
      <c r="N1025" s="20"/>
    </row>
    <row r="1026" spans="3:14">
      <c r="C1026" s="21">
        <v>45828</v>
      </c>
      <c r="D1026" s="20" t="s">
        <v>13</v>
      </c>
      <c r="E1026" s="20" t="s">
        <v>175</v>
      </c>
      <c r="F1026" s="20" t="s">
        <v>174</v>
      </c>
      <c r="G1026" s="20">
        <v>5002</v>
      </c>
      <c r="H1026" s="25">
        <v>0.52777777777777779</v>
      </c>
      <c r="I1026" s="25">
        <v>0.77430555555555558</v>
      </c>
      <c r="J1026" s="20">
        <v>10</v>
      </c>
      <c r="K1026" s="20">
        <v>2</v>
      </c>
      <c r="L1026" s="20">
        <v>8</v>
      </c>
      <c r="M1026" s="26">
        <v>20</v>
      </c>
      <c r="N1026" s="20"/>
    </row>
    <row r="1027" spans="3:14">
      <c r="C1027" s="21">
        <v>45828</v>
      </c>
      <c r="D1027" s="20" t="s">
        <v>13</v>
      </c>
      <c r="E1027" s="20" t="s">
        <v>111</v>
      </c>
      <c r="F1027" s="20" t="s">
        <v>265</v>
      </c>
      <c r="G1027" s="20">
        <v>102</v>
      </c>
      <c r="H1027" s="25">
        <v>0.44097222222222221</v>
      </c>
      <c r="I1027" s="25">
        <v>0.80902777777777779</v>
      </c>
      <c r="J1027" s="20">
        <v>27</v>
      </c>
      <c r="K1027" s="20">
        <v>0</v>
      </c>
      <c r="L1027" s="20">
        <v>27</v>
      </c>
      <c r="M1027" s="26">
        <v>0</v>
      </c>
      <c r="N1027" s="20"/>
    </row>
    <row r="1028" spans="3:14">
      <c r="C1028" s="21">
        <v>45828</v>
      </c>
      <c r="D1028" s="20" t="s">
        <v>13</v>
      </c>
      <c r="E1028" s="20" t="s">
        <v>234</v>
      </c>
      <c r="F1028" s="20" t="s">
        <v>250</v>
      </c>
      <c r="G1028" s="20">
        <v>1831</v>
      </c>
      <c r="H1028" s="25">
        <v>0.47916666666666669</v>
      </c>
      <c r="I1028" s="25">
        <v>0.58680555555555558</v>
      </c>
      <c r="J1028" s="20">
        <v>45</v>
      </c>
      <c r="K1028" s="20">
        <v>40</v>
      </c>
      <c r="L1028" s="20">
        <v>5</v>
      </c>
      <c r="M1028" s="26">
        <v>88.888888888888886</v>
      </c>
      <c r="N1028" s="20"/>
    </row>
    <row r="1029" spans="3:14">
      <c r="C1029" s="21">
        <v>45828</v>
      </c>
      <c r="D1029" s="20" t="s">
        <v>196</v>
      </c>
      <c r="E1029" s="20" t="s">
        <v>13</v>
      </c>
      <c r="F1029" s="20" t="s">
        <v>250</v>
      </c>
      <c r="G1029" s="20">
        <v>742</v>
      </c>
      <c r="H1029" s="25">
        <v>0.50694444444444442</v>
      </c>
      <c r="I1029" s="25">
        <v>0.625</v>
      </c>
      <c r="J1029" s="20">
        <v>30</v>
      </c>
      <c r="K1029" s="20">
        <v>10</v>
      </c>
      <c r="L1029" s="20">
        <v>20</v>
      </c>
      <c r="M1029" s="26">
        <v>33.333333333333336</v>
      </c>
      <c r="N1029" s="20"/>
    </row>
    <row r="1030" spans="3:14">
      <c r="C1030" s="21">
        <v>45828</v>
      </c>
      <c r="D1030" s="20" t="s">
        <v>553</v>
      </c>
      <c r="E1030" s="20" t="s">
        <v>103</v>
      </c>
      <c r="F1030" s="20" t="s">
        <v>482</v>
      </c>
      <c r="G1030" s="20">
        <v>319</v>
      </c>
      <c r="H1030" s="25">
        <v>0.75</v>
      </c>
      <c r="I1030" s="25">
        <v>0.83333333333333337</v>
      </c>
      <c r="J1030" s="20">
        <v>20</v>
      </c>
      <c r="K1030" s="20">
        <v>7</v>
      </c>
      <c r="L1030" s="20">
        <v>13</v>
      </c>
      <c r="M1030" s="26">
        <v>35</v>
      </c>
      <c r="N1030" s="20"/>
    </row>
    <row r="1031" spans="3:14">
      <c r="C1031" s="21">
        <v>45829</v>
      </c>
      <c r="D1031" s="20" t="s">
        <v>103</v>
      </c>
      <c r="E1031" s="20" t="s">
        <v>13</v>
      </c>
      <c r="F1031" s="20" t="s">
        <v>482</v>
      </c>
      <c r="G1031" s="20">
        <v>726</v>
      </c>
      <c r="H1031" s="25">
        <v>3.472222222222222E-3</v>
      </c>
      <c r="I1031" s="25">
        <v>0.33680555555555558</v>
      </c>
      <c r="J1031" s="20">
        <v>20</v>
      </c>
      <c r="K1031" s="20">
        <v>7</v>
      </c>
      <c r="L1031" s="20">
        <v>13</v>
      </c>
      <c r="M1031" s="26">
        <v>35</v>
      </c>
      <c r="N1031" s="20"/>
    </row>
    <row r="1032" spans="3:14">
      <c r="C1032" s="21">
        <v>45829</v>
      </c>
      <c r="D1032" s="20" t="s">
        <v>37</v>
      </c>
      <c r="E1032" s="20" t="s">
        <v>201</v>
      </c>
      <c r="F1032" s="20" t="s">
        <v>202</v>
      </c>
      <c r="G1032" s="20">
        <v>3712</v>
      </c>
      <c r="H1032" s="25">
        <v>0.5</v>
      </c>
      <c r="I1032" s="25">
        <v>0.57638888888888884</v>
      </c>
      <c r="J1032" s="20">
        <v>12</v>
      </c>
      <c r="K1032" s="20">
        <v>10</v>
      </c>
      <c r="L1032" s="20">
        <v>2</v>
      </c>
      <c r="M1032" s="26">
        <v>83.333333333333329</v>
      </c>
      <c r="N1032" s="20"/>
    </row>
    <row r="1033" spans="3:14">
      <c r="C1033" s="21">
        <v>45829</v>
      </c>
      <c r="D1033" s="20" t="s">
        <v>173</v>
      </c>
      <c r="E1033" s="20" t="s">
        <v>13</v>
      </c>
      <c r="F1033" s="20" t="s">
        <v>174</v>
      </c>
      <c r="G1033" s="20">
        <v>6001</v>
      </c>
      <c r="H1033" s="25">
        <v>0.37847222222222221</v>
      </c>
      <c r="I1033" s="25">
        <v>0.55902777777777779</v>
      </c>
      <c r="J1033" s="20">
        <v>10</v>
      </c>
      <c r="K1033" s="20">
        <v>0</v>
      </c>
      <c r="L1033" s="20">
        <v>10</v>
      </c>
      <c r="M1033" s="26">
        <v>0</v>
      </c>
      <c r="N1033" s="20"/>
    </row>
    <row r="1034" spans="3:14">
      <c r="C1034" s="21">
        <v>45829</v>
      </c>
      <c r="D1034" s="20" t="s">
        <v>252</v>
      </c>
      <c r="E1034" s="20" t="s">
        <v>13</v>
      </c>
      <c r="F1034" s="20" t="s">
        <v>272</v>
      </c>
      <c r="G1034" s="20">
        <v>64</v>
      </c>
      <c r="H1034" s="25">
        <v>0.89930555555555558</v>
      </c>
      <c r="I1034" s="25">
        <v>6.9444444444444441E-3</v>
      </c>
      <c r="J1034" s="20">
        <v>15</v>
      </c>
      <c r="K1034" s="20">
        <v>8</v>
      </c>
      <c r="L1034" s="20">
        <v>7</v>
      </c>
      <c r="M1034" s="26">
        <v>53.333333333333336</v>
      </c>
      <c r="N1034" s="20"/>
    </row>
    <row r="1035" spans="3:14">
      <c r="C1035" s="21">
        <v>45829</v>
      </c>
      <c r="D1035" s="20" t="s">
        <v>192</v>
      </c>
      <c r="E1035" s="20" t="s">
        <v>13</v>
      </c>
      <c r="F1035" s="20" t="s">
        <v>193</v>
      </c>
      <c r="G1035" s="20">
        <v>1114</v>
      </c>
      <c r="H1035" s="25">
        <v>0.56597222222222221</v>
      </c>
      <c r="I1035" s="25">
        <v>0.67708333333333337</v>
      </c>
      <c r="J1035" s="20">
        <v>40</v>
      </c>
      <c r="K1035" s="20">
        <v>2</v>
      </c>
      <c r="L1035" s="20">
        <v>38</v>
      </c>
      <c r="M1035" s="26">
        <v>5</v>
      </c>
      <c r="N1035" s="20"/>
    </row>
    <row r="1036" spans="3:14">
      <c r="C1036" s="21">
        <v>45829</v>
      </c>
      <c r="D1036" s="20" t="s">
        <v>275</v>
      </c>
      <c r="E1036" s="20" t="s">
        <v>13</v>
      </c>
      <c r="F1036" s="20" t="s">
        <v>250</v>
      </c>
      <c r="G1036" s="20">
        <v>1862</v>
      </c>
      <c r="H1036" s="25">
        <v>0.4826388888888889</v>
      </c>
      <c r="I1036" s="25">
        <v>0.62847222222222221</v>
      </c>
      <c r="J1036" s="20">
        <v>30</v>
      </c>
      <c r="K1036" s="20">
        <v>10</v>
      </c>
      <c r="L1036" s="20">
        <v>20</v>
      </c>
      <c r="M1036" s="26">
        <v>33.333333333333336</v>
      </c>
      <c r="N1036" s="20"/>
    </row>
    <row r="1037" spans="3:14">
      <c r="C1037" s="21">
        <v>45829</v>
      </c>
      <c r="D1037" s="20" t="s">
        <v>541</v>
      </c>
      <c r="E1037" s="20" t="s">
        <v>13</v>
      </c>
      <c r="F1037" s="20" t="s">
        <v>250</v>
      </c>
      <c r="G1037" s="20">
        <v>670</v>
      </c>
      <c r="H1037" s="25">
        <v>0.61458333333333337</v>
      </c>
      <c r="I1037" s="25">
        <v>0.71180555555555558</v>
      </c>
      <c r="J1037" s="20">
        <v>21</v>
      </c>
      <c r="K1037" s="20">
        <v>7</v>
      </c>
      <c r="L1037" s="20">
        <v>14</v>
      </c>
      <c r="M1037" s="26">
        <v>33.333333333333336</v>
      </c>
      <c r="N1037" s="20"/>
    </row>
    <row r="1038" spans="3:14">
      <c r="C1038" s="21">
        <v>45829</v>
      </c>
      <c r="D1038" s="20" t="s">
        <v>13</v>
      </c>
      <c r="E1038" s="20" t="s">
        <v>201</v>
      </c>
      <c r="F1038" s="20" t="s">
        <v>250</v>
      </c>
      <c r="G1038" s="20">
        <v>597</v>
      </c>
      <c r="H1038" s="25">
        <v>0.37847222222222221</v>
      </c>
      <c r="I1038" s="25">
        <v>0.47569444444444442</v>
      </c>
      <c r="J1038" s="20">
        <v>45</v>
      </c>
      <c r="K1038" s="20">
        <v>44</v>
      </c>
      <c r="L1038" s="20">
        <v>1</v>
      </c>
      <c r="M1038" s="26">
        <v>97.777777777777771</v>
      </c>
      <c r="N1038" s="20"/>
    </row>
    <row r="1039" spans="3:14">
      <c r="C1039" s="21">
        <v>45829</v>
      </c>
      <c r="D1039" s="20" t="s">
        <v>13</v>
      </c>
      <c r="E1039" s="20" t="s">
        <v>201</v>
      </c>
      <c r="F1039" s="20" t="s">
        <v>250</v>
      </c>
      <c r="G1039" s="20">
        <v>601</v>
      </c>
      <c r="H1039" s="25">
        <v>0.69097222222222221</v>
      </c>
      <c r="I1039" s="25">
        <v>0.78819444444444442</v>
      </c>
      <c r="J1039" s="20">
        <v>50</v>
      </c>
      <c r="K1039" s="20">
        <v>0</v>
      </c>
      <c r="L1039" s="20">
        <v>50</v>
      </c>
      <c r="M1039" s="26">
        <v>0</v>
      </c>
      <c r="N1039" s="20"/>
    </row>
    <row r="1040" spans="3:14">
      <c r="C1040" s="21">
        <v>45829</v>
      </c>
      <c r="D1040" s="20" t="s">
        <v>13</v>
      </c>
      <c r="E1040" s="20" t="s">
        <v>392</v>
      </c>
      <c r="F1040" s="20" t="s">
        <v>250</v>
      </c>
      <c r="G1040" s="20">
        <v>1355</v>
      </c>
      <c r="H1040" s="25">
        <v>0.46527777777777779</v>
      </c>
      <c r="I1040" s="25">
        <v>0.50347222222222221</v>
      </c>
      <c r="J1040" s="20">
        <v>30</v>
      </c>
      <c r="K1040" s="20">
        <v>13</v>
      </c>
      <c r="L1040" s="20">
        <v>17</v>
      </c>
      <c r="M1040" s="26">
        <v>43.333333333333336</v>
      </c>
      <c r="N1040" s="20"/>
    </row>
    <row r="1041" spans="3:14">
      <c r="C1041" s="21">
        <v>45829</v>
      </c>
      <c r="D1041" s="20" t="s">
        <v>13</v>
      </c>
      <c r="E1041" s="20" t="s">
        <v>252</v>
      </c>
      <c r="F1041" s="20" t="s">
        <v>250</v>
      </c>
      <c r="G1041" s="20">
        <v>649</v>
      </c>
      <c r="H1041" s="25">
        <v>0.47916666666666669</v>
      </c>
      <c r="I1041" s="25">
        <v>0.57986111111111116</v>
      </c>
      <c r="J1041" s="20">
        <v>45</v>
      </c>
      <c r="K1041" s="20">
        <v>43</v>
      </c>
      <c r="L1041" s="20">
        <v>2</v>
      </c>
      <c r="M1041" s="26">
        <v>95.555555555555557</v>
      </c>
      <c r="N1041" s="20"/>
    </row>
    <row r="1042" spans="3:14">
      <c r="C1042" s="21">
        <v>45829</v>
      </c>
      <c r="D1042" s="20" t="s">
        <v>13</v>
      </c>
      <c r="E1042" s="20" t="s">
        <v>192</v>
      </c>
      <c r="F1042" s="20" t="s">
        <v>250</v>
      </c>
      <c r="G1042" s="20">
        <v>1327</v>
      </c>
      <c r="H1042" s="25">
        <v>0.3611111111111111</v>
      </c>
      <c r="I1042" s="25">
        <v>0.47569444444444442</v>
      </c>
      <c r="J1042" s="20">
        <v>45</v>
      </c>
      <c r="K1042" s="20">
        <v>38</v>
      </c>
      <c r="L1042" s="20">
        <v>7</v>
      </c>
      <c r="M1042" s="26">
        <v>84.444444444444443</v>
      </c>
      <c r="N1042" s="20"/>
    </row>
    <row r="1043" spans="3:14">
      <c r="C1043" s="21">
        <v>45829</v>
      </c>
      <c r="D1043" s="20" t="s">
        <v>13</v>
      </c>
      <c r="E1043" s="20" t="s">
        <v>192</v>
      </c>
      <c r="F1043" s="20" t="s">
        <v>193</v>
      </c>
      <c r="G1043" s="20">
        <v>1113</v>
      </c>
      <c r="H1043" s="25">
        <v>0.54513888888888884</v>
      </c>
      <c r="I1043" s="25">
        <v>0.65277777777777779</v>
      </c>
      <c r="J1043" s="20">
        <v>40</v>
      </c>
      <c r="K1043" s="20">
        <v>5</v>
      </c>
      <c r="L1043" s="20">
        <v>35</v>
      </c>
      <c r="M1043" s="26">
        <v>12.5</v>
      </c>
      <c r="N1043" s="20"/>
    </row>
    <row r="1044" spans="3:14">
      <c r="C1044" s="21">
        <v>45829</v>
      </c>
      <c r="D1044" s="20" t="s">
        <v>13</v>
      </c>
      <c r="E1044" s="20" t="s">
        <v>551</v>
      </c>
      <c r="F1044" s="20" t="s">
        <v>250</v>
      </c>
      <c r="G1044" s="20">
        <v>715</v>
      </c>
      <c r="H1044" s="25">
        <v>0.38194444444444442</v>
      </c>
      <c r="I1044" s="25">
        <v>0.44097222222222221</v>
      </c>
      <c r="J1044" s="20">
        <v>45</v>
      </c>
      <c r="K1044" s="20">
        <v>12</v>
      </c>
      <c r="L1044" s="20">
        <v>33</v>
      </c>
      <c r="M1044" s="26">
        <v>26.666666666666668</v>
      </c>
      <c r="N1044" s="20"/>
    </row>
    <row r="1045" spans="3:14">
      <c r="C1045" s="21">
        <v>45829</v>
      </c>
      <c r="D1045" s="20" t="s">
        <v>13</v>
      </c>
      <c r="E1045" s="20" t="s">
        <v>183</v>
      </c>
      <c r="F1045" s="20" t="s">
        <v>174</v>
      </c>
      <c r="G1045" s="20">
        <v>6002</v>
      </c>
      <c r="H1045" s="25">
        <v>0.60069444444444442</v>
      </c>
      <c r="I1045" s="25">
        <v>0.85069444444444442</v>
      </c>
      <c r="J1045" s="20">
        <v>10</v>
      </c>
      <c r="K1045" s="20">
        <v>2</v>
      </c>
      <c r="L1045" s="20">
        <v>8</v>
      </c>
      <c r="M1045" s="26">
        <v>20</v>
      </c>
      <c r="N1045" s="20"/>
    </row>
    <row r="1046" spans="3:14">
      <c r="C1046" s="21">
        <v>45829</v>
      </c>
      <c r="D1046" s="20" t="s">
        <v>13</v>
      </c>
      <c r="E1046" s="20" t="s">
        <v>358</v>
      </c>
      <c r="F1046" s="20" t="s">
        <v>528</v>
      </c>
      <c r="G1046" s="20">
        <v>416</v>
      </c>
      <c r="H1046" s="25">
        <v>0.52083333333333337</v>
      </c>
      <c r="I1046" s="25">
        <v>0.72222222222222221</v>
      </c>
      <c r="J1046" s="20">
        <v>35</v>
      </c>
      <c r="K1046" s="20">
        <v>0</v>
      </c>
      <c r="L1046" s="20">
        <v>35</v>
      </c>
      <c r="M1046" s="26">
        <v>0</v>
      </c>
      <c r="N1046" s="20"/>
    </row>
    <row r="1047" spans="3:14">
      <c r="C1047" s="21">
        <v>45829</v>
      </c>
      <c r="D1047" s="20" t="s">
        <v>13</v>
      </c>
      <c r="E1047" s="20" t="s">
        <v>236</v>
      </c>
      <c r="F1047" s="20" t="s">
        <v>250</v>
      </c>
      <c r="G1047" s="20">
        <v>809</v>
      </c>
      <c r="H1047" s="25">
        <v>0.49652777777777779</v>
      </c>
      <c r="I1047" s="25">
        <v>0.61805555555555558</v>
      </c>
      <c r="J1047" s="20">
        <v>45</v>
      </c>
      <c r="K1047" s="20">
        <v>45</v>
      </c>
      <c r="L1047" s="20">
        <v>0</v>
      </c>
      <c r="M1047" s="26">
        <v>100</v>
      </c>
      <c r="N1047" s="20"/>
    </row>
    <row r="1048" spans="3:14">
      <c r="C1048" s="21">
        <v>45829</v>
      </c>
      <c r="D1048" s="20" t="s">
        <v>13</v>
      </c>
      <c r="E1048" s="20" t="s">
        <v>530</v>
      </c>
      <c r="F1048" s="20" t="s">
        <v>531</v>
      </c>
      <c r="G1048" s="20">
        <v>857</v>
      </c>
      <c r="H1048" s="25">
        <v>0.63888888888888884</v>
      </c>
      <c r="I1048" s="25">
        <v>0.75694444444444442</v>
      </c>
      <c r="J1048" s="20">
        <v>31</v>
      </c>
      <c r="K1048" s="20">
        <v>0</v>
      </c>
      <c r="L1048" s="20">
        <v>31</v>
      </c>
      <c r="M1048" s="26">
        <v>0</v>
      </c>
      <c r="N1048" s="20"/>
    </row>
    <row r="1049" spans="3:14">
      <c r="C1049" s="21">
        <v>45829</v>
      </c>
      <c r="D1049" s="20" t="s">
        <v>234</v>
      </c>
      <c r="E1049" s="20" t="s">
        <v>13</v>
      </c>
      <c r="F1049" s="20" t="s">
        <v>250</v>
      </c>
      <c r="G1049" s="20">
        <v>1832</v>
      </c>
      <c r="H1049" s="25">
        <v>0.61805555555555558</v>
      </c>
      <c r="I1049" s="25">
        <v>0.73263888888888884</v>
      </c>
      <c r="J1049" s="20">
        <v>45</v>
      </c>
      <c r="K1049" s="20">
        <v>45</v>
      </c>
      <c r="L1049" s="20">
        <v>0</v>
      </c>
      <c r="M1049" s="26">
        <v>100</v>
      </c>
      <c r="N1049" s="20"/>
    </row>
    <row r="1050" spans="3:14">
      <c r="C1050" s="21">
        <v>45829</v>
      </c>
      <c r="D1050" s="20" t="s">
        <v>358</v>
      </c>
      <c r="E1050" s="20" t="s">
        <v>13</v>
      </c>
      <c r="F1050" s="20" t="s">
        <v>528</v>
      </c>
      <c r="G1050" s="20">
        <v>415</v>
      </c>
      <c r="H1050" s="25">
        <v>0.34722222222222221</v>
      </c>
      <c r="I1050" s="25">
        <v>0.47569444444444442</v>
      </c>
      <c r="J1050" s="20">
        <v>35</v>
      </c>
      <c r="K1050" s="20">
        <v>0</v>
      </c>
      <c r="L1050" s="20">
        <v>35</v>
      </c>
      <c r="M1050" s="26">
        <v>0</v>
      </c>
      <c r="N1050" s="20"/>
    </row>
    <row r="1051" spans="3:14">
      <c r="C1051" s="21">
        <v>45829</v>
      </c>
      <c r="D1051" s="20" t="s">
        <v>261</v>
      </c>
      <c r="E1051" s="20" t="s">
        <v>252</v>
      </c>
      <c r="F1051" s="20" t="s">
        <v>272</v>
      </c>
      <c r="G1051" s="20">
        <v>1794</v>
      </c>
      <c r="H1051" s="25">
        <v>0.79513888888888884</v>
      </c>
      <c r="I1051" s="25">
        <v>0.84722222222222221</v>
      </c>
      <c r="J1051" s="20">
        <v>15</v>
      </c>
      <c r="K1051" s="20">
        <v>8</v>
      </c>
      <c r="L1051" s="20">
        <v>7</v>
      </c>
      <c r="M1051" s="26">
        <v>53.333333333333336</v>
      </c>
      <c r="N1051" s="20"/>
    </row>
    <row r="1052" spans="3:14">
      <c r="C1052" s="21">
        <v>45829</v>
      </c>
      <c r="D1052" s="20" t="s">
        <v>153</v>
      </c>
      <c r="E1052" s="20" t="s">
        <v>13</v>
      </c>
      <c r="F1052" s="20" t="s">
        <v>498</v>
      </c>
      <c r="G1052" s="20">
        <v>709</v>
      </c>
      <c r="H1052" s="25">
        <v>0.99930555555555556</v>
      </c>
      <c r="I1052" s="25">
        <v>0.3611111111111111</v>
      </c>
      <c r="J1052" s="20">
        <v>27</v>
      </c>
      <c r="K1052" s="20">
        <v>26</v>
      </c>
      <c r="L1052" s="20">
        <v>1</v>
      </c>
      <c r="M1052" s="26">
        <v>96.296296296296291</v>
      </c>
      <c r="N1052" s="20"/>
    </row>
    <row r="1053" spans="3:14">
      <c r="C1053" s="21">
        <v>45829</v>
      </c>
      <c r="D1053" s="20" t="s">
        <v>241</v>
      </c>
      <c r="E1053" s="20" t="s">
        <v>13</v>
      </c>
      <c r="F1053" s="20" t="s">
        <v>250</v>
      </c>
      <c r="G1053" s="20">
        <v>1852</v>
      </c>
      <c r="H1053" s="25">
        <v>0.54861111111111116</v>
      </c>
      <c r="I1053" s="25">
        <v>0.67361111111111116</v>
      </c>
      <c r="J1053" s="20">
        <v>30</v>
      </c>
      <c r="K1053" s="20">
        <v>0</v>
      </c>
      <c r="L1053" s="20">
        <v>30</v>
      </c>
      <c r="M1053" s="26">
        <v>0</v>
      </c>
      <c r="N1053" s="20"/>
    </row>
    <row r="1054" spans="3:14">
      <c r="C1054" s="21">
        <v>45829</v>
      </c>
      <c r="D1054" s="20" t="s">
        <v>530</v>
      </c>
      <c r="E1054" s="20" t="s">
        <v>13</v>
      </c>
      <c r="F1054" s="20" t="s">
        <v>531</v>
      </c>
      <c r="G1054" s="20">
        <v>858</v>
      </c>
      <c r="H1054" s="25">
        <v>0.86805555555555558</v>
      </c>
      <c r="I1054" s="25">
        <v>0.625</v>
      </c>
      <c r="J1054" s="20">
        <v>31</v>
      </c>
      <c r="K1054" s="20">
        <v>0</v>
      </c>
      <c r="L1054" s="20">
        <v>31</v>
      </c>
      <c r="M1054" s="26">
        <v>0</v>
      </c>
      <c r="N1054" s="20"/>
    </row>
    <row r="1055" spans="3:14">
      <c r="C1055" s="21">
        <v>45830</v>
      </c>
      <c r="D1055" s="20" t="s">
        <v>33</v>
      </c>
      <c r="E1055" s="20" t="s">
        <v>147</v>
      </c>
      <c r="F1055" s="20" t="s">
        <v>181</v>
      </c>
      <c r="G1055" s="20">
        <v>1304</v>
      </c>
      <c r="H1055" s="25">
        <v>0.5</v>
      </c>
      <c r="I1055" s="25">
        <v>0.72569444444444442</v>
      </c>
      <c r="J1055" s="20">
        <v>12</v>
      </c>
      <c r="K1055" s="20">
        <v>10</v>
      </c>
      <c r="L1055" s="20">
        <v>2</v>
      </c>
      <c r="M1055" s="26">
        <v>83.333333333333329</v>
      </c>
      <c r="N1055" s="20"/>
    </row>
    <row r="1056" spans="3:14">
      <c r="C1056" s="21">
        <v>45830</v>
      </c>
      <c r="D1056" s="20" t="s">
        <v>354</v>
      </c>
      <c r="E1056" s="20" t="s">
        <v>36</v>
      </c>
      <c r="F1056" s="20" t="s">
        <v>355</v>
      </c>
      <c r="G1056" s="20">
        <v>107</v>
      </c>
      <c r="H1056" s="25">
        <v>0.48958333333333331</v>
      </c>
      <c r="I1056" s="25">
        <v>0.64930555555555558</v>
      </c>
      <c r="J1056" s="20">
        <v>12</v>
      </c>
      <c r="K1056" s="20">
        <v>0</v>
      </c>
      <c r="L1056" s="20">
        <v>12</v>
      </c>
      <c r="M1056" s="26">
        <v>0</v>
      </c>
      <c r="N1056" s="20"/>
    </row>
    <row r="1057" spans="3:14">
      <c r="C1057" s="21">
        <v>45830</v>
      </c>
      <c r="D1057" s="20" t="s">
        <v>354</v>
      </c>
      <c r="E1057" s="20" t="s">
        <v>13</v>
      </c>
      <c r="F1057" s="20" t="s">
        <v>355</v>
      </c>
      <c r="G1057" s="20">
        <v>109</v>
      </c>
      <c r="H1057" s="25">
        <v>0.44444444444444442</v>
      </c>
      <c r="I1057" s="25">
        <v>0.64236111111111116</v>
      </c>
      <c r="J1057" s="20">
        <v>30</v>
      </c>
      <c r="K1057" s="20">
        <v>0</v>
      </c>
      <c r="L1057" s="20">
        <v>30</v>
      </c>
      <c r="M1057" s="26">
        <v>0</v>
      </c>
      <c r="N1057" s="20"/>
    </row>
    <row r="1058" spans="3:14">
      <c r="C1058" s="21">
        <v>45830</v>
      </c>
      <c r="D1058" s="20" t="s">
        <v>417</v>
      </c>
      <c r="E1058" s="20" t="s">
        <v>13</v>
      </c>
      <c r="F1058" s="20" t="s">
        <v>250</v>
      </c>
      <c r="G1058" s="20">
        <v>1792</v>
      </c>
      <c r="H1058" s="25">
        <v>0.50694444444444442</v>
      </c>
      <c r="I1058" s="25">
        <v>0.61805555555555558</v>
      </c>
      <c r="J1058" s="20">
        <v>45</v>
      </c>
      <c r="K1058" s="20">
        <v>13</v>
      </c>
      <c r="L1058" s="20">
        <v>32</v>
      </c>
      <c r="M1058" s="26">
        <v>28.888888888888889</v>
      </c>
      <c r="N1058" s="20"/>
    </row>
    <row r="1059" spans="3:14">
      <c r="C1059" s="21">
        <v>45830</v>
      </c>
      <c r="D1059" s="20" t="s">
        <v>36</v>
      </c>
      <c r="E1059" s="20" t="s">
        <v>354</v>
      </c>
      <c r="F1059" s="20" t="s">
        <v>355</v>
      </c>
      <c r="G1059" s="20">
        <v>108</v>
      </c>
      <c r="H1059" s="25">
        <v>0.69097222222222221</v>
      </c>
      <c r="I1059" s="25">
        <v>0.91666666666666663</v>
      </c>
      <c r="J1059" s="20">
        <v>12</v>
      </c>
      <c r="K1059" s="20">
        <v>0</v>
      </c>
      <c r="L1059" s="20">
        <v>12</v>
      </c>
      <c r="M1059" s="26">
        <v>0</v>
      </c>
      <c r="N1059" s="20"/>
    </row>
    <row r="1060" spans="3:14">
      <c r="C1060" s="21">
        <v>45830</v>
      </c>
      <c r="D1060" s="20" t="s">
        <v>36</v>
      </c>
      <c r="E1060" s="20" t="s">
        <v>147</v>
      </c>
      <c r="F1060" s="20" t="s">
        <v>181</v>
      </c>
      <c r="G1060" s="20">
        <v>1854</v>
      </c>
      <c r="H1060" s="25">
        <v>0.5</v>
      </c>
      <c r="I1060" s="25">
        <v>0.69097222222222221</v>
      </c>
      <c r="J1060" s="20">
        <v>16</v>
      </c>
      <c r="K1060" s="20">
        <v>15</v>
      </c>
      <c r="L1060" s="20">
        <v>1</v>
      </c>
      <c r="M1060" s="26">
        <v>93.75</v>
      </c>
      <c r="N1060" s="20"/>
    </row>
    <row r="1061" spans="3:14">
      <c r="C1061" s="21">
        <v>45830</v>
      </c>
      <c r="D1061" s="20" t="s">
        <v>36</v>
      </c>
      <c r="E1061" s="20" t="s">
        <v>358</v>
      </c>
      <c r="F1061" s="20" t="s">
        <v>278</v>
      </c>
      <c r="G1061" s="20">
        <v>787</v>
      </c>
      <c r="H1061" s="25">
        <v>0.62847222222222221</v>
      </c>
      <c r="I1061" s="25">
        <v>0.80902777777777779</v>
      </c>
      <c r="J1061" s="20">
        <v>45</v>
      </c>
      <c r="K1061" s="20">
        <v>13</v>
      </c>
      <c r="L1061" s="20">
        <v>32</v>
      </c>
      <c r="M1061" s="26">
        <v>28.888888888888889</v>
      </c>
      <c r="N1061" s="20"/>
    </row>
    <row r="1062" spans="3:14">
      <c r="C1062" s="21">
        <v>45830</v>
      </c>
      <c r="D1062" s="20" t="s">
        <v>36</v>
      </c>
      <c r="E1062" s="20" t="s">
        <v>394</v>
      </c>
      <c r="F1062" s="20" t="s">
        <v>395</v>
      </c>
      <c r="G1062" s="20">
        <v>438</v>
      </c>
      <c r="H1062" s="25">
        <v>0.55902777777777779</v>
      </c>
      <c r="I1062" s="25">
        <v>0.68402777777777779</v>
      </c>
      <c r="J1062" s="20">
        <v>24</v>
      </c>
      <c r="K1062" s="20">
        <v>8</v>
      </c>
      <c r="L1062" s="20">
        <v>16</v>
      </c>
      <c r="M1062" s="26">
        <v>33.333333333333336</v>
      </c>
      <c r="N1062" s="20"/>
    </row>
    <row r="1063" spans="3:14">
      <c r="C1063" s="21">
        <v>45830</v>
      </c>
      <c r="D1063" s="20" t="s">
        <v>37</v>
      </c>
      <c r="E1063" s="20" t="s">
        <v>147</v>
      </c>
      <c r="F1063" s="20" t="s">
        <v>181</v>
      </c>
      <c r="G1063" s="20">
        <v>1318</v>
      </c>
      <c r="H1063" s="25">
        <v>0.76736111111111116</v>
      </c>
      <c r="I1063" s="25">
        <v>0.97916666666666663</v>
      </c>
      <c r="J1063" s="20">
        <v>20</v>
      </c>
      <c r="K1063" s="20">
        <v>13</v>
      </c>
      <c r="L1063" s="20">
        <v>7</v>
      </c>
      <c r="M1063" s="26">
        <v>65</v>
      </c>
      <c r="N1063" s="20"/>
    </row>
    <row r="1064" spans="3:14">
      <c r="C1064" s="21">
        <v>45830</v>
      </c>
      <c r="D1064" s="20" t="s">
        <v>223</v>
      </c>
      <c r="E1064" s="20" t="s">
        <v>13</v>
      </c>
      <c r="F1064" s="20" t="s">
        <v>250</v>
      </c>
      <c r="G1064" s="20">
        <v>872</v>
      </c>
      <c r="H1064" s="25">
        <v>0.64930555555555558</v>
      </c>
      <c r="I1064" s="25">
        <v>0.78819444444444442</v>
      </c>
      <c r="J1064" s="20">
        <v>40</v>
      </c>
      <c r="K1064" s="20">
        <v>40</v>
      </c>
      <c r="L1064" s="20">
        <v>0</v>
      </c>
      <c r="M1064" s="26">
        <v>100</v>
      </c>
      <c r="N1064" s="20"/>
    </row>
    <row r="1065" spans="3:14">
      <c r="C1065" s="21">
        <v>45830</v>
      </c>
      <c r="D1065" s="20" t="s">
        <v>209</v>
      </c>
      <c r="E1065" s="20" t="s">
        <v>36</v>
      </c>
      <c r="F1065" s="20" t="s">
        <v>278</v>
      </c>
      <c r="G1065" s="20">
        <v>776</v>
      </c>
      <c r="H1065" s="25">
        <v>0.4861111111111111</v>
      </c>
      <c r="I1065" s="25">
        <v>0.58680555555555558</v>
      </c>
      <c r="J1065" s="20">
        <v>45</v>
      </c>
      <c r="K1065" s="20">
        <v>6</v>
      </c>
      <c r="L1065" s="20">
        <v>39</v>
      </c>
      <c r="M1065" s="26">
        <v>13.333333333333334</v>
      </c>
      <c r="N1065" s="20"/>
    </row>
    <row r="1066" spans="3:14">
      <c r="C1066" s="21">
        <v>45830</v>
      </c>
      <c r="D1066" s="20" t="s">
        <v>252</v>
      </c>
      <c r="E1066" s="20" t="s">
        <v>13</v>
      </c>
      <c r="F1066" s="20" t="s">
        <v>250</v>
      </c>
      <c r="G1066" s="20">
        <v>650</v>
      </c>
      <c r="H1066" s="25">
        <v>0.61458333333333337</v>
      </c>
      <c r="I1066" s="25">
        <v>0.72222222222222221</v>
      </c>
      <c r="J1066" s="20">
        <v>50</v>
      </c>
      <c r="K1066" s="20">
        <v>0</v>
      </c>
      <c r="L1066" s="20">
        <v>50</v>
      </c>
      <c r="M1066" s="26">
        <v>0</v>
      </c>
      <c r="N1066" s="20"/>
    </row>
    <row r="1067" spans="3:14">
      <c r="C1067" s="21">
        <v>45830</v>
      </c>
      <c r="D1067" s="20" t="s">
        <v>545</v>
      </c>
      <c r="E1067" s="20" t="s">
        <v>13</v>
      </c>
      <c r="F1067" s="20" t="s">
        <v>250</v>
      </c>
      <c r="G1067" s="20">
        <v>690</v>
      </c>
      <c r="H1067" s="25">
        <v>0.84722222222222221</v>
      </c>
      <c r="I1067" s="25">
        <v>0.95138888888888884</v>
      </c>
      <c r="J1067" s="20">
        <v>45</v>
      </c>
      <c r="K1067" s="20">
        <v>25</v>
      </c>
      <c r="L1067" s="20">
        <v>20</v>
      </c>
      <c r="M1067" s="26">
        <v>55.555555555555557</v>
      </c>
      <c r="N1067" s="20"/>
    </row>
    <row r="1068" spans="3:14">
      <c r="C1068" s="21">
        <v>45830</v>
      </c>
      <c r="D1068" s="20" t="s">
        <v>192</v>
      </c>
      <c r="E1068" s="20" t="s">
        <v>37</v>
      </c>
      <c r="F1068" s="20" t="s">
        <v>193</v>
      </c>
      <c r="G1068" s="20">
        <v>1146</v>
      </c>
      <c r="H1068" s="25">
        <v>0.86111111111111116</v>
      </c>
      <c r="I1068" s="25">
        <v>0.95138888888888884</v>
      </c>
      <c r="J1068" s="20">
        <v>12</v>
      </c>
      <c r="K1068" s="20">
        <v>12</v>
      </c>
      <c r="L1068" s="20">
        <v>0</v>
      </c>
      <c r="M1068" s="26">
        <v>100</v>
      </c>
      <c r="N1068" s="20"/>
    </row>
    <row r="1069" spans="3:14">
      <c r="C1069" s="21">
        <v>45830</v>
      </c>
      <c r="D1069" s="20" t="s">
        <v>192</v>
      </c>
      <c r="E1069" s="20" t="s">
        <v>13</v>
      </c>
      <c r="F1069" s="20" t="s">
        <v>250</v>
      </c>
      <c r="G1069" s="20">
        <v>1328</v>
      </c>
      <c r="H1069" s="25">
        <v>0.50694444444444442</v>
      </c>
      <c r="I1069" s="25">
        <v>0.625</v>
      </c>
      <c r="J1069" s="20">
        <v>45</v>
      </c>
      <c r="K1069" s="20">
        <v>18</v>
      </c>
      <c r="L1069" s="20">
        <v>27</v>
      </c>
      <c r="M1069" s="26">
        <v>40</v>
      </c>
      <c r="N1069" s="20"/>
    </row>
    <row r="1070" spans="3:14">
      <c r="C1070" s="21">
        <v>45830</v>
      </c>
      <c r="D1070" s="20" t="s">
        <v>147</v>
      </c>
      <c r="E1070" s="20" t="s">
        <v>33</v>
      </c>
      <c r="F1070" s="20" t="s">
        <v>181</v>
      </c>
      <c r="G1070" s="20">
        <v>1305</v>
      </c>
      <c r="H1070" s="25">
        <v>0.55208333333333337</v>
      </c>
      <c r="I1070" s="25">
        <v>0.70833333333333337</v>
      </c>
      <c r="J1070" s="20">
        <v>12</v>
      </c>
      <c r="K1070" s="20">
        <v>12</v>
      </c>
      <c r="L1070" s="20">
        <v>0</v>
      </c>
      <c r="M1070" s="26">
        <v>100</v>
      </c>
      <c r="N1070" s="20"/>
    </row>
    <row r="1071" spans="3:14">
      <c r="C1071" s="21">
        <v>45830</v>
      </c>
      <c r="D1071" s="20" t="s">
        <v>147</v>
      </c>
      <c r="E1071" s="20" t="s">
        <v>180</v>
      </c>
      <c r="F1071" s="20" t="s">
        <v>181</v>
      </c>
      <c r="G1071" s="20">
        <v>2020</v>
      </c>
      <c r="H1071" s="25">
        <v>0.76736111111111116</v>
      </c>
      <c r="I1071" s="25">
        <v>0.82986111111111116</v>
      </c>
      <c r="J1071" s="20">
        <v>78</v>
      </c>
      <c r="K1071" s="20">
        <v>44</v>
      </c>
      <c r="L1071" s="20">
        <v>34</v>
      </c>
      <c r="M1071" s="26">
        <v>56.410256410256409</v>
      </c>
      <c r="N1071" s="20"/>
    </row>
    <row r="1072" spans="3:14">
      <c r="C1072" s="21">
        <v>45830</v>
      </c>
      <c r="D1072" s="20" t="s">
        <v>147</v>
      </c>
      <c r="E1072" s="20" t="s">
        <v>180</v>
      </c>
      <c r="F1072" s="20" t="s">
        <v>181</v>
      </c>
      <c r="G1072" s="20">
        <v>2022</v>
      </c>
      <c r="H1072" s="25">
        <v>0.83680555555555558</v>
      </c>
      <c r="I1072" s="25">
        <v>0.90277777777777779</v>
      </c>
      <c r="J1072" s="20">
        <v>12</v>
      </c>
      <c r="K1072" s="20">
        <v>10</v>
      </c>
      <c r="L1072" s="20">
        <v>2</v>
      </c>
      <c r="M1072" s="26">
        <v>83.333333333333329</v>
      </c>
      <c r="N1072" s="20"/>
    </row>
    <row r="1073" spans="3:14">
      <c r="C1073" s="21">
        <v>45830</v>
      </c>
      <c r="D1073" s="20" t="s">
        <v>147</v>
      </c>
      <c r="E1073" s="20" t="s">
        <v>36</v>
      </c>
      <c r="F1073" s="20" t="s">
        <v>181</v>
      </c>
      <c r="G1073" s="20">
        <v>1855</v>
      </c>
      <c r="H1073" s="25">
        <v>0.59722222222222221</v>
      </c>
      <c r="I1073" s="25">
        <v>0.71180555555555558</v>
      </c>
      <c r="J1073" s="20">
        <v>12</v>
      </c>
      <c r="K1073" s="20">
        <v>12</v>
      </c>
      <c r="L1073" s="20">
        <v>0</v>
      </c>
      <c r="M1073" s="26">
        <v>100</v>
      </c>
      <c r="N1073" s="20"/>
    </row>
    <row r="1074" spans="3:14">
      <c r="C1074" s="21">
        <v>45830</v>
      </c>
      <c r="D1074" s="20" t="s">
        <v>147</v>
      </c>
      <c r="E1074" s="20" t="s">
        <v>37</v>
      </c>
      <c r="F1074" s="20" t="s">
        <v>181</v>
      </c>
      <c r="G1074" s="20">
        <v>1317</v>
      </c>
      <c r="H1074" s="25">
        <v>0.58680555555555558</v>
      </c>
      <c r="I1074" s="25">
        <v>0.72569444444444442</v>
      </c>
      <c r="J1074" s="20">
        <v>26</v>
      </c>
      <c r="K1074" s="20">
        <v>25</v>
      </c>
      <c r="L1074" s="20">
        <v>1</v>
      </c>
      <c r="M1074" s="26">
        <v>96.15384615384616</v>
      </c>
      <c r="N1074" s="20"/>
    </row>
    <row r="1075" spans="3:14">
      <c r="C1075" s="21">
        <v>45830</v>
      </c>
      <c r="D1075" s="20" t="s">
        <v>147</v>
      </c>
      <c r="E1075" s="20" t="s">
        <v>13</v>
      </c>
      <c r="F1075" s="20" t="s">
        <v>181</v>
      </c>
      <c r="G1075" s="20">
        <v>1859</v>
      </c>
      <c r="H1075" s="25">
        <v>0.55208333333333337</v>
      </c>
      <c r="I1075" s="25">
        <v>0.70138888888888884</v>
      </c>
      <c r="J1075" s="20">
        <v>50</v>
      </c>
      <c r="K1075" s="20">
        <v>41</v>
      </c>
      <c r="L1075" s="20">
        <v>9</v>
      </c>
      <c r="M1075" s="26">
        <v>82</v>
      </c>
      <c r="N1075" s="20"/>
    </row>
    <row r="1076" spans="3:14">
      <c r="C1076" s="21">
        <v>45830</v>
      </c>
      <c r="D1076" s="20" t="s">
        <v>147</v>
      </c>
      <c r="E1076" s="20" t="s">
        <v>22</v>
      </c>
      <c r="F1076" s="20" t="s">
        <v>181</v>
      </c>
      <c r="G1076" s="20">
        <v>1313</v>
      </c>
      <c r="H1076" s="25">
        <v>0.59375</v>
      </c>
      <c r="I1076" s="25">
        <v>0.72569444444444442</v>
      </c>
      <c r="J1076" s="20">
        <v>12</v>
      </c>
      <c r="K1076" s="20">
        <v>12</v>
      </c>
      <c r="L1076" s="20">
        <v>0</v>
      </c>
      <c r="M1076" s="26">
        <v>100</v>
      </c>
      <c r="N1076" s="20"/>
    </row>
    <row r="1077" spans="3:14">
      <c r="C1077" s="21">
        <v>45830</v>
      </c>
      <c r="D1077" s="20" t="s">
        <v>555</v>
      </c>
      <c r="E1077" s="20" t="s">
        <v>394</v>
      </c>
      <c r="F1077" s="20" t="s">
        <v>395</v>
      </c>
      <c r="G1077" s="20">
        <v>3910</v>
      </c>
      <c r="H1077" s="25">
        <v>0.2361111111111111</v>
      </c>
      <c r="I1077" s="25">
        <v>0.27083333333333331</v>
      </c>
      <c r="J1077" s="20">
        <v>12</v>
      </c>
      <c r="K1077" s="20">
        <v>4</v>
      </c>
      <c r="L1077" s="20">
        <v>8</v>
      </c>
      <c r="M1077" s="26">
        <v>33.333333333333336</v>
      </c>
      <c r="N1077" s="20"/>
    </row>
    <row r="1078" spans="3:14">
      <c r="C1078" s="21">
        <v>45830</v>
      </c>
      <c r="D1078" s="20" t="s">
        <v>555</v>
      </c>
      <c r="E1078" s="20" t="s">
        <v>394</v>
      </c>
      <c r="F1078" s="20" t="s">
        <v>395</v>
      </c>
      <c r="G1078" s="20">
        <v>3904</v>
      </c>
      <c r="H1078" s="25">
        <v>0.36805555555555558</v>
      </c>
      <c r="I1078" s="25">
        <v>0.40277777777777779</v>
      </c>
      <c r="J1078" s="20">
        <v>35</v>
      </c>
      <c r="K1078" s="20">
        <v>21</v>
      </c>
      <c r="L1078" s="20">
        <v>14</v>
      </c>
      <c r="M1078" s="26">
        <v>60</v>
      </c>
      <c r="N1078" s="20"/>
    </row>
    <row r="1079" spans="3:14">
      <c r="C1079" s="21">
        <v>45830</v>
      </c>
      <c r="D1079" s="20" t="s">
        <v>13</v>
      </c>
      <c r="E1079" s="20" t="s">
        <v>354</v>
      </c>
      <c r="F1079" s="20" t="s">
        <v>355</v>
      </c>
      <c r="G1079" s="20">
        <v>110</v>
      </c>
      <c r="H1079" s="25">
        <v>0.69097222222222221</v>
      </c>
      <c r="I1079" s="25">
        <v>0.94791666666666663</v>
      </c>
      <c r="J1079" s="20">
        <v>30</v>
      </c>
      <c r="K1079" s="20">
        <v>2</v>
      </c>
      <c r="L1079" s="20">
        <v>28</v>
      </c>
      <c r="M1079" s="26">
        <v>6.666666666666667</v>
      </c>
      <c r="N1079" s="20"/>
    </row>
    <row r="1080" spans="3:14">
      <c r="C1080" s="21">
        <v>45830</v>
      </c>
      <c r="D1080" s="20" t="s">
        <v>13</v>
      </c>
      <c r="E1080" s="20" t="s">
        <v>223</v>
      </c>
      <c r="F1080" s="20" t="s">
        <v>250</v>
      </c>
      <c r="G1080" s="20">
        <v>871</v>
      </c>
      <c r="H1080" s="25">
        <v>0.48958333333333331</v>
      </c>
      <c r="I1080" s="25">
        <v>0.62152777777777779</v>
      </c>
      <c r="J1080" s="20">
        <v>45</v>
      </c>
      <c r="K1080" s="20">
        <v>5</v>
      </c>
      <c r="L1080" s="20">
        <v>40</v>
      </c>
      <c r="M1080" s="26">
        <v>11.111111111111111</v>
      </c>
      <c r="N1080" s="20"/>
    </row>
    <row r="1081" spans="3:14">
      <c r="C1081" s="21">
        <v>45830</v>
      </c>
      <c r="D1081" s="20" t="s">
        <v>13</v>
      </c>
      <c r="E1081" s="20" t="s">
        <v>206</v>
      </c>
      <c r="F1081" s="20" t="s">
        <v>250</v>
      </c>
      <c r="G1081" s="20">
        <v>585</v>
      </c>
      <c r="H1081" s="25">
        <v>0.40972222222222221</v>
      </c>
      <c r="I1081" s="25">
        <v>0.5</v>
      </c>
      <c r="J1081" s="20">
        <v>45</v>
      </c>
      <c r="K1081" s="20">
        <v>14</v>
      </c>
      <c r="L1081" s="20">
        <v>31</v>
      </c>
      <c r="M1081" s="26">
        <v>31.111111111111111</v>
      </c>
      <c r="N1081" s="20"/>
    </row>
    <row r="1082" spans="3:14">
      <c r="C1082" s="21">
        <v>45830</v>
      </c>
      <c r="D1082" s="20" t="s">
        <v>13</v>
      </c>
      <c r="E1082" s="20" t="s">
        <v>392</v>
      </c>
      <c r="F1082" s="20" t="s">
        <v>250</v>
      </c>
      <c r="G1082" s="20">
        <v>1355</v>
      </c>
      <c r="H1082" s="25">
        <v>0.46875</v>
      </c>
      <c r="I1082" s="25">
        <v>0.50694444444444442</v>
      </c>
      <c r="J1082" s="20">
        <v>45</v>
      </c>
      <c r="K1082" s="20">
        <v>2</v>
      </c>
      <c r="L1082" s="20">
        <v>43</v>
      </c>
      <c r="M1082" s="26">
        <v>4.4444444444444446</v>
      </c>
      <c r="N1082" s="20"/>
    </row>
    <row r="1083" spans="3:14">
      <c r="C1083" s="21">
        <v>45830</v>
      </c>
      <c r="D1083" s="20" t="s">
        <v>13</v>
      </c>
      <c r="E1083" s="20" t="s">
        <v>147</v>
      </c>
      <c r="F1083" s="20" t="s">
        <v>181</v>
      </c>
      <c r="G1083" s="20">
        <v>1858</v>
      </c>
      <c r="H1083" s="25">
        <v>0.49652777777777779</v>
      </c>
      <c r="I1083" s="25">
        <v>0.71527777777777779</v>
      </c>
      <c r="J1083" s="20">
        <v>50</v>
      </c>
      <c r="K1083" s="20">
        <v>21</v>
      </c>
      <c r="L1083" s="20">
        <v>29</v>
      </c>
      <c r="M1083" s="26">
        <v>42</v>
      </c>
      <c r="N1083" s="20"/>
    </row>
    <row r="1084" spans="3:14">
      <c r="C1084" s="21">
        <v>45830</v>
      </c>
      <c r="D1084" s="20" t="s">
        <v>13</v>
      </c>
      <c r="E1084" s="20" t="s">
        <v>346</v>
      </c>
      <c r="F1084" s="20" t="s">
        <v>250</v>
      </c>
      <c r="G1084" s="20">
        <v>573</v>
      </c>
      <c r="H1084" s="25">
        <v>0.4826388888888889</v>
      </c>
      <c r="I1084" s="25">
        <v>0.56597222222222221</v>
      </c>
      <c r="J1084" s="20">
        <v>45</v>
      </c>
      <c r="K1084" s="20">
        <v>0</v>
      </c>
      <c r="L1084" s="20">
        <v>45</v>
      </c>
      <c r="M1084" s="26">
        <v>0</v>
      </c>
      <c r="N1084" s="20"/>
    </row>
    <row r="1085" spans="3:14">
      <c r="C1085" s="21">
        <v>45830</v>
      </c>
      <c r="D1085" s="20" t="s">
        <v>13</v>
      </c>
      <c r="E1085" s="20" t="s">
        <v>214</v>
      </c>
      <c r="F1085" s="20" t="s">
        <v>549</v>
      </c>
      <c r="G1085" s="20">
        <v>5117</v>
      </c>
      <c r="H1085" s="25">
        <v>0.63541666666666663</v>
      </c>
      <c r="I1085" s="25">
        <v>0.82291666666666663</v>
      </c>
      <c r="J1085" s="20">
        <v>189</v>
      </c>
      <c r="K1085" s="20">
        <v>128</v>
      </c>
      <c r="L1085" s="20">
        <v>61</v>
      </c>
      <c r="M1085" s="26">
        <v>67.724867724867721</v>
      </c>
      <c r="N1085" s="20"/>
    </row>
    <row r="1086" spans="3:14">
      <c r="C1086" s="21">
        <v>45830</v>
      </c>
      <c r="D1086" s="20" t="s">
        <v>13</v>
      </c>
      <c r="E1086" s="20" t="s">
        <v>394</v>
      </c>
      <c r="F1086" s="20" t="s">
        <v>395</v>
      </c>
      <c r="G1086" s="20">
        <v>434</v>
      </c>
      <c r="H1086" s="25">
        <v>0.64583333333333337</v>
      </c>
      <c r="I1086" s="25">
        <v>0.79513888888888884</v>
      </c>
      <c r="J1086" s="20">
        <v>101</v>
      </c>
      <c r="K1086" s="20">
        <v>27</v>
      </c>
      <c r="L1086" s="20">
        <v>74</v>
      </c>
      <c r="M1086" s="26">
        <v>26.732673267326732</v>
      </c>
      <c r="N1086" s="20"/>
    </row>
    <row r="1087" spans="3:14">
      <c r="C1087" s="21">
        <v>45830</v>
      </c>
      <c r="D1087" s="20" t="s">
        <v>424</v>
      </c>
      <c r="E1087" s="20" t="s">
        <v>24</v>
      </c>
      <c r="F1087" s="20" t="s">
        <v>549</v>
      </c>
      <c r="G1087" s="20">
        <v>5114</v>
      </c>
      <c r="H1087" s="25">
        <v>0.45833333333333331</v>
      </c>
      <c r="I1087" s="25">
        <v>0.52430555555555558</v>
      </c>
      <c r="J1087" s="20">
        <v>189</v>
      </c>
      <c r="K1087" s="20">
        <v>189</v>
      </c>
      <c r="L1087" s="20">
        <v>0</v>
      </c>
      <c r="M1087" s="26">
        <v>100</v>
      </c>
      <c r="N1087" s="20"/>
    </row>
    <row r="1088" spans="3:14">
      <c r="C1088" s="21">
        <v>45830</v>
      </c>
      <c r="D1088" s="20" t="s">
        <v>346</v>
      </c>
      <c r="E1088" s="20" t="s">
        <v>13</v>
      </c>
      <c r="F1088" s="20" t="s">
        <v>250</v>
      </c>
      <c r="G1088" s="20">
        <v>572</v>
      </c>
      <c r="H1088" s="25">
        <v>0.53125</v>
      </c>
      <c r="I1088" s="25">
        <v>0.61805555555555558</v>
      </c>
      <c r="J1088" s="20">
        <v>30</v>
      </c>
      <c r="K1088" s="20">
        <v>0</v>
      </c>
      <c r="L1088" s="20">
        <v>30</v>
      </c>
      <c r="M1088" s="26">
        <v>0</v>
      </c>
      <c r="N1088" s="20"/>
    </row>
    <row r="1089" spans="3:14">
      <c r="C1089" s="21">
        <v>45830</v>
      </c>
      <c r="D1089" s="20" t="s">
        <v>348</v>
      </c>
      <c r="E1089" s="20" t="s">
        <v>13</v>
      </c>
      <c r="F1089" s="20" t="s">
        <v>250</v>
      </c>
      <c r="G1089" s="20">
        <v>954</v>
      </c>
      <c r="H1089" s="25">
        <v>0.625</v>
      </c>
      <c r="I1089" s="25">
        <v>0.78125</v>
      </c>
      <c r="J1089" s="20">
        <v>45</v>
      </c>
      <c r="K1089" s="20">
        <v>42</v>
      </c>
      <c r="L1089" s="20">
        <v>3</v>
      </c>
      <c r="M1089" s="26">
        <v>93.333333333333329</v>
      </c>
      <c r="N1089" s="20"/>
    </row>
    <row r="1090" spans="3:14">
      <c r="C1090" s="21">
        <v>45830</v>
      </c>
      <c r="D1090" s="20" t="s">
        <v>358</v>
      </c>
      <c r="E1090" s="20" t="s">
        <v>13</v>
      </c>
      <c r="F1090" s="20" t="s">
        <v>528</v>
      </c>
      <c r="G1090" s="20">
        <v>415</v>
      </c>
      <c r="H1090" s="25">
        <v>0.34027777777777779</v>
      </c>
      <c r="I1090" s="25">
        <v>0.46875</v>
      </c>
      <c r="J1090" s="20">
        <v>25</v>
      </c>
      <c r="K1090" s="20">
        <v>14</v>
      </c>
      <c r="L1090" s="20">
        <v>11</v>
      </c>
      <c r="M1090" s="26">
        <v>56</v>
      </c>
      <c r="N1090" s="20"/>
    </row>
    <row r="1091" spans="3:14">
      <c r="C1091" s="21">
        <v>45830</v>
      </c>
      <c r="D1091" s="20" t="s">
        <v>358</v>
      </c>
      <c r="E1091" s="20" t="s">
        <v>22</v>
      </c>
      <c r="F1091" s="20" t="s">
        <v>278</v>
      </c>
      <c r="G1091" s="20">
        <v>788</v>
      </c>
      <c r="H1091" s="25">
        <v>0.85069444444444442</v>
      </c>
      <c r="I1091" s="25">
        <v>0.95833333333333337</v>
      </c>
      <c r="J1091" s="20">
        <v>45</v>
      </c>
      <c r="K1091" s="20">
        <v>11</v>
      </c>
      <c r="L1091" s="20">
        <v>34</v>
      </c>
      <c r="M1091" s="26">
        <v>24.444444444444443</v>
      </c>
      <c r="N1091" s="20"/>
    </row>
    <row r="1092" spans="3:14">
      <c r="C1092" s="21">
        <v>45830</v>
      </c>
      <c r="D1092" s="20" t="s">
        <v>236</v>
      </c>
      <c r="E1092" s="20" t="s">
        <v>13</v>
      </c>
      <c r="F1092" s="20" t="s">
        <v>250</v>
      </c>
      <c r="G1092" s="20">
        <v>808</v>
      </c>
      <c r="H1092" s="25">
        <v>0.51736111111111116</v>
      </c>
      <c r="I1092" s="25">
        <v>0.64930555555555558</v>
      </c>
      <c r="J1092" s="20">
        <v>45</v>
      </c>
      <c r="K1092" s="20">
        <v>39</v>
      </c>
      <c r="L1092" s="20">
        <v>6</v>
      </c>
      <c r="M1092" s="26">
        <v>86.666666666666671</v>
      </c>
      <c r="N1092" s="20"/>
    </row>
    <row r="1093" spans="3:14">
      <c r="C1093" s="21">
        <v>45830</v>
      </c>
      <c r="D1093" s="20" t="s">
        <v>294</v>
      </c>
      <c r="E1093" s="20" t="s">
        <v>13</v>
      </c>
      <c r="F1093" s="20" t="s">
        <v>295</v>
      </c>
      <c r="G1093" s="20">
        <v>471</v>
      </c>
      <c r="H1093" s="25">
        <v>0.25694444444444442</v>
      </c>
      <c r="I1093" s="25">
        <v>0.3888888888888889</v>
      </c>
      <c r="J1093" s="20">
        <v>40</v>
      </c>
      <c r="K1093" s="20">
        <v>24</v>
      </c>
      <c r="L1093" s="20">
        <v>16</v>
      </c>
      <c r="M1093" s="26">
        <v>60</v>
      </c>
      <c r="N1093" s="20"/>
    </row>
    <row r="1094" spans="3:14">
      <c r="C1094" s="21">
        <v>45830</v>
      </c>
      <c r="D1094" s="20" t="s">
        <v>21</v>
      </c>
      <c r="E1094" s="20" t="s">
        <v>424</v>
      </c>
      <c r="F1094" s="20" t="s">
        <v>549</v>
      </c>
      <c r="G1094" s="20">
        <v>5113</v>
      </c>
      <c r="H1094" s="25">
        <v>0.33333333333333331</v>
      </c>
      <c r="I1094" s="25">
        <v>0.4236111111111111</v>
      </c>
      <c r="J1094" s="20">
        <v>189</v>
      </c>
      <c r="K1094" s="20">
        <v>142</v>
      </c>
      <c r="L1094" s="20">
        <v>47</v>
      </c>
      <c r="M1094" s="26">
        <v>75.132275132275126</v>
      </c>
      <c r="N1094" s="20"/>
    </row>
    <row r="1095" spans="3:14">
      <c r="C1095" s="21">
        <v>45830</v>
      </c>
      <c r="D1095" s="20" t="s">
        <v>22</v>
      </c>
      <c r="E1095" s="20" t="s">
        <v>147</v>
      </c>
      <c r="F1095" s="20" t="s">
        <v>181</v>
      </c>
      <c r="G1095" s="20">
        <v>1302</v>
      </c>
      <c r="H1095" s="25">
        <v>0.4826388888888889</v>
      </c>
      <c r="I1095" s="25">
        <v>0.69097222222222221</v>
      </c>
      <c r="J1095" s="20">
        <v>12</v>
      </c>
      <c r="K1095" s="20">
        <v>8</v>
      </c>
      <c r="L1095" s="20">
        <v>4</v>
      </c>
      <c r="M1095" s="26">
        <v>66.666666666666671</v>
      </c>
      <c r="N1095" s="20"/>
    </row>
    <row r="1096" spans="3:14">
      <c r="C1096" s="21">
        <v>45830</v>
      </c>
      <c r="D1096" s="20" t="s">
        <v>214</v>
      </c>
      <c r="E1096" s="20" t="s">
        <v>13</v>
      </c>
      <c r="F1096" s="20" t="s">
        <v>549</v>
      </c>
      <c r="G1096" s="20">
        <v>5118</v>
      </c>
      <c r="H1096" s="25">
        <v>0.85763888888888884</v>
      </c>
      <c r="I1096" s="25">
        <v>0.96180555555555558</v>
      </c>
      <c r="J1096" s="20">
        <v>189</v>
      </c>
      <c r="K1096" s="20">
        <v>87</v>
      </c>
      <c r="L1096" s="20">
        <v>102</v>
      </c>
      <c r="M1096" s="26">
        <v>46.031746031746032</v>
      </c>
      <c r="N1096" s="20"/>
    </row>
    <row r="1097" spans="3:14">
      <c r="C1097" s="21">
        <v>45830</v>
      </c>
      <c r="D1097" s="20" t="s">
        <v>394</v>
      </c>
      <c r="E1097" s="20" t="s">
        <v>36</v>
      </c>
      <c r="F1097" s="20" t="s">
        <v>395</v>
      </c>
      <c r="G1097" s="20">
        <v>437</v>
      </c>
      <c r="H1097" s="25">
        <v>0.3888888888888889</v>
      </c>
      <c r="I1097" s="25">
        <v>0.52083333333333337</v>
      </c>
      <c r="J1097" s="20">
        <v>12</v>
      </c>
      <c r="K1097" s="20">
        <v>4</v>
      </c>
      <c r="L1097" s="20">
        <v>8</v>
      </c>
      <c r="M1097" s="26">
        <v>33.333333333333336</v>
      </c>
      <c r="N1097" s="20"/>
    </row>
    <row r="1098" spans="3:14">
      <c r="C1098" s="21">
        <v>45830</v>
      </c>
      <c r="D1098" s="20" t="s">
        <v>394</v>
      </c>
      <c r="E1098" s="20" t="s">
        <v>555</v>
      </c>
      <c r="F1098" s="20" t="s">
        <v>395</v>
      </c>
      <c r="G1098" s="20">
        <v>3911</v>
      </c>
      <c r="H1098" s="25">
        <v>0.95486111111111116</v>
      </c>
      <c r="I1098" s="25">
        <v>0.99305555555555558</v>
      </c>
      <c r="J1098" s="20">
        <v>47</v>
      </c>
      <c r="K1098" s="20">
        <v>11</v>
      </c>
      <c r="L1098" s="20">
        <v>36</v>
      </c>
      <c r="M1098" s="26">
        <v>23.404255319148938</v>
      </c>
      <c r="N1098" s="20"/>
    </row>
    <row r="1099" spans="3:14">
      <c r="C1099" s="21">
        <v>45830</v>
      </c>
      <c r="D1099" s="20" t="s">
        <v>394</v>
      </c>
      <c r="E1099" s="20" t="s">
        <v>13</v>
      </c>
      <c r="F1099" s="20" t="s">
        <v>395</v>
      </c>
      <c r="G1099" s="20">
        <v>433</v>
      </c>
      <c r="H1099" s="25">
        <v>0.44444444444444442</v>
      </c>
      <c r="I1099" s="25">
        <v>0.60763888888888884</v>
      </c>
      <c r="J1099" s="20">
        <v>35</v>
      </c>
      <c r="K1099" s="20">
        <v>21</v>
      </c>
      <c r="L1099" s="20">
        <v>14</v>
      </c>
      <c r="M1099" s="26">
        <v>60</v>
      </c>
      <c r="N1099" s="20"/>
    </row>
    <row r="1100" spans="3:14">
      <c r="C1100" s="21">
        <v>45830</v>
      </c>
      <c r="D1100" s="20" t="s">
        <v>394</v>
      </c>
      <c r="E1100" s="20" t="s">
        <v>543</v>
      </c>
      <c r="F1100" s="20" t="s">
        <v>395</v>
      </c>
      <c r="G1100" s="20">
        <v>723</v>
      </c>
      <c r="H1100" s="25">
        <v>0.89583333333333337</v>
      </c>
      <c r="I1100" s="25">
        <v>0.13194444444444445</v>
      </c>
      <c r="J1100" s="20">
        <v>46</v>
      </c>
      <c r="K1100" s="20">
        <v>10</v>
      </c>
      <c r="L1100" s="20">
        <v>36</v>
      </c>
      <c r="M1100" s="26">
        <v>21.739130434782609</v>
      </c>
      <c r="N1100" s="20"/>
    </row>
    <row r="1101" spans="3:14">
      <c r="C1101" s="21">
        <v>45830</v>
      </c>
      <c r="D1101" s="20" t="s">
        <v>24</v>
      </c>
      <c r="E1101" s="20" t="s">
        <v>209</v>
      </c>
      <c r="F1101" s="20" t="s">
        <v>278</v>
      </c>
      <c r="G1101" s="20">
        <v>775</v>
      </c>
      <c r="H1101" s="25">
        <v>0.34027777777777779</v>
      </c>
      <c r="I1101" s="25">
        <v>0.44444444444444442</v>
      </c>
      <c r="J1101" s="20">
        <v>45</v>
      </c>
      <c r="K1101" s="20">
        <v>45</v>
      </c>
      <c r="L1101" s="20">
        <v>0</v>
      </c>
      <c r="M1101" s="26">
        <v>100</v>
      </c>
      <c r="N1101" s="20"/>
    </row>
    <row r="1102" spans="3:14">
      <c r="C1102" s="21">
        <v>45831</v>
      </c>
      <c r="D1102" s="20" t="s">
        <v>185</v>
      </c>
      <c r="E1102" s="20" t="s">
        <v>13</v>
      </c>
      <c r="F1102" s="20" t="s">
        <v>186</v>
      </c>
      <c r="G1102" s="20">
        <v>920</v>
      </c>
      <c r="H1102" s="25">
        <v>0.63888888888888884</v>
      </c>
      <c r="I1102" s="25">
        <v>0.78125</v>
      </c>
      <c r="J1102" s="20">
        <v>30</v>
      </c>
      <c r="K1102" s="20">
        <v>0</v>
      </c>
      <c r="L1102" s="20">
        <v>30</v>
      </c>
      <c r="M1102" s="26">
        <v>0</v>
      </c>
      <c r="N1102" s="20"/>
    </row>
    <row r="1103" spans="3:14">
      <c r="C1103" s="21">
        <v>45831</v>
      </c>
      <c r="D1103" s="20" t="s">
        <v>484</v>
      </c>
      <c r="E1103" s="20" t="s">
        <v>13</v>
      </c>
      <c r="F1103" s="20" t="s">
        <v>548</v>
      </c>
      <c r="G1103" s="20">
        <v>700</v>
      </c>
      <c r="H1103" s="25">
        <v>0.37152777777777779</v>
      </c>
      <c r="I1103" s="25">
        <v>0.48958333333333331</v>
      </c>
      <c r="J1103" s="20">
        <v>50</v>
      </c>
      <c r="K1103" s="20">
        <v>0</v>
      </c>
      <c r="L1103" s="20">
        <v>50</v>
      </c>
      <c r="M1103" s="26">
        <v>0</v>
      </c>
      <c r="N1103" s="20"/>
    </row>
    <row r="1104" spans="3:14">
      <c r="C1104" s="21">
        <v>45831</v>
      </c>
      <c r="D1104" s="20" t="s">
        <v>173</v>
      </c>
      <c r="E1104" s="20" t="s">
        <v>13</v>
      </c>
      <c r="F1104" s="20" t="s">
        <v>174</v>
      </c>
      <c r="G1104" s="20">
        <v>1001</v>
      </c>
      <c r="H1104" s="25">
        <v>0.3125</v>
      </c>
      <c r="I1104" s="25">
        <v>0.4861111111111111</v>
      </c>
      <c r="J1104" s="20">
        <v>10</v>
      </c>
      <c r="K1104" s="20">
        <v>0</v>
      </c>
      <c r="L1104" s="20">
        <v>10</v>
      </c>
      <c r="M1104" s="26">
        <v>0</v>
      </c>
      <c r="N1104" s="20"/>
    </row>
    <row r="1105" spans="3:14">
      <c r="C1105" s="21">
        <v>45831</v>
      </c>
      <c r="D1105" s="20" t="s">
        <v>547</v>
      </c>
      <c r="E1105" s="20" t="s">
        <v>484</v>
      </c>
      <c r="F1105" s="20" t="s">
        <v>548</v>
      </c>
      <c r="G1105" s="20">
        <v>899</v>
      </c>
      <c r="H1105" s="25">
        <v>0.18055555555555555</v>
      </c>
      <c r="I1105" s="25">
        <v>0.26041666666666669</v>
      </c>
      <c r="J1105" s="20">
        <v>50</v>
      </c>
      <c r="K1105" s="20">
        <v>0</v>
      </c>
      <c r="L1105" s="20">
        <v>50</v>
      </c>
      <c r="M1105" s="26">
        <v>0</v>
      </c>
      <c r="N1105" s="20"/>
    </row>
    <row r="1106" spans="3:14">
      <c r="C1106" s="21">
        <v>45831</v>
      </c>
      <c r="D1106" s="20" t="s">
        <v>547</v>
      </c>
      <c r="E1106" s="20" t="s">
        <v>394</v>
      </c>
      <c r="F1106" s="20" t="s">
        <v>395</v>
      </c>
      <c r="G1106" s="20">
        <v>730</v>
      </c>
      <c r="H1106" s="25">
        <v>0.22916666666666666</v>
      </c>
      <c r="I1106" s="25">
        <v>0.30902777777777779</v>
      </c>
      <c r="J1106" s="20">
        <v>46</v>
      </c>
      <c r="K1106" s="20">
        <v>0</v>
      </c>
      <c r="L1106" s="20">
        <v>46</v>
      </c>
      <c r="M1106" s="26">
        <v>0</v>
      </c>
      <c r="N1106" s="20"/>
    </row>
    <row r="1107" spans="3:14">
      <c r="C1107" s="21">
        <v>45831</v>
      </c>
      <c r="D1107" s="20" t="s">
        <v>147</v>
      </c>
      <c r="E1107" s="20" t="s">
        <v>180</v>
      </c>
      <c r="F1107" s="20" t="s">
        <v>181</v>
      </c>
      <c r="G1107" s="20">
        <v>2232</v>
      </c>
      <c r="H1107" s="25">
        <v>5.5555555555555552E-2</v>
      </c>
      <c r="I1107" s="25">
        <v>0.11805555555555555</v>
      </c>
      <c r="J1107" s="20">
        <v>20</v>
      </c>
      <c r="K1107" s="20">
        <v>13</v>
      </c>
      <c r="L1107" s="20">
        <v>7</v>
      </c>
      <c r="M1107" s="26">
        <v>65</v>
      </c>
      <c r="N1107" s="20"/>
    </row>
    <row r="1108" spans="3:14">
      <c r="C1108" s="21">
        <v>45831</v>
      </c>
      <c r="D1108" s="20" t="s">
        <v>183</v>
      </c>
      <c r="E1108" s="20" t="s">
        <v>173</v>
      </c>
      <c r="F1108" s="20" t="s">
        <v>174</v>
      </c>
      <c r="G1108" s="20">
        <v>1003</v>
      </c>
      <c r="H1108" s="25">
        <v>0.81944444444444442</v>
      </c>
      <c r="I1108" s="25">
        <v>0.85416666666666663</v>
      </c>
      <c r="J1108" s="20">
        <v>10</v>
      </c>
      <c r="K1108" s="20">
        <v>2</v>
      </c>
      <c r="L1108" s="20">
        <v>8</v>
      </c>
      <c r="M1108" s="26">
        <v>20</v>
      </c>
      <c r="N1108" s="20"/>
    </row>
    <row r="1109" spans="3:14">
      <c r="C1109" s="21">
        <v>45831</v>
      </c>
      <c r="D1109" s="20" t="s">
        <v>13</v>
      </c>
      <c r="E1109" s="20" t="s">
        <v>185</v>
      </c>
      <c r="F1109" s="20" t="s">
        <v>186</v>
      </c>
      <c r="G1109" s="20">
        <v>921</v>
      </c>
      <c r="H1109" s="25">
        <v>0.81597222222222221</v>
      </c>
      <c r="I1109" s="25">
        <v>2.0833333333333332E-2</v>
      </c>
      <c r="J1109" s="20">
        <v>30</v>
      </c>
      <c r="K1109" s="20">
        <v>0</v>
      </c>
      <c r="L1109" s="20">
        <v>30</v>
      </c>
      <c r="M1109" s="26">
        <v>0</v>
      </c>
      <c r="N1109" s="20"/>
    </row>
    <row r="1110" spans="3:14">
      <c r="C1110" s="21">
        <v>45831</v>
      </c>
      <c r="D1110" s="20" t="s">
        <v>13</v>
      </c>
      <c r="E1110" s="20" t="s">
        <v>183</v>
      </c>
      <c r="F1110" s="20" t="s">
        <v>174</v>
      </c>
      <c r="G1110" s="20">
        <v>1002</v>
      </c>
      <c r="H1110" s="25">
        <v>0.52777777777777779</v>
      </c>
      <c r="I1110" s="25">
        <v>0.77777777777777779</v>
      </c>
      <c r="J1110" s="20">
        <v>10</v>
      </c>
      <c r="K1110" s="20">
        <v>0</v>
      </c>
      <c r="L1110" s="20">
        <v>10</v>
      </c>
      <c r="M1110" s="26">
        <v>0</v>
      </c>
      <c r="N1110" s="20"/>
    </row>
    <row r="1111" spans="3:14">
      <c r="C1111" s="21">
        <v>45831</v>
      </c>
      <c r="D1111" s="20" t="s">
        <v>13</v>
      </c>
      <c r="E1111" s="20" t="s">
        <v>229</v>
      </c>
      <c r="F1111" s="20" t="s">
        <v>556</v>
      </c>
      <c r="G1111" s="20">
        <v>587</v>
      </c>
      <c r="H1111" s="25">
        <v>0.89583333333333337</v>
      </c>
      <c r="I1111" s="25">
        <v>1.0416666666666666E-2</v>
      </c>
      <c r="J1111" s="20">
        <v>35</v>
      </c>
      <c r="K1111" s="20">
        <v>4</v>
      </c>
      <c r="L1111" s="20">
        <v>31</v>
      </c>
      <c r="M1111" s="26">
        <v>11.428571428571429</v>
      </c>
      <c r="N1111" s="20"/>
    </row>
    <row r="1112" spans="3:14">
      <c r="C1112" s="21">
        <v>45831</v>
      </c>
      <c r="D1112" s="20" t="s">
        <v>13</v>
      </c>
      <c r="E1112" s="20" t="s">
        <v>557</v>
      </c>
      <c r="F1112" s="20" t="s">
        <v>250</v>
      </c>
      <c r="G1112" s="20">
        <v>1219</v>
      </c>
      <c r="H1112" s="25">
        <v>0.3125</v>
      </c>
      <c r="I1112" s="25">
        <v>0.38194444444444442</v>
      </c>
      <c r="J1112" s="20">
        <v>30</v>
      </c>
      <c r="K1112" s="20">
        <v>2</v>
      </c>
      <c r="L1112" s="20">
        <v>28</v>
      </c>
      <c r="M1112" s="26">
        <v>6.666666666666667</v>
      </c>
      <c r="N1112" s="20"/>
    </row>
    <row r="1113" spans="3:14">
      <c r="C1113" s="21">
        <v>45831</v>
      </c>
      <c r="D1113" s="20" t="s">
        <v>13</v>
      </c>
      <c r="E1113" s="20" t="s">
        <v>348</v>
      </c>
      <c r="F1113" s="20" t="s">
        <v>549</v>
      </c>
      <c r="G1113" s="20">
        <v>5115</v>
      </c>
      <c r="H1113" s="25">
        <v>0.33333333333333331</v>
      </c>
      <c r="I1113" s="25">
        <v>0.46875</v>
      </c>
      <c r="J1113" s="20">
        <v>189</v>
      </c>
      <c r="K1113" s="20">
        <v>73</v>
      </c>
      <c r="L1113" s="20">
        <v>116</v>
      </c>
      <c r="M1113" s="26">
        <v>38.624338624338627</v>
      </c>
      <c r="N1113" s="20"/>
    </row>
    <row r="1114" spans="3:14">
      <c r="C1114" s="21">
        <v>45831</v>
      </c>
      <c r="D1114" s="20" t="s">
        <v>13</v>
      </c>
      <c r="E1114" s="20" t="s">
        <v>348</v>
      </c>
      <c r="F1114" s="20" t="s">
        <v>250</v>
      </c>
      <c r="G1114" s="20">
        <v>953</v>
      </c>
      <c r="H1114" s="25">
        <v>0.44097222222222221</v>
      </c>
      <c r="I1114" s="25">
        <v>0.59722222222222221</v>
      </c>
      <c r="J1114" s="20">
        <v>45</v>
      </c>
      <c r="K1114" s="20">
        <v>43</v>
      </c>
      <c r="L1114" s="20">
        <v>2</v>
      </c>
      <c r="M1114" s="26">
        <v>95.555555555555557</v>
      </c>
      <c r="N1114" s="20"/>
    </row>
    <row r="1115" spans="3:14">
      <c r="C1115" s="21">
        <v>45831</v>
      </c>
      <c r="D1115" s="20" t="s">
        <v>348</v>
      </c>
      <c r="E1115" s="20" t="s">
        <v>13</v>
      </c>
      <c r="F1115" s="20" t="s">
        <v>549</v>
      </c>
      <c r="G1115" s="20">
        <v>5116</v>
      </c>
      <c r="H1115" s="25">
        <v>0.50347222222222221</v>
      </c>
      <c r="I1115" s="25">
        <v>0.63888888888888884</v>
      </c>
      <c r="J1115" s="20">
        <v>189</v>
      </c>
      <c r="K1115" s="20">
        <v>72</v>
      </c>
      <c r="L1115" s="20">
        <v>117</v>
      </c>
      <c r="M1115" s="26">
        <v>38.095238095238095</v>
      </c>
      <c r="N1115" s="20"/>
    </row>
    <row r="1116" spans="3:14">
      <c r="C1116" s="21">
        <v>45831</v>
      </c>
      <c r="D1116" s="20" t="s">
        <v>394</v>
      </c>
      <c r="E1116" s="20" t="s">
        <v>13</v>
      </c>
      <c r="F1116" s="20" t="s">
        <v>395</v>
      </c>
      <c r="G1116" s="20">
        <v>433</v>
      </c>
      <c r="H1116" s="25">
        <v>0.44444444444444442</v>
      </c>
      <c r="I1116" s="25">
        <v>0.60763888888888884</v>
      </c>
      <c r="J1116" s="20">
        <v>46</v>
      </c>
      <c r="K1116" s="20">
        <v>0</v>
      </c>
      <c r="L1116" s="20">
        <v>46</v>
      </c>
      <c r="M1116" s="26">
        <v>0</v>
      </c>
      <c r="N1116" s="20"/>
    </row>
    <row r="1117" spans="3:14">
      <c r="C1117" s="21">
        <v>45832</v>
      </c>
      <c r="D1117" s="20" t="s">
        <v>33</v>
      </c>
      <c r="E1117" s="20" t="s">
        <v>147</v>
      </c>
      <c r="F1117" s="20" t="s">
        <v>181</v>
      </c>
      <c r="G1117" s="20">
        <v>1304</v>
      </c>
      <c r="H1117" s="25">
        <v>0.5</v>
      </c>
      <c r="I1117" s="25">
        <v>0.72569444444444442</v>
      </c>
      <c r="J1117" s="20">
        <v>12</v>
      </c>
      <c r="K1117" s="20">
        <v>5</v>
      </c>
      <c r="L1117" s="20">
        <v>7</v>
      </c>
      <c r="M1117" s="26">
        <v>41.666666666666664</v>
      </c>
      <c r="N1117" s="20"/>
    </row>
    <row r="1118" spans="3:14">
      <c r="C1118" s="21">
        <v>45832</v>
      </c>
      <c r="D1118" s="20" t="s">
        <v>36</v>
      </c>
      <c r="E1118" s="20" t="s">
        <v>147</v>
      </c>
      <c r="F1118" s="20" t="s">
        <v>181</v>
      </c>
      <c r="G1118" s="20">
        <v>1854</v>
      </c>
      <c r="H1118" s="25">
        <v>0.5</v>
      </c>
      <c r="I1118" s="25">
        <v>0.69097222222222221</v>
      </c>
      <c r="J1118" s="20">
        <v>16</v>
      </c>
      <c r="K1118" s="20">
        <v>0</v>
      </c>
      <c r="L1118" s="20">
        <v>16</v>
      </c>
      <c r="M1118" s="26">
        <v>0</v>
      </c>
      <c r="N1118" s="20"/>
    </row>
    <row r="1119" spans="3:14">
      <c r="C1119" s="21">
        <v>45832</v>
      </c>
      <c r="D1119" s="20" t="s">
        <v>36</v>
      </c>
      <c r="E1119" s="20" t="s">
        <v>196</v>
      </c>
      <c r="F1119" s="20" t="s">
        <v>193</v>
      </c>
      <c r="G1119" s="20">
        <v>1819</v>
      </c>
      <c r="H1119" s="25">
        <v>0.32291666666666669</v>
      </c>
      <c r="I1119" s="25">
        <v>0.40625</v>
      </c>
      <c r="J1119" s="20">
        <v>12</v>
      </c>
      <c r="K1119" s="20">
        <v>5</v>
      </c>
      <c r="L1119" s="20">
        <v>7</v>
      </c>
      <c r="M1119" s="26">
        <v>41.666666666666664</v>
      </c>
      <c r="N1119" s="20"/>
    </row>
    <row r="1120" spans="3:14">
      <c r="C1120" s="21">
        <v>45832</v>
      </c>
      <c r="D1120" s="20" t="s">
        <v>37</v>
      </c>
      <c r="E1120" s="20" t="s">
        <v>147</v>
      </c>
      <c r="F1120" s="20" t="s">
        <v>181</v>
      </c>
      <c r="G1120" s="20">
        <v>1316</v>
      </c>
      <c r="H1120" s="25">
        <v>0.50347222222222221</v>
      </c>
      <c r="I1120" s="25">
        <v>0.71875</v>
      </c>
      <c r="J1120" s="20">
        <v>16</v>
      </c>
      <c r="K1120" s="20">
        <v>3</v>
      </c>
      <c r="L1120" s="20">
        <v>13</v>
      </c>
      <c r="M1120" s="26">
        <v>18.75</v>
      </c>
      <c r="N1120" s="20"/>
    </row>
    <row r="1121" spans="3:14">
      <c r="C1121" s="21">
        <v>45832</v>
      </c>
      <c r="D1121" s="20" t="s">
        <v>209</v>
      </c>
      <c r="E1121" s="20" t="s">
        <v>13</v>
      </c>
      <c r="F1121" s="20" t="s">
        <v>250</v>
      </c>
      <c r="G1121" s="20">
        <v>934</v>
      </c>
      <c r="H1121" s="25">
        <v>0.52430555555555558</v>
      </c>
      <c r="I1121" s="25">
        <v>0.65277777777777779</v>
      </c>
      <c r="J1121" s="20">
        <v>45</v>
      </c>
      <c r="K1121" s="20">
        <v>45</v>
      </c>
      <c r="L1121" s="20">
        <v>0</v>
      </c>
      <c r="M1121" s="26">
        <v>100</v>
      </c>
      <c r="N1121" s="20"/>
    </row>
    <row r="1122" spans="3:14">
      <c r="C1122" s="21">
        <v>45832</v>
      </c>
      <c r="D1122" s="20" t="s">
        <v>313</v>
      </c>
      <c r="E1122" s="20" t="s">
        <v>13</v>
      </c>
      <c r="F1122" s="20" t="s">
        <v>250</v>
      </c>
      <c r="G1122" s="20">
        <v>1916</v>
      </c>
      <c r="H1122" s="25">
        <v>0.4236111111111111</v>
      </c>
      <c r="I1122" s="25">
        <v>0.58680555555555558</v>
      </c>
      <c r="J1122" s="20">
        <v>45</v>
      </c>
      <c r="K1122" s="20">
        <v>45</v>
      </c>
      <c r="L1122" s="20">
        <v>0</v>
      </c>
      <c r="M1122" s="26">
        <v>100</v>
      </c>
      <c r="N1122" s="20"/>
    </row>
    <row r="1123" spans="3:14">
      <c r="C1123" s="21">
        <v>45832</v>
      </c>
      <c r="D1123" s="20" t="s">
        <v>252</v>
      </c>
      <c r="E1123" s="20" t="s">
        <v>13</v>
      </c>
      <c r="F1123" s="20" t="s">
        <v>272</v>
      </c>
      <c r="G1123" s="20">
        <v>60</v>
      </c>
      <c r="H1123" s="25">
        <v>0.60763888888888884</v>
      </c>
      <c r="I1123" s="25">
        <v>0.71527777777777779</v>
      </c>
      <c r="J1123" s="20">
        <v>18</v>
      </c>
      <c r="K1123" s="20">
        <v>16</v>
      </c>
      <c r="L1123" s="20">
        <v>2</v>
      </c>
      <c r="M1123" s="26">
        <v>88.888888888888886</v>
      </c>
      <c r="N1123" s="20"/>
    </row>
    <row r="1124" spans="3:14">
      <c r="C1124" s="21">
        <v>45832</v>
      </c>
      <c r="D1124" s="20" t="s">
        <v>252</v>
      </c>
      <c r="E1124" s="20" t="s">
        <v>336</v>
      </c>
      <c r="F1124" s="20" t="s">
        <v>272</v>
      </c>
      <c r="G1124" s="20">
        <v>582</v>
      </c>
      <c r="H1124" s="25">
        <v>0.38541666666666669</v>
      </c>
      <c r="I1124" s="25">
        <v>0.44444444444444442</v>
      </c>
      <c r="J1124" s="20">
        <v>18</v>
      </c>
      <c r="K1124" s="20">
        <v>4</v>
      </c>
      <c r="L1124" s="20">
        <v>14</v>
      </c>
      <c r="M1124" s="26">
        <v>22.222222222222221</v>
      </c>
      <c r="N1124" s="20"/>
    </row>
    <row r="1125" spans="3:14">
      <c r="C1125" s="21">
        <v>45832</v>
      </c>
      <c r="D1125" s="20" t="s">
        <v>147</v>
      </c>
      <c r="E1125" s="20" t="s">
        <v>33</v>
      </c>
      <c r="F1125" s="20" t="s">
        <v>181</v>
      </c>
      <c r="G1125" s="20">
        <v>1305</v>
      </c>
      <c r="H1125" s="25">
        <v>0.55208333333333337</v>
      </c>
      <c r="I1125" s="25">
        <v>0.70833333333333337</v>
      </c>
      <c r="J1125" s="20">
        <v>12</v>
      </c>
      <c r="K1125" s="20">
        <v>5</v>
      </c>
      <c r="L1125" s="20">
        <v>7</v>
      </c>
      <c r="M1125" s="26">
        <v>41.666666666666664</v>
      </c>
      <c r="N1125" s="20"/>
    </row>
    <row r="1126" spans="3:14">
      <c r="C1126" s="21">
        <v>45832</v>
      </c>
      <c r="D1126" s="20" t="s">
        <v>147</v>
      </c>
      <c r="E1126" s="20" t="s">
        <v>180</v>
      </c>
      <c r="F1126" s="20" t="s">
        <v>181</v>
      </c>
      <c r="G1126" s="20">
        <v>2020</v>
      </c>
      <c r="H1126" s="25">
        <v>0.76736111111111116</v>
      </c>
      <c r="I1126" s="25">
        <v>0.82986111111111116</v>
      </c>
      <c r="J1126" s="20">
        <v>58</v>
      </c>
      <c r="K1126" s="20">
        <v>2</v>
      </c>
      <c r="L1126" s="20">
        <v>56</v>
      </c>
      <c r="M1126" s="26">
        <v>3.4482758620689653</v>
      </c>
      <c r="N1126" s="20"/>
    </row>
    <row r="1127" spans="3:14">
      <c r="C1127" s="21">
        <v>45832</v>
      </c>
      <c r="D1127" s="20" t="s">
        <v>147</v>
      </c>
      <c r="E1127" s="20" t="s">
        <v>180</v>
      </c>
      <c r="F1127" s="20" t="s">
        <v>181</v>
      </c>
      <c r="G1127" s="20">
        <v>2022</v>
      </c>
      <c r="H1127" s="25">
        <v>0.83680555555555558</v>
      </c>
      <c r="I1127" s="25">
        <v>0.89930555555555558</v>
      </c>
      <c r="J1127" s="20">
        <v>28</v>
      </c>
      <c r="K1127" s="20">
        <v>8</v>
      </c>
      <c r="L1127" s="20">
        <v>20</v>
      </c>
      <c r="M1127" s="26">
        <v>28.571428571428573</v>
      </c>
      <c r="N1127" s="20"/>
    </row>
    <row r="1128" spans="3:14">
      <c r="C1128" s="21">
        <v>45832</v>
      </c>
      <c r="D1128" s="20" t="s">
        <v>147</v>
      </c>
      <c r="E1128" s="20" t="s">
        <v>36</v>
      </c>
      <c r="F1128" s="20" t="s">
        <v>181</v>
      </c>
      <c r="G1128" s="20">
        <v>1855</v>
      </c>
      <c r="H1128" s="25">
        <v>0.59722222222222221</v>
      </c>
      <c r="I1128" s="25">
        <v>0.71180555555555558</v>
      </c>
      <c r="J1128" s="20">
        <v>16</v>
      </c>
      <c r="K1128" s="20">
        <v>2</v>
      </c>
      <c r="L1128" s="20">
        <v>14</v>
      </c>
      <c r="M1128" s="26">
        <v>12.5</v>
      </c>
      <c r="N1128" s="20"/>
    </row>
    <row r="1129" spans="3:14">
      <c r="C1129" s="21">
        <v>45832</v>
      </c>
      <c r="D1129" s="20" t="s">
        <v>147</v>
      </c>
      <c r="E1129" s="20" t="s">
        <v>37</v>
      </c>
      <c r="F1129" s="20" t="s">
        <v>181</v>
      </c>
      <c r="G1129" s="20">
        <v>1315</v>
      </c>
      <c r="H1129" s="25">
        <v>0.32291666666666669</v>
      </c>
      <c r="I1129" s="25">
        <v>0.46180555555555558</v>
      </c>
      <c r="J1129" s="20">
        <v>16</v>
      </c>
      <c r="K1129" s="20">
        <v>2</v>
      </c>
      <c r="L1129" s="20">
        <v>14</v>
      </c>
      <c r="M1129" s="26">
        <v>12.5</v>
      </c>
      <c r="N1129" s="20"/>
    </row>
    <row r="1130" spans="3:14">
      <c r="C1130" s="21">
        <v>45832</v>
      </c>
      <c r="D1130" s="20" t="s">
        <v>147</v>
      </c>
      <c r="E1130" s="20" t="s">
        <v>13</v>
      </c>
      <c r="F1130" s="20" t="s">
        <v>181</v>
      </c>
      <c r="G1130" s="20">
        <v>1859</v>
      </c>
      <c r="H1130" s="25">
        <v>0.55208333333333337</v>
      </c>
      <c r="I1130" s="25">
        <v>0.70138888888888884</v>
      </c>
      <c r="J1130" s="20">
        <v>30</v>
      </c>
      <c r="K1130" s="20">
        <v>0</v>
      </c>
      <c r="L1130" s="20">
        <v>30</v>
      </c>
      <c r="M1130" s="26">
        <v>0</v>
      </c>
      <c r="N1130" s="20"/>
    </row>
    <row r="1131" spans="3:14">
      <c r="C1131" s="21">
        <v>45832</v>
      </c>
      <c r="D1131" s="20" t="s">
        <v>147</v>
      </c>
      <c r="E1131" s="20" t="s">
        <v>22</v>
      </c>
      <c r="F1131" s="20" t="s">
        <v>181</v>
      </c>
      <c r="G1131" s="20">
        <v>1313</v>
      </c>
      <c r="H1131" s="25">
        <v>0.59375</v>
      </c>
      <c r="I1131" s="25">
        <v>0.72569444444444442</v>
      </c>
      <c r="J1131" s="20">
        <v>12</v>
      </c>
      <c r="K1131" s="20">
        <v>2</v>
      </c>
      <c r="L1131" s="20">
        <v>10</v>
      </c>
      <c r="M1131" s="26">
        <v>16.666666666666668</v>
      </c>
      <c r="N1131" s="20"/>
    </row>
    <row r="1132" spans="3:14">
      <c r="C1132" s="21">
        <v>45832</v>
      </c>
      <c r="D1132" s="20" t="s">
        <v>13</v>
      </c>
      <c r="E1132" s="20" t="s">
        <v>209</v>
      </c>
      <c r="F1132" s="20" t="s">
        <v>250</v>
      </c>
      <c r="G1132" s="20">
        <v>933</v>
      </c>
      <c r="H1132" s="25">
        <v>0.375</v>
      </c>
      <c r="I1132" s="25">
        <v>0.49305555555555558</v>
      </c>
      <c r="J1132" s="20">
        <v>45</v>
      </c>
      <c r="K1132" s="20">
        <v>2</v>
      </c>
      <c r="L1132" s="20">
        <v>43</v>
      </c>
      <c r="M1132" s="26">
        <v>4.4444444444444446</v>
      </c>
      <c r="N1132" s="20"/>
    </row>
    <row r="1133" spans="3:14">
      <c r="C1133" s="21">
        <v>45832</v>
      </c>
      <c r="D1133" s="20" t="s">
        <v>13</v>
      </c>
      <c r="E1133" s="20" t="s">
        <v>313</v>
      </c>
      <c r="F1133" s="20" t="s">
        <v>250</v>
      </c>
      <c r="G1133" s="20">
        <v>1915</v>
      </c>
      <c r="H1133" s="25">
        <v>0.31944444444444442</v>
      </c>
      <c r="I1133" s="25">
        <v>0.39583333333333331</v>
      </c>
      <c r="J1133" s="20">
        <v>45</v>
      </c>
      <c r="K1133" s="20">
        <v>45</v>
      </c>
      <c r="L1133" s="20">
        <v>0</v>
      </c>
      <c r="M1133" s="26">
        <v>100</v>
      </c>
      <c r="N1133" s="20"/>
    </row>
    <row r="1134" spans="3:14">
      <c r="C1134" s="21">
        <v>45832</v>
      </c>
      <c r="D1134" s="20" t="s">
        <v>13</v>
      </c>
      <c r="E1134" s="20" t="s">
        <v>252</v>
      </c>
      <c r="F1134" s="20" t="s">
        <v>272</v>
      </c>
      <c r="G1134" s="20">
        <v>59</v>
      </c>
      <c r="H1134" s="25">
        <v>0.24305555555555555</v>
      </c>
      <c r="I1134" s="25">
        <v>0.34375</v>
      </c>
      <c r="J1134" s="20">
        <v>18</v>
      </c>
      <c r="K1134" s="20">
        <v>4</v>
      </c>
      <c r="L1134" s="20">
        <v>14</v>
      </c>
      <c r="M1134" s="26">
        <v>22.222222222222221</v>
      </c>
      <c r="N1134" s="20"/>
    </row>
    <row r="1135" spans="3:14">
      <c r="C1135" s="21">
        <v>45832</v>
      </c>
      <c r="D1135" s="20" t="s">
        <v>13</v>
      </c>
      <c r="E1135" s="20" t="s">
        <v>147</v>
      </c>
      <c r="F1135" s="20" t="s">
        <v>181</v>
      </c>
      <c r="G1135" s="20">
        <v>1858</v>
      </c>
      <c r="H1135" s="25">
        <v>0.5</v>
      </c>
      <c r="I1135" s="25">
        <v>0.71527777777777779</v>
      </c>
      <c r="J1135" s="20">
        <v>30</v>
      </c>
      <c r="K1135" s="20">
        <v>2</v>
      </c>
      <c r="L1135" s="20">
        <v>28</v>
      </c>
      <c r="M1135" s="26">
        <v>6.666666666666667</v>
      </c>
      <c r="N1135" s="20"/>
    </row>
    <row r="1136" spans="3:14">
      <c r="C1136" s="21">
        <v>45832</v>
      </c>
      <c r="D1136" s="20" t="s">
        <v>13</v>
      </c>
      <c r="E1136" s="20" t="s">
        <v>196</v>
      </c>
      <c r="F1136" s="20" t="s">
        <v>250</v>
      </c>
      <c r="G1136" s="20">
        <v>741</v>
      </c>
      <c r="H1136" s="25">
        <v>0.37152777777777779</v>
      </c>
      <c r="I1136" s="25">
        <v>0.47916666666666669</v>
      </c>
      <c r="J1136" s="20">
        <v>30</v>
      </c>
      <c r="K1136" s="20">
        <v>18</v>
      </c>
      <c r="L1136" s="20">
        <v>12</v>
      </c>
      <c r="M1136" s="26">
        <v>60</v>
      </c>
      <c r="N1136" s="20"/>
    </row>
    <row r="1137" spans="3:14">
      <c r="C1137" s="21">
        <v>45832</v>
      </c>
      <c r="D1137" s="20" t="s">
        <v>13</v>
      </c>
      <c r="E1137" s="20" t="s">
        <v>261</v>
      </c>
      <c r="F1137" s="20" t="s">
        <v>278</v>
      </c>
      <c r="G1137" s="20">
        <v>761</v>
      </c>
      <c r="H1137" s="25">
        <v>0.67361111111111116</v>
      </c>
      <c r="I1137" s="25">
        <v>0.77777777777777779</v>
      </c>
      <c r="J1137" s="20">
        <v>45</v>
      </c>
      <c r="K1137" s="20">
        <v>41</v>
      </c>
      <c r="L1137" s="20">
        <v>4</v>
      </c>
      <c r="M1137" s="26">
        <v>91.111111111111114</v>
      </c>
      <c r="N1137" s="20"/>
    </row>
    <row r="1138" spans="3:14">
      <c r="C1138" s="21">
        <v>45832</v>
      </c>
      <c r="D1138" s="20" t="s">
        <v>13</v>
      </c>
      <c r="E1138" s="20" t="s">
        <v>254</v>
      </c>
      <c r="F1138" s="20" t="s">
        <v>250</v>
      </c>
      <c r="G1138" s="20">
        <v>941</v>
      </c>
      <c r="H1138" s="25">
        <v>0.66666666666666663</v>
      </c>
      <c r="I1138" s="25">
        <v>0.78125</v>
      </c>
      <c r="J1138" s="20">
        <v>45</v>
      </c>
      <c r="K1138" s="20">
        <v>40</v>
      </c>
      <c r="L1138" s="20">
        <v>5</v>
      </c>
      <c r="M1138" s="26">
        <v>88.888888888888886</v>
      </c>
      <c r="N1138" s="20"/>
    </row>
    <row r="1139" spans="3:14">
      <c r="C1139" s="21">
        <v>45832</v>
      </c>
      <c r="D1139" s="20" t="s">
        <v>261</v>
      </c>
      <c r="E1139" s="20" t="s">
        <v>37</v>
      </c>
      <c r="F1139" s="20" t="s">
        <v>278</v>
      </c>
      <c r="G1139" s="20">
        <v>762</v>
      </c>
      <c r="H1139" s="25">
        <v>0.81944444444444442</v>
      </c>
      <c r="I1139" s="25">
        <v>0.92361111111111116</v>
      </c>
      <c r="J1139" s="20">
        <v>45</v>
      </c>
      <c r="K1139" s="20">
        <v>45</v>
      </c>
      <c r="L1139" s="20">
        <v>0</v>
      </c>
      <c r="M1139" s="26">
        <v>100</v>
      </c>
      <c r="N1139" s="20"/>
    </row>
    <row r="1140" spans="3:14">
      <c r="C1140" s="21">
        <v>45832</v>
      </c>
      <c r="D1140" s="20" t="s">
        <v>336</v>
      </c>
      <c r="E1140" s="20" t="s">
        <v>252</v>
      </c>
      <c r="F1140" s="20" t="s">
        <v>272</v>
      </c>
      <c r="G1140" s="20">
        <v>585</v>
      </c>
      <c r="H1140" s="25">
        <v>0.47916666666666669</v>
      </c>
      <c r="I1140" s="25">
        <v>0.53819444444444442</v>
      </c>
      <c r="J1140" s="20">
        <v>18</v>
      </c>
      <c r="K1140" s="20">
        <v>16</v>
      </c>
      <c r="L1140" s="20">
        <v>2</v>
      </c>
      <c r="M1140" s="26">
        <v>88.888888888888886</v>
      </c>
      <c r="N1140" s="20"/>
    </row>
    <row r="1141" spans="3:14">
      <c r="C1141" s="21">
        <v>45832</v>
      </c>
      <c r="D1141" s="20" t="s">
        <v>22</v>
      </c>
      <c r="E1141" s="20" t="s">
        <v>147</v>
      </c>
      <c r="F1141" s="20" t="s">
        <v>181</v>
      </c>
      <c r="G1141" s="20">
        <v>1302</v>
      </c>
      <c r="H1141" s="25">
        <v>0.4826388888888889</v>
      </c>
      <c r="I1141" s="25">
        <v>0.6875</v>
      </c>
      <c r="J1141" s="20">
        <v>12</v>
      </c>
      <c r="K1141" s="20">
        <v>0</v>
      </c>
      <c r="L1141" s="20">
        <v>12</v>
      </c>
      <c r="M1141" s="26">
        <v>0</v>
      </c>
      <c r="N1141" s="20"/>
    </row>
    <row r="1142" spans="3:14">
      <c r="C1142" s="21">
        <v>45832</v>
      </c>
      <c r="D1142" s="20" t="s">
        <v>394</v>
      </c>
      <c r="E1142" s="20" t="s">
        <v>36</v>
      </c>
      <c r="F1142" s="20" t="s">
        <v>395</v>
      </c>
      <c r="G1142" s="20">
        <v>437</v>
      </c>
      <c r="H1142" s="25">
        <v>0.3888888888888889</v>
      </c>
      <c r="I1142" s="25">
        <v>0.52083333333333337</v>
      </c>
      <c r="J1142" s="20">
        <v>12</v>
      </c>
      <c r="K1142" s="20">
        <v>5</v>
      </c>
      <c r="L1142" s="20">
        <v>7</v>
      </c>
      <c r="M1142" s="26">
        <v>41.666666666666664</v>
      </c>
      <c r="N1142" s="20"/>
    </row>
    <row r="1143" spans="3:14">
      <c r="C1143" s="21">
        <v>45832</v>
      </c>
      <c r="D1143" s="20" t="s">
        <v>394</v>
      </c>
      <c r="E1143" s="20" t="s">
        <v>13</v>
      </c>
      <c r="F1143" s="20" t="s">
        <v>395</v>
      </c>
      <c r="G1143" s="20">
        <v>433</v>
      </c>
      <c r="H1143" s="25">
        <v>0.44444444444444442</v>
      </c>
      <c r="I1143" s="25">
        <v>0.60763888888888884</v>
      </c>
      <c r="J1143" s="20">
        <v>18</v>
      </c>
      <c r="K1143" s="20">
        <v>2</v>
      </c>
      <c r="L1143" s="20">
        <v>16</v>
      </c>
      <c r="M1143" s="26">
        <v>11.111111111111111</v>
      </c>
      <c r="N1143" s="20"/>
    </row>
    <row r="1144" spans="3:14">
      <c r="C1144" s="21">
        <v>45832</v>
      </c>
      <c r="D1144" s="20" t="s">
        <v>254</v>
      </c>
      <c r="E1144" s="20" t="s">
        <v>13</v>
      </c>
      <c r="F1144" s="20" t="s">
        <v>250</v>
      </c>
      <c r="G1144" s="20">
        <v>942</v>
      </c>
      <c r="H1144" s="25">
        <v>0.8125</v>
      </c>
      <c r="I1144" s="25">
        <v>0.93402777777777779</v>
      </c>
      <c r="J1144" s="20">
        <v>45</v>
      </c>
      <c r="K1144" s="20">
        <v>32</v>
      </c>
      <c r="L1144" s="20">
        <v>13</v>
      </c>
      <c r="M1144" s="26">
        <v>71.111111111111114</v>
      </c>
      <c r="N1144" s="20"/>
    </row>
    <row r="1145" spans="3:14">
      <c r="C1145" s="21">
        <v>45833</v>
      </c>
      <c r="D1145" s="20" t="s">
        <v>185</v>
      </c>
      <c r="E1145" s="20" t="s">
        <v>147</v>
      </c>
      <c r="F1145" s="20" t="s">
        <v>181</v>
      </c>
      <c r="G1145" s="20">
        <v>2333</v>
      </c>
      <c r="H1145" s="25">
        <v>0.79513888888888884</v>
      </c>
      <c r="I1145" s="25">
        <v>0.85763888888888884</v>
      </c>
      <c r="J1145" s="20">
        <v>40</v>
      </c>
      <c r="K1145" s="20">
        <v>10</v>
      </c>
      <c r="L1145" s="20">
        <v>30</v>
      </c>
      <c r="M1145" s="26">
        <v>25</v>
      </c>
      <c r="N1145" s="20"/>
    </row>
    <row r="1146" spans="3:14">
      <c r="C1146" s="21">
        <v>45833</v>
      </c>
      <c r="D1146" s="20" t="s">
        <v>175</v>
      </c>
      <c r="E1146" s="20" t="s">
        <v>173</v>
      </c>
      <c r="F1146" s="20" t="s">
        <v>257</v>
      </c>
      <c r="G1146" s="20">
        <v>8055</v>
      </c>
      <c r="H1146" s="25">
        <v>0.5625</v>
      </c>
      <c r="I1146" s="25">
        <v>0.61458333333333337</v>
      </c>
      <c r="J1146" s="20">
        <v>10</v>
      </c>
      <c r="K1146" s="20">
        <v>2</v>
      </c>
      <c r="L1146" s="20">
        <v>8</v>
      </c>
      <c r="M1146" s="26">
        <v>20</v>
      </c>
      <c r="N1146" s="20"/>
    </row>
    <row r="1147" spans="3:14">
      <c r="C1147" s="21">
        <v>45833</v>
      </c>
      <c r="D1147" s="20" t="s">
        <v>13</v>
      </c>
      <c r="E1147" s="20" t="s">
        <v>209</v>
      </c>
      <c r="F1147" s="20" t="s">
        <v>250</v>
      </c>
      <c r="G1147" s="20">
        <v>933</v>
      </c>
      <c r="H1147" s="25">
        <v>0.375</v>
      </c>
      <c r="I1147" s="25">
        <v>0.49305555555555558</v>
      </c>
      <c r="J1147" s="20">
        <v>45</v>
      </c>
      <c r="K1147" s="20">
        <v>18</v>
      </c>
      <c r="L1147" s="20">
        <v>27</v>
      </c>
      <c r="M1147" s="26">
        <v>40</v>
      </c>
      <c r="N1147" s="20"/>
    </row>
    <row r="1148" spans="3:14">
      <c r="C1148" s="21">
        <v>45833</v>
      </c>
      <c r="D1148" s="20" t="s">
        <v>13</v>
      </c>
      <c r="E1148" s="20" t="s">
        <v>310</v>
      </c>
      <c r="F1148" s="20" t="s">
        <v>250</v>
      </c>
      <c r="G1148" s="20">
        <v>679</v>
      </c>
      <c r="H1148" s="25">
        <v>0.52083333333333337</v>
      </c>
      <c r="I1148" s="25">
        <v>0.62152777777777779</v>
      </c>
      <c r="J1148" s="20">
        <v>50</v>
      </c>
      <c r="K1148" s="20">
        <v>0</v>
      </c>
      <c r="L1148" s="20">
        <v>50</v>
      </c>
      <c r="M1148" s="26">
        <v>0</v>
      </c>
      <c r="N1148" s="20"/>
    </row>
    <row r="1149" spans="3:14">
      <c r="C1149" s="21">
        <v>45835</v>
      </c>
      <c r="D1149" s="20" t="s">
        <v>185</v>
      </c>
      <c r="E1149" s="20" t="s">
        <v>147</v>
      </c>
      <c r="F1149" s="20" t="s">
        <v>181</v>
      </c>
      <c r="G1149" s="20">
        <v>2333</v>
      </c>
      <c r="H1149" s="25">
        <v>0.79513888888888884</v>
      </c>
      <c r="I1149" s="25">
        <v>0.85763888888888884</v>
      </c>
      <c r="J1149" s="20">
        <v>40</v>
      </c>
      <c r="K1149" s="20">
        <v>0</v>
      </c>
      <c r="L1149" s="20">
        <v>40</v>
      </c>
      <c r="M1149" s="26">
        <v>0</v>
      </c>
      <c r="N1149" s="20"/>
    </row>
    <row r="1150" spans="3:14">
      <c r="C1150" s="21">
        <v>45835</v>
      </c>
      <c r="D1150" s="20" t="s">
        <v>185</v>
      </c>
      <c r="E1150" s="20" t="s">
        <v>13</v>
      </c>
      <c r="F1150" s="20" t="s">
        <v>186</v>
      </c>
      <c r="G1150" s="20">
        <v>920</v>
      </c>
      <c r="H1150" s="25">
        <v>0.63888888888888884</v>
      </c>
      <c r="I1150" s="25">
        <v>0.78125</v>
      </c>
      <c r="J1150" s="20">
        <v>30</v>
      </c>
      <c r="K1150" s="20">
        <v>0</v>
      </c>
      <c r="L1150" s="20">
        <v>30</v>
      </c>
      <c r="M1150" s="26">
        <v>0</v>
      </c>
      <c r="N1150" s="20"/>
    </row>
    <row r="1151" spans="3:14">
      <c r="C1151" s="21">
        <v>45835</v>
      </c>
      <c r="D1151" s="20" t="s">
        <v>175</v>
      </c>
      <c r="E1151" s="20" t="s">
        <v>173</v>
      </c>
      <c r="F1151" s="20" t="s">
        <v>174</v>
      </c>
      <c r="G1151" s="20">
        <v>5003</v>
      </c>
      <c r="H1151" s="25">
        <v>0.81597222222222221</v>
      </c>
      <c r="I1151" s="25">
        <v>0.89930555555555558</v>
      </c>
      <c r="J1151" s="20">
        <v>10</v>
      </c>
      <c r="K1151" s="20">
        <v>0</v>
      </c>
      <c r="L1151" s="20">
        <v>10</v>
      </c>
      <c r="M1151" s="26">
        <v>0</v>
      </c>
      <c r="N1151" s="20"/>
    </row>
    <row r="1152" spans="3:14">
      <c r="C1152" s="21">
        <v>45835</v>
      </c>
      <c r="D1152" s="20" t="s">
        <v>173</v>
      </c>
      <c r="E1152" s="20" t="s">
        <v>13</v>
      </c>
      <c r="F1152" s="20" t="s">
        <v>174</v>
      </c>
      <c r="G1152" s="20">
        <v>5001</v>
      </c>
      <c r="H1152" s="25">
        <v>0.35416666666666669</v>
      </c>
      <c r="I1152" s="25">
        <v>0.53125</v>
      </c>
      <c r="J1152" s="20">
        <v>10</v>
      </c>
      <c r="K1152" s="20">
        <v>2</v>
      </c>
      <c r="L1152" s="20">
        <v>8</v>
      </c>
      <c r="M1152" s="26">
        <v>20</v>
      </c>
      <c r="N1152" s="20"/>
    </row>
    <row r="1153" spans="3:14">
      <c r="C1153" s="21">
        <v>45835</v>
      </c>
      <c r="D1153" s="20" t="s">
        <v>13</v>
      </c>
      <c r="E1153" s="20" t="s">
        <v>185</v>
      </c>
      <c r="F1153" s="20" t="s">
        <v>186</v>
      </c>
      <c r="G1153" s="20">
        <v>921</v>
      </c>
      <c r="H1153" s="25">
        <v>0.81597222222222221</v>
      </c>
      <c r="I1153" s="25">
        <v>2.0833333333333332E-2</v>
      </c>
      <c r="J1153" s="20">
        <v>30</v>
      </c>
      <c r="K1153" s="20">
        <v>23</v>
      </c>
      <c r="L1153" s="20">
        <v>7</v>
      </c>
      <c r="M1153" s="26">
        <v>76.666666666666671</v>
      </c>
      <c r="N1153" s="20"/>
    </row>
    <row r="1154" spans="3:14">
      <c r="C1154" s="21">
        <v>45835</v>
      </c>
      <c r="D1154" s="20" t="s">
        <v>13</v>
      </c>
      <c r="E1154" s="20" t="s">
        <v>175</v>
      </c>
      <c r="F1154" s="20" t="s">
        <v>174</v>
      </c>
      <c r="G1154" s="20">
        <v>5002</v>
      </c>
      <c r="H1154" s="25">
        <v>0.52777777777777779</v>
      </c>
      <c r="I1154" s="25">
        <v>0.77430555555555558</v>
      </c>
      <c r="J1154" s="20">
        <v>10</v>
      </c>
      <c r="K1154" s="20">
        <v>1</v>
      </c>
      <c r="L1154" s="20">
        <v>9</v>
      </c>
      <c r="M1154" s="26">
        <v>10</v>
      </c>
      <c r="N1154" s="20"/>
    </row>
    <row r="1155" spans="3:14">
      <c r="C1155" s="21">
        <v>45835</v>
      </c>
      <c r="D1155" s="20" t="s">
        <v>234</v>
      </c>
      <c r="E1155" s="20" t="s">
        <v>13</v>
      </c>
      <c r="F1155" s="20" t="s">
        <v>250</v>
      </c>
      <c r="G1155" s="20">
        <v>1832</v>
      </c>
      <c r="H1155" s="25">
        <v>0.61805555555555558</v>
      </c>
      <c r="I1155" s="25">
        <v>0.73263888888888884</v>
      </c>
      <c r="J1155" s="20">
        <v>45</v>
      </c>
      <c r="K1155" s="20">
        <v>40</v>
      </c>
      <c r="L1155" s="20">
        <v>5</v>
      </c>
      <c r="M1155" s="26">
        <v>88.888888888888886</v>
      </c>
      <c r="N1155" s="20"/>
    </row>
    <row r="1156" spans="3:14">
      <c r="C1156" s="21">
        <v>45836</v>
      </c>
      <c r="D1156" s="20" t="s">
        <v>111</v>
      </c>
      <c r="E1156" s="20" t="s">
        <v>13</v>
      </c>
      <c r="F1156" s="20" t="s">
        <v>265</v>
      </c>
      <c r="G1156" s="20">
        <v>103</v>
      </c>
      <c r="H1156" s="25">
        <v>0.58333333333333337</v>
      </c>
      <c r="I1156" s="25">
        <v>0.82638888888888884</v>
      </c>
      <c r="J1156" s="20">
        <v>27</v>
      </c>
      <c r="K1156" s="20">
        <v>0</v>
      </c>
      <c r="L1156" s="20">
        <v>27</v>
      </c>
      <c r="M1156" s="26">
        <v>0</v>
      </c>
      <c r="N1156" s="20"/>
    </row>
    <row r="1157" spans="3:14">
      <c r="C1157" s="21">
        <v>45836</v>
      </c>
      <c r="D1157" s="20" t="s">
        <v>223</v>
      </c>
      <c r="E1157" s="20" t="s">
        <v>13</v>
      </c>
      <c r="F1157" s="20" t="s">
        <v>250</v>
      </c>
      <c r="G1157" s="20">
        <v>872</v>
      </c>
      <c r="H1157" s="25">
        <v>0.64930555555555558</v>
      </c>
      <c r="I1157" s="25">
        <v>0.78819444444444442</v>
      </c>
      <c r="J1157" s="20">
        <v>45</v>
      </c>
      <c r="K1157" s="20">
        <v>45</v>
      </c>
      <c r="L1157" s="20">
        <v>0</v>
      </c>
      <c r="M1157" s="26">
        <v>100</v>
      </c>
      <c r="N1157" s="20"/>
    </row>
    <row r="1158" spans="3:14">
      <c r="C1158" s="21">
        <v>45836</v>
      </c>
      <c r="D1158" s="20" t="s">
        <v>173</v>
      </c>
      <c r="E1158" s="20" t="s">
        <v>13</v>
      </c>
      <c r="F1158" s="20" t="s">
        <v>174</v>
      </c>
      <c r="G1158" s="20">
        <v>6001</v>
      </c>
      <c r="H1158" s="25">
        <v>0.37847222222222221</v>
      </c>
      <c r="I1158" s="25">
        <v>0.55902777777777779</v>
      </c>
      <c r="J1158" s="20">
        <v>10</v>
      </c>
      <c r="K1158" s="20">
        <v>2</v>
      </c>
      <c r="L1158" s="20">
        <v>8</v>
      </c>
      <c r="M1158" s="26">
        <v>20</v>
      </c>
      <c r="N1158" s="20"/>
    </row>
    <row r="1159" spans="3:14">
      <c r="C1159" s="21">
        <v>45836</v>
      </c>
      <c r="D1159" s="20" t="s">
        <v>332</v>
      </c>
      <c r="E1159" s="20" t="s">
        <v>111</v>
      </c>
      <c r="F1159" s="20" t="s">
        <v>265</v>
      </c>
      <c r="G1159" s="20">
        <v>213</v>
      </c>
      <c r="H1159" s="25">
        <v>0.38194444444444442</v>
      </c>
      <c r="I1159" s="25">
        <v>0.47916666666666669</v>
      </c>
      <c r="J1159" s="20">
        <v>27</v>
      </c>
      <c r="K1159" s="20">
        <v>0</v>
      </c>
      <c r="L1159" s="20">
        <v>27</v>
      </c>
      <c r="M1159" s="26">
        <v>0</v>
      </c>
      <c r="N1159" s="20"/>
    </row>
    <row r="1160" spans="3:14">
      <c r="C1160" s="21">
        <v>45836</v>
      </c>
      <c r="D1160" s="20" t="s">
        <v>192</v>
      </c>
      <c r="E1160" s="20" t="s">
        <v>37</v>
      </c>
      <c r="F1160" s="20" t="s">
        <v>193</v>
      </c>
      <c r="G1160" s="20">
        <v>1144</v>
      </c>
      <c r="H1160" s="25">
        <v>0.67708333333333337</v>
      </c>
      <c r="I1160" s="25">
        <v>0.76736111111111116</v>
      </c>
      <c r="J1160" s="20">
        <v>12</v>
      </c>
      <c r="K1160" s="20">
        <v>10</v>
      </c>
      <c r="L1160" s="20">
        <v>2</v>
      </c>
      <c r="M1160" s="26">
        <v>83.333333333333329</v>
      </c>
      <c r="N1160" s="20"/>
    </row>
    <row r="1161" spans="3:14">
      <c r="C1161" s="21">
        <v>45836</v>
      </c>
      <c r="D1161" s="20" t="s">
        <v>192</v>
      </c>
      <c r="E1161" s="20" t="s">
        <v>13</v>
      </c>
      <c r="F1161" s="20" t="s">
        <v>250</v>
      </c>
      <c r="G1161" s="20">
        <v>1332</v>
      </c>
      <c r="H1161" s="25">
        <v>0.27083333333333331</v>
      </c>
      <c r="I1161" s="25">
        <v>0.3888888888888889</v>
      </c>
      <c r="J1161" s="20">
        <v>50</v>
      </c>
      <c r="K1161" s="20">
        <v>0</v>
      </c>
      <c r="L1161" s="20">
        <v>50</v>
      </c>
      <c r="M1161" s="26">
        <v>0</v>
      </c>
      <c r="N1161" s="20"/>
    </row>
    <row r="1162" spans="3:14">
      <c r="C1162" s="21">
        <v>45836</v>
      </c>
      <c r="D1162" s="20" t="s">
        <v>192</v>
      </c>
      <c r="E1162" s="20" t="s">
        <v>13</v>
      </c>
      <c r="F1162" s="20" t="s">
        <v>250</v>
      </c>
      <c r="G1162" s="20">
        <v>1328</v>
      </c>
      <c r="H1162" s="25">
        <v>0.50694444444444442</v>
      </c>
      <c r="I1162" s="25">
        <v>0.625</v>
      </c>
      <c r="J1162" s="20">
        <v>45</v>
      </c>
      <c r="K1162" s="20">
        <v>38</v>
      </c>
      <c r="L1162" s="20">
        <v>7</v>
      </c>
      <c r="M1162" s="26">
        <v>84.444444444444443</v>
      </c>
      <c r="N1162" s="20"/>
    </row>
    <row r="1163" spans="3:14">
      <c r="C1163" s="21">
        <v>45836</v>
      </c>
      <c r="D1163" s="20" t="s">
        <v>192</v>
      </c>
      <c r="E1163" s="20" t="s">
        <v>13</v>
      </c>
      <c r="F1163" s="20" t="s">
        <v>193</v>
      </c>
      <c r="G1163" s="20">
        <v>1120</v>
      </c>
      <c r="H1163" s="25">
        <v>0.71527777777777779</v>
      </c>
      <c r="I1163" s="25">
        <v>0.82638888888888884</v>
      </c>
      <c r="J1163" s="20">
        <v>40</v>
      </c>
      <c r="K1163" s="20">
        <v>5</v>
      </c>
      <c r="L1163" s="20">
        <v>35</v>
      </c>
      <c r="M1163" s="26">
        <v>12.5</v>
      </c>
      <c r="N1163" s="20"/>
    </row>
    <row r="1164" spans="3:14">
      <c r="C1164" s="21">
        <v>45836</v>
      </c>
      <c r="D1164" s="20" t="s">
        <v>192</v>
      </c>
      <c r="E1164" s="20" t="s">
        <v>13</v>
      </c>
      <c r="F1164" s="20" t="s">
        <v>250</v>
      </c>
      <c r="G1164" s="20">
        <v>766</v>
      </c>
      <c r="H1164" s="25">
        <v>0.82638888888888884</v>
      </c>
      <c r="I1164" s="25">
        <v>0.94444444444444442</v>
      </c>
      <c r="J1164" s="20">
        <v>45</v>
      </c>
      <c r="K1164" s="20">
        <v>44</v>
      </c>
      <c r="L1164" s="20">
        <v>1</v>
      </c>
      <c r="M1164" s="26">
        <v>97.777777777777771</v>
      </c>
      <c r="N1164" s="20"/>
    </row>
    <row r="1165" spans="3:14">
      <c r="C1165" s="21">
        <v>45836</v>
      </c>
      <c r="D1165" s="20" t="s">
        <v>551</v>
      </c>
      <c r="E1165" s="20" t="s">
        <v>13</v>
      </c>
      <c r="F1165" s="20" t="s">
        <v>250</v>
      </c>
      <c r="G1165" s="20">
        <v>718</v>
      </c>
      <c r="H1165" s="25">
        <v>0.65972222222222221</v>
      </c>
      <c r="I1165" s="25">
        <v>0.80208333333333337</v>
      </c>
      <c r="J1165" s="20">
        <v>45</v>
      </c>
      <c r="K1165" s="20">
        <v>12</v>
      </c>
      <c r="L1165" s="20">
        <v>33</v>
      </c>
      <c r="M1165" s="26">
        <v>26.666666666666668</v>
      </c>
      <c r="N1165" s="20"/>
    </row>
    <row r="1166" spans="3:14">
      <c r="C1166" s="21">
        <v>45836</v>
      </c>
      <c r="D1166" s="20" t="s">
        <v>13</v>
      </c>
      <c r="E1166" s="20" t="s">
        <v>201</v>
      </c>
      <c r="F1166" s="20" t="s">
        <v>250</v>
      </c>
      <c r="G1166" s="20">
        <v>601</v>
      </c>
      <c r="H1166" s="25">
        <v>0.69097222222222221</v>
      </c>
      <c r="I1166" s="25">
        <v>0.78819444444444442</v>
      </c>
      <c r="J1166" s="20">
        <v>50</v>
      </c>
      <c r="K1166" s="20">
        <v>0</v>
      </c>
      <c r="L1166" s="20">
        <v>50</v>
      </c>
      <c r="M1166" s="26">
        <v>0</v>
      </c>
      <c r="N1166" s="20"/>
    </row>
    <row r="1167" spans="3:14">
      <c r="C1167" s="21">
        <v>45836</v>
      </c>
      <c r="D1167" s="20" t="s">
        <v>13</v>
      </c>
      <c r="E1167" s="20" t="s">
        <v>392</v>
      </c>
      <c r="F1167" s="20" t="s">
        <v>250</v>
      </c>
      <c r="G1167" s="20">
        <v>1355</v>
      </c>
      <c r="H1167" s="25">
        <v>0.46527777777777779</v>
      </c>
      <c r="I1167" s="25">
        <v>0.50347222222222221</v>
      </c>
      <c r="J1167" s="20">
        <v>30</v>
      </c>
      <c r="K1167" s="20">
        <v>0</v>
      </c>
      <c r="L1167" s="20">
        <v>30</v>
      </c>
      <c r="M1167" s="26">
        <v>0</v>
      </c>
      <c r="N1167" s="20"/>
    </row>
    <row r="1168" spans="3:14">
      <c r="C1168" s="21">
        <v>45836</v>
      </c>
      <c r="D1168" s="20" t="s">
        <v>13</v>
      </c>
      <c r="E1168" s="20" t="s">
        <v>183</v>
      </c>
      <c r="F1168" s="20" t="s">
        <v>174</v>
      </c>
      <c r="G1168" s="20">
        <v>6002</v>
      </c>
      <c r="H1168" s="25">
        <v>0.60069444444444442</v>
      </c>
      <c r="I1168" s="25">
        <v>0.85069444444444442</v>
      </c>
      <c r="J1168" s="20">
        <v>10</v>
      </c>
      <c r="K1168" s="20">
        <v>3</v>
      </c>
      <c r="L1168" s="20">
        <v>7</v>
      </c>
      <c r="M1168" s="26">
        <v>30</v>
      </c>
      <c r="N1168" s="20"/>
    </row>
    <row r="1169" spans="3:14">
      <c r="C1169" s="21">
        <v>45836</v>
      </c>
      <c r="D1169" s="20" t="s">
        <v>358</v>
      </c>
      <c r="E1169" s="20" t="s">
        <v>13</v>
      </c>
      <c r="F1169" s="20" t="s">
        <v>528</v>
      </c>
      <c r="G1169" s="20">
        <v>415</v>
      </c>
      <c r="H1169" s="25">
        <v>0.34722222222222221</v>
      </c>
      <c r="I1169" s="25">
        <v>0.47569444444444442</v>
      </c>
      <c r="J1169" s="20">
        <v>35</v>
      </c>
      <c r="K1169" s="20">
        <v>0</v>
      </c>
      <c r="L1169" s="20">
        <v>35</v>
      </c>
      <c r="M1169" s="26">
        <v>0</v>
      </c>
      <c r="N1169" s="20"/>
    </row>
    <row r="1170" spans="3:14">
      <c r="C1170" s="21">
        <v>45836</v>
      </c>
      <c r="D1170" s="20" t="s">
        <v>241</v>
      </c>
      <c r="E1170" s="20" t="s">
        <v>13</v>
      </c>
      <c r="F1170" s="20" t="s">
        <v>250</v>
      </c>
      <c r="G1170" s="20">
        <v>1852</v>
      </c>
      <c r="H1170" s="25">
        <v>0.54861111111111116</v>
      </c>
      <c r="I1170" s="25">
        <v>0.67361111111111116</v>
      </c>
      <c r="J1170" s="20">
        <v>30</v>
      </c>
      <c r="K1170" s="20">
        <v>13</v>
      </c>
      <c r="L1170" s="20">
        <v>17</v>
      </c>
      <c r="M1170" s="26">
        <v>43.333333333333336</v>
      </c>
      <c r="N1170" s="20"/>
    </row>
    <row r="1171" spans="3:14">
      <c r="C1171" s="21">
        <v>45836</v>
      </c>
      <c r="D1171" s="20" t="s">
        <v>530</v>
      </c>
      <c r="E1171" s="20" t="s">
        <v>13</v>
      </c>
      <c r="F1171" s="20" t="s">
        <v>531</v>
      </c>
      <c r="G1171" s="20">
        <v>858</v>
      </c>
      <c r="H1171" s="25">
        <v>0.86805555555555558</v>
      </c>
      <c r="I1171" s="25">
        <v>0.625</v>
      </c>
      <c r="J1171" s="20">
        <v>31</v>
      </c>
      <c r="K1171" s="20">
        <v>0</v>
      </c>
      <c r="L1171" s="20">
        <v>31</v>
      </c>
      <c r="M1171" s="26">
        <v>0</v>
      </c>
      <c r="N1171" s="20"/>
    </row>
    <row r="1172" spans="3:14">
      <c r="C1172" s="21">
        <v>45836</v>
      </c>
      <c r="D1172" s="20" t="s">
        <v>310</v>
      </c>
      <c r="E1172" s="20" t="s">
        <v>13</v>
      </c>
      <c r="F1172" s="20" t="s">
        <v>250</v>
      </c>
      <c r="G1172" s="20">
        <v>678</v>
      </c>
      <c r="H1172" s="25">
        <v>0.5</v>
      </c>
      <c r="I1172" s="25">
        <v>0.61111111111111116</v>
      </c>
      <c r="J1172" s="20">
        <v>45</v>
      </c>
      <c r="K1172" s="20">
        <v>43</v>
      </c>
      <c r="L1172" s="20">
        <v>2</v>
      </c>
      <c r="M1172" s="26">
        <v>95.555555555555557</v>
      </c>
      <c r="N1172" s="20"/>
    </row>
    <row r="1173" spans="3:14">
      <c r="C1173" s="21">
        <v>45837</v>
      </c>
      <c r="D1173" s="20" t="s">
        <v>33</v>
      </c>
      <c r="E1173" s="20" t="s">
        <v>147</v>
      </c>
      <c r="F1173" s="20" t="s">
        <v>181</v>
      </c>
      <c r="G1173" s="20">
        <v>1304</v>
      </c>
      <c r="H1173" s="25">
        <v>0.5</v>
      </c>
      <c r="I1173" s="25">
        <v>0.72569444444444442</v>
      </c>
      <c r="J1173" s="20">
        <v>12</v>
      </c>
      <c r="K1173" s="20">
        <v>0</v>
      </c>
      <c r="L1173" s="20">
        <v>12</v>
      </c>
      <c r="M1173" s="26">
        <v>0</v>
      </c>
      <c r="N1173" s="20"/>
    </row>
    <row r="1174" spans="3:14">
      <c r="C1174" s="21">
        <v>45837</v>
      </c>
      <c r="D1174" s="20" t="s">
        <v>354</v>
      </c>
      <c r="E1174" s="20" t="s">
        <v>36</v>
      </c>
      <c r="F1174" s="20" t="s">
        <v>355</v>
      </c>
      <c r="G1174" s="20">
        <v>109</v>
      </c>
      <c r="H1174" s="25">
        <v>0.44791666666666669</v>
      </c>
      <c r="I1174" s="25">
        <v>0.75</v>
      </c>
      <c r="J1174" s="20">
        <v>12</v>
      </c>
      <c r="K1174" s="20">
        <v>0</v>
      </c>
      <c r="L1174" s="20">
        <v>12</v>
      </c>
      <c r="M1174" s="26">
        <v>0</v>
      </c>
      <c r="N1174" s="20"/>
    </row>
    <row r="1175" spans="3:14">
      <c r="C1175" s="21">
        <v>45837</v>
      </c>
      <c r="D1175" s="20" t="s">
        <v>354</v>
      </c>
      <c r="E1175" s="20" t="s">
        <v>13</v>
      </c>
      <c r="F1175" s="20" t="s">
        <v>355</v>
      </c>
      <c r="G1175" s="20">
        <v>109</v>
      </c>
      <c r="H1175" s="25">
        <v>0.44444444444444442</v>
      </c>
      <c r="I1175" s="25">
        <v>0.64236111111111116</v>
      </c>
      <c r="J1175" s="20">
        <v>30</v>
      </c>
      <c r="K1175" s="20">
        <v>2</v>
      </c>
      <c r="L1175" s="20">
        <v>28</v>
      </c>
      <c r="M1175" s="26">
        <v>6.666666666666667</v>
      </c>
      <c r="N1175" s="20"/>
    </row>
    <row r="1176" spans="3:14">
      <c r="C1176" s="21">
        <v>45837</v>
      </c>
      <c r="D1176" s="20" t="s">
        <v>36</v>
      </c>
      <c r="E1176" s="20" t="s">
        <v>252</v>
      </c>
      <c r="F1176" s="20" t="s">
        <v>272</v>
      </c>
      <c r="G1176" s="20">
        <v>75</v>
      </c>
      <c r="H1176" s="25">
        <v>0.2638888888888889</v>
      </c>
      <c r="I1176" s="25">
        <v>0.33680555555555558</v>
      </c>
      <c r="J1176" s="20">
        <v>12</v>
      </c>
      <c r="K1176" s="20">
        <v>0</v>
      </c>
      <c r="L1176" s="20">
        <v>12</v>
      </c>
      <c r="M1176" s="26">
        <v>0</v>
      </c>
      <c r="N1176" s="20"/>
    </row>
    <row r="1177" spans="3:14">
      <c r="C1177" s="21">
        <v>45837</v>
      </c>
      <c r="D1177" s="20" t="s">
        <v>36</v>
      </c>
      <c r="E1177" s="20" t="s">
        <v>147</v>
      </c>
      <c r="F1177" s="20" t="s">
        <v>181</v>
      </c>
      <c r="G1177" s="20">
        <v>1854</v>
      </c>
      <c r="H1177" s="25">
        <v>0.5</v>
      </c>
      <c r="I1177" s="25">
        <v>0.69097222222222221</v>
      </c>
      <c r="J1177" s="20">
        <v>16</v>
      </c>
      <c r="K1177" s="20">
        <v>8</v>
      </c>
      <c r="L1177" s="20">
        <v>8</v>
      </c>
      <c r="M1177" s="26">
        <v>50</v>
      </c>
      <c r="N1177" s="20"/>
    </row>
    <row r="1178" spans="3:14">
      <c r="C1178" s="21">
        <v>45837</v>
      </c>
      <c r="D1178" s="20" t="s">
        <v>36</v>
      </c>
      <c r="E1178" s="20" t="s">
        <v>394</v>
      </c>
      <c r="F1178" s="20" t="s">
        <v>395</v>
      </c>
      <c r="G1178" s="20">
        <v>438</v>
      </c>
      <c r="H1178" s="25">
        <v>0.55902777777777779</v>
      </c>
      <c r="I1178" s="25">
        <v>0.68402777777777779</v>
      </c>
      <c r="J1178" s="20">
        <v>12</v>
      </c>
      <c r="K1178" s="20">
        <v>4</v>
      </c>
      <c r="L1178" s="20">
        <v>8</v>
      </c>
      <c r="M1178" s="26">
        <v>33.333333333333336</v>
      </c>
      <c r="N1178" s="20"/>
    </row>
    <row r="1179" spans="3:14">
      <c r="C1179" s="21">
        <v>45837</v>
      </c>
      <c r="D1179" s="20" t="s">
        <v>37</v>
      </c>
      <c r="E1179" s="20" t="s">
        <v>147</v>
      </c>
      <c r="F1179" s="20" t="s">
        <v>181</v>
      </c>
      <c r="G1179" s="20">
        <v>1318</v>
      </c>
      <c r="H1179" s="25">
        <v>0.76736111111111116</v>
      </c>
      <c r="I1179" s="25">
        <v>0.97916666666666663</v>
      </c>
      <c r="J1179" s="20">
        <v>20</v>
      </c>
      <c r="K1179" s="20">
        <v>2</v>
      </c>
      <c r="L1179" s="20">
        <v>18</v>
      </c>
      <c r="M1179" s="26">
        <v>10</v>
      </c>
      <c r="N1179" s="20"/>
    </row>
    <row r="1180" spans="3:14">
      <c r="C1180" s="21">
        <v>45837</v>
      </c>
      <c r="D1180" s="20" t="s">
        <v>206</v>
      </c>
      <c r="E1180" s="20" t="s">
        <v>13</v>
      </c>
      <c r="F1180" s="20" t="s">
        <v>250</v>
      </c>
      <c r="G1180" s="20">
        <v>586</v>
      </c>
      <c r="H1180" s="25">
        <v>0.53125</v>
      </c>
      <c r="I1180" s="25">
        <v>0.62152777777777779</v>
      </c>
      <c r="J1180" s="20">
        <v>45</v>
      </c>
      <c r="K1180" s="20">
        <v>14</v>
      </c>
      <c r="L1180" s="20">
        <v>31</v>
      </c>
      <c r="M1180" s="26">
        <v>31.111111111111111</v>
      </c>
      <c r="N1180" s="20"/>
    </row>
    <row r="1181" spans="3:14">
      <c r="C1181" s="21">
        <v>45837</v>
      </c>
      <c r="D1181" s="20" t="s">
        <v>252</v>
      </c>
      <c r="E1181" s="20" t="s">
        <v>336</v>
      </c>
      <c r="F1181" s="20" t="s">
        <v>272</v>
      </c>
      <c r="G1181" s="20">
        <v>582</v>
      </c>
      <c r="H1181" s="25">
        <v>0.37847222222222221</v>
      </c>
      <c r="I1181" s="25">
        <v>0.44444444444444442</v>
      </c>
      <c r="J1181" s="20">
        <v>12</v>
      </c>
      <c r="K1181" s="20">
        <v>0</v>
      </c>
      <c r="L1181" s="20">
        <v>12</v>
      </c>
      <c r="M1181" s="26">
        <v>0</v>
      </c>
      <c r="N1181" s="20"/>
    </row>
    <row r="1182" spans="3:14">
      <c r="C1182" s="21">
        <v>45837</v>
      </c>
      <c r="D1182" s="20" t="s">
        <v>252</v>
      </c>
      <c r="E1182" s="20" t="s">
        <v>336</v>
      </c>
      <c r="F1182" s="20" t="s">
        <v>272</v>
      </c>
      <c r="G1182" s="20">
        <v>582</v>
      </c>
      <c r="H1182" s="25">
        <v>0.38541666666666669</v>
      </c>
      <c r="I1182" s="25">
        <v>0.44444444444444442</v>
      </c>
      <c r="J1182" s="20">
        <v>26</v>
      </c>
      <c r="K1182" s="20">
        <v>0</v>
      </c>
      <c r="L1182" s="20">
        <v>26</v>
      </c>
      <c r="M1182" s="26">
        <v>0</v>
      </c>
      <c r="N1182" s="20"/>
    </row>
    <row r="1183" spans="3:14">
      <c r="C1183" s="21">
        <v>45837</v>
      </c>
      <c r="D1183" s="20" t="s">
        <v>147</v>
      </c>
      <c r="E1183" s="20" t="s">
        <v>33</v>
      </c>
      <c r="F1183" s="20" t="s">
        <v>181</v>
      </c>
      <c r="G1183" s="20">
        <v>1305</v>
      </c>
      <c r="H1183" s="25">
        <v>0.55208333333333337</v>
      </c>
      <c r="I1183" s="25">
        <v>0.70833333333333337</v>
      </c>
      <c r="J1183" s="20">
        <v>12</v>
      </c>
      <c r="K1183" s="20">
        <v>10</v>
      </c>
      <c r="L1183" s="20">
        <v>2</v>
      </c>
      <c r="M1183" s="26">
        <v>83.333333333333329</v>
      </c>
      <c r="N1183" s="20"/>
    </row>
    <row r="1184" spans="3:14">
      <c r="C1184" s="21">
        <v>45837</v>
      </c>
      <c r="D1184" s="20" t="s">
        <v>147</v>
      </c>
      <c r="E1184" s="20" t="s">
        <v>180</v>
      </c>
      <c r="F1184" s="20" t="s">
        <v>181</v>
      </c>
      <c r="G1184" s="20">
        <v>2020</v>
      </c>
      <c r="H1184" s="25">
        <v>0.76736111111111116</v>
      </c>
      <c r="I1184" s="25">
        <v>0.82986111111111116</v>
      </c>
      <c r="J1184" s="20">
        <v>78</v>
      </c>
      <c r="K1184" s="20">
        <v>26</v>
      </c>
      <c r="L1184" s="20">
        <v>52</v>
      </c>
      <c r="M1184" s="26">
        <v>33.333333333333336</v>
      </c>
      <c r="N1184" s="20"/>
    </row>
    <row r="1185" spans="3:14">
      <c r="C1185" s="21">
        <v>45837</v>
      </c>
      <c r="D1185" s="20" t="s">
        <v>147</v>
      </c>
      <c r="E1185" s="20" t="s">
        <v>180</v>
      </c>
      <c r="F1185" s="20" t="s">
        <v>181</v>
      </c>
      <c r="G1185" s="20">
        <v>2022</v>
      </c>
      <c r="H1185" s="25">
        <v>0.83680555555555558</v>
      </c>
      <c r="I1185" s="25">
        <v>0.90277777777777779</v>
      </c>
      <c r="J1185" s="20">
        <v>12</v>
      </c>
      <c r="K1185" s="20">
        <v>0</v>
      </c>
      <c r="L1185" s="20">
        <v>12</v>
      </c>
      <c r="M1185" s="26">
        <v>0</v>
      </c>
      <c r="N1185" s="20"/>
    </row>
    <row r="1186" spans="3:14">
      <c r="C1186" s="21">
        <v>45837</v>
      </c>
      <c r="D1186" s="20" t="s">
        <v>147</v>
      </c>
      <c r="E1186" s="20" t="s">
        <v>36</v>
      </c>
      <c r="F1186" s="20" t="s">
        <v>181</v>
      </c>
      <c r="G1186" s="20">
        <v>1855</v>
      </c>
      <c r="H1186" s="25">
        <v>0.59722222222222221</v>
      </c>
      <c r="I1186" s="25">
        <v>0.71180555555555558</v>
      </c>
      <c r="J1186" s="20">
        <v>16</v>
      </c>
      <c r="K1186" s="20">
        <v>15</v>
      </c>
      <c r="L1186" s="20">
        <v>1</v>
      </c>
      <c r="M1186" s="26">
        <v>93.75</v>
      </c>
      <c r="N1186" s="20"/>
    </row>
    <row r="1187" spans="3:14">
      <c r="C1187" s="21">
        <v>45837</v>
      </c>
      <c r="D1187" s="20" t="s">
        <v>147</v>
      </c>
      <c r="E1187" s="20" t="s">
        <v>37</v>
      </c>
      <c r="F1187" s="20" t="s">
        <v>181</v>
      </c>
      <c r="G1187" s="20">
        <v>1317</v>
      </c>
      <c r="H1187" s="25">
        <v>0.58680555555555558</v>
      </c>
      <c r="I1187" s="25">
        <v>0.72569444444444442</v>
      </c>
      <c r="J1187" s="20">
        <v>20</v>
      </c>
      <c r="K1187" s="20">
        <v>13</v>
      </c>
      <c r="L1187" s="20">
        <v>7</v>
      </c>
      <c r="M1187" s="26">
        <v>65</v>
      </c>
      <c r="N1187" s="20"/>
    </row>
    <row r="1188" spans="3:14">
      <c r="C1188" s="21">
        <v>45837</v>
      </c>
      <c r="D1188" s="20" t="s">
        <v>147</v>
      </c>
      <c r="E1188" s="20" t="s">
        <v>13</v>
      </c>
      <c r="F1188" s="20" t="s">
        <v>181</v>
      </c>
      <c r="G1188" s="20">
        <v>1859</v>
      </c>
      <c r="H1188" s="25">
        <v>0.55208333333333337</v>
      </c>
      <c r="I1188" s="25">
        <v>0.70138888888888884</v>
      </c>
      <c r="J1188" s="20">
        <v>50</v>
      </c>
      <c r="K1188" s="20">
        <v>21</v>
      </c>
      <c r="L1188" s="20">
        <v>29</v>
      </c>
      <c r="M1188" s="26">
        <v>42</v>
      </c>
      <c r="N1188" s="20"/>
    </row>
    <row r="1189" spans="3:14">
      <c r="C1189" s="21">
        <v>45837</v>
      </c>
      <c r="D1189" s="20" t="s">
        <v>147</v>
      </c>
      <c r="E1189" s="20" t="s">
        <v>22</v>
      </c>
      <c r="F1189" s="20" t="s">
        <v>181</v>
      </c>
      <c r="G1189" s="20">
        <v>1313</v>
      </c>
      <c r="H1189" s="25">
        <v>0.59375</v>
      </c>
      <c r="I1189" s="25">
        <v>0.72569444444444442</v>
      </c>
      <c r="J1189" s="20">
        <v>12</v>
      </c>
      <c r="K1189" s="20">
        <v>8</v>
      </c>
      <c r="L1189" s="20">
        <v>4</v>
      </c>
      <c r="M1189" s="26">
        <v>66.666666666666671</v>
      </c>
      <c r="N1189" s="20"/>
    </row>
    <row r="1190" spans="3:14">
      <c r="C1190" s="21">
        <v>45837</v>
      </c>
      <c r="D1190" s="20" t="s">
        <v>13</v>
      </c>
      <c r="E1190" s="20" t="s">
        <v>223</v>
      </c>
      <c r="F1190" s="20" t="s">
        <v>250</v>
      </c>
      <c r="G1190" s="20">
        <v>871</v>
      </c>
      <c r="H1190" s="25">
        <v>0.48958333333333331</v>
      </c>
      <c r="I1190" s="25">
        <v>0.62152777777777779</v>
      </c>
      <c r="J1190" s="20">
        <v>45</v>
      </c>
      <c r="K1190" s="20">
        <v>28</v>
      </c>
      <c r="L1190" s="20">
        <v>17</v>
      </c>
      <c r="M1190" s="26">
        <v>62.222222222222221</v>
      </c>
      <c r="N1190" s="20"/>
    </row>
    <row r="1191" spans="3:14">
      <c r="C1191" s="21">
        <v>45837</v>
      </c>
      <c r="D1191" s="20" t="s">
        <v>13</v>
      </c>
      <c r="E1191" s="20" t="s">
        <v>206</v>
      </c>
      <c r="F1191" s="20" t="s">
        <v>250</v>
      </c>
      <c r="G1191" s="20">
        <v>585</v>
      </c>
      <c r="H1191" s="25">
        <v>0.40625</v>
      </c>
      <c r="I1191" s="25">
        <v>0.49305555555555558</v>
      </c>
      <c r="J1191" s="20">
        <v>45</v>
      </c>
      <c r="K1191" s="20">
        <v>6</v>
      </c>
      <c r="L1191" s="20">
        <v>39</v>
      </c>
      <c r="M1191" s="26">
        <v>13.333333333333334</v>
      </c>
      <c r="N1191" s="20"/>
    </row>
    <row r="1192" spans="3:14">
      <c r="C1192" s="21">
        <v>45837</v>
      </c>
      <c r="D1192" s="20" t="s">
        <v>13</v>
      </c>
      <c r="E1192" s="20" t="s">
        <v>252</v>
      </c>
      <c r="F1192" s="20" t="s">
        <v>272</v>
      </c>
      <c r="G1192" s="20">
        <v>59</v>
      </c>
      <c r="H1192" s="25">
        <v>0.24652777777777779</v>
      </c>
      <c r="I1192" s="25">
        <v>0.34375</v>
      </c>
      <c r="J1192" s="20">
        <v>26</v>
      </c>
      <c r="K1192" s="20">
        <v>0</v>
      </c>
      <c r="L1192" s="20">
        <v>26</v>
      </c>
      <c r="M1192" s="26">
        <v>0</v>
      </c>
      <c r="N1192" s="20"/>
    </row>
    <row r="1193" spans="3:14">
      <c r="C1193" s="21">
        <v>45837</v>
      </c>
      <c r="D1193" s="20" t="s">
        <v>13</v>
      </c>
      <c r="E1193" s="20" t="s">
        <v>147</v>
      </c>
      <c r="F1193" s="20" t="s">
        <v>181</v>
      </c>
      <c r="G1193" s="20">
        <v>1858</v>
      </c>
      <c r="H1193" s="25">
        <v>0.49652777777777779</v>
      </c>
      <c r="I1193" s="25">
        <v>0.71527777777777779</v>
      </c>
      <c r="J1193" s="20">
        <v>50</v>
      </c>
      <c r="K1193" s="20">
        <v>6</v>
      </c>
      <c r="L1193" s="20">
        <v>44</v>
      </c>
      <c r="M1193" s="26">
        <v>12</v>
      </c>
      <c r="N1193" s="20"/>
    </row>
    <row r="1194" spans="3:14">
      <c r="C1194" s="21">
        <v>45837</v>
      </c>
      <c r="D1194" s="20" t="s">
        <v>13</v>
      </c>
      <c r="E1194" s="20" t="s">
        <v>424</v>
      </c>
      <c r="F1194" s="20" t="s">
        <v>549</v>
      </c>
      <c r="G1194" s="20">
        <v>5113</v>
      </c>
      <c r="H1194" s="25">
        <v>0.33333333333333331</v>
      </c>
      <c r="I1194" s="25">
        <v>0.40972222222222221</v>
      </c>
      <c r="J1194" s="20">
        <v>189</v>
      </c>
      <c r="K1194" s="20">
        <v>112</v>
      </c>
      <c r="L1194" s="20">
        <v>77</v>
      </c>
      <c r="M1194" s="26">
        <v>59.25925925925926</v>
      </c>
      <c r="N1194" s="20"/>
    </row>
    <row r="1195" spans="3:14">
      <c r="C1195" s="21">
        <v>45837</v>
      </c>
      <c r="D1195" s="20" t="s">
        <v>13</v>
      </c>
      <c r="E1195" s="20" t="s">
        <v>346</v>
      </c>
      <c r="F1195" s="20" t="s">
        <v>250</v>
      </c>
      <c r="G1195" s="20">
        <v>573</v>
      </c>
      <c r="H1195" s="25">
        <v>0.4826388888888889</v>
      </c>
      <c r="I1195" s="25">
        <v>0.56597222222222221</v>
      </c>
      <c r="J1195" s="20">
        <v>30</v>
      </c>
      <c r="K1195" s="20">
        <v>7</v>
      </c>
      <c r="L1195" s="20">
        <v>23</v>
      </c>
      <c r="M1195" s="26">
        <v>23.333333333333332</v>
      </c>
      <c r="N1195" s="20"/>
    </row>
    <row r="1196" spans="3:14">
      <c r="C1196" s="21">
        <v>45837</v>
      </c>
      <c r="D1196" s="20" t="s">
        <v>13</v>
      </c>
      <c r="E1196" s="20" t="s">
        <v>358</v>
      </c>
      <c r="F1196" s="20" t="s">
        <v>278</v>
      </c>
      <c r="G1196" s="20">
        <v>787</v>
      </c>
      <c r="H1196" s="25">
        <v>0.84027777777777779</v>
      </c>
      <c r="I1196" s="25">
        <v>4.5138888888888888E-2</v>
      </c>
      <c r="J1196" s="20">
        <v>45</v>
      </c>
      <c r="K1196" s="20">
        <v>0</v>
      </c>
      <c r="L1196" s="20">
        <v>45</v>
      </c>
      <c r="M1196" s="26">
        <v>0</v>
      </c>
      <c r="N1196" s="20"/>
    </row>
    <row r="1197" spans="3:14">
      <c r="C1197" s="21">
        <v>45837</v>
      </c>
      <c r="D1197" s="20" t="s">
        <v>13</v>
      </c>
      <c r="E1197" s="20" t="s">
        <v>236</v>
      </c>
      <c r="F1197" s="20" t="s">
        <v>250</v>
      </c>
      <c r="G1197" s="20">
        <v>809</v>
      </c>
      <c r="H1197" s="25">
        <v>0.49652777777777779</v>
      </c>
      <c r="I1197" s="25">
        <v>0.61805555555555558</v>
      </c>
      <c r="J1197" s="20">
        <v>45</v>
      </c>
      <c r="K1197" s="20">
        <v>0</v>
      </c>
      <c r="L1197" s="20">
        <v>45</v>
      </c>
      <c r="M1197" s="26">
        <v>0</v>
      </c>
      <c r="N1197" s="20"/>
    </row>
    <row r="1198" spans="3:14">
      <c r="C1198" s="21">
        <v>45837</v>
      </c>
      <c r="D1198" s="20" t="s">
        <v>13</v>
      </c>
      <c r="E1198" s="20" t="s">
        <v>375</v>
      </c>
      <c r="F1198" s="20" t="s">
        <v>278</v>
      </c>
      <c r="G1198" s="20">
        <v>775</v>
      </c>
      <c r="H1198" s="25">
        <v>0.33333333333333331</v>
      </c>
      <c r="I1198" s="25">
        <v>0.44444444444444442</v>
      </c>
      <c r="J1198" s="20">
        <v>45</v>
      </c>
      <c r="K1198" s="20">
        <v>9</v>
      </c>
      <c r="L1198" s="20">
        <v>36</v>
      </c>
      <c r="M1198" s="26">
        <v>20</v>
      </c>
      <c r="N1198" s="20"/>
    </row>
    <row r="1199" spans="3:14">
      <c r="C1199" s="21">
        <v>45837</v>
      </c>
      <c r="D1199" s="20" t="s">
        <v>13</v>
      </c>
      <c r="E1199" s="20" t="s">
        <v>294</v>
      </c>
      <c r="F1199" s="20" t="s">
        <v>295</v>
      </c>
      <c r="G1199" s="20">
        <v>472</v>
      </c>
      <c r="H1199" s="25">
        <v>0.4236111111111111</v>
      </c>
      <c r="I1199" s="25">
        <v>0.61111111111111116</v>
      </c>
      <c r="J1199" s="20">
        <v>30</v>
      </c>
      <c r="K1199" s="20">
        <v>14</v>
      </c>
      <c r="L1199" s="20">
        <v>16</v>
      </c>
      <c r="M1199" s="26">
        <v>46.666666666666664</v>
      </c>
      <c r="N1199" s="20"/>
    </row>
    <row r="1200" spans="3:14">
      <c r="C1200" s="21">
        <v>45837</v>
      </c>
      <c r="D1200" s="20" t="s">
        <v>13</v>
      </c>
      <c r="E1200" s="20" t="s">
        <v>301</v>
      </c>
      <c r="F1200" s="20" t="s">
        <v>549</v>
      </c>
      <c r="G1200" s="20">
        <v>5117</v>
      </c>
      <c r="H1200" s="25">
        <v>0.64583333333333337</v>
      </c>
      <c r="I1200" s="25">
        <v>0.84722222222222221</v>
      </c>
      <c r="J1200" s="20">
        <v>189</v>
      </c>
      <c r="K1200" s="20">
        <v>64</v>
      </c>
      <c r="L1200" s="20">
        <v>125</v>
      </c>
      <c r="M1200" s="26">
        <v>33.862433862433861</v>
      </c>
      <c r="N1200" s="20"/>
    </row>
    <row r="1201" spans="3:14">
      <c r="C1201" s="21">
        <v>45837</v>
      </c>
      <c r="D1201" s="20" t="s">
        <v>13</v>
      </c>
      <c r="E1201" s="20" t="s">
        <v>310</v>
      </c>
      <c r="F1201" s="20" t="s">
        <v>250</v>
      </c>
      <c r="G1201" s="20">
        <v>677</v>
      </c>
      <c r="H1201" s="25">
        <v>0.36805555555555558</v>
      </c>
      <c r="I1201" s="25">
        <v>0.46875</v>
      </c>
      <c r="J1201" s="20">
        <v>45</v>
      </c>
      <c r="K1201" s="20">
        <v>19</v>
      </c>
      <c r="L1201" s="20">
        <v>26</v>
      </c>
      <c r="M1201" s="26">
        <v>42.222222222222221</v>
      </c>
      <c r="N1201" s="20"/>
    </row>
    <row r="1202" spans="3:14">
      <c r="C1202" s="21">
        <v>45837</v>
      </c>
      <c r="D1202" s="20" t="s">
        <v>13</v>
      </c>
      <c r="E1202" s="20" t="s">
        <v>394</v>
      </c>
      <c r="F1202" s="20" t="s">
        <v>395</v>
      </c>
      <c r="G1202" s="20">
        <v>434</v>
      </c>
      <c r="H1202" s="25">
        <v>0.64583333333333337</v>
      </c>
      <c r="I1202" s="25">
        <v>0.79513888888888884</v>
      </c>
      <c r="J1202" s="20">
        <v>81</v>
      </c>
      <c r="K1202" s="20">
        <v>2</v>
      </c>
      <c r="L1202" s="20">
        <v>79</v>
      </c>
      <c r="M1202" s="26">
        <v>2.4691358024691357</v>
      </c>
      <c r="N1202" s="20"/>
    </row>
    <row r="1203" spans="3:14">
      <c r="C1203" s="21">
        <v>45837</v>
      </c>
      <c r="D1203" s="20" t="s">
        <v>424</v>
      </c>
      <c r="E1203" s="20" t="s">
        <v>21</v>
      </c>
      <c r="F1203" s="20" t="s">
        <v>549</v>
      </c>
      <c r="G1203" s="20">
        <v>5114</v>
      </c>
      <c r="H1203" s="25">
        <v>0.44444444444444442</v>
      </c>
      <c r="I1203" s="25">
        <v>0.54166666666666663</v>
      </c>
      <c r="J1203" s="20">
        <v>189</v>
      </c>
      <c r="K1203" s="20">
        <v>142</v>
      </c>
      <c r="L1203" s="20">
        <v>47</v>
      </c>
      <c r="M1203" s="26">
        <v>75.132275132275126</v>
      </c>
      <c r="N1203" s="20"/>
    </row>
    <row r="1204" spans="3:14">
      <c r="C1204" s="21">
        <v>45837</v>
      </c>
      <c r="D1204" s="20" t="s">
        <v>346</v>
      </c>
      <c r="E1204" s="20" t="s">
        <v>13</v>
      </c>
      <c r="F1204" s="20" t="s">
        <v>250</v>
      </c>
      <c r="G1204" s="20">
        <v>572</v>
      </c>
      <c r="H1204" s="25">
        <v>0.53125</v>
      </c>
      <c r="I1204" s="25">
        <v>0.61805555555555558</v>
      </c>
      <c r="J1204" s="20">
        <v>30</v>
      </c>
      <c r="K1204" s="20">
        <v>2</v>
      </c>
      <c r="L1204" s="20">
        <v>28</v>
      </c>
      <c r="M1204" s="26">
        <v>6.666666666666667</v>
      </c>
      <c r="N1204" s="20"/>
    </row>
    <row r="1205" spans="3:14">
      <c r="C1205" s="21">
        <v>45837</v>
      </c>
      <c r="D1205" s="20" t="s">
        <v>346</v>
      </c>
      <c r="E1205" s="20" t="s">
        <v>13</v>
      </c>
      <c r="F1205" s="20" t="s">
        <v>250</v>
      </c>
      <c r="G1205" s="20">
        <v>590</v>
      </c>
      <c r="H1205" s="25">
        <v>0.78472222222222221</v>
      </c>
      <c r="I1205" s="25">
        <v>0.875</v>
      </c>
      <c r="J1205" s="20">
        <v>45</v>
      </c>
      <c r="K1205" s="20">
        <v>0</v>
      </c>
      <c r="L1205" s="20">
        <v>45</v>
      </c>
      <c r="M1205" s="26">
        <v>0</v>
      </c>
      <c r="N1205" s="20"/>
    </row>
    <row r="1206" spans="3:14">
      <c r="C1206" s="21">
        <v>45837</v>
      </c>
      <c r="D1206" s="20" t="s">
        <v>358</v>
      </c>
      <c r="E1206" s="20" t="s">
        <v>36</v>
      </c>
      <c r="F1206" s="20" t="s">
        <v>278</v>
      </c>
      <c r="G1206" s="20">
        <v>788</v>
      </c>
      <c r="H1206" s="25">
        <v>0.96180555555555558</v>
      </c>
      <c r="I1206" s="25">
        <v>5.9027777777777776E-2</v>
      </c>
      <c r="J1206" s="20">
        <v>45</v>
      </c>
      <c r="K1206" s="20">
        <v>13</v>
      </c>
      <c r="L1206" s="20">
        <v>32</v>
      </c>
      <c r="M1206" s="26">
        <v>28.888888888888889</v>
      </c>
      <c r="N1206" s="20"/>
    </row>
    <row r="1207" spans="3:14">
      <c r="C1207" s="21">
        <v>45837</v>
      </c>
      <c r="D1207" s="20" t="s">
        <v>236</v>
      </c>
      <c r="E1207" s="20" t="s">
        <v>13</v>
      </c>
      <c r="F1207" s="20" t="s">
        <v>250</v>
      </c>
      <c r="G1207" s="20">
        <v>808</v>
      </c>
      <c r="H1207" s="25">
        <v>0.51736111111111116</v>
      </c>
      <c r="I1207" s="25">
        <v>0.64930555555555558</v>
      </c>
      <c r="J1207" s="20">
        <v>45</v>
      </c>
      <c r="K1207" s="20">
        <v>5</v>
      </c>
      <c r="L1207" s="20">
        <v>40</v>
      </c>
      <c r="M1207" s="26">
        <v>11.111111111111111</v>
      </c>
      <c r="N1207" s="20"/>
    </row>
    <row r="1208" spans="3:14">
      <c r="C1208" s="21">
        <v>45837</v>
      </c>
      <c r="D1208" s="20" t="s">
        <v>241</v>
      </c>
      <c r="E1208" s="20" t="s">
        <v>13</v>
      </c>
      <c r="F1208" s="20" t="s">
        <v>250</v>
      </c>
      <c r="G1208" s="20">
        <v>1852</v>
      </c>
      <c r="H1208" s="25">
        <v>0.54861111111111116</v>
      </c>
      <c r="I1208" s="25">
        <v>0.67361111111111116</v>
      </c>
      <c r="J1208" s="20">
        <v>45</v>
      </c>
      <c r="K1208" s="20">
        <v>2</v>
      </c>
      <c r="L1208" s="20">
        <v>43</v>
      </c>
      <c r="M1208" s="26">
        <v>4.4444444444444446</v>
      </c>
      <c r="N1208" s="20"/>
    </row>
    <row r="1209" spans="3:14">
      <c r="C1209" s="21">
        <v>45837</v>
      </c>
      <c r="D1209" s="20" t="s">
        <v>375</v>
      </c>
      <c r="E1209" s="20" t="s">
        <v>24</v>
      </c>
      <c r="F1209" s="20" t="s">
        <v>278</v>
      </c>
      <c r="G1209" s="20">
        <v>776</v>
      </c>
      <c r="H1209" s="25">
        <v>0.4861111111111111</v>
      </c>
      <c r="I1209" s="25">
        <v>0.59027777777777779</v>
      </c>
      <c r="J1209" s="20">
        <v>45</v>
      </c>
      <c r="K1209" s="20">
        <v>45</v>
      </c>
      <c r="L1209" s="20">
        <v>0</v>
      </c>
      <c r="M1209" s="26">
        <v>100</v>
      </c>
      <c r="N1209" s="20"/>
    </row>
    <row r="1210" spans="3:14">
      <c r="C1210" s="21">
        <v>45837</v>
      </c>
      <c r="D1210" s="20" t="s">
        <v>301</v>
      </c>
      <c r="E1210" s="20" t="s">
        <v>13</v>
      </c>
      <c r="F1210" s="20" t="s">
        <v>549</v>
      </c>
      <c r="G1210" s="20">
        <v>5118</v>
      </c>
      <c r="H1210" s="25">
        <v>0.88194444444444442</v>
      </c>
      <c r="I1210" s="25">
        <v>0</v>
      </c>
      <c r="J1210" s="20">
        <v>189</v>
      </c>
      <c r="K1210" s="20">
        <v>128</v>
      </c>
      <c r="L1210" s="20">
        <v>61</v>
      </c>
      <c r="M1210" s="26">
        <v>67.724867724867721</v>
      </c>
      <c r="N1210" s="20"/>
    </row>
    <row r="1211" spans="3:14">
      <c r="C1211" s="21">
        <v>45837</v>
      </c>
      <c r="D1211" s="20" t="s">
        <v>22</v>
      </c>
      <c r="E1211" s="20" t="s">
        <v>147</v>
      </c>
      <c r="F1211" s="20" t="s">
        <v>181</v>
      </c>
      <c r="G1211" s="20">
        <v>1302</v>
      </c>
      <c r="H1211" s="25">
        <v>0.4826388888888889</v>
      </c>
      <c r="I1211" s="25">
        <v>0.69097222222222221</v>
      </c>
      <c r="J1211" s="20">
        <v>12</v>
      </c>
      <c r="K1211" s="20">
        <v>12</v>
      </c>
      <c r="L1211" s="20">
        <v>0</v>
      </c>
      <c r="M1211" s="26">
        <v>100</v>
      </c>
      <c r="N1211" s="20"/>
    </row>
    <row r="1212" spans="3:14">
      <c r="C1212" s="21">
        <v>45837</v>
      </c>
      <c r="D1212" s="20" t="s">
        <v>394</v>
      </c>
      <c r="E1212" s="20" t="s">
        <v>36</v>
      </c>
      <c r="F1212" s="20" t="s">
        <v>395</v>
      </c>
      <c r="G1212" s="20">
        <v>437</v>
      </c>
      <c r="H1212" s="25">
        <v>0.3888888888888889</v>
      </c>
      <c r="I1212" s="25">
        <v>0.52083333333333337</v>
      </c>
      <c r="J1212" s="20">
        <v>24</v>
      </c>
      <c r="K1212" s="20">
        <v>8</v>
      </c>
      <c r="L1212" s="20">
        <v>16</v>
      </c>
      <c r="M1212" s="26">
        <v>33.333333333333336</v>
      </c>
      <c r="N1212" s="20"/>
    </row>
    <row r="1213" spans="3:14">
      <c r="C1213" s="21">
        <v>45837</v>
      </c>
      <c r="D1213" s="20" t="s">
        <v>394</v>
      </c>
      <c r="E1213" s="20" t="s">
        <v>13</v>
      </c>
      <c r="F1213" s="20" t="s">
        <v>395</v>
      </c>
      <c r="G1213" s="20">
        <v>433</v>
      </c>
      <c r="H1213" s="25">
        <v>0.44444444444444442</v>
      </c>
      <c r="I1213" s="25">
        <v>0.60763888888888884</v>
      </c>
      <c r="J1213" s="20">
        <v>55</v>
      </c>
      <c r="K1213" s="20">
        <v>17</v>
      </c>
      <c r="L1213" s="20">
        <v>38</v>
      </c>
      <c r="M1213" s="26">
        <v>30.90909090909091</v>
      </c>
      <c r="N1213" s="20"/>
    </row>
    <row r="1214" spans="3:14">
      <c r="C1214" s="21">
        <v>45837</v>
      </c>
      <c r="D1214" s="20" t="s">
        <v>394</v>
      </c>
      <c r="E1214" s="20" t="s">
        <v>543</v>
      </c>
      <c r="F1214" s="20" t="s">
        <v>395</v>
      </c>
      <c r="G1214" s="20">
        <v>723</v>
      </c>
      <c r="H1214" s="25">
        <v>0.89583333333333337</v>
      </c>
      <c r="I1214" s="25">
        <v>0.13194444444444445</v>
      </c>
      <c r="J1214" s="20">
        <v>46</v>
      </c>
      <c r="K1214" s="20">
        <v>0</v>
      </c>
      <c r="L1214" s="20">
        <v>46</v>
      </c>
      <c r="M1214" s="26">
        <v>0</v>
      </c>
      <c r="N1214" s="20"/>
    </row>
    <row r="1215" spans="3:14">
      <c r="C1215" s="21">
        <v>45838</v>
      </c>
      <c r="D1215" s="20" t="s">
        <v>185</v>
      </c>
      <c r="E1215" s="20" t="s">
        <v>13</v>
      </c>
      <c r="F1215" s="20" t="s">
        <v>186</v>
      </c>
      <c r="G1215" s="20">
        <v>920</v>
      </c>
      <c r="H1215" s="25">
        <v>0.63888888888888884</v>
      </c>
      <c r="I1215" s="25">
        <v>0.78125</v>
      </c>
      <c r="J1215" s="20">
        <v>30</v>
      </c>
      <c r="K1215" s="20">
        <v>20</v>
      </c>
      <c r="L1215" s="20">
        <v>10</v>
      </c>
      <c r="M1215" s="26">
        <v>66.666666666666671</v>
      </c>
      <c r="N1215" s="20"/>
    </row>
    <row r="1216" spans="3:14">
      <c r="C1216" s="21">
        <v>45838</v>
      </c>
      <c r="D1216" s="20" t="s">
        <v>199</v>
      </c>
      <c r="E1216" s="20" t="s">
        <v>13</v>
      </c>
      <c r="F1216" s="20" t="s">
        <v>549</v>
      </c>
      <c r="G1216" s="20">
        <v>5116</v>
      </c>
      <c r="H1216" s="25">
        <v>0.49305555555555558</v>
      </c>
      <c r="I1216" s="25">
        <v>0.62152777777777779</v>
      </c>
      <c r="J1216" s="20">
        <v>189</v>
      </c>
      <c r="K1216" s="20">
        <v>71</v>
      </c>
      <c r="L1216" s="20">
        <v>118</v>
      </c>
      <c r="M1216" s="26">
        <v>37.566137566137563</v>
      </c>
      <c r="N1216" s="20"/>
    </row>
    <row r="1217" spans="3:14">
      <c r="C1217" s="21">
        <v>45838</v>
      </c>
      <c r="D1217" s="20" t="s">
        <v>173</v>
      </c>
      <c r="E1217" s="20" t="s">
        <v>13</v>
      </c>
      <c r="F1217" s="20" t="s">
        <v>174</v>
      </c>
      <c r="G1217" s="20">
        <v>1001</v>
      </c>
      <c r="H1217" s="25">
        <v>0.3125</v>
      </c>
      <c r="I1217" s="25">
        <v>0.4861111111111111</v>
      </c>
      <c r="J1217" s="20">
        <v>10</v>
      </c>
      <c r="K1217" s="20">
        <v>0</v>
      </c>
      <c r="L1217" s="20">
        <v>10</v>
      </c>
      <c r="M1217" s="26">
        <v>0</v>
      </c>
      <c r="N1217" s="20"/>
    </row>
    <row r="1218" spans="3:14">
      <c r="C1218" s="21">
        <v>45838</v>
      </c>
      <c r="D1218" s="20" t="s">
        <v>547</v>
      </c>
      <c r="E1218" s="20" t="s">
        <v>394</v>
      </c>
      <c r="F1218" s="20" t="s">
        <v>395</v>
      </c>
      <c r="G1218" s="20">
        <v>730</v>
      </c>
      <c r="H1218" s="25">
        <v>0.22916666666666666</v>
      </c>
      <c r="I1218" s="25">
        <v>0.30902777777777779</v>
      </c>
      <c r="J1218" s="20">
        <v>46</v>
      </c>
      <c r="K1218" s="20">
        <v>10</v>
      </c>
      <c r="L1218" s="20">
        <v>36</v>
      </c>
      <c r="M1218" s="26">
        <v>21.739130434782609</v>
      </c>
      <c r="N1218" s="20"/>
    </row>
    <row r="1219" spans="3:14">
      <c r="C1219" s="21">
        <v>45838</v>
      </c>
      <c r="D1219" s="20" t="s">
        <v>147</v>
      </c>
      <c r="E1219" s="20" t="s">
        <v>180</v>
      </c>
      <c r="F1219" s="20" t="s">
        <v>181</v>
      </c>
      <c r="G1219" s="20">
        <v>2232</v>
      </c>
      <c r="H1219" s="25">
        <v>5.5555555555555552E-2</v>
      </c>
      <c r="I1219" s="25">
        <v>0.11805555555555555</v>
      </c>
      <c r="J1219" s="20">
        <v>20</v>
      </c>
      <c r="K1219" s="20">
        <v>2</v>
      </c>
      <c r="L1219" s="20">
        <v>18</v>
      </c>
      <c r="M1219" s="26">
        <v>10</v>
      </c>
      <c r="N1219" s="20"/>
    </row>
    <row r="1220" spans="3:14">
      <c r="C1220" s="21">
        <v>45838</v>
      </c>
      <c r="D1220" s="20" t="s">
        <v>183</v>
      </c>
      <c r="E1220" s="20" t="s">
        <v>173</v>
      </c>
      <c r="F1220" s="20" t="s">
        <v>174</v>
      </c>
      <c r="G1220" s="20">
        <v>1003</v>
      </c>
      <c r="H1220" s="25">
        <v>0.81944444444444442</v>
      </c>
      <c r="I1220" s="25">
        <v>0.85416666666666663</v>
      </c>
      <c r="J1220" s="20">
        <v>10</v>
      </c>
      <c r="K1220" s="20">
        <v>1</v>
      </c>
      <c r="L1220" s="20">
        <v>9</v>
      </c>
      <c r="M1220" s="26">
        <v>10</v>
      </c>
      <c r="N1220" s="20"/>
    </row>
    <row r="1221" spans="3:14">
      <c r="C1221" s="21">
        <v>45838</v>
      </c>
      <c r="D1221" s="20" t="s">
        <v>13</v>
      </c>
      <c r="E1221" s="20" t="s">
        <v>185</v>
      </c>
      <c r="F1221" s="20" t="s">
        <v>186</v>
      </c>
      <c r="G1221" s="20">
        <v>921</v>
      </c>
      <c r="H1221" s="25">
        <v>0.81597222222222221</v>
      </c>
      <c r="I1221" s="25">
        <v>2.0833333333333332E-2</v>
      </c>
      <c r="J1221" s="20">
        <v>30</v>
      </c>
      <c r="K1221" s="20">
        <v>0</v>
      </c>
      <c r="L1221" s="20">
        <v>30</v>
      </c>
      <c r="M1221" s="26">
        <v>0</v>
      </c>
      <c r="N1221" s="20"/>
    </row>
    <row r="1222" spans="3:14">
      <c r="C1222" s="21">
        <v>45838</v>
      </c>
      <c r="D1222" s="20" t="s">
        <v>13</v>
      </c>
      <c r="E1222" s="20" t="s">
        <v>354</v>
      </c>
      <c r="F1222" s="20" t="s">
        <v>355</v>
      </c>
      <c r="G1222" s="20">
        <v>110</v>
      </c>
      <c r="H1222" s="25">
        <v>0.69097222222222221</v>
      </c>
      <c r="I1222" s="25">
        <v>0.94097222222222221</v>
      </c>
      <c r="J1222" s="20">
        <v>30</v>
      </c>
      <c r="K1222" s="20">
        <v>0</v>
      </c>
      <c r="L1222" s="20">
        <v>30</v>
      </c>
      <c r="M1222" s="26">
        <v>0</v>
      </c>
      <c r="N1222" s="20"/>
    </row>
    <row r="1223" spans="3:14">
      <c r="C1223" s="21">
        <v>45838</v>
      </c>
      <c r="D1223" s="20" t="s">
        <v>13</v>
      </c>
      <c r="E1223" s="20" t="s">
        <v>188</v>
      </c>
      <c r="F1223" s="20" t="s">
        <v>250</v>
      </c>
      <c r="G1223" s="20">
        <v>1805</v>
      </c>
      <c r="H1223" s="25">
        <v>0.66666666666666663</v>
      </c>
      <c r="I1223" s="25">
        <v>0.79513888888888884</v>
      </c>
      <c r="J1223" s="20">
        <v>40</v>
      </c>
      <c r="K1223" s="20">
        <v>11</v>
      </c>
      <c r="L1223" s="20">
        <v>29</v>
      </c>
      <c r="M1223" s="26">
        <v>27.5</v>
      </c>
      <c r="N1223" s="20"/>
    </row>
    <row r="1224" spans="3:14">
      <c r="C1224" s="21">
        <v>45838</v>
      </c>
      <c r="D1224" s="20" t="s">
        <v>13</v>
      </c>
      <c r="E1224" s="20" t="s">
        <v>199</v>
      </c>
      <c r="F1224" s="20" t="s">
        <v>549</v>
      </c>
      <c r="G1224" s="20">
        <v>5115</v>
      </c>
      <c r="H1224" s="25">
        <v>0.33333333333333331</v>
      </c>
      <c r="I1224" s="25">
        <v>0.45833333333333331</v>
      </c>
      <c r="J1224" s="20">
        <v>189</v>
      </c>
      <c r="K1224" s="20">
        <v>44</v>
      </c>
      <c r="L1224" s="20">
        <v>145</v>
      </c>
      <c r="M1224" s="26">
        <v>23.280423280423282</v>
      </c>
      <c r="N1224" s="20"/>
    </row>
    <row r="1225" spans="3:14">
      <c r="C1225" s="21">
        <v>45838</v>
      </c>
      <c r="D1225" s="20" t="s">
        <v>13</v>
      </c>
      <c r="E1225" s="20" t="s">
        <v>313</v>
      </c>
      <c r="F1225" s="20" t="s">
        <v>250</v>
      </c>
      <c r="G1225" s="20">
        <v>1915</v>
      </c>
      <c r="H1225" s="25">
        <v>0.31944444444444442</v>
      </c>
      <c r="I1225" s="25">
        <v>0.39583333333333331</v>
      </c>
      <c r="J1225" s="20">
        <v>30</v>
      </c>
      <c r="K1225" s="20">
        <v>0</v>
      </c>
      <c r="L1225" s="20">
        <v>30</v>
      </c>
      <c r="M1225" s="26">
        <v>0</v>
      </c>
      <c r="N1225" s="20"/>
    </row>
    <row r="1226" spans="3:14">
      <c r="C1226" s="21">
        <v>45838</v>
      </c>
      <c r="D1226" s="20" t="s">
        <v>13</v>
      </c>
      <c r="E1226" s="20" t="s">
        <v>252</v>
      </c>
      <c r="F1226" s="20" t="s">
        <v>250</v>
      </c>
      <c r="G1226" s="20">
        <v>651</v>
      </c>
      <c r="H1226" s="25">
        <v>0.54166666666666663</v>
      </c>
      <c r="I1226" s="25">
        <v>0.64236111111111116</v>
      </c>
      <c r="J1226" s="20">
        <v>45</v>
      </c>
      <c r="K1226" s="20">
        <v>23</v>
      </c>
      <c r="L1226" s="20">
        <v>22</v>
      </c>
      <c r="M1226" s="26">
        <v>51.111111111111114</v>
      </c>
      <c r="N1226" s="20"/>
    </row>
    <row r="1227" spans="3:14">
      <c r="C1227" s="21">
        <v>45838</v>
      </c>
      <c r="D1227" s="20" t="s">
        <v>13</v>
      </c>
      <c r="E1227" s="20" t="s">
        <v>183</v>
      </c>
      <c r="F1227" s="20" t="s">
        <v>174</v>
      </c>
      <c r="G1227" s="20">
        <v>1002</v>
      </c>
      <c r="H1227" s="25">
        <v>0.52777777777777779</v>
      </c>
      <c r="I1227" s="25">
        <v>0.77777777777777779</v>
      </c>
      <c r="J1227" s="20">
        <v>51</v>
      </c>
      <c r="K1227" s="20">
        <v>51</v>
      </c>
      <c r="L1227" s="20">
        <v>0</v>
      </c>
      <c r="M1227" s="26">
        <v>100</v>
      </c>
      <c r="N1227" s="20"/>
    </row>
    <row r="1228" spans="3:14">
      <c r="C1228" s="21">
        <v>45838</v>
      </c>
      <c r="D1228" s="20" t="s">
        <v>13</v>
      </c>
      <c r="E1228" s="20" t="s">
        <v>557</v>
      </c>
      <c r="F1228" s="20" t="s">
        <v>250</v>
      </c>
      <c r="G1228" s="20">
        <v>1219</v>
      </c>
      <c r="H1228" s="25">
        <v>0.3125</v>
      </c>
      <c r="I1228" s="25">
        <v>0.38194444444444442</v>
      </c>
      <c r="J1228" s="20">
        <v>30</v>
      </c>
      <c r="K1228" s="20">
        <v>3</v>
      </c>
      <c r="L1228" s="20">
        <v>27</v>
      </c>
      <c r="M1228" s="26">
        <v>10</v>
      </c>
      <c r="N1228" s="20"/>
    </row>
    <row r="1229" spans="3:14">
      <c r="C1229" s="21">
        <v>45838</v>
      </c>
      <c r="D1229" s="20" t="s">
        <v>229</v>
      </c>
      <c r="E1229" s="20" t="s">
        <v>13</v>
      </c>
      <c r="F1229" s="20" t="s">
        <v>556</v>
      </c>
      <c r="G1229" s="20">
        <v>586</v>
      </c>
      <c r="H1229" s="25">
        <v>0.73611111111111116</v>
      </c>
      <c r="I1229" s="25">
        <v>0.86111111111111116</v>
      </c>
      <c r="J1229" s="20">
        <v>35</v>
      </c>
      <c r="K1229" s="20">
        <v>4</v>
      </c>
      <c r="L1229" s="20">
        <v>31</v>
      </c>
      <c r="M1229" s="26">
        <v>11.428571428571429</v>
      </c>
      <c r="N1229" s="20"/>
    </row>
    <row r="1230" spans="3:14">
      <c r="C1230" s="21">
        <v>45838</v>
      </c>
      <c r="D1230" s="20" t="s">
        <v>348</v>
      </c>
      <c r="E1230" s="20" t="s">
        <v>13</v>
      </c>
      <c r="F1230" s="20" t="s">
        <v>250</v>
      </c>
      <c r="G1230" s="20">
        <v>954</v>
      </c>
      <c r="H1230" s="25">
        <v>0.625</v>
      </c>
      <c r="I1230" s="25">
        <v>0.78125</v>
      </c>
      <c r="J1230" s="20">
        <v>45</v>
      </c>
      <c r="K1230" s="20">
        <v>43</v>
      </c>
      <c r="L1230" s="20">
        <v>2</v>
      </c>
      <c r="M1230" s="26">
        <v>95.555555555555557</v>
      </c>
      <c r="N1230" s="20"/>
    </row>
    <row r="1231" spans="3:14">
      <c r="C1231" s="21">
        <v>45838</v>
      </c>
      <c r="D1231" s="20" t="s">
        <v>394</v>
      </c>
      <c r="E1231" s="20" t="s">
        <v>13</v>
      </c>
      <c r="F1231" s="20" t="s">
        <v>395</v>
      </c>
      <c r="G1231" s="20">
        <v>433</v>
      </c>
      <c r="H1231" s="25">
        <v>0.44444444444444442</v>
      </c>
      <c r="I1231" s="25">
        <v>0.60763888888888884</v>
      </c>
      <c r="J1231" s="20">
        <v>46</v>
      </c>
      <c r="K1231" s="20">
        <v>10</v>
      </c>
      <c r="L1231" s="20">
        <v>36</v>
      </c>
      <c r="M1231" s="26">
        <v>21.739130434782609</v>
      </c>
      <c r="N1231" s="20"/>
    </row>
    <row r="1232" spans="3:14">
      <c r="C1232" s="21">
        <v>45839</v>
      </c>
      <c r="D1232" s="20" t="s">
        <v>33</v>
      </c>
      <c r="E1232" s="20" t="s">
        <v>223</v>
      </c>
      <c r="F1232" s="20" t="s">
        <v>278</v>
      </c>
      <c r="G1232" s="20">
        <v>763</v>
      </c>
      <c r="H1232" s="25">
        <v>0.65972222222222221</v>
      </c>
      <c r="I1232" s="25">
        <v>0.8125</v>
      </c>
      <c r="J1232" s="20">
        <v>45</v>
      </c>
      <c r="K1232" s="20">
        <v>45</v>
      </c>
      <c r="L1232" s="20">
        <v>0</v>
      </c>
      <c r="M1232" s="26">
        <v>100</v>
      </c>
      <c r="N1232" s="20"/>
    </row>
    <row r="1233" spans="3:14">
      <c r="C1233" s="21">
        <v>45839</v>
      </c>
      <c r="D1233" s="20" t="s">
        <v>33</v>
      </c>
      <c r="E1233" s="20" t="s">
        <v>147</v>
      </c>
      <c r="F1233" s="20" t="s">
        <v>181</v>
      </c>
      <c r="G1233" s="20">
        <v>1304</v>
      </c>
      <c r="H1233" s="25">
        <v>0.5</v>
      </c>
      <c r="I1233" s="25">
        <v>0.72569444444444442</v>
      </c>
      <c r="J1233" s="20">
        <v>12</v>
      </c>
      <c r="K1233" s="20">
        <v>9</v>
      </c>
      <c r="L1233" s="20">
        <v>3</v>
      </c>
      <c r="M1233" s="26">
        <v>75</v>
      </c>
      <c r="N1233" s="20"/>
    </row>
    <row r="1234" spans="3:14">
      <c r="C1234" s="21">
        <v>45839</v>
      </c>
      <c r="D1234" s="20" t="s">
        <v>36</v>
      </c>
      <c r="E1234" s="20" t="s">
        <v>147</v>
      </c>
      <c r="F1234" s="20" t="s">
        <v>181</v>
      </c>
      <c r="G1234" s="20">
        <v>1854</v>
      </c>
      <c r="H1234" s="25">
        <v>0.5</v>
      </c>
      <c r="I1234" s="25">
        <v>0.69097222222222221</v>
      </c>
      <c r="J1234" s="20">
        <v>16</v>
      </c>
      <c r="K1234" s="20">
        <v>0</v>
      </c>
      <c r="L1234" s="20">
        <v>16</v>
      </c>
      <c r="M1234" s="26">
        <v>0</v>
      </c>
      <c r="N1234" s="20"/>
    </row>
    <row r="1235" spans="3:14">
      <c r="C1235" s="21">
        <v>45839</v>
      </c>
      <c r="D1235" s="20" t="s">
        <v>37</v>
      </c>
      <c r="E1235" s="20" t="s">
        <v>147</v>
      </c>
      <c r="F1235" s="20" t="s">
        <v>181</v>
      </c>
      <c r="G1235" s="20">
        <v>1316</v>
      </c>
      <c r="H1235" s="25">
        <v>0.50347222222222221</v>
      </c>
      <c r="I1235" s="25">
        <v>0.71875</v>
      </c>
      <c r="J1235" s="20">
        <v>16</v>
      </c>
      <c r="K1235" s="20">
        <v>2</v>
      </c>
      <c r="L1235" s="20">
        <v>14</v>
      </c>
      <c r="M1235" s="26">
        <v>12.5</v>
      </c>
      <c r="N1235" s="20"/>
    </row>
    <row r="1236" spans="3:14">
      <c r="C1236" s="21">
        <v>45839</v>
      </c>
      <c r="D1236" s="20" t="s">
        <v>232</v>
      </c>
      <c r="E1236" s="20" t="s">
        <v>13</v>
      </c>
      <c r="F1236" s="20" t="s">
        <v>278</v>
      </c>
      <c r="G1236" s="20">
        <v>765</v>
      </c>
      <c r="H1236" s="25">
        <v>0.99305555555555558</v>
      </c>
      <c r="I1236" s="25">
        <v>0.1076388888888889</v>
      </c>
      <c r="J1236" s="20">
        <v>45</v>
      </c>
      <c r="K1236" s="20">
        <v>41</v>
      </c>
      <c r="L1236" s="20">
        <v>4</v>
      </c>
      <c r="M1236" s="26">
        <v>91.111111111111114</v>
      </c>
      <c r="N1236" s="20"/>
    </row>
    <row r="1237" spans="3:14">
      <c r="C1237" s="21">
        <v>45839</v>
      </c>
      <c r="D1237" s="20" t="s">
        <v>209</v>
      </c>
      <c r="E1237" s="20" t="s">
        <v>13</v>
      </c>
      <c r="F1237" s="20" t="s">
        <v>250</v>
      </c>
      <c r="G1237" s="20">
        <v>934</v>
      </c>
      <c r="H1237" s="25">
        <v>0.52430555555555558</v>
      </c>
      <c r="I1237" s="25">
        <v>0.65277777777777779</v>
      </c>
      <c r="J1237" s="20">
        <v>45</v>
      </c>
      <c r="K1237" s="20">
        <v>40</v>
      </c>
      <c r="L1237" s="20">
        <v>5</v>
      </c>
      <c r="M1237" s="26">
        <v>88.888888888888886</v>
      </c>
      <c r="N1237" s="20"/>
    </row>
    <row r="1238" spans="3:14">
      <c r="C1238" s="21">
        <v>45839</v>
      </c>
      <c r="D1238" s="20" t="s">
        <v>313</v>
      </c>
      <c r="E1238" s="20" t="s">
        <v>13</v>
      </c>
      <c r="F1238" s="20" t="s">
        <v>250</v>
      </c>
      <c r="G1238" s="20">
        <v>1916</v>
      </c>
      <c r="H1238" s="25">
        <v>0.4236111111111111</v>
      </c>
      <c r="I1238" s="25">
        <v>0.58680555555555558</v>
      </c>
      <c r="J1238" s="20">
        <v>45</v>
      </c>
      <c r="K1238" s="20">
        <v>45</v>
      </c>
      <c r="L1238" s="20">
        <v>0</v>
      </c>
      <c r="M1238" s="26">
        <v>100</v>
      </c>
      <c r="N1238" s="20"/>
    </row>
    <row r="1239" spans="3:14">
      <c r="C1239" s="21">
        <v>45839</v>
      </c>
      <c r="D1239" s="20" t="s">
        <v>252</v>
      </c>
      <c r="E1239" s="20" t="s">
        <v>13</v>
      </c>
      <c r="F1239" s="20" t="s">
        <v>272</v>
      </c>
      <c r="G1239" s="20">
        <v>60</v>
      </c>
      <c r="H1239" s="25">
        <v>0.60763888888888884</v>
      </c>
      <c r="I1239" s="25">
        <v>0.71527777777777779</v>
      </c>
      <c r="J1239" s="20">
        <v>18</v>
      </c>
      <c r="K1239" s="20">
        <v>4</v>
      </c>
      <c r="L1239" s="20">
        <v>14</v>
      </c>
      <c r="M1239" s="26">
        <v>22.222222222222221</v>
      </c>
      <c r="N1239" s="20"/>
    </row>
    <row r="1240" spans="3:14">
      <c r="C1240" s="21">
        <v>45839</v>
      </c>
      <c r="D1240" s="20" t="s">
        <v>147</v>
      </c>
      <c r="E1240" s="20" t="s">
        <v>33</v>
      </c>
      <c r="F1240" s="20" t="s">
        <v>181</v>
      </c>
      <c r="G1240" s="20">
        <v>1305</v>
      </c>
      <c r="H1240" s="25">
        <v>0.55208333333333337</v>
      </c>
      <c r="I1240" s="25">
        <v>0.70833333333333337</v>
      </c>
      <c r="J1240" s="20">
        <v>12</v>
      </c>
      <c r="K1240" s="20">
        <v>5</v>
      </c>
      <c r="L1240" s="20">
        <v>7</v>
      </c>
      <c r="M1240" s="26">
        <v>41.666666666666664</v>
      </c>
      <c r="N1240" s="20"/>
    </row>
    <row r="1241" spans="3:14">
      <c r="C1241" s="21">
        <v>45839</v>
      </c>
      <c r="D1241" s="20" t="s">
        <v>147</v>
      </c>
      <c r="E1241" s="20" t="s">
        <v>180</v>
      </c>
      <c r="F1241" s="20" t="s">
        <v>181</v>
      </c>
      <c r="G1241" s="20">
        <v>2020</v>
      </c>
      <c r="H1241" s="25">
        <v>0.76736111111111116</v>
      </c>
      <c r="I1241" s="25">
        <v>0.82986111111111116</v>
      </c>
      <c r="J1241" s="20">
        <v>58</v>
      </c>
      <c r="K1241" s="20">
        <v>0</v>
      </c>
      <c r="L1241" s="20">
        <v>58</v>
      </c>
      <c r="M1241" s="26">
        <v>0</v>
      </c>
      <c r="N1241" s="20"/>
    </row>
    <row r="1242" spans="3:14">
      <c r="C1242" s="21">
        <v>45839</v>
      </c>
      <c r="D1242" s="20" t="s">
        <v>147</v>
      </c>
      <c r="E1242" s="20" t="s">
        <v>180</v>
      </c>
      <c r="F1242" s="20" t="s">
        <v>181</v>
      </c>
      <c r="G1242" s="20">
        <v>2022</v>
      </c>
      <c r="H1242" s="25">
        <v>0.83680555555555558</v>
      </c>
      <c r="I1242" s="25">
        <v>0.89930555555555558</v>
      </c>
      <c r="J1242" s="20">
        <v>28</v>
      </c>
      <c r="K1242" s="20">
        <v>11</v>
      </c>
      <c r="L1242" s="20">
        <v>17</v>
      </c>
      <c r="M1242" s="26">
        <v>39.285714285714285</v>
      </c>
      <c r="N1242" s="20"/>
    </row>
    <row r="1243" spans="3:14">
      <c r="C1243" s="21">
        <v>45839</v>
      </c>
      <c r="D1243" s="20" t="s">
        <v>147</v>
      </c>
      <c r="E1243" s="20" t="s">
        <v>36</v>
      </c>
      <c r="F1243" s="20" t="s">
        <v>181</v>
      </c>
      <c r="G1243" s="20">
        <v>1855</v>
      </c>
      <c r="H1243" s="25">
        <v>0.59722222222222221</v>
      </c>
      <c r="I1243" s="25">
        <v>0.71180555555555558</v>
      </c>
      <c r="J1243" s="20">
        <v>16</v>
      </c>
      <c r="K1243" s="20">
        <v>0</v>
      </c>
      <c r="L1243" s="20">
        <v>16</v>
      </c>
      <c r="M1243" s="26">
        <v>0</v>
      </c>
      <c r="N1243" s="20"/>
    </row>
    <row r="1244" spans="3:14">
      <c r="C1244" s="21">
        <v>45839</v>
      </c>
      <c r="D1244" s="20" t="s">
        <v>147</v>
      </c>
      <c r="E1244" s="20" t="s">
        <v>37</v>
      </c>
      <c r="F1244" s="20" t="s">
        <v>181</v>
      </c>
      <c r="G1244" s="20">
        <v>1315</v>
      </c>
      <c r="H1244" s="25">
        <v>0.32291666666666669</v>
      </c>
      <c r="I1244" s="25">
        <v>0.46180555555555558</v>
      </c>
      <c r="J1244" s="20">
        <v>16</v>
      </c>
      <c r="K1244" s="20">
        <v>3</v>
      </c>
      <c r="L1244" s="20">
        <v>13</v>
      </c>
      <c r="M1244" s="26">
        <v>18.75</v>
      </c>
      <c r="N1244" s="20"/>
    </row>
    <row r="1245" spans="3:14">
      <c r="C1245" s="21">
        <v>45839</v>
      </c>
      <c r="D1245" s="20" t="s">
        <v>147</v>
      </c>
      <c r="E1245" s="20" t="s">
        <v>13</v>
      </c>
      <c r="F1245" s="20" t="s">
        <v>181</v>
      </c>
      <c r="G1245" s="20">
        <v>1859</v>
      </c>
      <c r="H1245" s="25">
        <v>0.55208333333333337</v>
      </c>
      <c r="I1245" s="25">
        <v>0.70138888888888884</v>
      </c>
      <c r="J1245" s="20">
        <v>30</v>
      </c>
      <c r="K1245" s="20">
        <v>2</v>
      </c>
      <c r="L1245" s="20">
        <v>28</v>
      </c>
      <c r="M1245" s="26">
        <v>6.666666666666667</v>
      </c>
      <c r="N1245" s="20"/>
    </row>
    <row r="1246" spans="3:14">
      <c r="C1246" s="21">
        <v>45839</v>
      </c>
      <c r="D1246" s="20" t="s">
        <v>147</v>
      </c>
      <c r="E1246" s="20" t="s">
        <v>22</v>
      </c>
      <c r="F1246" s="20" t="s">
        <v>181</v>
      </c>
      <c r="G1246" s="20">
        <v>1313</v>
      </c>
      <c r="H1246" s="25">
        <v>0.59375</v>
      </c>
      <c r="I1246" s="25">
        <v>0.72569444444444442</v>
      </c>
      <c r="J1246" s="20">
        <v>12</v>
      </c>
      <c r="K1246" s="20">
        <v>0</v>
      </c>
      <c r="L1246" s="20">
        <v>12</v>
      </c>
      <c r="M1246" s="26">
        <v>0</v>
      </c>
      <c r="N1246" s="20"/>
    </row>
    <row r="1247" spans="3:14">
      <c r="C1247" s="21">
        <v>45839</v>
      </c>
      <c r="D1247" s="20" t="s">
        <v>13</v>
      </c>
      <c r="E1247" s="20" t="s">
        <v>223</v>
      </c>
      <c r="F1247" s="20" t="s">
        <v>250</v>
      </c>
      <c r="G1247" s="20">
        <v>871</v>
      </c>
      <c r="H1247" s="25">
        <v>0.48958333333333331</v>
      </c>
      <c r="I1247" s="25">
        <v>0.62152777777777779</v>
      </c>
      <c r="J1247" s="20">
        <v>45</v>
      </c>
      <c r="K1247" s="20">
        <v>32</v>
      </c>
      <c r="L1247" s="20">
        <v>13</v>
      </c>
      <c r="M1247" s="26">
        <v>71.111111111111114</v>
      </c>
      <c r="N1247" s="20"/>
    </row>
    <row r="1248" spans="3:14">
      <c r="C1248" s="21">
        <v>45839</v>
      </c>
      <c r="D1248" s="20" t="s">
        <v>13</v>
      </c>
      <c r="E1248" s="20" t="s">
        <v>147</v>
      </c>
      <c r="F1248" s="20" t="s">
        <v>181</v>
      </c>
      <c r="G1248" s="20">
        <v>1858</v>
      </c>
      <c r="H1248" s="25">
        <v>0.5</v>
      </c>
      <c r="I1248" s="25">
        <v>0.71527777777777779</v>
      </c>
      <c r="J1248" s="20">
        <v>30</v>
      </c>
      <c r="K1248" s="20">
        <v>0</v>
      </c>
      <c r="L1248" s="20">
        <v>30</v>
      </c>
      <c r="M1248" s="26">
        <v>0</v>
      </c>
      <c r="N1248" s="20"/>
    </row>
    <row r="1249" spans="3:14">
      <c r="C1249" s="21">
        <v>45839</v>
      </c>
      <c r="D1249" s="20" t="s">
        <v>13</v>
      </c>
      <c r="E1249" s="20" t="s">
        <v>236</v>
      </c>
      <c r="F1249" s="20" t="s">
        <v>250</v>
      </c>
      <c r="G1249" s="20">
        <v>809</v>
      </c>
      <c r="H1249" s="25">
        <v>0.49652777777777779</v>
      </c>
      <c r="I1249" s="25">
        <v>0.61805555555555558</v>
      </c>
      <c r="J1249" s="20">
        <v>45</v>
      </c>
      <c r="K1249" s="20">
        <v>44</v>
      </c>
      <c r="L1249" s="20">
        <v>1</v>
      </c>
      <c r="M1249" s="26">
        <v>97.777777777777771</v>
      </c>
      <c r="N1249" s="20"/>
    </row>
    <row r="1250" spans="3:14">
      <c r="C1250" s="21">
        <v>45839</v>
      </c>
      <c r="D1250" s="20" t="s">
        <v>13</v>
      </c>
      <c r="E1250" s="20" t="s">
        <v>254</v>
      </c>
      <c r="F1250" s="20" t="s">
        <v>250</v>
      </c>
      <c r="G1250" s="20">
        <v>941</v>
      </c>
      <c r="H1250" s="25">
        <v>0.66666666666666663</v>
      </c>
      <c r="I1250" s="25">
        <v>0.78125</v>
      </c>
      <c r="J1250" s="20">
        <v>30</v>
      </c>
      <c r="K1250" s="20">
        <v>0</v>
      </c>
      <c r="L1250" s="20">
        <v>30</v>
      </c>
      <c r="M1250" s="26">
        <v>0</v>
      </c>
      <c r="N1250" s="20"/>
    </row>
    <row r="1251" spans="3:14">
      <c r="C1251" s="21">
        <v>45839</v>
      </c>
      <c r="D1251" s="20" t="s">
        <v>196</v>
      </c>
      <c r="E1251" s="20" t="s">
        <v>36</v>
      </c>
      <c r="F1251" s="20" t="s">
        <v>193</v>
      </c>
      <c r="G1251" s="20">
        <v>1818</v>
      </c>
      <c r="H1251" s="25">
        <v>0.8125</v>
      </c>
      <c r="I1251" s="25">
        <v>0.90277777777777779</v>
      </c>
      <c r="J1251" s="20">
        <v>12</v>
      </c>
      <c r="K1251" s="20">
        <v>5</v>
      </c>
      <c r="L1251" s="20">
        <v>7</v>
      </c>
      <c r="M1251" s="26">
        <v>41.666666666666664</v>
      </c>
      <c r="N1251" s="20"/>
    </row>
    <row r="1252" spans="3:14">
      <c r="C1252" s="21">
        <v>45839</v>
      </c>
      <c r="D1252" s="20" t="s">
        <v>196</v>
      </c>
      <c r="E1252" s="20" t="s">
        <v>13</v>
      </c>
      <c r="F1252" s="20" t="s">
        <v>250</v>
      </c>
      <c r="G1252" s="20">
        <v>742</v>
      </c>
      <c r="H1252" s="25">
        <v>0.50694444444444442</v>
      </c>
      <c r="I1252" s="25">
        <v>0.625</v>
      </c>
      <c r="J1252" s="20">
        <v>30</v>
      </c>
      <c r="K1252" s="20">
        <v>18</v>
      </c>
      <c r="L1252" s="20">
        <v>12</v>
      </c>
      <c r="M1252" s="26">
        <v>60</v>
      </c>
      <c r="N1252" s="20"/>
    </row>
    <row r="1253" spans="3:14">
      <c r="C1253" s="21">
        <v>45839</v>
      </c>
      <c r="D1253" s="20" t="s">
        <v>336</v>
      </c>
      <c r="E1253" s="20" t="s">
        <v>252</v>
      </c>
      <c r="F1253" s="20" t="s">
        <v>272</v>
      </c>
      <c r="G1253" s="20">
        <v>585</v>
      </c>
      <c r="H1253" s="25">
        <v>0.47916666666666669</v>
      </c>
      <c r="I1253" s="25">
        <v>0.53819444444444442</v>
      </c>
      <c r="J1253" s="20">
        <v>18</v>
      </c>
      <c r="K1253" s="20">
        <v>4</v>
      </c>
      <c r="L1253" s="20">
        <v>14</v>
      </c>
      <c r="M1253" s="26">
        <v>22.222222222222221</v>
      </c>
      <c r="N1253" s="20"/>
    </row>
    <row r="1254" spans="3:14">
      <c r="C1254" s="21">
        <v>45839</v>
      </c>
      <c r="D1254" s="20" t="s">
        <v>22</v>
      </c>
      <c r="E1254" s="20" t="s">
        <v>147</v>
      </c>
      <c r="F1254" s="20" t="s">
        <v>181</v>
      </c>
      <c r="G1254" s="20">
        <v>1302</v>
      </c>
      <c r="H1254" s="25">
        <v>0.4826388888888889</v>
      </c>
      <c r="I1254" s="25">
        <v>0.6875</v>
      </c>
      <c r="J1254" s="20">
        <v>12</v>
      </c>
      <c r="K1254" s="20">
        <v>0</v>
      </c>
      <c r="L1254" s="20">
        <v>12</v>
      </c>
      <c r="M1254" s="26">
        <v>0</v>
      </c>
      <c r="N1254" s="20"/>
    </row>
    <row r="1255" spans="3:14">
      <c r="C1255" s="21">
        <v>45839</v>
      </c>
      <c r="D1255" s="20" t="s">
        <v>254</v>
      </c>
      <c r="E1255" s="20" t="s">
        <v>13</v>
      </c>
      <c r="F1255" s="20" t="s">
        <v>250</v>
      </c>
      <c r="G1255" s="20">
        <v>942</v>
      </c>
      <c r="H1255" s="25">
        <v>0.8125</v>
      </c>
      <c r="I1255" s="25">
        <v>0.93402777777777779</v>
      </c>
      <c r="J1255" s="20">
        <v>45</v>
      </c>
      <c r="K1255" s="20">
        <v>2</v>
      </c>
      <c r="L1255" s="20">
        <v>43</v>
      </c>
      <c r="M1255" s="26">
        <v>4.4444444444444446</v>
      </c>
      <c r="N1255" s="20"/>
    </row>
    <row r="1256" spans="3:14">
      <c r="C1256" s="21">
        <v>45840</v>
      </c>
      <c r="D1256" s="20" t="s">
        <v>185</v>
      </c>
      <c r="E1256" s="20" t="s">
        <v>147</v>
      </c>
      <c r="F1256" s="20" t="s">
        <v>181</v>
      </c>
      <c r="G1256" s="20">
        <v>2333</v>
      </c>
      <c r="H1256" s="25">
        <v>0.79513888888888884</v>
      </c>
      <c r="I1256" s="25">
        <v>0.85763888888888884</v>
      </c>
      <c r="J1256" s="20">
        <v>40</v>
      </c>
      <c r="K1256" s="20">
        <v>8</v>
      </c>
      <c r="L1256" s="20">
        <v>32</v>
      </c>
      <c r="M1256" s="26">
        <v>20</v>
      </c>
      <c r="N1256" s="20"/>
    </row>
    <row r="1257" spans="3:14">
      <c r="C1257" s="21">
        <v>45840</v>
      </c>
      <c r="D1257" s="20" t="s">
        <v>175</v>
      </c>
      <c r="E1257" s="20" t="s">
        <v>173</v>
      </c>
      <c r="F1257" s="20" t="s">
        <v>257</v>
      </c>
      <c r="G1257" s="20">
        <v>8055</v>
      </c>
      <c r="H1257" s="25">
        <v>0.5625</v>
      </c>
      <c r="I1257" s="25">
        <v>0.61458333333333337</v>
      </c>
      <c r="J1257" s="20">
        <v>10</v>
      </c>
      <c r="K1257" s="20">
        <v>3</v>
      </c>
      <c r="L1257" s="20">
        <v>7</v>
      </c>
      <c r="M1257" s="26">
        <v>30</v>
      </c>
      <c r="N1257" s="20"/>
    </row>
    <row r="1258" spans="3:14">
      <c r="C1258" s="21">
        <v>45840</v>
      </c>
      <c r="D1258" s="20" t="s">
        <v>13</v>
      </c>
      <c r="E1258" s="20" t="s">
        <v>310</v>
      </c>
      <c r="F1258" s="20" t="s">
        <v>250</v>
      </c>
      <c r="G1258" s="20">
        <v>681</v>
      </c>
      <c r="H1258" s="25">
        <v>0.69097222222222221</v>
      </c>
      <c r="I1258" s="25">
        <v>0.79166666666666663</v>
      </c>
      <c r="J1258" s="20">
        <v>50</v>
      </c>
      <c r="K1258" s="20">
        <v>0</v>
      </c>
      <c r="L1258" s="20">
        <v>50</v>
      </c>
      <c r="M1258" s="26">
        <v>0</v>
      </c>
      <c r="N1258" s="20"/>
    </row>
    <row r="1259" spans="3:14">
      <c r="C1259" s="21">
        <v>45840</v>
      </c>
      <c r="D1259" s="20" t="s">
        <v>310</v>
      </c>
      <c r="E1259" s="20" t="s">
        <v>13</v>
      </c>
      <c r="F1259" s="20" t="s">
        <v>250</v>
      </c>
      <c r="G1259" s="20">
        <v>1256</v>
      </c>
      <c r="H1259" s="25">
        <v>0.65277777777777779</v>
      </c>
      <c r="I1259" s="25">
        <v>0.76388888888888884</v>
      </c>
      <c r="J1259" s="20">
        <v>50</v>
      </c>
      <c r="K1259" s="20">
        <v>0</v>
      </c>
      <c r="L1259" s="20">
        <v>50</v>
      </c>
      <c r="M1259" s="26">
        <v>0</v>
      </c>
      <c r="N1259" s="20"/>
    </row>
    <row r="1260" spans="3:14">
      <c r="C1260" s="21">
        <v>45840</v>
      </c>
      <c r="D1260" s="20" t="s">
        <v>254</v>
      </c>
      <c r="E1260" s="20" t="s">
        <v>13</v>
      </c>
      <c r="F1260" s="20" t="s">
        <v>250</v>
      </c>
      <c r="G1260" s="20">
        <v>940</v>
      </c>
      <c r="H1260" s="25">
        <v>0.51388888888888884</v>
      </c>
      <c r="I1260" s="25">
        <v>0.63541666666666663</v>
      </c>
      <c r="J1260" s="20">
        <v>45</v>
      </c>
      <c r="K1260" s="20">
        <v>18</v>
      </c>
      <c r="L1260" s="20">
        <v>27</v>
      </c>
      <c r="M1260" s="26">
        <v>40</v>
      </c>
      <c r="N1260" s="20"/>
    </row>
    <row r="1261" spans="3:14">
      <c r="C1261" s="21">
        <v>45842</v>
      </c>
      <c r="D1261" s="20" t="s">
        <v>185</v>
      </c>
      <c r="E1261" s="20" t="s">
        <v>147</v>
      </c>
      <c r="F1261" s="20" t="s">
        <v>181</v>
      </c>
      <c r="G1261" s="20">
        <v>2333</v>
      </c>
      <c r="H1261" s="25">
        <v>0.79513888888888884</v>
      </c>
      <c r="I1261" s="25">
        <v>0.85763888888888884</v>
      </c>
      <c r="J1261" s="20">
        <v>40</v>
      </c>
      <c r="K1261" s="20">
        <v>0</v>
      </c>
      <c r="L1261" s="20">
        <v>40</v>
      </c>
      <c r="M1261" s="26">
        <v>0</v>
      </c>
      <c r="N1261" s="20"/>
    </row>
    <row r="1262" spans="3:14">
      <c r="C1262" s="21">
        <v>45842</v>
      </c>
      <c r="D1262" s="20" t="s">
        <v>185</v>
      </c>
      <c r="E1262" s="20" t="s">
        <v>13</v>
      </c>
      <c r="F1262" s="20" t="s">
        <v>186</v>
      </c>
      <c r="G1262" s="20">
        <v>920</v>
      </c>
      <c r="H1262" s="25">
        <v>0.63888888888888884</v>
      </c>
      <c r="I1262" s="25">
        <v>0.78125</v>
      </c>
      <c r="J1262" s="20">
        <v>30</v>
      </c>
      <c r="K1262" s="20">
        <v>0</v>
      </c>
      <c r="L1262" s="20">
        <v>30</v>
      </c>
      <c r="M1262" s="26">
        <v>0</v>
      </c>
      <c r="N1262" s="20"/>
    </row>
    <row r="1263" spans="3:14">
      <c r="C1263" s="21">
        <v>45842</v>
      </c>
      <c r="D1263" s="20" t="s">
        <v>175</v>
      </c>
      <c r="E1263" s="20" t="s">
        <v>173</v>
      </c>
      <c r="F1263" s="20" t="s">
        <v>174</v>
      </c>
      <c r="G1263" s="20">
        <v>5003</v>
      </c>
      <c r="H1263" s="25">
        <v>0.81597222222222221</v>
      </c>
      <c r="I1263" s="25">
        <v>0.89930555555555558</v>
      </c>
      <c r="J1263" s="20">
        <v>51</v>
      </c>
      <c r="K1263" s="20">
        <v>51</v>
      </c>
      <c r="L1263" s="20">
        <v>0</v>
      </c>
      <c r="M1263" s="26">
        <v>100</v>
      </c>
      <c r="N1263" s="20"/>
    </row>
    <row r="1264" spans="3:14">
      <c r="C1264" s="21">
        <v>45842</v>
      </c>
      <c r="D1264" s="20" t="s">
        <v>173</v>
      </c>
      <c r="E1264" s="20" t="s">
        <v>13</v>
      </c>
      <c r="F1264" s="20" t="s">
        <v>174</v>
      </c>
      <c r="G1264" s="20">
        <v>5001</v>
      </c>
      <c r="H1264" s="25">
        <v>0.35416666666666669</v>
      </c>
      <c r="I1264" s="25">
        <v>0.53125</v>
      </c>
      <c r="J1264" s="20">
        <v>10</v>
      </c>
      <c r="K1264" s="20">
        <v>1</v>
      </c>
      <c r="L1264" s="20">
        <v>9</v>
      </c>
      <c r="M1264" s="26">
        <v>10</v>
      </c>
      <c r="N1264" s="20"/>
    </row>
    <row r="1265" spans="3:14">
      <c r="C1265" s="21">
        <v>45842</v>
      </c>
      <c r="D1265" s="20" t="s">
        <v>13</v>
      </c>
      <c r="E1265" s="20" t="s">
        <v>185</v>
      </c>
      <c r="F1265" s="20" t="s">
        <v>186</v>
      </c>
      <c r="G1265" s="20">
        <v>921</v>
      </c>
      <c r="H1265" s="25">
        <v>0.81597222222222221</v>
      </c>
      <c r="I1265" s="25">
        <v>2.0833333333333332E-2</v>
      </c>
      <c r="J1265" s="20">
        <v>30</v>
      </c>
      <c r="K1265" s="20">
        <v>0</v>
      </c>
      <c r="L1265" s="20">
        <v>30</v>
      </c>
      <c r="M1265" s="26">
        <v>0</v>
      </c>
      <c r="N1265" s="20"/>
    </row>
    <row r="1266" spans="3:14">
      <c r="C1266" s="21">
        <v>45842</v>
      </c>
      <c r="D1266" s="20" t="s">
        <v>13</v>
      </c>
      <c r="E1266" s="20" t="s">
        <v>175</v>
      </c>
      <c r="F1266" s="20" t="s">
        <v>174</v>
      </c>
      <c r="G1266" s="20">
        <v>5002</v>
      </c>
      <c r="H1266" s="25">
        <v>0.52777777777777779</v>
      </c>
      <c r="I1266" s="25">
        <v>0.77430555555555558</v>
      </c>
      <c r="J1266" s="20">
        <v>10</v>
      </c>
      <c r="K1266" s="20">
        <v>0</v>
      </c>
      <c r="L1266" s="20">
        <v>10</v>
      </c>
      <c r="M1266" s="26">
        <v>0</v>
      </c>
      <c r="N1266" s="20"/>
    </row>
    <row r="1267" spans="3:14">
      <c r="C1267" s="21">
        <v>45843</v>
      </c>
      <c r="D1267" s="20" t="s">
        <v>173</v>
      </c>
      <c r="E1267" s="20" t="s">
        <v>13</v>
      </c>
      <c r="F1267" s="20" t="s">
        <v>174</v>
      </c>
      <c r="G1267" s="20">
        <v>6001</v>
      </c>
      <c r="H1267" s="25">
        <v>0.37847222222222221</v>
      </c>
      <c r="I1267" s="25">
        <v>0.55902777777777779</v>
      </c>
      <c r="J1267" s="20">
        <v>10</v>
      </c>
      <c r="K1267" s="20">
        <v>3</v>
      </c>
      <c r="L1267" s="20">
        <v>7</v>
      </c>
      <c r="M1267" s="26">
        <v>30</v>
      </c>
      <c r="N1267" s="20"/>
    </row>
    <row r="1268" spans="3:14">
      <c r="C1268" s="21">
        <v>45843</v>
      </c>
      <c r="D1268" s="20" t="s">
        <v>192</v>
      </c>
      <c r="E1268" s="20" t="s">
        <v>13</v>
      </c>
      <c r="F1268" s="20" t="s">
        <v>250</v>
      </c>
      <c r="G1268" s="20">
        <v>1332</v>
      </c>
      <c r="H1268" s="25">
        <v>0.27083333333333331</v>
      </c>
      <c r="I1268" s="25">
        <v>0.3888888888888889</v>
      </c>
      <c r="J1268" s="20">
        <v>50</v>
      </c>
      <c r="K1268" s="20">
        <v>0</v>
      </c>
      <c r="L1268" s="20">
        <v>50</v>
      </c>
      <c r="M1268" s="26">
        <v>0</v>
      </c>
      <c r="N1268" s="20"/>
    </row>
    <row r="1269" spans="3:14">
      <c r="C1269" s="21">
        <v>45843</v>
      </c>
      <c r="D1269" s="20" t="s">
        <v>13</v>
      </c>
      <c r="E1269" s="20" t="s">
        <v>392</v>
      </c>
      <c r="F1269" s="20" t="s">
        <v>250</v>
      </c>
      <c r="G1269" s="20">
        <v>1355</v>
      </c>
      <c r="H1269" s="25">
        <v>0.46527777777777779</v>
      </c>
      <c r="I1269" s="25">
        <v>0.50347222222222221</v>
      </c>
      <c r="J1269" s="20">
        <v>30</v>
      </c>
      <c r="K1269" s="20">
        <v>0</v>
      </c>
      <c r="L1269" s="20">
        <v>30</v>
      </c>
      <c r="M1269" s="26">
        <v>0</v>
      </c>
      <c r="N1269" s="20"/>
    </row>
    <row r="1270" spans="3:14">
      <c r="C1270" s="21">
        <v>45843</v>
      </c>
      <c r="D1270" s="20" t="s">
        <v>13</v>
      </c>
      <c r="E1270" s="20" t="s">
        <v>183</v>
      </c>
      <c r="F1270" s="20" t="s">
        <v>174</v>
      </c>
      <c r="G1270" s="20">
        <v>6002</v>
      </c>
      <c r="H1270" s="25">
        <v>0.60069444444444442</v>
      </c>
      <c r="I1270" s="25">
        <v>0.85069444444444442</v>
      </c>
      <c r="J1270" s="20">
        <v>10</v>
      </c>
      <c r="K1270" s="20">
        <v>0</v>
      </c>
      <c r="L1270" s="20">
        <v>10</v>
      </c>
      <c r="M1270" s="26">
        <v>0</v>
      </c>
      <c r="N1270" s="20"/>
    </row>
    <row r="1271" spans="3:14">
      <c r="C1271" s="21">
        <v>45843</v>
      </c>
      <c r="D1271" s="20" t="s">
        <v>241</v>
      </c>
      <c r="E1271" s="20" t="s">
        <v>13</v>
      </c>
      <c r="F1271" s="20" t="s">
        <v>250</v>
      </c>
      <c r="G1271" s="20">
        <v>1852</v>
      </c>
      <c r="H1271" s="25">
        <v>0.54861111111111116</v>
      </c>
      <c r="I1271" s="25">
        <v>0.67361111111111116</v>
      </c>
      <c r="J1271" s="20">
        <v>30</v>
      </c>
      <c r="K1271" s="20">
        <v>0</v>
      </c>
      <c r="L1271" s="20">
        <v>30</v>
      </c>
      <c r="M1271" s="26">
        <v>0</v>
      </c>
      <c r="N1271" s="20"/>
    </row>
    <row r="1272" spans="3:14">
      <c r="C1272" s="21">
        <v>45844</v>
      </c>
      <c r="D1272" s="20" t="s">
        <v>33</v>
      </c>
      <c r="E1272" s="20" t="s">
        <v>147</v>
      </c>
      <c r="F1272" s="20" t="s">
        <v>181</v>
      </c>
      <c r="G1272" s="20">
        <v>1304</v>
      </c>
      <c r="H1272" s="25">
        <v>0.5</v>
      </c>
      <c r="I1272" s="25">
        <v>0.72569444444444442</v>
      </c>
      <c r="J1272" s="20">
        <v>12</v>
      </c>
      <c r="K1272" s="20">
        <v>0</v>
      </c>
      <c r="L1272" s="20">
        <v>12</v>
      </c>
      <c r="M1272" s="26">
        <v>0</v>
      </c>
      <c r="N1272" s="20"/>
    </row>
    <row r="1273" spans="3:14">
      <c r="C1273" s="21">
        <v>45844</v>
      </c>
      <c r="D1273" s="20" t="s">
        <v>417</v>
      </c>
      <c r="E1273" s="20" t="s">
        <v>13</v>
      </c>
      <c r="F1273" s="20" t="s">
        <v>250</v>
      </c>
      <c r="G1273" s="20">
        <v>1792</v>
      </c>
      <c r="H1273" s="25">
        <v>0.50694444444444442</v>
      </c>
      <c r="I1273" s="25">
        <v>0.61805555555555558</v>
      </c>
      <c r="J1273" s="20">
        <v>30</v>
      </c>
      <c r="K1273" s="20">
        <v>7</v>
      </c>
      <c r="L1273" s="20">
        <v>23</v>
      </c>
      <c r="M1273" s="26">
        <v>23.333333333333332</v>
      </c>
      <c r="N1273" s="20"/>
    </row>
    <row r="1274" spans="3:14">
      <c r="C1274" s="21">
        <v>45844</v>
      </c>
      <c r="D1274" s="20" t="s">
        <v>36</v>
      </c>
      <c r="E1274" s="20" t="s">
        <v>252</v>
      </c>
      <c r="F1274" s="20" t="s">
        <v>272</v>
      </c>
      <c r="G1274" s="20">
        <v>75</v>
      </c>
      <c r="H1274" s="25">
        <v>0.2638888888888889</v>
      </c>
      <c r="I1274" s="25">
        <v>0.33680555555555558</v>
      </c>
      <c r="J1274" s="20">
        <v>12</v>
      </c>
      <c r="K1274" s="20">
        <v>0</v>
      </c>
      <c r="L1274" s="20">
        <v>12</v>
      </c>
      <c r="M1274" s="26">
        <v>0</v>
      </c>
      <c r="N1274" s="20"/>
    </row>
    <row r="1275" spans="3:14">
      <c r="C1275" s="21">
        <v>45844</v>
      </c>
      <c r="D1275" s="20" t="s">
        <v>36</v>
      </c>
      <c r="E1275" s="20" t="s">
        <v>147</v>
      </c>
      <c r="F1275" s="20" t="s">
        <v>181</v>
      </c>
      <c r="G1275" s="20">
        <v>1854</v>
      </c>
      <c r="H1275" s="25">
        <v>0.5</v>
      </c>
      <c r="I1275" s="25">
        <v>0.69097222222222221</v>
      </c>
      <c r="J1275" s="20">
        <v>16</v>
      </c>
      <c r="K1275" s="20">
        <v>2</v>
      </c>
      <c r="L1275" s="20">
        <v>14</v>
      </c>
      <c r="M1275" s="26">
        <v>12.5</v>
      </c>
      <c r="N1275" s="20"/>
    </row>
    <row r="1276" spans="3:14">
      <c r="C1276" s="21">
        <v>45844</v>
      </c>
      <c r="D1276" s="20" t="s">
        <v>36</v>
      </c>
      <c r="E1276" s="20" t="s">
        <v>394</v>
      </c>
      <c r="F1276" s="20" t="s">
        <v>395</v>
      </c>
      <c r="G1276" s="20">
        <v>438</v>
      </c>
      <c r="H1276" s="25">
        <v>0.55902777777777779</v>
      </c>
      <c r="I1276" s="25">
        <v>0.68402777777777779</v>
      </c>
      <c r="J1276" s="20">
        <v>12</v>
      </c>
      <c r="K1276" s="20">
        <v>0</v>
      </c>
      <c r="L1276" s="20">
        <v>12</v>
      </c>
      <c r="M1276" s="26">
        <v>0</v>
      </c>
      <c r="N1276" s="20"/>
    </row>
    <row r="1277" spans="3:14">
      <c r="C1277" s="21">
        <v>45844</v>
      </c>
      <c r="D1277" s="20" t="s">
        <v>37</v>
      </c>
      <c r="E1277" s="20" t="s">
        <v>147</v>
      </c>
      <c r="F1277" s="20" t="s">
        <v>181</v>
      </c>
      <c r="G1277" s="20">
        <v>1318</v>
      </c>
      <c r="H1277" s="25">
        <v>0.76736111111111116</v>
      </c>
      <c r="I1277" s="25">
        <v>0.97916666666666663</v>
      </c>
      <c r="J1277" s="20">
        <v>20</v>
      </c>
      <c r="K1277" s="20">
        <v>6</v>
      </c>
      <c r="L1277" s="20">
        <v>14</v>
      </c>
      <c r="M1277" s="26">
        <v>30</v>
      </c>
      <c r="N1277" s="20"/>
    </row>
    <row r="1278" spans="3:14">
      <c r="C1278" s="21">
        <v>45844</v>
      </c>
      <c r="D1278" s="20" t="s">
        <v>223</v>
      </c>
      <c r="E1278" s="20" t="s">
        <v>13</v>
      </c>
      <c r="F1278" s="20" t="s">
        <v>250</v>
      </c>
      <c r="G1278" s="20">
        <v>872</v>
      </c>
      <c r="H1278" s="25">
        <v>0.64930555555555558</v>
      </c>
      <c r="I1278" s="25">
        <v>0.78819444444444442</v>
      </c>
      <c r="J1278" s="20">
        <v>45</v>
      </c>
      <c r="K1278" s="20">
        <v>0</v>
      </c>
      <c r="L1278" s="20">
        <v>45</v>
      </c>
      <c r="M1278" s="26">
        <v>0</v>
      </c>
      <c r="N1278" s="20"/>
    </row>
    <row r="1279" spans="3:14">
      <c r="C1279" s="21">
        <v>45844</v>
      </c>
      <c r="D1279" s="20" t="s">
        <v>206</v>
      </c>
      <c r="E1279" s="20" t="s">
        <v>13</v>
      </c>
      <c r="F1279" s="20" t="s">
        <v>250</v>
      </c>
      <c r="G1279" s="20">
        <v>586</v>
      </c>
      <c r="H1279" s="25">
        <v>0.52777777777777779</v>
      </c>
      <c r="I1279" s="25">
        <v>0.61805555555555558</v>
      </c>
      <c r="J1279" s="20">
        <v>45</v>
      </c>
      <c r="K1279" s="20">
        <v>6</v>
      </c>
      <c r="L1279" s="20">
        <v>39</v>
      </c>
      <c r="M1279" s="26">
        <v>13.333333333333334</v>
      </c>
      <c r="N1279" s="20"/>
    </row>
    <row r="1280" spans="3:14">
      <c r="C1280" s="21">
        <v>45844</v>
      </c>
      <c r="D1280" s="20" t="s">
        <v>209</v>
      </c>
      <c r="E1280" s="20" t="s">
        <v>13</v>
      </c>
      <c r="F1280" s="20" t="s">
        <v>278</v>
      </c>
      <c r="G1280" s="20">
        <v>776</v>
      </c>
      <c r="H1280" s="25">
        <v>0.57291666666666663</v>
      </c>
      <c r="I1280" s="25">
        <v>0.70138888888888884</v>
      </c>
      <c r="J1280" s="20">
        <v>45</v>
      </c>
      <c r="K1280" s="20">
        <v>9</v>
      </c>
      <c r="L1280" s="20">
        <v>36</v>
      </c>
      <c r="M1280" s="26">
        <v>20</v>
      </c>
      <c r="N1280" s="20"/>
    </row>
    <row r="1281" spans="3:14">
      <c r="C1281" s="21">
        <v>45844</v>
      </c>
      <c r="D1281" s="20" t="s">
        <v>252</v>
      </c>
      <c r="E1281" s="20" t="s">
        <v>36</v>
      </c>
      <c r="F1281" s="20" t="s">
        <v>272</v>
      </c>
      <c r="G1281" s="20">
        <v>76</v>
      </c>
      <c r="H1281" s="25">
        <v>0.58680555555555558</v>
      </c>
      <c r="I1281" s="25">
        <v>0.66319444444444442</v>
      </c>
      <c r="J1281" s="20">
        <v>12</v>
      </c>
      <c r="K1281" s="20">
        <v>0</v>
      </c>
      <c r="L1281" s="20">
        <v>12</v>
      </c>
      <c r="M1281" s="26">
        <v>0</v>
      </c>
      <c r="N1281" s="20"/>
    </row>
    <row r="1282" spans="3:14">
      <c r="C1282" s="21">
        <v>45844</v>
      </c>
      <c r="D1282" s="20" t="s">
        <v>252</v>
      </c>
      <c r="E1282" s="20" t="s">
        <v>13</v>
      </c>
      <c r="F1282" s="20" t="s">
        <v>272</v>
      </c>
      <c r="G1282" s="20">
        <v>60</v>
      </c>
      <c r="H1282" s="25">
        <v>0.60763888888888884</v>
      </c>
      <c r="I1282" s="25">
        <v>0.71527777777777779</v>
      </c>
      <c r="J1282" s="20">
        <v>26</v>
      </c>
      <c r="K1282" s="20">
        <v>0</v>
      </c>
      <c r="L1282" s="20">
        <v>26</v>
      </c>
      <c r="M1282" s="26">
        <v>0</v>
      </c>
      <c r="N1282" s="20"/>
    </row>
    <row r="1283" spans="3:14">
      <c r="C1283" s="21">
        <v>45844</v>
      </c>
      <c r="D1283" s="20" t="s">
        <v>252</v>
      </c>
      <c r="E1283" s="20" t="s">
        <v>13</v>
      </c>
      <c r="F1283" s="20" t="s">
        <v>250</v>
      </c>
      <c r="G1283" s="20">
        <v>652</v>
      </c>
      <c r="H1283" s="25">
        <v>0.68055555555555558</v>
      </c>
      <c r="I1283" s="25">
        <v>0.78819444444444442</v>
      </c>
      <c r="J1283" s="20">
        <v>45</v>
      </c>
      <c r="K1283" s="20">
        <v>19</v>
      </c>
      <c r="L1283" s="20">
        <v>26</v>
      </c>
      <c r="M1283" s="26">
        <v>42.222222222222221</v>
      </c>
      <c r="N1283" s="20"/>
    </row>
    <row r="1284" spans="3:14">
      <c r="C1284" s="21">
        <v>45844</v>
      </c>
      <c r="D1284" s="20" t="s">
        <v>252</v>
      </c>
      <c r="E1284" s="20" t="s">
        <v>336</v>
      </c>
      <c r="F1284" s="20" t="s">
        <v>272</v>
      </c>
      <c r="G1284" s="20">
        <v>582</v>
      </c>
      <c r="H1284" s="25">
        <v>0.37847222222222221</v>
      </c>
      <c r="I1284" s="25">
        <v>0.4375</v>
      </c>
      <c r="J1284" s="20">
        <v>12</v>
      </c>
      <c r="K1284" s="20">
        <v>0</v>
      </c>
      <c r="L1284" s="20">
        <v>12</v>
      </c>
      <c r="M1284" s="26">
        <v>0</v>
      </c>
      <c r="N1284" s="20"/>
    </row>
    <row r="1285" spans="3:14">
      <c r="C1285" s="21">
        <v>45844</v>
      </c>
      <c r="D1285" s="20" t="s">
        <v>252</v>
      </c>
      <c r="E1285" s="20" t="s">
        <v>336</v>
      </c>
      <c r="F1285" s="20" t="s">
        <v>272</v>
      </c>
      <c r="G1285" s="20">
        <v>582</v>
      </c>
      <c r="H1285" s="25">
        <v>0.38541666666666669</v>
      </c>
      <c r="I1285" s="25">
        <v>0.44444444444444442</v>
      </c>
      <c r="J1285" s="20">
        <v>26</v>
      </c>
      <c r="K1285" s="20">
        <v>0</v>
      </c>
      <c r="L1285" s="20">
        <v>26</v>
      </c>
      <c r="M1285" s="26">
        <v>0</v>
      </c>
      <c r="N1285" s="20"/>
    </row>
    <row r="1286" spans="3:14">
      <c r="C1286" s="21">
        <v>45844</v>
      </c>
      <c r="D1286" s="20" t="s">
        <v>147</v>
      </c>
      <c r="E1286" s="20" t="s">
        <v>33</v>
      </c>
      <c r="F1286" s="20" t="s">
        <v>181</v>
      </c>
      <c r="G1286" s="20">
        <v>1305</v>
      </c>
      <c r="H1286" s="25">
        <v>0.55208333333333337</v>
      </c>
      <c r="I1286" s="25">
        <v>0.70833333333333337</v>
      </c>
      <c r="J1286" s="20">
        <v>12</v>
      </c>
      <c r="K1286" s="20">
        <v>0</v>
      </c>
      <c r="L1286" s="20">
        <v>12</v>
      </c>
      <c r="M1286" s="26">
        <v>0</v>
      </c>
      <c r="N1286" s="20"/>
    </row>
    <row r="1287" spans="3:14">
      <c r="C1287" s="21">
        <v>45844</v>
      </c>
      <c r="D1287" s="20" t="s">
        <v>147</v>
      </c>
      <c r="E1287" s="20" t="s">
        <v>180</v>
      </c>
      <c r="F1287" s="20" t="s">
        <v>181</v>
      </c>
      <c r="G1287" s="20">
        <v>2020</v>
      </c>
      <c r="H1287" s="25">
        <v>0.76736111111111116</v>
      </c>
      <c r="I1287" s="25">
        <v>0.82986111111111116</v>
      </c>
      <c r="J1287" s="20">
        <v>58</v>
      </c>
      <c r="K1287" s="20">
        <v>2</v>
      </c>
      <c r="L1287" s="20">
        <v>56</v>
      </c>
      <c r="M1287" s="26">
        <v>3.4482758620689653</v>
      </c>
      <c r="N1287" s="20"/>
    </row>
    <row r="1288" spans="3:14">
      <c r="C1288" s="21">
        <v>45844</v>
      </c>
      <c r="D1288" s="20" t="s">
        <v>147</v>
      </c>
      <c r="E1288" s="20" t="s">
        <v>180</v>
      </c>
      <c r="F1288" s="20" t="s">
        <v>181</v>
      </c>
      <c r="G1288" s="20">
        <v>2022</v>
      </c>
      <c r="H1288" s="25">
        <v>0.83680555555555558</v>
      </c>
      <c r="I1288" s="25">
        <v>0.90277777777777779</v>
      </c>
      <c r="J1288" s="20">
        <v>12</v>
      </c>
      <c r="K1288" s="20">
        <v>0</v>
      </c>
      <c r="L1288" s="20">
        <v>12</v>
      </c>
      <c r="M1288" s="26">
        <v>0</v>
      </c>
      <c r="N1288" s="20"/>
    </row>
    <row r="1289" spans="3:14">
      <c r="C1289" s="21">
        <v>45844</v>
      </c>
      <c r="D1289" s="20" t="s">
        <v>147</v>
      </c>
      <c r="E1289" s="20" t="s">
        <v>36</v>
      </c>
      <c r="F1289" s="20" t="s">
        <v>181</v>
      </c>
      <c r="G1289" s="20">
        <v>1855</v>
      </c>
      <c r="H1289" s="25">
        <v>0.59722222222222221</v>
      </c>
      <c r="I1289" s="25">
        <v>0.71180555555555558</v>
      </c>
      <c r="J1289" s="20">
        <v>16</v>
      </c>
      <c r="K1289" s="20">
        <v>8</v>
      </c>
      <c r="L1289" s="20">
        <v>8</v>
      </c>
      <c r="M1289" s="26">
        <v>50</v>
      </c>
      <c r="N1289" s="20"/>
    </row>
    <row r="1290" spans="3:14">
      <c r="C1290" s="21">
        <v>45844</v>
      </c>
      <c r="D1290" s="20" t="s">
        <v>147</v>
      </c>
      <c r="E1290" s="20" t="s">
        <v>37</v>
      </c>
      <c r="F1290" s="20" t="s">
        <v>181</v>
      </c>
      <c r="G1290" s="20">
        <v>1317</v>
      </c>
      <c r="H1290" s="25">
        <v>0.58680555555555558</v>
      </c>
      <c r="I1290" s="25">
        <v>0.72569444444444442</v>
      </c>
      <c r="J1290" s="20">
        <v>20</v>
      </c>
      <c r="K1290" s="20">
        <v>2</v>
      </c>
      <c r="L1290" s="20">
        <v>18</v>
      </c>
      <c r="M1290" s="26">
        <v>10</v>
      </c>
      <c r="N1290" s="20"/>
    </row>
    <row r="1291" spans="3:14">
      <c r="C1291" s="21">
        <v>45844</v>
      </c>
      <c r="D1291" s="20" t="s">
        <v>147</v>
      </c>
      <c r="E1291" s="20" t="s">
        <v>13</v>
      </c>
      <c r="F1291" s="20" t="s">
        <v>181</v>
      </c>
      <c r="G1291" s="20">
        <v>1859</v>
      </c>
      <c r="H1291" s="25">
        <v>0.55208333333333337</v>
      </c>
      <c r="I1291" s="25">
        <v>0.70138888888888884</v>
      </c>
      <c r="J1291" s="20">
        <v>50</v>
      </c>
      <c r="K1291" s="20">
        <v>6</v>
      </c>
      <c r="L1291" s="20">
        <v>44</v>
      </c>
      <c r="M1291" s="26">
        <v>12</v>
      </c>
      <c r="N1291" s="20"/>
    </row>
    <row r="1292" spans="3:14">
      <c r="C1292" s="21">
        <v>45844</v>
      </c>
      <c r="D1292" s="20" t="s">
        <v>147</v>
      </c>
      <c r="E1292" s="20" t="s">
        <v>22</v>
      </c>
      <c r="F1292" s="20" t="s">
        <v>181</v>
      </c>
      <c r="G1292" s="20">
        <v>1313</v>
      </c>
      <c r="H1292" s="25">
        <v>0.59375</v>
      </c>
      <c r="I1292" s="25">
        <v>0.72569444444444442</v>
      </c>
      <c r="J1292" s="20">
        <v>12</v>
      </c>
      <c r="K1292" s="20">
        <v>12</v>
      </c>
      <c r="L1292" s="20">
        <v>0</v>
      </c>
      <c r="M1292" s="26">
        <v>100</v>
      </c>
      <c r="N1292" s="20"/>
    </row>
    <row r="1293" spans="3:14">
      <c r="C1293" s="21">
        <v>45844</v>
      </c>
      <c r="D1293" s="20" t="s">
        <v>555</v>
      </c>
      <c r="E1293" s="20" t="s">
        <v>394</v>
      </c>
      <c r="F1293" s="20" t="s">
        <v>395</v>
      </c>
      <c r="G1293" s="20">
        <v>3910</v>
      </c>
      <c r="H1293" s="25">
        <v>0.2361111111111111</v>
      </c>
      <c r="I1293" s="25">
        <v>0.27083333333333331</v>
      </c>
      <c r="J1293" s="20">
        <v>12</v>
      </c>
      <c r="K1293" s="20">
        <v>4</v>
      </c>
      <c r="L1293" s="20">
        <v>8</v>
      </c>
      <c r="M1293" s="26">
        <v>33.333333333333336</v>
      </c>
      <c r="N1293" s="20"/>
    </row>
    <row r="1294" spans="3:14">
      <c r="C1294" s="21">
        <v>45844</v>
      </c>
      <c r="D1294" s="20" t="s">
        <v>555</v>
      </c>
      <c r="E1294" s="20" t="s">
        <v>394</v>
      </c>
      <c r="F1294" s="20" t="s">
        <v>395</v>
      </c>
      <c r="G1294" s="20">
        <v>3904</v>
      </c>
      <c r="H1294" s="25">
        <v>0.36805555555555558</v>
      </c>
      <c r="I1294" s="25">
        <v>0.40277777777777779</v>
      </c>
      <c r="J1294" s="20">
        <v>35</v>
      </c>
      <c r="K1294" s="20">
        <v>2</v>
      </c>
      <c r="L1294" s="20">
        <v>33</v>
      </c>
      <c r="M1294" s="26">
        <v>5.7142857142857144</v>
      </c>
      <c r="N1294" s="20"/>
    </row>
    <row r="1295" spans="3:14">
      <c r="C1295" s="21">
        <v>45844</v>
      </c>
      <c r="D1295" s="20" t="s">
        <v>13</v>
      </c>
      <c r="E1295" s="20" t="s">
        <v>223</v>
      </c>
      <c r="F1295" s="20" t="s">
        <v>250</v>
      </c>
      <c r="G1295" s="20">
        <v>871</v>
      </c>
      <c r="H1295" s="25">
        <v>0.48958333333333331</v>
      </c>
      <c r="I1295" s="25">
        <v>0.62152777777777779</v>
      </c>
      <c r="J1295" s="20">
        <v>45</v>
      </c>
      <c r="K1295" s="20">
        <v>0</v>
      </c>
      <c r="L1295" s="20">
        <v>45</v>
      </c>
      <c r="M1295" s="26">
        <v>0</v>
      </c>
      <c r="N1295" s="20"/>
    </row>
    <row r="1296" spans="3:14">
      <c r="C1296" s="21">
        <v>45844</v>
      </c>
      <c r="D1296" s="20" t="s">
        <v>13</v>
      </c>
      <c r="E1296" s="20" t="s">
        <v>232</v>
      </c>
      <c r="F1296" s="20" t="s">
        <v>250</v>
      </c>
      <c r="G1296" s="20">
        <v>695</v>
      </c>
      <c r="H1296" s="25">
        <v>0.60763888888888884</v>
      </c>
      <c r="I1296" s="25">
        <v>0.71875</v>
      </c>
      <c r="J1296" s="20">
        <v>40</v>
      </c>
      <c r="K1296" s="20">
        <v>0</v>
      </c>
      <c r="L1296" s="20">
        <v>40</v>
      </c>
      <c r="M1296" s="26">
        <v>0</v>
      </c>
      <c r="N1296" s="20"/>
    </row>
    <row r="1297" spans="3:14">
      <c r="C1297" s="21">
        <v>45844</v>
      </c>
      <c r="D1297" s="20" t="s">
        <v>13</v>
      </c>
      <c r="E1297" s="20" t="s">
        <v>252</v>
      </c>
      <c r="F1297" s="20" t="s">
        <v>272</v>
      </c>
      <c r="G1297" s="20">
        <v>59</v>
      </c>
      <c r="H1297" s="25">
        <v>0.24305555555555555</v>
      </c>
      <c r="I1297" s="25">
        <v>0.34375</v>
      </c>
      <c r="J1297" s="20">
        <v>26</v>
      </c>
      <c r="K1297" s="20">
        <v>0</v>
      </c>
      <c r="L1297" s="20">
        <v>26</v>
      </c>
      <c r="M1297" s="26">
        <v>0</v>
      </c>
      <c r="N1297" s="20"/>
    </row>
    <row r="1298" spans="3:14">
      <c r="C1298" s="21">
        <v>45844</v>
      </c>
      <c r="D1298" s="20" t="s">
        <v>13</v>
      </c>
      <c r="E1298" s="20" t="s">
        <v>147</v>
      </c>
      <c r="F1298" s="20" t="s">
        <v>181</v>
      </c>
      <c r="G1298" s="20">
        <v>1858</v>
      </c>
      <c r="H1298" s="25">
        <v>0.49652777777777779</v>
      </c>
      <c r="I1298" s="25">
        <v>0.71527777777777779</v>
      </c>
      <c r="J1298" s="20">
        <v>30</v>
      </c>
      <c r="K1298" s="20">
        <v>0</v>
      </c>
      <c r="L1298" s="20">
        <v>30</v>
      </c>
      <c r="M1298" s="26">
        <v>0</v>
      </c>
      <c r="N1298" s="20"/>
    </row>
    <row r="1299" spans="3:14">
      <c r="C1299" s="21">
        <v>45844</v>
      </c>
      <c r="D1299" s="20" t="s">
        <v>13</v>
      </c>
      <c r="E1299" s="20" t="s">
        <v>147</v>
      </c>
      <c r="F1299" s="20" t="s">
        <v>181</v>
      </c>
      <c r="G1299" s="20">
        <v>1358</v>
      </c>
      <c r="H1299" s="25">
        <v>0.61458333333333337</v>
      </c>
      <c r="I1299" s="25">
        <v>0.83333333333333337</v>
      </c>
      <c r="J1299" s="20">
        <v>27</v>
      </c>
      <c r="K1299" s="20">
        <v>0</v>
      </c>
      <c r="L1299" s="20">
        <v>27</v>
      </c>
      <c r="M1299" s="26">
        <v>0</v>
      </c>
      <c r="N1299" s="20"/>
    </row>
    <row r="1300" spans="3:14">
      <c r="C1300" s="21">
        <v>45844</v>
      </c>
      <c r="D1300" s="20" t="s">
        <v>13</v>
      </c>
      <c r="E1300" s="20" t="s">
        <v>424</v>
      </c>
      <c r="F1300" s="20" t="s">
        <v>549</v>
      </c>
      <c r="G1300" s="20">
        <v>5113</v>
      </c>
      <c r="H1300" s="25">
        <v>0.33333333333333331</v>
      </c>
      <c r="I1300" s="25">
        <v>0.40972222222222221</v>
      </c>
      <c r="J1300" s="20">
        <v>189</v>
      </c>
      <c r="K1300" s="20">
        <v>75</v>
      </c>
      <c r="L1300" s="20">
        <v>114</v>
      </c>
      <c r="M1300" s="26">
        <v>39.682539682539684</v>
      </c>
      <c r="N1300" s="20"/>
    </row>
    <row r="1301" spans="3:14">
      <c r="C1301" s="21">
        <v>45844</v>
      </c>
      <c r="D1301" s="20" t="s">
        <v>13</v>
      </c>
      <c r="E1301" s="20" t="s">
        <v>196</v>
      </c>
      <c r="F1301" s="20" t="s">
        <v>193</v>
      </c>
      <c r="G1301" s="20">
        <v>1803</v>
      </c>
      <c r="H1301" s="25">
        <v>0.64236111111111116</v>
      </c>
      <c r="I1301" s="25">
        <v>0.74652777777777779</v>
      </c>
      <c r="J1301" s="20">
        <v>20</v>
      </c>
      <c r="K1301" s="20">
        <v>0</v>
      </c>
      <c r="L1301" s="20">
        <v>20</v>
      </c>
      <c r="M1301" s="26">
        <v>0</v>
      </c>
      <c r="N1301" s="20"/>
    </row>
    <row r="1302" spans="3:14">
      <c r="C1302" s="21">
        <v>45844</v>
      </c>
      <c r="D1302" s="20" t="s">
        <v>13</v>
      </c>
      <c r="E1302" s="20" t="s">
        <v>346</v>
      </c>
      <c r="F1302" s="20" t="s">
        <v>250</v>
      </c>
      <c r="G1302" s="20">
        <v>573</v>
      </c>
      <c r="H1302" s="25">
        <v>0.4826388888888889</v>
      </c>
      <c r="I1302" s="25">
        <v>0.56597222222222221</v>
      </c>
      <c r="J1302" s="20">
        <v>90</v>
      </c>
      <c r="K1302" s="20">
        <v>22</v>
      </c>
      <c r="L1302" s="20">
        <v>68</v>
      </c>
      <c r="M1302" s="26">
        <v>24.444444444444443</v>
      </c>
      <c r="N1302" s="20"/>
    </row>
    <row r="1303" spans="3:14">
      <c r="C1303" s="21">
        <v>45844</v>
      </c>
      <c r="D1303" s="20" t="s">
        <v>13</v>
      </c>
      <c r="E1303" s="20" t="s">
        <v>358</v>
      </c>
      <c r="F1303" s="20" t="s">
        <v>528</v>
      </c>
      <c r="G1303" s="20">
        <v>416</v>
      </c>
      <c r="H1303" s="25">
        <v>0.51736111111111116</v>
      </c>
      <c r="I1303" s="25">
        <v>0.71875</v>
      </c>
      <c r="J1303" s="20">
        <v>36</v>
      </c>
      <c r="K1303" s="20">
        <v>3</v>
      </c>
      <c r="L1303" s="20">
        <v>33</v>
      </c>
      <c r="M1303" s="26">
        <v>8.3333333333333339</v>
      </c>
      <c r="N1303" s="20"/>
    </row>
    <row r="1304" spans="3:14">
      <c r="C1304" s="21">
        <v>45844</v>
      </c>
      <c r="D1304" s="20" t="s">
        <v>13</v>
      </c>
      <c r="E1304" s="20" t="s">
        <v>358</v>
      </c>
      <c r="F1304" s="20" t="s">
        <v>278</v>
      </c>
      <c r="G1304" s="20">
        <v>787</v>
      </c>
      <c r="H1304" s="25">
        <v>0.74305555555555558</v>
      </c>
      <c r="I1304" s="25">
        <v>0.94791666666666663</v>
      </c>
      <c r="J1304" s="20">
        <v>45</v>
      </c>
      <c r="K1304" s="20">
        <v>6</v>
      </c>
      <c r="L1304" s="20">
        <v>39</v>
      </c>
      <c r="M1304" s="26">
        <v>13.333333333333334</v>
      </c>
      <c r="N1304" s="20"/>
    </row>
    <row r="1305" spans="3:14">
      <c r="C1305" s="21">
        <v>45844</v>
      </c>
      <c r="D1305" s="20" t="s">
        <v>13</v>
      </c>
      <c r="E1305" s="20" t="s">
        <v>236</v>
      </c>
      <c r="F1305" s="20" t="s">
        <v>250</v>
      </c>
      <c r="G1305" s="20">
        <v>809</v>
      </c>
      <c r="H1305" s="25">
        <v>0.49652777777777779</v>
      </c>
      <c r="I1305" s="25">
        <v>0.61805555555555558</v>
      </c>
      <c r="J1305" s="20">
        <v>45</v>
      </c>
      <c r="K1305" s="20">
        <v>42</v>
      </c>
      <c r="L1305" s="20">
        <v>3</v>
      </c>
      <c r="M1305" s="26">
        <v>93.333333333333329</v>
      </c>
      <c r="N1305" s="20"/>
    </row>
    <row r="1306" spans="3:14">
      <c r="C1306" s="21">
        <v>45844</v>
      </c>
      <c r="D1306" s="20" t="s">
        <v>13</v>
      </c>
      <c r="E1306" s="20" t="s">
        <v>214</v>
      </c>
      <c r="F1306" s="20" t="s">
        <v>549</v>
      </c>
      <c r="G1306" s="20">
        <v>5117</v>
      </c>
      <c r="H1306" s="25">
        <v>0.54861111111111116</v>
      </c>
      <c r="I1306" s="25">
        <v>0.73611111111111116</v>
      </c>
      <c r="J1306" s="20">
        <v>189</v>
      </c>
      <c r="K1306" s="20">
        <v>78</v>
      </c>
      <c r="L1306" s="20">
        <v>111</v>
      </c>
      <c r="M1306" s="26">
        <v>41.269841269841272</v>
      </c>
      <c r="N1306" s="20"/>
    </row>
    <row r="1307" spans="3:14">
      <c r="C1307" s="21">
        <v>45844</v>
      </c>
      <c r="D1307" s="20" t="s">
        <v>13</v>
      </c>
      <c r="E1307" s="20" t="s">
        <v>394</v>
      </c>
      <c r="F1307" s="20" t="s">
        <v>395</v>
      </c>
      <c r="G1307" s="20">
        <v>434</v>
      </c>
      <c r="H1307" s="25">
        <v>0.64583333333333337</v>
      </c>
      <c r="I1307" s="25">
        <v>0.79513888888888884</v>
      </c>
      <c r="J1307" s="20">
        <v>25</v>
      </c>
      <c r="K1307" s="20">
        <v>16</v>
      </c>
      <c r="L1307" s="20">
        <v>9</v>
      </c>
      <c r="M1307" s="26">
        <v>64</v>
      </c>
      <c r="N1307" s="20"/>
    </row>
    <row r="1308" spans="3:14">
      <c r="C1308" s="21">
        <v>45844</v>
      </c>
      <c r="D1308" s="20" t="s">
        <v>424</v>
      </c>
      <c r="E1308" s="20" t="s">
        <v>13</v>
      </c>
      <c r="F1308" s="20" t="s">
        <v>549</v>
      </c>
      <c r="G1308" s="20">
        <v>5114</v>
      </c>
      <c r="H1308" s="25">
        <v>0.44444444444444442</v>
      </c>
      <c r="I1308" s="25">
        <v>0.51388888888888884</v>
      </c>
      <c r="J1308" s="20">
        <v>189</v>
      </c>
      <c r="K1308" s="20">
        <v>112</v>
      </c>
      <c r="L1308" s="20">
        <v>77</v>
      </c>
      <c r="M1308" s="26">
        <v>59.25925925925926</v>
      </c>
      <c r="N1308" s="20"/>
    </row>
    <row r="1309" spans="3:14">
      <c r="C1309" s="21">
        <v>45844</v>
      </c>
      <c r="D1309" s="20" t="s">
        <v>346</v>
      </c>
      <c r="E1309" s="20" t="s">
        <v>13</v>
      </c>
      <c r="F1309" s="20" t="s">
        <v>250</v>
      </c>
      <c r="G1309" s="20">
        <v>572</v>
      </c>
      <c r="H1309" s="25">
        <v>0.53125</v>
      </c>
      <c r="I1309" s="25">
        <v>0.61805555555555558</v>
      </c>
      <c r="J1309" s="20">
        <v>30</v>
      </c>
      <c r="K1309" s="20">
        <v>3</v>
      </c>
      <c r="L1309" s="20">
        <v>27</v>
      </c>
      <c r="M1309" s="26">
        <v>10</v>
      </c>
      <c r="N1309" s="20"/>
    </row>
    <row r="1310" spans="3:14">
      <c r="C1310" s="21">
        <v>45844</v>
      </c>
      <c r="D1310" s="20" t="s">
        <v>358</v>
      </c>
      <c r="E1310" s="20" t="s">
        <v>13</v>
      </c>
      <c r="F1310" s="20" t="s">
        <v>278</v>
      </c>
      <c r="G1310" s="20">
        <v>788</v>
      </c>
      <c r="H1310" s="25">
        <v>0.98958333333333337</v>
      </c>
      <c r="I1310" s="25">
        <v>0.11458333333333333</v>
      </c>
      <c r="J1310" s="20">
        <v>45</v>
      </c>
      <c r="K1310" s="20">
        <v>0</v>
      </c>
      <c r="L1310" s="20">
        <v>45</v>
      </c>
      <c r="M1310" s="26">
        <v>0</v>
      </c>
      <c r="N1310" s="20"/>
    </row>
    <row r="1311" spans="3:14">
      <c r="C1311" s="21">
        <v>45844</v>
      </c>
      <c r="D1311" s="20" t="s">
        <v>236</v>
      </c>
      <c r="E1311" s="20" t="s">
        <v>13</v>
      </c>
      <c r="F1311" s="20" t="s">
        <v>250</v>
      </c>
      <c r="G1311" s="20">
        <v>808</v>
      </c>
      <c r="H1311" s="25">
        <v>0.51736111111111116</v>
      </c>
      <c r="I1311" s="25">
        <v>0.64930555555555558</v>
      </c>
      <c r="J1311" s="20">
        <v>45</v>
      </c>
      <c r="K1311" s="20">
        <v>28</v>
      </c>
      <c r="L1311" s="20">
        <v>17</v>
      </c>
      <c r="M1311" s="26">
        <v>62.222222222222221</v>
      </c>
      <c r="N1311" s="20"/>
    </row>
    <row r="1312" spans="3:14">
      <c r="C1312" s="21">
        <v>45844</v>
      </c>
      <c r="D1312" s="20" t="s">
        <v>294</v>
      </c>
      <c r="E1312" s="20" t="s">
        <v>13</v>
      </c>
      <c r="F1312" s="20" t="s">
        <v>295</v>
      </c>
      <c r="G1312" s="20">
        <v>471</v>
      </c>
      <c r="H1312" s="25">
        <v>0.25694444444444442</v>
      </c>
      <c r="I1312" s="25">
        <v>0.3888888888888889</v>
      </c>
      <c r="J1312" s="20">
        <v>30</v>
      </c>
      <c r="K1312" s="20">
        <v>14</v>
      </c>
      <c r="L1312" s="20">
        <v>16</v>
      </c>
      <c r="M1312" s="26">
        <v>46.666666666666664</v>
      </c>
      <c r="N1312" s="20"/>
    </row>
    <row r="1313" spans="3:14">
      <c r="C1313" s="21">
        <v>45844</v>
      </c>
      <c r="D1313" s="20" t="s">
        <v>336</v>
      </c>
      <c r="E1313" s="20" t="s">
        <v>252</v>
      </c>
      <c r="F1313" s="20" t="s">
        <v>272</v>
      </c>
      <c r="G1313" s="20">
        <v>585</v>
      </c>
      <c r="H1313" s="25">
        <v>0.47916666666666669</v>
      </c>
      <c r="I1313" s="25">
        <v>0.53819444444444442</v>
      </c>
      <c r="J1313" s="20">
        <v>38</v>
      </c>
      <c r="K1313" s="20">
        <v>0</v>
      </c>
      <c r="L1313" s="20">
        <v>38</v>
      </c>
      <c r="M1313" s="26">
        <v>0</v>
      </c>
      <c r="N1313" s="20"/>
    </row>
    <row r="1314" spans="3:14">
      <c r="C1314" s="21">
        <v>45844</v>
      </c>
      <c r="D1314" s="20" t="s">
        <v>22</v>
      </c>
      <c r="E1314" s="20" t="s">
        <v>147</v>
      </c>
      <c r="F1314" s="20" t="s">
        <v>181</v>
      </c>
      <c r="G1314" s="20">
        <v>1302</v>
      </c>
      <c r="H1314" s="25">
        <v>0.4826388888888889</v>
      </c>
      <c r="I1314" s="25">
        <v>0.69097222222222221</v>
      </c>
      <c r="J1314" s="20">
        <v>12</v>
      </c>
      <c r="K1314" s="20">
        <v>0</v>
      </c>
      <c r="L1314" s="20">
        <v>12</v>
      </c>
      <c r="M1314" s="26">
        <v>0</v>
      </c>
      <c r="N1314" s="20"/>
    </row>
    <row r="1315" spans="3:14">
      <c r="C1315" s="21">
        <v>45844</v>
      </c>
      <c r="D1315" s="20" t="s">
        <v>214</v>
      </c>
      <c r="E1315" s="20" t="s">
        <v>13</v>
      </c>
      <c r="F1315" s="20" t="s">
        <v>549</v>
      </c>
      <c r="G1315" s="20">
        <v>5118</v>
      </c>
      <c r="H1315" s="25">
        <v>0.77083333333333337</v>
      </c>
      <c r="I1315" s="25">
        <v>0.875</v>
      </c>
      <c r="J1315" s="20">
        <v>189</v>
      </c>
      <c r="K1315" s="20">
        <v>64</v>
      </c>
      <c r="L1315" s="20">
        <v>125</v>
      </c>
      <c r="M1315" s="26">
        <v>33.862433862433861</v>
      </c>
      <c r="N1315" s="20"/>
    </row>
    <row r="1316" spans="3:14">
      <c r="C1316" s="21">
        <v>45844</v>
      </c>
      <c r="D1316" s="20" t="s">
        <v>394</v>
      </c>
      <c r="E1316" s="20" t="s">
        <v>36</v>
      </c>
      <c r="F1316" s="20" t="s">
        <v>395</v>
      </c>
      <c r="G1316" s="20">
        <v>437</v>
      </c>
      <c r="H1316" s="25">
        <v>0.3888888888888889</v>
      </c>
      <c r="I1316" s="25">
        <v>0.52083333333333337</v>
      </c>
      <c r="J1316" s="20">
        <v>12</v>
      </c>
      <c r="K1316" s="20">
        <v>4</v>
      </c>
      <c r="L1316" s="20">
        <v>8</v>
      </c>
      <c r="M1316" s="26">
        <v>33.333333333333336</v>
      </c>
      <c r="N1316" s="20"/>
    </row>
    <row r="1317" spans="3:14">
      <c r="C1317" s="21">
        <v>45844</v>
      </c>
      <c r="D1317" s="20" t="s">
        <v>394</v>
      </c>
      <c r="E1317" s="20" t="s">
        <v>555</v>
      </c>
      <c r="F1317" s="20" t="s">
        <v>395</v>
      </c>
      <c r="G1317" s="20">
        <v>3911</v>
      </c>
      <c r="H1317" s="25">
        <v>0.95486111111111116</v>
      </c>
      <c r="I1317" s="25">
        <v>0.99305555555555558</v>
      </c>
      <c r="J1317" s="20">
        <v>37</v>
      </c>
      <c r="K1317" s="20">
        <v>16</v>
      </c>
      <c r="L1317" s="20">
        <v>21</v>
      </c>
      <c r="M1317" s="26">
        <v>43.243243243243242</v>
      </c>
      <c r="N1317" s="20"/>
    </row>
    <row r="1318" spans="3:14">
      <c r="C1318" s="21">
        <v>45844</v>
      </c>
      <c r="D1318" s="20" t="s">
        <v>394</v>
      </c>
      <c r="E1318" s="20" t="s">
        <v>13</v>
      </c>
      <c r="F1318" s="20" t="s">
        <v>395</v>
      </c>
      <c r="G1318" s="20">
        <v>433</v>
      </c>
      <c r="H1318" s="25">
        <v>0.44444444444444442</v>
      </c>
      <c r="I1318" s="25">
        <v>0.60763888888888884</v>
      </c>
      <c r="J1318" s="20">
        <v>35</v>
      </c>
      <c r="K1318" s="20">
        <v>2</v>
      </c>
      <c r="L1318" s="20">
        <v>33</v>
      </c>
      <c r="M1318" s="26">
        <v>5.7142857142857144</v>
      </c>
      <c r="N1318" s="20"/>
    </row>
    <row r="1319" spans="3:14">
      <c r="C1319" s="21">
        <v>45845</v>
      </c>
      <c r="D1319" s="20" t="s">
        <v>185</v>
      </c>
      <c r="E1319" s="20" t="s">
        <v>13</v>
      </c>
      <c r="F1319" s="20" t="s">
        <v>186</v>
      </c>
      <c r="G1319" s="20">
        <v>920</v>
      </c>
      <c r="H1319" s="25">
        <v>0.63888888888888884</v>
      </c>
      <c r="I1319" s="25">
        <v>0.78125</v>
      </c>
      <c r="J1319" s="20">
        <v>30</v>
      </c>
      <c r="K1319" s="20">
        <v>23</v>
      </c>
      <c r="L1319" s="20">
        <v>7</v>
      </c>
      <c r="M1319" s="26">
        <v>76.666666666666671</v>
      </c>
      <c r="N1319" s="20"/>
    </row>
    <row r="1320" spans="3:14">
      <c r="C1320" s="21">
        <v>45845</v>
      </c>
      <c r="D1320" s="20" t="s">
        <v>354</v>
      </c>
      <c r="E1320" s="20" t="s">
        <v>13</v>
      </c>
      <c r="F1320" s="20" t="s">
        <v>355</v>
      </c>
      <c r="G1320" s="20">
        <v>109</v>
      </c>
      <c r="H1320" s="25">
        <v>0.44791666666666669</v>
      </c>
      <c r="I1320" s="25">
        <v>0.64236111111111116</v>
      </c>
      <c r="J1320" s="20">
        <v>30</v>
      </c>
      <c r="K1320" s="20">
        <v>0</v>
      </c>
      <c r="L1320" s="20">
        <v>30</v>
      </c>
      <c r="M1320" s="26">
        <v>0</v>
      </c>
      <c r="N1320" s="20"/>
    </row>
    <row r="1321" spans="3:14">
      <c r="C1321" s="21">
        <v>45845</v>
      </c>
      <c r="D1321" s="20" t="s">
        <v>51</v>
      </c>
      <c r="E1321" s="20" t="s">
        <v>266</v>
      </c>
      <c r="F1321" s="20" t="s">
        <v>558</v>
      </c>
      <c r="G1321" s="20">
        <v>603</v>
      </c>
      <c r="H1321" s="25">
        <v>0.64930555555555558</v>
      </c>
      <c r="I1321" s="25">
        <v>0.76388888888888884</v>
      </c>
      <c r="J1321" s="20">
        <v>40</v>
      </c>
      <c r="K1321" s="20">
        <v>0</v>
      </c>
      <c r="L1321" s="20">
        <v>40</v>
      </c>
      <c r="M1321" s="26">
        <v>0</v>
      </c>
      <c r="N1321" s="20"/>
    </row>
    <row r="1322" spans="3:14">
      <c r="C1322" s="21">
        <v>45845</v>
      </c>
      <c r="D1322" s="20" t="s">
        <v>173</v>
      </c>
      <c r="E1322" s="20" t="s">
        <v>13</v>
      </c>
      <c r="F1322" s="20" t="s">
        <v>174</v>
      </c>
      <c r="G1322" s="20">
        <v>1001</v>
      </c>
      <c r="H1322" s="25">
        <v>0.3125</v>
      </c>
      <c r="I1322" s="25">
        <v>0.4861111111111111</v>
      </c>
      <c r="J1322" s="20">
        <v>51</v>
      </c>
      <c r="K1322" s="20">
        <v>51</v>
      </c>
      <c r="L1322" s="20">
        <v>0</v>
      </c>
      <c r="M1322" s="26">
        <v>100</v>
      </c>
      <c r="N1322" s="20"/>
    </row>
    <row r="1323" spans="3:14">
      <c r="C1323" s="21">
        <v>45845</v>
      </c>
      <c r="D1323" s="20" t="s">
        <v>313</v>
      </c>
      <c r="E1323" s="20" t="s">
        <v>13</v>
      </c>
      <c r="F1323" s="20" t="s">
        <v>250</v>
      </c>
      <c r="G1323" s="20">
        <v>1916</v>
      </c>
      <c r="H1323" s="25">
        <v>0.4236111111111111</v>
      </c>
      <c r="I1323" s="25">
        <v>0.58680555555555558</v>
      </c>
      <c r="J1323" s="20">
        <v>30</v>
      </c>
      <c r="K1323" s="20">
        <v>0</v>
      </c>
      <c r="L1323" s="20">
        <v>30</v>
      </c>
      <c r="M1323" s="26">
        <v>0</v>
      </c>
      <c r="N1323" s="20"/>
    </row>
    <row r="1324" spans="3:14">
      <c r="C1324" s="21">
        <v>45845</v>
      </c>
      <c r="D1324" s="20" t="s">
        <v>547</v>
      </c>
      <c r="E1324" s="20" t="s">
        <v>394</v>
      </c>
      <c r="F1324" s="20" t="s">
        <v>395</v>
      </c>
      <c r="G1324" s="20">
        <v>730</v>
      </c>
      <c r="H1324" s="25">
        <v>0.22916666666666666</v>
      </c>
      <c r="I1324" s="25">
        <v>0.30902777777777779</v>
      </c>
      <c r="J1324" s="20">
        <v>46</v>
      </c>
      <c r="K1324" s="20">
        <v>0</v>
      </c>
      <c r="L1324" s="20">
        <v>46</v>
      </c>
      <c r="M1324" s="26">
        <v>0</v>
      </c>
      <c r="N1324" s="20"/>
    </row>
    <row r="1325" spans="3:14">
      <c r="C1325" s="21">
        <v>45845</v>
      </c>
      <c r="D1325" s="20" t="s">
        <v>147</v>
      </c>
      <c r="E1325" s="20" t="s">
        <v>180</v>
      </c>
      <c r="F1325" s="20" t="s">
        <v>181</v>
      </c>
      <c r="G1325" s="20">
        <v>2232</v>
      </c>
      <c r="H1325" s="25">
        <v>5.5555555555555552E-2</v>
      </c>
      <c r="I1325" s="25">
        <v>0.11805555555555555</v>
      </c>
      <c r="J1325" s="20">
        <v>20</v>
      </c>
      <c r="K1325" s="20">
        <v>6</v>
      </c>
      <c r="L1325" s="20">
        <v>14</v>
      </c>
      <c r="M1325" s="26">
        <v>30</v>
      </c>
      <c r="N1325" s="20"/>
    </row>
    <row r="1326" spans="3:14">
      <c r="C1326" s="21">
        <v>45845</v>
      </c>
      <c r="D1326" s="20" t="s">
        <v>147</v>
      </c>
      <c r="E1326" s="20" t="s">
        <v>559</v>
      </c>
      <c r="F1326" s="20" t="s">
        <v>181</v>
      </c>
      <c r="G1326" s="20">
        <v>162</v>
      </c>
      <c r="H1326" s="25">
        <v>8.6805555555555552E-2</v>
      </c>
      <c r="I1326" s="25">
        <v>0.67361111111111116</v>
      </c>
      <c r="J1326" s="20">
        <v>27</v>
      </c>
      <c r="K1326" s="20">
        <v>0</v>
      </c>
      <c r="L1326" s="20">
        <v>27</v>
      </c>
      <c r="M1326" s="26">
        <v>0</v>
      </c>
      <c r="N1326" s="20"/>
    </row>
    <row r="1327" spans="3:14">
      <c r="C1327" s="21">
        <v>45845</v>
      </c>
      <c r="D1327" s="20" t="s">
        <v>183</v>
      </c>
      <c r="E1327" s="20" t="s">
        <v>173</v>
      </c>
      <c r="F1327" s="20" t="s">
        <v>174</v>
      </c>
      <c r="G1327" s="20">
        <v>1003</v>
      </c>
      <c r="H1327" s="25">
        <v>0.81944444444444442</v>
      </c>
      <c r="I1327" s="25">
        <v>0.85416666666666663</v>
      </c>
      <c r="J1327" s="20">
        <v>10</v>
      </c>
      <c r="K1327" s="20">
        <v>0</v>
      </c>
      <c r="L1327" s="20">
        <v>10</v>
      </c>
      <c r="M1327" s="26">
        <v>0</v>
      </c>
      <c r="N1327" s="20"/>
    </row>
    <row r="1328" spans="3:14">
      <c r="C1328" s="21">
        <v>45845</v>
      </c>
      <c r="D1328" s="20" t="s">
        <v>13</v>
      </c>
      <c r="E1328" s="20" t="s">
        <v>185</v>
      </c>
      <c r="F1328" s="20" t="s">
        <v>186</v>
      </c>
      <c r="G1328" s="20">
        <v>921</v>
      </c>
      <c r="H1328" s="25">
        <v>0.81597222222222221</v>
      </c>
      <c r="I1328" s="25">
        <v>2.0833333333333332E-2</v>
      </c>
      <c r="J1328" s="20">
        <v>30</v>
      </c>
      <c r="K1328" s="20">
        <v>0</v>
      </c>
      <c r="L1328" s="20">
        <v>30</v>
      </c>
      <c r="M1328" s="26">
        <v>0</v>
      </c>
      <c r="N1328" s="20"/>
    </row>
    <row r="1329" spans="3:14">
      <c r="C1329" s="21">
        <v>45845</v>
      </c>
      <c r="D1329" s="20" t="s">
        <v>13</v>
      </c>
      <c r="E1329" s="20" t="s">
        <v>183</v>
      </c>
      <c r="F1329" s="20" t="s">
        <v>174</v>
      </c>
      <c r="G1329" s="20">
        <v>1002</v>
      </c>
      <c r="H1329" s="25">
        <v>0.52777777777777779</v>
      </c>
      <c r="I1329" s="25">
        <v>0.77777777777777779</v>
      </c>
      <c r="J1329" s="20">
        <v>10</v>
      </c>
      <c r="K1329" s="20">
        <v>0</v>
      </c>
      <c r="L1329" s="20">
        <v>10</v>
      </c>
      <c r="M1329" s="26">
        <v>0</v>
      </c>
      <c r="N1329" s="20"/>
    </row>
    <row r="1330" spans="3:14">
      <c r="C1330" s="21">
        <v>45845</v>
      </c>
      <c r="D1330" s="20" t="s">
        <v>13</v>
      </c>
      <c r="E1330" s="20" t="s">
        <v>229</v>
      </c>
      <c r="F1330" s="20" t="s">
        <v>556</v>
      </c>
      <c r="G1330" s="20">
        <v>587</v>
      </c>
      <c r="H1330" s="25">
        <v>0.89583333333333337</v>
      </c>
      <c r="I1330" s="25">
        <v>1.0416666666666666E-2</v>
      </c>
      <c r="J1330" s="20">
        <v>35</v>
      </c>
      <c r="K1330" s="20">
        <v>0</v>
      </c>
      <c r="L1330" s="20">
        <v>35</v>
      </c>
      <c r="M1330" s="26">
        <v>0</v>
      </c>
      <c r="N1330" s="20"/>
    </row>
    <row r="1331" spans="3:14">
      <c r="C1331" s="21">
        <v>45845</v>
      </c>
      <c r="D1331" s="20" t="s">
        <v>13</v>
      </c>
      <c r="E1331" s="20" t="s">
        <v>196</v>
      </c>
      <c r="F1331" s="20" t="s">
        <v>250</v>
      </c>
      <c r="G1331" s="20">
        <v>747</v>
      </c>
      <c r="H1331" s="25">
        <v>0.83680555555555558</v>
      </c>
      <c r="I1331" s="25">
        <v>0.94444444444444442</v>
      </c>
      <c r="J1331" s="20">
        <v>40</v>
      </c>
      <c r="K1331" s="20">
        <v>6</v>
      </c>
      <c r="L1331" s="20">
        <v>34</v>
      </c>
      <c r="M1331" s="26">
        <v>15</v>
      </c>
      <c r="N1331" s="20"/>
    </row>
    <row r="1332" spans="3:14">
      <c r="C1332" s="21">
        <v>45845</v>
      </c>
      <c r="D1332" s="20" t="s">
        <v>13</v>
      </c>
      <c r="E1332" s="20" t="s">
        <v>557</v>
      </c>
      <c r="F1332" s="20" t="s">
        <v>250</v>
      </c>
      <c r="G1332" s="20">
        <v>1219</v>
      </c>
      <c r="H1332" s="25">
        <v>0.3125</v>
      </c>
      <c r="I1332" s="25">
        <v>0.38194444444444442</v>
      </c>
      <c r="J1332" s="20">
        <v>30</v>
      </c>
      <c r="K1332" s="20">
        <v>3</v>
      </c>
      <c r="L1332" s="20">
        <v>27</v>
      </c>
      <c r="M1332" s="26">
        <v>10</v>
      </c>
      <c r="N1332" s="20"/>
    </row>
    <row r="1333" spans="3:14">
      <c r="C1333" s="21">
        <v>45845</v>
      </c>
      <c r="D1333" s="20" t="s">
        <v>13</v>
      </c>
      <c r="E1333" s="20" t="s">
        <v>348</v>
      </c>
      <c r="F1333" s="20" t="s">
        <v>549</v>
      </c>
      <c r="G1333" s="20">
        <v>5115</v>
      </c>
      <c r="H1333" s="25">
        <v>0.33333333333333331</v>
      </c>
      <c r="I1333" s="25">
        <v>0.46875</v>
      </c>
      <c r="J1333" s="20">
        <v>189</v>
      </c>
      <c r="K1333" s="20">
        <v>26</v>
      </c>
      <c r="L1333" s="20">
        <v>163</v>
      </c>
      <c r="M1333" s="26">
        <v>13.756613756613756</v>
      </c>
      <c r="N1333" s="20"/>
    </row>
    <row r="1334" spans="3:14">
      <c r="C1334" s="21">
        <v>45845</v>
      </c>
      <c r="D1334" s="20" t="s">
        <v>196</v>
      </c>
      <c r="E1334" s="20" t="s">
        <v>13</v>
      </c>
      <c r="F1334" s="20" t="s">
        <v>250</v>
      </c>
      <c r="G1334" s="20">
        <v>748</v>
      </c>
      <c r="H1334" s="25">
        <v>0.3125</v>
      </c>
      <c r="I1334" s="25">
        <v>0.43055555555555558</v>
      </c>
      <c r="J1334" s="20">
        <v>40</v>
      </c>
      <c r="K1334" s="20">
        <v>11</v>
      </c>
      <c r="L1334" s="20">
        <v>29</v>
      </c>
      <c r="M1334" s="26">
        <v>27.5</v>
      </c>
      <c r="N1334" s="20"/>
    </row>
    <row r="1335" spans="3:14">
      <c r="C1335" s="21">
        <v>45845</v>
      </c>
      <c r="D1335" s="20" t="s">
        <v>348</v>
      </c>
      <c r="E1335" s="20" t="s">
        <v>13</v>
      </c>
      <c r="F1335" s="20" t="s">
        <v>549</v>
      </c>
      <c r="G1335" s="20">
        <v>5116</v>
      </c>
      <c r="H1335" s="25">
        <v>0.50347222222222221</v>
      </c>
      <c r="I1335" s="25">
        <v>0.63888888888888884</v>
      </c>
      <c r="J1335" s="20">
        <v>189</v>
      </c>
      <c r="K1335" s="20">
        <v>44</v>
      </c>
      <c r="L1335" s="20">
        <v>145</v>
      </c>
      <c r="M1335" s="26">
        <v>23.280423280423282</v>
      </c>
      <c r="N1335" s="20"/>
    </row>
    <row r="1336" spans="3:14">
      <c r="C1336" s="21">
        <v>45845</v>
      </c>
      <c r="D1336" s="20" t="s">
        <v>310</v>
      </c>
      <c r="E1336" s="20" t="s">
        <v>13</v>
      </c>
      <c r="F1336" s="20" t="s">
        <v>250</v>
      </c>
      <c r="G1336" s="20">
        <v>678</v>
      </c>
      <c r="H1336" s="25">
        <v>0.5</v>
      </c>
      <c r="I1336" s="25">
        <v>0.61111111111111116</v>
      </c>
      <c r="J1336" s="20">
        <v>45</v>
      </c>
      <c r="K1336" s="20">
        <v>23</v>
      </c>
      <c r="L1336" s="20">
        <v>22</v>
      </c>
      <c r="M1336" s="26">
        <v>51.111111111111114</v>
      </c>
      <c r="N1336" s="20"/>
    </row>
    <row r="1337" spans="3:14">
      <c r="C1337" s="21">
        <v>45845</v>
      </c>
      <c r="D1337" s="20" t="s">
        <v>394</v>
      </c>
      <c r="E1337" s="20" t="s">
        <v>13</v>
      </c>
      <c r="F1337" s="20" t="s">
        <v>395</v>
      </c>
      <c r="G1337" s="20">
        <v>433</v>
      </c>
      <c r="H1337" s="25">
        <v>0.44444444444444442</v>
      </c>
      <c r="I1337" s="25">
        <v>0.60763888888888884</v>
      </c>
      <c r="J1337" s="20">
        <v>46</v>
      </c>
      <c r="K1337" s="20">
        <v>0</v>
      </c>
      <c r="L1337" s="20">
        <v>46</v>
      </c>
      <c r="M1337" s="26">
        <v>0</v>
      </c>
      <c r="N1337" s="20"/>
    </row>
    <row r="1338" spans="3:14">
      <c r="C1338" s="21">
        <v>45846</v>
      </c>
      <c r="D1338" s="20" t="s">
        <v>33</v>
      </c>
      <c r="E1338" s="20" t="s">
        <v>147</v>
      </c>
      <c r="F1338" s="20" t="s">
        <v>181</v>
      </c>
      <c r="G1338" s="20">
        <v>1304</v>
      </c>
      <c r="H1338" s="25">
        <v>0.50347222222222221</v>
      </c>
      <c r="I1338" s="25">
        <v>0.72569444444444442</v>
      </c>
      <c r="J1338" s="20">
        <v>12</v>
      </c>
      <c r="K1338" s="20">
        <v>0</v>
      </c>
      <c r="L1338" s="20">
        <v>12</v>
      </c>
      <c r="M1338" s="26">
        <v>0</v>
      </c>
      <c r="N1338" s="20"/>
    </row>
    <row r="1339" spans="3:14">
      <c r="C1339" s="21">
        <v>45846</v>
      </c>
      <c r="D1339" s="20" t="s">
        <v>36</v>
      </c>
      <c r="E1339" s="20" t="s">
        <v>147</v>
      </c>
      <c r="F1339" s="20" t="s">
        <v>181</v>
      </c>
      <c r="G1339" s="20">
        <v>1854</v>
      </c>
      <c r="H1339" s="25">
        <v>0.5</v>
      </c>
      <c r="I1339" s="25">
        <v>0.69097222222222221</v>
      </c>
      <c r="J1339" s="20">
        <v>16</v>
      </c>
      <c r="K1339" s="20">
        <v>0</v>
      </c>
      <c r="L1339" s="20">
        <v>16</v>
      </c>
      <c r="M1339" s="26">
        <v>0</v>
      </c>
      <c r="N1339" s="20"/>
    </row>
    <row r="1340" spans="3:14">
      <c r="C1340" s="21">
        <v>45846</v>
      </c>
      <c r="D1340" s="20" t="s">
        <v>37</v>
      </c>
      <c r="E1340" s="20" t="s">
        <v>147</v>
      </c>
      <c r="F1340" s="20" t="s">
        <v>181</v>
      </c>
      <c r="G1340" s="20">
        <v>1316</v>
      </c>
      <c r="H1340" s="25">
        <v>0.50347222222222221</v>
      </c>
      <c r="I1340" s="25">
        <v>0.71875</v>
      </c>
      <c r="J1340" s="20">
        <v>16</v>
      </c>
      <c r="K1340" s="20">
        <v>0</v>
      </c>
      <c r="L1340" s="20">
        <v>16</v>
      </c>
      <c r="M1340" s="26">
        <v>0</v>
      </c>
      <c r="N1340" s="20"/>
    </row>
    <row r="1341" spans="3:14">
      <c r="C1341" s="21">
        <v>45846</v>
      </c>
      <c r="D1341" s="20" t="s">
        <v>223</v>
      </c>
      <c r="E1341" s="20" t="s">
        <v>13</v>
      </c>
      <c r="F1341" s="20" t="s">
        <v>250</v>
      </c>
      <c r="G1341" s="20">
        <v>872</v>
      </c>
      <c r="H1341" s="25">
        <v>0.64930555555555558</v>
      </c>
      <c r="I1341" s="25">
        <v>0.78819444444444442</v>
      </c>
      <c r="J1341" s="20">
        <v>45</v>
      </c>
      <c r="K1341" s="20">
        <v>44</v>
      </c>
      <c r="L1341" s="20">
        <v>1</v>
      </c>
      <c r="M1341" s="26">
        <v>97.777777777777771</v>
      </c>
      <c r="N1341" s="20"/>
    </row>
    <row r="1342" spans="3:14">
      <c r="C1342" s="21">
        <v>45846</v>
      </c>
      <c r="D1342" s="20" t="s">
        <v>209</v>
      </c>
      <c r="E1342" s="20" t="s">
        <v>13</v>
      </c>
      <c r="F1342" s="20" t="s">
        <v>250</v>
      </c>
      <c r="G1342" s="20">
        <v>934</v>
      </c>
      <c r="H1342" s="25">
        <v>0.52430555555555558</v>
      </c>
      <c r="I1342" s="25">
        <v>0.65277777777777779</v>
      </c>
      <c r="J1342" s="20">
        <v>30</v>
      </c>
      <c r="K1342" s="20">
        <v>0</v>
      </c>
      <c r="L1342" s="20">
        <v>30</v>
      </c>
      <c r="M1342" s="26">
        <v>0</v>
      </c>
      <c r="N1342" s="20"/>
    </row>
    <row r="1343" spans="3:14">
      <c r="C1343" s="21">
        <v>45846</v>
      </c>
      <c r="D1343" s="20" t="s">
        <v>147</v>
      </c>
      <c r="E1343" s="20" t="s">
        <v>33</v>
      </c>
      <c r="F1343" s="20" t="s">
        <v>181</v>
      </c>
      <c r="G1343" s="20">
        <v>1305</v>
      </c>
      <c r="H1343" s="25">
        <v>0.55208333333333337</v>
      </c>
      <c r="I1343" s="25">
        <v>0.70833333333333337</v>
      </c>
      <c r="J1343" s="20">
        <v>12</v>
      </c>
      <c r="K1343" s="20">
        <v>9</v>
      </c>
      <c r="L1343" s="20">
        <v>3</v>
      </c>
      <c r="M1343" s="26">
        <v>75</v>
      </c>
      <c r="N1343" s="20"/>
    </row>
    <row r="1344" spans="3:14">
      <c r="C1344" s="21">
        <v>45846</v>
      </c>
      <c r="D1344" s="20" t="s">
        <v>147</v>
      </c>
      <c r="E1344" s="20" t="s">
        <v>180</v>
      </c>
      <c r="F1344" s="20" t="s">
        <v>181</v>
      </c>
      <c r="G1344" s="20">
        <v>2020</v>
      </c>
      <c r="H1344" s="25">
        <v>0.76736111111111116</v>
      </c>
      <c r="I1344" s="25">
        <v>0.82986111111111116</v>
      </c>
      <c r="J1344" s="20">
        <v>58</v>
      </c>
      <c r="K1344" s="20">
        <v>6</v>
      </c>
      <c r="L1344" s="20">
        <v>52</v>
      </c>
      <c r="M1344" s="26">
        <v>10.344827586206897</v>
      </c>
      <c r="N1344" s="20"/>
    </row>
    <row r="1345" spans="3:14">
      <c r="C1345" s="21">
        <v>45846</v>
      </c>
      <c r="D1345" s="20" t="s">
        <v>147</v>
      </c>
      <c r="E1345" s="20" t="s">
        <v>180</v>
      </c>
      <c r="F1345" s="20" t="s">
        <v>181</v>
      </c>
      <c r="G1345" s="20">
        <v>2022</v>
      </c>
      <c r="H1345" s="25">
        <v>0.83680555555555558</v>
      </c>
      <c r="I1345" s="25">
        <v>0.89930555555555558</v>
      </c>
      <c r="J1345" s="20">
        <v>28</v>
      </c>
      <c r="K1345" s="20">
        <v>0</v>
      </c>
      <c r="L1345" s="20">
        <v>28</v>
      </c>
      <c r="M1345" s="26">
        <v>0</v>
      </c>
      <c r="N1345" s="20"/>
    </row>
    <row r="1346" spans="3:14">
      <c r="C1346" s="21">
        <v>45846</v>
      </c>
      <c r="D1346" s="20" t="s">
        <v>147</v>
      </c>
      <c r="E1346" s="20" t="s">
        <v>36</v>
      </c>
      <c r="F1346" s="20" t="s">
        <v>181</v>
      </c>
      <c r="G1346" s="20">
        <v>1855</v>
      </c>
      <c r="H1346" s="25">
        <v>0.59722222222222221</v>
      </c>
      <c r="I1346" s="25">
        <v>0.71180555555555558</v>
      </c>
      <c r="J1346" s="20">
        <v>16</v>
      </c>
      <c r="K1346" s="20">
        <v>0</v>
      </c>
      <c r="L1346" s="20">
        <v>16</v>
      </c>
      <c r="M1346" s="26">
        <v>0</v>
      </c>
      <c r="N1346" s="20"/>
    </row>
    <row r="1347" spans="3:14">
      <c r="C1347" s="21">
        <v>45846</v>
      </c>
      <c r="D1347" s="20" t="s">
        <v>147</v>
      </c>
      <c r="E1347" s="20" t="s">
        <v>37</v>
      </c>
      <c r="F1347" s="20" t="s">
        <v>181</v>
      </c>
      <c r="G1347" s="20">
        <v>1315</v>
      </c>
      <c r="H1347" s="25">
        <v>0.32291666666666669</v>
      </c>
      <c r="I1347" s="25">
        <v>0.46180555555555558</v>
      </c>
      <c r="J1347" s="20">
        <v>16</v>
      </c>
      <c r="K1347" s="20">
        <v>2</v>
      </c>
      <c r="L1347" s="20">
        <v>14</v>
      </c>
      <c r="M1347" s="26">
        <v>12.5</v>
      </c>
      <c r="N1347" s="20"/>
    </row>
    <row r="1348" spans="3:14">
      <c r="C1348" s="21">
        <v>45846</v>
      </c>
      <c r="D1348" s="20" t="s">
        <v>147</v>
      </c>
      <c r="E1348" s="20" t="s">
        <v>13</v>
      </c>
      <c r="F1348" s="20" t="s">
        <v>181</v>
      </c>
      <c r="G1348" s="20">
        <v>1859</v>
      </c>
      <c r="H1348" s="25">
        <v>0.55208333333333337</v>
      </c>
      <c r="I1348" s="25">
        <v>0.70138888888888884</v>
      </c>
      <c r="J1348" s="20">
        <v>30</v>
      </c>
      <c r="K1348" s="20">
        <v>0</v>
      </c>
      <c r="L1348" s="20">
        <v>30</v>
      </c>
      <c r="M1348" s="26">
        <v>0</v>
      </c>
      <c r="N1348" s="20"/>
    </row>
    <row r="1349" spans="3:14">
      <c r="C1349" s="21">
        <v>45846</v>
      </c>
      <c r="D1349" s="20" t="s">
        <v>147</v>
      </c>
      <c r="E1349" s="20" t="s">
        <v>22</v>
      </c>
      <c r="F1349" s="20" t="s">
        <v>181</v>
      </c>
      <c r="G1349" s="20">
        <v>1313</v>
      </c>
      <c r="H1349" s="25">
        <v>0.59375</v>
      </c>
      <c r="I1349" s="25">
        <v>0.72569444444444442</v>
      </c>
      <c r="J1349" s="20">
        <v>12</v>
      </c>
      <c r="K1349" s="20">
        <v>0</v>
      </c>
      <c r="L1349" s="20">
        <v>12</v>
      </c>
      <c r="M1349" s="26">
        <v>0</v>
      </c>
      <c r="N1349" s="20"/>
    </row>
    <row r="1350" spans="3:14">
      <c r="C1350" s="21">
        <v>45846</v>
      </c>
      <c r="D1350" s="20" t="s">
        <v>13</v>
      </c>
      <c r="E1350" s="20" t="s">
        <v>103</v>
      </c>
      <c r="F1350" s="20" t="s">
        <v>482</v>
      </c>
      <c r="G1350" s="20">
        <v>727</v>
      </c>
      <c r="H1350" s="25">
        <v>0.80555555555555558</v>
      </c>
      <c r="I1350" s="25">
        <v>0.27083333333333331</v>
      </c>
      <c r="J1350" s="20">
        <v>20</v>
      </c>
      <c r="K1350" s="20">
        <v>0</v>
      </c>
      <c r="L1350" s="20">
        <v>20</v>
      </c>
      <c r="M1350" s="26">
        <v>0</v>
      </c>
      <c r="N1350" s="20"/>
    </row>
    <row r="1351" spans="3:14">
      <c r="C1351" s="21">
        <v>45846</v>
      </c>
      <c r="D1351" s="20" t="s">
        <v>13</v>
      </c>
      <c r="E1351" s="20" t="s">
        <v>223</v>
      </c>
      <c r="F1351" s="20" t="s">
        <v>250</v>
      </c>
      <c r="G1351" s="20">
        <v>871</v>
      </c>
      <c r="H1351" s="25">
        <v>0.48958333333333331</v>
      </c>
      <c r="I1351" s="25">
        <v>0.62152777777777779</v>
      </c>
      <c r="J1351" s="20">
        <v>45</v>
      </c>
      <c r="K1351" s="20">
        <v>16</v>
      </c>
      <c r="L1351" s="20">
        <v>29</v>
      </c>
      <c r="M1351" s="26">
        <v>35.555555555555557</v>
      </c>
      <c r="N1351" s="20"/>
    </row>
    <row r="1352" spans="3:14">
      <c r="C1352" s="21">
        <v>45846</v>
      </c>
      <c r="D1352" s="20" t="s">
        <v>13</v>
      </c>
      <c r="E1352" s="20" t="s">
        <v>209</v>
      </c>
      <c r="F1352" s="20" t="s">
        <v>250</v>
      </c>
      <c r="G1352" s="20">
        <v>933</v>
      </c>
      <c r="H1352" s="25">
        <v>0.375</v>
      </c>
      <c r="I1352" s="25">
        <v>0.49305555555555558</v>
      </c>
      <c r="J1352" s="20">
        <v>45</v>
      </c>
      <c r="K1352" s="20">
        <v>0</v>
      </c>
      <c r="L1352" s="20">
        <v>45</v>
      </c>
      <c r="M1352" s="26">
        <v>0</v>
      </c>
      <c r="N1352" s="20"/>
    </row>
    <row r="1353" spans="3:14">
      <c r="C1353" s="21">
        <v>45846</v>
      </c>
      <c r="D1353" s="20" t="s">
        <v>13</v>
      </c>
      <c r="E1353" s="20" t="s">
        <v>147</v>
      </c>
      <c r="F1353" s="20" t="s">
        <v>181</v>
      </c>
      <c r="G1353" s="20">
        <v>1858</v>
      </c>
      <c r="H1353" s="25">
        <v>0.5</v>
      </c>
      <c r="I1353" s="25">
        <v>0.71527777777777779</v>
      </c>
      <c r="J1353" s="20">
        <v>30</v>
      </c>
      <c r="K1353" s="20">
        <v>6</v>
      </c>
      <c r="L1353" s="20">
        <v>24</v>
      </c>
      <c r="M1353" s="26">
        <v>20</v>
      </c>
      <c r="N1353" s="20"/>
    </row>
    <row r="1354" spans="3:14">
      <c r="C1354" s="21">
        <v>45846</v>
      </c>
      <c r="D1354" s="20" t="s">
        <v>13</v>
      </c>
      <c r="E1354" s="20" t="s">
        <v>358</v>
      </c>
      <c r="F1354" s="20" t="s">
        <v>528</v>
      </c>
      <c r="G1354" s="20">
        <v>416</v>
      </c>
      <c r="H1354" s="25">
        <v>0.52083333333333337</v>
      </c>
      <c r="I1354" s="25">
        <v>0.72222222222222221</v>
      </c>
      <c r="J1354" s="20">
        <v>35</v>
      </c>
      <c r="K1354" s="20">
        <v>0</v>
      </c>
      <c r="L1354" s="20">
        <v>35</v>
      </c>
      <c r="M1354" s="26">
        <v>0</v>
      </c>
      <c r="N1354" s="20"/>
    </row>
    <row r="1355" spans="3:14">
      <c r="C1355" s="21">
        <v>45846</v>
      </c>
      <c r="D1355" s="20" t="s">
        <v>13</v>
      </c>
      <c r="E1355" s="20" t="s">
        <v>236</v>
      </c>
      <c r="F1355" s="20" t="s">
        <v>250</v>
      </c>
      <c r="G1355" s="20">
        <v>809</v>
      </c>
      <c r="H1355" s="25">
        <v>0.49652777777777779</v>
      </c>
      <c r="I1355" s="25">
        <v>0.61805555555555558</v>
      </c>
      <c r="J1355" s="20">
        <v>45</v>
      </c>
      <c r="K1355" s="20">
        <v>45</v>
      </c>
      <c r="L1355" s="20">
        <v>0</v>
      </c>
      <c r="M1355" s="26">
        <v>100</v>
      </c>
      <c r="N1355" s="20"/>
    </row>
    <row r="1356" spans="3:14">
      <c r="C1356" s="21">
        <v>45846</v>
      </c>
      <c r="D1356" s="20" t="s">
        <v>13</v>
      </c>
      <c r="E1356" s="20" t="s">
        <v>254</v>
      </c>
      <c r="F1356" s="20" t="s">
        <v>250</v>
      </c>
      <c r="G1356" s="20">
        <v>941</v>
      </c>
      <c r="H1356" s="25">
        <v>0.66666666666666663</v>
      </c>
      <c r="I1356" s="25">
        <v>0.78125</v>
      </c>
      <c r="J1356" s="20">
        <v>45</v>
      </c>
      <c r="K1356" s="20">
        <v>2</v>
      </c>
      <c r="L1356" s="20">
        <v>43</v>
      </c>
      <c r="M1356" s="26">
        <v>4.4444444444444446</v>
      </c>
      <c r="N1356" s="20"/>
    </row>
    <row r="1357" spans="3:14">
      <c r="C1357" s="21">
        <v>45846</v>
      </c>
      <c r="D1357" s="20" t="s">
        <v>236</v>
      </c>
      <c r="E1357" s="20" t="s">
        <v>33</v>
      </c>
      <c r="F1357" s="20" t="s">
        <v>278</v>
      </c>
      <c r="G1357" s="20">
        <v>768</v>
      </c>
      <c r="H1357" s="25">
        <v>0.82986111111111116</v>
      </c>
      <c r="I1357" s="25">
        <v>0.97222222222222221</v>
      </c>
      <c r="J1357" s="20">
        <v>45</v>
      </c>
      <c r="K1357" s="20">
        <v>45</v>
      </c>
      <c r="L1357" s="20">
        <v>0</v>
      </c>
      <c r="M1357" s="26">
        <v>100</v>
      </c>
      <c r="N1357" s="20"/>
    </row>
    <row r="1358" spans="3:14">
      <c r="C1358" s="21">
        <v>45846</v>
      </c>
      <c r="D1358" s="20" t="s">
        <v>236</v>
      </c>
      <c r="E1358" s="20" t="s">
        <v>13</v>
      </c>
      <c r="F1358" s="20" t="s">
        <v>250</v>
      </c>
      <c r="G1358" s="20">
        <v>810</v>
      </c>
      <c r="H1358" s="25">
        <v>0.64930555555555558</v>
      </c>
      <c r="I1358" s="25">
        <v>0.78125</v>
      </c>
      <c r="J1358" s="20">
        <v>45</v>
      </c>
      <c r="K1358" s="20">
        <v>32</v>
      </c>
      <c r="L1358" s="20">
        <v>13</v>
      </c>
      <c r="M1358" s="26">
        <v>71.111111111111114</v>
      </c>
      <c r="N1358" s="20"/>
    </row>
    <row r="1359" spans="3:14">
      <c r="C1359" s="21">
        <v>45846</v>
      </c>
      <c r="D1359" s="20" t="s">
        <v>22</v>
      </c>
      <c r="E1359" s="20" t="s">
        <v>147</v>
      </c>
      <c r="F1359" s="20" t="s">
        <v>181</v>
      </c>
      <c r="G1359" s="20">
        <v>1302</v>
      </c>
      <c r="H1359" s="25">
        <v>0.50347222222222221</v>
      </c>
      <c r="I1359" s="25">
        <v>0.70486111111111116</v>
      </c>
      <c r="J1359" s="20">
        <v>12</v>
      </c>
      <c r="K1359" s="20">
        <v>0</v>
      </c>
      <c r="L1359" s="20">
        <v>12</v>
      </c>
      <c r="M1359" s="26">
        <v>0</v>
      </c>
      <c r="N1359" s="20"/>
    </row>
    <row r="1360" spans="3:14">
      <c r="C1360" s="21">
        <v>45846</v>
      </c>
      <c r="D1360" s="20" t="s">
        <v>22</v>
      </c>
      <c r="E1360" s="20" t="s">
        <v>236</v>
      </c>
      <c r="F1360" s="20" t="s">
        <v>278</v>
      </c>
      <c r="G1360" s="20">
        <v>763</v>
      </c>
      <c r="H1360" s="25">
        <v>0.67708333333333337</v>
      </c>
      <c r="I1360" s="25">
        <v>0.78819444444444442</v>
      </c>
      <c r="J1360" s="20">
        <v>45</v>
      </c>
      <c r="K1360" s="20">
        <v>6</v>
      </c>
      <c r="L1360" s="20">
        <v>39</v>
      </c>
      <c r="M1360" s="26">
        <v>13.333333333333334</v>
      </c>
      <c r="N1360" s="20"/>
    </row>
    <row r="1361" spans="3:14">
      <c r="C1361" s="21">
        <v>45847</v>
      </c>
      <c r="D1361" s="20" t="s">
        <v>185</v>
      </c>
      <c r="E1361" s="20" t="s">
        <v>147</v>
      </c>
      <c r="F1361" s="20" t="s">
        <v>181</v>
      </c>
      <c r="G1361" s="20">
        <v>2333</v>
      </c>
      <c r="H1361" s="25">
        <v>0.79513888888888884</v>
      </c>
      <c r="I1361" s="25">
        <v>0.85763888888888884</v>
      </c>
      <c r="J1361" s="20">
        <v>40</v>
      </c>
      <c r="K1361" s="20">
        <v>6</v>
      </c>
      <c r="L1361" s="20">
        <v>34</v>
      </c>
      <c r="M1361" s="26">
        <v>15</v>
      </c>
      <c r="N1361" s="20"/>
    </row>
    <row r="1362" spans="3:14">
      <c r="C1362" s="21">
        <v>45847</v>
      </c>
      <c r="D1362" s="20" t="s">
        <v>103</v>
      </c>
      <c r="E1362" s="20" t="s">
        <v>495</v>
      </c>
      <c r="F1362" s="20" t="s">
        <v>482</v>
      </c>
      <c r="G1362" s="20">
        <v>847</v>
      </c>
      <c r="H1362" s="25">
        <v>0.34375</v>
      </c>
      <c r="I1362" s="25">
        <v>0.57291666666666663</v>
      </c>
      <c r="J1362" s="20">
        <v>20</v>
      </c>
      <c r="K1362" s="20">
        <v>0</v>
      </c>
      <c r="L1362" s="20">
        <v>20</v>
      </c>
      <c r="M1362" s="26">
        <v>0</v>
      </c>
      <c r="N1362" s="20"/>
    </row>
    <row r="1363" spans="3:14">
      <c r="C1363" s="21">
        <v>45847</v>
      </c>
      <c r="D1363" s="20" t="s">
        <v>175</v>
      </c>
      <c r="E1363" s="20" t="s">
        <v>173</v>
      </c>
      <c r="F1363" s="20" t="s">
        <v>257</v>
      </c>
      <c r="G1363" s="20">
        <v>8055</v>
      </c>
      <c r="H1363" s="25">
        <v>0.5625</v>
      </c>
      <c r="I1363" s="25">
        <v>0.61458333333333337</v>
      </c>
      <c r="J1363" s="20">
        <v>10</v>
      </c>
      <c r="K1363" s="20">
        <v>0</v>
      </c>
      <c r="L1363" s="20">
        <v>10</v>
      </c>
      <c r="M1363" s="26">
        <v>0</v>
      </c>
      <c r="N1363" s="20"/>
    </row>
    <row r="1364" spans="3:14">
      <c r="C1364" s="21">
        <v>45847</v>
      </c>
      <c r="D1364" s="20" t="s">
        <v>310</v>
      </c>
      <c r="E1364" s="20" t="s">
        <v>13</v>
      </c>
      <c r="F1364" s="20" t="s">
        <v>250</v>
      </c>
      <c r="G1364" s="20">
        <v>678</v>
      </c>
      <c r="H1364" s="25">
        <v>0.5</v>
      </c>
      <c r="I1364" s="25">
        <v>0.61111111111111116</v>
      </c>
      <c r="J1364" s="20">
        <v>50</v>
      </c>
      <c r="K1364" s="20">
        <v>0</v>
      </c>
      <c r="L1364" s="20">
        <v>50</v>
      </c>
      <c r="M1364" s="26">
        <v>0</v>
      </c>
      <c r="N1364" s="20"/>
    </row>
    <row r="1365" spans="3:14">
      <c r="C1365" s="21">
        <v>45849</v>
      </c>
      <c r="D1365" s="20" t="s">
        <v>185</v>
      </c>
      <c r="E1365" s="20" t="s">
        <v>147</v>
      </c>
      <c r="F1365" s="20" t="s">
        <v>181</v>
      </c>
      <c r="G1365" s="20">
        <v>2333</v>
      </c>
      <c r="H1365" s="25">
        <v>0.79513888888888884</v>
      </c>
      <c r="I1365" s="25">
        <v>0.85763888888888884</v>
      </c>
      <c r="J1365" s="20">
        <v>40</v>
      </c>
      <c r="K1365" s="20">
        <v>2</v>
      </c>
      <c r="L1365" s="20">
        <v>38</v>
      </c>
      <c r="M1365" s="26">
        <v>5</v>
      </c>
      <c r="N1365" s="20"/>
    </row>
    <row r="1366" spans="3:14">
      <c r="C1366" s="21">
        <v>45849</v>
      </c>
      <c r="D1366" s="20" t="s">
        <v>185</v>
      </c>
      <c r="E1366" s="20" t="s">
        <v>13</v>
      </c>
      <c r="F1366" s="20" t="s">
        <v>186</v>
      </c>
      <c r="G1366" s="20">
        <v>920</v>
      </c>
      <c r="H1366" s="25">
        <v>0.63888888888888884</v>
      </c>
      <c r="I1366" s="25">
        <v>0.78125</v>
      </c>
      <c r="J1366" s="20">
        <v>30</v>
      </c>
      <c r="K1366" s="20">
        <v>0</v>
      </c>
      <c r="L1366" s="20">
        <v>30</v>
      </c>
      <c r="M1366" s="26">
        <v>0</v>
      </c>
      <c r="N1366" s="20"/>
    </row>
    <row r="1367" spans="3:14">
      <c r="C1367" s="21">
        <v>45849</v>
      </c>
      <c r="D1367" s="20" t="s">
        <v>175</v>
      </c>
      <c r="E1367" s="20" t="s">
        <v>173</v>
      </c>
      <c r="F1367" s="20" t="s">
        <v>174</v>
      </c>
      <c r="G1367" s="20">
        <v>5003</v>
      </c>
      <c r="H1367" s="25">
        <v>0.81597222222222221</v>
      </c>
      <c r="I1367" s="25">
        <v>0.89930555555555558</v>
      </c>
      <c r="J1367" s="20">
        <v>10</v>
      </c>
      <c r="K1367" s="20">
        <v>0</v>
      </c>
      <c r="L1367" s="20">
        <v>10</v>
      </c>
      <c r="M1367" s="26">
        <v>0</v>
      </c>
      <c r="N1367" s="20"/>
    </row>
    <row r="1368" spans="3:14">
      <c r="C1368" s="21">
        <v>45849</v>
      </c>
      <c r="D1368" s="20" t="s">
        <v>173</v>
      </c>
      <c r="E1368" s="20" t="s">
        <v>13</v>
      </c>
      <c r="F1368" s="20" t="s">
        <v>174</v>
      </c>
      <c r="G1368" s="20">
        <v>5001</v>
      </c>
      <c r="H1368" s="25">
        <v>0.35416666666666669</v>
      </c>
      <c r="I1368" s="25">
        <v>0.53125</v>
      </c>
      <c r="J1368" s="20">
        <v>10</v>
      </c>
      <c r="K1368" s="20">
        <v>0</v>
      </c>
      <c r="L1368" s="20">
        <v>10</v>
      </c>
      <c r="M1368" s="26">
        <v>0</v>
      </c>
      <c r="N1368" s="20"/>
    </row>
    <row r="1369" spans="3:14">
      <c r="C1369" s="21">
        <v>45849</v>
      </c>
      <c r="D1369" s="20" t="s">
        <v>13</v>
      </c>
      <c r="E1369" s="20" t="s">
        <v>185</v>
      </c>
      <c r="F1369" s="20" t="s">
        <v>186</v>
      </c>
      <c r="G1369" s="20">
        <v>921</v>
      </c>
      <c r="H1369" s="25">
        <v>0.81597222222222221</v>
      </c>
      <c r="I1369" s="25">
        <v>2.0833333333333332E-2</v>
      </c>
      <c r="J1369" s="20">
        <v>30</v>
      </c>
      <c r="K1369" s="20">
        <v>3</v>
      </c>
      <c r="L1369" s="20">
        <v>27</v>
      </c>
      <c r="M1369" s="26">
        <v>10</v>
      </c>
      <c r="N1369" s="20"/>
    </row>
    <row r="1370" spans="3:14">
      <c r="C1370" s="21">
        <v>45849</v>
      </c>
      <c r="D1370" s="20" t="s">
        <v>13</v>
      </c>
      <c r="E1370" s="20" t="s">
        <v>175</v>
      </c>
      <c r="F1370" s="20" t="s">
        <v>174</v>
      </c>
      <c r="G1370" s="20">
        <v>5002</v>
      </c>
      <c r="H1370" s="25">
        <v>0.52777777777777779</v>
      </c>
      <c r="I1370" s="25">
        <v>0.77430555555555558</v>
      </c>
      <c r="J1370" s="20">
        <v>10</v>
      </c>
      <c r="K1370" s="20">
        <v>0</v>
      </c>
      <c r="L1370" s="20">
        <v>10</v>
      </c>
      <c r="M1370" s="26">
        <v>0</v>
      </c>
      <c r="N1370" s="20"/>
    </row>
    <row r="1371" spans="3:14">
      <c r="C1371" s="21">
        <v>45850</v>
      </c>
      <c r="D1371" s="20" t="s">
        <v>173</v>
      </c>
      <c r="E1371" s="20" t="s">
        <v>13</v>
      </c>
      <c r="F1371" s="20" t="s">
        <v>174</v>
      </c>
      <c r="G1371" s="20">
        <v>6001</v>
      </c>
      <c r="H1371" s="25">
        <v>0.37847222222222221</v>
      </c>
      <c r="I1371" s="25">
        <v>0.55902777777777779</v>
      </c>
      <c r="J1371" s="20">
        <v>10</v>
      </c>
      <c r="K1371" s="20">
        <v>0</v>
      </c>
      <c r="L1371" s="20">
        <v>10</v>
      </c>
      <c r="M1371" s="26">
        <v>0</v>
      </c>
      <c r="N1371" s="20"/>
    </row>
    <row r="1372" spans="3:14">
      <c r="C1372" s="21">
        <v>45850</v>
      </c>
      <c r="D1372" s="20" t="s">
        <v>147</v>
      </c>
      <c r="E1372" s="20" t="s">
        <v>550</v>
      </c>
      <c r="F1372" s="20" t="s">
        <v>181</v>
      </c>
      <c r="G1372" s="20">
        <v>726</v>
      </c>
      <c r="H1372" s="25">
        <v>0.84722222222222221</v>
      </c>
      <c r="I1372" s="25">
        <v>0.25</v>
      </c>
      <c r="J1372" s="20">
        <v>15</v>
      </c>
      <c r="K1372" s="20">
        <v>0</v>
      </c>
      <c r="L1372" s="20">
        <v>15</v>
      </c>
      <c r="M1372" s="26">
        <v>0</v>
      </c>
      <c r="N1372" s="20"/>
    </row>
    <row r="1373" spans="3:14">
      <c r="C1373" s="21">
        <v>45850</v>
      </c>
      <c r="D1373" s="20" t="s">
        <v>13</v>
      </c>
      <c r="E1373" s="20" t="s">
        <v>392</v>
      </c>
      <c r="F1373" s="20" t="s">
        <v>250</v>
      </c>
      <c r="G1373" s="20">
        <v>1355</v>
      </c>
      <c r="H1373" s="25">
        <v>0.46527777777777779</v>
      </c>
      <c r="I1373" s="25">
        <v>0.50347222222222221</v>
      </c>
      <c r="J1373" s="20">
        <v>30</v>
      </c>
      <c r="K1373" s="20">
        <v>0</v>
      </c>
      <c r="L1373" s="20">
        <v>30</v>
      </c>
      <c r="M1373" s="26">
        <v>0</v>
      </c>
      <c r="N1373" s="20"/>
    </row>
    <row r="1374" spans="3:14">
      <c r="C1374" s="21">
        <v>45850</v>
      </c>
      <c r="D1374" s="20" t="s">
        <v>13</v>
      </c>
      <c r="E1374" s="20" t="s">
        <v>147</v>
      </c>
      <c r="F1374" s="20" t="s">
        <v>181</v>
      </c>
      <c r="G1374" s="20">
        <v>1858</v>
      </c>
      <c r="H1374" s="25">
        <v>0.49652777777777779</v>
      </c>
      <c r="I1374" s="25">
        <v>0.71527777777777779</v>
      </c>
      <c r="J1374" s="20">
        <v>15</v>
      </c>
      <c r="K1374" s="20">
        <v>0</v>
      </c>
      <c r="L1374" s="20">
        <v>15</v>
      </c>
      <c r="M1374" s="26">
        <v>0</v>
      </c>
      <c r="N1374" s="20"/>
    </row>
    <row r="1375" spans="3:14">
      <c r="C1375" s="21">
        <v>45850</v>
      </c>
      <c r="D1375" s="20" t="s">
        <v>13</v>
      </c>
      <c r="E1375" s="20" t="s">
        <v>183</v>
      </c>
      <c r="F1375" s="20" t="s">
        <v>174</v>
      </c>
      <c r="G1375" s="20">
        <v>6002</v>
      </c>
      <c r="H1375" s="25">
        <v>0.60069444444444442</v>
      </c>
      <c r="I1375" s="25">
        <v>0.85069444444444442</v>
      </c>
      <c r="J1375" s="20">
        <v>10</v>
      </c>
      <c r="K1375" s="20">
        <v>0</v>
      </c>
      <c r="L1375" s="20">
        <v>10</v>
      </c>
      <c r="M1375" s="26">
        <v>0</v>
      </c>
      <c r="N1375" s="20"/>
    </row>
    <row r="1376" spans="3:14">
      <c r="C1376" s="21">
        <v>45850</v>
      </c>
      <c r="D1376" s="20" t="s">
        <v>241</v>
      </c>
      <c r="E1376" s="20" t="s">
        <v>13</v>
      </c>
      <c r="F1376" s="20" t="s">
        <v>250</v>
      </c>
      <c r="G1376" s="20">
        <v>1852</v>
      </c>
      <c r="H1376" s="25">
        <v>0.54861111111111116</v>
      </c>
      <c r="I1376" s="25">
        <v>0.67361111111111116</v>
      </c>
      <c r="J1376" s="20">
        <v>30</v>
      </c>
      <c r="K1376" s="20">
        <v>0</v>
      </c>
      <c r="L1376" s="20">
        <v>30</v>
      </c>
      <c r="M1376" s="26">
        <v>0</v>
      </c>
      <c r="N1376" s="20"/>
    </row>
    <row r="1377" spans="3:14">
      <c r="C1377" s="21">
        <v>45851</v>
      </c>
      <c r="D1377" s="20" t="s">
        <v>33</v>
      </c>
      <c r="E1377" s="20" t="s">
        <v>147</v>
      </c>
      <c r="F1377" s="20" t="s">
        <v>181</v>
      </c>
      <c r="G1377" s="20">
        <v>1304</v>
      </c>
      <c r="H1377" s="25">
        <v>0.5</v>
      </c>
      <c r="I1377" s="25">
        <v>0.72569444444444442</v>
      </c>
      <c r="J1377" s="20">
        <v>12</v>
      </c>
      <c r="K1377" s="20">
        <v>0</v>
      </c>
      <c r="L1377" s="20">
        <v>12</v>
      </c>
      <c r="M1377" s="26">
        <v>0</v>
      </c>
      <c r="N1377" s="20"/>
    </row>
    <row r="1378" spans="3:14">
      <c r="C1378" s="21">
        <v>45851</v>
      </c>
      <c r="D1378" s="20" t="s">
        <v>36</v>
      </c>
      <c r="E1378" s="20" t="s">
        <v>252</v>
      </c>
      <c r="F1378" s="20" t="s">
        <v>272</v>
      </c>
      <c r="G1378" s="20">
        <v>75</v>
      </c>
      <c r="H1378" s="25">
        <v>0.2638888888888889</v>
      </c>
      <c r="I1378" s="25">
        <v>0.33680555555555558</v>
      </c>
      <c r="J1378" s="20">
        <v>12</v>
      </c>
      <c r="K1378" s="20">
        <v>0</v>
      </c>
      <c r="L1378" s="20">
        <v>12</v>
      </c>
      <c r="M1378" s="26">
        <v>0</v>
      </c>
      <c r="N1378" s="20"/>
    </row>
    <row r="1379" spans="3:14">
      <c r="C1379" s="21">
        <v>45851</v>
      </c>
      <c r="D1379" s="20" t="s">
        <v>36</v>
      </c>
      <c r="E1379" s="20" t="s">
        <v>147</v>
      </c>
      <c r="F1379" s="20" t="s">
        <v>181</v>
      </c>
      <c r="G1379" s="20">
        <v>1854</v>
      </c>
      <c r="H1379" s="25">
        <v>0.49652777777777779</v>
      </c>
      <c r="I1379" s="25">
        <v>0.6875</v>
      </c>
      <c r="J1379" s="20">
        <v>16</v>
      </c>
      <c r="K1379" s="20">
        <v>0</v>
      </c>
      <c r="L1379" s="20">
        <v>16</v>
      </c>
      <c r="M1379" s="26">
        <v>0</v>
      </c>
      <c r="N1379" s="20"/>
    </row>
    <row r="1380" spans="3:14">
      <c r="C1380" s="21">
        <v>45851</v>
      </c>
      <c r="D1380" s="20" t="s">
        <v>36</v>
      </c>
      <c r="E1380" s="20" t="s">
        <v>394</v>
      </c>
      <c r="F1380" s="20" t="s">
        <v>395</v>
      </c>
      <c r="G1380" s="20">
        <v>438</v>
      </c>
      <c r="H1380" s="25">
        <v>0.55902777777777779</v>
      </c>
      <c r="I1380" s="25">
        <v>0.68402777777777779</v>
      </c>
      <c r="J1380" s="20">
        <v>12</v>
      </c>
      <c r="K1380" s="20">
        <v>0</v>
      </c>
      <c r="L1380" s="20">
        <v>12</v>
      </c>
      <c r="M1380" s="26">
        <v>0</v>
      </c>
      <c r="N1380" s="20"/>
    </row>
    <row r="1381" spans="3:14">
      <c r="C1381" s="21">
        <v>45851</v>
      </c>
      <c r="D1381" s="20" t="s">
        <v>37</v>
      </c>
      <c r="E1381" s="20" t="s">
        <v>147</v>
      </c>
      <c r="F1381" s="20" t="s">
        <v>181</v>
      </c>
      <c r="G1381" s="20">
        <v>1318</v>
      </c>
      <c r="H1381" s="25">
        <v>0.76736111111111116</v>
      </c>
      <c r="I1381" s="25">
        <v>0.97916666666666663</v>
      </c>
      <c r="J1381" s="20">
        <v>20</v>
      </c>
      <c r="K1381" s="20">
        <v>5</v>
      </c>
      <c r="L1381" s="20">
        <v>15</v>
      </c>
      <c r="M1381" s="26">
        <v>25</v>
      </c>
      <c r="N1381" s="20"/>
    </row>
    <row r="1382" spans="3:14">
      <c r="C1382" s="21">
        <v>45851</v>
      </c>
      <c r="D1382" s="20" t="s">
        <v>37</v>
      </c>
      <c r="E1382" s="20" t="s">
        <v>358</v>
      </c>
      <c r="F1382" s="20" t="s">
        <v>278</v>
      </c>
      <c r="G1382" s="20">
        <v>787</v>
      </c>
      <c r="H1382" s="25">
        <v>0.63194444444444442</v>
      </c>
      <c r="I1382" s="25">
        <v>0.82291666666666663</v>
      </c>
      <c r="J1382" s="20">
        <v>45</v>
      </c>
      <c r="K1382" s="20">
        <v>2</v>
      </c>
      <c r="L1382" s="20">
        <v>43</v>
      </c>
      <c r="M1382" s="26">
        <v>4.4444444444444446</v>
      </c>
      <c r="N1382" s="20"/>
    </row>
    <row r="1383" spans="3:14">
      <c r="C1383" s="21">
        <v>45851</v>
      </c>
      <c r="D1383" s="20" t="s">
        <v>223</v>
      </c>
      <c r="E1383" s="20" t="s">
        <v>13</v>
      </c>
      <c r="F1383" s="20" t="s">
        <v>250</v>
      </c>
      <c r="G1383" s="20">
        <v>872</v>
      </c>
      <c r="H1383" s="25">
        <v>0.64930555555555558</v>
      </c>
      <c r="I1383" s="25">
        <v>0.78819444444444442</v>
      </c>
      <c r="J1383" s="20">
        <v>45</v>
      </c>
      <c r="K1383" s="20">
        <v>42</v>
      </c>
      <c r="L1383" s="20">
        <v>3</v>
      </c>
      <c r="M1383" s="26">
        <v>93.333333333333329</v>
      </c>
      <c r="N1383" s="20"/>
    </row>
    <row r="1384" spans="3:14">
      <c r="C1384" s="21">
        <v>45851</v>
      </c>
      <c r="D1384" s="20" t="s">
        <v>232</v>
      </c>
      <c r="E1384" s="20" t="s">
        <v>13</v>
      </c>
      <c r="F1384" s="20" t="s">
        <v>250</v>
      </c>
      <c r="G1384" s="20">
        <v>696</v>
      </c>
      <c r="H1384" s="25">
        <v>0.74652777777777779</v>
      </c>
      <c r="I1384" s="25">
        <v>0.87847222222222221</v>
      </c>
      <c r="J1384" s="20">
        <v>40</v>
      </c>
      <c r="K1384" s="20">
        <v>0</v>
      </c>
      <c r="L1384" s="20">
        <v>40</v>
      </c>
      <c r="M1384" s="26">
        <v>0</v>
      </c>
      <c r="N1384" s="20"/>
    </row>
    <row r="1385" spans="3:14">
      <c r="C1385" s="21">
        <v>45851</v>
      </c>
      <c r="D1385" s="20" t="s">
        <v>252</v>
      </c>
      <c r="E1385" s="20" t="s">
        <v>36</v>
      </c>
      <c r="F1385" s="20" t="s">
        <v>272</v>
      </c>
      <c r="G1385" s="20">
        <v>76</v>
      </c>
      <c r="H1385" s="25">
        <v>0.58680555555555558</v>
      </c>
      <c r="I1385" s="25">
        <v>0.66319444444444442</v>
      </c>
      <c r="J1385" s="20">
        <v>12</v>
      </c>
      <c r="K1385" s="20">
        <v>0</v>
      </c>
      <c r="L1385" s="20">
        <v>12</v>
      </c>
      <c r="M1385" s="26">
        <v>0</v>
      </c>
      <c r="N1385" s="20"/>
    </row>
    <row r="1386" spans="3:14">
      <c r="C1386" s="21">
        <v>45851</v>
      </c>
      <c r="D1386" s="20" t="s">
        <v>252</v>
      </c>
      <c r="E1386" s="20" t="s">
        <v>13</v>
      </c>
      <c r="F1386" s="20" t="s">
        <v>272</v>
      </c>
      <c r="G1386" s="20">
        <v>60</v>
      </c>
      <c r="H1386" s="25">
        <v>0.60763888888888884</v>
      </c>
      <c r="I1386" s="25">
        <v>0.71527777777777779</v>
      </c>
      <c r="J1386" s="20">
        <v>26</v>
      </c>
      <c r="K1386" s="20">
        <v>0</v>
      </c>
      <c r="L1386" s="20">
        <v>26</v>
      </c>
      <c r="M1386" s="26">
        <v>0</v>
      </c>
      <c r="N1386" s="20"/>
    </row>
    <row r="1387" spans="3:14">
      <c r="C1387" s="21">
        <v>45851</v>
      </c>
      <c r="D1387" s="20" t="s">
        <v>252</v>
      </c>
      <c r="E1387" s="20" t="s">
        <v>336</v>
      </c>
      <c r="F1387" s="20" t="s">
        <v>272</v>
      </c>
      <c r="G1387" s="20">
        <v>582</v>
      </c>
      <c r="H1387" s="25">
        <v>0.38541666666666669</v>
      </c>
      <c r="I1387" s="25">
        <v>0.44444444444444442</v>
      </c>
      <c r="J1387" s="20">
        <v>38</v>
      </c>
      <c r="K1387" s="20">
        <v>0</v>
      </c>
      <c r="L1387" s="20">
        <v>38</v>
      </c>
      <c r="M1387" s="26">
        <v>0</v>
      </c>
      <c r="N1387" s="20"/>
    </row>
    <row r="1388" spans="3:14">
      <c r="C1388" s="21">
        <v>45851</v>
      </c>
      <c r="D1388" s="20" t="s">
        <v>147</v>
      </c>
      <c r="E1388" s="20" t="s">
        <v>33</v>
      </c>
      <c r="F1388" s="20" t="s">
        <v>181</v>
      </c>
      <c r="G1388" s="20">
        <v>1305</v>
      </c>
      <c r="H1388" s="25">
        <v>0.55208333333333337</v>
      </c>
      <c r="I1388" s="25">
        <v>0.70833333333333337</v>
      </c>
      <c r="J1388" s="20">
        <v>12</v>
      </c>
      <c r="K1388" s="20">
        <v>0</v>
      </c>
      <c r="L1388" s="20">
        <v>12</v>
      </c>
      <c r="M1388" s="26">
        <v>0</v>
      </c>
      <c r="N1388" s="20"/>
    </row>
    <row r="1389" spans="3:14">
      <c r="C1389" s="21">
        <v>45851</v>
      </c>
      <c r="D1389" s="20" t="s">
        <v>147</v>
      </c>
      <c r="E1389" s="20" t="s">
        <v>180</v>
      </c>
      <c r="F1389" s="20" t="s">
        <v>181</v>
      </c>
      <c r="G1389" s="20">
        <v>2020</v>
      </c>
      <c r="H1389" s="25">
        <v>0.76736111111111116</v>
      </c>
      <c r="I1389" s="25">
        <v>0.82986111111111116</v>
      </c>
      <c r="J1389" s="20">
        <v>58</v>
      </c>
      <c r="K1389" s="20">
        <v>0</v>
      </c>
      <c r="L1389" s="20">
        <v>58</v>
      </c>
      <c r="M1389" s="26">
        <v>0</v>
      </c>
      <c r="N1389" s="20"/>
    </row>
    <row r="1390" spans="3:14">
      <c r="C1390" s="21">
        <v>45851</v>
      </c>
      <c r="D1390" s="20" t="s">
        <v>147</v>
      </c>
      <c r="E1390" s="20" t="s">
        <v>180</v>
      </c>
      <c r="F1390" s="20" t="s">
        <v>181</v>
      </c>
      <c r="G1390" s="20">
        <v>2022</v>
      </c>
      <c r="H1390" s="25">
        <v>0.83680555555555558</v>
      </c>
      <c r="I1390" s="25">
        <v>0.90277777777777779</v>
      </c>
      <c r="J1390" s="20">
        <v>12</v>
      </c>
      <c r="K1390" s="20">
        <v>0</v>
      </c>
      <c r="L1390" s="20">
        <v>12</v>
      </c>
      <c r="M1390" s="26">
        <v>0</v>
      </c>
      <c r="N1390" s="20"/>
    </row>
    <row r="1391" spans="3:14">
      <c r="C1391" s="21">
        <v>45851</v>
      </c>
      <c r="D1391" s="20" t="s">
        <v>147</v>
      </c>
      <c r="E1391" s="20" t="s">
        <v>36</v>
      </c>
      <c r="F1391" s="20" t="s">
        <v>181</v>
      </c>
      <c r="G1391" s="20">
        <v>1855</v>
      </c>
      <c r="H1391" s="25">
        <v>0.59722222222222221</v>
      </c>
      <c r="I1391" s="25">
        <v>0.71180555555555558</v>
      </c>
      <c r="J1391" s="20">
        <v>16</v>
      </c>
      <c r="K1391" s="20">
        <v>2</v>
      </c>
      <c r="L1391" s="20">
        <v>14</v>
      </c>
      <c r="M1391" s="26">
        <v>12.5</v>
      </c>
      <c r="N1391" s="20"/>
    </row>
    <row r="1392" spans="3:14">
      <c r="C1392" s="21">
        <v>45851</v>
      </c>
      <c r="D1392" s="20" t="s">
        <v>147</v>
      </c>
      <c r="E1392" s="20" t="s">
        <v>37</v>
      </c>
      <c r="F1392" s="20" t="s">
        <v>181</v>
      </c>
      <c r="G1392" s="20">
        <v>1317</v>
      </c>
      <c r="H1392" s="25">
        <v>0.58680555555555558</v>
      </c>
      <c r="I1392" s="25">
        <v>0.72569444444444442</v>
      </c>
      <c r="J1392" s="20">
        <v>20</v>
      </c>
      <c r="K1392" s="20">
        <v>6</v>
      </c>
      <c r="L1392" s="20">
        <v>14</v>
      </c>
      <c r="M1392" s="26">
        <v>30</v>
      </c>
      <c r="N1392" s="20"/>
    </row>
    <row r="1393" spans="3:14">
      <c r="C1393" s="21">
        <v>45851</v>
      </c>
      <c r="D1393" s="20" t="s">
        <v>147</v>
      </c>
      <c r="E1393" s="20" t="s">
        <v>13</v>
      </c>
      <c r="F1393" s="20" t="s">
        <v>181</v>
      </c>
      <c r="G1393" s="20">
        <v>1859</v>
      </c>
      <c r="H1393" s="25">
        <v>0.55208333333333337</v>
      </c>
      <c r="I1393" s="25">
        <v>0.70138888888888884</v>
      </c>
      <c r="J1393" s="20">
        <v>30</v>
      </c>
      <c r="K1393" s="20">
        <v>0</v>
      </c>
      <c r="L1393" s="20">
        <v>30</v>
      </c>
      <c r="M1393" s="26">
        <v>0</v>
      </c>
      <c r="N1393" s="20"/>
    </row>
    <row r="1394" spans="3:14">
      <c r="C1394" s="21">
        <v>45851</v>
      </c>
      <c r="D1394" s="20" t="s">
        <v>147</v>
      </c>
      <c r="E1394" s="20" t="s">
        <v>22</v>
      </c>
      <c r="F1394" s="20" t="s">
        <v>181</v>
      </c>
      <c r="G1394" s="20">
        <v>1313</v>
      </c>
      <c r="H1394" s="25">
        <v>0.59375</v>
      </c>
      <c r="I1394" s="25">
        <v>0.72569444444444442</v>
      </c>
      <c r="J1394" s="20">
        <v>12</v>
      </c>
      <c r="K1394" s="20">
        <v>0</v>
      </c>
      <c r="L1394" s="20">
        <v>12</v>
      </c>
      <c r="M1394" s="26">
        <v>0</v>
      </c>
      <c r="N1394" s="20"/>
    </row>
    <row r="1395" spans="3:14">
      <c r="C1395" s="21">
        <v>45851</v>
      </c>
      <c r="D1395" s="20" t="s">
        <v>13</v>
      </c>
      <c r="E1395" s="20" t="s">
        <v>223</v>
      </c>
      <c r="F1395" s="20" t="s">
        <v>250</v>
      </c>
      <c r="G1395" s="20">
        <v>871</v>
      </c>
      <c r="H1395" s="25">
        <v>0.48958333333333331</v>
      </c>
      <c r="I1395" s="25">
        <v>0.62152777777777779</v>
      </c>
      <c r="J1395" s="20">
        <v>45</v>
      </c>
      <c r="K1395" s="20">
        <v>0</v>
      </c>
      <c r="L1395" s="20">
        <v>45</v>
      </c>
      <c r="M1395" s="26">
        <v>0</v>
      </c>
      <c r="N1395" s="20"/>
    </row>
    <row r="1396" spans="3:14">
      <c r="C1396" s="21">
        <v>45851</v>
      </c>
      <c r="D1396" s="20" t="s">
        <v>13</v>
      </c>
      <c r="E1396" s="20" t="s">
        <v>252</v>
      </c>
      <c r="F1396" s="20" t="s">
        <v>272</v>
      </c>
      <c r="G1396" s="20">
        <v>59</v>
      </c>
      <c r="H1396" s="25">
        <v>0.24305555555555555</v>
      </c>
      <c r="I1396" s="25">
        <v>0.34375</v>
      </c>
      <c r="J1396" s="20">
        <v>26</v>
      </c>
      <c r="K1396" s="20">
        <v>0</v>
      </c>
      <c r="L1396" s="20">
        <v>26</v>
      </c>
      <c r="M1396" s="26">
        <v>0</v>
      </c>
      <c r="N1396" s="20"/>
    </row>
    <row r="1397" spans="3:14">
      <c r="C1397" s="21">
        <v>45851</v>
      </c>
      <c r="D1397" s="20" t="s">
        <v>13</v>
      </c>
      <c r="E1397" s="20" t="s">
        <v>147</v>
      </c>
      <c r="F1397" s="20" t="s">
        <v>181</v>
      </c>
      <c r="G1397" s="20">
        <v>1858</v>
      </c>
      <c r="H1397" s="25">
        <v>0.49652777777777779</v>
      </c>
      <c r="I1397" s="25">
        <v>0.71527777777777779</v>
      </c>
      <c r="J1397" s="20">
        <v>30</v>
      </c>
      <c r="K1397" s="20">
        <v>0</v>
      </c>
      <c r="L1397" s="20">
        <v>30</v>
      </c>
      <c r="M1397" s="26">
        <v>0</v>
      </c>
      <c r="N1397" s="20"/>
    </row>
    <row r="1398" spans="3:14">
      <c r="C1398" s="21">
        <v>45851</v>
      </c>
      <c r="D1398" s="20" t="s">
        <v>13</v>
      </c>
      <c r="E1398" s="20" t="s">
        <v>424</v>
      </c>
      <c r="F1398" s="20" t="s">
        <v>549</v>
      </c>
      <c r="G1398" s="20">
        <v>5113</v>
      </c>
      <c r="H1398" s="25">
        <v>0.33333333333333331</v>
      </c>
      <c r="I1398" s="25">
        <v>0.40972222222222221</v>
      </c>
      <c r="J1398" s="20">
        <v>189</v>
      </c>
      <c r="K1398" s="20">
        <v>21</v>
      </c>
      <c r="L1398" s="20">
        <v>168</v>
      </c>
      <c r="M1398" s="26">
        <v>11.111111111111111</v>
      </c>
      <c r="N1398" s="20"/>
    </row>
    <row r="1399" spans="3:14">
      <c r="C1399" s="21">
        <v>45851</v>
      </c>
      <c r="D1399" s="20" t="s">
        <v>13</v>
      </c>
      <c r="E1399" s="20" t="s">
        <v>196</v>
      </c>
      <c r="F1399" s="20" t="s">
        <v>193</v>
      </c>
      <c r="G1399" s="20">
        <v>1803</v>
      </c>
      <c r="H1399" s="25">
        <v>0.64236111111111116</v>
      </c>
      <c r="I1399" s="25">
        <v>0.74652777777777779</v>
      </c>
      <c r="J1399" s="20">
        <v>20</v>
      </c>
      <c r="K1399" s="20">
        <v>0</v>
      </c>
      <c r="L1399" s="20">
        <v>20</v>
      </c>
      <c r="M1399" s="26">
        <v>0</v>
      </c>
      <c r="N1399" s="20"/>
    </row>
    <row r="1400" spans="3:14">
      <c r="C1400" s="21">
        <v>45851</v>
      </c>
      <c r="D1400" s="20" t="s">
        <v>13</v>
      </c>
      <c r="E1400" s="20" t="s">
        <v>358</v>
      </c>
      <c r="F1400" s="20" t="s">
        <v>528</v>
      </c>
      <c r="G1400" s="20">
        <v>416</v>
      </c>
      <c r="H1400" s="25">
        <v>0.51736111111111116</v>
      </c>
      <c r="I1400" s="25">
        <v>0.71875</v>
      </c>
      <c r="J1400" s="20">
        <v>36</v>
      </c>
      <c r="K1400" s="20">
        <v>12</v>
      </c>
      <c r="L1400" s="20">
        <v>24</v>
      </c>
      <c r="M1400" s="26">
        <v>33.333333333333336</v>
      </c>
      <c r="N1400" s="20"/>
    </row>
    <row r="1401" spans="3:14">
      <c r="C1401" s="21">
        <v>45851</v>
      </c>
      <c r="D1401" s="20" t="s">
        <v>13</v>
      </c>
      <c r="E1401" s="20" t="s">
        <v>301</v>
      </c>
      <c r="F1401" s="20" t="s">
        <v>549</v>
      </c>
      <c r="G1401" s="20">
        <v>5117</v>
      </c>
      <c r="H1401" s="25">
        <v>0.54861111111111116</v>
      </c>
      <c r="I1401" s="25">
        <v>0.75</v>
      </c>
      <c r="J1401" s="20">
        <v>189</v>
      </c>
      <c r="K1401" s="20">
        <v>62</v>
      </c>
      <c r="L1401" s="20">
        <v>127</v>
      </c>
      <c r="M1401" s="26">
        <v>32.804232804232804</v>
      </c>
      <c r="N1401" s="20"/>
    </row>
    <row r="1402" spans="3:14">
      <c r="C1402" s="21">
        <v>45851</v>
      </c>
      <c r="D1402" s="20" t="s">
        <v>13</v>
      </c>
      <c r="E1402" s="20" t="s">
        <v>394</v>
      </c>
      <c r="F1402" s="20" t="s">
        <v>395</v>
      </c>
      <c r="G1402" s="20">
        <v>434</v>
      </c>
      <c r="H1402" s="25">
        <v>0.64583333333333337</v>
      </c>
      <c r="I1402" s="25">
        <v>0.79513888888888884</v>
      </c>
      <c r="J1402" s="20">
        <v>35</v>
      </c>
      <c r="K1402" s="20">
        <v>7</v>
      </c>
      <c r="L1402" s="20">
        <v>28</v>
      </c>
      <c r="M1402" s="26">
        <v>20</v>
      </c>
      <c r="N1402" s="20"/>
    </row>
    <row r="1403" spans="3:14">
      <c r="C1403" s="21">
        <v>45851</v>
      </c>
      <c r="D1403" s="20" t="s">
        <v>424</v>
      </c>
      <c r="E1403" s="20" t="s">
        <v>13</v>
      </c>
      <c r="F1403" s="20" t="s">
        <v>549</v>
      </c>
      <c r="G1403" s="20">
        <v>5114</v>
      </c>
      <c r="H1403" s="25">
        <v>0.44444444444444442</v>
      </c>
      <c r="I1403" s="25">
        <v>0.51388888888888884</v>
      </c>
      <c r="J1403" s="20">
        <v>189</v>
      </c>
      <c r="K1403" s="20">
        <v>75</v>
      </c>
      <c r="L1403" s="20">
        <v>114</v>
      </c>
      <c r="M1403" s="26">
        <v>39.682539682539684</v>
      </c>
      <c r="N1403" s="20"/>
    </row>
    <row r="1404" spans="3:14">
      <c r="C1404" s="21">
        <v>45851</v>
      </c>
      <c r="D1404" s="20" t="s">
        <v>196</v>
      </c>
      <c r="E1404" s="20" t="s">
        <v>13</v>
      </c>
      <c r="F1404" s="20" t="s">
        <v>193</v>
      </c>
      <c r="G1404" s="20">
        <v>1804</v>
      </c>
      <c r="H1404" s="25">
        <v>0.61805555555555558</v>
      </c>
      <c r="I1404" s="25">
        <v>0.73263888888888884</v>
      </c>
      <c r="J1404" s="20">
        <v>20</v>
      </c>
      <c r="K1404" s="20">
        <v>0</v>
      </c>
      <c r="L1404" s="20">
        <v>20</v>
      </c>
      <c r="M1404" s="26">
        <v>0</v>
      </c>
      <c r="N1404" s="20"/>
    </row>
    <row r="1405" spans="3:14">
      <c r="C1405" s="21">
        <v>45851</v>
      </c>
      <c r="D1405" s="20" t="s">
        <v>346</v>
      </c>
      <c r="E1405" s="20" t="s">
        <v>13</v>
      </c>
      <c r="F1405" s="20" t="s">
        <v>250</v>
      </c>
      <c r="G1405" s="20">
        <v>572</v>
      </c>
      <c r="H1405" s="25">
        <v>0.52777777777777779</v>
      </c>
      <c r="I1405" s="25">
        <v>0.61458333333333337</v>
      </c>
      <c r="J1405" s="20">
        <v>45</v>
      </c>
      <c r="K1405" s="20">
        <v>0</v>
      </c>
      <c r="L1405" s="20">
        <v>45</v>
      </c>
      <c r="M1405" s="26">
        <v>0</v>
      </c>
      <c r="N1405" s="20"/>
    </row>
    <row r="1406" spans="3:14">
      <c r="C1406" s="21">
        <v>45851</v>
      </c>
      <c r="D1406" s="20" t="s">
        <v>346</v>
      </c>
      <c r="E1406" s="20" t="s">
        <v>13</v>
      </c>
      <c r="F1406" s="20" t="s">
        <v>250</v>
      </c>
      <c r="G1406" s="20">
        <v>572</v>
      </c>
      <c r="H1406" s="25">
        <v>0.53125</v>
      </c>
      <c r="I1406" s="25">
        <v>0.61805555555555558</v>
      </c>
      <c r="J1406" s="20">
        <v>30</v>
      </c>
      <c r="K1406" s="20">
        <v>3</v>
      </c>
      <c r="L1406" s="20">
        <v>27</v>
      </c>
      <c r="M1406" s="26">
        <v>10</v>
      </c>
      <c r="N1406" s="20"/>
    </row>
    <row r="1407" spans="3:14">
      <c r="C1407" s="21">
        <v>45851</v>
      </c>
      <c r="D1407" s="20" t="s">
        <v>346</v>
      </c>
      <c r="E1407" s="20" t="s">
        <v>13</v>
      </c>
      <c r="F1407" s="20" t="s">
        <v>250</v>
      </c>
      <c r="G1407" s="20">
        <v>574</v>
      </c>
      <c r="H1407" s="25">
        <v>0.59722222222222221</v>
      </c>
      <c r="I1407" s="25">
        <v>0.68402777777777779</v>
      </c>
      <c r="J1407" s="20">
        <v>45</v>
      </c>
      <c r="K1407" s="20">
        <v>22</v>
      </c>
      <c r="L1407" s="20">
        <v>23</v>
      </c>
      <c r="M1407" s="26">
        <v>48.888888888888886</v>
      </c>
      <c r="N1407" s="20"/>
    </row>
    <row r="1408" spans="3:14">
      <c r="C1408" s="21">
        <v>45851</v>
      </c>
      <c r="D1408" s="20" t="s">
        <v>358</v>
      </c>
      <c r="E1408" s="20" t="s">
        <v>13</v>
      </c>
      <c r="F1408" s="20" t="s">
        <v>528</v>
      </c>
      <c r="G1408" s="20">
        <v>415</v>
      </c>
      <c r="H1408" s="25">
        <v>0.34722222222222221</v>
      </c>
      <c r="I1408" s="25">
        <v>0.47569444444444442</v>
      </c>
      <c r="J1408" s="20">
        <v>36</v>
      </c>
      <c r="K1408" s="20">
        <v>3</v>
      </c>
      <c r="L1408" s="20">
        <v>33</v>
      </c>
      <c r="M1408" s="26">
        <v>8.3333333333333339</v>
      </c>
      <c r="N1408" s="20"/>
    </row>
    <row r="1409" spans="3:14">
      <c r="C1409" s="21">
        <v>45851</v>
      </c>
      <c r="D1409" s="20" t="s">
        <v>358</v>
      </c>
      <c r="E1409" s="20" t="s">
        <v>13</v>
      </c>
      <c r="F1409" s="20" t="s">
        <v>278</v>
      </c>
      <c r="G1409" s="20">
        <v>788</v>
      </c>
      <c r="H1409" s="25">
        <v>0.86458333333333337</v>
      </c>
      <c r="I1409" s="25">
        <v>0.98958333333333337</v>
      </c>
      <c r="J1409" s="20">
        <v>45</v>
      </c>
      <c r="K1409" s="20">
        <v>6</v>
      </c>
      <c r="L1409" s="20">
        <v>39</v>
      </c>
      <c r="M1409" s="26">
        <v>13.333333333333334</v>
      </c>
      <c r="N1409" s="20"/>
    </row>
    <row r="1410" spans="3:14">
      <c r="C1410" s="21">
        <v>45851</v>
      </c>
      <c r="D1410" s="20" t="s">
        <v>236</v>
      </c>
      <c r="E1410" s="20" t="s">
        <v>13</v>
      </c>
      <c r="F1410" s="20" t="s">
        <v>250</v>
      </c>
      <c r="G1410" s="20">
        <v>808</v>
      </c>
      <c r="H1410" s="25">
        <v>0.51736111111111116</v>
      </c>
      <c r="I1410" s="25">
        <v>0.64930555555555558</v>
      </c>
      <c r="J1410" s="20">
        <v>45</v>
      </c>
      <c r="K1410" s="20">
        <v>0</v>
      </c>
      <c r="L1410" s="20">
        <v>45</v>
      </c>
      <c r="M1410" s="26">
        <v>0</v>
      </c>
      <c r="N1410" s="20"/>
    </row>
    <row r="1411" spans="3:14">
      <c r="C1411" s="21">
        <v>45851</v>
      </c>
      <c r="D1411" s="20" t="s">
        <v>336</v>
      </c>
      <c r="E1411" s="20" t="s">
        <v>252</v>
      </c>
      <c r="F1411" s="20" t="s">
        <v>272</v>
      </c>
      <c r="G1411" s="20">
        <v>585</v>
      </c>
      <c r="H1411" s="25">
        <v>0.47916666666666669</v>
      </c>
      <c r="I1411" s="25">
        <v>0.53819444444444442</v>
      </c>
      <c r="J1411" s="20">
        <v>38</v>
      </c>
      <c r="K1411" s="20">
        <v>0</v>
      </c>
      <c r="L1411" s="20">
        <v>38</v>
      </c>
      <c r="M1411" s="26">
        <v>0</v>
      </c>
      <c r="N1411" s="20"/>
    </row>
    <row r="1412" spans="3:14">
      <c r="C1412" s="21">
        <v>45851</v>
      </c>
      <c r="D1412" s="20" t="s">
        <v>301</v>
      </c>
      <c r="E1412" s="20" t="s">
        <v>13</v>
      </c>
      <c r="F1412" s="20" t="s">
        <v>549</v>
      </c>
      <c r="G1412" s="20">
        <v>5118</v>
      </c>
      <c r="H1412" s="25">
        <v>0.78472222222222221</v>
      </c>
      <c r="I1412" s="25">
        <v>0.90277777777777779</v>
      </c>
      <c r="J1412" s="20">
        <v>189</v>
      </c>
      <c r="K1412" s="20">
        <v>78</v>
      </c>
      <c r="L1412" s="20">
        <v>111</v>
      </c>
      <c r="M1412" s="26">
        <v>41.269841269841272</v>
      </c>
      <c r="N1412" s="20"/>
    </row>
    <row r="1413" spans="3:14">
      <c r="C1413" s="21">
        <v>45851</v>
      </c>
      <c r="D1413" s="20" t="s">
        <v>22</v>
      </c>
      <c r="E1413" s="20" t="s">
        <v>147</v>
      </c>
      <c r="F1413" s="20" t="s">
        <v>181</v>
      </c>
      <c r="G1413" s="20">
        <v>1302</v>
      </c>
      <c r="H1413" s="25">
        <v>0.4826388888888889</v>
      </c>
      <c r="I1413" s="25">
        <v>0.69097222222222221</v>
      </c>
      <c r="J1413" s="20">
        <v>12</v>
      </c>
      <c r="K1413" s="20">
        <v>0</v>
      </c>
      <c r="L1413" s="20">
        <v>12</v>
      </c>
      <c r="M1413" s="26">
        <v>0</v>
      </c>
      <c r="N1413" s="20"/>
    </row>
    <row r="1414" spans="3:14">
      <c r="C1414" s="21">
        <v>45851</v>
      </c>
      <c r="D1414" s="20" t="s">
        <v>394</v>
      </c>
      <c r="E1414" s="20" t="s">
        <v>36</v>
      </c>
      <c r="F1414" s="20" t="s">
        <v>395</v>
      </c>
      <c r="G1414" s="20">
        <v>437</v>
      </c>
      <c r="H1414" s="25">
        <v>0.3888888888888889</v>
      </c>
      <c r="I1414" s="25">
        <v>0.52083333333333337</v>
      </c>
      <c r="J1414" s="20">
        <v>12</v>
      </c>
      <c r="K1414" s="20">
        <v>0</v>
      </c>
      <c r="L1414" s="20">
        <v>12</v>
      </c>
      <c r="M1414" s="26">
        <v>0</v>
      </c>
      <c r="N1414" s="20"/>
    </row>
    <row r="1415" spans="3:14">
      <c r="C1415" s="21">
        <v>45851</v>
      </c>
      <c r="D1415" s="20" t="s">
        <v>394</v>
      </c>
      <c r="E1415" s="20" t="s">
        <v>13</v>
      </c>
      <c r="F1415" s="20" t="s">
        <v>395</v>
      </c>
      <c r="G1415" s="20">
        <v>433</v>
      </c>
      <c r="H1415" s="25">
        <v>0.44444444444444442</v>
      </c>
      <c r="I1415" s="25">
        <v>0.60763888888888884</v>
      </c>
      <c r="J1415" s="20">
        <v>25</v>
      </c>
      <c r="K1415" s="20">
        <v>16</v>
      </c>
      <c r="L1415" s="20">
        <v>9</v>
      </c>
      <c r="M1415" s="26">
        <v>64</v>
      </c>
      <c r="N1415" s="20"/>
    </row>
    <row r="1416" spans="3:14">
      <c r="C1416" s="21">
        <v>45852</v>
      </c>
      <c r="D1416" s="20" t="s">
        <v>185</v>
      </c>
      <c r="E1416" s="20" t="s">
        <v>13</v>
      </c>
      <c r="F1416" s="20" t="s">
        <v>186</v>
      </c>
      <c r="G1416" s="20">
        <v>920</v>
      </c>
      <c r="H1416" s="25">
        <v>0.63888888888888884</v>
      </c>
      <c r="I1416" s="25">
        <v>0.78125</v>
      </c>
      <c r="J1416" s="20">
        <v>30</v>
      </c>
      <c r="K1416" s="20">
        <v>0</v>
      </c>
      <c r="L1416" s="20">
        <v>30</v>
      </c>
      <c r="M1416" s="26">
        <v>0</v>
      </c>
      <c r="N1416" s="20"/>
    </row>
    <row r="1417" spans="3:14">
      <c r="C1417" s="21">
        <v>45852</v>
      </c>
      <c r="D1417" s="20" t="s">
        <v>33</v>
      </c>
      <c r="E1417" s="20" t="s">
        <v>266</v>
      </c>
      <c r="F1417" s="20" t="s">
        <v>558</v>
      </c>
      <c r="G1417" s="20">
        <v>606</v>
      </c>
      <c r="H1417" s="25">
        <v>0.65625</v>
      </c>
      <c r="I1417" s="25">
        <v>0.77430555555555558</v>
      </c>
      <c r="J1417" s="20">
        <v>40</v>
      </c>
      <c r="K1417" s="20">
        <v>5</v>
      </c>
      <c r="L1417" s="20">
        <v>35</v>
      </c>
      <c r="M1417" s="26">
        <v>12.5</v>
      </c>
      <c r="N1417" s="20"/>
    </row>
    <row r="1418" spans="3:14">
      <c r="C1418" s="21">
        <v>45852</v>
      </c>
      <c r="D1418" s="20" t="s">
        <v>188</v>
      </c>
      <c r="E1418" s="20" t="s">
        <v>13</v>
      </c>
      <c r="F1418" s="20" t="s">
        <v>250</v>
      </c>
      <c r="G1418" s="20">
        <v>1806</v>
      </c>
      <c r="H1418" s="25">
        <v>0.82638888888888884</v>
      </c>
      <c r="I1418" s="25">
        <v>0.95833333333333337</v>
      </c>
      <c r="J1418" s="20">
        <v>40</v>
      </c>
      <c r="K1418" s="20">
        <v>6</v>
      </c>
      <c r="L1418" s="20">
        <v>34</v>
      </c>
      <c r="M1418" s="26">
        <v>15</v>
      </c>
      <c r="N1418" s="20"/>
    </row>
    <row r="1419" spans="3:14">
      <c r="C1419" s="21">
        <v>45852</v>
      </c>
      <c r="D1419" s="20" t="s">
        <v>199</v>
      </c>
      <c r="E1419" s="20" t="s">
        <v>13</v>
      </c>
      <c r="F1419" s="20" t="s">
        <v>549</v>
      </c>
      <c r="G1419" s="20">
        <v>5116</v>
      </c>
      <c r="H1419" s="25">
        <v>0.49305555555555558</v>
      </c>
      <c r="I1419" s="25">
        <v>0.62152777777777779</v>
      </c>
      <c r="J1419" s="20">
        <v>189</v>
      </c>
      <c r="K1419" s="20">
        <v>26</v>
      </c>
      <c r="L1419" s="20">
        <v>163</v>
      </c>
      <c r="M1419" s="26">
        <v>13.756613756613756</v>
      </c>
      <c r="N1419" s="20"/>
    </row>
    <row r="1420" spans="3:14">
      <c r="C1420" s="21">
        <v>45852</v>
      </c>
      <c r="D1420" s="20" t="s">
        <v>173</v>
      </c>
      <c r="E1420" s="20" t="s">
        <v>13</v>
      </c>
      <c r="F1420" s="20" t="s">
        <v>174</v>
      </c>
      <c r="G1420" s="20">
        <v>1001</v>
      </c>
      <c r="H1420" s="25">
        <v>0.3125</v>
      </c>
      <c r="I1420" s="25">
        <v>0.4861111111111111</v>
      </c>
      <c r="J1420" s="20">
        <v>10</v>
      </c>
      <c r="K1420" s="20">
        <v>0</v>
      </c>
      <c r="L1420" s="20">
        <v>10</v>
      </c>
      <c r="M1420" s="26">
        <v>0</v>
      </c>
      <c r="N1420" s="20"/>
    </row>
    <row r="1421" spans="3:14">
      <c r="C1421" s="21">
        <v>45852</v>
      </c>
      <c r="D1421" s="20" t="s">
        <v>147</v>
      </c>
      <c r="E1421" s="20" t="s">
        <v>180</v>
      </c>
      <c r="F1421" s="20" t="s">
        <v>181</v>
      </c>
      <c r="G1421" s="20">
        <v>2232</v>
      </c>
      <c r="H1421" s="25">
        <v>5.5555555555555552E-2</v>
      </c>
      <c r="I1421" s="25">
        <v>0.11805555555555555</v>
      </c>
      <c r="J1421" s="20">
        <v>20</v>
      </c>
      <c r="K1421" s="20">
        <v>5</v>
      </c>
      <c r="L1421" s="20">
        <v>15</v>
      </c>
      <c r="M1421" s="26">
        <v>25</v>
      </c>
      <c r="N1421" s="20"/>
    </row>
    <row r="1422" spans="3:14">
      <c r="C1422" s="21">
        <v>45852</v>
      </c>
      <c r="D1422" s="20" t="s">
        <v>266</v>
      </c>
      <c r="E1422" s="20" t="s">
        <v>51</v>
      </c>
      <c r="F1422" s="20" t="s">
        <v>558</v>
      </c>
      <c r="G1422" s="20">
        <v>605</v>
      </c>
      <c r="H1422" s="25">
        <v>0.41666666666666669</v>
      </c>
      <c r="I1422" s="25">
        <v>0.50694444444444442</v>
      </c>
      <c r="J1422" s="20">
        <v>40</v>
      </c>
      <c r="K1422" s="20">
        <v>0</v>
      </c>
      <c r="L1422" s="20">
        <v>40</v>
      </c>
      <c r="M1422" s="26">
        <v>0</v>
      </c>
      <c r="N1422" s="20"/>
    </row>
    <row r="1423" spans="3:14">
      <c r="C1423" s="21">
        <v>45852</v>
      </c>
      <c r="D1423" s="20" t="s">
        <v>183</v>
      </c>
      <c r="E1423" s="20" t="s">
        <v>173</v>
      </c>
      <c r="F1423" s="20" t="s">
        <v>174</v>
      </c>
      <c r="G1423" s="20">
        <v>1003</v>
      </c>
      <c r="H1423" s="25">
        <v>0.81944444444444442</v>
      </c>
      <c r="I1423" s="25">
        <v>0.85416666666666663</v>
      </c>
      <c r="J1423" s="20">
        <v>10</v>
      </c>
      <c r="K1423" s="20">
        <v>0</v>
      </c>
      <c r="L1423" s="20">
        <v>10</v>
      </c>
      <c r="M1423" s="26">
        <v>0</v>
      </c>
      <c r="N1423" s="20"/>
    </row>
    <row r="1424" spans="3:14">
      <c r="C1424" s="21">
        <v>45852</v>
      </c>
      <c r="D1424" s="20" t="s">
        <v>13</v>
      </c>
      <c r="E1424" s="20" t="s">
        <v>185</v>
      </c>
      <c r="F1424" s="20" t="s">
        <v>186</v>
      </c>
      <c r="G1424" s="20">
        <v>921</v>
      </c>
      <c r="H1424" s="25">
        <v>0.81597222222222221</v>
      </c>
      <c r="I1424" s="25">
        <v>2.0833333333333332E-2</v>
      </c>
      <c r="J1424" s="20">
        <v>30</v>
      </c>
      <c r="K1424" s="20">
        <v>0</v>
      </c>
      <c r="L1424" s="20">
        <v>30</v>
      </c>
      <c r="M1424" s="26">
        <v>0</v>
      </c>
      <c r="N1424" s="20"/>
    </row>
    <row r="1425" spans="3:14">
      <c r="C1425" s="21">
        <v>45852</v>
      </c>
      <c r="D1425" s="20" t="s">
        <v>13</v>
      </c>
      <c r="E1425" s="20" t="s">
        <v>199</v>
      </c>
      <c r="F1425" s="20" t="s">
        <v>549</v>
      </c>
      <c r="G1425" s="20">
        <v>5115</v>
      </c>
      <c r="H1425" s="25">
        <v>0.33333333333333331</v>
      </c>
      <c r="I1425" s="25">
        <v>0.45833333333333331</v>
      </c>
      <c r="J1425" s="20">
        <v>189</v>
      </c>
      <c r="K1425" s="20">
        <v>30</v>
      </c>
      <c r="L1425" s="20">
        <v>159</v>
      </c>
      <c r="M1425" s="26">
        <v>15.873015873015873</v>
      </c>
      <c r="N1425" s="20"/>
    </row>
    <row r="1426" spans="3:14">
      <c r="C1426" s="21">
        <v>45852</v>
      </c>
      <c r="D1426" s="20" t="s">
        <v>13</v>
      </c>
      <c r="E1426" s="20" t="s">
        <v>313</v>
      </c>
      <c r="F1426" s="20" t="s">
        <v>250</v>
      </c>
      <c r="G1426" s="20">
        <v>1915</v>
      </c>
      <c r="H1426" s="25">
        <v>0.31944444444444442</v>
      </c>
      <c r="I1426" s="25">
        <v>0.39583333333333331</v>
      </c>
      <c r="J1426" s="20">
        <v>30</v>
      </c>
      <c r="K1426" s="20">
        <v>0</v>
      </c>
      <c r="L1426" s="20">
        <v>30</v>
      </c>
      <c r="M1426" s="26">
        <v>0</v>
      </c>
      <c r="N1426" s="20"/>
    </row>
    <row r="1427" spans="3:14">
      <c r="C1427" s="21">
        <v>45852</v>
      </c>
      <c r="D1427" s="20" t="s">
        <v>13</v>
      </c>
      <c r="E1427" s="20" t="s">
        <v>183</v>
      </c>
      <c r="F1427" s="20" t="s">
        <v>174</v>
      </c>
      <c r="G1427" s="20">
        <v>1002</v>
      </c>
      <c r="H1427" s="25">
        <v>0.52777777777777779</v>
      </c>
      <c r="I1427" s="25">
        <v>0.77777777777777779</v>
      </c>
      <c r="J1427" s="20">
        <v>10</v>
      </c>
      <c r="K1427" s="20">
        <v>0</v>
      </c>
      <c r="L1427" s="20">
        <v>10</v>
      </c>
      <c r="M1427" s="26">
        <v>0</v>
      </c>
      <c r="N1427" s="20"/>
    </row>
    <row r="1428" spans="3:14">
      <c r="C1428" s="21">
        <v>45852</v>
      </c>
      <c r="D1428" s="20" t="s">
        <v>13</v>
      </c>
      <c r="E1428" s="20" t="s">
        <v>557</v>
      </c>
      <c r="F1428" s="20" t="s">
        <v>250</v>
      </c>
      <c r="G1428" s="20">
        <v>1221</v>
      </c>
      <c r="H1428" s="25">
        <v>0.67361111111111116</v>
      </c>
      <c r="I1428" s="25">
        <v>0.74305555555555558</v>
      </c>
      <c r="J1428" s="20">
        <v>25</v>
      </c>
      <c r="K1428" s="20">
        <v>0</v>
      </c>
      <c r="L1428" s="20">
        <v>25</v>
      </c>
      <c r="M1428" s="26">
        <v>0</v>
      </c>
      <c r="N1428" s="20"/>
    </row>
    <row r="1429" spans="3:14">
      <c r="C1429" s="21">
        <v>45852</v>
      </c>
      <c r="D1429" s="20" t="s">
        <v>229</v>
      </c>
      <c r="E1429" s="20" t="s">
        <v>13</v>
      </c>
      <c r="F1429" s="20" t="s">
        <v>556</v>
      </c>
      <c r="G1429" s="20">
        <v>586</v>
      </c>
      <c r="H1429" s="25">
        <v>0.73611111111111116</v>
      </c>
      <c r="I1429" s="25">
        <v>0.86111111111111116</v>
      </c>
      <c r="J1429" s="20">
        <v>35</v>
      </c>
      <c r="K1429" s="20">
        <v>0</v>
      </c>
      <c r="L1429" s="20">
        <v>35</v>
      </c>
      <c r="M1429" s="26">
        <v>0</v>
      </c>
      <c r="N1429" s="20"/>
    </row>
    <row r="1430" spans="3:14">
      <c r="C1430" s="21">
        <v>45853</v>
      </c>
      <c r="D1430" s="20" t="s">
        <v>33</v>
      </c>
      <c r="E1430" s="20" t="s">
        <v>147</v>
      </c>
      <c r="F1430" s="20" t="s">
        <v>181</v>
      </c>
      <c r="G1430" s="20">
        <v>1304</v>
      </c>
      <c r="H1430" s="25">
        <v>0.50347222222222221</v>
      </c>
      <c r="I1430" s="25">
        <v>0.72569444444444442</v>
      </c>
      <c r="J1430" s="20">
        <v>12</v>
      </c>
      <c r="K1430" s="20">
        <v>0</v>
      </c>
      <c r="L1430" s="20">
        <v>12</v>
      </c>
      <c r="M1430" s="26">
        <v>0</v>
      </c>
      <c r="N1430" s="20"/>
    </row>
    <row r="1431" spans="3:14">
      <c r="C1431" s="21">
        <v>45853</v>
      </c>
      <c r="D1431" s="20" t="s">
        <v>36</v>
      </c>
      <c r="E1431" s="20" t="s">
        <v>223</v>
      </c>
      <c r="F1431" s="20" t="s">
        <v>278</v>
      </c>
      <c r="G1431" s="20">
        <v>763</v>
      </c>
      <c r="H1431" s="25">
        <v>0.67361111111111116</v>
      </c>
      <c r="I1431" s="25">
        <v>0.78472222222222221</v>
      </c>
      <c r="J1431" s="20">
        <v>45</v>
      </c>
      <c r="K1431" s="20">
        <v>0</v>
      </c>
      <c r="L1431" s="20">
        <v>45</v>
      </c>
      <c r="M1431" s="26">
        <v>0</v>
      </c>
      <c r="N1431" s="20"/>
    </row>
    <row r="1432" spans="3:14">
      <c r="C1432" s="21">
        <v>45853</v>
      </c>
      <c r="D1432" s="20" t="s">
        <v>36</v>
      </c>
      <c r="E1432" s="20" t="s">
        <v>147</v>
      </c>
      <c r="F1432" s="20" t="s">
        <v>181</v>
      </c>
      <c r="G1432" s="20">
        <v>1854</v>
      </c>
      <c r="H1432" s="25">
        <v>0.5</v>
      </c>
      <c r="I1432" s="25">
        <v>0.69097222222222221</v>
      </c>
      <c r="J1432" s="20">
        <v>16</v>
      </c>
      <c r="K1432" s="20">
        <v>2</v>
      </c>
      <c r="L1432" s="20">
        <v>14</v>
      </c>
      <c r="M1432" s="26">
        <v>12.5</v>
      </c>
      <c r="N1432" s="20"/>
    </row>
    <row r="1433" spans="3:14">
      <c r="C1433" s="21">
        <v>45853</v>
      </c>
      <c r="D1433" s="20" t="s">
        <v>37</v>
      </c>
      <c r="E1433" s="20" t="s">
        <v>147</v>
      </c>
      <c r="F1433" s="20" t="s">
        <v>181</v>
      </c>
      <c r="G1433" s="20">
        <v>1316</v>
      </c>
      <c r="H1433" s="25">
        <v>0.50347222222222221</v>
      </c>
      <c r="I1433" s="25">
        <v>0.71875</v>
      </c>
      <c r="J1433" s="20">
        <v>16</v>
      </c>
      <c r="K1433" s="20">
        <v>2</v>
      </c>
      <c r="L1433" s="20">
        <v>14</v>
      </c>
      <c r="M1433" s="26">
        <v>12.5</v>
      </c>
      <c r="N1433" s="20"/>
    </row>
    <row r="1434" spans="3:14">
      <c r="C1434" s="21">
        <v>45853</v>
      </c>
      <c r="D1434" s="20" t="s">
        <v>223</v>
      </c>
      <c r="E1434" s="20" t="s">
        <v>13</v>
      </c>
      <c r="F1434" s="20" t="s">
        <v>250</v>
      </c>
      <c r="G1434" s="20">
        <v>872</v>
      </c>
      <c r="H1434" s="25">
        <v>0.64930555555555558</v>
      </c>
      <c r="I1434" s="25">
        <v>0.78819444444444442</v>
      </c>
      <c r="J1434" s="20">
        <v>45</v>
      </c>
      <c r="K1434" s="20">
        <v>45</v>
      </c>
      <c r="L1434" s="20">
        <v>0</v>
      </c>
      <c r="M1434" s="26">
        <v>100</v>
      </c>
      <c r="N1434" s="20"/>
    </row>
    <row r="1435" spans="3:14">
      <c r="C1435" s="21">
        <v>45853</v>
      </c>
      <c r="D1435" s="20" t="s">
        <v>223</v>
      </c>
      <c r="E1435" s="20" t="s">
        <v>22</v>
      </c>
      <c r="F1435" s="20" t="s">
        <v>278</v>
      </c>
      <c r="G1435" s="20">
        <v>768</v>
      </c>
      <c r="H1435" s="25">
        <v>0.82638888888888884</v>
      </c>
      <c r="I1435" s="25">
        <v>0.94444444444444442</v>
      </c>
      <c r="J1435" s="20">
        <v>45</v>
      </c>
      <c r="K1435" s="20">
        <v>6</v>
      </c>
      <c r="L1435" s="20">
        <v>39</v>
      </c>
      <c r="M1435" s="26">
        <v>13.333333333333334</v>
      </c>
      <c r="N1435" s="20"/>
    </row>
    <row r="1436" spans="3:14">
      <c r="C1436" s="21">
        <v>45853</v>
      </c>
      <c r="D1436" s="20" t="s">
        <v>209</v>
      </c>
      <c r="E1436" s="20" t="s">
        <v>13</v>
      </c>
      <c r="F1436" s="20" t="s">
        <v>250</v>
      </c>
      <c r="G1436" s="20">
        <v>938</v>
      </c>
      <c r="H1436" s="25">
        <v>0.82638888888888884</v>
      </c>
      <c r="I1436" s="25">
        <v>0.95486111111111116</v>
      </c>
      <c r="J1436" s="20">
        <v>45</v>
      </c>
      <c r="K1436" s="20">
        <v>2</v>
      </c>
      <c r="L1436" s="20">
        <v>43</v>
      </c>
      <c r="M1436" s="26">
        <v>4.4444444444444446</v>
      </c>
      <c r="N1436" s="20"/>
    </row>
    <row r="1437" spans="3:14">
      <c r="C1437" s="21">
        <v>45853</v>
      </c>
      <c r="D1437" s="20" t="s">
        <v>147</v>
      </c>
      <c r="E1437" s="20" t="s">
        <v>33</v>
      </c>
      <c r="F1437" s="20" t="s">
        <v>181</v>
      </c>
      <c r="G1437" s="20">
        <v>1305</v>
      </c>
      <c r="H1437" s="25">
        <v>0.55208333333333337</v>
      </c>
      <c r="I1437" s="25">
        <v>0.70833333333333337</v>
      </c>
      <c r="J1437" s="20">
        <v>12</v>
      </c>
      <c r="K1437" s="20">
        <v>0</v>
      </c>
      <c r="L1437" s="20">
        <v>12</v>
      </c>
      <c r="M1437" s="26">
        <v>0</v>
      </c>
      <c r="N1437" s="20"/>
    </row>
    <row r="1438" spans="3:14">
      <c r="C1438" s="21">
        <v>45853</v>
      </c>
      <c r="D1438" s="20" t="s">
        <v>147</v>
      </c>
      <c r="E1438" s="20" t="s">
        <v>180</v>
      </c>
      <c r="F1438" s="20" t="s">
        <v>181</v>
      </c>
      <c r="G1438" s="20">
        <v>2020</v>
      </c>
      <c r="H1438" s="25">
        <v>0.76736111111111116</v>
      </c>
      <c r="I1438" s="25">
        <v>0.82986111111111116</v>
      </c>
      <c r="J1438" s="20">
        <v>58</v>
      </c>
      <c r="K1438" s="20">
        <v>2</v>
      </c>
      <c r="L1438" s="20">
        <v>56</v>
      </c>
      <c r="M1438" s="26">
        <v>3.4482758620689653</v>
      </c>
      <c r="N1438" s="20"/>
    </row>
    <row r="1439" spans="3:14">
      <c r="C1439" s="21">
        <v>45853</v>
      </c>
      <c r="D1439" s="20" t="s">
        <v>147</v>
      </c>
      <c r="E1439" s="20" t="s">
        <v>180</v>
      </c>
      <c r="F1439" s="20" t="s">
        <v>181</v>
      </c>
      <c r="G1439" s="20">
        <v>2022</v>
      </c>
      <c r="H1439" s="25">
        <v>0.83680555555555558</v>
      </c>
      <c r="I1439" s="25">
        <v>0.89930555555555558</v>
      </c>
      <c r="J1439" s="20">
        <v>28</v>
      </c>
      <c r="K1439" s="20">
        <v>2</v>
      </c>
      <c r="L1439" s="20">
        <v>26</v>
      </c>
      <c r="M1439" s="26">
        <v>7.1428571428571432</v>
      </c>
      <c r="N1439" s="20"/>
    </row>
    <row r="1440" spans="3:14">
      <c r="C1440" s="21">
        <v>45853</v>
      </c>
      <c r="D1440" s="20" t="s">
        <v>147</v>
      </c>
      <c r="E1440" s="20" t="s">
        <v>36</v>
      </c>
      <c r="F1440" s="20" t="s">
        <v>181</v>
      </c>
      <c r="G1440" s="20">
        <v>1855</v>
      </c>
      <c r="H1440" s="25">
        <v>0.59722222222222221</v>
      </c>
      <c r="I1440" s="25">
        <v>0.71180555555555558</v>
      </c>
      <c r="J1440" s="20">
        <v>16</v>
      </c>
      <c r="K1440" s="20">
        <v>0</v>
      </c>
      <c r="L1440" s="20">
        <v>16</v>
      </c>
      <c r="M1440" s="26">
        <v>0</v>
      </c>
      <c r="N1440" s="20"/>
    </row>
    <row r="1441" spans="3:14">
      <c r="C1441" s="21">
        <v>45853</v>
      </c>
      <c r="D1441" s="20" t="s">
        <v>147</v>
      </c>
      <c r="E1441" s="20" t="s">
        <v>37</v>
      </c>
      <c r="F1441" s="20" t="s">
        <v>181</v>
      </c>
      <c r="G1441" s="20">
        <v>1315</v>
      </c>
      <c r="H1441" s="25">
        <v>0.32291666666666669</v>
      </c>
      <c r="I1441" s="25">
        <v>0.46180555555555558</v>
      </c>
      <c r="J1441" s="20">
        <v>16</v>
      </c>
      <c r="K1441" s="20">
        <v>0</v>
      </c>
      <c r="L1441" s="20">
        <v>16</v>
      </c>
      <c r="M1441" s="26">
        <v>0</v>
      </c>
      <c r="N1441" s="20"/>
    </row>
    <row r="1442" spans="3:14">
      <c r="C1442" s="21">
        <v>45853</v>
      </c>
      <c r="D1442" s="20" t="s">
        <v>147</v>
      </c>
      <c r="E1442" s="20" t="s">
        <v>13</v>
      </c>
      <c r="F1442" s="20" t="s">
        <v>181</v>
      </c>
      <c r="G1442" s="20">
        <v>1859</v>
      </c>
      <c r="H1442" s="25">
        <v>0.55208333333333337</v>
      </c>
      <c r="I1442" s="25">
        <v>0.70138888888888884</v>
      </c>
      <c r="J1442" s="20">
        <v>30</v>
      </c>
      <c r="K1442" s="20">
        <v>6</v>
      </c>
      <c r="L1442" s="20">
        <v>24</v>
      </c>
      <c r="M1442" s="26">
        <v>20</v>
      </c>
      <c r="N1442" s="20"/>
    </row>
    <row r="1443" spans="3:14">
      <c r="C1443" s="21">
        <v>45853</v>
      </c>
      <c r="D1443" s="20" t="s">
        <v>147</v>
      </c>
      <c r="E1443" s="20" t="s">
        <v>22</v>
      </c>
      <c r="F1443" s="20" t="s">
        <v>181</v>
      </c>
      <c r="G1443" s="20">
        <v>1313</v>
      </c>
      <c r="H1443" s="25">
        <v>0.59375</v>
      </c>
      <c r="I1443" s="25">
        <v>0.72569444444444442</v>
      </c>
      <c r="J1443" s="20">
        <v>12</v>
      </c>
      <c r="K1443" s="20">
        <v>0</v>
      </c>
      <c r="L1443" s="20">
        <v>12</v>
      </c>
      <c r="M1443" s="26">
        <v>0</v>
      </c>
      <c r="N1443" s="20"/>
    </row>
    <row r="1444" spans="3:14">
      <c r="C1444" s="21">
        <v>45853</v>
      </c>
      <c r="D1444" s="20" t="s">
        <v>13</v>
      </c>
      <c r="E1444" s="20" t="s">
        <v>223</v>
      </c>
      <c r="F1444" s="20" t="s">
        <v>250</v>
      </c>
      <c r="G1444" s="20">
        <v>871</v>
      </c>
      <c r="H1444" s="25">
        <v>0.48958333333333331</v>
      </c>
      <c r="I1444" s="25">
        <v>0.62152777777777779</v>
      </c>
      <c r="J1444" s="20">
        <v>45</v>
      </c>
      <c r="K1444" s="20">
        <v>0</v>
      </c>
      <c r="L1444" s="20">
        <v>45</v>
      </c>
      <c r="M1444" s="26">
        <v>0</v>
      </c>
      <c r="N1444" s="20"/>
    </row>
    <row r="1445" spans="3:14">
      <c r="C1445" s="21">
        <v>45853</v>
      </c>
      <c r="D1445" s="20" t="s">
        <v>13</v>
      </c>
      <c r="E1445" s="20" t="s">
        <v>209</v>
      </c>
      <c r="F1445" s="20" t="s">
        <v>250</v>
      </c>
      <c r="G1445" s="20">
        <v>935</v>
      </c>
      <c r="H1445" s="25">
        <v>0.66666666666666663</v>
      </c>
      <c r="I1445" s="25">
        <v>0.79166666666666663</v>
      </c>
      <c r="J1445" s="20">
        <v>45</v>
      </c>
      <c r="K1445" s="20">
        <v>0</v>
      </c>
      <c r="L1445" s="20">
        <v>45</v>
      </c>
      <c r="M1445" s="26">
        <v>0</v>
      </c>
      <c r="N1445" s="20"/>
    </row>
    <row r="1446" spans="3:14">
      <c r="C1446" s="21">
        <v>45853</v>
      </c>
      <c r="D1446" s="20" t="s">
        <v>13</v>
      </c>
      <c r="E1446" s="20" t="s">
        <v>147</v>
      </c>
      <c r="F1446" s="20" t="s">
        <v>181</v>
      </c>
      <c r="G1446" s="20">
        <v>1858</v>
      </c>
      <c r="H1446" s="25">
        <v>0.5</v>
      </c>
      <c r="I1446" s="25">
        <v>0.71527777777777779</v>
      </c>
      <c r="J1446" s="20">
        <v>30</v>
      </c>
      <c r="K1446" s="20">
        <v>0</v>
      </c>
      <c r="L1446" s="20">
        <v>30</v>
      </c>
      <c r="M1446" s="26">
        <v>0</v>
      </c>
      <c r="N1446" s="20"/>
    </row>
    <row r="1447" spans="3:14">
      <c r="C1447" s="21">
        <v>45853</v>
      </c>
      <c r="D1447" s="20" t="s">
        <v>13</v>
      </c>
      <c r="E1447" s="20" t="s">
        <v>358</v>
      </c>
      <c r="F1447" s="20" t="s">
        <v>528</v>
      </c>
      <c r="G1447" s="20">
        <v>416</v>
      </c>
      <c r="H1447" s="25">
        <v>0.51736111111111116</v>
      </c>
      <c r="I1447" s="25">
        <v>0.71875</v>
      </c>
      <c r="J1447" s="20">
        <v>45</v>
      </c>
      <c r="K1447" s="20">
        <v>45</v>
      </c>
      <c r="L1447" s="20">
        <v>0</v>
      </c>
      <c r="M1447" s="26">
        <v>100</v>
      </c>
      <c r="N1447" s="20"/>
    </row>
    <row r="1448" spans="3:14">
      <c r="C1448" s="21">
        <v>45853</v>
      </c>
      <c r="D1448" s="20" t="s">
        <v>13</v>
      </c>
      <c r="E1448" s="20" t="s">
        <v>236</v>
      </c>
      <c r="F1448" s="20" t="s">
        <v>250</v>
      </c>
      <c r="G1448" s="20">
        <v>809</v>
      </c>
      <c r="H1448" s="25">
        <v>0.49652777777777779</v>
      </c>
      <c r="I1448" s="25">
        <v>0.61805555555555558</v>
      </c>
      <c r="J1448" s="20">
        <v>45</v>
      </c>
      <c r="K1448" s="20">
        <v>9</v>
      </c>
      <c r="L1448" s="20">
        <v>36</v>
      </c>
      <c r="M1448" s="26">
        <v>20</v>
      </c>
      <c r="N1448" s="20"/>
    </row>
    <row r="1449" spans="3:14">
      <c r="C1449" s="21">
        <v>45853</v>
      </c>
      <c r="D1449" s="20" t="s">
        <v>13</v>
      </c>
      <c r="E1449" s="20" t="s">
        <v>254</v>
      </c>
      <c r="F1449" s="20" t="s">
        <v>250</v>
      </c>
      <c r="G1449" s="20">
        <v>941</v>
      </c>
      <c r="H1449" s="25">
        <v>0.66666666666666663</v>
      </c>
      <c r="I1449" s="25">
        <v>0.78125</v>
      </c>
      <c r="J1449" s="20">
        <v>45</v>
      </c>
      <c r="K1449" s="20">
        <v>1</v>
      </c>
      <c r="L1449" s="20">
        <v>44</v>
      </c>
      <c r="M1449" s="26">
        <v>2.2222222222222223</v>
      </c>
      <c r="N1449" s="20"/>
    </row>
    <row r="1450" spans="3:14">
      <c r="C1450" s="21">
        <v>45853</v>
      </c>
      <c r="D1450" s="20" t="s">
        <v>358</v>
      </c>
      <c r="E1450" s="20" t="s">
        <v>13</v>
      </c>
      <c r="F1450" s="20" t="s">
        <v>528</v>
      </c>
      <c r="G1450" s="20">
        <v>415</v>
      </c>
      <c r="H1450" s="25">
        <v>0.34722222222222221</v>
      </c>
      <c r="I1450" s="25">
        <v>0.47569444444444442</v>
      </c>
      <c r="J1450" s="20">
        <v>35</v>
      </c>
      <c r="K1450" s="20">
        <v>0</v>
      </c>
      <c r="L1450" s="20">
        <v>35</v>
      </c>
      <c r="M1450" s="26">
        <v>0</v>
      </c>
      <c r="N1450" s="20"/>
    </row>
    <row r="1451" spans="3:14">
      <c r="C1451" s="21">
        <v>45853</v>
      </c>
      <c r="D1451" s="20" t="s">
        <v>236</v>
      </c>
      <c r="E1451" s="20" t="s">
        <v>13</v>
      </c>
      <c r="F1451" s="20" t="s">
        <v>250</v>
      </c>
      <c r="G1451" s="20">
        <v>810</v>
      </c>
      <c r="H1451" s="25">
        <v>0.64930555555555558</v>
      </c>
      <c r="I1451" s="25">
        <v>0.78125</v>
      </c>
      <c r="J1451" s="20">
        <v>45</v>
      </c>
      <c r="K1451" s="20">
        <v>16</v>
      </c>
      <c r="L1451" s="20">
        <v>29</v>
      </c>
      <c r="M1451" s="26">
        <v>35.555555555555557</v>
      </c>
      <c r="N1451" s="20"/>
    </row>
    <row r="1452" spans="3:14">
      <c r="C1452" s="21">
        <v>45853</v>
      </c>
      <c r="D1452" s="20" t="s">
        <v>22</v>
      </c>
      <c r="E1452" s="20" t="s">
        <v>147</v>
      </c>
      <c r="F1452" s="20" t="s">
        <v>181</v>
      </c>
      <c r="G1452" s="20">
        <v>1302</v>
      </c>
      <c r="H1452" s="25">
        <v>0.50347222222222221</v>
      </c>
      <c r="I1452" s="25">
        <v>0.70486111111111116</v>
      </c>
      <c r="J1452" s="20">
        <v>12</v>
      </c>
      <c r="K1452" s="20">
        <v>0</v>
      </c>
      <c r="L1452" s="20">
        <v>12</v>
      </c>
      <c r="M1452" s="26">
        <v>0</v>
      </c>
      <c r="N1452" s="20"/>
    </row>
    <row r="1453" spans="3:14">
      <c r="C1453" s="21">
        <v>45853</v>
      </c>
      <c r="D1453" s="20" t="s">
        <v>254</v>
      </c>
      <c r="E1453" s="20" t="s">
        <v>13</v>
      </c>
      <c r="F1453" s="20" t="s">
        <v>250</v>
      </c>
      <c r="G1453" s="20">
        <v>942</v>
      </c>
      <c r="H1453" s="25">
        <v>0.8125</v>
      </c>
      <c r="I1453" s="25">
        <v>0.93402777777777779</v>
      </c>
      <c r="J1453" s="20">
        <v>45</v>
      </c>
      <c r="K1453" s="20">
        <v>0</v>
      </c>
      <c r="L1453" s="20">
        <v>45</v>
      </c>
      <c r="M1453" s="26">
        <v>0</v>
      </c>
      <c r="N1453" s="20"/>
    </row>
    <row r="1454" spans="3:14">
      <c r="C1454" s="21">
        <v>45854</v>
      </c>
      <c r="D1454" s="20" t="s">
        <v>185</v>
      </c>
      <c r="E1454" s="20" t="s">
        <v>147</v>
      </c>
      <c r="F1454" s="20" t="s">
        <v>181</v>
      </c>
      <c r="G1454" s="20">
        <v>2333</v>
      </c>
      <c r="H1454" s="25">
        <v>0.79513888888888884</v>
      </c>
      <c r="I1454" s="25">
        <v>0.85763888888888884</v>
      </c>
      <c r="J1454" s="20">
        <v>40</v>
      </c>
      <c r="K1454" s="20">
        <v>5</v>
      </c>
      <c r="L1454" s="20">
        <v>35</v>
      </c>
      <c r="M1454" s="26">
        <v>12.5</v>
      </c>
      <c r="N1454" s="20"/>
    </row>
    <row r="1455" spans="3:14">
      <c r="C1455" s="21">
        <v>45854</v>
      </c>
      <c r="D1455" s="20" t="s">
        <v>175</v>
      </c>
      <c r="E1455" s="20" t="s">
        <v>173</v>
      </c>
      <c r="F1455" s="20" t="s">
        <v>257</v>
      </c>
      <c r="G1455" s="20">
        <v>8055</v>
      </c>
      <c r="H1455" s="25">
        <v>0.5625</v>
      </c>
      <c r="I1455" s="25">
        <v>0.61458333333333337</v>
      </c>
      <c r="J1455" s="20">
        <v>10</v>
      </c>
      <c r="K1455" s="20">
        <v>0</v>
      </c>
      <c r="L1455" s="20">
        <v>10</v>
      </c>
      <c r="M1455" s="26">
        <v>0</v>
      </c>
      <c r="N1455" s="20"/>
    </row>
    <row r="1456" spans="3:14">
      <c r="C1456" s="21">
        <v>45854</v>
      </c>
      <c r="D1456" s="20" t="s">
        <v>546</v>
      </c>
      <c r="E1456" s="20" t="s">
        <v>103</v>
      </c>
      <c r="F1456" s="20" t="s">
        <v>482</v>
      </c>
      <c r="G1456" s="20">
        <v>808</v>
      </c>
      <c r="H1456" s="25">
        <v>0.60416666666666663</v>
      </c>
      <c r="I1456" s="25">
        <v>0.86458333333333337</v>
      </c>
      <c r="J1456" s="20">
        <v>20</v>
      </c>
      <c r="K1456" s="20">
        <v>0</v>
      </c>
      <c r="L1456" s="20">
        <v>20</v>
      </c>
      <c r="M1456" s="26">
        <v>0</v>
      </c>
      <c r="N1456" s="20"/>
    </row>
    <row r="1457" spans="3:14">
      <c r="C1457" s="21">
        <v>45855</v>
      </c>
      <c r="D1457" s="20" t="s">
        <v>103</v>
      </c>
      <c r="E1457" s="20" t="s">
        <v>13</v>
      </c>
      <c r="F1457" s="20" t="s">
        <v>482</v>
      </c>
      <c r="G1457" s="20">
        <v>726</v>
      </c>
      <c r="H1457" s="25">
        <v>3.472222222222222E-3</v>
      </c>
      <c r="I1457" s="25">
        <v>0.33680555555555558</v>
      </c>
      <c r="J1457" s="20">
        <v>20</v>
      </c>
      <c r="K1457" s="20">
        <v>0</v>
      </c>
      <c r="L1457" s="20">
        <v>20</v>
      </c>
      <c r="M1457" s="26">
        <v>0</v>
      </c>
      <c r="N1457" s="20"/>
    </row>
    <row r="1458" spans="3:14">
      <c r="C1458" s="21">
        <v>45855</v>
      </c>
      <c r="D1458" s="20" t="s">
        <v>111</v>
      </c>
      <c r="E1458" s="20" t="s">
        <v>560</v>
      </c>
      <c r="F1458" s="20" t="s">
        <v>265</v>
      </c>
      <c r="G1458" s="20">
        <v>390</v>
      </c>
      <c r="H1458" s="25">
        <v>0.86111111111111116</v>
      </c>
      <c r="I1458" s="25">
        <v>0.11805555555555555</v>
      </c>
      <c r="J1458" s="20">
        <v>27</v>
      </c>
      <c r="K1458" s="20">
        <v>0</v>
      </c>
      <c r="L1458" s="20">
        <v>27</v>
      </c>
      <c r="M1458" s="26">
        <v>0</v>
      </c>
      <c r="N1458" s="20"/>
    </row>
    <row r="1459" spans="3:14">
      <c r="C1459" s="21">
        <v>45855</v>
      </c>
      <c r="D1459" s="20" t="s">
        <v>410</v>
      </c>
      <c r="E1459" s="20" t="s">
        <v>147</v>
      </c>
      <c r="F1459" s="20" t="s">
        <v>181</v>
      </c>
      <c r="G1459" s="20">
        <v>69</v>
      </c>
      <c r="H1459" s="25">
        <v>0.94791666666666663</v>
      </c>
      <c r="I1459" s="25">
        <v>0.21875</v>
      </c>
      <c r="J1459" s="20">
        <v>27</v>
      </c>
      <c r="K1459" s="20">
        <v>0</v>
      </c>
      <c r="L1459" s="20">
        <v>27</v>
      </c>
      <c r="M1459" s="26">
        <v>0</v>
      </c>
      <c r="N1459" s="20"/>
    </row>
    <row r="1460" spans="3:14">
      <c r="C1460" s="21">
        <v>45855</v>
      </c>
      <c r="D1460" s="20" t="s">
        <v>13</v>
      </c>
      <c r="E1460" s="20" t="s">
        <v>111</v>
      </c>
      <c r="F1460" s="20" t="s">
        <v>265</v>
      </c>
      <c r="G1460" s="20">
        <v>104</v>
      </c>
      <c r="H1460" s="25">
        <v>0.44097222222222221</v>
      </c>
      <c r="I1460" s="25">
        <v>0.80902777777777779</v>
      </c>
      <c r="J1460" s="20">
        <v>27</v>
      </c>
      <c r="K1460" s="20">
        <v>0</v>
      </c>
      <c r="L1460" s="20">
        <v>27</v>
      </c>
      <c r="M1460" s="26">
        <v>0</v>
      </c>
      <c r="N1460" s="20"/>
    </row>
    <row r="1461" spans="3:14">
      <c r="C1461" s="21">
        <v>45856</v>
      </c>
      <c r="D1461" s="20" t="s">
        <v>185</v>
      </c>
      <c r="E1461" s="20" t="s">
        <v>147</v>
      </c>
      <c r="F1461" s="20" t="s">
        <v>181</v>
      </c>
      <c r="G1461" s="20">
        <v>2333</v>
      </c>
      <c r="H1461" s="25">
        <v>0.79513888888888884</v>
      </c>
      <c r="I1461" s="25">
        <v>0.85763888888888884</v>
      </c>
      <c r="J1461" s="20">
        <v>40</v>
      </c>
      <c r="K1461" s="20">
        <v>0</v>
      </c>
      <c r="L1461" s="20">
        <v>40</v>
      </c>
      <c r="M1461" s="26">
        <v>0</v>
      </c>
      <c r="N1461" s="20"/>
    </row>
    <row r="1462" spans="3:14">
      <c r="C1462" s="21">
        <v>45856</v>
      </c>
      <c r="D1462" s="20" t="s">
        <v>185</v>
      </c>
      <c r="E1462" s="20" t="s">
        <v>13</v>
      </c>
      <c r="F1462" s="20" t="s">
        <v>186</v>
      </c>
      <c r="G1462" s="20">
        <v>920</v>
      </c>
      <c r="H1462" s="25">
        <v>0.63888888888888884</v>
      </c>
      <c r="I1462" s="25">
        <v>0.78125</v>
      </c>
      <c r="J1462" s="20">
        <v>30</v>
      </c>
      <c r="K1462" s="20">
        <v>0</v>
      </c>
      <c r="L1462" s="20">
        <v>30</v>
      </c>
      <c r="M1462" s="26">
        <v>0</v>
      </c>
      <c r="N1462" s="20"/>
    </row>
    <row r="1463" spans="3:14">
      <c r="C1463" s="21">
        <v>45856</v>
      </c>
      <c r="D1463" s="20" t="s">
        <v>175</v>
      </c>
      <c r="E1463" s="20" t="s">
        <v>173</v>
      </c>
      <c r="F1463" s="20" t="s">
        <v>174</v>
      </c>
      <c r="G1463" s="20">
        <v>5003</v>
      </c>
      <c r="H1463" s="25">
        <v>0.81597222222222221</v>
      </c>
      <c r="I1463" s="25">
        <v>0.89930555555555558</v>
      </c>
      <c r="J1463" s="20">
        <v>10</v>
      </c>
      <c r="K1463" s="20">
        <v>0</v>
      </c>
      <c r="L1463" s="20">
        <v>10</v>
      </c>
      <c r="M1463" s="26">
        <v>0</v>
      </c>
      <c r="N1463" s="20"/>
    </row>
    <row r="1464" spans="3:14">
      <c r="C1464" s="21">
        <v>45856</v>
      </c>
      <c r="D1464" s="20" t="s">
        <v>111</v>
      </c>
      <c r="E1464" s="20" t="s">
        <v>264</v>
      </c>
      <c r="F1464" s="20" t="s">
        <v>265</v>
      </c>
      <c r="G1464" s="20">
        <v>328</v>
      </c>
      <c r="H1464" s="25">
        <v>0.87847222222222221</v>
      </c>
      <c r="I1464" s="25">
        <v>9.0277777777777776E-2</v>
      </c>
      <c r="J1464" s="20">
        <v>27</v>
      </c>
      <c r="K1464" s="20">
        <v>0</v>
      </c>
      <c r="L1464" s="20">
        <v>27</v>
      </c>
      <c r="M1464" s="26">
        <v>0</v>
      </c>
      <c r="N1464" s="20"/>
    </row>
    <row r="1465" spans="3:14">
      <c r="C1465" s="21">
        <v>45856</v>
      </c>
      <c r="D1465" s="20" t="s">
        <v>173</v>
      </c>
      <c r="E1465" s="20" t="s">
        <v>13</v>
      </c>
      <c r="F1465" s="20" t="s">
        <v>174</v>
      </c>
      <c r="G1465" s="20">
        <v>5001</v>
      </c>
      <c r="H1465" s="25">
        <v>0.35416666666666669</v>
      </c>
      <c r="I1465" s="25">
        <v>0.53125</v>
      </c>
      <c r="J1465" s="20">
        <v>10</v>
      </c>
      <c r="K1465" s="20">
        <v>0</v>
      </c>
      <c r="L1465" s="20">
        <v>10</v>
      </c>
      <c r="M1465" s="26">
        <v>0</v>
      </c>
      <c r="N1465" s="20"/>
    </row>
    <row r="1466" spans="3:14">
      <c r="C1466" s="21">
        <v>45856</v>
      </c>
      <c r="D1466" s="20" t="s">
        <v>147</v>
      </c>
      <c r="E1466" s="20" t="s">
        <v>13</v>
      </c>
      <c r="F1466" s="20" t="s">
        <v>181</v>
      </c>
      <c r="G1466" s="20">
        <v>1857</v>
      </c>
      <c r="H1466" s="25">
        <v>0.28819444444444442</v>
      </c>
      <c r="I1466" s="25">
        <v>0.43402777777777779</v>
      </c>
      <c r="J1466" s="20">
        <v>27</v>
      </c>
      <c r="K1466" s="20">
        <v>0</v>
      </c>
      <c r="L1466" s="20">
        <v>27</v>
      </c>
      <c r="M1466" s="26">
        <v>0</v>
      </c>
      <c r="N1466" s="20"/>
    </row>
    <row r="1467" spans="3:14">
      <c r="C1467" s="21">
        <v>45856</v>
      </c>
      <c r="D1467" s="20" t="s">
        <v>13</v>
      </c>
      <c r="E1467" s="20" t="s">
        <v>185</v>
      </c>
      <c r="F1467" s="20" t="s">
        <v>186</v>
      </c>
      <c r="G1467" s="20">
        <v>921</v>
      </c>
      <c r="H1467" s="25">
        <v>0.81597222222222221</v>
      </c>
      <c r="I1467" s="25">
        <v>2.0833333333333332E-2</v>
      </c>
      <c r="J1467" s="20">
        <v>30</v>
      </c>
      <c r="K1467" s="20">
        <v>28</v>
      </c>
      <c r="L1467" s="20">
        <v>2</v>
      </c>
      <c r="M1467" s="26">
        <v>93.333333333333329</v>
      </c>
      <c r="N1467" s="20"/>
    </row>
    <row r="1468" spans="3:14">
      <c r="C1468" s="21">
        <v>45856</v>
      </c>
      <c r="D1468" s="20" t="s">
        <v>13</v>
      </c>
      <c r="E1468" s="20" t="s">
        <v>175</v>
      </c>
      <c r="F1468" s="20" t="s">
        <v>174</v>
      </c>
      <c r="G1468" s="20">
        <v>5002</v>
      </c>
      <c r="H1468" s="25">
        <v>0.52777777777777779</v>
      </c>
      <c r="I1468" s="25">
        <v>0.77430555555555558</v>
      </c>
      <c r="J1468" s="20">
        <v>10</v>
      </c>
      <c r="K1468" s="20">
        <v>0</v>
      </c>
      <c r="L1468" s="20">
        <v>10</v>
      </c>
      <c r="M1468" s="26">
        <v>0</v>
      </c>
      <c r="N1468" s="20"/>
    </row>
    <row r="1469" spans="3:14">
      <c r="C1469" s="21">
        <v>45856</v>
      </c>
      <c r="D1469" s="20" t="s">
        <v>13</v>
      </c>
      <c r="E1469" s="20" t="s">
        <v>111</v>
      </c>
      <c r="F1469" s="20" t="s">
        <v>265</v>
      </c>
      <c r="G1469" s="20">
        <v>102</v>
      </c>
      <c r="H1469" s="25">
        <v>0.44097222222222221</v>
      </c>
      <c r="I1469" s="25">
        <v>0.80902777777777779</v>
      </c>
      <c r="J1469" s="20">
        <v>27</v>
      </c>
      <c r="K1469" s="20">
        <v>0</v>
      </c>
      <c r="L1469" s="20">
        <v>27</v>
      </c>
      <c r="M1469" s="26">
        <v>0</v>
      </c>
      <c r="N1469" s="20"/>
    </row>
    <row r="1470" spans="3:14">
      <c r="C1470" s="21">
        <v>45857</v>
      </c>
      <c r="D1470" s="20" t="s">
        <v>111</v>
      </c>
      <c r="E1470" s="20" t="s">
        <v>503</v>
      </c>
      <c r="F1470" s="20" t="s">
        <v>265</v>
      </c>
      <c r="G1470" s="20">
        <v>888</v>
      </c>
      <c r="H1470" s="25">
        <v>0.88541666666666663</v>
      </c>
      <c r="I1470" s="25">
        <v>0.36805555555555558</v>
      </c>
      <c r="J1470" s="20">
        <v>27</v>
      </c>
      <c r="K1470" s="20">
        <v>13</v>
      </c>
      <c r="L1470" s="20">
        <v>14</v>
      </c>
      <c r="M1470" s="26">
        <v>48.148148148148145</v>
      </c>
      <c r="N1470" s="20"/>
    </row>
    <row r="1471" spans="3:14">
      <c r="C1471" s="21">
        <v>45857</v>
      </c>
      <c r="D1471" s="20" t="s">
        <v>173</v>
      </c>
      <c r="E1471" s="20" t="s">
        <v>13</v>
      </c>
      <c r="F1471" s="20" t="s">
        <v>174</v>
      </c>
      <c r="G1471" s="20">
        <v>6001</v>
      </c>
      <c r="H1471" s="25">
        <v>0.37847222222222221</v>
      </c>
      <c r="I1471" s="25">
        <v>0.55902777777777779</v>
      </c>
      <c r="J1471" s="20">
        <v>10</v>
      </c>
      <c r="K1471" s="20">
        <v>0</v>
      </c>
      <c r="L1471" s="20">
        <v>10</v>
      </c>
      <c r="M1471" s="26">
        <v>0</v>
      </c>
      <c r="N1471" s="20"/>
    </row>
    <row r="1472" spans="3:14">
      <c r="C1472" s="21">
        <v>45857</v>
      </c>
      <c r="D1472" s="20" t="s">
        <v>13</v>
      </c>
      <c r="E1472" s="20" t="s">
        <v>111</v>
      </c>
      <c r="F1472" s="20" t="s">
        <v>265</v>
      </c>
      <c r="G1472" s="20">
        <v>102</v>
      </c>
      <c r="H1472" s="25">
        <v>0.44097222222222221</v>
      </c>
      <c r="I1472" s="25">
        <v>0.80902777777777779</v>
      </c>
      <c r="J1472" s="20">
        <v>27</v>
      </c>
      <c r="K1472" s="20">
        <v>13</v>
      </c>
      <c r="L1472" s="20">
        <v>14</v>
      </c>
      <c r="M1472" s="26">
        <v>48.148148148148145</v>
      </c>
      <c r="N1472" s="20"/>
    </row>
    <row r="1473" spans="3:14">
      <c r="C1473" s="21">
        <v>45857</v>
      </c>
      <c r="D1473" s="20" t="s">
        <v>13</v>
      </c>
      <c r="E1473" s="20" t="s">
        <v>392</v>
      </c>
      <c r="F1473" s="20" t="s">
        <v>250</v>
      </c>
      <c r="G1473" s="20">
        <v>1355</v>
      </c>
      <c r="H1473" s="25">
        <v>0.46527777777777779</v>
      </c>
      <c r="I1473" s="25">
        <v>0.50347222222222221</v>
      </c>
      <c r="J1473" s="20">
        <v>30</v>
      </c>
      <c r="K1473" s="20">
        <v>0</v>
      </c>
      <c r="L1473" s="20">
        <v>30</v>
      </c>
      <c r="M1473" s="26">
        <v>0</v>
      </c>
      <c r="N1473" s="20"/>
    </row>
    <row r="1474" spans="3:14">
      <c r="C1474" s="21">
        <v>45857</v>
      </c>
      <c r="D1474" s="20" t="s">
        <v>13</v>
      </c>
      <c r="E1474" s="20" t="s">
        <v>183</v>
      </c>
      <c r="F1474" s="20" t="s">
        <v>174</v>
      </c>
      <c r="G1474" s="20">
        <v>6002</v>
      </c>
      <c r="H1474" s="25">
        <v>0.60069444444444442</v>
      </c>
      <c r="I1474" s="25">
        <v>0.85069444444444442</v>
      </c>
      <c r="J1474" s="20">
        <v>10</v>
      </c>
      <c r="K1474" s="20">
        <v>0</v>
      </c>
      <c r="L1474" s="20">
        <v>10</v>
      </c>
      <c r="M1474" s="26">
        <v>0</v>
      </c>
      <c r="N1474" s="20"/>
    </row>
    <row r="1475" spans="3:14">
      <c r="C1475" s="21">
        <v>45857</v>
      </c>
      <c r="D1475" s="20" t="s">
        <v>241</v>
      </c>
      <c r="E1475" s="20" t="s">
        <v>13</v>
      </c>
      <c r="F1475" s="20" t="s">
        <v>250</v>
      </c>
      <c r="G1475" s="20">
        <v>1852</v>
      </c>
      <c r="H1475" s="25">
        <v>0.54861111111111116</v>
      </c>
      <c r="I1475" s="25">
        <v>0.67361111111111116</v>
      </c>
      <c r="J1475" s="20">
        <v>30</v>
      </c>
      <c r="K1475" s="20">
        <v>0</v>
      </c>
      <c r="L1475" s="20">
        <v>30</v>
      </c>
      <c r="M1475" s="26">
        <v>0</v>
      </c>
      <c r="N1475" s="20"/>
    </row>
    <row r="1476" spans="3:14">
      <c r="C1476" s="21">
        <v>45858</v>
      </c>
      <c r="D1476" s="20" t="s">
        <v>33</v>
      </c>
      <c r="E1476" s="20" t="s">
        <v>147</v>
      </c>
      <c r="F1476" s="20" t="s">
        <v>181</v>
      </c>
      <c r="G1476" s="20">
        <v>1304</v>
      </c>
      <c r="H1476" s="25">
        <v>0.5</v>
      </c>
      <c r="I1476" s="25">
        <v>0.72569444444444442</v>
      </c>
      <c r="J1476" s="20">
        <v>12</v>
      </c>
      <c r="K1476" s="20">
        <v>0</v>
      </c>
      <c r="L1476" s="20">
        <v>12</v>
      </c>
      <c r="M1476" s="26">
        <v>0</v>
      </c>
      <c r="N1476" s="20"/>
    </row>
    <row r="1477" spans="3:14">
      <c r="C1477" s="21">
        <v>45858</v>
      </c>
      <c r="D1477" s="20" t="s">
        <v>36</v>
      </c>
      <c r="E1477" s="20" t="s">
        <v>252</v>
      </c>
      <c r="F1477" s="20" t="s">
        <v>272</v>
      </c>
      <c r="G1477" s="20">
        <v>75</v>
      </c>
      <c r="H1477" s="25">
        <v>0.2638888888888889</v>
      </c>
      <c r="I1477" s="25">
        <v>0.33680555555555558</v>
      </c>
      <c r="J1477" s="20">
        <v>12</v>
      </c>
      <c r="K1477" s="20">
        <v>0</v>
      </c>
      <c r="L1477" s="20">
        <v>12</v>
      </c>
      <c r="M1477" s="26">
        <v>0</v>
      </c>
      <c r="N1477" s="20"/>
    </row>
    <row r="1478" spans="3:14">
      <c r="C1478" s="21">
        <v>45858</v>
      </c>
      <c r="D1478" s="20" t="s">
        <v>36</v>
      </c>
      <c r="E1478" s="20" t="s">
        <v>147</v>
      </c>
      <c r="F1478" s="20" t="s">
        <v>181</v>
      </c>
      <c r="G1478" s="20">
        <v>1854</v>
      </c>
      <c r="H1478" s="25">
        <v>0.49652777777777779</v>
      </c>
      <c r="I1478" s="25">
        <v>0.6875</v>
      </c>
      <c r="J1478" s="20">
        <v>16</v>
      </c>
      <c r="K1478" s="20">
        <v>0</v>
      </c>
      <c r="L1478" s="20">
        <v>16</v>
      </c>
      <c r="M1478" s="26">
        <v>0</v>
      </c>
      <c r="N1478" s="20"/>
    </row>
    <row r="1479" spans="3:14">
      <c r="C1479" s="21">
        <v>45858</v>
      </c>
      <c r="D1479" s="20" t="s">
        <v>36</v>
      </c>
      <c r="E1479" s="20" t="s">
        <v>394</v>
      </c>
      <c r="F1479" s="20" t="s">
        <v>395</v>
      </c>
      <c r="G1479" s="20">
        <v>438</v>
      </c>
      <c r="H1479" s="25">
        <v>0.55902777777777779</v>
      </c>
      <c r="I1479" s="25">
        <v>0.68402777777777779</v>
      </c>
      <c r="J1479" s="20">
        <v>12</v>
      </c>
      <c r="K1479" s="20">
        <v>0</v>
      </c>
      <c r="L1479" s="20">
        <v>12</v>
      </c>
      <c r="M1479" s="26">
        <v>0</v>
      </c>
      <c r="N1479" s="20"/>
    </row>
    <row r="1480" spans="3:14">
      <c r="C1480" s="21">
        <v>45858</v>
      </c>
      <c r="D1480" s="20" t="s">
        <v>37</v>
      </c>
      <c r="E1480" s="20" t="s">
        <v>147</v>
      </c>
      <c r="F1480" s="20" t="s">
        <v>181</v>
      </c>
      <c r="G1480" s="20">
        <v>1318</v>
      </c>
      <c r="H1480" s="25">
        <v>0.76736111111111116</v>
      </c>
      <c r="I1480" s="25">
        <v>0.97916666666666663</v>
      </c>
      <c r="J1480" s="20">
        <v>20</v>
      </c>
      <c r="K1480" s="20">
        <v>0</v>
      </c>
      <c r="L1480" s="20">
        <v>20</v>
      </c>
      <c r="M1480" s="26">
        <v>0</v>
      </c>
      <c r="N1480" s="20"/>
    </row>
    <row r="1481" spans="3:14">
      <c r="C1481" s="21">
        <v>45858</v>
      </c>
      <c r="D1481" s="20" t="s">
        <v>252</v>
      </c>
      <c r="E1481" s="20" t="s">
        <v>36</v>
      </c>
      <c r="F1481" s="20" t="s">
        <v>272</v>
      </c>
      <c r="G1481" s="20">
        <v>76</v>
      </c>
      <c r="H1481" s="25">
        <v>0.58680555555555558</v>
      </c>
      <c r="I1481" s="25">
        <v>0.66319444444444442</v>
      </c>
      <c r="J1481" s="20">
        <v>12</v>
      </c>
      <c r="K1481" s="20">
        <v>0</v>
      </c>
      <c r="L1481" s="20">
        <v>12</v>
      </c>
      <c r="M1481" s="26">
        <v>0</v>
      </c>
      <c r="N1481" s="20"/>
    </row>
    <row r="1482" spans="3:14">
      <c r="C1482" s="21">
        <v>45858</v>
      </c>
      <c r="D1482" s="20" t="s">
        <v>252</v>
      </c>
      <c r="E1482" s="20" t="s">
        <v>13</v>
      </c>
      <c r="F1482" s="20" t="s">
        <v>272</v>
      </c>
      <c r="G1482" s="20">
        <v>60</v>
      </c>
      <c r="H1482" s="25">
        <v>0.60763888888888884</v>
      </c>
      <c r="I1482" s="25">
        <v>0.71527777777777779</v>
      </c>
      <c r="J1482" s="20">
        <v>26</v>
      </c>
      <c r="K1482" s="20">
        <v>0</v>
      </c>
      <c r="L1482" s="20">
        <v>26</v>
      </c>
      <c r="M1482" s="26">
        <v>0</v>
      </c>
      <c r="N1482" s="20"/>
    </row>
    <row r="1483" spans="3:14">
      <c r="C1483" s="21">
        <v>45858</v>
      </c>
      <c r="D1483" s="20" t="s">
        <v>252</v>
      </c>
      <c r="E1483" s="20" t="s">
        <v>336</v>
      </c>
      <c r="F1483" s="20" t="s">
        <v>272</v>
      </c>
      <c r="G1483" s="20">
        <v>582</v>
      </c>
      <c r="H1483" s="25">
        <v>0.37847222222222221</v>
      </c>
      <c r="I1483" s="25">
        <v>0.4375</v>
      </c>
      <c r="J1483" s="20">
        <v>12</v>
      </c>
      <c r="K1483" s="20">
        <v>0</v>
      </c>
      <c r="L1483" s="20">
        <v>12</v>
      </c>
      <c r="M1483" s="26">
        <v>0</v>
      </c>
      <c r="N1483" s="20"/>
    </row>
    <row r="1484" spans="3:14">
      <c r="C1484" s="21">
        <v>45858</v>
      </c>
      <c r="D1484" s="20" t="s">
        <v>252</v>
      </c>
      <c r="E1484" s="20" t="s">
        <v>336</v>
      </c>
      <c r="F1484" s="20" t="s">
        <v>272</v>
      </c>
      <c r="G1484" s="20">
        <v>582</v>
      </c>
      <c r="H1484" s="25">
        <v>0.38541666666666669</v>
      </c>
      <c r="I1484" s="25">
        <v>0.44444444444444442</v>
      </c>
      <c r="J1484" s="20">
        <v>26</v>
      </c>
      <c r="K1484" s="20">
        <v>0</v>
      </c>
      <c r="L1484" s="20">
        <v>26</v>
      </c>
      <c r="M1484" s="26">
        <v>0</v>
      </c>
      <c r="N1484" s="20"/>
    </row>
    <row r="1485" spans="3:14">
      <c r="C1485" s="21">
        <v>45858</v>
      </c>
      <c r="D1485" s="20" t="s">
        <v>147</v>
      </c>
      <c r="E1485" s="20" t="s">
        <v>33</v>
      </c>
      <c r="F1485" s="20" t="s">
        <v>181</v>
      </c>
      <c r="G1485" s="20">
        <v>1305</v>
      </c>
      <c r="H1485" s="25">
        <v>0.55208333333333337</v>
      </c>
      <c r="I1485" s="25">
        <v>0.70833333333333337</v>
      </c>
      <c r="J1485" s="20">
        <v>12</v>
      </c>
      <c r="K1485" s="20">
        <v>0</v>
      </c>
      <c r="L1485" s="20">
        <v>12</v>
      </c>
      <c r="M1485" s="26">
        <v>0</v>
      </c>
      <c r="N1485" s="20"/>
    </row>
    <row r="1486" spans="3:14">
      <c r="C1486" s="21">
        <v>45858</v>
      </c>
      <c r="D1486" s="20" t="s">
        <v>147</v>
      </c>
      <c r="E1486" s="20" t="s">
        <v>180</v>
      </c>
      <c r="F1486" s="20" t="s">
        <v>181</v>
      </c>
      <c r="G1486" s="20">
        <v>2020</v>
      </c>
      <c r="H1486" s="25">
        <v>0.76736111111111116</v>
      </c>
      <c r="I1486" s="25">
        <v>0.82986111111111116</v>
      </c>
      <c r="J1486" s="20">
        <v>58</v>
      </c>
      <c r="K1486" s="20">
        <v>0</v>
      </c>
      <c r="L1486" s="20">
        <v>58</v>
      </c>
      <c r="M1486" s="26">
        <v>0</v>
      </c>
      <c r="N1486" s="20"/>
    </row>
    <row r="1487" spans="3:14">
      <c r="C1487" s="21">
        <v>45858</v>
      </c>
      <c r="D1487" s="20" t="s">
        <v>147</v>
      </c>
      <c r="E1487" s="20" t="s">
        <v>180</v>
      </c>
      <c r="F1487" s="20" t="s">
        <v>181</v>
      </c>
      <c r="G1487" s="20">
        <v>2022</v>
      </c>
      <c r="H1487" s="25">
        <v>0.83680555555555558</v>
      </c>
      <c r="I1487" s="25">
        <v>0.90277777777777779</v>
      </c>
      <c r="J1487" s="20">
        <v>12</v>
      </c>
      <c r="K1487" s="20">
        <v>0</v>
      </c>
      <c r="L1487" s="20">
        <v>12</v>
      </c>
      <c r="M1487" s="26">
        <v>0</v>
      </c>
      <c r="N1487" s="20"/>
    </row>
    <row r="1488" spans="3:14">
      <c r="C1488" s="21">
        <v>45858</v>
      </c>
      <c r="D1488" s="20" t="s">
        <v>147</v>
      </c>
      <c r="E1488" s="20" t="s">
        <v>36</v>
      </c>
      <c r="F1488" s="20" t="s">
        <v>181</v>
      </c>
      <c r="G1488" s="20">
        <v>1855</v>
      </c>
      <c r="H1488" s="25">
        <v>0.59722222222222221</v>
      </c>
      <c r="I1488" s="25">
        <v>0.71180555555555558</v>
      </c>
      <c r="J1488" s="20">
        <v>16</v>
      </c>
      <c r="K1488" s="20">
        <v>0</v>
      </c>
      <c r="L1488" s="20">
        <v>16</v>
      </c>
      <c r="M1488" s="26">
        <v>0</v>
      </c>
      <c r="N1488" s="20"/>
    </row>
    <row r="1489" spans="3:14">
      <c r="C1489" s="21">
        <v>45858</v>
      </c>
      <c r="D1489" s="20" t="s">
        <v>147</v>
      </c>
      <c r="E1489" s="20" t="s">
        <v>37</v>
      </c>
      <c r="F1489" s="20" t="s">
        <v>181</v>
      </c>
      <c r="G1489" s="20">
        <v>1317</v>
      </c>
      <c r="H1489" s="25">
        <v>0.58680555555555558</v>
      </c>
      <c r="I1489" s="25">
        <v>0.72569444444444442</v>
      </c>
      <c r="J1489" s="20">
        <v>20</v>
      </c>
      <c r="K1489" s="20">
        <v>5</v>
      </c>
      <c r="L1489" s="20">
        <v>15</v>
      </c>
      <c r="M1489" s="26">
        <v>25</v>
      </c>
      <c r="N1489" s="20"/>
    </row>
    <row r="1490" spans="3:14">
      <c r="C1490" s="21">
        <v>45858</v>
      </c>
      <c r="D1490" s="20" t="s">
        <v>147</v>
      </c>
      <c r="E1490" s="20" t="s">
        <v>13</v>
      </c>
      <c r="F1490" s="20" t="s">
        <v>181</v>
      </c>
      <c r="G1490" s="20">
        <v>1859</v>
      </c>
      <c r="H1490" s="25">
        <v>0.55208333333333337</v>
      </c>
      <c r="I1490" s="25">
        <v>0.70138888888888884</v>
      </c>
      <c r="J1490" s="20">
        <v>30</v>
      </c>
      <c r="K1490" s="20">
        <v>0</v>
      </c>
      <c r="L1490" s="20">
        <v>30</v>
      </c>
      <c r="M1490" s="26">
        <v>0</v>
      </c>
      <c r="N1490" s="20"/>
    </row>
    <row r="1491" spans="3:14">
      <c r="C1491" s="21">
        <v>45858</v>
      </c>
      <c r="D1491" s="20" t="s">
        <v>147</v>
      </c>
      <c r="E1491" s="20" t="s">
        <v>22</v>
      </c>
      <c r="F1491" s="20" t="s">
        <v>181</v>
      </c>
      <c r="G1491" s="20">
        <v>1313</v>
      </c>
      <c r="H1491" s="25">
        <v>0.59375</v>
      </c>
      <c r="I1491" s="25">
        <v>0.72569444444444442</v>
      </c>
      <c r="J1491" s="20">
        <v>12</v>
      </c>
      <c r="K1491" s="20">
        <v>0</v>
      </c>
      <c r="L1491" s="20">
        <v>12</v>
      </c>
      <c r="M1491" s="26">
        <v>0</v>
      </c>
      <c r="N1491" s="20"/>
    </row>
    <row r="1492" spans="3:14">
      <c r="C1492" s="21">
        <v>45858</v>
      </c>
      <c r="D1492" s="20" t="s">
        <v>555</v>
      </c>
      <c r="E1492" s="20" t="s">
        <v>394</v>
      </c>
      <c r="F1492" s="20" t="s">
        <v>395</v>
      </c>
      <c r="G1492" s="20">
        <v>3910</v>
      </c>
      <c r="H1492" s="25">
        <v>0.2361111111111111</v>
      </c>
      <c r="I1492" s="25">
        <v>0.27083333333333331</v>
      </c>
      <c r="J1492" s="20">
        <v>12</v>
      </c>
      <c r="K1492" s="20">
        <v>0</v>
      </c>
      <c r="L1492" s="20">
        <v>12</v>
      </c>
      <c r="M1492" s="26">
        <v>0</v>
      </c>
      <c r="N1492" s="20"/>
    </row>
    <row r="1493" spans="3:14">
      <c r="C1493" s="21">
        <v>45858</v>
      </c>
      <c r="D1493" s="20" t="s">
        <v>555</v>
      </c>
      <c r="E1493" s="20" t="s">
        <v>394</v>
      </c>
      <c r="F1493" s="20" t="s">
        <v>395</v>
      </c>
      <c r="G1493" s="20">
        <v>3904</v>
      </c>
      <c r="H1493" s="25">
        <v>0.36805555555555558</v>
      </c>
      <c r="I1493" s="25">
        <v>0.40277777777777779</v>
      </c>
      <c r="J1493" s="20">
        <v>35</v>
      </c>
      <c r="K1493" s="20">
        <v>7</v>
      </c>
      <c r="L1493" s="20">
        <v>28</v>
      </c>
      <c r="M1493" s="26">
        <v>20</v>
      </c>
      <c r="N1493" s="20"/>
    </row>
    <row r="1494" spans="3:14">
      <c r="C1494" s="21">
        <v>45858</v>
      </c>
      <c r="D1494" s="20" t="s">
        <v>13</v>
      </c>
      <c r="E1494" s="20" t="s">
        <v>223</v>
      </c>
      <c r="F1494" s="20" t="s">
        <v>250</v>
      </c>
      <c r="G1494" s="20">
        <v>871</v>
      </c>
      <c r="H1494" s="25">
        <v>0.48958333333333331</v>
      </c>
      <c r="I1494" s="25">
        <v>0.62152777777777779</v>
      </c>
      <c r="J1494" s="20">
        <v>45</v>
      </c>
      <c r="K1494" s="20">
        <v>4</v>
      </c>
      <c r="L1494" s="20">
        <v>41</v>
      </c>
      <c r="M1494" s="26">
        <v>8.8888888888888893</v>
      </c>
      <c r="N1494" s="20"/>
    </row>
    <row r="1495" spans="3:14">
      <c r="C1495" s="21">
        <v>45858</v>
      </c>
      <c r="D1495" s="20" t="s">
        <v>13</v>
      </c>
      <c r="E1495" s="20" t="s">
        <v>232</v>
      </c>
      <c r="F1495" s="20" t="s">
        <v>250</v>
      </c>
      <c r="G1495" s="20">
        <v>695</v>
      </c>
      <c r="H1495" s="25">
        <v>0.60763888888888884</v>
      </c>
      <c r="I1495" s="25">
        <v>0.71875</v>
      </c>
      <c r="J1495" s="20">
        <v>40</v>
      </c>
      <c r="K1495" s="20">
        <v>0</v>
      </c>
      <c r="L1495" s="20">
        <v>40</v>
      </c>
      <c r="M1495" s="26">
        <v>0</v>
      </c>
      <c r="N1495" s="20"/>
    </row>
    <row r="1496" spans="3:14">
      <c r="C1496" s="21">
        <v>45858</v>
      </c>
      <c r="D1496" s="20" t="s">
        <v>13</v>
      </c>
      <c r="E1496" s="20" t="s">
        <v>252</v>
      </c>
      <c r="F1496" s="20" t="s">
        <v>272</v>
      </c>
      <c r="G1496" s="20">
        <v>59</v>
      </c>
      <c r="H1496" s="25">
        <v>0.24305555555555555</v>
      </c>
      <c r="I1496" s="25">
        <v>0.34375</v>
      </c>
      <c r="J1496" s="20">
        <v>26</v>
      </c>
      <c r="K1496" s="20">
        <v>0</v>
      </c>
      <c r="L1496" s="20">
        <v>26</v>
      </c>
      <c r="M1496" s="26">
        <v>0</v>
      </c>
      <c r="N1496" s="20"/>
    </row>
    <row r="1497" spans="3:14">
      <c r="C1497" s="21">
        <v>45858</v>
      </c>
      <c r="D1497" s="20" t="s">
        <v>13</v>
      </c>
      <c r="E1497" s="20" t="s">
        <v>147</v>
      </c>
      <c r="F1497" s="20" t="s">
        <v>181</v>
      </c>
      <c r="G1497" s="20">
        <v>1858</v>
      </c>
      <c r="H1497" s="25">
        <v>0.49652777777777779</v>
      </c>
      <c r="I1497" s="25">
        <v>0.71527777777777779</v>
      </c>
      <c r="J1497" s="20">
        <v>30</v>
      </c>
      <c r="K1497" s="20">
        <v>0</v>
      </c>
      <c r="L1497" s="20">
        <v>30</v>
      </c>
      <c r="M1497" s="26">
        <v>0</v>
      </c>
      <c r="N1497" s="20"/>
    </row>
    <row r="1498" spans="3:14">
      <c r="C1498" s="21">
        <v>45858</v>
      </c>
      <c r="D1498" s="20" t="s">
        <v>13</v>
      </c>
      <c r="E1498" s="20" t="s">
        <v>424</v>
      </c>
      <c r="F1498" s="20" t="s">
        <v>549</v>
      </c>
      <c r="G1498" s="20">
        <v>5113</v>
      </c>
      <c r="H1498" s="25">
        <v>0.33333333333333331</v>
      </c>
      <c r="I1498" s="25">
        <v>0.40972222222222221</v>
      </c>
      <c r="J1498" s="20">
        <v>189</v>
      </c>
      <c r="K1498" s="20">
        <v>117</v>
      </c>
      <c r="L1498" s="20">
        <v>72</v>
      </c>
      <c r="M1498" s="26">
        <v>61.904761904761905</v>
      </c>
      <c r="N1498" s="20"/>
    </row>
    <row r="1499" spans="3:14">
      <c r="C1499" s="21">
        <v>45858</v>
      </c>
      <c r="D1499" s="20" t="s">
        <v>13</v>
      </c>
      <c r="E1499" s="20" t="s">
        <v>196</v>
      </c>
      <c r="F1499" s="20" t="s">
        <v>193</v>
      </c>
      <c r="G1499" s="20">
        <v>1801</v>
      </c>
      <c r="H1499" s="25">
        <v>0.4861111111111111</v>
      </c>
      <c r="I1499" s="25">
        <v>0.59027777777777779</v>
      </c>
      <c r="J1499" s="20">
        <v>20</v>
      </c>
      <c r="K1499" s="20">
        <v>0</v>
      </c>
      <c r="L1499" s="20">
        <v>20</v>
      </c>
      <c r="M1499" s="26">
        <v>0</v>
      </c>
      <c r="N1499" s="20"/>
    </row>
    <row r="1500" spans="3:14">
      <c r="C1500" s="21">
        <v>45858</v>
      </c>
      <c r="D1500" s="20" t="s">
        <v>13</v>
      </c>
      <c r="E1500" s="20" t="s">
        <v>236</v>
      </c>
      <c r="F1500" s="20" t="s">
        <v>250</v>
      </c>
      <c r="G1500" s="20">
        <v>809</v>
      </c>
      <c r="H1500" s="25">
        <v>0.49652777777777779</v>
      </c>
      <c r="I1500" s="25">
        <v>0.61805555555555558</v>
      </c>
      <c r="J1500" s="20">
        <v>45</v>
      </c>
      <c r="K1500" s="20">
        <v>25</v>
      </c>
      <c r="L1500" s="20">
        <v>20</v>
      </c>
      <c r="M1500" s="26">
        <v>55.555555555555557</v>
      </c>
      <c r="N1500" s="20"/>
    </row>
    <row r="1501" spans="3:14">
      <c r="C1501" s="21">
        <v>45858</v>
      </c>
      <c r="D1501" s="20" t="s">
        <v>13</v>
      </c>
      <c r="E1501" s="20" t="s">
        <v>214</v>
      </c>
      <c r="F1501" s="20" t="s">
        <v>549</v>
      </c>
      <c r="G1501" s="20">
        <v>5117</v>
      </c>
      <c r="H1501" s="25">
        <v>0.54861111111111116</v>
      </c>
      <c r="I1501" s="25">
        <v>0.73611111111111116</v>
      </c>
      <c r="J1501" s="20">
        <v>189</v>
      </c>
      <c r="K1501" s="20">
        <v>101</v>
      </c>
      <c r="L1501" s="20">
        <v>88</v>
      </c>
      <c r="M1501" s="26">
        <v>53.439153439153436</v>
      </c>
      <c r="N1501" s="20"/>
    </row>
    <row r="1502" spans="3:14">
      <c r="C1502" s="21">
        <v>45858</v>
      </c>
      <c r="D1502" s="20" t="s">
        <v>13</v>
      </c>
      <c r="E1502" s="20" t="s">
        <v>394</v>
      </c>
      <c r="F1502" s="20" t="s">
        <v>395</v>
      </c>
      <c r="G1502" s="20">
        <v>434</v>
      </c>
      <c r="H1502" s="25">
        <v>0.64583333333333337</v>
      </c>
      <c r="I1502" s="25">
        <v>0.79513888888888884</v>
      </c>
      <c r="J1502" s="20">
        <v>35</v>
      </c>
      <c r="K1502" s="20">
        <v>0</v>
      </c>
      <c r="L1502" s="20">
        <v>35</v>
      </c>
      <c r="M1502" s="26">
        <v>0</v>
      </c>
      <c r="N1502" s="20"/>
    </row>
    <row r="1503" spans="3:14">
      <c r="C1503" s="21">
        <v>45858</v>
      </c>
      <c r="D1503" s="20" t="s">
        <v>424</v>
      </c>
      <c r="E1503" s="20" t="s">
        <v>13</v>
      </c>
      <c r="F1503" s="20" t="s">
        <v>549</v>
      </c>
      <c r="G1503" s="20">
        <v>5114</v>
      </c>
      <c r="H1503" s="25">
        <v>0.44444444444444442</v>
      </c>
      <c r="I1503" s="25">
        <v>0.51388888888888884</v>
      </c>
      <c r="J1503" s="20">
        <v>189</v>
      </c>
      <c r="K1503" s="20">
        <v>21</v>
      </c>
      <c r="L1503" s="20">
        <v>168</v>
      </c>
      <c r="M1503" s="26">
        <v>11.111111111111111</v>
      </c>
      <c r="N1503" s="20"/>
    </row>
    <row r="1504" spans="3:14">
      <c r="C1504" s="21">
        <v>45858</v>
      </c>
      <c r="D1504" s="20" t="s">
        <v>196</v>
      </c>
      <c r="E1504" s="20" t="s">
        <v>13</v>
      </c>
      <c r="F1504" s="20" t="s">
        <v>193</v>
      </c>
      <c r="G1504" s="20">
        <v>1804</v>
      </c>
      <c r="H1504" s="25">
        <v>0.61805555555555558</v>
      </c>
      <c r="I1504" s="25">
        <v>0.73263888888888884</v>
      </c>
      <c r="J1504" s="20">
        <v>20</v>
      </c>
      <c r="K1504" s="20">
        <v>0</v>
      </c>
      <c r="L1504" s="20">
        <v>20</v>
      </c>
      <c r="M1504" s="26">
        <v>0</v>
      </c>
      <c r="N1504" s="20"/>
    </row>
    <row r="1505" spans="3:14">
      <c r="C1505" s="21">
        <v>45858</v>
      </c>
      <c r="D1505" s="20" t="s">
        <v>346</v>
      </c>
      <c r="E1505" s="20" t="s">
        <v>13</v>
      </c>
      <c r="F1505" s="20" t="s">
        <v>250</v>
      </c>
      <c r="G1505" s="20">
        <v>586</v>
      </c>
      <c r="H1505" s="25">
        <v>0.53125</v>
      </c>
      <c r="I1505" s="25">
        <v>0.62152777777777779</v>
      </c>
      <c r="J1505" s="20">
        <v>25</v>
      </c>
      <c r="K1505" s="20">
        <v>0</v>
      </c>
      <c r="L1505" s="20">
        <v>25</v>
      </c>
      <c r="M1505" s="26">
        <v>0</v>
      </c>
      <c r="N1505" s="20"/>
    </row>
    <row r="1506" spans="3:14">
      <c r="C1506" s="21">
        <v>45858</v>
      </c>
      <c r="D1506" s="20" t="s">
        <v>358</v>
      </c>
      <c r="E1506" s="20" t="s">
        <v>37</v>
      </c>
      <c r="F1506" s="20" t="s">
        <v>278</v>
      </c>
      <c r="G1506" s="20">
        <v>788</v>
      </c>
      <c r="H1506" s="25">
        <v>0.84722222222222221</v>
      </c>
      <c r="I1506" s="25">
        <v>0.96180555555555558</v>
      </c>
      <c r="J1506" s="20">
        <v>45</v>
      </c>
      <c r="K1506" s="20">
        <v>2</v>
      </c>
      <c r="L1506" s="20">
        <v>43</v>
      </c>
      <c r="M1506" s="26">
        <v>4.4444444444444446</v>
      </c>
      <c r="N1506" s="20"/>
    </row>
    <row r="1507" spans="3:14">
      <c r="C1507" s="21">
        <v>45858</v>
      </c>
      <c r="D1507" s="20" t="s">
        <v>358</v>
      </c>
      <c r="E1507" s="20" t="s">
        <v>13</v>
      </c>
      <c r="F1507" s="20" t="s">
        <v>528</v>
      </c>
      <c r="G1507" s="20">
        <v>415</v>
      </c>
      <c r="H1507" s="25">
        <v>0.34722222222222221</v>
      </c>
      <c r="I1507" s="25">
        <v>0.47569444444444442</v>
      </c>
      <c r="J1507" s="20">
        <v>36</v>
      </c>
      <c r="K1507" s="20">
        <v>12</v>
      </c>
      <c r="L1507" s="20">
        <v>24</v>
      </c>
      <c r="M1507" s="26">
        <v>33.333333333333336</v>
      </c>
      <c r="N1507" s="20"/>
    </row>
    <row r="1508" spans="3:14">
      <c r="C1508" s="21">
        <v>45858</v>
      </c>
      <c r="D1508" s="20" t="s">
        <v>236</v>
      </c>
      <c r="E1508" s="20" t="s">
        <v>13</v>
      </c>
      <c r="F1508" s="20" t="s">
        <v>250</v>
      </c>
      <c r="G1508" s="20">
        <v>808</v>
      </c>
      <c r="H1508" s="25">
        <v>0.51736111111111116</v>
      </c>
      <c r="I1508" s="25">
        <v>0.64930555555555558</v>
      </c>
      <c r="J1508" s="20">
        <v>45</v>
      </c>
      <c r="K1508" s="20">
        <v>0</v>
      </c>
      <c r="L1508" s="20">
        <v>45</v>
      </c>
      <c r="M1508" s="26">
        <v>0</v>
      </c>
      <c r="N1508" s="20"/>
    </row>
    <row r="1509" spans="3:14">
      <c r="C1509" s="21">
        <v>45858</v>
      </c>
      <c r="D1509" s="20" t="s">
        <v>336</v>
      </c>
      <c r="E1509" s="20" t="s">
        <v>252</v>
      </c>
      <c r="F1509" s="20" t="s">
        <v>272</v>
      </c>
      <c r="G1509" s="20">
        <v>585</v>
      </c>
      <c r="H1509" s="25">
        <v>0.47916666666666669</v>
      </c>
      <c r="I1509" s="25">
        <v>0.53819444444444442</v>
      </c>
      <c r="J1509" s="20">
        <v>38</v>
      </c>
      <c r="K1509" s="20">
        <v>0</v>
      </c>
      <c r="L1509" s="20">
        <v>38</v>
      </c>
      <c r="M1509" s="26">
        <v>0</v>
      </c>
      <c r="N1509" s="20"/>
    </row>
    <row r="1510" spans="3:14">
      <c r="C1510" s="21">
        <v>45858</v>
      </c>
      <c r="D1510" s="20" t="s">
        <v>22</v>
      </c>
      <c r="E1510" s="20" t="s">
        <v>147</v>
      </c>
      <c r="F1510" s="20" t="s">
        <v>181</v>
      </c>
      <c r="G1510" s="20">
        <v>1302</v>
      </c>
      <c r="H1510" s="25">
        <v>0.4826388888888889</v>
      </c>
      <c r="I1510" s="25">
        <v>0.69097222222222221</v>
      </c>
      <c r="J1510" s="20">
        <v>12</v>
      </c>
      <c r="K1510" s="20">
        <v>0</v>
      </c>
      <c r="L1510" s="20">
        <v>12</v>
      </c>
      <c r="M1510" s="26">
        <v>0</v>
      </c>
      <c r="N1510" s="20"/>
    </row>
    <row r="1511" spans="3:14">
      <c r="C1511" s="21">
        <v>45858</v>
      </c>
      <c r="D1511" s="20" t="s">
        <v>22</v>
      </c>
      <c r="E1511" s="20" t="s">
        <v>358</v>
      </c>
      <c r="F1511" s="20" t="s">
        <v>278</v>
      </c>
      <c r="G1511" s="20">
        <v>787</v>
      </c>
      <c r="H1511" s="25">
        <v>0.61805555555555558</v>
      </c>
      <c r="I1511" s="25">
        <v>0.80555555555555558</v>
      </c>
      <c r="J1511" s="20">
        <v>45</v>
      </c>
      <c r="K1511" s="20">
        <v>0</v>
      </c>
      <c r="L1511" s="20">
        <v>45</v>
      </c>
      <c r="M1511" s="26">
        <v>0</v>
      </c>
      <c r="N1511" s="20"/>
    </row>
    <row r="1512" spans="3:14">
      <c r="C1512" s="21">
        <v>45858</v>
      </c>
      <c r="D1512" s="20" t="s">
        <v>214</v>
      </c>
      <c r="E1512" s="20" t="s">
        <v>13</v>
      </c>
      <c r="F1512" s="20" t="s">
        <v>549</v>
      </c>
      <c r="G1512" s="20">
        <v>5118</v>
      </c>
      <c r="H1512" s="25">
        <v>0.77083333333333337</v>
      </c>
      <c r="I1512" s="25">
        <v>0.875</v>
      </c>
      <c r="J1512" s="20">
        <v>189</v>
      </c>
      <c r="K1512" s="20">
        <v>62</v>
      </c>
      <c r="L1512" s="20">
        <v>127</v>
      </c>
      <c r="M1512" s="26">
        <v>32.804232804232804</v>
      </c>
      <c r="N1512" s="20"/>
    </row>
    <row r="1513" spans="3:14">
      <c r="C1513" s="21">
        <v>45858</v>
      </c>
      <c r="D1513" s="20" t="s">
        <v>394</v>
      </c>
      <c r="E1513" s="20" t="s">
        <v>36</v>
      </c>
      <c r="F1513" s="20" t="s">
        <v>395</v>
      </c>
      <c r="G1513" s="20">
        <v>437</v>
      </c>
      <c r="H1513" s="25">
        <v>0.3888888888888889</v>
      </c>
      <c r="I1513" s="25">
        <v>0.52083333333333337</v>
      </c>
      <c r="J1513" s="20">
        <v>12</v>
      </c>
      <c r="K1513" s="20">
        <v>0</v>
      </c>
      <c r="L1513" s="20">
        <v>12</v>
      </c>
      <c r="M1513" s="26">
        <v>0</v>
      </c>
      <c r="N1513" s="20"/>
    </row>
    <row r="1514" spans="3:14">
      <c r="C1514" s="21">
        <v>45858</v>
      </c>
      <c r="D1514" s="20" t="s">
        <v>394</v>
      </c>
      <c r="E1514" s="20" t="s">
        <v>555</v>
      </c>
      <c r="F1514" s="20" t="s">
        <v>395</v>
      </c>
      <c r="G1514" s="20">
        <v>3911</v>
      </c>
      <c r="H1514" s="25">
        <v>0.95486111111111116</v>
      </c>
      <c r="I1514" s="25">
        <v>0.99305555555555558</v>
      </c>
      <c r="J1514" s="20">
        <v>47</v>
      </c>
      <c r="K1514" s="20">
        <v>0</v>
      </c>
      <c r="L1514" s="20">
        <v>47</v>
      </c>
      <c r="M1514" s="26">
        <v>0</v>
      </c>
      <c r="N1514" s="20"/>
    </row>
    <row r="1515" spans="3:14">
      <c r="C1515" s="21">
        <v>45858</v>
      </c>
      <c r="D1515" s="20" t="s">
        <v>394</v>
      </c>
      <c r="E1515" s="20" t="s">
        <v>13</v>
      </c>
      <c r="F1515" s="20" t="s">
        <v>395</v>
      </c>
      <c r="G1515" s="20">
        <v>433</v>
      </c>
      <c r="H1515" s="25">
        <v>0.44444444444444442</v>
      </c>
      <c r="I1515" s="25">
        <v>0.60763888888888884</v>
      </c>
      <c r="J1515" s="20">
        <v>35</v>
      </c>
      <c r="K1515" s="20">
        <v>7</v>
      </c>
      <c r="L1515" s="20">
        <v>28</v>
      </c>
      <c r="M1515" s="26">
        <v>20</v>
      </c>
      <c r="N1515" s="20"/>
    </row>
    <row r="1516" spans="3:14">
      <c r="C1516" s="21">
        <v>45859</v>
      </c>
      <c r="D1516" s="20" t="s">
        <v>185</v>
      </c>
      <c r="E1516" s="20" t="s">
        <v>13</v>
      </c>
      <c r="F1516" s="20" t="s">
        <v>186</v>
      </c>
      <c r="G1516" s="20">
        <v>920</v>
      </c>
      <c r="H1516" s="25">
        <v>0.63888888888888884</v>
      </c>
      <c r="I1516" s="25">
        <v>0.78125</v>
      </c>
      <c r="J1516" s="20">
        <v>30</v>
      </c>
      <c r="K1516" s="20">
        <v>3</v>
      </c>
      <c r="L1516" s="20">
        <v>27</v>
      </c>
      <c r="M1516" s="26">
        <v>10</v>
      </c>
      <c r="N1516" s="20"/>
    </row>
    <row r="1517" spans="3:14">
      <c r="C1517" s="21">
        <v>45859</v>
      </c>
      <c r="D1517" s="20" t="s">
        <v>173</v>
      </c>
      <c r="E1517" s="20" t="s">
        <v>13</v>
      </c>
      <c r="F1517" s="20" t="s">
        <v>174</v>
      </c>
      <c r="G1517" s="20">
        <v>1001</v>
      </c>
      <c r="H1517" s="25">
        <v>0.3125</v>
      </c>
      <c r="I1517" s="25">
        <v>0.4861111111111111</v>
      </c>
      <c r="J1517" s="20">
        <v>10</v>
      </c>
      <c r="K1517" s="20">
        <v>0</v>
      </c>
      <c r="L1517" s="20">
        <v>10</v>
      </c>
      <c r="M1517" s="26">
        <v>0</v>
      </c>
      <c r="N1517" s="20"/>
    </row>
    <row r="1518" spans="3:14">
      <c r="C1518" s="21">
        <v>45859</v>
      </c>
      <c r="D1518" s="20" t="s">
        <v>313</v>
      </c>
      <c r="E1518" s="20" t="s">
        <v>13</v>
      </c>
      <c r="F1518" s="20" t="s">
        <v>250</v>
      </c>
      <c r="G1518" s="20">
        <v>1916</v>
      </c>
      <c r="H1518" s="25">
        <v>0.4236111111111111</v>
      </c>
      <c r="I1518" s="25">
        <v>0.58680555555555558</v>
      </c>
      <c r="J1518" s="20">
        <v>30</v>
      </c>
      <c r="K1518" s="20">
        <v>0</v>
      </c>
      <c r="L1518" s="20">
        <v>30</v>
      </c>
      <c r="M1518" s="26">
        <v>0</v>
      </c>
      <c r="N1518" s="20"/>
    </row>
    <row r="1519" spans="3:14">
      <c r="C1519" s="21">
        <v>45859</v>
      </c>
      <c r="D1519" s="20" t="s">
        <v>147</v>
      </c>
      <c r="E1519" s="20" t="s">
        <v>180</v>
      </c>
      <c r="F1519" s="20" t="s">
        <v>181</v>
      </c>
      <c r="G1519" s="20">
        <v>2232</v>
      </c>
      <c r="H1519" s="25">
        <v>5.5555555555555552E-2</v>
      </c>
      <c r="I1519" s="25">
        <v>0.11805555555555555</v>
      </c>
      <c r="J1519" s="20">
        <v>20</v>
      </c>
      <c r="K1519" s="20">
        <v>0</v>
      </c>
      <c r="L1519" s="20">
        <v>20</v>
      </c>
      <c r="M1519" s="26">
        <v>0</v>
      </c>
      <c r="N1519" s="20"/>
    </row>
    <row r="1520" spans="3:14">
      <c r="C1520" s="21">
        <v>45859</v>
      </c>
      <c r="D1520" s="20" t="s">
        <v>147</v>
      </c>
      <c r="E1520" s="20" t="s">
        <v>13</v>
      </c>
      <c r="F1520" s="20" t="s">
        <v>181</v>
      </c>
      <c r="G1520" s="20">
        <v>1359</v>
      </c>
      <c r="H1520" s="25">
        <v>0.78819444444444442</v>
      </c>
      <c r="I1520" s="25">
        <v>0.9375</v>
      </c>
      <c r="J1520" s="20">
        <v>15</v>
      </c>
      <c r="K1520" s="20">
        <v>0</v>
      </c>
      <c r="L1520" s="20">
        <v>15</v>
      </c>
      <c r="M1520" s="26">
        <v>0</v>
      </c>
      <c r="N1520" s="20"/>
    </row>
    <row r="1521" spans="3:14">
      <c r="C1521" s="21">
        <v>45859</v>
      </c>
      <c r="D1521" s="20" t="s">
        <v>550</v>
      </c>
      <c r="E1521" s="20" t="s">
        <v>147</v>
      </c>
      <c r="F1521" s="20" t="s">
        <v>181</v>
      </c>
      <c r="G1521" s="20">
        <v>727</v>
      </c>
      <c r="H1521" s="25">
        <v>0.30902777777777779</v>
      </c>
      <c r="I1521" s="25">
        <v>0.53125</v>
      </c>
      <c r="J1521" s="20">
        <v>15</v>
      </c>
      <c r="K1521" s="20">
        <v>0</v>
      </c>
      <c r="L1521" s="20">
        <v>15</v>
      </c>
      <c r="M1521" s="26">
        <v>0</v>
      </c>
      <c r="N1521" s="20"/>
    </row>
    <row r="1522" spans="3:14">
      <c r="C1522" s="21">
        <v>45859</v>
      </c>
      <c r="D1522" s="20" t="s">
        <v>78</v>
      </c>
      <c r="E1522" s="20" t="s">
        <v>266</v>
      </c>
      <c r="F1522" s="20" t="s">
        <v>558</v>
      </c>
      <c r="G1522" s="20">
        <v>608</v>
      </c>
      <c r="H1522" s="25">
        <v>0.63194444444444442</v>
      </c>
      <c r="I1522" s="25">
        <v>0.75</v>
      </c>
      <c r="J1522" s="20">
        <v>40</v>
      </c>
      <c r="K1522" s="20">
        <v>2</v>
      </c>
      <c r="L1522" s="20">
        <v>38</v>
      </c>
      <c r="M1522" s="26">
        <v>5</v>
      </c>
      <c r="N1522" s="20"/>
    </row>
    <row r="1523" spans="3:14">
      <c r="C1523" s="21">
        <v>45859</v>
      </c>
      <c r="D1523" s="20" t="s">
        <v>266</v>
      </c>
      <c r="E1523" s="20" t="s">
        <v>33</v>
      </c>
      <c r="F1523" s="20" t="s">
        <v>558</v>
      </c>
      <c r="G1523" s="20">
        <v>607</v>
      </c>
      <c r="H1523" s="25">
        <v>0.41666666666666669</v>
      </c>
      <c r="I1523" s="25">
        <v>0.55555555555555558</v>
      </c>
      <c r="J1523" s="20">
        <v>40</v>
      </c>
      <c r="K1523" s="20">
        <v>5</v>
      </c>
      <c r="L1523" s="20">
        <v>35</v>
      </c>
      <c r="M1523" s="26">
        <v>12.5</v>
      </c>
      <c r="N1523" s="20"/>
    </row>
    <row r="1524" spans="3:14">
      <c r="C1524" s="21">
        <v>45859</v>
      </c>
      <c r="D1524" s="20" t="s">
        <v>183</v>
      </c>
      <c r="E1524" s="20" t="s">
        <v>173</v>
      </c>
      <c r="F1524" s="20" t="s">
        <v>174</v>
      </c>
      <c r="G1524" s="20">
        <v>1003</v>
      </c>
      <c r="H1524" s="25">
        <v>0.81944444444444442</v>
      </c>
      <c r="I1524" s="25">
        <v>0.85416666666666663</v>
      </c>
      <c r="J1524" s="20">
        <v>10</v>
      </c>
      <c r="K1524" s="20">
        <v>0</v>
      </c>
      <c r="L1524" s="20">
        <v>10</v>
      </c>
      <c r="M1524" s="26">
        <v>0</v>
      </c>
      <c r="N1524" s="20"/>
    </row>
    <row r="1525" spans="3:14">
      <c r="C1525" s="21">
        <v>45859</v>
      </c>
      <c r="D1525" s="20" t="s">
        <v>13</v>
      </c>
      <c r="E1525" s="20" t="s">
        <v>185</v>
      </c>
      <c r="F1525" s="20" t="s">
        <v>186</v>
      </c>
      <c r="G1525" s="20">
        <v>921</v>
      </c>
      <c r="H1525" s="25">
        <v>0.81597222222222221</v>
      </c>
      <c r="I1525" s="25">
        <v>2.0833333333333332E-2</v>
      </c>
      <c r="J1525" s="20">
        <v>30</v>
      </c>
      <c r="K1525" s="20">
        <v>0</v>
      </c>
      <c r="L1525" s="20">
        <v>30</v>
      </c>
      <c r="M1525" s="26">
        <v>0</v>
      </c>
      <c r="N1525" s="20"/>
    </row>
    <row r="1526" spans="3:14">
      <c r="C1526" s="21">
        <v>45859</v>
      </c>
      <c r="D1526" s="20" t="s">
        <v>13</v>
      </c>
      <c r="E1526" s="20" t="s">
        <v>313</v>
      </c>
      <c r="F1526" s="20" t="s">
        <v>250</v>
      </c>
      <c r="G1526" s="20">
        <v>1915</v>
      </c>
      <c r="H1526" s="25">
        <v>0.31944444444444442</v>
      </c>
      <c r="I1526" s="25">
        <v>0.39583333333333331</v>
      </c>
      <c r="J1526" s="20">
        <v>30</v>
      </c>
      <c r="K1526" s="20">
        <v>0</v>
      </c>
      <c r="L1526" s="20">
        <v>30</v>
      </c>
      <c r="M1526" s="26">
        <v>0</v>
      </c>
      <c r="N1526" s="20"/>
    </row>
    <row r="1527" spans="3:14">
      <c r="C1527" s="21">
        <v>45859</v>
      </c>
      <c r="D1527" s="20" t="s">
        <v>13</v>
      </c>
      <c r="E1527" s="20" t="s">
        <v>183</v>
      </c>
      <c r="F1527" s="20" t="s">
        <v>174</v>
      </c>
      <c r="G1527" s="20">
        <v>1002</v>
      </c>
      <c r="H1527" s="25">
        <v>0.52777777777777779</v>
      </c>
      <c r="I1527" s="25">
        <v>0.77777777777777779</v>
      </c>
      <c r="J1527" s="20">
        <v>10</v>
      </c>
      <c r="K1527" s="20">
        <v>0</v>
      </c>
      <c r="L1527" s="20">
        <v>10</v>
      </c>
      <c r="M1527" s="26">
        <v>0</v>
      </c>
      <c r="N1527" s="20"/>
    </row>
    <row r="1528" spans="3:14">
      <c r="C1528" s="21">
        <v>45859</v>
      </c>
      <c r="D1528" s="20" t="s">
        <v>13</v>
      </c>
      <c r="E1528" s="20" t="s">
        <v>229</v>
      </c>
      <c r="F1528" s="20" t="s">
        <v>556</v>
      </c>
      <c r="G1528" s="20">
        <v>587</v>
      </c>
      <c r="H1528" s="25">
        <v>0.89583333333333337</v>
      </c>
      <c r="I1528" s="25">
        <v>1.0416666666666666E-2</v>
      </c>
      <c r="J1528" s="20">
        <v>35</v>
      </c>
      <c r="K1528" s="20">
        <v>3</v>
      </c>
      <c r="L1528" s="20">
        <v>32</v>
      </c>
      <c r="M1528" s="26">
        <v>8.5714285714285712</v>
      </c>
      <c r="N1528" s="20"/>
    </row>
    <row r="1529" spans="3:14">
      <c r="C1529" s="21">
        <v>45859</v>
      </c>
      <c r="D1529" s="20" t="s">
        <v>13</v>
      </c>
      <c r="E1529" s="20" t="s">
        <v>196</v>
      </c>
      <c r="F1529" s="20" t="s">
        <v>250</v>
      </c>
      <c r="G1529" s="20">
        <v>747</v>
      </c>
      <c r="H1529" s="25">
        <v>0.83680555555555558</v>
      </c>
      <c r="I1529" s="25">
        <v>0.94444444444444442</v>
      </c>
      <c r="J1529" s="20">
        <v>40</v>
      </c>
      <c r="K1529" s="20">
        <v>0</v>
      </c>
      <c r="L1529" s="20">
        <v>40</v>
      </c>
      <c r="M1529" s="26">
        <v>0</v>
      </c>
      <c r="N1529" s="20"/>
    </row>
    <row r="1530" spans="3:14">
      <c r="C1530" s="21">
        <v>45859</v>
      </c>
      <c r="D1530" s="20" t="s">
        <v>13</v>
      </c>
      <c r="E1530" s="20" t="s">
        <v>557</v>
      </c>
      <c r="F1530" s="20" t="s">
        <v>250</v>
      </c>
      <c r="G1530" s="20">
        <v>1219</v>
      </c>
      <c r="H1530" s="25">
        <v>0.3125</v>
      </c>
      <c r="I1530" s="25">
        <v>0.38194444444444442</v>
      </c>
      <c r="J1530" s="20">
        <v>30</v>
      </c>
      <c r="K1530" s="20">
        <v>0</v>
      </c>
      <c r="L1530" s="20">
        <v>30</v>
      </c>
      <c r="M1530" s="26">
        <v>0</v>
      </c>
      <c r="N1530" s="20"/>
    </row>
    <row r="1531" spans="3:14">
      <c r="C1531" s="21">
        <v>45859</v>
      </c>
      <c r="D1531" s="20" t="s">
        <v>13</v>
      </c>
      <c r="E1531" s="20" t="s">
        <v>348</v>
      </c>
      <c r="F1531" s="20" t="s">
        <v>549</v>
      </c>
      <c r="G1531" s="20">
        <v>5115</v>
      </c>
      <c r="H1531" s="25">
        <v>0.33333333333333331</v>
      </c>
      <c r="I1531" s="25">
        <v>0.46875</v>
      </c>
      <c r="J1531" s="20">
        <v>189</v>
      </c>
      <c r="K1531" s="20">
        <v>13</v>
      </c>
      <c r="L1531" s="20">
        <v>176</v>
      </c>
      <c r="M1531" s="26">
        <v>6.8783068783068781</v>
      </c>
      <c r="N1531" s="20"/>
    </row>
    <row r="1532" spans="3:14">
      <c r="C1532" s="21">
        <v>45859</v>
      </c>
      <c r="D1532" s="20" t="s">
        <v>348</v>
      </c>
      <c r="E1532" s="20" t="s">
        <v>13</v>
      </c>
      <c r="F1532" s="20" t="s">
        <v>549</v>
      </c>
      <c r="G1532" s="20">
        <v>5116</v>
      </c>
      <c r="H1532" s="25">
        <v>0.50347222222222221</v>
      </c>
      <c r="I1532" s="25">
        <v>0.63888888888888884</v>
      </c>
      <c r="J1532" s="20">
        <v>189</v>
      </c>
      <c r="K1532" s="20">
        <v>30</v>
      </c>
      <c r="L1532" s="20">
        <v>159</v>
      </c>
      <c r="M1532" s="26">
        <v>15.873015873015873</v>
      </c>
      <c r="N1532" s="20"/>
    </row>
    <row r="1533" spans="3:14">
      <c r="C1533" s="21">
        <v>45860</v>
      </c>
      <c r="D1533" s="20" t="s">
        <v>33</v>
      </c>
      <c r="E1533" s="20" t="s">
        <v>147</v>
      </c>
      <c r="F1533" s="20" t="s">
        <v>181</v>
      </c>
      <c r="G1533" s="20">
        <v>1304</v>
      </c>
      <c r="H1533" s="25">
        <v>0.50347222222222221</v>
      </c>
      <c r="I1533" s="25">
        <v>0.72569444444444442</v>
      </c>
      <c r="J1533" s="20">
        <v>12</v>
      </c>
      <c r="K1533" s="20">
        <v>0</v>
      </c>
      <c r="L1533" s="20">
        <v>12</v>
      </c>
      <c r="M1533" s="26">
        <v>0</v>
      </c>
      <c r="N1533" s="20"/>
    </row>
    <row r="1534" spans="3:14">
      <c r="C1534" s="21">
        <v>45860</v>
      </c>
      <c r="D1534" s="20" t="s">
        <v>36</v>
      </c>
      <c r="E1534" s="20" t="s">
        <v>147</v>
      </c>
      <c r="F1534" s="20" t="s">
        <v>181</v>
      </c>
      <c r="G1534" s="20">
        <v>1854</v>
      </c>
      <c r="H1534" s="25">
        <v>0.5</v>
      </c>
      <c r="I1534" s="25">
        <v>0.69097222222222221</v>
      </c>
      <c r="J1534" s="20">
        <v>16</v>
      </c>
      <c r="K1534" s="20">
        <v>0</v>
      </c>
      <c r="L1534" s="20">
        <v>16</v>
      </c>
      <c r="M1534" s="26">
        <v>0</v>
      </c>
      <c r="N1534" s="20"/>
    </row>
    <row r="1535" spans="3:14">
      <c r="C1535" s="21">
        <v>45860</v>
      </c>
      <c r="D1535" s="20" t="s">
        <v>37</v>
      </c>
      <c r="E1535" s="20" t="s">
        <v>147</v>
      </c>
      <c r="F1535" s="20" t="s">
        <v>181</v>
      </c>
      <c r="G1535" s="20">
        <v>1316</v>
      </c>
      <c r="H1535" s="25">
        <v>0.50347222222222221</v>
      </c>
      <c r="I1535" s="25">
        <v>0.71875</v>
      </c>
      <c r="J1535" s="20">
        <v>16</v>
      </c>
      <c r="K1535" s="20">
        <v>0</v>
      </c>
      <c r="L1535" s="20">
        <v>16</v>
      </c>
      <c r="M1535" s="26">
        <v>0</v>
      </c>
      <c r="N1535" s="20"/>
    </row>
    <row r="1536" spans="3:14">
      <c r="C1536" s="21">
        <v>45860</v>
      </c>
      <c r="D1536" s="20" t="s">
        <v>223</v>
      </c>
      <c r="E1536" s="20" t="s">
        <v>13</v>
      </c>
      <c r="F1536" s="20" t="s">
        <v>250</v>
      </c>
      <c r="G1536" s="20">
        <v>872</v>
      </c>
      <c r="H1536" s="25">
        <v>0.64930555555555558</v>
      </c>
      <c r="I1536" s="25">
        <v>0.78819444444444442</v>
      </c>
      <c r="J1536" s="20">
        <v>45</v>
      </c>
      <c r="K1536" s="20">
        <v>9</v>
      </c>
      <c r="L1536" s="20">
        <v>36</v>
      </c>
      <c r="M1536" s="26">
        <v>20</v>
      </c>
      <c r="N1536" s="20"/>
    </row>
    <row r="1537" spans="3:14">
      <c r="C1537" s="21">
        <v>45860</v>
      </c>
      <c r="D1537" s="20" t="s">
        <v>209</v>
      </c>
      <c r="E1537" s="20" t="s">
        <v>13</v>
      </c>
      <c r="F1537" s="20" t="s">
        <v>250</v>
      </c>
      <c r="G1537" s="20">
        <v>934</v>
      </c>
      <c r="H1537" s="25">
        <v>0.52430555555555558</v>
      </c>
      <c r="I1537" s="25">
        <v>0.65277777777777779</v>
      </c>
      <c r="J1537" s="20">
        <v>45</v>
      </c>
      <c r="K1537" s="20">
        <v>1</v>
      </c>
      <c r="L1537" s="20">
        <v>44</v>
      </c>
      <c r="M1537" s="26">
        <v>2.2222222222222223</v>
      </c>
      <c r="N1537" s="20"/>
    </row>
    <row r="1538" spans="3:14">
      <c r="C1538" s="21">
        <v>45860</v>
      </c>
      <c r="D1538" s="20" t="s">
        <v>147</v>
      </c>
      <c r="E1538" s="20" t="s">
        <v>33</v>
      </c>
      <c r="F1538" s="20" t="s">
        <v>181</v>
      </c>
      <c r="G1538" s="20">
        <v>1305</v>
      </c>
      <c r="H1538" s="25">
        <v>0.55208333333333337</v>
      </c>
      <c r="I1538" s="25">
        <v>0.70833333333333337</v>
      </c>
      <c r="J1538" s="20">
        <v>12</v>
      </c>
      <c r="K1538" s="20">
        <v>0</v>
      </c>
      <c r="L1538" s="20">
        <v>12</v>
      </c>
      <c r="M1538" s="26">
        <v>0</v>
      </c>
      <c r="N1538" s="20"/>
    </row>
    <row r="1539" spans="3:14">
      <c r="C1539" s="21">
        <v>45860</v>
      </c>
      <c r="D1539" s="20" t="s">
        <v>147</v>
      </c>
      <c r="E1539" s="20" t="s">
        <v>180</v>
      </c>
      <c r="F1539" s="20" t="s">
        <v>181</v>
      </c>
      <c r="G1539" s="20">
        <v>2020</v>
      </c>
      <c r="H1539" s="25">
        <v>0.76736111111111116</v>
      </c>
      <c r="I1539" s="25">
        <v>0.82986111111111116</v>
      </c>
      <c r="J1539" s="20">
        <v>58</v>
      </c>
      <c r="K1539" s="20">
        <v>0</v>
      </c>
      <c r="L1539" s="20">
        <v>58</v>
      </c>
      <c r="M1539" s="26">
        <v>0</v>
      </c>
      <c r="N1539" s="20"/>
    </row>
    <row r="1540" spans="3:14">
      <c r="C1540" s="21">
        <v>45860</v>
      </c>
      <c r="D1540" s="20" t="s">
        <v>147</v>
      </c>
      <c r="E1540" s="20" t="s">
        <v>180</v>
      </c>
      <c r="F1540" s="20" t="s">
        <v>181</v>
      </c>
      <c r="G1540" s="20">
        <v>2022</v>
      </c>
      <c r="H1540" s="25">
        <v>0.83680555555555558</v>
      </c>
      <c r="I1540" s="25">
        <v>0.89930555555555558</v>
      </c>
      <c r="J1540" s="20">
        <v>28</v>
      </c>
      <c r="K1540" s="20">
        <v>0</v>
      </c>
      <c r="L1540" s="20">
        <v>28</v>
      </c>
      <c r="M1540" s="26">
        <v>0</v>
      </c>
      <c r="N1540" s="20"/>
    </row>
    <row r="1541" spans="3:14">
      <c r="C1541" s="21">
        <v>45860</v>
      </c>
      <c r="D1541" s="20" t="s">
        <v>147</v>
      </c>
      <c r="E1541" s="20" t="s">
        <v>36</v>
      </c>
      <c r="F1541" s="20" t="s">
        <v>181</v>
      </c>
      <c r="G1541" s="20">
        <v>1855</v>
      </c>
      <c r="H1541" s="25">
        <v>0.59722222222222221</v>
      </c>
      <c r="I1541" s="25">
        <v>0.71180555555555558</v>
      </c>
      <c r="J1541" s="20">
        <v>16</v>
      </c>
      <c r="K1541" s="20">
        <v>2</v>
      </c>
      <c r="L1541" s="20">
        <v>14</v>
      </c>
      <c r="M1541" s="26">
        <v>12.5</v>
      </c>
      <c r="N1541" s="20"/>
    </row>
    <row r="1542" spans="3:14">
      <c r="C1542" s="21">
        <v>45860</v>
      </c>
      <c r="D1542" s="20" t="s">
        <v>147</v>
      </c>
      <c r="E1542" s="20" t="s">
        <v>37</v>
      </c>
      <c r="F1542" s="20" t="s">
        <v>181</v>
      </c>
      <c r="G1542" s="20">
        <v>1315</v>
      </c>
      <c r="H1542" s="25">
        <v>0.32291666666666669</v>
      </c>
      <c r="I1542" s="25">
        <v>0.46180555555555558</v>
      </c>
      <c r="J1542" s="20">
        <v>16</v>
      </c>
      <c r="K1542" s="20">
        <v>2</v>
      </c>
      <c r="L1542" s="20">
        <v>14</v>
      </c>
      <c r="M1542" s="26">
        <v>12.5</v>
      </c>
      <c r="N1542" s="20"/>
    </row>
    <row r="1543" spans="3:14">
      <c r="C1543" s="21">
        <v>45860</v>
      </c>
      <c r="D1543" s="20" t="s">
        <v>147</v>
      </c>
      <c r="E1543" s="20" t="s">
        <v>13</v>
      </c>
      <c r="F1543" s="20" t="s">
        <v>181</v>
      </c>
      <c r="G1543" s="20">
        <v>1859</v>
      </c>
      <c r="H1543" s="25">
        <v>0.55208333333333337</v>
      </c>
      <c r="I1543" s="25">
        <v>0.70138888888888884</v>
      </c>
      <c r="J1543" s="20">
        <v>30</v>
      </c>
      <c r="K1543" s="20">
        <v>0</v>
      </c>
      <c r="L1543" s="20">
        <v>30</v>
      </c>
      <c r="M1543" s="26">
        <v>0</v>
      </c>
      <c r="N1543" s="20"/>
    </row>
    <row r="1544" spans="3:14">
      <c r="C1544" s="21">
        <v>45860</v>
      </c>
      <c r="D1544" s="20" t="s">
        <v>147</v>
      </c>
      <c r="E1544" s="20" t="s">
        <v>22</v>
      </c>
      <c r="F1544" s="20" t="s">
        <v>181</v>
      </c>
      <c r="G1544" s="20">
        <v>1313</v>
      </c>
      <c r="H1544" s="25">
        <v>0.59375</v>
      </c>
      <c r="I1544" s="25">
        <v>0.72569444444444442</v>
      </c>
      <c r="J1544" s="20">
        <v>12</v>
      </c>
      <c r="K1544" s="20">
        <v>0</v>
      </c>
      <c r="L1544" s="20">
        <v>12</v>
      </c>
      <c r="M1544" s="26">
        <v>0</v>
      </c>
      <c r="N1544" s="20"/>
    </row>
    <row r="1545" spans="3:14">
      <c r="C1545" s="21">
        <v>45860</v>
      </c>
      <c r="D1545" s="20" t="s">
        <v>13</v>
      </c>
      <c r="E1545" s="20" t="s">
        <v>223</v>
      </c>
      <c r="F1545" s="20" t="s">
        <v>250</v>
      </c>
      <c r="G1545" s="20">
        <v>871</v>
      </c>
      <c r="H1545" s="25">
        <v>0.48958333333333331</v>
      </c>
      <c r="I1545" s="25">
        <v>0.62152777777777779</v>
      </c>
      <c r="J1545" s="20">
        <v>45</v>
      </c>
      <c r="K1545" s="20">
        <v>12</v>
      </c>
      <c r="L1545" s="20">
        <v>33</v>
      </c>
      <c r="M1545" s="26">
        <v>26.666666666666668</v>
      </c>
      <c r="N1545" s="20"/>
    </row>
    <row r="1546" spans="3:14">
      <c r="C1546" s="21">
        <v>45860</v>
      </c>
      <c r="D1546" s="20" t="s">
        <v>13</v>
      </c>
      <c r="E1546" s="20" t="s">
        <v>209</v>
      </c>
      <c r="F1546" s="20" t="s">
        <v>250</v>
      </c>
      <c r="G1546" s="20">
        <v>937</v>
      </c>
      <c r="H1546" s="25">
        <v>0.66666666666666663</v>
      </c>
      <c r="I1546" s="25">
        <v>0.79166666666666663</v>
      </c>
      <c r="J1546" s="20">
        <v>45</v>
      </c>
      <c r="K1546" s="20">
        <v>0</v>
      </c>
      <c r="L1546" s="20">
        <v>45</v>
      </c>
      <c r="M1546" s="26">
        <v>0</v>
      </c>
      <c r="N1546" s="20"/>
    </row>
    <row r="1547" spans="3:14">
      <c r="C1547" s="21">
        <v>45860</v>
      </c>
      <c r="D1547" s="20" t="s">
        <v>13</v>
      </c>
      <c r="E1547" s="20" t="s">
        <v>147</v>
      </c>
      <c r="F1547" s="20" t="s">
        <v>181</v>
      </c>
      <c r="G1547" s="20">
        <v>1858</v>
      </c>
      <c r="H1547" s="25">
        <v>0.5</v>
      </c>
      <c r="I1547" s="25">
        <v>0.71527777777777779</v>
      </c>
      <c r="J1547" s="20">
        <v>30</v>
      </c>
      <c r="K1547" s="20">
        <v>0</v>
      </c>
      <c r="L1547" s="20">
        <v>30</v>
      </c>
      <c r="M1547" s="26">
        <v>0</v>
      </c>
      <c r="N1547" s="20"/>
    </row>
    <row r="1548" spans="3:14">
      <c r="C1548" s="21">
        <v>45860</v>
      </c>
      <c r="D1548" s="20" t="s">
        <v>13</v>
      </c>
      <c r="E1548" s="20" t="s">
        <v>358</v>
      </c>
      <c r="F1548" s="20" t="s">
        <v>528</v>
      </c>
      <c r="G1548" s="20">
        <v>416</v>
      </c>
      <c r="H1548" s="25">
        <v>0.51736111111111116</v>
      </c>
      <c r="I1548" s="25">
        <v>0.71875</v>
      </c>
      <c r="J1548" s="20">
        <v>35</v>
      </c>
      <c r="K1548" s="20">
        <v>35</v>
      </c>
      <c r="L1548" s="20">
        <v>0</v>
      </c>
      <c r="M1548" s="26">
        <v>100</v>
      </c>
      <c r="N1548" s="20"/>
    </row>
    <row r="1549" spans="3:14">
      <c r="C1549" s="21">
        <v>45860</v>
      </c>
      <c r="D1549" s="20" t="s">
        <v>13</v>
      </c>
      <c r="E1549" s="20" t="s">
        <v>236</v>
      </c>
      <c r="F1549" s="20" t="s">
        <v>250</v>
      </c>
      <c r="G1549" s="20">
        <v>809</v>
      </c>
      <c r="H1549" s="25">
        <v>0.49652777777777779</v>
      </c>
      <c r="I1549" s="25">
        <v>0.61805555555555558</v>
      </c>
      <c r="J1549" s="20">
        <v>45</v>
      </c>
      <c r="K1549" s="20">
        <v>18</v>
      </c>
      <c r="L1549" s="20">
        <v>27</v>
      </c>
      <c r="M1549" s="26">
        <v>40</v>
      </c>
      <c r="N1549" s="20"/>
    </row>
    <row r="1550" spans="3:14">
      <c r="C1550" s="21">
        <v>45860</v>
      </c>
      <c r="D1550" s="20" t="s">
        <v>13</v>
      </c>
      <c r="E1550" s="20" t="s">
        <v>254</v>
      </c>
      <c r="F1550" s="20" t="s">
        <v>250</v>
      </c>
      <c r="G1550" s="20">
        <v>941</v>
      </c>
      <c r="H1550" s="25">
        <v>0.66666666666666663</v>
      </c>
      <c r="I1550" s="25">
        <v>0.78125</v>
      </c>
      <c r="J1550" s="20">
        <v>45</v>
      </c>
      <c r="K1550" s="20">
        <v>5</v>
      </c>
      <c r="L1550" s="20">
        <v>40</v>
      </c>
      <c r="M1550" s="26">
        <v>11.111111111111111</v>
      </c>
      <c r="N1550" s="20"/>
    </row>
    <row r="1551" spans="3:14">
      <c r="C1551" s="21">
        <v>45860</v>
      </c>
      <c r="D1551" s="20" t="s">
        <v>358</v>
      </c>
      <c r="E1551" s="20" t="s">
        <v>13</v>
      </c>
      <c r="F1551" s="20" t="s">
        <v>528</v>
      </c>
      <c r="G1551" s="20">
        <v>415</v>
      </c>
      <c r="H1551" s="25">
        <v>0.34722222222222221</v>
      </c>
      <c r="I1551" s="25">
        <v>0.47569444444444442</v>
      </c>
      <c r="J1551" s="20">
        <v>45</v>
      </c>
      <c r="K1551" s="20">
        <v>45</v>
      </c>
      <c r="L1551" s="20">
        <v>0</v>
      </c>
      <c r="M1551" s="26">
        <v>100</v>
      </c>
      <c r="N1551" s="20"/>
    </row>
    <row r="1552" spans="3:14">
      <c r="C1552" s="21">
        <v>45860</v>
      </c>
      <c r="D1552" s="20" t="s">
        <v>236</v>
      </c>
      <c r="E1552" s="20" t="s">
        <v>36</v>
      </c>
      <c r="F1552" s="20" t="s">
        <v>278</v>
      </c>
      <c r="G1552" s="20">
        <v>768</v>
      </c>
      <c r="H1552" s="25">
        <v>0.81597222222222221</v>
      </c>
      <c r="I1552" s="25">
        <v>0.91666666666666663</v>
      </c>
      <c r="J1552" s="20">
        <v>45</v>
      </c>
      <c r="K1552" s="20">
        <v>0</v>
      </c>
      <c r="L1552" s="20">
        <v>45</v>
      </c>
      <c r="M1552" s="26">
        <v>0</v>
      </c>
      <c r="N1552" s="20"/>
    </row>
    <row r="1553" spans="3:14">
      <c r="C1553" s="21">
        <v>45860</v>
      </c>
      <c r="D1553" s="20" t="s">
        <v>236</v>
      </c>
      <c r="E1553" s="20" t="s">
        <v>13</v>
      </c>
      <c r="F1553" s="20" t="s">
        <v>250</v>
      </c>
      <c r="G1553" s="20">
        <v>810</v>
      </c>
      <c r="H1553" s="25">
        <v>0.64930555555555558</v>
      </c>
      <c r="I1553" s="25">
        <v>0.78125</v>
      </c>
      <c r="J1553" s="20">
        <v>45</v>
      </c>
      <c r="K1553" s="20">
        <v>0</v>
      </c>
      <c r="L1553" s="20">
        <v>45</v>
      </c>
      <c r="M1553" s="26">
        <v>0</v>
      </c>
      <c r="N1553" s="20"/>
    </row>
    <row r="1554" spans="3:14">
      <c r="C1554" s="21">
        <v>45860</v>
      </c>
      <c r="D1554" s="20" t="s">
        <v>22</v>
      </c>
      <c r="E1554" s="20" t="s">
        <v>147</v>
      </c>
      <c r="F1554" s="20" t="s">
        <v>181</v>
      </c>
      <c r="G1554" s="20">
        <v>1302</v>
      </c>
      <c r="H1554" s="25">
        <v>0.50347222222222221</v>
      </c>
      <c r="I1554" s="25">
        <v>0.70486111111111116</v>
      </c>
      <c r="J1554" s="20">
        <v>12</v>
      </c>
      <c r="K1554" s="20">
        <v>0</v>
      </c>
      <c r="L1554" s="20">
        <v>12</v>
      </c>
      <c r="M1554" s="26">
        <v>0</v>
      </c>
      <c r="N1554" s="20"/>
    </row>
    <row r="1555" spans="3:14">
      <c r="C1555" s="21">
        <v>45860</v>
      </c>
      <c r="D1555" s="20" t="s">
        <v>254</v>
      </c>
      <c r="E1555" s="20" t="s">
        <v>13</v>
      </c>
      <c r="F1555" s="20" t="s">
        <v>250</v>
      </c>
      <c r="G1555" s="20">
        <v>942</v>
      </c>
      <c r="H1555" s="25">
        <v>0.8125</v>
      </c>
      <c r="I1555" s="25">
        <v>0.93402777777777779</v>
      </c>
      <c r="J1555" s="20">
        <v>45</v>
      </c>
      <c r="K1555" s="20">
        <v>0</v>
      </c>
      <c r="L1555" s="20">
        <v>45</v>
      </c>
      <c r="M1555" s="26">
        <v>0</v>
      </c>
      <c r="N1555" s="20"/>
    </row>
    <row r="1556" spans="3:14">
      <c r="C1556" s="21">
        <v>45860</v>
      </c>
      <c r="D1556" s="20" t="s">
        <v>24</v>
      </c>
      <c r="E1556" s="20" t="s">
        <v>236</v>
      </c>
      <c r="F1556" s="20" t="s">
        <v>278</v>
      </c>
      <c r="G1556" s="20">
        <v>763</v>
      </c>
      <c r="H1556" s="25">
        <v>0.67361111111111116</v>
      </c>
      <c r="I1556" s="25">
        <v>0.77430555555555558</v>
      </c>
      <c r="J1556" s="20">
        <v>45</v>
      </c>
      <c r="K1556" s="20">
        <v>45</v>
      </c>
      <c r="L1556" s="20">
        <v>0</v>
      </c>
      <c r="M1556" s="26">
        <v>100</v>
      </c>
      <c r="N1556" s="20"/>
    </row>
    <row r="1557" spans="3:14">
      <c r="C1557" s="21">
        <v>45861</v>
      </c>
      <c r="D1557" s="20" t="s">
        <v>185</v>
      </c>
      <c r="E1557" s="20" t="s">
        <v>147</v>
      </c>
      <c r="F1557" s="20" t="s">
        <v>181</v>
      </c>
      <c r="G1557" s="20">
        <v>2333</v>
      </c>
      <c r="H1557" s="25">
        <v>0.79513888888888884</v>
      </c>
      <c r="I1557" s="25">
        <v>0.85763888888888884</v>
      </c>
      <c r="J1557" s="20">
        <v>40</v>
      </c>
      <c r="K1557" s="20">
        <v>0</v>
      </c>
      <c r="L1557" s="20">
        <v>40</v>
      </c>
      <c r="M1557" s="26">
        <v>0</v>
      </c>
      <c r="N1557" s="20"/>
    </row>
    <row r="1558" spans="3:14">
      <c r="C1558" s="21">
        <v>45861</v>
      </c>
      <c r="D1558" s="20" t="s">
        <v>175</v>
      </c>
      <c r="E1558" s="20" t="s">
        <v>173</v>
      </c>
      <c r="F1558" s="20" t="s">
        <v>257</v>
      </c>
      <c r="G1558" s="20">
        <v>8055</v>
      </c>
      <c r="H1558" s="25">
        <v>0.5625</v>
      </c>
      <c r="I1558" s="25">
        <v>0.61458333333333337</v>
      </c>
      <c r="J1558" s="20">
        <v>10</v>
      </c>
      <c r="K1558" s="20">
        <v>0</v>
      </c>
      <c r="L1558" s="20">
        <v>10</v>
      </c>
      <c r="M1558" s="26">
        <v>0</v>
      </c>
      <c r="N1558" s="20"/>
    </row>
    <row r="1559" spans="3:14">
      <c r="C1559" s="21">
        <v>45862</v>
      </c>
      <c r="D1559" s="20" t="s">
        <v>560</v>
      </c>
      <c r="E1559" s="20" t="s">
        <v>111</v>
      </c>
      <c r="F1559" s="20" t="s">
        <v>265</v>
      </c>
      <c r="G1559" s="20">
        <v>393</v>
      </c>
      <c r="H1559" s="25">
        <v>0.6875</v>
      </c>
      <c r="I1559" s="25">
        <v>0.81597222222222221</v>
      </c>
      <c r="J1559" s="20">
        <v>27</v>
      </c>
      <c r="K1559" s="20">
        <v>0</v>
      </c>
      <c r="L1559" s="20">
        <v>27</v>
      </c>
      <c r="M1559" s="26">
        <v>0</v>
      </c>
      <c r="N1559" s="20"/>
    </row>
    <row r="1560" spans="3:14">
      <c r="C1560" s="21">
        <v>45863</v>
      </c>
      <c r="D1560" s="20" t="s">
        <v>185</v>
      </c>
      <c r="E1560" s="20" t="s">
        <v>147</v>
      </c>
      <c r="F1560" s="20" t="s">
        <v>181</v>
      </c>
      <c r="G1560" s="20">
        <v>2333</v>
      </c>
      <c r="H1560" s="25">
        <v>0.79513888888888884</v>
      </c>
      <c r="I1560" s="25">
        <v>0.85763888888888884</v>
      </c>
      <c r="J1560" s="20">
        <v>40</v>
      </c>
      <c r="K1560" s="20">
        <v>0</v>
      </c>
      <c r="L1560" s="20">
        <v>40</v>
      </c>
      <c r="M1560" s="26">
        <v>0</v>
      </c>
      <c r="N1560" s="20"/>
    </row>
    <row r="1561" spans="3:14">
      <c r="C1561" s="21">
        <v>45863</v>
      </c>
      <c r="D1561" s="20" t="s">
        <v>185</v>
      </c>
      <c r="E1561" s="20" t="s">
        <v>13</v>
      </c>
      <c r="F1561" s="20" t="s">
        <v>186</v>
      </c>
      <c r="G1561" s="20">
        <v>920</v>
      </c>
      <c r="H1561" s="25">
        <v>0.63888888888888884</v>
      </c>
      <c r="I1561" s="25">
        <v>0.78125</v>
      </c>
      <c r="J1561" s="20">
        <v>30</v>
      </c>
      <c r="K1561" s="20">
        <v>0</v>
      </c>
      <c r="L1561" s="20">
        <v>30</v>
      </c>
      <c r="M1561" s="26">
        <v>0</v>
      </c>
      <c r="N1561" s="20"/>
    </row>
    <row r="1562" spans="3:14">
      <c r="C1562" s="21">
        <v>45863</v>
      </c>
      <c r="D1562" s="20" t="s">
        <v>175</v>
      </c>
      <c r="E1562" s="20" t="s">
        <v>173</v>
      </c>
      <c r="F1562" s="20" t="s">
        <v>174</v>
      </c>
      <c r="G1562" s="20">
        <v>5003</v>
      </c>
      <c r="H1562" s="25">
        <v>0.81597222222222221</v>
      </c>
      <c r="I1562" s="25">
        <v>0.89930555555555558</v>
      </c>
      <c r="J1562" s="20">
        <v>10</v>
      </c>
      <c r="K1562" s="20">
        <v>0</v>
      </c>
      <c r="L1562" s="20">
        <v>10</v>
      </c>
      <c r="M1562" s="26">
        <v>0</v>
      </c>
      <c r="N1562" s="20"/>
    </row>
    <row r="1563" spans="3:14">
      <c r="C1563" s="21">
        <v>45863</v>
      </c>
      <c r="D1563" s="20" t="s">
        <v>111</v>
      </c>
      <c r="E1563" s="20" t="s">
        <v>13</v>
      </c>
      <c r="F1563" s="20" t="s">
        <v>265</v>
      </c>
      <c r="G1563" s="20">
        <v>103</v>
      </c>
      <c r="H1563" s="25">
        <v>9.375E-2</v>
      </c>
      <c r="I1563" s="25">
        <v>0.33680555555555558</v>
      </c>
      <c r="J1563" s="20">
        <v>27</v>
      </c>
      <c r="K1563" s="20">
        <v>0</v>
      </c>
      <c r="L1563" s="20">
        <v>27</v>
      </c>
      <c r="M1563" s="26">
        <v>0</v>
      </c>
      <c r="N1563" s="20"/>
    </row>
    <row r="1564" spans="3:14">
      <c r="C1564" s="21">
        <v>45863</v>
      </c>
      <c r="D1564" s="20" t="s">
        <v>173</v>
      </c>
      <c r="E1564" s="20" t="s">
        <v>13</v>
      </c>
      <c r="F1564" s="20" t="s">
        <v>174</v>
      </c>
      <c r="G1564" s="20">
        <v>5001</v>
      </c>
      <c r="H1564" s="25">
        <v>0.35416666666666669</v>
      </c>
      <c r="I1564" s="25">
        <v>0.53125</v>
      </c>
      <c r="J1564" s="20">
        <v>10</v>
      </c>
      <c r="K1564" s="20">
        <v>0</v>
      </c>
      <c r="L1564" s="20">
        <v>10</v>
      </c>
      <c r="M1564" s="26">
        <v>0</v>
      </c>
      <c r="N1564" s="20"/>
    </row>
    <row r="1565" spans="3:14">
      <c r="C1565" s="21">
        <v>45863</v>
      </c>
      <c r="D1565" s="20" t="s">
        <v>13</v>
      </c>
      <c r="E1565" s="20" t="s">
        <v>185</v>
      </c>
      <c r="F1565" s="20" t="s">
        <v>186</v>
      </c>
      <c r="G1565" s="20">
        <v>921</v>
      </c>
      <c r="H1565" s="25">
        <v>0.81597222222222221</v>
      </c>
      <c r="I1565" s="25">
        <v>2.0833333333333332E-2</v>
      </c>
      <c r="J1565" s="20">
        <v>30</v>
      </c>
      <c r="K1565" s="20">
        <v>6</v>
      </c>
      <c r="L1565" s="20">
        <v>24</v>
      </c>
      <c r="M1565" s="26">
        <v>20</v>
      </c>
      <c r="N1565" s="20"/>
    </row>
    <row r="1566" spans="3:14">
      <c r="C1566" s="21">
        <v>45864</v>
      </c>
      <c r="D1566" s="20" t="s">
        <v>111</v>
      </c>
      <c r="E1566" s="20" t="s">
        <v>410</v>
      </c>
      <c r="F1566" s="20" t="s">
        <v>265</v>
      </c>
      <c r="G1566" s="20">
        <v>406</v>
      </c>
      <c r="H1566" s="25">
        <v>0.90625</v>
      </c>
      <c r="I1566" s="25">
        <v>0.2986111111111111</v>
      </c>
      <c r="J1566" s="20">
        <v>27</v>
      </c>
      <c r="K1566" s="20">
        <v>6</v>
      </c>
      <c r="L1566" s="20">
        <v>21</v>
      </c>
      <c r="M1566" s="26">
        <v>22.222222222222221</v>
      </c>
      <c r="N1566" s="20"/>
    </row>
    <row r="1567" spans="3:14">
      <c r="C1567" s="21">
        <v>45864</v>
      </c>
      <c r="D1567" s="20" t="s">
        <v>173</v>
      </c>
      <c r="E1567" s="20" t="s">
        <v>13</v>
      </c>
      <c r="F1567" s="20" t="s">
        <v>174</v>
      </c>
      <c r="G1567" s="20">
        <v>6001</v>
      </c>
      <c r="H1567" s="25">
        <v>0.37847222222222221</v>
      </c>
      <c r="I1567" s="25">
        <v>0.55902777777777779</v>
      </c>
      <c r="J1567" s="20">
        <v>10</v>
      </c>
      <c r="K1567" s="20">
        <v>0</v>
      </c>
      <c r="L1567" s="20">
        <v>10</v>
      </c>
      <c r="M1567" s="26">
        <v>0</v>
      </c>
      <c r="N1567" s="20"/>
    </row>
    <row r="1568" spans="3:14">
      <c r="C1568" s="21">
        <v>45864</v>
      </c>
      <c r="D1568" s="20" t="s">
        <v>332</v>
      </c>
      <c r="E1568" s="20" t="s">
        <v>111</v>
      </c>
      <c r="F1568" s="20" t="s">
        <v>265</v>
      </c>
      <c r="G1568" s="20">
        <v>213</v>
      </c>
      <c r="H1568" s="25">
        <v>0.66319444444444442</v>
      </c>
      <c r="I1568" s="25">
        <v>0.76041666666666663</v>
      </c>
      <c r="J1568" s="20">
        <v>27</v>
      </c>
      <c r="K1568" s="20">
        <v>0</v>
      </c>
      <c r="L1568" s="20">
        <v>27</v>
      </c>
      <c r="M1568" s="26">
        <v>0</v>
      </c>
      <c r="N1568" s="20"/>
    </row>
    <row r="1569" spans="3:14">
      <c r="C1569" s="21">
        <v>45864</v>
      </c>
      <c r="D1569" s="20" t="s">
        <v>13</v>
      </c>
      <c r="E1569" s="20" t="s">
        <v>111</v>
      </c>
      <c r="F1569" s="20" t="s">
        <v>265</v>
      </c>
      <c r="G1569" s="20">
        <v>104</v>
      </c>
      <c r="H1569" s="25">
        <v>0.44097222222222221</v>
      </c>
      <c r="I1569" s="25">
        <v>0.80902777777777779</v>
      </c>
      <c r="J1569" s="20">
        <v>27</v>
      </c>
      <c r="K1569" s="20">
        <v>6</v>
      </c>
      <c r="L1569" s="20">
        <v>21</v>
      </c>
      <c r="M1569" s="26">
        <v>22.222222222222221</v>
      </c>
      <c r="N1569" s="20"/>
    </row>
    <row r="1570" spans="3:14">
      <c r="C1570" s="21">
        <v>45864</v>
      </c>
      <c r="D1570" s="20" t="s">
        <v>13</v>
      </c>
      <c r="E1570" s="20" t="s">
        <v>392</v>
      </c>
      <c r="F1570" s="20" t="s">
        <v>250</v>
      </c>
      <c r="G1570" s="20">
        <v>1355</v>
      </c>
      <c r="H1570" s="25">
        <v>0.46527777777777779</v>
      </c>
      <c r="I1570" s="25">
        <v>0.50347222222222221</v>
      </c>
      <c r="J1570" s="20">
        <v>30</v>
      </c>
      <c r="K1570" s="20">
        <v>0</v>
      </c>
      <c r="L1570" s="20">
        <v>30</v>
      </c>
      <c r="M1570" s="26">
        <v>0</v>
      </c>
      <c r="N1570" s="20"/>
    </row>
    <row r="1571" spans="3:14">
      <c r="C1571" s="21">
        <v>45864</v>
      </c>
      <c r="D1571" s="20" t="s">
        <v>13</v>
      </c>
      <c r="E1571" s="20" t="s">
        <v>183</v>
      </c>
      <c r="F1571" s="20" t="s">
        <v>174</v>
      </c>
      <c r="G1571" s="20">
        <v>6002</v>
      </c>
      <c r="H1571" s="25">
        <v>0.60069444444444442</v>
      </c>
      <c r="I1571" s="25">
        <v>0.85069444444444442</v>
      </c>
      <c r="J1571" s="20">
        <v>10</v>
      </c>
      <c r="K1571" s="20">
        <v>2</v>
      </c>
      <c r="L1571" s="20">
        <v>8</v>
      </c>
      <c r="M1571" s="26">
        <v>20</v>
      </c>
      <c r="N1571" s="20"/>
    </row>
    <row r="1572" spans="3:14">
      <c r="C1572" s="21">
        <v>45864</v>
      </c>
      <c r="D1572" s="20" t="s">
        <v>241</v>
      </c>
      <c r="E1572" s="20" t="s">
        <v>13</v>
      </c>
      <c r="F1572" s="20" t="s">
        <v>250</v>
      </c>
      <c r="G1572" s="20">
        <v>1852</v>
      </c>
      <c r="H1572" s="25">
        <v>0.54861111111111116</v>
      </c>
      <c r="I1572" s="25">
        <v>0.67361111111111116</v>
      </c>
      <c r="J1572" s="20">
        <v>30</v>
      </c>
      <c r="K1572" s="20">
        <v>0</v>
      </c>
      <c r="L1572" s="20">
        <v>30</v>
      </c>
      <c r="M1572" s="26">
        <v>0</v>
      </c>
      <c r="N1572" s="20"/>
    </row>
    <row r="1573" spans="3:14">
      <c r="C1573" s="21">
        <v>45865</v>
      </c>
      <c r="D1573" s="20" t="s">
        <v>33</v>
      </c>
      <c r="E1573" s="20" t="s">
        <v>147</v>
      </c>
      <c r="F1573" s="20" t="s">
        <v>181</v>
      </c>
      <c r="G1573" s="20">
        <v>1304</v>
      </c>
      <c r="H1573" s="25">
        <v>0.5</v>
      </c>
      <c r="I1573" s="25">
        <v>0.72569444444444442</v>
      </c>
      <c r="J1573" s="20">
        <v>12</v>
      </c>
      <c r="K1573" s="20">
        <v>6</v>
      </c>
      <c r="L1573" s="20">
        <v>6</v>
      </c>
      <c r="M1573" s="26">
        <v>50</v>
      </c>
      <c r="N1573" s="20"/>
    </row>
    <row r="1574" spans="3:14">
      <c r="C1574" s="21">
        <v>45865</v>
      </c>
      <c r="D1574" s="20" t="s">
        <v>111</v>
      </c>
      <c r="E1574" s="20" t="s">
        <v>13</v>
      </c>
      <c r="F1574" s="20" t="s">
        <v>265</v>
      </c>
      <c r="G1574" s="20">
        <v>103</v>
      </c>
      <c r="H1574" s="25">
        <v>9.375E-2</v>
      </c>
      <c r="I1574" s="25">
        <v>0.33680555555555558</v>
      </c>
      <c r="J1574" s="20">
        <v>27</v>
      </c>
      <c r="K1574" s="20">
        <v>0</v>
      </c>
      <c r="L1574" s="20">
        <v>27</v>
      </c>
      <c r="M1574" s="26">
        <v>0</v>
      </c>
      <c r="N1574" s="20"/>
    </row>
    <row r="1575" spans="3:14">
      <c r="C1575" s="21">
        <v>45865</v>
      </c>
      <c r="D1575" s="20" t="s">
        <v>36</v>
      </c>
      <c r="E1575" s="20" t="s">
        <v>147</v>
      </c>
      <c r="F1575" s="20" t="s">
        <v>181</v>
      </c>
      <c r="G1575" s="20">
        <v>1854</v>
      </c>
      <c r="H1575" s="25">
        <v>0.5</v>
      </c>
      <c r="I1575" s="25">
        <v>0.69097222222222221</v>
      </c>
      <c r="J1575" s="20">
        <v>16</v>
      </c>
      <c r="K1575" s="20">
        <v>2</v>
      </c>
      <c r="L1575" s="20">
        <v>14</v>
      </c>
      <c r="M1575" s="26">
        <v>12.5</v>
      </c>
      <c r="N1575" s="20"/>
    </row>
    <row r="1576" spans="3:14">
      <c r="C1576" s="21">
        <v>45865</v>
      </c>
      <c r="D1576" s="20" t="s">
        <v>36</v>
      </c>
      <c r="E1576" s="20" t="s">
        <v>394</v>
      </c>
      <c r="F1576" s="20" t="s">
        <v>395</v>
      </c>
      <c r="G1576" s="20">
        <v>438</v>
      </c>
      <c r="H1576" s="25">
        <v>0.55902777777777779</v>
      </c>
      <c r="I1576" s="25">
        <v>0.68402777777777779</v>
      </c>
      <c r="J1576" s="20">
        <v>12</v>
      </c>
      <c r="K1576" s="20">
        <v>8</v>
      </c>
      <c r="L1576" s="20">
        <v>4</v>
      </c>
      <c r="M1576" s="26">
        <v>66.666666666666671</v>
      </c>
      <c r="N1576" s="20"/>
    </row>
    <row r="1577" spans="3:14">
      <c r="C1577" s="21">
        <v>45865</v>
      </c>
      <c r="D1577" s="20" t="s">
        <v>37</v>
      </c>
      <c r="E1577" s="20" t="s">
        <v>147</v>
      </c>
      <c r="F1577" s="20" t="s">
        <v>181</v>
      </c>
      <c r="G1577" s="20">
        <v>1318</v>
      </c>
      <c r="H1577" s="25">
        <v>0.76736111111111116</v>
      </c>
      <c r="I1577" s="25">
        <v>0.97916666666666663</v>
      </c>
      <c r="J1577" s="20">
        <v>20</v>
      </c>
      <c r="K1577" s="20">
        <v>0</v>
      </c>
      <c r="L1577" s="20">
        <v>20</v>
      </c>
      <c r="M1577" s="26">
        <v>0</v>
      </c>
      <c r="N1577" s="20"/>
    </row>
    <row r="1578" spans="3:14">
      <c r="C1578" s="21">
        <v>45865</v>
      </c>
      <c r="D1578" s="20" t="s">
        <v>223</v>
      </c>
      <c r="E1578" s="20" t="s">
        <v>13</v>
      </c>
      <c r="F1578" s="20" t="s">
        <v>250</v>
      </c>
      <c r="G1578" s="20">
        <v>872</v>
      </c>
      <c r="H1578" s="25">
        <v>0.64930555555555558</v>
      </c>
      <c r="I1578" s="25">
        <v>0.78819444444444442</v>
      </c>
      <c r="J1578" s="20">
        <v>45</v>
      </c>
      <c r="K1578" s="20">
        <v>25</v>
      </c>
      <c r="L1578" s="20">
        <v>20</v>
      </c>
      <c r="M1578" s="26">
        <v>55.555555555555557</v>
      </c>
      <c r="N1578" s="20"/>
    </row>
    <row r="1579" spans="3:14">
      <c r="C1579" s="21">
        <v>45865</v>
      </c>
      <c r="D1579" s="20" t="s">
        <v>232</v>
      </c>
      <c r="E1579" s="20" t="s">
        <v>13</v>
      </c>
      <c r="F1579" s="20" t="s">
        <v>250</v>
      </c>
      <c r="G1579" s="20">
        <v>694</v>
      </c>
      <c r="H1579" s="25">
        <v>0.5</v>
      </c>
      <c r="I1579" s="25">
        <v>0.63194444444444442</v>
      </c>
      <c r="J1579" s="20">
        <v>40</v>
      </c>
      <c r="K1579" s="20">
        <v>0</v>
      </c>
      <c r="L1579" s="20">
        <v>40</v>
      </c>
      <c r="M1579" s="26">
        <v>0</v>
      </c>
      <c r="N1579" s="20"/>
    </row>
    <row r="1580" spans="3:14">
      <c r="C1580" s="21">
        <v>45865</v>
      </c>
      <c r="D1580" s="20" t="s">
        <v>252</v>
      </c>
      <c r="E1580" s="20" t="s">
        <v>36</v>
      </c>
      <c r="F1580" s="20" t="s">
        <v>272</v>
      </c>
      <c r="G1580" s="20">
        <v>76</v>
      </c>
      <c r="H1580" s="25">
        <v>0.58680555555555558</v>
      </c>
      <c r="I1580" s="25">
        <v>0.66319444444444442</v>
      </c>
      <c r="J1580" s="20">
        <v>12</v>
      </c>
      <c r="K1580" s="20">
        <v>0</v>
      </c>
      <c r="L1580" s="20">
        <v>12</v>
      </c>
      <c r="M1580" s="26">
        <v>0</v>
      </c>
      <c r="N1580" s="20"/>
    </row>
    <row r="1581" spans="3:14">
      <c r="C1581" s="21">
        <v>45865</v>
      </c>
      <c r="D1581" s="20" t="s">
        <v>252</v>
      </c>
      <c r="E1581" s="20" t="s">
        <v>13</v>
      </c>
      <c r="F1581" s="20" t="s">
        <v>272</v>
      </c>
      <c r="G1581" s="20">
        <v>60</v>
      </c>
      <c r="H1581" s="25">
        <v>0.60763888888888884</v>
      </c>
      <c r="I1581" s="25">
        <v>0.71527777777777779</v>
      </c>
      <c r="J1581" s="20">
        <v>26</v>
      </c>
      <c r="K1581" s="20">
        <v>0</v>
      </c>
      <c r="L1581" s="20">
        <v>26</v>
      </c>
      <c r="M1581" s="26">
        <v>0</v>
      </c>
      <c r="N1581" s="20"/>
    </row>
    <row r="1582" spans="3:14">
      <c r="C1582" s="21">
        <v>45865</v>
      </c>
      <c r="D1582" s="20" t="s">
        <v>252</v>
      </c>
      <c r="E1582" s="20" t="s">
        <v>336</v>
      </c>
      <c r="F1582" s="20" t="s">
        <v>272</v>
      </c>
      <c r="G1582" s="20">
        <v>582</v>
      </c>
      <c r="H1582" s="25">
        <v>0.38541666666666669</v>
      </c>
      <c r="I1582" s="25">
        <v>0.44444444444444442</v>
      </c>
      <c r="J1582" s="20">
        <v>15</v>
      </c>
      <c r="K1582" s="20">
        <v>0</v>
      </c>
      <c r="L1582" s="20">
        <v>15</v>
      </c>
      <c r="M1582" s="26">
        <v>0</v>
      </c>
      <c r="N1582" s="20"/>
    </row>
    <row r="1583" spans="3:14">
      <c r="C1583" s="21">
        <v>45865</v>
      </c>
      <c r="D1583" s="20" t="s">
        <v>147</v>
      </c>
      <c r="E1583" s="20" t="s">
        <v>33</v>
      </c>
      <c r="F1583" s="20" t="s">
        <v>181</v>
      </c>
      <c r="G1583" s="20">
        <v>1305</v>
      </c>
      <c r="H1583" s="25">
        <v>0.55208333333333337</v>
      </c>
      <c r="I1583" s="25">
        <v>0.70833333333333337</v>
      </c>
      <c r="J1583" s="20">
        <v>12</v>
      </c>
      <c r="K1583" s="20">
        <v>0</v>
      </c>
      <c r="L1583" s="20">
        <v>12</v>
      </c>
      <c r="M1583" s="26">
        <v>0</v>
      </c>
      <c r="N1583" s="20"/>
    </row>
    <row r="1584" spans="3:14">
      <c r="C1584" s="21">
        <v>45865</v>
      </c>
      <c r="D1584" s="20" t="s">
        <v>147</v>
      </c>
      <c r="E1584" s="20" t="s">
        <v>180</v>
      </c>
      <c r="F1584" s="20" t="s">
        <v>181</v>
      </c>
      <c r="G1584" s="20">
        <v>2020</v>
      </c>
      <c r="H1584" s="25">
        <v>0.76736111111111116</v>
      </c>
      <c r="I1584" s="25">
        <v>0.82986111111111116</v>
      </c>
      <c r="J1584" s="20">
        <v>58</v>
      </c>
      <c r="K1584" s="20">
        <v>6</v>
      </c>
      <c r="L1584" s="20">
        <v>52</v>
      </c>
      <c r="M1584" s="26">
        <v>10.344827586206897</v>
      </c>
      <c r="N1584" s="20"/>
    </row>
    <row r="1585" spans="3:14">
      <c r="C1585" s="21">
        <v>45865</v>
      </c>
      <c r="D1585" s="20" t="s">
        <v>147</v>
      </c>
      <c r="E1585" s="20" t="s">
        <v>180</v>
      </c>
      <c r="F1585" s="20" t="s">
        <v>181</v>
      </c>
      <c r="G1585" s="20">
        <v>2022</v>
      </c>
      <c r="H1585" s="25">
        <v>0.83680555555555558</v>
      </c>
      <c r="I1585" s="25">
        <v>0.90277777777777779</v>
      </c>
      <c r="J1585" s="20">
        <v>12</v>
      </c>
      <c r="K1585" s="20">
        <v>6</v>
      </c>
      <c r="L1585" s="20">
        <v>6</v>
      </c>
      <c r="M1585" s="26">
        <v>50</v>
      </c>
      <c r="N1585" s="20"/>
    </row>
    <row r="1586" spans="3:14">
      <c r="C1586" s="21">
        <v>45865</v>
      </c>
      <c r="D1586" s="20" t="s">
        <v>147</v>
      </c>
      <c r="E1586" s="20" t="s">
        <v>36</v>
      </c>
      <c r="F1586" s="20" t="s">
        <v>181</v>
      </c>
      <c r="G1586" s="20">
        <v>1855</v>
      </c>
      <c r="H1586" s="25">
        <v>0.59722222222222221</v>
      </c>
      <c r="I1586" s="25">
        <v>0.71180555555555558</v>
      </c>
      <c r="J1586" s="20">
        <v>16</v>
      </c>
      <c r="K1586" s="20">
        <v>0</v>
      </c>
      <c r="L1586" s="20">
        <v>16</v>
      </c>
      <c r="M1586" s="26">
        <v>0</v>
      </c>
      <c r="N1586" s="20"/>
    </row>
    <row r="1587" spans="3:14">
      <c r="C1587" s="21">
        <v>45865</v>
      </c>
      <c r="D1587" s="20" t="s">
        <v>147</v>
      </c>
      <c r="E1587" s="20" t="s">
        <v>37</v>
      </c>
      <c r="F1587" s="20" t="s">
        <v>181</v>
      </c>
      <c r="G1587" s="20">
        <v>1317</v>
      </c>
      <c r="H1587" s="25">
        <v>0.58680555555555558</v>
      </c>
      <c r="I1587" s="25">
        <v>0.72569444444444442</v>
      </c>
      <c r="J1587" s="20">
        <v>20</v>
      </c>
      <c r="K1587" s="20">
        <v>0</v>
      </c>
      <c r="L1587" s="20">
        <v>20</v>
      </c>
      <c r="M1587" s="26">
        <v>0</v>
      </c>
      <c r="N1587" s="20"/>
    </row>
    <row r="1588" spans="3:14">
      <c r="C1588" s="21">
        <v>45865</v>
      </c>
      <c r="D1588" s="20" t="s">
        <v>147</v>
      </c>
      <c r="E1588" s="20" t="s">
        <v>13</v>
      </c>
      <c r="F1588" s="20" t="s">
        <v>181</v>
      </c>
      <c r="G1588" s="20">
        <v>1859</v>
      </c>
      <c r="H1588" s="25">
        <v>0.55208333333333337</v>
      </c>
      <c r="I1588" s="25">
        <v>0.70138888888888884</v>
      </c>
      <c r="J1588" s="20">
        <v>30</v>
      </c>
      <c r="K1588" s="20">
        <v>0</v>
      </c>
      <c r="L1588" s="20">
        <v>30</v>
      </c>
      <c r="M1588" s="26">
        <v>0</v>
      </c>
      <c r="N1588" s="20"/>
    </row>
    <row r="1589" spans="3:14">
      <c r="C1589" s="21">
        <v>45865</v>
      </c>
      <c r="D1589" s="20" t="s">
        <v>147</v>
      </c>
      <c r="E1589" s="20" t="s">
        <v>22</v>
      </c>
      <c r="F1589" s="20" t="s">
        <v>181</v>
      </c>
      <c r="G1589" s="20">
        <v>1313</v>
      </c>
      <c r="H1589" s="25">
        <v>0.59375</v>
      </c>
      <c r="I1589" s="25">
        <v>0.72569444444444442</v>
      </c>
      <c r="J1589" s="20">
        <v>12</v>
      </c>
      <c r="K1589" s="20">
        <v>0</v>
      </c>
      <c r="L1589" s="20">
        <v>12</v>
      </c>
      <c r="M1589" s="26">
        <v>0</v>
      </c>
      <c r="N1589" s="20"/>
    </row>
    <row r="1590" spans="3:14">
      <c r="C1590" s="21">
        <v>45865</v>
      </c>
      <c r="D1590" s="20" t="s">
        <v>13</v>
      </c>
      <c r="E1590" s="20" t="s">
        <v>223</v>
      </c>
      <c r="F1590" s="20" t="s">
        <v>250</v>
      </c>
      <c r="G1590" s="20">
        <v>871</v>
      </c>
      <c r="H1590" s="25">
        <v>0.48958333333333331</v>
      </c>
      <c r="I1590" s="25">
        <v>0.62152777777777779</v>
      </c>
      <c r="J1590" s="20">
        <v>45</v>
      </c>
      <c r="K1590" s="20">
        <v>0</v>
      </c>
      <c r="L1590" s="20">
        <v>45</v>
      </c>
      <c r="M1590" s="26">
        <v>0</v>
      </c>
      <c r="N1590" s="20"/>
    </row>
    <row r="1591" spans="3:14">
      <c r="C1591" s="21">
        <v>45865</v>
      </c>
      <c r="D1591" s="20" t="s">
        <v>13</v>
      </c>
      <c r="E1591" s="20" t="s">
        <v>232</v>
      </c>
      <c r="F1591" s="20" t="s">
        <v>250</v>
      </c>
      <c r="G1591" s="20">
        <v>695</v>
      </c>
      <c r="H1591" s="25">
        <v>0.60763888888888884</v>
      </c>
      <c r="I1591" s="25">
        <v>0.71875</v>
      </c>
      <c r="J1591" s="20">
        <v>40</v>
      </c>
      <c r="K1591" s="20">
        <v>0</v>
      </c>
      <c r="L1591" s="20">
        <v>40</v>
      </c>
      <c r="M1591" s="26">
        <v>0</v>
      </c>
      <c r="N1591" s="20"/>
    </row>
    <row r="1592" spans="3:14">
      <c r="C1592" s="21">
        <v>45865</v>
      </c>
      <c r="D1592" s="20" t="s">
        <v>13</v>
      </c>
      <c r="E1592" s="20" t="s">
        <v>252</v>
      </c>
      <c r="F1592" s="20" t="s">
        <v>272</v>
      </c>
      <c r="G1592" s="20">
        <v>59</v>
      </c>
      <c r="H1592" s="25">
        <v>0.24305555555555555</v>
      </c>
      <c r="I1592" s="25">
        <v>0.34375</v>
      </c>
      <c r="J1592" s="20">
        <v>15</v>
      </c>
      <c r="K1592" s="20">
        <v>0</v>
      </c>
      <c r="L1592" s="20">
        <v>15</v>
      </c>
      <c r="M1592" s="26">
        <v>0</v>
      </c>
      <c r="N1592" s="20"/>
    </row>
    <row r="1593" spans="3:14">
      <c r="C1593" s="21">
        <v>45865</v>
      </c>
      <c r="D1593" s="20" t="s">
        <v>13</v>
      </c>
      <c r="E1593" s="20" t="s">
        <v>147</v>
      </c>
      <c r="F1593" s="20" t="s">
        <v>181</v>
      </c>
      <c r="G1593" s="20">
        <v>1858</v>
      </c>
      <c r="H1593" s="25">
        <v>0.49652777777777779</v>
      </c>
      <c r="I1593" s="25">
        <v>0.71527777777777779</v>
      </c>
      <c r="J1593" s="20">
        <v>30</v>
      </c>
      <c r="K1593" s="20">
        <v>4</v>
      </c>
      <c r="L1593" s="20">
        <v>26</v>
      </c>
      <c r="M1593" s="26">
        <v>13.333333333333334</v>
      </c>
      <c r="N1593" s="20"/>
    </row>
    <row r="1594" spans="3:14">
      <c r="C1594" s="21">
        <v>45865</v>
      </c>
      <c r="D1594" s="20" t="s">
        <v>13</v>
      </c>
      <c r="E1594" s="20" t="s">
        <v>424</v>
      </c>
      <c r="F1594" s="20" t="s">
        <v>549</v>
      </c>
      <c r="G1594" s="20">
        <v>5113</v>
      </c>
      <c r="H1594" s="25">
        <v>0.33333333333333331</v>
      </c>
      <c r="I1594" s="25">
        <v>0.40972222222222221</v>
      </c>
      <c r="J1594" s="20">
        <v>189</v>
      </c>
      <c r="K1594" s="20">
        <v>50</v>
      </c>
      <c r="L1594" s="20">
        <v>139</v>
      </c>
      <c r="M1594" s="26">
        <v>26.455026455026456</v>
      </c>
      <c r="N1594" s="20"/>
    </row>
    <row r="1595" spans="3:14">
      <c r="C1595" s="21">
        <v>45865</v>
      </c>
      <c r="D1595" s="20" t="s">
        <v>13</v>
      </c>
      <c r="E1595" s="20" t="s">
        <v>358</v>
      </c>
      <c r="F1595" s="20" t="s">
        <v>528</v>
      </c>
      <c r="G1595" s="20">
        <v>416</v>
      </c>
      <c r="H1595" s="25">
        <v>0.51736111111111116</v>
      </c>
      <c r="I1595" s="25">
        <v>0.71875</v>
      </c>
      <c r="J1595" s="20">
        <v>36</v>
      </c>
      <c r="K1595" s="20">
        <v>8</v>
      </c>
      <c r="L1595" s="20">
        <v>28</v>
      </c>
      <c r="M1595" s="26">
        <v>22.222222222222221</v>
      </c>
      <c r="N1595" s="20"/>
    </row>
    <row r="1596" spans="3:14">
      <c r="C1596" s="21">
        <v>45865</v>
      </c>
      <c r="D1596" s="20" t="s">
        <v>13</v>
      </c>
      <c r="E1596" s="20" t="s">
        <v>358</v>
      </c>
      <c r="F1596" s="20" t="s">
        <v>278</v>
      </c>
      <c r="G1596" s="20">
        <v>787</v>
      </c>
      <c r="H1596" s="25">
        <v>0.64583333333333337</v>
      </c>
      <c r="I1596" s="25">
        <v>0.85069444444444442</v>
      </c>
      <c r="J1596" s="20">
        <v>45</v>
      </c>
      <c r="K1596" s="20">
        <v>2</v>
      </c>
      <c r="L1596" s="20">
        <v>43</v>
      </c>
      <c r="M1596" s="26">
        <v>4.4444444444444446</v>
      </c>
      <c r="N1596" s="20"/>
    </row>
    <row r="1597" spans="3:14">
      <c r="C1597" s="21">
        <v>45865</v>
      </c>
      <c r="D1597" s="20" t="s">
        <v>13</v>
      </c>
      <c r="E1597" s="20" t="s">
        <v>236</v>
      </c>
      <c r="F1597" s="20" t="s">
        <v>250</v>
      </c>
      <c r="G1597" s="20">
        <v>809</v>
      </c>
      <c r="H1597" s="25">
        <v>0.49652777777777779</v>
      </c>
      <c r="I1597" s="25">
        <v>0.61805555555555558</v>
      </c>
      <c r="J1597" s="20">
        <v>45</v>
      </c>
      <c r="K1597" s="20">
        <v>13</v>
      </c>
      <c r="L1597" s="20">
        <v>32</v>
      </c>
      <c r="M1597" s="26">
        <v>28.888888888888889</v>
      </c>
      <c r="N1597" s="20"/>
    </row>
    <row r="1598" spans="3:14">
      <c r="C1598" s="21">
        <v>45865</v>
      </c>
      <c r="D1598" s="20" t="s">
        <v>13</v>
      </c>
      <c r="E1598" s="20" t="s">
        <v>301</v>
      </c>
      <c r="F1598" s="20" t="s">
        <v>549</v>
      </c>
      <c r="G1598" s="20">
        <v>5117</v>
      </c>
      <c r="H1598" s="25">
        <v>0.54861111111111116</v>
      </c>
      <c r="I1598" s="25">
        <v>0.75</v>
      </c>
      <c r="J1598" s="20">
        <v>189</v>
      </c>
      <c r="K1598" s="20">
        <v>64</v>
      </c>
      <c r="L1598" s="20">
        <v>125</v>
      </c>
      <c r="M1598" s="26">
        <v>33.862433862433861</v>
      </c>
      <c r="N1598" s="20"/>
    </row>
    <row r="1599" spans="3:14">
      <c r="C1599" s="21">
        <v>45865</v>
      </c>
      <c r="D1599" s="20" t="s">
        <v>13</v>
      </c>
      <c r="E1599" s="20" t="s">
        <v>394</v>
      </c>
      <c r="F1599" s="20" t="s">
        <v>395</v>
      </c>
      <c r="G1599" s="20">
        <v>434</v>
      </c>
      <c r="H1599" s="25">
        <v>0.64583333333333337</v>
      </c>
      <c r="I1599" s="25">
        <v>0.79513888888888884</v>
      </c>
      <c r="J1599" s="20">
        <v>35</v>
      </c>
      <c r="K1599" s="20">
        <v>2</v>
      </c>
      <c r="L1599" s="20">
        <v>33</v>
      </c>
      <c r="M1599" s="26">
        <v>5.7142857142857144</v>
      </c>
      <c r="N1599" s="20"/>
    </row>
    <row r="1600" spans="3:14">
      <c r="C1600" s="21">
        <v>45865</v>
      </c>
      <c r="D1600" s="20" t="s">
        <v>424</v>
      </c>
      <c r="E1600" s="20" t="s">
        <v>13</v>
      </c>
      <c r="F1600" s="20" t="s">
        <v>549</v>
      </c>
      <c r="G1600" s="20">
        <v>5114</v>
      </c>
      <c r="H1600" s="25">
        <v>0.44444444444444442</v>
      </c>
      <c r="I1600" s="25">
        <v>0.51388888888888884</v>
      </c>
      <c r="J1600" s="20">
        <v>189</v>
      </c>
      <c r="K1600" s="20">
        <v>117</v>
      </c>
      <c r="L1600" s="20">
        <v>72</v>
      </c>
      <c r="M1600" s="26">
        <v>61.904761904761905</v>
      </c>
      <c r="N1600" s="20"/>
    </row>
    <row r="1601" spans="3:14">
      <c r="C1601" s="21">
        <v>45865</v>
      </c>
      <c r="D1601" s="20" t="s">
        <v>196</v>
      </c>
      <c r="E1601" s="20" t="s">
        <v>13</v>
      </c>
      <c r="F1601" s="20" t="s">
        <v>193</v>
      </c>
      <c r="G1601" s="20">
        <v>1804</v>
      </c>
      <c r="H1601" s="25">
        <v>0.62152777777777779</v>
      </c>
      <c r="I1601" s="25">
        <v>0.73263888888888884</v>
      </c>
      <c r="J1601" s="20">
        <v>20</v>
      </c>
      <c r="K1601" s="20">
        <v>0</v>
      </c>
      <c r="L1601" s="20">
        <v>20</v>
      </c>
      <c r="M1601" s="26">
        <v>0</v>
      </c>
      <c r="N1601" s="20"/>
    </row>
    <row r="1602" spans="3:14">
      <c r="C1602" s="21">
        <v>45865</v>
      </c>
      <c r="D1602" s="20" t="s">
        <v>346</v>
      </c>
      <c r="E1602" s="20" t="s">
        <v>13</v>
      </c>
      <c r="F1602" s="20" t="s">
        <v>250</v>
      </c>
      <c r="G1602" s="20">
        <v>572</v>
      </c>
      <c r="H1602" s="25">
        <v>0.53125</v>
      </c>
      <c r="I1602" s="25">
        <v>0.61805555555555558</v>
      </c>
      <c r="J1602" s="20">
        <v>30</v>
      </c>
      <c r="K1602" s="20">
        <v>0</v>
      </c>
      <c r="L1602" s="20">
        <v>30</v>
      </c>
      <c r="M1602" s="26">
        <v>0</v>
      </c>
      <c r="N1602" s="20"/>
    </row>
    <row r="1603" spans="3:14">
      <c r="C1603" s="21">
        <v>45865</v>
      </c>
      <c r="D1603" s="20" t="s">
        <v>358</v>
      </c>
      <c r="E1603" s="20" t="s">
        <v>22</v>
      </c>
      <c r="F1603" s="20" t="s">
        <v>278</v>
      </c>
      <c r="G1603" s="20">
        <v>788</v>
      </c>
      <c r="H1603" s="25">
        <v>0.84722222222222221</v>
      </c>
      <c r="I1603" s="25">
        <v>0.96180555555555558</v>
      </c>
      <c r="J1603" s="20">
        <v>45</v>
      </c>
      <c r="K1603" s="20">
        <v>0</v>
      </c>
      <c r="L1603" s="20">
        <v>45</v>
      </c>
      <c r="M1603" s="26">
        <v>0</v>
      </c>
      <c r="N1603" s="20"/>
    </row>
    <row r="1604" spans="3:14">
      <c r="C1604" s="21">
        <v>45865</v>
      </c>
      <c r="D1604" s="20" t="s">
        <v>236</v>
      </c>
      <c r="E1604" s="20" t="s">
        <v>13</v>
      </c>
      <c r="F1604" s="20" t="s">
        <v>250</v>
      </c>
      <c r="G1604" s="20">
        <v>808</v>
      </c>
      <c r="H1604" s="25">
        <v>0.51736111111111116</v>
      </c>
      <c r="I1604" s="25">
        <v>0.64930555555555558</v>
      </c>
      <c r="J1604" s="20">
        <v>45</v>
      </c>
      <c r="K1604" s="20">
        <v>4</v>
      </c>
      <c r="L1604" s="20">
        <v>41</v>
      </c>
      <c r="M1604" s="26">
        <v>8.8888888888888893</v>
      </c>
      <c r="N1604" s="20"/>
    </row>
    <row r="1605" spans="3:14">
      <c r="C1605" s="21">
        <v>45865</v>
      </c>
      <c r="D1605" s="20" t="s">
        <v>336</v>
      </c>
      <c r="E1605" s="20" t="s">
        <v>252</v>
      </c>
      <c r="F1605" s="20" t="s">
        <v>272</v>
      </c>
      <c r="G1605" s="20">
        <v>585</v>
      </c>
      <c r="H1605" s="25">
        <v>0.47916666666666669</v>
      </c>
      <c r="I1605" s="25">
        <v>0.53819444444444442</v>
      </c>
      <c r="J1605" s="20">
        <v>38</v>
      </c>
      <c r="K1605" s="20">
        <v>0</v>
      </c>
      <c r="L1605" s="20">
        <v>38</v>
      </c>
      <c r="M1605" s="26">
        <v>0</v>
      </c>
      <c r="N1605" s="20"/>
    </row>
    <row r="1606" spans="3:14">
      <c r="C1606" s="21">
        <v>45865</v>
      </c>
      <c r="D1606" s="20" t="s">
        <v>301</v>
      </c>
      <c r="E1606" s="20" t="s">
        <v>13</v>
      </c>
      <c r="F1606" s="20" t="s">
        <v>549</v>
      </c>
      <c r="G1606" s="20">
        <v>5118</v>
      </c>
      <c r="H1606" s="25">
        <v>0.78472222222222221</v>
      </c>
      <c r="I1606" s="25">
        <v>0.90277777777777779</v>
      </c>
      <c r="J1606" s="20">
        <v>189</v>
      </c>
      <c r="K1606" s="20">
        <v>101</v>
      </c>
      <c r="L1606" s="20">
        <v>88</v>
      </c>
      <c r="M1606" s="26">
        <v>53.439153439153436</v>
      </c>
      <c r="N1606" s="20"/>
    </row>
    <row r="1607" spans="3:14">
      <c r="C1607" s="21">
        <v>45865</v>
      </c>
      <c r="D1607" s="20" t="s">
        <v>22</v>
      </c>
      <c r="E1607" s="20" t="s">
        <v>147</v>
      </c>
      <c r="F1607" s="20" t="s">
        <v>181</v>
      </c>
      <c r="G1607" s="20">
        <v>1302</v>
      </c>
      <c r="H1607" s="25">
        <v>0.4826388888888889</v>
      </c>
      <c r="I1607" s="25">
        <v>0.69097222222222221</v>
      </c>
      <c r="J1607" s="20">
        <v>12</v>
      </c>
      <c r="K1607" s="20">
        <v>0</v>
      </c>
      <c r="L1607" s="20">
        <v>12</v>
      </c>
      <c r="M1607" s="26">
        <v>0</v>
      </c>
      <c r="N1607" s="20"/>
    </row>
    <row r="1608" spans="3:14">
      <c r="C1608" s="21">
        <v>45865</v>
      </c>
      <c r="D1608" s="20" t="s">
        <v>394</v>
      </c>
      <c r="E1608" s="20" t="s">
        <v>36</v>
      </c>
      <c r="F1608" s="20" t="s">
        <v>395</v>
      </c>
      <c r="G1608" s="20">
        <v>437</v>
      </c>
      <c r="H1608" s="25">
        <v>0.3888888888888889</v>
      </c>
      <c r="I1608" s="25">
        <v>0.52083333333333337</v>
      </c>
      <c r="J1608" s="20">
        <v>12</v>
      </c>
      <c r="K1608" s="20">
        <v>0</v>
      </c>
      <c r="L1608" s="20">
        <v>12</v>
      </c>
      <c r="M1608" s="26">
        <v>0</v>
      </c>
      <c r="N1608" s="20"/>
    </row>
    <row r="1609" spans="3:14">
      <c r="C1609" s="21">
        <v>45865</v>
      </c>
      <c r="D1609" s="20" t="s">
        <v>394</v>
      </c>
      <c r="E1609" s="20" t="s">
        <v>13</v>
      </c>
      <c r="F1609" s="20" t="s">
        <v>395</v>
      </c>
      <c r="G1609" s="20">
        <v>433</v>
      </c>
      <c r="H1609" s="25">
        <v>0.44444444444444442</v>
      </c>
      <c r="I1609" s="25">
        <v>0.60763888888888884</v>
      </c>
      <c r="J1609" s="20">
        <v>35</v>
      </c>
      <c r="K1609" s="20">
        <v>0</v>
      </c>
      <c r="L1609" s="20">
        <v>35</v>
      </c>
      <c r="M1609" s="26">
        <v>0</v>
      </c>
      <c r="N1609" s="20"/>
    </row>
    <row r="1610" spans="3:14">
      <c r="C1610" s="21">
        <v>45866</v>
      </c>
      <c r="D1610" s="20" t="s">
        <v>185</v>
      </c>
      <c r="E1610" s="20" t="s">
        <v>13</v>
      </c>
      <c r="F1610" s="20" t="s">
        <v>186</v>
      </c>
      <c r="G1610" s="20">
        <v>920</v>
      </c>
      <c r="H1610" s="25">
        <v>0.63888888888888884</v>
      </c>
      <c r="I1610" s="25">
        <v>0.78125</v>
      </c>
      <c r="J1610" s="20">
        <v>30</v>
      </c>
      <c r="K1610" s="20">
        <v>28</v>
      </c>
      <c r="L1610" s="20">
        <v>2</v>
      </c>
      <c r="M1610" s="26">
        <v>93.333333333333329</v>
      </c>
      <c r="N1610" s="20"/>
    </row>
    <row r="1611" spans="3:14">
      <c r="C1611" s="21">
        <v>45866</v>
      </c>
      <c r="D1611" s="20" t="s">
        <v>79</v>
      </c>
      <c r="E1611" s="20" t="s">
        <v>266</v>
      </c>
      <c r="F1611" s="20" t="s">
        <v>558</v>
      </c>
      <c r="G1611" s="20">
        <v>610</v>
      </c>
      <c r="H1611" s="25">
        <v>0.61805555555555558</v>
      </c>
      <c r="I1611" s="25">
        <v>0.71527777777777779</v>
      </c>
      <c r="J1611" s="20">
        <v>40</v>
      </c>
      <c r="K1611" s="20">
        <v>0</v>
      </c>
      <c r="L1611" s="20">
        <v>40</v>
      </c>
      <c r="M1611" s="26">
        <v>0</v>
      </c>
      <c r="N1611" s="20"/>
    </row>
    <row r="1612" spans="3:14">
      <c r="C1612" s="21">
        <v>45866</v>
      </c>
      <c r="D1612" s="20" t="s">
        <v>188</v>
      </c>
      <c r="E1612" s="20" t="s">
        <v>13</v>
      </c>
      <c r="F1612" s="20" t="s">
        <v>250</v>
      </c>
      <c r="G1612" s="20">
        <v>1806</v>
      </c>
      <c r="H1612" s="25">
        <v>0.82638888888888884</v>
      </c>
      <c r="I1612" s="25">
        <v>0.95833333333333337</v>
      </c>
      <c r="J1612" s="20">
        <v>40</v>
      </c>
      <c r="K1612" s="20">
        <v>0</v>
      </c>
      <c r="L1612" s="20">
        <v>40</v>
      </c>
      <c r="M1612" s="26">
        <v>0</v>
      </c>
      <c r="N1612" s="20"/>
    </row>
    <row r="1613" spans="3:14">
      <c r="C1613" s="21">
        <v>45866</v>
      </c>
      <c r="D1613" s="20" t="s">
        <v>199</v>
      </c>
      <c r="E1613" s="20" t="s">
        <v>13</v>
      </c>
      <c r="F1613" s="20" t="s">
        <v>549</v>
      </c>
      <c r="G1613" s="20">
        <v>5116</v>
      </c>
      <c r="H1613" s="25">
        <v>0.49305555555555558</v>
      </c>
      <c r="I1613" s="25">
        <v>0.62152777777777779</v>
      </c>
      <c r="J1613" s="20">
        <v>189</v>
      </c>
      <c r="K1613" s="20">
        <v>13</v>
      </c>
      <c r="L1613" s="20">
        <v>176</v>
      </c>
      <c r="M1613" s="26">
        <v>6.8783068783068781</v>
      </c>
      <c r="N1613" s="20"/>
    </row>
    <row r="1614" spans="3:14">
      <c r="C1614" s="21">
        <v>45866</v>
      </c>
      <c r="D1614" s="20" t="s">
        <v>173</v>
      </c>
      <c r="E1614" s="20" t="s">
        <v>13</v>
      </c>
      <c r="F1614" s="20" t="s">
        <v>174</v>
      </c>
      <c r="G1614" s="20">
        <v>1001</v>
      </c>
      <c r="H1614" s="25">
        <v>0.3125</v>
      </c>
      <c r="I1614" s="25">
        <v>0.4861111111111111</v>
      </c>
      <c r="J1614" s="20">
        <v>10</v>
      </c>
      <c r="K1614" s="20">
        <v>0</v>
      </c>
      <c r="L1614" s="20">
        <v>10</v>
      </c>
      <c r="M1614" s="26">
        <v>0</v>
      </c>
      <c r="N1614" s="20"/>
    </row>
    <row r="1615" spans="3:14">
      <c r="C1615" s="21">
        <v>45866</v>
      </c>
      <c r="D1615" s="20" t="s">
        <v>313</v>
      </c>
      <c r="E1615" s="20" t="s">
        <v>13</v>
      </c>
      <c r="F1615" s="20" t="s">
        <v>250</v>
      </c>
      <c r="G1615" s="20">
        <v>1916</v>
      </c>
      <c r="H1615" s="25">
        <v>0.4236111111111111</v>
      </c>
      <c r="I1615" s="25">
        <v>0.58680555555555558</v>
      </c>
      <c r="J1615" s="20">
        <v>30</v>
      </c>
      <c r="K1615" s="20">
        <v>0</v>
      </c>
      <c r="L1615" s="20">
        <v>30</v>
      </c>
      <c r="M1615" s="26">
        <v>0</v>
      </c>
      <c r="N1615" s="20"/>
    </row>
    <row r="1616" spans="3:14">
      <c r="C1616" s="21">
        <v>45866</v>
      </c>
      <c r="D1616" s="20" t="s">
        <v>147</v>
      </c>
      <c r="E1616" s="20" t="s">
        <v>180</v>
      </c>
      <c r="F1616" s="20" t="s">
        <v>181</v>
      </c>
      <c r="G1616" s="20">
        <v>2232</v>
      </c>
      <c r="H1616" s="25">
        <v>5.5555555555555552E-2</v>
      </c>
      <c r="I1616" s="25">
        <v>0.11805555555555555</v>
      </c>
      <c r="J1616" s="20">
        <v>20</v>
      </c>
      <c r="K1616" s="20">
        <v>0</v>
      </c>
      <c r="L1616" s="20">
        <v>20</v>
      </c>
      <c r="M1616" s="26">
        <v>0</v>
      </c>
      <c r="N1616" s="20"/>
    </row>
    <row r="1617" spans="3:14">
      <c r="C1617" s="21">
        <v>45866</v>
      </c>
      <c r="D1617" s="20" t="s">
        <v>266</v>
      </c>
      <c r="E1617" s="20" t="s">
        <v>78</v>
      </c>
      <c r="F1617" s="20" t="s">
        <v>558</v>
      </c>
      <c r="G1617" s="20">
        <v>609</v>
      </c>
      <c r="H1617" s="25">
        <v>0.41666666666666669</v>
      </c>
      <c r="I1617" s="25">
        <v>0.52777777777777779</v>
      </c>
      <c r="J1617" s="20">
        <v>40</v>
      </c>
      <c r="K1617" s="20">
        <v>2</v>
      </c>
      <c r="L1617" s="20">
        <v>38</v>
      </c>
      <c r="M1617" s="26">
        <v>5</v>
      </c>
      <c r="N1617" s="20"/>
    </row>
    <row r="1618" spans="3:14">
      <c r="C1618" s="21">
        <v>45866</v>
      </c>
      <c r="D1618" s="20" t="s">
        <v>13</v>
      </c>
      <c r="E1618" s="20" t="s">
        <v>185</v>
      </c>
      <c r="F1618" s="20" t="s">
        <v>186</v>
      </c>
      <c r="G1618" s="20">
        <v>921</v>
      </c>
      <c r="H1618" s="25">
        <v>0.81597222222222221</v>
      </c>
      <c r="I1618" s="25">
        <v>2.0833333333333332E-2</v>
      </c>
      <c r="J1618" s="20">
        <v>30</v>
      </c>
      <c r="K1618" s="20">
        <v>0</v>
      </c>
      <c r="L1618" s="20">
        <v>30</v>
      </c>
      <c r="M1618" s="26">
        <v>0</v>
      </c>
      <c r="N1618" s="20"/>
    </row>
    <row r="1619" spans="3:14">
      <c r="C1619" s="21">
        <v>45866</v>
      </c>
      <c r="D1619" s="20" t="s">
        <v>13</v>
      </c>
      <c r="E1619" s="20" t="s">
        <v>199</v>
      </c>
      <c r="F1619" s="20" t="s">
        <v>549</v>
      </c>
      <c r="G1619" s="20">
        <v>5115</v>
      </c>
      <c r="H1619" s="25">
        <v>0.33333333333333331</v>
      </c>
      <c r="I1619" s="25">
        <v>0.45833333333333331</v>
      </c>
      <c r="J1619" s="20">
        <v>189</v>
      </c>
      <c r="K1619" s="20">
        <v>15</v>
      </c>
      <c r="L1619" s="20">
        <v>174</v>
      </c>
      <c r="M1619" s="26">
        <v>7.9365079365079367</v>
      </c>
      <c r="N1619" s="20"/>
    </row>
    <row r="1620" spans="3:14">
      <c r="C1620" s="21">
        <v>45866</v>
      </c>
      <c r="D1620" s="20" t="s">
        <v>13</v>
      </c>
      <c r="E1620" s="20" t="s">
        <v>557</v>
      </c>
      <c r="F1620" s="20" t="s">
        <v>250</v>
      </c>
      <c r="G1620" s="20">
        <v>1219</v>
      </c>
      <c r="H1620" s="25">
        <v>0.3125</v>
      </c>
      <c r="I1620" s="25">
        <v>0.38194444444444442</v>
      </c>
      <c r="J1620" s="20">
        <v>30</v>
      </c>
      <c r="K1620" s="20">
        <v>0</v>
      </c>
      <c r="L1620" s="20">
        <v>30</v>
      </c>
      <c r="M1620" s="26">
        <v>0</v>
      </c>
      <c r="N1620" s="20"/>
    </row>
    <row r="1621" spans="3:14">
      <c r="C1621" s="21">
        <v>45866</v>
      </c>
      <c r="D1621" s="20" t="s">
        <v>229</v>
      </c>
      <c r="E1621" s="20" t="s">
        <v>13</v>
      </c>
      <c r="F1621" s="20" t="s">
        <v>556</v>
      </c>
      <c r="G1621" s="20">
        <v>586</v>
      </c>
      <c r="H1621" s="25">
        <v>0.73611111111111116</v>
      </c>
      <c r="I1621" s="25">
        <v>0.86111111111111116</v>
      </c>
      <c r="J1621" s="20">
        <v>35</v>
      </c>
      <c r="K1621" s="20">
        <v>3</v>
      </c>
      <c r="L1621" s="20">
        <v>32</v>
      </c>
      <c r="M1621" s="26">
        <v>8.5714285714285712</v>
      </c>
      <c r="N1621" s="20"/>
    </row>
    <row r="1622" spans="3:14">
      <c r="C1622" s="21">
        <v>45867</v>
      </c>
      <c r="D1622" s="20" t="s">
        <v>33</v>
      </c>
      <c r="E1622" s="20" t="s">
        <v>147</v>
      </c>
      <c r="F1622" s="20" t="s">
        <v>181</v>
      </c>
      <c r="G1622" s="20">
        <v>1304</v>
      </c>
      <c r="H1622" s="25">
        <v>0.5</v>
      </c>
      <c r="I1622" s="25">
        <v>0.72569444444444442</v>
      </c>
      <c r="J1622" s="20">
        <v>12</v>
      </c>
      <c r="K1622" s="20">
        <v>7</v>
      </c>
      <c r="L1622" s="20">
        <v>5</v>
      </c>
      <c r="M1622" s="26">
        <v>58.333333333333336</v>
      </c>
      <c r="N1622" s="20"/>
    </row>
    <row r="1623" spans="3:14">
      <c r="C1623" s="21">
        <v>45867</v>
      </c>
      <c r="D1623" s="20" t="s">
        <v>36</v>
      </c>
      <c r="E1623" s="20" t="s">
        <v>147</v>
      </c>
      <c r="F1623" s="20" t="s">
        <v>181</v>
      </c>
      <c r="G1623" s="20">
        <v>1854</v>
      </c>
      <c r="H1623" s="25">
        <v>0.5</v>
      </c>
      <c r="I1623" s="25">
        <v>0.69097222222222221</v>
      </c>
      <c r="J1623" s="20">
        <v>16</v>
      </c>
      <c r="K1623" s="20">
        <v>0</v>
      </c>
      <c r="L1623" s="20">
        <v>16</v>
      </c>
      <c r="M1623" s="26">
        <v>0</v>
      </c>
      <c r="N1623" s="20"/>
    </row>
    <row r="1624" spans="3:14">
      <c r="C1624" s="21">
        <v>45867</v>
      </c>
      <c r="D1624" s="20" t="s">
        <v>37</v>
      </c>
      <c r="E1624" s="20" t="s">
        <v>147</v>
      </c>
      <c r="F1624" s="20" t="s">
        <v>181</v>
      </c>
      <c r="G1624" s="20">
        <v>1316</v>
      </c>
      <c r="H1624" s="25">
        <v>0.50347222222222221</v>
      </c>
      <c r="I1624" s="25">
        <v>0.71875</v>
      </c>
      <c r="J1624" s="20">
        <v>16</v>
      </c>
      <c r="K1624" s="20">
        <v>4</v>
      </c>
      <c r="L1624" s="20">
        <v>12</v>
      </c>
      <c r="M1624" s="26">
        <v>25</v>
      </c>
      <c r="N1624" s="20"/>
    </row>
    <row r="1625" spans="3:14">
      <c r="C1625" s="21">
        <v>45867</v>
      </c>
      <c r="D1625" s="20" t="s">
        <v>223</v>
      </c>
      <c r="E1625" s="20" t="s">
        <v>13</v>
      </c>
      <c r="F1625" s="20" t="s">
        <v>250</v>
      </c>
      <c r="G1625" s="20">
        <v>872</v>
      </c>
      <c r="H1625" s="25">
        <v>0.64930555555555558</v>
      </c>
      <c r="I1625" s="25">
        <v>0.78819444444444442</v>
      </c>
      <c r="J1625" s="20">
        <v>45</v>
      </c>
      <c r="K1625" s="20">
        <v>18</v>
      </c>
      <c r="L1625" s="20">
        <v>27</v>
      </c>
      <c r="M1625" s="26">
        <v>40</v>
      </c>
      <c r="N1625" s="20"/>
    </row>
    <row r="1626" spans="3:14">
      <c r="C1626" s="21">
        <v>45867</v>
      </c>
      <c r="D1626" s="20" t="s">
        <v>223</v>
      </c>
      <c r="E1626" s="20" t="s">
        <v>24</v>
      </c>
      <c r="F1626" s="20" t="s">
        <v>278</v>
      </c>
      <c r="G1626" s="20">
        <v>764</v>
      </c>
      <c r="H1626" s="25">
        <v>0.84722222222222221</v>
      </c>
      <c r="I1626" s="25">
        <v>0.96875</v>
      </c>
      <c r="J1626" s="20">
        <v>45</v>
      </c>
      <c r="K1626" s="20">
        <v>45</v>
      </c>
      <c r="L1626" s="20">
        <v>0</v>
      </c>
      <c r="M1626" s="26">
        <v>100</v>
      </c>
      <c r="N1626" s="20"/>
    </row>
    <row r="1627" spans="3:14">
      <c r="C1627" s="21">
        <v>45867</v>
      </c>
      <c r="D1627" s="20" t="s">
        <v>209</v>
      </c>
      <c r="E1627" s="20" t="s">
        <v>13</v>
      </c>
      <c r="F1627" s="20" t="s">
        <v>250</v>
      </c>
      <c r="G1627" s="20">
        <v>938</v>
      </c>
      <c r="H1627" s="25">
        <v>0.82638888888888884</v>
      </c>
      <c r="I1627" s="25">
        <v>0.95486111111111116</v>
      </c>
      <c r="J1627" s="20">
        <v>45</v>
      </c>
      <c r="K1627" s="20">
        <v>5</v>
      </c>
      <c r="L1627" s="20">
        <v>40</v>
      </c>
      <c r="M1627" s="26">
        <v>11.111111111111111</v>
      </c>
      <c r="N1627" s="20"/>
    </row>
    <row r="1628" spans="3:14">
      <c r="C1628" s="21">
        <v>45867</v>
      </c>
      <c r="D1628" s="20" t="s">
        <v>147</v>
      </c>
      <c r="E1628" s="20" t="s">
        <v>33</v>
      </c>
      <c r="F1628" s="20" t="s">
        <v>181</v>
      </c>
      <c r="G1628" s="20">
        <v>1305</v>
      </c>
      <c r="H1628" s="25">
        <v>0.55208333333333337</v>
      </c>
      <c r="I1628" s="25">
        <v>0.70833333333333337</v>
      </c>
      <c r="J1628" s="20">
        <v>12</v>
      </c>
      <c r="K1628" s="20">
        <v>0</v>
      </c>
      <c r="L1628" s="20">
        <v>12</v>
      </c>
      <c r="M1628" s="26">
        <v>0</v>
      </c>
      <c r="N1628" s="20"/>
    </row>
    <row r="1629" spans="3:14">
      <c r="C1629" s="21">
        <v>45867</v>
      </c>
      <c r="D1629" s="20" t="s">
        <v>147</v>
      </c>
      <c r="E1629" s="20" t="s">
        <v>180</v>
      </c>
      <c r="F1629" s="20" t="s">
        <v>181</v>
      </c>
      <c r="G1629" s="20">
        <v>2020</v>
      </c>
      <c r="H1629" s="25">
        <v>0.76736111111111116</v>
      </c>
      <c r="I1629" s="25">
        <v>0.82986111111111116</v>
      </c>
      <c r="J1629" s="20">
        <v>58</v>
      </c>
      <c r="K1629" s="20">
        <v>5</v>
      </c>
      <c r="L1629" s="20">
        <v>53</v>
      </c>
      <c r="M1629" s="26">
        <v>8.6206896551724146</v>
      </c>
      <c r="N1629" s="20"/>
    </row>
    <row r="1630" spans="3:14">
      <c r="C1630" s="21">
        <v>45867</v>
      </c>
      <c r="D1630" s="20" t="s">
        <v>147</v>
      </c>
      <c r="E1630" s="20" t="s">
        <v>180</v>
      </c>
      <c r="F1630" s="20" t="s">
        <v>181</v>
      </c>
      <c r="G1630" s="20">
        <v>2022</v>
      </c>
      <c r="H1630" s="25">
        <v>0.83680555555555558</v>
      </c>
      <c r="I1630" s="25">
        <v>0.90277777777777779</v>
      </c>
      <c r="J1630" s="20">
        <v>12</v>
      </c>
      <c r="K1630" s="20">
        <v>7</v>
      </c>
      <c r="L1630" s="20">
        <v>5</v>
      </c>
      <c r="M1630" s="26">
        <v>58.333333333333336</v>
      </c>
      <c r="N1630" s="20"/>
    </row>
    <row r="1631" spans="3:14">
      <c r="C1631" s="21">
        <v>45867</v>
      </c>
      <c r="D1631" s="20" t="s">
        <v>147</v>
      </c>
      <c r="E1631" s="20" t="s">
        <v>180</v>
      </c>
      <c r="F1631" s="20" t="s">
        <v>181</v>
      </c>
      <c r="G1631" s="20">
        <v>2022</v>
      </c>
      <c r="H1631" s="25">
        <v>0.83680555555555558</v>
      </c>
      <c r="I1631" s="25">
        <v>0.89930555555555558</v>
      </c>
      <c r="J1631" s="20">
        <v>16</v>
      </c>
      <c r="K1631" s="20">
        <v>4</v>
      </c>
      <c r="L1631" s="20">
        <v>12</v>
      </c>
      <c r="M1631" s="26">
        <v>25</v>
      </c>
      <c r="N1631" s="20"/>
    </row>
    <row r="1632" spans="3:14">
      <c r="C1632" s="21">
        <v>45867</v>
      </c>
      <c r="D1632" s="20" t="s">
        <v>147</v>
      </c>
      <c r="E1632" s="20" t="s">
        <v>36</v>
      </c>
      <c r="F1632" s="20" t="s">
        <v>181</v>
      </c>
      <c r="G1632" s="20">
        <v>1855</v>
      </c>
      <c r="H1632" s="25">
        <v>0.59722222222222221</v>
      </c>
      <c r="I1632" s="25">
        <v>0.71180555555555558</v>
      </c>
      <c r="J1632" s="20">
        <v>16</v>
      </c>
      <c r="K1632" s="20">
        <v>0</v>
      </c>
      <c r="L1632" s="20">
        <v>16</v>
      </c>
      <c r="M1632" s="26">
        <v>0</v>
      </c>
      <c r="N1632" s="20"/>
    </row>
    <row r="1633" spans="3:14">
      <c r="C1633" s="21">
        <v>45867</v>
      </c>
      <c r="D1633" s="20" t="s">
        <v>147</v>
      </c>
      <c r="E1633" s="20" t="s">
        <v>37</v>
      </c>
      <c r="F1633" s="20" t="s">
        <v>181</v>
      </c>
      <c r="G1633" s="20">
        <v>1315</v>
      </c>
      <c r="H1633" s="25">
        <v>0.32291666666666669</v>
      </c>
      <c r="I1633" s="25">
        <v>0.46180555555555558</v>
      </c>
      <c r="J1633" s="20">
        <v>16</v>
      </c>
      <c r="K1633" s="20">
        <v>0</v>
      </c>
      <c r="L1633" s="20">
        <v>16</v>
      </c>
      <c r="M1633" s="26">
        <v>0</v>
      </c>
      <c r="N1633" s="20"/>
    </row>
    <row r="1634" spans="3:14">
      <c r="C1634" s="21">
        <v>45867</v>
      </c>
      <c r="D1634" s="20" t="s">
        <v>147</v>
      </c>
      <c r="E1634" s="20" t="s">
        <v>13</v>
      </c>
      <c r="F1634" s="20" t="s">
        <v>181</v>
      </c>
      <c r="G1634" s="20">
        <v>1859</v>
      </c>
      <c r="H1634" s="25">
        <v>0.55208333333333337</v>
      </c>
      <c r="I1634" s="25">
        <v>0.70138888888888884</v>
      </c>
      <c r="J1634" s="20">
        <v>30</v>
      </c>
      <c r="K1634" s="20">
        <v>0</v>
      </c>
      <c r="L1634" s="20">
        <v>30</v>
      </c>
      <c r="M1634" s="26">
        <v>0</v>
      </c>
      <c r="N1634" s="20"/>
    </row>
    <row r="1635" spans="3:14">
      <c r="C1635" s="21">
        <v>45867</v>
      </c>
      <c r="D1635" s="20" t="s">
        <v>147</v>
      </c>
      <c r="E1635" s="20" t="s">
        <v>22</v>
      </c>
      <c r="F1635" s="20" t="s">
        <v>181</v>
      </c>
      <c r="G1635" s="20">
        <v>1313</v>
      </c>
      <c r="H1635" s="25">
        <v>0.59375</v>
      </c>
      <c r="I1635" s="25">
        <v>0.72569444444444442</v>
      </c>
      <c r="J1635" s="20">
        <v>12</v>
      </c>
      <c r="K1635" s="20">
        <v>0</v>
      </c>
      <c r="L1635" s="20">
        <v>12</v>
      </c>
      <c r="M1635" s="26">
        <v>0</v>
      </c>
      <c r="N1635" s="20"/>
    </row>
    <row r="1636" spans="3:14">
      <c r="C1636" s="21">
        <v>45867</v>
      </c>
      <c r="D1636" s="20" t="s">
        <v>13</v>
      </c>
      <c r="E1636" s="20" t="s">
        <v>223</v>
      </c>
      <c r="F1636" s="20" t="s">
        <v>250</v>
      </c>
      <c r="G1636" s="20">
        <v>871</v>
      </c>
      <c r="H1636" s="25">
        <v>0.48958333333333331</v>
      </c>
      <c r="I1636" s="25">
        <v>0.62152777777777779</v>
      </c>
      <c r="J1636" s="20">
        <v>45</v>
      </c>
      <c r="K1636" s="20">
        <v>11</v>
      </c>
      <c r="L1636" s="20">
        <v>34</v>
      </c>
      <c r="M1636" s="26">
        <v>24.444444444444443</v>
      </c>
      <c r="N1636" s="20"/>
    </row>
    <row r="1637" spans="3:14">
      <c r="C1637" s="21">
        <v>45867</v>
      </c>
      <c r="D1637" s="20" t="s">
        <v>13</v>
      </c>
      <c r="E1637" s="20" t="s">
        <v>223</v>
      </c>
      <c r="F1637" s="20" t="s">
        <v>278</v>
      </c>
      <c r="G1637" s="20">
        <v>763</v>
      </c>
      <c r="H1637" s="25">
        <v>0.67361111111111116</v>
      </c>
      <c r="I1637" s="25">
        <v>0.77430555555555558</v>
      </c>
      <c r="J1637" s="20">
        <v>45</v>
      </c>
      <c r="K1637" s="20">
        <v>2</v>
      </c>
      <c r="L1637" s="20">
        <v>43</v>
      </c>
      <c r="M1637" s="26">
        <v>4.4444444444444446</v>
      </c>
      <c r="N1637" s="20"/>
    </row>
    <row r="1638" spans="3:14">
      <c r="C1638" s="21">
        <v>45867</v>
      </c>
      <c r="D1638" s="20" t="s">
        <v>13</v>
      </c>
      <c r="E1638" s="20" t="s">
        <v>209</v>
      </c>
      <c r="F1638" s="20" t="s">
        <v>250</v>
      </c>
      <c r="G1638" s="20">
        <v>935</v>
      </c>
      <c r="H1638" s="25">
        <v>0.5</v>
      </c>
      <c r="I1638" s="25">
        <v>0.61805555555555558</v>
      </c>
      <c r="J1638" s="20">
        <v>45</v>
      </c>
      <c r="K1638" s="20">
        <v>0</v>
      </c>
      <c r="L1638" s="20">
        <v>45</v>
      </c>
      <c r="M1638" s="26">
        <v>0</v>
      </c>
      <c r="N1638" s="20"/>
    </row>
    <row r="1639" spans="3:14">
      <c r="C1639" s="21">
        <v>45867</v>
      </c>
      <c r="D1639" s="20" t="s">
        <v>13</v>
      </c>
      <c r="E1639" s="20" t="s">
        <v>147</v>
      </c>
      <c r="F1639" s="20" t="s">
        <v>181</v>
      </c>
      <c r="G1639" s="20">
        <v>1858</v>
      </c>
      <c r="H1639" s="25">
        <v>0.5</v>
      </c>
      <c r="I1639" s="25">
        <v>0.71527777777777779</v>
      </c>
      <c r="J1639" s="20">
        <v>30</v>
      </c>
      <c r="K1639" s="20">
        <v>5</v>
      </c>
      <c r="L1639" s="20">
        <v>25</v>
      </c>
      <c r="M1639" s="26">
        <v>16.666666666666668</v>
      </c>
      <c r="N1639" s="20"/>
    </row>
    <row r="1640" spans="3:14">
      <c r="C1640" s="21">
        <v>45867</v>
      </c>
      <c r="D1640" s="20" t="s">
        <v>13</v>
      </c>
      <c r="E1640" s="20" t="s">
        <v>236</v>
      </c>
      <c r="F1640" s="20" t="s">
        <v>250</v>
      </c>
      <c r="G1640" s="20">
        <v>809</v>
      </c>
      <c r="H1640" s="25">
        <v>0.49652777777777779</v>
      </c>
      <c r="I1640" s="25">
        <v>0.61805555555555558</v>
      </c>
      <c r="J1640" s="20">
        <v>45</v>
      </c>
      <c r="K1640" s="20">
        <v>11</v>
      </c>
      <c r="L1640" s="20">
        <v>34</v>
      </c>
      <c r="M1640" s="26">
        <v>24.444444444444443</v>
      </c>
      <c r="N1640" s="20"/>
    </row>
    <row r="1641" spans="3:14">
      <c r="C1641" s="21">
        <v>45867</v>
      </c>
      <c r="D1641" s="20" t="s">
        <v>13</v>
      </c>
      <c r="E1641" s="20" t="s">
        <v>254</v>
      </c>
      <c r="F1641" s="20" t="s">
        <v>250</v>
      </c>
      <c r="G1641" s="20">
        <v>941</v>
      </c>
      <c r="H1641" s="25">
        <v>0.66666666666666663</v>
      </c>
      <c r="I1641" s="25">
        <v>0.78125</v>
      </c>
      <c r="J1641" s="20">
        <v>45</v>
      </c>
      <c r="K1641" s="20">
        <v>0</v>
      </c>
      <c r="L1641" s="20">
        <v>45</v>
      </c>
      <c r="M1641" s="26">
        <v>0</v>
      </c>
      <c r="N1641" s="20"/>
    </row>
    <row r="1642" spans="3:14">
      <c r="C1642" s="21">
        <v>45867</v>
      </c>
      <c r="D1642" s="20" t="s">
        <v>358</v>
      </c>
      <c r="E1642" s="20" t="s">
        <v>13</v>
      </c>
      <c r="F1642" s="20" t="s">
        <v>528</v>
      </c>
      <c r="G1642" s="20">
        <v>415</v>
      </c>
      <c r="H1642" s="25">
        <v>0.34722222222222221</v>
      </c>
      <c r="I1642" s="25">
        <v>0.47569444444444442</v>
      </c>
      <c r="J1642" s="20">
        <v>35</v>
      </c>
      <c r="K1642" s="20">
        <v>35</v>
      </c>
      <c r="L1642" s="20">
        <v>0</v>
      </c>
      <c r="M1642" s="26">
        <v>100</v>
      </c>
      <c r="N1642" s="20"/>
    </row>
    <row r="1643" spans="3:14">
      <c r="C1643" s="21">
        <v>45867</v>
      </c>
      <c r="D1643" s="20" t="s">
        <v>236</v>
      </c>
      <c r="E1643" s="20" t="s">
        <v>13</v>
      </c>
      <c r="F1643" s="20" t="s">
        <v>250</v>
      </c>
      <c r="G1643" s="20">
        <v>810</v>
      </c>
      <c r="H1643" s="25">
        <v>0.64930555555555558</v>
      </c>
      <c r="I1643" s="25">
        <v>0.78125</v>
      </c>
      <c r="J1643" s="20">
        <v>45</v>
      </c>
      <c r="K1643" s="20">
        <v>12</v>
      </c>
      <c r="L1643" s="20">
        <v>33</v>
      </c>
      <c r="M1643" s="26">
        <v>26.666666666666668</v>
      </c>
      <c r="N1643" s="20"/>
    </row>
    <row r="1644" spans="3:14">
      <c r="C1644" s="21">
        <v>45867</v>
      </c>
      <c r="D1644" s="20" t="s">
        <v>153</v>
      </c>
      <c r="E1644" s="20" t="s">
        <v>111</v>
      </c>
      <c r="F1644" s="20" t="s">
        <v>265</v>
      </c>
      <c r="G1644" s="20">
        <v>867</v>
      </c>
      <c r="H1644" s="25">
        <v>0.78819444444444442</v>
      </c>
      <c r="I1644" s="25">
        <v>2.0833333333333332E-2</v>
      </c>
      <c r="J1644" s="20">
        <v>27</v>
      </c>
      <c r="K1644" s="20">
        <v>13</v>
      </c>
      <c r="L1644" s="20">
        <v>14</v>
      </c>
      <c r="M1644" s="26">
        <v>48.148148148148145</v>
      </c>
      <c r="N1644" s="20"/>
    </row>
    <row r="1645" spans="3:14">
      <c r="C1645" s="21">
        <v>45867</v>
      </c>
      <c r="D1645" s="20" t="s">
        <v>22</v>
      </c>
      <c r="E1645" s="20" t="s">
        <v>147</v>
      </c>
      <c r="F1645" s="20" t="s">
        <v>181</v>
      </c>
      <c r="G1645" s="20">
        <v>1302</v>
      </c>
      <c r="H1645" s="25">
        <v>0.50347222222222221</v>
      </c>
      <c r="I1645" s="25">
        <v>0.70486111111111116</v>
      </c>
      <c r="J1645" s="20">
        <v>12</v>
      </c>
      <c r="K1645" s="20">
        <v>0</v>
      </c>
      <c r="L1645" s="20">
        <v>12</v>
      </c>
      <c r="M1645" s="26">
        <v>0</v>
      </c>
      <c r="N1645" s="20"/>
    </row>
    <row r="1646" spans="3:14">
      <c r="C1646" s="21">
        <v>45867</v>
      </c>
      <c r="D1646" s="20" t="s">
        <v>254</v>
      </c>
      <c r="E1646" s="20" t="s">
        <v>13</v>
      </c>
      <c r="F1646" s="20" t="s">
        <v>250</v>
      </c>
      <c r="G1646" s="20">
        <v>942</v>
      </c>
      <c r="H1646" s="25">
        <v>0.8125</v>
      </c>
      <c r="I1646" s="25">
        <v>0.93402777777777779</v>
      </c>
      <c r="J1646" s="20">
        <v>45</v>
      </c>
      <c r="K1646" s="20">
        <v>0</v>
      </c>
      <c r="L1646" s="20">
        <v>45</v>
      </c>
      <c r="M1646" s="26">
        <v>0</v>
      </c>
      <c r="N1646" s="20"/>
    </row>
    <row r="1647" spans="3:14">
      <c r="C1647" s="21">
        <v>45868</v>
      </c>
      <c r="D1647" s="20" t="s">
        <v>185</v>
      </c>
      <c r="E1647" s="20" t="s">
        <v>147</v>
      </c>
      <c r="F1647" s="20" t="s">
        <v>181</v>
      </c>
      <c r="G1647" s="20">
        <v>2333</v>
      </c>
      <c r="H1647" s="25">
        <v>0.79513888888888884</v>
      </c>
      <c r="I1647" s="25">
        <v>0.85763888888888884</v>
      </c>
      <c r="J1647" s="20">
        <v>40</v>
      </c>
      <c r="K1647" s="20">
        <v>5</v>
      </c>
      <c r="L1647" s="20">
        <v>35</v>
      </c>
      <c r="M1647" s="26">
        <v>12.5</v>
      </c>
      <c r="N1647" s="20"/>
    </row>
    <row r="1648" spans="3:14">
      <c r="C1648" s="21">
        <v>45868</v>
      </c>
      <c r="D1648" s="20" t="s">
        <v>175</v>
      </c>
      <c r="E1648" s="20" t="s">
        <v>173</v>
      </c>
      <c r="F1648" s="20" t="s">
        <v>257</v>
      </c>
      <c r="G1648" s="20">
        <v>8055</v>
      </c>
      <c r="H1648" s="25">
        <v>0.5625</v>
      </c>
      <c r="I1648" s="25">
        <v>0.61458333333333337</v>
      </c>
      <c r="J1648" s="20">
        <v>10</v>
      </c>
      <c r="K1648" s="20">
        <v>2</v>
      </c>
      <c r="L1648" s="20">
        <v>8</v>
      </c>
      <c r="M1648" s="26">
        <v>20</v>
      </c>
      <c r="N1648" s="20"/>
    </row>
    <row r="1649" spans="3:14">
      <c r="C1649" s="21">
        <v>45868</v>
      </c>
      <c r="D1649" s="20" t="s">
        <v>111</v>
      </c>
      <c r="E1649" s="20" t="s">
        <v>13</v>
      </c>
      <c r="F1649" s="20" t="s">
        <v>265</v>
      </c>
      <c r="G1649" s="20">
        <v>101</v>
      </c>
      <c r="H1649" s="25">
        <v>9.375E-2</v>
      </c>
      <c r="I1649" s="25">
        <v>0.33680555555555558</v>
      </c>
      <c r="J1649" s="20">
        <v>27</v>
      </c>
      <c r="K1649" s="20">
        <v>13</v>
      </c>
      <c r="L1649" s="20">
        <v>14</v>
      </c>
      <c r="M1649" s="26">
        <v>48.148148148148145</v>
      </c>
      <c r="N1649" s="20"/>
    </row>
    <row r="1650" spans="3:14">
      <c r="C1650" s="21">
        <v>45870</v>
      </c>
      <c r="D1650" s="20" t="s">
        <v>185</v>
      </c>
      <c r="E1650" s="20" t="s">
        <v>147</v>
      </c>
      <c r="F1650" s="20" t="s">
        <v>181</v>
      </c>
      <c r="G1650" s="20">
        <v>2333</v>
      </c>
      <c r="H1650" s="25">
        <v>0.79513888888888884</v>
      </c>
      <c r="I1650" s="25">
        <v>0.85763888888888884</v>
      </c>
      <c r="J1650" s="20">
        <v>40</v>
      </c>
      <c r="K1650" s="20">
        <v>2</v>
      </c>
      <c r="L1650" s="20">
        <v>38</v>
      </c>
      <c r="M1650" s="26">
        <v>5</v>
      </c>
      <c r="N1650" s="20"/>
    </row>
    <row r="1651" spans="3:14">
      <c r="C1651" s="21">
        <v>45870</v>
      </c>
      <c r="D1651" s="20" t="s">
        <v>185</v>
      </c>
      <c r="E1651" s="20" t="s">
        <v>13</v>
      </c>
      <c r="F1651" s="20" t="s">
        <v>186</v>
      </c>
      <c r="G1651" s="20">
        <v>920</v>
      </c>
      <c r="H1651" s="25">
        <v>0.63888888888888884</v>
      </c>
      <c r="I1651" s="25">
        <v>0.78125</v>
      </c>
      <c r="J1651" s="20">
        <v>30</v>
      </c>
      <c r="K1651" s="20">
        <v>0</v>
      </c>
      <c r="L1651" s="20">
        <v>30</v>
      </c>
      <c r="M1651" s="26">
        <v>0</v>
      </c>
      <c r="N1651" s="20"/>
    </row>
    <row r="1652" spans="3:14">
      <c r="C1652" s="21">
        <v>45870</v>
      </c>
      <c r="D1652" s="20" t="s">
        <v>13</v>
      </c>
      <c r="E1652" s="20" t="s">
        <v>185</v>
      </c>
      <c r="F1652" s="20" t="s">
        <v>186</v>
      </c>
      <c r="G1652" s="20">
        <v>921</v>
      </c>
      <c r="H1652" s="25">
        <v>0.81597222222222221</v>
      </c>
      <c r="I1652" s="25">
        <v>2.0833333333333332E-2</v>
      </c>
      <c r="J1652" s="20">
        <v>30</v>
      </c>
      <c r="K1652" s="20">
        <v>0</v>
      </c>
      <c r="L1652" s="20">
        <v>30</v>
      </c>
      <c r="M1652" s="26">
        <v>0</v>
      </c>
      <c r="N1652" s="20"/>
    </row>
    <row r="1653" spans="3:14">
      <c r="C1653" s="21">
        <v>45871</v>
      </c>
      <c r="D1653" s="20" t="s">
        <v>173</v>
      </c>
      <c r="E1653" s="20" t="s">
        <v>13</v>
      </c>
      <c r="F1653" s="20" t="s">
        <v>174</v>
      </c>
      <c r="G1653" s="20">
        <v>6001</v>
      </c>
      <c r="H1653" s="25">
        <v>0.37847222222222221</v>
      </c>
      <c r="I1653" s="25">
        <v>0.55902777777777779</v>
      </c>
      <c r="J1653" s="20">
        <v>10</v>
      </c>
      <c r="K1653" s="20">
        <v>2</v>
      </c>
      <c r="L1653" s="20">
        <v>8</v>
      </c>
      <c r="M1653" s="26">
        <v>20</v>
      </c>
      <c r="N1653" s="20"/>
    </row>
    <row r="1654" spans="3:14">
      <c r="C1654" s="21">
        <v>45871</v>
      </c>
      <c r="D1654" s="20" t="s">
        <v>13</v>
      </c>
      <c r="E1654" s="20" t="s">
        <v>392</v>
      </c>
      <c r="F1654" s="20" t="s">
        <v>250</v>
      </c>
      <c r="G1654" s="20">
        <v>1355</v>
      </c>
      <c r="H1654" s="25">
        <v>0.46527777777777779</v>
      </c>
      <c r="I1654" s="25">
        <v>0.50347222222222221</v>
      </c>
      <c r="J1654" s="20">
        <v>30</v>
      </c>
      <c r="K1654" s="20">
        <v>0</v>
      </c>
      <c r="L1654" s="20">
        <v>30</v>
      </c>
      <c r="M1654" s="26">
        <v>0</v>
      </c>
      <c r="N1654" s="20"/>
    </row>
    <row r="1655" spans="3:14">
      <c r="C1655" s="21">
        <v>45871</v>
      </c>
      <c r="D1655" s="20" t="s">
        <v>13</v>
      </c>
      <c r="E1655" s="20" t="s">
        <v>183</v>
      </c>
      <c r="F1655" s="20" t="s">
        <v>174</v>
      </c>
      <c r="G1655" s="20">
        <v>6002</v>
      </c>
      <c r="H1655" s="25">
        <v>0.60069444444444442</v>
      </c>
      <c r="I1655" s="25">
        <v>0.85069444444444442</v>
      </c>
      <c r="J1655" s="20">
        <v>20</v>
      </c>
      <c r="K1655" s="20">
        <v>1</v>
      </c>
      <c r="L1655" s="20">
        <v>19</v>
      </c>
      <c r="M1655" s="26">
        <v>5</v>
      </c>
      <c r="N1655" s="20"/>
    </row>
    <row r="1656" spans="3:14">
      <c r="C1656" s="21">
        <v>45871</v>
      </c>
      <c r="D1656" s="20" t="s">
        <v>241</v>
      </c>
      <c r="E1656" s="20" t="s">
        <v>13</v>
      </c>
      <c r="F1656" s="20" t="s">
        <v>250</v>
      </c>
      <c r="G1656" s="20">
        <v>1852</v>
      </c>
      <c r="H1656" s="25">
        <v>0.54861111111111116</v>
      </c>
      <c r="I1656" s="25">
        <v>0.67361111111111116</v>
      </c>
      <c r="J1656" s="20">
        <v>30</v>
      </c>
      <c r="K1656" s="20">
        <v>0</v>
      </c>
      <c r="L1656" s="20">
        <v>30</v>
      </c>
      <c r="M1656" s="26">
        <v>0</v>
      </c>
      <c r="N1656" s="20"/>
    </row>
    <row r="1657" spans="3:14">
      <c r="C1657" s="21">
        <v>45872</v>
      </c>
      <c r="D1657" s="20" t="s">
        <v>33</v>
      </c>
      <c r="E1657" s="20" t="s">
        <v>147</v>
      </c>
      <c r="F1657" s="20" t="s">
        <v>181</v>
      </c>
      <c r="G1657" s="20">
        <v>1304</v>
      </c>
      <c r="H1657" s="25">
        <v>0.5</v>
      </c>
      <c r="I1657" s="25">
        <v>0.72569444444444442</v>
      </c>
      <c r="J1657" s="20">
        <v>22</v>
      </c>
      <c r="K1657" s="20">
        <v>4</v>
      </c>
      <c r="L1657" s="20">
        <v>18</v>
      </c>
      <c r="M1657" s="26">
        <v>18.181818181818183</v>
      </c>
      <c r="N1657" s="20"/>
    </row>
    <row r="1658" spans="3:14">
      <c r="C1658" s="21">
        <v>45872</v>
      </c>
      <c r="D1658" s="20" t="s">
        <v>36</v>
      </c>
      <c r="E1658" s="20" t="s">
        <v>252</v>
      </c>
      <c r="F1658" s="20" t="s">
        <v>272</v>
      </c>
      <c r="G1658" s="20">
        <v>75</v>
      </c>
      <c r="H1658" s="25">
        <v>0.2638888888888889</v>
      </c>
      <c r="I1658" s="25">
        <v>0.33680555555555558</v>
      </c>
      <c r="J1658" s="20">
        <v>12</v>
      </c>
      <c r="K1658" s="20">
        <v>0</v>
      </c>
      <c r="L1658" s="20">
        <v>12</v>
      </c>
      <c r="M1658" s="26">
        <v>0</v>
      </c>
      <c r="N1658" s="20"/>
    </row>
    <row r="1659" spans="3:14">
      <c r="C1659" s="21">
        <v>45872</v>
      </c>
      <c r="D1659" s="20" t="s">
        <v>36</v>
      </c>
      <c r="E1659" s="20" t="s">
        <v>147</v>
      </c>
      <c r="F1659" s="20" t="s">
        <v>181</v>
      </c>
      <c r="G1659" s="20">
        <v>1854</v>
      </c>
      <c r="H1659" s="25">
        <v>0.5</v>
      </c>
      <c r="I1659" s="25">
        <v>0.69097222222222221</v>
      </c>
      <c r="J1659" s="20">
        <v>16</v>
      </c>
      <c r="K1659" s="20">
        <v>2</v>
      </c>
      <c r="L1659" s="20">
        <v>14</v>
      </c>
      <c r="M1659" s="26">
        <v>12.5</v>
      </c>
      <c r="N1659" s="20"/>
    </row>
    <row r="1660" spans="3:14">
      <c r="C1660" s="21">
        <v>45872</v>
      </c>
      <c r="D1660" s="20" t="s">
        <v>36</v>
      </c>
      <c r="E1660" s="20" t="s">
        <v>394</v>
      </c>
      <c r="F1660" s="20" t="s">
        <v>395</v>
      </c>
      <c r="G1660" s="20">
        <v>438</v>
      </c>
      <c r="H1660" s="25">
        <v>0.55902777777777779</v>
      </c>
      <c r="I1660" s="25">
        <v>0.68402777777777779</v>
      </c>
      <c r="J1660" s="20">
        <v>12</v>
      </c>
      <c r="K1660" s="20">
        <v>0</v>
      </c>
      <c r="L1660" s="20">
        <v>12</v>
      </c>
      <c r="M1660" s="26">
        <v>0</v>
      </c>
      <c r="N1660" s="20"/>
    </row>
    <row r="1661" spans="3:14">
      <c r="C1661" s="21">
        <v>45872</v>
      </c>
      <c r="D1661" s="20" t="s">
        <v>37</v>
      </c>
      <c r="E1661" s="20" t="s">
        <v>147</v>
      </c>
      <c r="F1661" s="20" t="s">
        <v>181</v>
      </c>
      <c r="G1661" s="20">
        <v>1318</v>
      </c>
      <c r="H1661" s="25">
        <v>0.76736111111111116</v>
      </c>
      <c r="I1661" s="25">
        <v>0.97916666666666663</v>
      </c>
      <c r="J1661" s="20">
        <v>20</v>
      </c>
      <c r="K1661" s="20">
        <v>0</v>
      </c>
      <c r="L1661" s="20">
        <v>20</v>
      </c>
      <c r="M1661" s="26">
        <v>0</v>
      </c>
      <c r="N1661" s="20"/>
    </row>
    <row r="1662" spans="3:14">
      <c r="C1662" s="21">
        <v>45872</v>
      </c>
      <c r="D1662" s="20" t="s">
        <v>223</v>
      </c>
      <c r="E1662" s="20" t="s">
        <v>13</v>
      </c>
      <c r="F1662" s="20" t="s">
        <v>250</v>
      </c>
      <c r="G1662" s="20">
        <v>872</v>
      </c>
      <c r="H1662" s="25">
        <v>0.64930555555555558</v>
      </c>
      <c r="I1662" s="25">
        <v>0.78819444444444442</v>
      </c>
      <c r="J1662" s="20">
        <v>45</v>
      </c>
      <c r="K1662" s="20">
        <v>13</v>
      </c>
      <c r="L1662" s="20">
        <v>32</v>
      </c>
      <c r="M1662" s="26">
        <v>28.888888888888889</v>
      </c>
      <c r="N1662" s="20"/>
    </row>
    <row r="1663" spans="3:14">
      <c r="C1663" s="21">
        <v>45872</v>
      </c>
      <c r="D1663" s="20" t="s">
        <v>232</v>
      </c>
      <c r="E1663" s="20" t="s">
        <v>13</v>
      </c>
      <c r="F1663" s="20" t="s">
        <v>250</v>
      </c>
      <c r="G1663" s="20">
        <v>694</v>
      </c>
      <c r="H1663" s="25">
        <v>0.5</v>
      </c>
      <c r="I1663" s="25">
        <v>0.63194444444444442</v>
      </c>
      <c r="J1663" s="20">
        <v>40</v>
      </c>
      <c r="K1663" s="20">
        <v>0</v>
      </c>
      <c r="L1663" s="20">
        <v>40</v>
      </c>
      <c r="M1663" s="26">
        <v>0</v>
      </c>
      <c r="N1663" s="20"/>
    </row>
    <row r="1664" spans="3:14">
      <c r="C1664" s="21">
        <v>45872</v>
      </c>
      <c r="D1664" s="20" t="s">
        <v>252</v>
      </c>
      <c r="E1664" s="20" t="s">
        <v>13</v>
      </c>
      <c r="F1664" s="20" t="s">
        <v>272</v>
      </c>
      <c r="G1664" s="20">
        <v>58</v>
      </c>
      <c r="H1664" s="25">
        <v>0.34027777777777779</v>
      </c>
      <c r="I1664" s="25">
        <v>0.44791666666666669</v>
      </c>
      <c r="J1664" s="20">
        <v>15</v>
      </c>
      <c r="K1664" s="20">
        <v>0</v>
      </c>
      <c r="L1664" s="20">
        <v>15</v>
      </c>
      <c r="M1664" s="26">
        <v>0</v>
      </c>
      <c r="N1664" s="20"/>
    </row>
    <row r="1665" spans="3:14">
      <c r="C1665" s="21">
        <v>45872</v>
      </c>
      <c r="D1665" s="20" t="s">
        <v>252</v>
      </c>
      <c r="E1665" s="20" t="s">
        <v>336</v>
      </c>
      <c r="F1665" s="20" t="s">
        <v>272</v>
      </c>
      <c r="G1665" s="20">
        <v>582</v>
      </c>
      <c r="H1665" s="25">
        <v>0.37847222222222221</v>
      </c>
      <c r="I1665" s="25">
        <v>0.4375</v>
      </c>
      <c r="J1665" s="20">
        <v>12</v>
      </c>
      <c r="K1665" s="20">
        <v>0</v>
      </c>
      <c r="L1665" s="20">
        <v>12</v>
      </c>
      <c r="M1665" s="26">
        <v>0</v>
      </c>
      <c r="N1665" s="20"/>
    </row>
    <row r="1666" spans="3:14">
      <c r="C1666" s="21">
        <v>45872</v>
      </c>
      <c r="D1666" s="20" t="s">
        <v>252</v>
      </c>
      <c r="E1666" s="20" t="s">
        <v>336</v>
      </c>
      <c r="F1666" s="20" t="s">
        <v>272</v>
      </c>
      <c r="G1666" s="20">
        <v>582</v>
      </c>
      <c r="H1666" s="25">
        <v>0.38541666666666669</v>
      </c>
      <c r="I1666" s="25">
        <v>0.44444444444444442</v>
      </c>
      <c r="J1666" s="20">
        <v>26</v>
      </c>
      <c r="K1666" s="20">
        <v>0</v>
      </c>
      <c r="L1666" s="20">
        <v>26</v>
      </c>
      <c r="M1666" s="26">
        <v>0</v>
      </c>
      <c r="N1666" s="20"/>
    </row>
    <row r="1667" spans="3:14">
      <c r="C1667" s="21">
        <v>45872</v>
      </c>
      <c r="D1667" s="20" t="s">
        <v>147</v>
      </c>
      <c r="E1667" s="20" t="s">
        <v>33</v>
      </c>
      <c r="F1667" s="20" t="s">
        <v>181</v>
      </c>
      <c r="G1667" s="20">
        <v>1305</v>
      </c>
      <c r="H1667" s="25">
        <v>0.55208333333333337</v>
      </c>
      <c r="I1667" s="25">
        <v>0.70833333333333337</v>
      </c>
      <c r="J1667" s="20">
        <v>12</v>
      </c>
      <c r="K1667" s="20">
        <v>6</v>
      </c>
      <c r="L1667" s="20">
        <v>6</v>
      </c>
      <c r="M1667" s="26">
        <v>50</v>
      </c>
      <c r="N1667" s="20"/>
    </row>
    <row r="1668" spans="3:14">
      <c r="C1668" s="21">
        <v>45872</v>
      </c>
      <c r="D1668" s="20" t="s">
        <v>147</v>
      </c>
      <c r="E1668" s="20" t="s">
        <v>180</v>
      </c>
      <c r="F1668" s="20" t="s">
        <v>181</v>
      </c>
      <c r="G1668" s="20">
        <v>2020</v>
      </c>
      <c r="H1668" s="25">
        <v>0.76736111111111116</v>
      </c>
      <c r="I1668" s="25">
        <v>0.82986111111111116</v>
      </c>
      <c r="J1668" s="20">
        <v>58</v>
      </c>
      <c r="K1668" s="20">
        <v>6</v>
      </c>
      <c r="L1668" s="20">
        <v>52</v>
      </c>
      <c r="M1668" s="26">
        <v>10.344827586206897</v>
      </c>
      <c r="N1668" s="20"/>
    </row>
    <row r="1669" spans="3:14">
      <c r="C1669" s="21">
        <v>45872</v>
      </c>
      <c r="D1669" s="20" t="s">
        <v>147</v>
      </c>
      <c r="E1669" s="20" t="s">
        <v>180</v>
      </c>
      <c r="F1669" s="20" t="s">
        <v>181</v>
      </c>
      <c r="G1669" s="20">
        <v>2026</v>
      </c>
      <c r="H1669" s="25">
        <v>0.89236111111111116</v>
      </c>
      <c r="I1669" s="25">
        <v>0.95486111111111116</v>
      </c>
      <c r="J1669" s="20">
        <v>22</v>
      </c>
      <c r="K1669" s="20">
        <v>4</v>
      </c>
      <c r="L1669" s="20">
        <v>18</v>
      </c>
      <c r="M1669" s="26">
        <v>18.181818181818183</v>
      </c>
      <c r="N1669" s="20"/>
    </row>
    <row r="1670" spans="3:14">
      <c r="C1670" s="21">
        <v>45872</v>
      </c>
      <c r="D1670" s="20" t="s">
        <v>147</v>
      </c>
      <c r="E1670" s="20" t="s">
        <v>36</v>
      </c>
      <c r="F1670" s="20" t="s">
        <v>181</v>
      </c>
      <c r="G1670" s="20">
        <v>1855</v>
      </c>
      <c r="H1670" s="25">
        <v>0.59722222222222221</v>
      </c>
      <c r="I1670" s="25">
        <v>0.71180555555555558</v>
      </c>
      <c r="J1670" s="20">
        <v>16</v>
      </c>
      <c r="K1670" s="20">
        <v>2</v>
      </c>
      <c r="L1670" s="20">
        <v>14</v>
      </c>
      <c r="M1670" s="26">
        <v>12.5</v>
      </c>
      <c r="N1670" s="20"/>
    </row>
    <row r="1671" spans="3:14">
      <c r="C1671" s="21">
        <v>45872</v>
      </c>
      <c r="D1671" s="20" t="s">
        <v>147</v>
      </c>
      <c r="E1671" s="20" t="s">
        <v>37</v>
      </c>
      <c r="F1671" s="20" t="s">
        <v>181</v>
      </c>
      <c r="G1671" s="20">
        <v>1317</v>
      </c>
      <c r="H1671" s="25">
        <v>0.58680555555555558</v>
      </c>
      <c r="I1671" s="25">
        <v>0.72569444444444442</v>
      </c>
      <c r="J1671" s="20">
        <v>20</v>
      </c>
      <c r="K1671" s="20">
        <v>0</v>
      </c>
      <c r="L1671" s="20">
        <v>20</v>
      </c>
      <c r="M1671" s="26">
        <v>0</v>
      </c>
      <c r="N1671" s="20"/>
    </row>
    <row r="1672" spans="3:14">
      <c r="C1672" s="21">
        <v>45872</v>
      </c>
      <c r="D1672" s="20" t="s">
        <v>147</v>
      </c>
      <c r="E1672" s="20" t="s">
        <v>13</v>
      </c>
      <c r="F1672" s="20" t="s">
        <v>181</v>
      </c>
      <c r="G1672" s="20">
        <v>1859</v>
      </c>
      <c r="H1672" s="25">
        <v>0.55208333333333337</v>
      </c>
      <c r="I1672" s="25">
        <v>0.70138888888888884</v>
      </c>
      <c r="J1672" s="20">
        <v>30</v>
      </c>
      <c r="K1672" s="20">
        <v>4</v>
      </c>
      <c r="L1672" s="20">
        <v>26</v>
      </c>
      <c r="M1672" s="26">
        <v>13.333333333333334</v>
      </c>
      <c r="N1672" s="20"/>
    </row>
    <row r="1673" spans="3:14">
      <c r="C1673" s="21">
        <v>45872</v>
      </c>
      <c r="D1673" s="20" t="s">
        <v>147</v>
      </c>
      <c r="E1673" s="20" t="s">
        <v>22</v>
      </c>
      <c r="F1673" s="20" t="s">
        <v>181</v>
      </c>
      <c r="G1673" s="20">
        <v>1313</v>
      </c>
      <c r="H1673" s="25">
        <v>0.59375</v>
      </c>
      <c r="I1673" s="25">
        <v>0.72569444444444442</v>
      </c>
      <c r="J1673" s="20">
        <v>12</v>
      </c>
      <c r="K1673" s="20">
        <v>0</v>
      </c>
      <c r="L1673" s="20">
        <v>12</v>
      </c>
      <c r="M1673" s="26">
        <v>0</v>
      </c>
      <c r="N1673" s="20"/>
    </row>
    <row r="1674" spans="3:14">
      <c r="C1674" s="21">
        <v>45872</v>
      </c>
      <c r="D1674" s="20" t="s">
        <v>555</v>
      </c>
      <c r="E1674" s="20" t="s">
        <v>394</v>
      </c>
      <c r="F1674" s="20" t="s">
        <v>395</v>
      </c>
      <c r="G1674" s="20">
        <v>3910</v>
      </c>
      <c r="H1674" s="25">
        <v>0.2361111111111111</v>
      </c>
      <c r="I1674" s="25">
        <v>0.27083333333333331</v>
      </c>
      <c r="J1674" s="20">
        <v>12</v>
      </c>
      <c r="K1674" s="20">
        <v>8</v>
      </c>
      <c r="L1674" s="20">
        <v>4</v>
      </c>
      <c r="M1674" s="26">
        <v>66.666666666666671</v>
      </c>
      <c r="N1674" s="20"/>
    </row>
    <row r="1675" spans="3:14">
      <c r="C1675" s="21">
        <v>45872</v>
      </c>
      <c r="D1675" s="20" t="s">
        <v>555</v>
      </c>
      <c r="E1675" s="20" t="s">
        <v>394</v>
      </c>
      <c r="F1675" s="20" t="s">
        <v>395</v>
      </c>
      <c r="G1675" s="20">
        <v>3904</v>
      </c>
      <c r="H1675" s="25">
        <v>0.36805555555555558</v>
      </c>
      <c r="I1675" s="25">
        <v>0.40277777777777779</v>
      </c>
      <c r="J1675" s="20">
        <v>35</v>
      </c>
      <c r="K1675" s="20">
        <v>2</v>
      </c>
      <c r="L1675" s="20">
        <v>33</v>
      </c>
      <c r="M1675" s="26">
        <v>5.7142857142857144</v>
      </c>
      <c r="N1675" s="20"/>
    </row>
    <row r="1676" spans="3:14">
      <c r="C1676" s="21">
        <v>45872</v>
      </c>
      <c r="D1676" s="20" t="s">
        <v>13</v>
      </c>
      <c r="E1676" s="20" t="s">
        <v>223</v>
      </c>
      <c r="F1676" s="20" t="s">
        <v>250</v>
      </c>
      <c r="G1676" s="20">
        <v>871</v>
      </c>
      <c r="H1676" s="25">
        <v>0.48958333333333331</v>
      </c>
      <c r="I1676" s="25">
        <v>0.62152777777777779</v>
      </c>
      <c r="J1676" s="20">
        <v>45</v>
      </c>
      <c r="K1676" s="20">
        <v>0</v>
      </c>
      <c r="L1676" s="20">
        <v>45</v>
      </c>
      <c r="M1676" s="26">
        <v>0</v>
      </c>
      <c r="N1676" s="20"/>
    </row>
    <row r="1677" spans="3:14">
      <c r="C1677" s="21">
        <v>45872</v>
      </c>
      <c r="D1677" s="20" t="s">
        <v>13</v>
      </c>
      <c r="E1677" s="20" t="s">
        <v>232</v>
      </c>
      <c r="F1677" s="20" t="s">
        <v>250</v>
      </c>
      <c r="G1677" s="20">
        <v>695</v>
      </c>
      <c r="H1677" s="25">
        <v>0.60763888888888884</v>
      </c>
      <c r="I1677" s="25">
        <v>0.71875</v>
      </c>
      <c r="J1677" s="20">
        <v>40</v>
      </c>
      <c r="K1677" s="20">
        <v>0</v>
      </c>
      <c r="L1677" s="20">
        <v>40</v>
      </c>
      <c r="M1677" s="26">
        <v>0</v>
      </c>
      <c r="N1677" s="20"/>
    </row>
    <row r="1678" spans="3:14">
      <c r="C1678" s="21">
        <v>45872</v>
      </c>
      <c r="D1678" s="20" t="s">
        <v>13</v>
      </c>
      <c r="E1678" s="20" t="s">
        <v>252</v>
      </c>
      <c r="F1678" s="20" t="s">
        <v>272</v>
      </c>
      <c r="G1678" s="20">
        <v>59</v>
      </c>
      <c r="H1678" s="25">
        <v>0.24305555555555555</v>
      </c>
      <c r="I1678" s="25">
        <v>0.34375</v>
      </c>
      <c r="J1678" s="20">
        <v>26</v>
      </c>
      <c r="K1678" s="20">
        <v>0</v>
      </c>
      <c r="L1678" s="20">
        <v>26</v>
      </c>
      <c r="M1678" s="26">
        <v>0</v>
      </c>
      <c r="N1678" s="20"/>
    </row>
    <row r="1679" spans="3:14">
      <c r="C1679" s="21">
        <v>45872</v>
      </c>
      <c r="D1679" s="20" t="s">
        <v>13</v>
      </c>
      <c r="E1679" s="20" t="s">
        <v>147</v>
      </c>
      <c r="F1679" s="20" t="s">
        <v>181</v>
      </c>
      <c r="G1679" s="20">
        <v>1858</v>
      </c>
      <c r="H1679" s="25">
        <v>0.49652777777777779</v>
      </c>
      <c r="I1679" s="25">
        <v>0.71527777777777779</v>
      </c>
      <c r="J1679" s="20">
        <v>30</v>
      </c>
      <c r="K1679" s="20">
        <v>4</v>
      </c>
      <c r="L1679" s="20">
        <v>26</v>
      </c>
      <c r="M1679" s="26">
        <v>13.333333333333334</v>
      </c>
      <c r="N1679" s="20"/>
    </row>
    <row r="1680" spans="3:14">
      <c r="C1680" s="21">
        <v>45872</v>
      </c>
      <c r="D1680" s="20" t="s">
        <v>13</v>
      </c>
      <c r="E1680" s="20" t="s">
        <v>424</v>
      </c>
      <c r="F1680" s="20" t="s">
        <v>549</v>
      </c>
      <c r="G1680" s="20">
        <v>5113</v>
      </c>
      <c r="H1680" s="25">
        <v>0.33333333333333331</v>
      </c>
      <c r="I1680" s="25">
        <v>0.40972222222222221</v>
      </c>
      <c r="J1680" s="20">
        <v>189</v>
      </c>
      <c r="K1680" s="20">
        <v>82</v>
      </c>
      <c r="L1680" s="20">
        <v>107</v>
      </c>
      <c r="M1680" s="26">
        <v>43.386243386243386</v>
      </c>
      <c r="N1680" s="20"/>
    </row>
    <row r="1681" spans="3:14">
      <c r="C1681" s="21">
        <v>45872</v>
      </c>
      <c r="D1681" s="20" t="s">
        <v>13</v>
      </c>
      <c r="E1681" s="20" t="s">
        <v>196</v>
      </c>
      <c r="F1681" s="20" t="s">
        <v>193</v>
      </c>
      <c r="G1681" s="20">
        <v>1801</v>
      </c>
      <c r="H1681" s="25">
        <v>0.4861111111111111</v>
      </c>
      <c r="I1681" s="25">
        <v>0.59027777777777779</v>
      </c>
      <c r="J1681" s="20">
        <v>20</v>
      </c>
      <c r="K1681" s="20">
        <v>0</v>
      </c>
      <c r="L1681" s="20">
        <v>20</v>
      </c>
      <c r="M1681" s="26">
        <v>0</v>
      </c>
      <c r="N1681" s="20"/>
    </row>
    <row r="1682" spans="3:14">
      <c r="C1682" s="21">
        <v>45872</v>
      </c>
      <c r="D1682" s="20" t="s">
        <v>13</v>
      </c>
      <c r="E1682" s="20" t="s">
        <v>358</v>
      </c>
      <c r="F1682" s="20" t="s">
        <v>528</v>
      </c>
      <c r="G1682" s="20">
        <v>416</v>
      </c>
      <c r="H1682" s="25">
        <v>0.51736111111111116</v>
      </c>
      <c r="I1682" s="25">
        <v>0.71875</v>
      </c>
      <c r="J1682" s="20">
        <v>36</v>
      </c>
      <c r="K1682" s="20">
        <v>2</v>
      </c>
      <c r="L1682" s="20">
        <v>34</v>
      </c>
      <c r="M1682" s="26">
        <v>5.5555555555555554</v>
      </c>
      <c r="N1682" s="20"/>
    </row>
    <row r="1683" spans="3:14">
      <c r="C1683" s="21">
        <v>45872</v>
      </c>
      <c r="D1683" s="20" t="s">
        <v>13</v>
      </c>
      <c r="E1683" s="20" t="s">
        <v>358</v>
      </c>
      <c r="F1683" s="20" t="s">
        <v>278</v>
      </c>
      <c r="G1683" s="20">
        <v>787</v>
      </c>
      <c r="H1683" s="25">
        <v>0.64583333333333337</v>
      </c>
      <c r="I1683" s="25">
        <v>0.85069444444444442</v>
      </c>
      <c r="J1683" s="20">
        <v>45</v>
      </c>
      <c r="K1683" s="20">
        <v>7</v>
      </c>
      <c r="L1683" s="20">
        <v>38</v>
      </c>
      <c r="M1683" s="26">
        <v>15.555555555555555</v>
      </c>
      <c r="N1683" s="20"/>
    </row>
    <row r="1684" spans="3:14">
      <c r="C1684" s="21">
        <v>45872</v>
      </c>
      <c r="D1684" s="20" t="s">
        <v>13</v>
      </c>
      <c r="E1684" s="20" t="s">
        <v>236</v>
      </c>
      <c r="F1684" s="20" t="s">
        <v>250</v>
      </c>
      <c r="G1684" s="20">
        <v>809</v>
      </c>
      <c r="H1684" s="25">
        <v>0.49652777777777779</v>
      </c>
      <c r="I1684" s="25">
        <v>0.61805555555555558</v>
      </c>
      <c r="J1684" s="20">
        <v>45</v>
      </c>
      <c r="K1684" s="20">
        <v>34</v>
      </c>
      <c r="L1684" s="20">
        <v>11</v>
      </c>
      <c r="M1684" s="26">
        <v>75.555555555555557</v>
      </c>
      <c r="N1684" s="20"/>
    </row>
    <row r="1685" spans="3:14">
      <c r="C1685" s="21">
        <v>45872</v>
      </c>
      <c r="D1685" s="20" t="s">
        <v>13</v>
      </c>
      <c r="E1685" s="20" t="s">
        <v>214</v>
      </c>
      <c r="F1685" s="20" t="s">
        <v>549</v>
      </c>
      <c r="G1685" s="20">
        <v>5117</v>
      </c>
      <c r="H1685" s="25">
        <v>0.54861111111111116</v>
      </c>
      <c r="I1685" s="25">
        <v>0.73611111111111116</v>
      </c>
      <c r="J1685" s="20">
        <v>189</v>
      </c>
      <c r="K1685" s="20">
        <v>64</v>
      </c>
      <c r="L1685" s="20">
        <v>125</v>
      </c>
      <c r="M1685" s="26">
        <v>33.862433862433861</v>
      </c>
      <c r="N1685" s="20"/>
    </row>
    <row r="1686" spans="3:14">
      <c r="C1686" s="21">
        <v>45872</v>
      </c>
      <c r="D1686" s="20" t="s">
        <v>13</v>
      </c>
      <c r="E1686" s="20" t="s">
        <v>394</v>
      </c>
      <c r="F1686" s="20" t="s">
        <v>395</v>
      </c>
      <c r="G1686" s="20">
        <v>434</v>
      </c>
      <c r="H1686" s="25">
        <v>0.64583333333333337</v>
      </c>
      <c r="I1686" s="25">
        <v>0.79513888888888884</v>
      </c>
      <c r="J1686" s="20">
        <v>35</v>
      </c>
      <c r="K1686" s="20">
        <v>7</v>
      </c>
      <c r="L1686" s="20">
        <v>28</v>
      </c>
      <c r="M1686" s="26">
        <v>20</v>
      </c>
      <c r="N1686" s="20"/>
    </row>
    <row r="1687" spans="3:14">
      <c r="C1687" s="21">
        <v>45872</v>
      </c>
      <c r="D1687" s="20" t="s">
        <v>424</v>
      </c>
      <c r="E1687" s="20" t="s">
        <v>13</v>
      </c>
      <c r="F1687" s="20" t="s">
        <v>549</v>
      </c>
      <c r="G1687" s="20">
        <v>5114</v>
      </c>
      <c r="H1687" s="25">
        <v>0.44444444444444442</v>
      </c>
      <c r="I1687" s="25">
        <v>0.51388888888888884</v>
      </c>
      <c r="J1687" s="20">
        <v>189</v>
      </c>
      <c r="K1687" s="20">
        <v>50</v>
      </c>
      <c r="L1687" s="20">
        <v>139</v>
      </c>
      <c r="M1687" s="26">
        <v>26.455026455026456</v>
      </c>
      <c r="N1687" s="20"/>
    </row>
    <row r="1688" spans="3:14">
      <c r="C1688" s="21">
        <v>45872</v>
      </c>
      <c r="D1688" s="20" t="s">
        <v>346</v>
      </c>
      <c r="E1688" s="20" t="s">
        <v>13</v>
      </c>
      <c r="F1688" s="20" t="s">
        <v>250</v>
      </c>
      <c r="G1688" s="20">
        <v>572</v>
      </c>
      <c r="H1688" s="25">
        <v>0.53125</v>
      </c>
      <c r="I1688" s="25">
        <v>0.61805555555555558</v>
      </c>
      <c r="J1688" s="20">
        <v>30</v>
      </c>
      <c r="K1688" s="20">
        <v>0</v>
      </c>
      <c r="L1688" s="20">
        <v>30</v>
      </c>
      <c r="M1688" s="26">
        <v>0</v>
      </c>
      <c r="N1688" s="20"/>
    </row>
    <row r="1689" spans="3:14">
      <c r="C1689" s="21">
        <v>45872</v>
      </c>
      <c r="D1689" s="20" t="s">
        <v>358</v>
      </c>
      <c r="E1689" s="20" t="s">
        <v>13</v>
      </c>
      <c r="F1689" s="20" t="s">
        <v>528</v>
      </c>
      <c r="G1689" s="20">
        <v>415</v>
      </c>
      <c r="H1689" s="25">
        <v>0.34722222222222221</v>
      </c>
      <c r="I1689" s="25">
        <v>0.47569444444444442</v>
      </c>
      <c r="J1689" s="20">
        <v>36</v>
      </c>
      <c r="K1689" s="20">
        <v>8</v>
      </c>
      <c r="L1689" s="20">
        <v>28</v>
      </c>
      <c r="M1689" s="26">
        <v>22.222222222222221</v>
      </c>
      <c r="N1689" s="20"/>
    </row>
    <row r="1690" spans="3:14">
      <c r="C1690" s="21">
        <v>45872</v>
      </c>
      <c r="D1690" s="20" t="s">
        <v>358</v>
      </c>
      <c r="E1690" s="20" t="s">
        <v>13</v>
      </c>
      <c r="F1690" s="20" t="s">
        <v>278</v>
      </c>
      <c r="G1690" s="20">
        <v>788</v>
      </c>
      <c r="H1690" s="25">
        <v>0.89236111111111116</v>
      </c>
      <c r="I1690" s="25">
        <v>0</v>
      </c>
      <c r="J1690" s="20">
        <v>45</v>
      </c>
      <c r="K1690" s="20">
        <v>2</v>
      </c>
      <c r="L1690" s="20">
        <v>43</v>
      </c>
      <c r="M1690" s="26">
        <v>4.4444444444444446</v>
      </c>
      <c r="N1690" s="20"/>
    </row>
    <row r="1691" spans="3:14">
      <c r="C1691" s="21">
        <v>45872</v>
      </c>
      <c r="D1691" s="20" t="s">
        <v>236</v>
      </c>
      <c r="E1691" s="20" t="s">
        <v>13</v>
      </c>
      <c r="F1691" s="20" t="s">
        <v>250</v>
      </c>
      <c r="G1691" s="20">
        <v>810</v>
      </c>
      <c r="H1691" s="25">
        <v>0.64930555555555558</v>
      </c>
      <c r="I1691" s="25">
        <v>0.78125</v>
      </c>
      <c r="J1691" s="20">
        <v>45</v>
      </c>
      <c r="K1691" s="20">
        <v>0</v>
      </c>
      <c r="L1691" s="20">
        <v>45</v>
      </c>
      <c r="M1691" s="26">
        <v>0</v>
      </c>
      <c r="N1691" s="20"/>
    </row>
    <row r="1692" spans="3:14">
      <c r="C1692" s="21">
        <v>45872</v>
      </c>
      <c r="D1692" s="20" t="s">
        <v>336</v>
      </c>
      <c r="E1692" s="20" t="s">
        <v>252</v>
      </c>
      <c r="F1692" s="20" t="s">
        <v>272</v>
      </c>
      <c r="G1692" s="20">
        <v>507</v>
      </c>
      <c r="H1692" s="25">
        <v>0.2326388888888889</v>
      </c>
      <c r="I1692" s="25">
        <v>0.29166666666666669</v>
      </c>
      <c r="J1692" s="20">
        <v>15</v>
      </c>
      <c r="K1692" s="20">
        <v>0</v>
      </c>
      <c r="L1692" s="20">
        <v>15</v>
      </c>
      <c r="M1692" s="26">
        <v>0</v>
      </c>
      <c r="N1692" s="20"/>
    </row>
    <row r="1693" spans="3:14">
      <c r="C1693" s="21">
        <v>45872</v>
      </c>
      <c r="D1693" s="20" t="s">
        <v>22</v>
      </c>
      <c r="E1693" s="20" t="s">
        <v>147</v>
      </c>
      <c r="F1693" s="20" t="s">
        <v>181</v>
      </c>
      <c r="G1693" s="20">
        <v>1302</v>
      </c>
      <c r="H1693" s="25">
        <v>0.4826388888888889</v>
      </c>
      <c r="I1693" s="25">
        <v>0.69097222222222221</v>
      </c>
      <c r="J1693" s="20">
        <v>12</v>
      </c>
      <c r="K1693" s="20">
        <v>0</v>
      </c>
      <c r="L1693" s="20">
        <v>12</v>
      </c>
      <c r="M1693" s="26">
        <v>0</v>
      </c>
      <c r="N1693" s="20"/>
    </row>
    <row r="1694" spans="3:14">
      <c r="C1694" s="21">
        <v>45872</v>
      </c>
      <c r="D1694" s="20" t="s">
        <v>214</v>
      </c>
      <c r="E1694" s="20" t="s">
        <v>13</v>
      </c>
      <c r="F1694" s="20" t="s">
        <v>549</v>
      </c>
      <c r="G1694" s="20">
        <v>5118</v>
      </c>
      <c r="H1694" s="25">
        <v>0.77083333333333337</v>
      </c>
      <c r="I1694" s="25">
        <v>0.875</v>
      </c>
      <c r="J1694" s="20">
        <v>189</v>
      </c>
      <c r="K1694" s="20">
        <v>64</v>
      </c>
      <c r="L1694" s="20">
        <v>125</v>
      </c>
      <c r="M1694" s="26">
        <v>33.862433862433861</v>
      </c>
      <c r="N1694" s="20"/>
    </row>
    <row r="1695" spans="3:14">
      <c r="C1695" s="21">
        <v>45872</v>
      </c>
      <c r="D1695" s="20" t="s">
        <v>394</v>
      </c>
      <c r="E1695" s="20" t="s">
        <v>36</v>
      </c>
      <c r="F1695" s="20" t="s">
        <v>395</v>
      </c>
      <c r="G1695" s="20">
        <v>437</v>
      </c>
      <c r="H1695" s="25">
        <v>0.3888888888888889</v>
      </c>
      <c r="I1695" s="25">
        <v>0.52083333333333337</v>
      </c>
      <c r="J1695" s="20">
        <v>12</v>
      </c>
      <c r="K1695" s="20">
        <v>8</v>
      </c>
      <c r="L1695" s="20">
        <v>4</v>
      </c>
      <c r="M1695" s="26">
        <v>66.666666666666671</v>
      </c>
      <c r="N1695" s="20"/>
    </row>
    <row r="1696" spans="3:14">
      <c r="C1696" s="21">
        <v>45872</v>
      </c>
      <c r="D1696" s="20" t="s">
        <v>394</v>
      </c>
      <c r="E1696" s="20" t="s">
        <v>555</v>
      </c>
      <c r="F1696" s="20" t="s">
        <v>395</v>
      </c>
      <c r="G1696" s="20">
        <v>3911</v>
      </c>
      <c r="H1696" s="25">
        <v>0.95486111111111116</v>
      </c>
      <c r="I1696" s="25">
        <v>0.99305555555555558</v>
      </c>
      <c r="J1696" s="20">
        <v>47</v>
      </c>
      <c r="K1696" s="20">
        <v>7</v>
      </c>
      <c r="L1696" s="20">
        <v>40</v>
      </c>
      <c r="M1696" s="26">
        <v>14.893617021276595</v>
      </c>
      <c r="N1696" s="20"/>
    </row>
    <row r="1697" spans="3:14">
      <c r="C1697" s="21">
        <v>45872</v>
      </c>
      <c r="D1697" s="20" t="s">
        <v>394</v>
      </c>
      <c r="E1697" s="20" t="s">
        <v>13</v>
      </c>
      <c r="F1697" s="20" t="s">
        <v>395</v>
      </c>
      <c r="G1697" s="20">
        <v>433</v>
      </c>
      <c r="H1697" s="25">
        <v>0.44444444444444442</v>
      </c>
      <c r="I1697" s="25">
        <v>0.60763888888888884</v>
      </c>
      <c r="J1697" s="20">
        <v>35</v>
      </c>
      <c r="K1697" s="20">
        <v>2</v>
      </c>
      <c r="L1697" s="20">
        <v>33</v>
      </c>
      <c r="M1697" s="26">
        <v>5.7142857142857144</v>
      </c>
      <c r="N1697" s="20"/>
    </row>
    <row r="1698" spans="3:14">
      <c r="C1698" s="21">
        <v>45873</v>
      </c>
      <c r="D1698" s="20" t="s">
        <v>185</v>
      </c>
      <c r="E1698" s="20" t="s">
        <v>13</v>
      </c>
      <c r="F1698" s="20" t="s">
        <v>186</v>
      </c>
      <c r="G1698" s="20">
        <v>920</v>
      </c>
      <c r="H1698" s="25">
        <v>0.63888888888888884</v>
      </c>
      <c r="I1698" s="25">
        <v>0.78125</v>
      </c>
      <c r="J1698" s="20">
        <v>30</v>
      </c>
      <c r="K1698" s="20">
        <v>6</v>
      </c>
      <c r="L1698" s="20">
        <v>24</v>
      </c>
      <c r="M1698" s="26">
        <v>20</v>
      </c>
      <c r="N1698" s="20"/>
    </row>
    <row r="1699" spans="3:14">
      <c r="C1699" s="21">
        <v>45873</v>
      </c>
      <c r="D1699" s="20" t="s">
        <v>36</v>
      </c>
      <c r="E1699" s="20" t="s">
        <v>183</v>
      </c>
      <c r="F1699" s="20" t="s">
        <v>174</v>
      </c>
      <c r="G1699" s="20">
        <v>1336</v>
      </c>
      <c r="H1699" s="25">
        <v>0.58680555555555558</v>
      </c>
      <c r="I1699" s="25">
        <v>0.82291666666666663</v>
      </c>
      <c r="J1699" s="20">
        <v>10</v>
      </c>
      <c r="K1699" s="20">
        <v>0</v>
      </c>
      <c r="L1699" s="20">
        <v>10</v>
      </c>
      <c r="M1699" s="26">
        <v>0</v>
      </c>
      <c r="N1699" s="20"/>
    </row>
    <row r="1700" spans="3:14">
      <c r="C1700" s="21">
        <v>45873</v>
      </c>
      <c r="D1700" s="20" t="s">
        <v>37</v>
      </c>
      <c r="E1700" s="20" t="s">
        <v>183</v>
      </c>
      <c r="F1700" s="20" t="s">
        <v>561</v>
      </c>
      <c r="G1700" s="20">
        <v>2722</v>
      </c>
      <c r="H1700" s="25">
        <v>0.67013888888888884</v>
      </c>
      <c r="I1700" s="25">
        <v>0.93055555555555558</v>
      </c>
      <c r="J1700" s="20">
        <v>10</v>
      </c>
      <c r="K1700" s="20">
        <v>0</v>
      </c>
      <c r="L1700" s="20">
        <v>10</v>
      </c>
      <c r="M1700" s="26">
        <v>0</v>
      </c>
      <c r="N1700" s="20"/>
    </row>
    <row r="1701" spans="3:14">
      <c r="C1701" s="21">
        <v>45873</v>
      </c>
      <c r="D1701" s="20" t="s">
        <v>147</v>
      </c>
      <c r="E1701" s="20" t="s">
        <v>180</v>
      </c>
      <c r="F1701" s="20" t="s">
        <v>181</v>
      </c>
      <c r="G1701" s="20">
        <v>2232</v>
      </c>
      <c r="H1701" s="25">
        <v>5.5555555555555552E-2</v>
      </c>
      <c r="I1701" s="25">
        <v>0.11805555555555555</v>
      </c>
      <c r="J1701" s="20">
        <v>20</v>
      </c>
      <c r="K1701" s="20">
        <v>0</v>
      </c>
      <c r="L1701" s="20">
        <v>20</v>
      </c>
      <c r="M1701" s="26">
        <v>0</v>
      </c>
      <c r="N1701" s="20"/>
    </row>
    <row r="1702" spans="3:14">
      <c r="C1702" s="21">
        <v>45873</v>
      </c>
      <c r="D1702" s="20" t="s">
        <v>266</v>
      </c>
      <c r="E1702" s="20" t="s">
        <v>79</v>
      </c>
      <c r="F1702" s="20" t="s">
        <v>558</v>
      </c>
      <c r="G1702" s="20">
        <v>611</v>
      </c>
      <c r="H1702" s="25">
        <v>0.41666666666666669</v>
      </c>
      <c r="I1702" s="25">
        <v>0.52083333333333337</v>
      </c>
      <c r="J1702" s="20">
        <v>40</v>
      </c>
      <c r="K1702" s="20">
        <v>0</v>
      </c>
      <c r="L1702" s="20">
        <v>40</v>
      </c>
      <c r="M1702" s="26">
        <v>0</v>
      </c>
      <c r="N1702" s="20"/>
    </row>
    <row r="1703" spans="3:14">
      <c r="C1703" s="21">
        <v>45873</v>
      </c>
      <c r="D1703" s="20" t="s">
        <v>13</v>
      </c>
      <c r="E1703" s="20" t="s">
        <v>185</v>
      </c>
      <c r="F1703" s="20" t="s">
        <v>186</v>
      </c>
      <c r="G1703" s="20">
        <v>921</v>
      </c>
      <c r="H1703" s="25">
        <v>0.81597222222222221</v>
      </c>
      <c r="I1703" s="25">
        <v>2.0833333333333332E-2</v>
      </c>
      <c r="J1703" s="20">
        <v>30</v>
      </c>
      <c r="K1703" s="20">
        <v>0</v>
      </c>
      <c r="L1703" s="20">
        <v>30</v>
      </c>
      <c r="M1703" s="26">
        <v>0</v>
      </c>
      <c r="N1703" s="20"/>
    </row>
    <row r="1704" spans="3:14">
      <c r="C1704" s="21">
        <v>45873</v>
      </c>
      <c r="D1704" s="20" t="s">
        <v>13</v>
      </c>
      <c r="E1704" s="20" t="s">
        <v>183</v>
      </c>
      <c r="F1704" s="20" t="s">
        <v>174</v>
      </c>
      <c r="G1704" s="20">
        <v>1002</v>
      </c>
      <c r="H1704" s="25">
        <v>0.52777777777777779</v>
      </c>
      <c r="I1704" s="25">
        <v>0.77777777777777779</v>
      </c>
      <c r="J1704" s="20">
        <v>20</v>
      </c>
      <c r="K1704" s="20">
        <v>0</v>
      </c>
      <c r="L1704" s="20">
        <v>20</v>
      </c>
      <c r="M1704" s="26">
        <v>0</v>
      </c>
      <c r="N1704" s="20"/>
    </row>
    <row r="1705" spans="3:14">
      <c r="C1705" s="21">
        <v>45873</v>
      </c>
      <c r="D1705" s="20" t="s">
        <v>13</v>
      </c>
      <c r="E1705" s="20" t="s">
        <v>229</v>
      </c>
      <c r="F1705" s="20" t="s">
        <v>556</v>
      </c>
      <c r="G1705" s="20">
        <v>587</v>
      </c>
      <c r="H1705" s="25">
        <v>0.89583333333333337</v>
      </c>
      <c r="I1705" s="25">
        <v>1.0416666666666666E-2</v>
      </c>
      <c r="J1705" s="20">
        <v>35</v>
      </c>
      <c r="K1705" s="20">
        <v>0</v>
      </c>
      <c r="L1705" s="20">
        <v>35</v>
      </c>
      <c r="M1705" s="26">
        <v>0</v>
      </c>
      <c r="N1705" s="20"/>
    </row>
    <row r="1706" spans="3:14">
      <c r="C1706" s="21">
        <v>45873</v>
      </c>
      <c r="D1706" s="20" t="s">
        <v>13</v>
      </c>
      <c r="E1706" s="20" t="s">
        <v>196</v>
      </c>
      <c r="F1706" s="20" t="s">
        <v>250</v>
      </c>
      <c r="G1706" s="20">
        <v>747</v>
      </c>
      <c r="H1706" s="25">
        <v>0.83680555555555558</v>
      </c>
      <c r="I1706" s="25">
        <v>0.94444444444444442</v>
      </c>
      <c r="J1706" s="20">
        <v>40</v>
      </c>
      <c r="K1706" s="20">
        <v>0</v>
      </c>
      <c r="L1706" s="20">
        <v>40</v>
      </c>
      <c r="M1706" s="26">
        <v>0</v>
      </c>
      <c r="N1706" s="20"/>
    </row>
    <row r="1707" spans="3:14">
      <c r="C1707" s="21">
        <v>45873</v>
      </c>
      <c r="D1707" s="20" t="s">
        <v>13</v>
      </c>
      <c r="E1707" s="20" t="s">
        <v>557</v>
      </c>
      <c r="F1707" s="20" t="s">
        <v>250</v>
      </c>
      <c r="G1707" s="20">
        <v>1221</v>
      </c>
      <c r="H1707" s="25">
        <v>0.67361111111111116</v>
      </c>
      <c r="I1707" s="25">
        <v>0.74305555555555558</v>
      </c>
      <c r="J1707" s="20">
        <v>30</v>
      </c>
      <c r="K1707" s="20">
        <v>0</v>
      </c>
      <c r="L1707" s="20">
        <v>30</v>
      </c>
      <c r="M1707" s="26">
        <v>0</v>
      </c>
      <c r="N1707" s="20"/>
    </row>
    <row r="1708" spans="3:14">
      <c r="C1708" s="21">
        <v>45873</v>
      </c>
      <c r="D1708" s="20" t="s">
        <v>13</v>
      </c>
      <c r="E1708" s="20" t="s">
        <v>348</v>
      </c>
      <c r="F1708" s="20" t="s">
        <v>549</v>
      </c>
      <c r="G1708" s="20">
        <v>5115</v>
      </c>
      <c r="H1708" s="25">
        <v>0.33333333333333331</v>
      </c>
      <c r="I1708" s="25">
        <v>0.46875</v>
      </c>
      <c r="J1708" s="20">
        <v>189</v>
      </c>
      <c r="K1708" s="20">
        <v>72</v>
      </c>
      <c r="L1708" s="20">
        <v>117</v>
      </c>
      <c r="M1708" s="26">
        <v>38.095238095238095</v>
      </c>
      <c r="N1708" s="20"/>
    </row>
    <row r="1709" spans="3:14">
      <c r="C1709" s="21">
        <v>45873</v>
      </c>
      <c r="D1709" s="20" t="s">
        <v>348</v>
      </c>
      <c r="E1709" s="20" t="s">
        <v>13</v>
      </c>
      <c r="F1709" s="20" t="s">
        <v>549</v>
      </c>
      <c r="G1709" s="20">
        <v>5116</v>
      </c>
      <c r="H1709" s="25">
        <v>0.50347222222222221</v>
      </c>
      <c r="I1709" s="25">
        <v>0.63888888888888884</v>
      </c>
      <c r="J1709" s="20">
        <v>189</v>
      </c>
      <c r="K1709" s="20">
        <v>15</v>
      </c>
      <c r="L1709" s="20">
        <v>174</v>
      </c>
      <c r="M1709" s="26">
        <v>7.9365079365079367</v>
      </c>
      <c r="N1709" s="20"/>
    </row>
    <row r="1710" spans="3:14">
      <c r="C1710" s="21">
        <v>45873</v>
      </c>
      <c r="D1710" s="20" t="s">
        <v>24</v>
      </c>
      <c r="E1710" s="20" t="s">
        <v>266</v>
      </c>
      <c r="F1710" s="20" t="s">
        <v>558</v>
      </c>
      <c r="G1710" s="20">
        <v>612</v>
      </c>
      <c r="H1710" s="25">
        <v>0.62847222222222221</v>
      </c>
      <c r="I1710" s="25">
        <v>0.71875</v>
      </c>
      <c r="J1710" s="20">
        <v>40</v>
      </c>
      <c r="K1710" s="20">
        <v>6</v>
      </c>
      <c r="L1710" s="20">
        <v>34</v>
      </c>
      <c r="M1710" s="26">
        <v>15</v>
      </c>
      <c r="N1710" s="20"/>
    </row>
    <row r="1711" spans="3:14">
      <c r="C1711" s="21">
        <v>45874</v>
      </c>
      <c r="D1711" s="20" t="s">
        <v>33</v>
      </c>
      <c r="E1711" s="20" t="s">
        <v>147</v>
      </c>
      <c r="F1711" s="20" t="s">
        <v>181</v>
      </c>
      <c r="G1711" s="20">
        <v>1304</v>
      </c>
      <c r="H1711" s="25">
        <v>0.50347222222222221</v>
      </c>
      <c r="I1711" s="25">
        <v>0.72569444444444442</v>
      </c>
      <c r="J1711" s="20">
        <v>22</v>
      </c>
      <c r="K1711" s="20">
        <v>0</v>
      </c>
      <c r="L1711" s="20">
        <v>22</v>
      </c>
      <c r="M1711" s="26">
        <v>0</v>
      </c>
      <c r="N1711" s="20"/>
    </row>
    <row r="1712" spans="3:14">
      <c r="C1712" s="21">
        <v>45874</v>
      </c>
      <c r="D1712" s="20" t="s">
        <v>36</v>
      </c>
      <c r="E1712" s="20" t="s">
        <v>147</v>
      </c>
      <c r="F1712" s="20" t="s">
        <v>181</v>
      </c>
      <c r="G1712" s="20">
        <v>1854</v>
      </c>
      <c r="H1712" s="25">
        <v>0.5</v>
      </c>
      <c r="I1712" s="25">
        <v>0.69097222222222221</v>
      </c>
      <c r="J1712" s="20">
        <v>26</v>
      </c>
      <c r="K1712" s="20">
        <v>3</v>
      </c>
      <c r="L1712" s="20">
        <v>23</v>
      </c>
      <c r="M1712" s="26">
        <v>11.538461538461538</v>
      </c>
      <c r="N1712" s="20"/>
    </row>
    <row r="1713" spans="3:14">
      <c r="C1713" s="21">
        <v>45874</v>
      </c>
      <c r="D1713" s="20" t="s">
        <v>37</v>
      </c>
      <c r="E1713" s="20" t="s">
        <v>147</v>
      </c>
      <c r="F1713" s="20" t="s">
        <v>181</v>
      </c>
      <c r="G1713" s="20">
        <v>1316</v>
      </c>
      <c r="H1713" s="25">
        <v>0.50347222222222221</v>
      </c>
      <c r="I1713" s="25">
        <v>0.71875</v>
      </c>
      <c r="J1713" s="20">
        <v>26</v>
      </c>
      <c r="K1713" s="20">
        <v>4</v>
      </c>
      <c r="L1713" s="20">
        <v>22</v>
      </c>
      <c r="M1713" s="26">
        <v>15.384615384615385</v>
      </c>
      <c r="N1713" s="20"/>
    </row>
    <row r="1714" spans="3:14">
      <c r="C1714" s="21">
        <v>45874</v>
      </c>
      <c r="D1714" s="20" t="s">
        <v>223</v>
      </c>
      <c r="E1714" s="20" t="s">
        <v>13</v>
      </c>
      <c r="F1714" s="20" t="s">
        <v>250</v>
      </c>
      <c r="G1714" s="20">
        <v>872</v>
      </c>
      <c r="H1714" s="25">
        <v>0.64930555555555558</v>
      </c>
      <c r="I1714" s="25">
        <v>0.78819444444444442</v>
      </c>
      <c r="J1714" s="20">
        <v>45</v>
      </c>
      <c r="K1714" s="20">
        <v>11</v>
      </c>
      <c r="L1714" s="20">
        <v>34</v>
      </c>
      <c r="M1714" s="26">
        <v>24.444444444444443</v>
      </c>
      <c r="N1714" s="20"/>
    </row>
    <row r="1715" spans="3:14">
      <c r="C1715" s="21">
        <v>45874</v>
      </c>
      <c r="D1715" s="20" t="s">
        <v>209</v>
      </c>
      <c r="E1715" s="20" t="s">
        <v>13</v>
      </c>
      <c r="F1715" s="20" t="s">
        <v>250</v>
      </c>
      <c r="G1715" s="20">
        <v>936</v>
      </c>
      <c r="H1715" s="25">
        <v>0.64930555555555558</v>
      </c>
      <c r="I1715" s="25">
        <v>0.77777777777777779</v>
      </c>
      <c r="J1715" s="20">
        <v>45</v>
      </c>
      <c r="K1715" s="20">
        <v>0</v>
      </c>
      <c r="L1715" s="20">
        <v>45</v>
      </c>
      <c r="M1715" s="26">
        <v>0</v>
      </c>
      <c r="N1715" s="20"/>
    </row>
    <row r="1716" spans="3:14">
      <c r="C1716" s="21">
        <v>45874</v>
      </c>
      <c r="D1716" s="20" t="s">
        <v>147</v>
      </c>
      <c r="E1716" s="20" t="s">
        <v>33</v>
      </c>
      <c r="F1716" s="20" t="s">
        <v>181</v>
      </c>
      <c r="G1716" s="20">
        <v>1305</v>
      </c>
      <c r="H1716" s="25">
        <v>0.55208333333333337</v>
      </c>
      <c r="I1716" s="25">
        <v>0.70833333333333337</v>
      </c>
      <c r="J1716" s="20">
        <v>12</v>
      </c>
      <c r="K1716" s="20">
        <v>7</v>
      </c>
      <c r="L1716" s="20">
        <v>5</v>
      </c>
      <c r="M1716" s="26">
        <v>58.333333333333336</v>
      </c>
      <c r="N1716" s="20"/>
    </row>
    <row r="1717" spans="3:14">
      <c r="C1717" s="21">
        <v>45874</v>
      </c>
      <c r="D1717" s="20" t="s">
        <v>147</v>
      </c>
      <c r="E1717" s="20" t="s">
        <v>180</v>
      </c>
      <c r="F1717" s="20" t="s">
        <v>181</v>
      </c>
      <c r="G1717" s="20">
        <v>2020</v>
      </c>
      <c r="H1717" s="25">
        <v>0.76736111111111116</v>
      </c>
      <c r="I1717" s="25">
        <v>0.82986111111111116</v>
      </c>
      <c r="J1717" s="20">
        <v>48</v>
      </c>
      <c r="K1717" s="20">
        <v>9</v>
      </c>
      <c r="L1717" s="20">
        <v>39</v>
      </c>
      <c r="M1717" s="26">
        <v>18.75</v>
      </c>
      <c r="N1717" s="20"/>
    </row>
    <row r="1718" spans="3:14">
      <c r="C1718" s="21">
        <v>45874</v>
      </c>
      <c r="D1718" s="20" t="s">
        <v>147</v>
      </c>
      <c r="E1718" s="20" t="s">
        <v>180</v>
      </c>
      <c r="F1718" s="20" t="s">
        <v>181</v>
      </c>
      <c r="G1718" s="20">
        <v>2022</v>
      </c>
      <c r="H1718" s="25">
        <v>0.83680555555555558</v>
      </c>
      <c r="I1718" s="25">
        <v>0.89930555555555558</v>
      </c>
      <c r="J1718" s="20">
        <v>78</v>
      </c>
      <c r="K1718" s="20">
        <v>7</v>
      </c>
      <c r="L1718" s="20">
        <v>71</v>
      </c>
      <c r="M1718" s="26">
        <v>8.9743589743589745</v>
      </c>
      <c r="N1718" s="20"/>
    </row>
    <row r="1719" spans="3:14">
      <c r="C1719" s="21">
        <v>45874</v>
      </c>
      <c r="D1719" s="20" t="s">
        <v>147</v>
      </c>
      <c r="E1719" s="20" t="s">
        <v>36</v>
      </c>
      <c r="F1719" s="20" t="s">
        <v>181</v>
      </c>
      <c r="G1719" s="20">
        <v>1855</v>
      </c>
      <c r="H1719" s="25">
        <v>0.59722222222222221</v>
      </c>
      <c r="I1719" s="25">
        <v>0.71180555555555558</v>
      </c>
      <c r="J1719" s="20">
        <v>16</v>
      </c>
      <c r="K1719" s="20">
        <v>0</v>
      </c>
      <c r="L1719" s="20">
        <v>16</v>
      </c>
      <c r="M1719" s="26">
        <v>0</v>
      </c>
      <c r="N1719" s="20"/>
    </row>
    <row r="1720" spans="3:14">
      <c r="C1720" s="21">
        <v>45874</v>
      </c>
      <c r="D1720" s="20" t="s">
        <v>147</v>
      </c>
      <c r="E1720" s="20" t="s">
        <v>37</v>
      </c>
      <c r="F1720" s="20" t="s">
        <v>181</v>
      </c>
      <c r="G1720" s="20">
        <v>1315</v>
      </c>
      <c r="H1720" s="25">
        <v>0.32291666666666669</v>
      </c>
      <c r="I1720" s="25">
        <v>0.46180555555555558</v>
      </c>
      <c r="J1720" s="20">
        <v>16</v>
      </c>
      <c r="K1720" s="20">
        <v>4</v>
      </c>
      <c r="L1720" s="20">
        <v>12</v>
      </c>
      <c r="M1720" s="26">
        <v>25</v>
      </c>
      <c r="N1720" s="20"/>
    </row>
    <row r="1721" spans="3:14">
      <c r="C1721" s="21">
        <v>45874</v>
      </c>
      <c r="D1721" s="20" t="s">
        <v>147</v>
      </c>
      <c r="E1721" s="20" t="s">
        <v>13</v>
      </c>
      <c r="F1721" s="20" t="s">
        <v>181</v>
      </c>
      <c r="G1721" s="20">
        <v>1859</v>
      </c>
      <c r="H1721" s="25">
        <v>0.55208333333333337</v>
      </c>
      <c r="I1721" s="25">
        <v>0.70138888888888884</v>
      </c>
      <c r="J1721" s="20">
        <v>30</v>
      </c>
      <c r="K1721" s="20">
        <v>5</v>
      </c>
      <c r="L1721" s="20">
        <v>25</v>
      </c>
      <c r="M1721" s="26">
        <v>16.666666666666668</v>
      </c>
      <c r="N1721" s="20"/>
    </row>
    <row r="1722" spans="3:14">
      <c r="C1722" s="21">
        <v>45874</v>
      </c>
      <c r="D1722" s="20" t="s">
        <v>147</v>
      </c>
      <c r="E1722" s="20" t="s">
        <v>22</v>
      </c>
      <c r="F1722" s="20" t="s">
        <v>181</v>
      </c>
      <c r="G1722" s="20">
        <v>1313</v>
      </c>
      <c r="H1722" s="25">
        <v>0.59375</v>
      </c>
      <c r="I1722" s="25">
        <v>0.72569444444444442</v>
      </c>
      <c r="J1722" s="20">
        <v>12</v>
      </c>
      <c r="K1722" s="20">
        <v>0</v>
      </c>
      <c r="L1722" s="20">
        <v>12</v>
      </c>
      <c r="M1722" s="26">
        <v>0</v>
      </c>
      <c r="N1722" s="20"/>
    </row>
    <row r="1723" spans="3:14">
      <c r="C1723" s="21">
        <v>45874</v>
      </c>
      <c r="D1723" s="20" t="s">
        <v>13</v>
      </c>
      <c r="E1723" s="20" t="s">
        <v>223</v>
      </c>
      <c r="F1723" s="20" t="s">
        <v>250</v>
      </c>
      <c r="G1723" s="20">
        <v>871</v>
      </c>
      <c r="H1723" s="25">
        <v>0.48958333333333331</v>
      </c>
      <c r="I1723" s="25">
        <v>0.62152777777777779</v>
      </c>
      <c r="J1723" s="20">
        <v>45</v>
      </c>
      <c r="K1723" s="20">
        <v>5</v>
      </c>
      <c r="L1723" s="20">
        <v>40</v>
      </c>
      <c r="M1723" s="26">
        <v>11.111111111111111</v>
      </c>
      <c r="N1723" s="20"/>
    </row>
    <row r="1724" spans="3:14">
      <c r="C1724" s="21">
        <v>45874</v>
      </c>
      <c r="D1724" s="20" t="s">
        <v>13</v>
      </c>
      <c r="E1724" s="20" t="s">
        <v>209</v>
      </c>
      <c r="F1724" s="20" t="s">
        <v>250</v>
      </c>
      <c r="G1724" s="20">
        <v>933</v>
      </c>
      <c r="H1724" s="25">
        <v>0.5</v>
      </c>
      <c r="I1724" s="25">
        <v>0.61805555555555558</v>
      </c>
      <c r="J1724" s="20">
        <v>45</v>
      </c>
      <c r="K1724" s="20">
        <v>2</v>
      </c>
      <c r="L1724" s="20">
        <v>43</v>
      </c>
      <c r="M1724" s="26">
        <v>4.4444444444444446</v>
      </c>
      <c r="N1724" s="20"/>
    </row>
    <row r="1725" spans="3:14">
      <c r="C1725" s="21">
        <v>45874</v>
      </c>
      <c r="D1725" s="20" t="s">
        <v>13</v>
      </c>
      <c r="E1725" s="20" t="s">
        <v>147</v>
      </c>
      <c r="F1725" s="20" t="s">
        <v>181</v>
      </c>
      <c r="G1725" s="20">
        <v>1858</v>
      </c>
      <c r="H1725" s="25">
        <v>0.5</v>
      </c>
      <c r="I1725" s="25">
        <v>0.71527777777777779</v>
      </c>
      <c r="J1725" s="20">
        <v>30</v>
      </c>
      <c r="K1725" s="20">
        <v>3</v>
      </c>
      <c r="L1725" s="20">
        <v>27</v>
      </c>
      <c r="M1725" s="26">
        <v>10</v>
      </c>
      <c r="N1725" s="20"/>
    </row>
    <row r="1726" spans="3:14">
      <c r="C1726" s="21">
        <v>45874</v>
      </c>
      <c r="D1726" s="20" t="s">
        <v>13</v>
      </c>
      <c r="E1726" s="20" t="s">
        <v>236</v>
      </c>
      <c r="F1726" s="20" t="s">
        <v>250</v>
      </c>
      <c r="G1726" s="20">
        <v>809</v>
      </c>
      <c r="H1726" s="25">
        <v>0.49652777777777779</v>
      </c>
      <c r="I1726" s="25">
        <v>0.61805555555555558</v>
      </c>
      <c r="J1726" s="20">
        <v>45</v>
      </c>
      <c r="K1726" s="20">
        <v>38</v>
      </c>
      <c r="L1726" s="20">
        <v>7</v>
      </c>
      <c r="M1726" s="26">
        <v>84.444444444444443</v>
      </c>
      <c r="N1726" s="20"/>
    </row>
    <row r="1727" spans="3:14">
      <c r="C1727" s="21">
        <v>45874</v>
      </c>
      <c r="D1727" s="20" t="s">
        <v>13</v>
      </c>
      <c r="E1727" s="20" t="s">
        <v>254</v>
      </c>
      <c r="F1727" s="20" t="s">
        <v>250</v>
      </c>
      <c r="G1727" s="20">
        <v>941</v>
      </c>
      <c r="H1727" s="25">
        <v>0.66666666666666663</v>
      </c>
      <c r="I1727" s="25">
        <v>0.78125</v>
      </c>
      <c r="J1727" s="20">
        <v>45</v>
      </c>
      <c r="K1727" s="20">
        <v>4</v>
      </c>
      <c r="L1727" s="20">
        <v>41</v>
      </c>
      <c r="M1727" s="26">
        <v>8.8888888888888893</v>
      </c>
      <c r="N1727" s="20"/>
    </row>
    <row r="1728" spans="3:14">
      <c r="C1728" s="21">
        <v>45874</v>
      </c>
      <c r="D1728" s="20" t="s">
        <v>236</v>
      </c>
      <c r="E1728" s="20" t="s">
        <v>13</v>
      </c>
      <c r="F1728" s="20" t="s">
        <v>250</v>
      </c>
      <c r="G1728" s="20">
        <v>810</v>
      </c>
      <c r="H1728" s="25">
        <v>0.64930555555555558</v>
      </c>
      <c r="I1728" s="25">
        <v>0.78125</v>
      </c>
      <c r="J1728" s="20">
        <v>45</v>
      </c>
      <c r="K1728" s="20">
        <v>11</v>
      </c>
      <c r="L1728" s="20">
        <v>34</v>
      </c>
      <c r="M1728" s="26">
        <v>24.444444444444443</v>
      </c>
      <c r="N1728" s="20"/>
    </row>
    <row r="1729" spans="3:14">
      <c r="C1729" s="21">
        <v>45874</v>
      </c>
      <c r="D1729" s="20" t="s">
        <v>236</v>
      </c>
      <c r="E1729" s="20" t="s">
        <v>13</v>
      </c>
      <c r="F1729" s="20" t="s">
        <v>278</v>
      </c>
      <c r="G1729" s="20">
        <v>768</v>
      </c>
      <c r="H1729" s="25">
        <v>0.89236111111111116</v>
      </c>
      <c r="I1729" s="25">
        <v>1.7361111111111112E-2</v>
      </c>
      <c r="J1729" s="20">
        <v>45</v>
      </c>
      <c r="K1729" s="20">
        <v>2</v>
      </c>
      <c r="L1729" s="20">
        <v>43</v>
      </c>
      <c r="M1729" s="26">
        <v>4.4444444444444446</v>
      </c>
      <c r="N1729" s="20"/>
    </row>
    <row r="1730" spans="3:14">
      <c r="C1730" s="21">
        <v>45874</v>
      </c>
      <c r="D1730" s="20" t="s">
        <v>44</v>
      </c>
      <c r="E1730" s="20" t="s">
        <v>236</v>
      </c>
      <c r="F1730" s="20" t="s">
        <v>278</v>
      </c>
      <c r="G1730" s="20">
        <v>763</v>
      </c>
      <c r="H1730" s="25">
        <v>0.72916666666666663</v>
      </c>
      <c r="I1730" s="25">
        <v>0.85069444444444442</v>
      </c>
      <c r="J1730" s="20">
        <v>45</v>
      </c>
      <c r="K1730" s="20">
        <v>45</v>
      </c>
      <c r="L1730" s="20">
        <v>0</v>
      </c>
      <c r="M1730" s="26">
        <v>100</v>
      </c>
      <c r="N1730" s="20"/>
    </row>
    <row r="1731" spans="3:14">
      <c r="C1731" s="21">
        <v>45874</v>
      </c>
      <c r="D1731" s="20" t="s">
        <v>22</v>
      </c>
      <c r="E1731" s="20" t="s">
        <v>147</v>
      </c>
      <c r="F1731" s="20" t="s">
        <v>181</v>
      </c>
      <c r="G1731" s="20">
        <v>1302</v>
      </c>
      <c r="H1731" s="25">
        <v>0.50347222222222221</v>
      </c>
      <c r="I1731" s="25">
        <v>0.70486111111111116</v>
      </c>
      <c r="J1731" s="20">
        <v>22</v>
      </c>
      <c r="K1731" s="20">
        <v>6</v>
      </c>
      <c r="L1731" s="20">
        <v>16</v>
      </c>
      <c r="M1731" s="26">
        <v>27.272727272727273</v>
      </c>
      <c r="N1731" s="20"/>
    </row>
    <row r="1732" spans="3:14">
      <c r="C1732" s="21">
        <v>45874</v>
      </c>
      <c r="D1732" s="20" t="s">
        <v>254</v>
      </c>
      <c r="E1732" s="20" t="s">
        <v>13</v>
      </c>
      <c r="F1732" s="20" t="s">
        <v>250</v>
      </c>
      <c r="G1732" s="20">
        <v>940</v>
      </c>
      <c r="H1732" s="25">
        <v>0.45833333333333331</v>
      </c>
      <c r="I1732" s="25">
        <v>0.57986111111111116</v>
      </c>
      <c r="J1732" s="20">
        <v>45</v>
      </c>
      <c r="K1732" s="20">
        <v>0</v>
      </c>
      <c r="L1732" s="20">
        <v>45</v>
      </c>
      <c r="M1732" s="26">
        <v>0</v>
      </c>
      <c r="N1732" s="20"/>
    </row>
    <row r="1733" spans="3:14">
      <c r="C1733" s="21">
        <v>45875</v>
      </c>
      <c r="D1733" s="20" t="s">
        <v>185</v>
      </c>
      <c r="E1733" s="20" t="s">
        <v>147</v>
      </c>
      <c r="F1733" s="20" t="s">
        <v>181</v>
      </c>
      <c r="G1733" s="20">
        <v>2333</v>
      </c>
      <c r="H1733" s="25">
        <v>0.79513888888888884</v>
      </c>
      <c r="I1733" s="25">
        <v>0.85763888888888884</v>
      </c>
      <c r="J1733" s="20">
        <v>40</v>
      </c>
      <c r="K1733" s="20">
        <v>8</v>
      </c>
      <c r="L1733" s="20">
        <v>32</v>
      </c>
      <c r="M1733" s="26">
        <v>20</v>
      </c>
      <c r="N1733" s="20"/>
    </row>
    <row r="1734" spans="3:14">
      <c r="C1734" s="21">
        <v>45875</v>
      </c>
      <c r="D1734" s="20" t="s">
        <v>175</v>
      </c>
      <c r="E1734" s="20" t="s">
        <v>173</v>
      </c>
      <c r="F1734" s="20" t="s">
        <v>257</v>
      </c>
      <c r="G1734" s="20">
        <v>8055</v>
      </c>
      <c r="H1734" s="25">
        <v>0.5625</v>
      </c>
      <c r="I1734" s="25">
        <v>0.61458333333333337</v>
      </c>
      <c r="J1734" s="20">
        <v>20</v>
      </c>
      <c r="K1734" s="20">
        <v>1</v>
      </c>
      <c r="L1734" s="20">
        <v>19</v>
      </c>
      <c r="M1734" s="26">
        <v>5</v>
      </c>
      <c r="N1734" s="20"/>
    </row>
    <row r="1735" spans="3:14">
      <c r="C1735" s="21">
        <v>45875</v>
      </c>
      <c r="D1735" s="20" t="s">
        <v>111</v>
      </c>
      <c r="E1735" s="20" t="s">
        <v>13</v>
      </c>
      <c r="F1735" s="20" t="s">
        <v>265</v>
      </c>
      <c r="G1735" s="20">
        <v>103</v>
      </c>
      <c r="H1735" s="25">
        <v>0.58333333333333337</v>
      </c>
      <c r="I1735" s="25">
        <v>0.82638888888888884</v>
      </c>
      <c r="J1735" s="20">
        <v>27</v>
      </c>
      <c r="K1735" s="20">
        <v>6</v>
      </c>
      <c r="L1735" s="20">
        <v>21</v>
      </c>
      <c r="M1735" s="26">
        <v>22.222222222222221</v>
      </c>
      <c r="N1735" s="20"/>
    </row>
    <row r="1736" spans="3:14">
      <c r="C1736" s="21">
        <v>45875</v>
      </c>
      <c r="D1736" s="20" t="s">
        <v>520</v>
      </c>
      <c r="E1736" s="20" t="s">
        <v>111</v>
      </c>
      <c r="F1736" s="20" t="s">
        <v>265</v>
      </c>
      <c r="G1736" s="20">
        <v>411</v>
      </c>
      <c r="H1736" s="25">
        <v>0.38194444444444442</v>
      </c>
      <c r="I1736" s="25">
        <v>0.52777777777777779</v>
      </c>
      <c r="J1736" s="20">
        <v>27</v>
      </c>
      <c r="K1736" s="20">
        <v>6</v>
      </c>
      <c r="L1736" s="20">
        <v>21</v>
      </c>
      <c r="M1736" s="26">
        <v>22.222222222222221</v>
      </c>
      <c r="N1736" s="20"/>
    </row>
    <row r="1737" spans="3:14">
      <c r="C1737" s="21">
        <v>45876</v>
      </c>
      <c r="D1737" s="20" t="s">
        <v>111</v>
      </c>
      <c r="E1737" s="20" t="s">
        <v>503</v>
      </c>
      <c r="F1737" s="20" t="s">
        <v>265</v>
      </c>
      <c r="G1737" s="20">
        <v>888</v>
      </c>
      <c r="H1737" s="25">
        <v>0.88541666666666663</v>
      </c>
      <c r="I1737" s="25">
        <v>0.36805555555555558</v>
      </c>
      <c r="J1737" s="20">
        <v>27</v>
      </c>
      <c r="K1737" s="20">
        <v>26</v>
      </c>
      <c r="L1737" s="20">
        <v>1</v>
      </c>
      <c r="M1737" s="26">
        <v>96.296296296296291</v>
      </c>
      <c r="N1737" s="20"/>
    </row>
    <row r="1738" spans="3:14">
      <c r="C1738" s="21">
        <v>45876</v>
      </c>
      <c r="D1738" s="20" t="s">
        <v>13</v>
      </c>
      <c r="E1738" s="20" t="s">
        <v>111</v>
      </c>
      <c r="F1738" s="20" t="s">
        <v>265</v>
      </c>
      <c r="G1738" s="20">
        <v>102</v>
      </c>
      <c r="H1738" s="25">
        <v>0.44097222222222221</v>
      </c>
      <c r="I1738" s="25">
        <v>0.80902777777777779</v>
      </c>
      <c r="J1738" s="20">
        <v>27</v>
      </c>
      <c r="K1738" s="20">
        <v>26</v>
      </c>
      <c r="L1738" s="20">
        <v>1</v>
      </c>
      <c r="M1738" s="26">
        <v>96.296296296296291</v>
      </c>
      <c r="N1738" s="20"/>
    </row>
    <row r="1739" spans="3:14">
      <c r="C1739" s="21">
        <v>45877</v>
      </c>
      <c r="D1739" s="20" t="s">
        <v>185</v>
      </c>
      <c r="E1739" s="20" t="s">
        <v>147</v>
      </c>
      <c r="F1739" s="20" t="s">
        <v>181</v>
      </c>
      <c r="G1739" s="20">
        <v>2333</v>
      </c>
      <c r="H1739" s="25">
        <v>0.79513888888888884</v>
      </c>
      <c r="I1739" s="25">
        <v>0.85763888888888884</v>
      </c>
      <c r="J1739" s="20">
        <v>40</v>
      </c>
      <c r="K1739" s="20">
        <v>9</v>
      </c>
      <c r="L1739" s="20">
        <v>31</v>
      </c>
      <c r="M1739" s="26">
        <v>22.5</v>
      </c>
      <c r="N1739" s="20"/>
    </row>
    <row r="1740" spans="3:14">
      <c r="C1740" s="21">
        <v>45877</v>
      </c>
      <c r="D1740" s="20" t="s">
        <v>185</v>
      </c>
      <c r="E1740" s="20" t="s">
        <v>13</v>
      </c>
      <c r="F1740" s="20" t="s">
        <v>186</v>
      </c>
      <c r="G1740" s="20">
        <v>920</v>
      </c>
      <c r="H1740" s="25">
        <v>0.63888888888888884</v>
      </c>
      <c r="I1740" s="25">
        <v>0.78125</v>
      </c>
      <c r="J1740" s="20">
        <v>30</v>
      </c>
      <c r="K1740" s="20">
        <v>0</v>
      </c>
      <c r="L1740" s="20">
        <v>30</v>
      </c>
      <c r="M1740" s="26">
        <v>0</v>
      </c>
      <c r="N1740" s="20"/>
    </row>
    <row r="1741" spans="3:14">
      <c r="C1741" s="21">
        <v>45877</v>
      </c>
      <c r="D1741" s="20" t="s">
        <v>175</v>
      </c>
      <c r="E1741" s="20" t="s">
        <v>173</v>
      </c>
      <c r="F1741" s="20" t="s">
        <v>257</v>
      </c>
      <c r="G1741" s="20">
        <v>8059</v>
      </c>
      <c r="H1741" s="25">
        <v>0.60416666666666663</v>
      </c>
      <c r="I1741" s="25">
        <v>0.65625</v>
      </c>
      <c r="J1741" s="20">
        <v>10</v>
      </c>
      <c r="K1741" s="20">
        <v>0</v>
      </c>
      <c r="L1741" s="20">
        <v>10</v>
      </c>
      <c r="M1741" s="26">
        <v>0</v>
      </c>
      <c r="N1741" s="20"/>
    </row>
    <row r="1742" spans="3:14">
      <c r="C1742" s="21">
        <v>45877</v>
      </c>
      <c r="D1742" s="20" t="s">
        <v>175</v>
      </c>
      <c r="E1742" s="20" t="s">
        <v>173</v>
      </c>
      <c r="F1742" s="20" t="s">
        <v>174</v>
      </c>
      <c r="G1742" s="20">
        <v>5033</v>
      </c>
      <c r="H1742" s="25">
        <v>0.83333333333333337</v>
      </c>
      <c r="I1742" s="25">
        <v>0.89583333333333337</v>
      </c>
      <c r="J1742" s="20">
        <v>20</v>
      </c>
      <c r="K1742" s="20">
        <v>0</v>
      </c>
      <c r="L1742" s="20">
        <v>20</v>
      </c>
      <c r="M1742" s="26">
        <v>0</v>
      </c>
      <c r="N1742" s="20"/>
    </row>
    <row r="1743" spans="3:14">
      <c r="C1743" s="21">
        <v>45877</v>
      </c>
      <c r="D1743" s="20" t="s">
        <v>175</v>
      </c>
      <c r="E1743" s="20" t="s">
        <v>173</v>
      </c>
      <c r="F1743" s="20" t="s">
        <v>174</v>
      </c>
      <c r="G1743" s="20">
        <v>5003</v>
      </c>
      <c r="H1743" s="25">
        <v>0.83333333333333337</v>
      </c>
      <c r="I1743" s="25">
        <v>0.89583333333333337</v>
      </c>
      <c r="J1743" s="20">
        <v>10</v>
      </c>
      <c r="K1743" s="20">
        <v>0</v>
      </c>
      <c r="L1743" s="20">
        <v>10</v>
      </c>
      <c r="M1743" s="26">
        <v>0</v>
      </c>
      <c r="N1743" s="20"/>
    </row>
    <row r="1744" spans="3:14">
      <c r="C1744" s="21">
        <v>45877</v>
      </c>
      <c r="D1744" s="20" t="s">
        <v>13</v>
      </c>
      <c r="E1744" s="20" t="s">
        <v>185</v>
      </c>
      <c r="F1744" s="20" t="s">
        <v>186</v>
      </c>
      <c r="G1744" s="20">
        <v>921</v>
      </c>
      <c r="H1744" s="25">
        <v>0.81597222222222221</v>
      </c>
      <c r="I1744" s="25">
        <v>2.0833333333333332E-2</v>
      </c>
      <c r="J1744" s="20">
        <v>30</v>
      </c>
      <c r="K1744" s="20">
        <v>0</v>
      </c>
      <c r="L1744" s="20">
        <v>30</v>
      </c>
      <c r="M1744" s="26">
        <v>0</v>
      </c>
      <c r="N1744" s="20"/>
    </row>
    <row r="1745" spans="3:14">
      <c r="C1745" s="21">
        <v>45878</v>
      </c>
      <c r="D1745" s="20" t="s">
        <v>173</v>
      </c>
      <c r="E1745" s="20" t="s">
        <v>13</v>
      </c>
      <c r="F1745" s="20" t="s">
        <v>174</v>
      </c>
      <c r="G1745" s="20">
        <v>6001</v>
      </c>
      <c r="H1745" s="25">
        <v>0.37847222222222221</v>
      </c>
      <c r="I1745" s="25">
        <v>0.55902777777777779</v>
      </c>
      <c r="J1745" s="20">
        <v>20</v>
      </c>
      <c r="K1745" s="20">
        <v>1</v>
      </c>
      <c r="L1745" s="20">
        <v>19</v>
      </c>
      <c r="M1745" s="26">
        <v>5</v>
      </c>
      <c r="N1745" s="20"/>
    </row>
    <row r="1746" spans="3:14">
      <c r="C1746" s="21">
        <v>45878</v>
      </c>
      <c r="D1746" s="20" t="s">
        <v>13</v>
      </c>
      <c r="E1746" s="20" t="s">
        <v>111</v>
      </c>
      <c r="F1746" s="20" t="s">
        <v>265</v>
      </c>
      <c r="G1746" s="20">
        <v>104</v>
      </c>
      <c r="H1746" s="25">
        <v>0.90625</v>
      </c>
      <c r="I1746" s="25">
        <v>0.27430555555555558</v>
      </c>
      <c r="J1746" s="20">
        <v>27</v>
      </c>
      <c r="K1746" s="20">
        <v>15</v>
      </c>
      <c r="L1746" s="20">
        <v>12</v>
      </c>
      <c r="M1746" s="26">
        <v>55.555555555555557</v>
      </c>
      <c r="N1746" s="20"/>
    </row>
    <row r="1747" spans="3:14">
      <c r="C1747" s="21">
        <v>45878</v>
      </c>
      <c r="D1747" s="20" t="s">
        <v>13</v>
      </c>
      <c r="E1747" s="20" t="s">
        <v>392</v>
      </c>
      <c r="F1747" s="20" t="s">
        <v>250</v>
      </c>
      <c r="G1747" s="20">
        <v>1355</v>
      </c>
      <c r="H1747" s="25">
        <v>0.46527777777777779</v>
      </c>
      <c r="I1747" s="25">
        <v>0.50347222222222221</v>
      </c>
      <c r="J1747" s="20">
        <v>30</v>
      </c>
      <c r="K1747" s="20">
        <v>0</v>
      </c>
      <c r="L1747" s="20">
        <v>30</v>
      </c>
      <c r="M1747" s="26">
        <v>0</v>
      </c>
      <c r="N1747" s="20"/>
    </row>
    <row r="1748" spans="3:14">
      <c r="C1748" s="21">
        <v>45878</v>
      </c>
      <c r="D1748" s="20" t="s">
        <v>13</v>
      </c>
      <c r="E1748" s="20" t="s">
        <v>183</v>
      </c>
      <c r="F1748" s="20" t="s">
        <v>174</v>
      </c>
      <c r="G1748" s="20">
        <v>6002</v>
      </c>
      <c r="H1748" s="25">
        <v>0.60069444444444442</v>
      </c>
      <c r="I1748" s="25">
        <v>0.85069444444444442</v>
      </c>
      <c r="J1748" s="20">
        <v>20</v>
      </c>
      <c r="K1748" s="20">
        <v>0</v>
      </c>
      <c r="L1748" s="20">
        <v>20</v>
      </c>
      <c r="M1748" s="26">
        <v>0</v>
      </c>
      <c r="N1748" s="20"/>
    </row>
    <row r="1749" spans="3:14">
      <c r="C1749" s="21">
        <v>45878</v>
      </c>
      <c r="D1749" s="20" t="s">
        <v>241</v>
      </c>
      <c r="E1749" s="20" t="s">
        <v>13</v>
      </c>
      <c r="F1749" s="20" t="s">
        <v>250</v>
      </c>
      <c r="G1749" s="20">
        <v>1852</v>
      </c>
      <c r="H1749" s="25">
        <v>0.54861111111111116</v>
      </c>
      <c r="I1749" s="25">
        <v>0.67361111111111116</v>
      </c>
      <c r="J1749" s="20">
        <v>30</v>
      </c>
      <c r="K1749" s="20">
        <v>0</v>
      </c>
      <c r="L1749" s="20">
        <v>30</v>
      </c>
      <c r="M1749" s="26">
        <v>0</v>
      </c>
      <c r="N1749" s="20"/>
    </row>
    <row r="1750" spans="3:14">
      <c r="C1750" s="21">
        <v>45879</v>
      </c>
      <c r="D1750" s="20" t="s">
        <v>33</v>
      </c>
      <c r="E1750" s="20" t="s">
        <v>147</v>
      </c>
      <c r="F1750" s="20" t="s">
        <v>181</v>
      </c>
      <c r="G1750" s="20">
        <v>1304</v>
      </c>
      <c r="H1750" s="25">
        <v>0.5</v>
      </c>
      <c r="I1750" s="25">
        <v>0.72569444444444442</v>
      </c>
      <c r="J1750" s="20">
        <v>22</v>
      </c>
      <c r="K1750" s="20">
        <v>0</v>
      </c>
      <c r="L1750" s="20">
        <v>22</v>
      </c>
      <c r="M1750" s="26">
        <v>0</v>
      </c>
      <c r="N1750" s="20"/>
    </row>
    <row r="1751" spans="3:14">
      <c r="C1751" s="21">
        <v>45879</v>
      </c>
      <c r="D1751" s="20" t="s">
        <v>111</v>
      </c>
      <c r="E1751" s="20" t="s">
        <v>410</v>
      </c>
      <c r="F1751" s="20" t="s">
        <v>265</v>
      </c>
      <c r="G1751" s="20">
        <v>406</v>
      </c>
      <c r="H1751" s="25">
        <v>0.38194444444444442</v>
      </c>
      <c r="I1751" s="25">
        <v>0.77430555555555558</v>
      </c>
      <c r="J1751" s="20">
        <v>27</v>
      </c>
      <c r="K1751" s="20">
        <v>15</v>
      </c>
      <c r="L1751" s="20">
        <v>12</v>
      </c>
      <c r="M1751" s="26">
        <v>55.555555555555557</v>
      </c>
      <c r="N1751" s="20"/>
    </row>
    <row r="1752" spans="3:14">
      <c r="C1752" s="21">
        <v>45879</v>
      </c>
      <c r="D1752" s="20" t="s">
        <v>36</v>
      </c>
      <c r="E1752" s="20" t="s">
        <v>252</v>
      </c>
      <c r="F1752" s="20" t="s">
        <v>272</v>
      </c>
      <c r="G1752" s="20">
        <v>75</v>
      </c>
      <c r="H1752" s="25">
        <v>0.2638888888888889</v>
      </c>
      <c r="I1752" s="25">
        <v>0.33680555555555558</v>
      </c>
      <c r="J1752" s="20">
        <v>12</v>
      </c>
      <c r="K1752" s="20">
        <v>4</v>
      </c>
      <c r="L1752" s="20">
        <v>8</v>
      </c>
      <c r="M1752" s="26">
        <v>33.333333333333336</v>
      </c>
      <c r="N1752" s="20"/>
    </row>
    <row r="1753" spans="3:14">
      <c r="C1753" s="21">
        <v>45879</v>
      </c>
      <c r="D1753" s="20" t="s">
        <v>36</v>
      </c>
      <c r="E1753" s="20" t="s">
        <v>147</v>
      </c>
      <c r="F1753" s="20" t="s">
        <v>181</v>
      </c>
      <c r="G1753" s="20">
        <v>1854</v>
      </c>
      <c r="H1753" s="25">
        <v>0.49652777777777779</v>
      </c>
      <c r="I1753" s="25">
        <v>0.6875</v>
      </c>
      <c r="J1753" s="20">
        <v>26</v>
      </c>
      <c r="K1753" s="20">
        <v>0</v>
      </c>
      <c r="L1753" s="20">
        <v>26</v>
      </c>
      <c r="M1753" s="26">
        <v>0</v>
      </c>
      <c r="N1753" s="20"/>
    </row>
    <row r="1754" spans="3:14">
      <c r="C1754" s="21">
        <v>45879</v>
      </c>
      <c r="D1754" s="20" t="s">
        <v>36</v>
      </c>
      <c r="E1754" s="20" t="s">
        <v>394</v>
      </c>
      <c r="F1754" s="20" t="s">
        <v>395</v>
      </c>
      <c r="G1754" s="20">
        <v>438</v>
      </c>
      <c r="H1754" s="25">
        <v>0.55902777777777779</v>
      </c>
      <c r="I1754" s="25">
        <v>0.68402777777777779</v>
      </c>
      <c r="J1754" s="20">
        <v>12</v>
      </c>
      <c r="K1754" s="20">
        <v>2</v>
      </c>
      <c r="L1754" s="20">
        <v>10</v>
      </c>
      <c r="M1754" s="26">
        <v>16.666666666666668</v>
      </c>
      <c r="N1754" s="20"/>
    </row>
    <row r="1755" spans="3:14">
      <c r="C1755" s="21">
        <v>45879</v>
      </c>
      <c r="D1755" s="20" t="s">
        <v>37</v>
      </c>
      <c r="E1755" s="20" t="s">
        <v>147</v>
      </c>
      <c r="F1755" s="20" t="s">
        <v>181</v>
      </c>
      <c r="G1755" s="20">
        <v>1318</v>
      </c>
      <c r="H1755" s="25">
        <v>0.76736111111111116</v>
      </c>
      <c r="I1755" s="25">
        <v>0.97916666666666663</v>
      </c>
      <c r="J1755" s="20">
        <v>26</v>
      </c>
      <c r="K1755" s="20">
        <v>0</v>
      </c>
      <c r="L1755" s="20">
        <v>26</v>
      </c>
      <c r="M1755" s="26">
        <v>0</v>
      </c>
      <c r="N1755" s="20"/>
    </row>
    <row r="1756" spans="3:14">
      <c r="C1756" s="21">
        <v>45879</v>
      </c>
      <c r="D1756" s="20" t="s">
        <v>223</v>
      </c>
      <c r="E1756" s="20" t="s">
        <v>13</v>
      </c>
      <c r="F1756" s="20" t="s">
        <v>250</v>
      </c>
      <c r="G1756" s="20">
        <v>872</v>
      </c>
      <c r="H1756" s="25">
        <v>0.64930555555555558</v>
      </c>
      <c r="I1756" s="25">
        <v>0.78819444444444442</v>
      </c>
      <c r="J1756" s="20">
        <v>45</v>
      </c>
      <c r="K1756" s="20">
        <v>34</v>
      </c>
      <c r="L1756" s="20">
        <v>11</v>
      </c>
      <c r="M1756" s="26">
        <v>75.555555555555557</v>
      </c>
      <c r="N1756" s="20"/>
    </row>
    <row r="1757" spans="3:14">
      <c r="C1757" s="21">
        <v>45879</v>
      </c>
      <c r="D1757" s="20" t="s">
        <v>232</v>
      </c>
      <c r="E1757" s="20" t="s">
        <v>13</v>
      </c>
      <c r="F1757" s="20" t="s">
        <v>250</v>
      </c>
      <c r="G1757" s="20">
        <v>694</v>
      </c>
      <c r="H1757" s="25">
        <v>0.5</v>
      </c>
      <c r="I1757" s="25">
        <v>0.63194444444444442</v>
      </c>
      <c r="J1757" s="20">
        <v>40</v>
      </c>
      <c r="K1757" s="20">
        <v>0</v>
      </c>
      <c r="L1757" s="20">
        <v>40</v>
      </c>
      <c r="M1757" s="26">
        <v>0</v>
      </c>
      <c r="N1757" s="20"/>
    </row>
    <row r="1758" spans="3:14">
      <c r="C1758" s="21">
        <v>45879</v>
      </c>
      <c r="D1758" s="20" t="s">
        <v>252</v>
      </c>
      <c r="E1758" s="20" t="s">
        <v>36</v>
      </c>
      <c r="F1758" s="20" t="s">
        <v>272</v>
      </c>
      <c r="G1758" s="20">
        <v>76</v>
      </c>
      <c r="H1758" s="25">
        <v>0.58680555555555558</v>
      </c>
      <c r="I1758" s="25">
        <v>0.66319444444444442</v>
      </c>
      <c r="J1758" s="20">
        <v>12</v>
      </c>
      <c r="K1758" s="20">
        <v>0</v>
      </c>
      <c r="L1758" s="20">
        <v>12</v>
      </c>
      <c r="M1758" s="26">
        <v>0</v>
      </c>
      <c r="N1758" s="20"/>
    </row>
    <row r="1759" spans="3:14">
      <c r="C1759" s="21">
        <v>45879</v>
      </c>
      <c r="D1759" s="20" t="s">
        <v>252</v>
      </c>
      <c r="E1759" s="20" t="s">
        <v>13</v>
      </c>
      <c r="F1759" s="20" t="s">
        <v>272</v>
      </c>
      <c r="G1759" s="20">
        <v>60</v>
      </c>
      <c r="H1759" s="25">
        <v>0.60763888888888884</v>
      </c>
      <c r="I1759" s="25">
        <v>0.71527777777777779</v>
      </c>
      <c r="J1759" s="20">
        <v>26</v>
      </c>
      <c r="K1759" s="20">
        <v>0</v>
      </c>
      <c r="L1759" s="20">
        <v>26</v>
      </c>
      <c r="M1759" s="26">
        <v>0</v>
      </c>
      <c r="N1759" s="20"/>
    </row>
    <row r="1760" spans="3:14">
      <c r="C1760" s="21">
        <v>45879</v>
      </c>
      <c r="D1760" s="20" t="s">
        <v>252</v>
      </c>
      <c r="E1760" s="20" t="s">
        <v>336</v>
      </c>
      <c r="F1760" s="20" t="s">
        <v>272</v>
      </c>
      <c r="G1760" s="20">
        <v>582</v>
      </c>
      <c r="H1760" s="25">
        <v>0.38541666666666669</v>
      </c>
      <c r="I1760" s="25">
        <v>0.44444444444444442</v>
      </c>
      <c r="J1760" s="20">
        <v>38</v>
      </c>
      <c r="K1760" s="20">
        <v>4</v>
      </c>
      <c r="L1760" s="20">
        <v>34</v>
      </c>
      <c r="M1760" s="26">
        <v>10.526315789473685</v>
      </c>
      <c r="N1760" s="20"/>
    </row>
    <row r="1761" spans="3:14">
      <c r="C1761" s="21">
        <v>45879</v>
      </c>
      <c r="D1761" s="20" t="s">
        <v>147</v>
      </c>
      <c r="E1761" s="20" t="s">
        <v>33</v>
      </c>
      <c r="F1761" s="20" t="s">
        <v>181</v>
      </c>
      <c r="G1761" s="20">
        <v>1305</v>
      </c>
      <c r="H1761" s="25">
        <v>0.55208333333333337</v>
      </c>
      <c r="I1761" s="25">
        <v>0.70833333333333337</v>
      </c>
      <c r="J1761" s="20">
        <v>22</v>
      </c>
      <c r="K1761" s="20">
        <v>4</v>
      </c>
      <c r="L1761" s="20">
        <v>18</v>
      </c>
      <c r="M1761" s="26">
        <v>18.181818181818183</v>
      </c>
      <c r="N1761" s="20"/>
    </row>
    <row r="1762" spans="3:14">
      <c r="C1762" s="21">
        <v>45879</v>
      </c>
      <c r="D1762" s="20" t="s">
        <v>147</v>
      </c>
      <c r="E1762" s="20" t="s">
        <v>180</v>
      </c>
      <c r="F1762" s="20" t="s">
        <v>181</v>
      </c>
      <c r="G1762" s="20">
        <v>2020</v>
      </c>
      <c r="H1762" s="25">
        <v>0.76736111111111116</v>
      </c>
      <c r="I1762" s="25">
        <v>0.82986111111111116</v>
      </c>
      <c r="J1762" s="20">
        <v>88</v>
      </c>
      <c r="K1762" s="20">
        <v>0</v>
      </c>
      <c r="L1762" s="20">
        <v>88</v>
      </c>
      <c r="M1762" s="26">
        <v>0</v>
      </c>
      <c r="N1762" s="20"/>
    </row>
    <row r="1763" spans="3:14">
      <c r="C1763" s="21">
        <v>45879</v>
      </c>
      <c r="D1763" s="20" t="s">
        <v>147</v>
      </c>
      <c r="E1763" s="20" t="s">
        <v>180</v>
      </c>
      <c r="F1763" s="20" t="s">
        <v>181</v>
      </c>
      <c r="G1763" s="20">
        <v>2026</v>
      </c>
      <c r="H1763" s="25">
        <v>0.89236111111111116</v>
      </c>
      <c r="I1763" s="25">
        <v>0.95486111111111116</v>
      </c>
      <c r="J1763" s="20">
        <v>22</v>
      </c>
      <c r="K1763" s="20">
        <v>0</v>
      </c>
      <c r="L1763" s="20">
        <v>22</v>
      </c>
      <c r="M1763" s="26">
        <v>0</v>
      </c>
      <c r="N1763" s="20"/>
    </row>
    <row r="1764" spans="3:14">
      <c r="C1764" s="21">
        <v>45879</v>
      </c>
      <c r="D1764" s="20" t="s">
        <v>147</v>
      </c>
      <c r="E1764" s="20" t="s">
        <v>36</v>
      </c>
      <c r="F1764" s="20" t="s">
        <v>181</v>
      </c>
      <c r="G1764" s="20">
        <v>1855</v>
      </c>
      <c r="H1764" s="25">
        <v>0.59722222222222221</v>
      </c>
      <c r="I1764" s="25">
        <v>0.71180555555555558</v>
      </c>
      <c r="J1764" s="20">
        <v>16</v>
      </c>
      <c r="K1764" s="20">
        <v>2</v>
      </c>
      <c r="L1764" s="20">
        <v>14</v>
      </c>
      <c r="M1764" s="26">
        <v>12.5</v>
      </c>
      <c r="N1764" s="20"/>
    </row>
    <row r="1765" spans="3:14">
      <c r="C1765" s="21">
        <v>45879</v>
      </c>
      <c r="D1765" s="20" t="s">
        <v>147</v>
      </c>
      <c r="E1765" s="20" t="s">
        <v>37</v>
      </c>
      <c r="F1765" s="20" t="s">
        <v>181</v>
      </c>
      <c r="G1765" s="20">
        <v>1317</v>
      </c>
      <c r="H1765" s="25">
        <v>0.58680555555555558</v>
      </c>
      <c r="I1765" s="25">
        <v>0.72569444444444442</v>
      </c>
      <c r="J1765" s="20">
        <v>20</v>
      </c>
      <c r="K1765" s="20">
        <v>0</v>
      </c>
      <c r="L1765" s="20">
        <v>20</v>
      </c>
      <c r="M1765" s="26">
        <v>0</v>
      </c>
      <c r="N1765" s="20"/>
    </row>
    <row r="1766" spans="3:14">
      <c r="C1766" s="21">
        <v>45879</v>
      </c>
      <c r="D1766" s="20" t="s">
        <v>147</v>
      </c>
      <c r="E1766" s="20" t="s">
        <v>13</v>
      </c>
      <c r="F1766" s="20" t="s">
        <v>181</v>
      </c>
      <c r="G1766" s="20">
        <v>1859</v>
      </c>
      <c r="H1766" s="25">
        <v>0.55208333333333337</v>
      </c>
      <c r="I1766" s="25">
        <v>0.70138888888888884</v>
      </c>
      <c r="J1766" s="20">
        <v>30</v>
      </c>
      <c r="K1766" s="20">
        <v>4</v>
      </c>
      <c r="L1766" s="20">
        <v>26</v>
      </c>
      <c r="M1766" s="26">
        <v>13.333333333333334</v>
      </c>
      <c r="N1766" s="20"/>
    </row>
    <row r="1767" spans="3:14">
      <c r="C1767" s="21">
        <v>45879</v>
      </c>
      <c r="D1767" s="20" t="s">
        <v>147</v>
      </c>
      <c r="E1767" s="20" t="s">
        <v>22</v>
      </c>
      <c r="F1767" s="20" t="s">
        <v>181</v>
      </c>
      <c r="G1767" s="20">
        <v>1313</v>
      </c>
      <c r="H1767" s="25">
        <v>0.59375</v>
      </c>
      <c r="I1767" s="25">
        <v>0.72569444444444442</v>
      </c>
      <c r="J1767" s="20">
        <v>12</v>
      </c>
      <c r="K1767" s="20">
        <v>0</v>
      </c>
      <c r="L1767" s="20">
        <v>12</v>
      </c>
      <c r="M1767" s="26">
        <v>0</v>
      </c>
      <c r="N1767" s="20"/>
    </row>
    <row r="1768" spans="3:14">
      <c r="C1768" s="21">
        <v>45879</v>
      </c>
      <c r="D1768" s="20" t="s">
        <v>13</v>
      </c>
      <c r="E1768" s="20" t="s">
        <v>223</v>
      </c>
      <c r="F1768" s="20" t="s">
        <v>250</v>
      </c>
      <c r="G1768" s="20">
        <v>871</v>
      </c>
      <c r="H1768" s="25">
        <v>0.48958333333333331</v>
      </c>
      <c r="I1768" s="25">
        <v>0.62152777777777779</v>
      </c>
      <c r="J1768" s="20">
        <v>45</v>
      </c>
      <c r="K1768" s="20">
        <v>3</v>
      </c>
      <c r="L1768" s="20">
        <v>42</v>
      </c>
      <c r="M1768" s="26">
        <v>6.666666666666667</v>
      </c>
      <c r="N1768" s="20"/>
    </row>
    <row r="1769" spans="3:14">
      <c r="C1769" s="21">
        <v>45879</v>
      </c>
      <c r="D1769" s="20" t="s">
        <v>13</v>
      </c>
      <c r="E1769" s="20" t="s">
        <v>232</v>
      </c>
      <c r="F1769" s="20" t="s">
        <v>250</v>
      </c>
      <c r="G1769" s="20">
        <v>695</v>
      </c>
      <c r="H1769" s="25">
        <v>0.60763888888888884</v>
      </c>
      <c r="I1769" s="25">
        <v>0.71875</v>
      </c>
      <c r="J1769" s="20">
        <v>40</v>
      </c>
      <c r="K1769" s="20">
        <v>0</v>
      </c>
      <c r="L1769" s="20">
        <v>40</v>
      </c>
      <c r="M1769" s="26">
        <v>0</v>
      </c>
      <c r="N1769" s="20"/>
    </row>
    <row r="1770" spans="3:14">
      <c r="C1770" s="21">
        <v>45879</v>
      </c>
      <c r="D1770" s="20" t="s">
        <v>13</v>
      </c>
      <c r="E1770" s="20" t="s">
        <v>252</v>
      </c>
      <c r="F1770" s="20" t="s">
        <v>272</v>
      </c>
      <c r="G1770" s="20">
        <v>59</v>
      </c>
      <c r="H1770" s="25">
        <v>0.24305555555555555</v>
      </c>
      <c r="I1770" s="25">
        <v>0.34375</v>
      </c>
      <c r="J1770" s="20">
        <v>26</v>
      </c>
      <c r="K1770" s="20">
        <v>0</v>
      </c>
      <c r="L1770" s="20">
        <v>26</v>
      </c>
      <c r="M1770" s="26">
        <v>0</v>
      </c>
      <c r="N1770" s="20"/>
    </row>
    <row r="1771" spans="3:14">
      <c r="C1771" s="21">
        <v>45879</v>
      </c>
      <c r="D1771" s="20" t="s">
        <v>13</v>
      </c>
      <c r="E1771" s="20" t="s">
        <v>147</v>
      </c>
      <c r="F1771" s="20" t="s">
        <v>181</v>
      </c>
      <c r="G1771" s="20">
        <v>1858</v>
      </c>
      <c r="H1771" s="25">
        <v>0.49652777777777779</v>
      </c>
      <c r="I1771" s="25">
        <v>0.71527777777777779</v>
      </c>
      <c r="J1771" s="20">
        <v>40</v>
      </c>
      <c r="K1771" s="20">
        <v>0</v>
      </c>
      <c r="L1771" s="20">
        <v>40</v>
      </c>
      <c r="M1771" s="26">
        <v>0</v>
      </c>
      <c r="N1771" s="20"/>
    </row>
    <row r="1772" spans="3:14">
      <c r="C1772" s="21">
        <v>45879</v>
      </c>
      <c r="D1772" s="20" t="s">
        <v>13</v>
      </c>
      <c r="E1772" s="20" t="s">
        <v>147</v>
      </c>
      <c r="F1772" s="20" t="s">
        <v>181</v>
      </c>
      <c r="G1772" s="20">
        <v>1358</v>
      </c>
      <c r="H1772" s="25">
        <v>0.61458333333333337</v>
      </c>
      <c r="I1772" s="25">
        <v>0.83333333333333337</v>
      </c>
      <c r="J1772" s="20">
        <v>27</v>
      </c>
      <c r="K1772" s="20">
        <v>2</v>
      </c>
      <c r="L1772" s="20">
        <v>25</v>
      </c>
      <c r="M1772" s="26">
        <v>7.4074074074074074</v>
      </c>
      <c r="N1772" s="20"/>
    </row>
    <row r="1773" spans="3:14">
      <c r="C1773" s="21">
        <v>45879</v>
      </c>
      <c r="D1773" s="20" t="s">
        <v>13</v>
      </c>
      <c r="E1773" s="20" t="s">
        <v>424</v>
      </c>
      <c r="F1773" s="20" t="s">
        <v>549</v>
      </c>
      <c r="G1773" s="20">
        <v>5113</v>
      </c>
      <c r="H1773" s="25">
        <v>0.33333333333333331</v>
      </c>
      <c r="I1773" s="25">
        <v>0.40972222222222221</v>
      </c>
      <c r="J1773" s="20">
        <v>189</v>
      </c>
      <c r="K1773" s="20">
        <v>56</v>
      </c>
      <c r="L1773" s="20">
        <v>133</v>
      </c>
      <c r="M1773" s="26">
        <v>29.62962962962963</v>
      </c>
      <c r="N1773" s="20"/>
    </row>
    <row r="1774" spans="3:14">
      <c r="C1774" s="21">
        <v>45879</v>
      </c>
      <c r="D1774" s="20" t="s">
        <v>13</v>
      </c>
      <c r="E1774" s="20" t="s">
        <v>196</v>
      </c>
      <c r="F1774" s="20" t="s">
        <v>193</v>
      </c>
      <c r="G1774" s="20">
        <v>1801</v>
      </c>
      <c r="H1774" s="25">
        <v>0.4861111111111111</v>
      </c>
      <c r="I1774" s="25">
        <v>0.59027777777777779</v>
      </c>
      <c r="J1774" s="20">
        <v>20</v>
      </c>
      <c r="K1774" s="20">
        <v>0</v>
      </c>
      <c r="L1774" s="20">
        <v>20</v>
      </c>
      <c r="M1774" s="26">
        <v>0</v>
      </c>
      <c r="N1774" s="20"/>
    </row>
    <row r="1775" spans="3:14">
      <c r="C1775" s="21">
        <v>45879</v>
      </c>
      <c r="D1775" s="20" t="s">
        <v>13</v>
      </c>
      <c r="E1775" s="20" t="s">
        <v>358</v>
      </c>
      <c r="F1775" s="20" t="s">
        <v>528</v>
      </c>
      <c r="G1775" s="20">
        <v>416</v>
      </c>
      <c r="H1775" s="25">
        <v>0.51736111111111116</v>
      </c>
      <c r="I1775" s="25">
        <v>0.71875</v>
      </c>
      <c r="J1775" s="20">
        <v>36</v>
      </c>
      <c r="K1775" s="20">
        <v>0</v>
      </c>
      <c r="L1775" s="20">
        <v>36</v>
      </c>
      <c r="M1775" s="26">
        <v>0</v>
      </c>
      <c r="N1775" s="20"/>
    </row>
    <row r="1776" spans="3:14">
      <c r="C1776" s="21">
        <v>45879</v>
      </c>
      <c r="D1776" s="20" t="s">
        <v>13</v>
      </c>
      <c r="E1776" s="20" t="s">
        <v>236</v>
      </c>
      <c r="F1776" s="20" t="s">
        <v>250</v>
      </c>
      <c r="G1776" s="20">
        <v>809</v>
      </c>
      <c r="H1776" s="25">
        <v>0.49652777777777779</v>
      </c>
      <c r="I1776" s="25">
        <v>0.61805555555555558</v>
      </c>
      <c r="J1776" s="20">
        <v>45</v>
      </c>
      <c r="K1776" s="20">
        <v>45</v>
      </c>
      <c r="L1776" s="20">
        <v>0</v>
      </c>
      <c r="M1776" s="26">
        <v>100</v>
      </c>
      <c r="N1776" s="20"/>
    </row>
    <row r="1777" spans="3:14">
      <c r="C1777" s="21">
        <v>45879</v>
      </c>
      <c r="D1777" s="20" t="s">
        <v>13</v>
      </c>
      <c r="E1777" s="20" t="s">
        <v>301</v>
      </c>
      <c r="F1777" s="20" t="s">
        <v>549</v>
      </c>
      <c r="G1777" s="20">
        <v>5117</v>
      </c>
      <c r="H1777" s="25">
        <v>0.54861111111111116</v>
      </c>
      <c r="I1777" s="25">
        <v>0.75</v>
      </c>
      <c r="J1777" s="20">
        <v>189</v>
      </c>
      <c r="K1777" s="20">
        <v>61</v>
      </c>
      <c r="L1777" s="20">
        <v>128</v>
      </c>
      <c r="M1777" s="26">
        <v>32.275132275132272</v>
      </c>
      <c r="N1777" s="20"/>
    </row>
    <row r="1778" spans="3:14">
      <c r="C1778" s="21">
        <v>45879</v>
      </c>
      <c r="D1778" s="20" t="s">
        <v>13</v>
      </c>
      <c r="E1778" s="20" t="s">
        <v>394</v>
      </c>
      <c r="F1778" s="20" t="s">
        <v>395</v>
      </c>
      <c r="G1778" s="20">
        <v>434</v>
      </c>
      <c r="H1778" s="25">
        <v>0.64583333333333337</v>
      </c>
      <c r="I1778" s="25">
        <v>0.79513888888888884</v>
      </c>
      <c r="J1778" s="20">
        <v>35</v>
      </c>
      <c r="K1778" s="20">
        <v>15</v>
      </c>
      <c r="L1778" s="20">
        <v>20</v>
      </c>
      <c r="M1778" s="26">
        <v>42.857142857142854</v>
      </c>
      <c r="N1778" s="20"/>
    </row>
    <row r="1779" spans="3:14">
      <c r="C1779" s="21">
        <v>45879</v>
      </c>
      <c r="D1779" s="20" t="s">
        <v>424</v>
      </c>
      <c r="E1779" s="20" t="s">
        <v>13</v>
      </c>
      <c r="F1779" s="20" t="s">
        <v>549</v>
      </c>
      <c r="G1779" s="20">
        <v>5114</v>
      </c>
      <c r="H1779" s="25">
        <v>0.44444444444444442</v>
      </c>
      <c r="I1779" s="25">
        <v>0.51388888888888884</v>
      </c>
      <c r="J1779" s="20">
        <v>189</v>
      </c>
      <c r="K1779" s="20">
        <v>82</v>
      </c>
      <c r="L1779" s="20">
        <v>107</v>
      </c>
      <c r="M1779" s="26">
        <v>43.386243386243386</v>
      </c>
      <c r="N1779" s="20"/>
    </row>
    <row r="1780" spans="3:14">
      <c r="C1780" s="21">
        <v>45879</v>
      </c>
      <c r="D1780" s="20" t="s">
        <v>196</v>
      </c>
      <c r="E1780" s="20" t="s">
        <v>13</v>
      </c>
      <c r="F1780" s="20" t="s">
        <v>193</v>
      </c>
      <c r="G1780" s="20">
        <v>1804</v>
      </c>
      <c r="H1780" s="25">
        <v>0.61805555555555558</v>
      </c>
      <c r="I1780" s="25">
        <v>0.73263888888888884</v>
      </c>
      <c r="J1780" s="20">
        <v>20</v>
      </c>
      <c r="K1780" s="20">
        <v>0</v>
      </c>
      <c r="L1780" s="20">
        <v>20</v>
      </c>
      <c r="M1780" s="26">
        <v>0</v>
      </c>
      <c r="N1780" s="20"/>
    </row>
    <row r="1781" spans="3:14">
      <c r="C1781" s="21">
        <v>45879</v>
      </c>
      <c r="D1781" s="20" t="s">
        <v>346</v>
      </c>
      <c r="E1781" s="20" t="s">
        <v>13</v>
      </c>
      <c r="F1781" s="20" t="s">
        <v>250</v>
      </c>
      <c r="G1781" s="20">
        <v>572</v>
      </c>
      <c r="H1781" s="25">
        <v>0.53125</v>
      </c>
      <c r="I1781" s="25">
        <v>0.61805555555555558</v>
      </c>
      <c r="J1781" s="20">
        <v>30</v>
      </c>
      <c r="K1781" s="20">
        <v>0</v>
      </c>
      <c r="L1781" s="20">
        <v>30</v>
      </c>
      <c r="M1781" s="26">
        <v>0</v>
      </c>
      <c r="N1781" s="20"/>
    </row>
    <row r="1782" spans="3:14">
      <c r="C1782" s="21">
        <v>45879</v>
      </c>
      <c r="D1782" s="20" t="s">
        <v>358</v>
      </c>
      <c r="E1782" s="20" t="s">
        <v>13</v>
      </c>
      <c r="F1782" s="20" t="s">
        <v>528</v>
      </c>
      <c r="G1782" s="20">
        <v>415</v>
      </c>
      <c r="H1782" s="25">
        <v>0.34722222222222221</v>
      </c>
      <c r="I1782" s="25">
        <v>0.47569444444444442</v>
      </c>
      <c r="J1782" s="20">
        <v>36</v>
      </c>
      <c r="K1782" s="20">
        <v>2</v>
      </c>
      <c r="L1782" s="20">
        <v>34</v>
      </c>
      <c r="M1782" s="26">
        <v>5.5555555555555554</v>
      </c>
      <c r="N1782" s="20"/>
    </row>
    <row r="1783" spans="3:14">
      <c r="C1783" s="21">
        <v>45879</v>
      </c>
      <c r="D1783" s="20" t="s">
        <v>358</v>
      </c>
      <c r="E1783" s="20" t="s">
        <v>13</v>
      </c>
      <c r="F1783" s="20" t="s">
        <v>278</v>
      </c>
      <c r="G1783" s="20">
        <v>788</v>
      </c>
      <c r="H1783" s="25">
        <v>0.83333333333333337</v>
      </c>
      <c r="I1783" s="25">
        <v>0.98611111111111116</v>
      </c>
      <c r="J1783" s="20">
        <v>45</v>
      </c>
      <c r="K1783" s="20">
        <v>7</v>
      </c>
      <c r="L1783" s="20">
        <v>38</v>
      </c>
      <c r="M1783" s="26">
        <v>15.555555555555555</v>
      </c>
      <c r="N1783" s="20"/>
    </row>
    <row r="1784" spans="3:14">
      <c r="C1784" s="21">
        <v>45879</v>
      </c>
      <c r="D1784" s="20" t="s">
        <v>236</v>
      </c>
      <c r="E1784" s="20" t="s">
        <v>13</v>
      </c>
      <c r="F1784" s="20" t="s">
        <v>250</v>
      </c>
      <c r="G1784" s="20">
        <v>808</v>
      </c>
      <c r="H1784" s="25">
        <v>0.51736111111111116</v>
      </c>
      <c r="I1784" s="25">
        <v>0.64930555555555558</v>
      </c>
      <c r="J1784" s="20">
        <v>45</v>
      </c>
      <c r="K1784" s="20">
        <v>0</v>
      </c>
      <c r="L1784" s="20">
        <v>45</v>
      </c>
      <c r="M1784" s="26">
        <v>0</v>
      </c>
      <c r="N1784" s="20"/>
    </row>
    <row r="1785" spans="3:14">
      <c r="C1785" s="21">
        <v>45879</v>
      </c>
      <c r="D1785" s="20" t="s">
        <v>336</v>
      </c>
      <c r="E1785" s="20" t="s">
        <v>252</v>
      </c>
      <c r="F1785" s="20" t="s">
        <v>272</v>
      </c>
      <c r="G1785" s="20">
        <v>585</v>
      </c>
      <c r="H1785" s="25">
        <v>0.47916666666666669</v>
      </c>
      <c r="I1785" s="25">
        <v>0.53819444444444442</v>
      </c>
      <c r="J1785" s="20">
        <v>38</v>
      </c>
      <c r="K1785" s="20">
        <v>0</v>
      </c>
      <c r="L1785" s="20">
        <v>38</v>
      </c>
      <c r="M1785" s="26">
        <v>0</v>
      </c>
      <c r="N1785" s="20"/>
    </row>
    <row r="1786" spans="3:14">
      <c r="C1786" s="21">
        <v>45879</v>
      </c>
      <c r="D1786" s="20" t="s">
        <v>301</v>
      </c>
      <c r="E1786" s="20" t="s">
        <v>13</v>
      </c>
      <c r="F1786" s="20" t="s">
        <v>549</v>
      </c>
      <c r="G1786" s="20">
        <v>5118</v>
      </c>
      <c r="H1786" s="25">
        <v>0.78472222222222221</v>
      </c>
      <c r="I1786" s="25">
        <v>0.90277777777777779</v>
      </c>
      <c r="J1786" s="20">
        <v>189</v>
      </c>
      <c r="K1786" s="20">
        <v>64</v>
      </c>
      <c r="L1786" s="20">
        <v>125</v>
      </c>
      <c r="M1786" s="26">
        <v>33.862433862433861</v>
      </c>
      <c r="N1786" s="20"/>
    </row>
    <row r="1787" spans="3:14">
      <c r="C1787" s="21">
        <v>45879</v>
      </c>
      <c r="D1787" s="20" t="s">
        <v>22</v>
      </c>
      <c r="E1787" s="20" t="s">
        <v>147</v>
      </c>
      <c r="F1787" s="20" t="s">
        <v>181</v>
      </c>
      <c r="G1787" s="20">
        <v>1302</v>
      </c>
      <c r="H1787" s="25">
        <v>0.4826388888888889</v>
      </c>
      <c r="I1787" s="25">
        <v>0.69097222222222221</v>
      </c>
      <c r="J1787" s="20">
        <v>22</v>
      </c>
      <c r="K1787" s="20">
        <v>0</v>
      </c>
      <c r="L1787" s="20">
        <v>22</v>
      </c>
      <c r="M1787" s="26">
        <v>0</v>
      </c>
      <c r="N1787" s="20"/>
    </row>
    <row r="1788" spans="3:14">
      <c r="C1788" s="21">
        <v>45879</v>
      </c>
      <c r="D1788" s="20" t="s">
        <v>394</v>
      </c>
      <c r="E1788" s="20" t="s">
        <v>36</v>
      </c>
      <c r="F1788" s="20" t="s">
        <v>395</v>
      </c>
      <c r="G1788" s="20">
        <v>437</v>
      </c>
      <c r="H1788" s="25">
        <v>0.3888888888888889</v>
      </c>
      <c r="I1788" s="25">
        <v>0.52083333333333337</v>
      </c>
      <c r="J1788" s="20">
        <v>12</v>
      </c>
      <c r="K1788" s="20">
        <v>0</v>
      </c>
      <c r="L1788" s="20">
        <v>12</v>
      </c>
      <c r="M1788" s="26">
        <v>0</v>
      </c>
      <c r="N1788" s="20"/>
    </row>
    <row r="1789" spans="3:14">
      <c r="C1789" s="21">
        <v>45879</v>
      </c>
      <c r="D1789" s="20" t="s">
        <v>394</v>
      </c>
      <c r="E1789" s="20" t="s">
        <v>13</v>
      </c>
      <c r="F1789" s="20" t="s">
        <v>395</v>
      </c>
      <c r="G1789" s="20">
        <v>433</v>
      </c>
      <c r="H1789" s="25">
        <v>0.44444444444444442</v>
      </c>
      <c r="I1789" s="25">
        <v>0.60763888888888884</v>
      </c>
      <c r="J1789" s="20">
        <v>35</v>
      </c>
      <c r="K1789" s="20">
        <v>7</v>
      </c>
      <c r="L1789" s="20">
        <v>28</v>
      </c>
      <c r="M1789" s="26">
        <v>20</v>
      </c>
      <c r="N1789" s="20"/>
    </row>
    <row r="1790" spans="3:14">
      <c r="C1790" s="21">
        <v>45879</v>
      </c>
      <c r="D1790" s="20" t="s">
        <v>24</v>
      </c>
      <c r="E1790" s="20" t="s">
        <v>358</v>
      </c>
      <c r="F1790" s="20" t="s">
        <v>278</v>
      </c>
      <c r="G1790" s="20">
        <v>787</v>
      </c>
      <c r="H1790" s="25">
        <v>0.63194444444444442</v>
      </c>
      <c r="I1790" s="25">
        <v>0.81944444444444442</v>
      </c>
      <c r="J1790" s="20">
        <v>45</v>
      </c>
      <c r="K1790" s="20">
        <v>13</v>
      </c>
      <c r="L1790" s="20">
        <v>32</v>
      </c>
      <c r="M1790" s="26">
        <v>28.888888888888889</v>
      </c>
      <c r="N1790" s="20"/>
    </row>
    <row r="1791" spans="3:14">
      <c r="C1791" s="21">
        <v>45880</v>
      </c>
      <c r="D1791" s="20" t="s">
        <v>185</v>
      </c>
      <c r="E1791" s="20" t="s">
        <v>13</v>
      </c>
      <c r="F1791" s="20" t="s">
        <v>186</v>
      </c>
      <c r="G1791" s="20">
        <v>920</v>
      </c>
      <c r="H1791" s="25">
        <v>0.63888888888888884</v>
      </c>
      <c r="I1791" s="25">
        <v>0.78125</v>
      </c>
      <c r="J1791" s="20">
        <v>30</v>
      </c>
      <c r="K1791" s="20">
        <v>0</v>
      </c>
      <c r="L1791" s="20">
        <v>30</v>
      </c>
      <c r="M1791" s="26">
        <v>0</v>
      </c>
      <c r="N1791" s="20"/>
    </row>
    <row r="1792" spans="3:14">
      <c r="C1792" s="21">
        <v>45880</v>
      </c>
      <c r="D1792" s="20" t="s">
        <v>36</v>
      </c>
      <c r="E1792" s="20" t="s">
        <v>183</v>
      </c>
      <c r="F1792" s="20" t="s">
        <v>174</v>
      </c>
      <c r="G1792" s="20">
        <v>1336</v>
      </c>
      <c r="H1792" s="25">
        <v>0.58680555555555558</v>
      </c>
      <c r="I1792" s="25">
        <v>0.82291666666666663</v>
      </c>
      <c r="J1792" s="20">
        <v>10</v>
      </c>
      <c r="K1792" s="20">
        <v>0</v>
      </c>
      <c r="L1792" s="20">
        <v>10</v>
      </c>
      <c r="M1792" s="26">
        <v>0</v>
      </c>
      <c r="N1792" s="20"/>
    </row>
    <row r="1793" spans="3:14">
      <c r="C1793" s="21">
        <v>45880</v>
      </c>
      <c r="D1793" s="20" t="s">
        <v>188</v>
      </c>
      <c r="E1793" s="20" t="s">
        <v>13</v>
      </c>
      <c r="F1793" s="20" t="s">
        <v>250</v>
      </c>
      <c r="G1793" s="20">
        <v>1806</v>
      </c>
      <c r="H1793" s="25">
        <v>0.82638888888888884</v>
      </c>
      <c r="I1793" s="25">
        <v>0.95833333333333337</v>
      </c>
      <c r="J1793" s="20">
        <v>40</v>
      </c>
      <c r="K1793" s="20">
        <v>0</v>
      </c>
      <c r="L1793" s="20">
        <v>40</v>
      </c>
      <c r="M1793" s="26">
        <v>0</v>
      </c>
      <c r="N1793" s="20"/>
    </row>
    <row r="1794" spans="3:14">
      <c r="C1794" s="21">
        <v>45880</v>
      </c>
      <c r="D1794" s="20" t="s">
        <v>199</v>
      </c>
      <c r="E1794" s="20" t="s">
        <v>13</v>
      </c>
      <c r="F1794" s="20" t="s">
        <v>549</v>
      </c>
      <c r="G1794" s="20">
        <v>5116</v>
      </c>
      <c r="H1794" s="25">
        <v>0.49305555555555558</v>
      </c>
      <c r="I1794" s="25">
        <v>0.62152777777777779</v>
      </c>
      <c r="J1794" s="20">
        <v>189</v>
      </c>
      <c r="K1794" s="20">
        <v>72</v>
      </c>
      <c r="L1794" s="20">
        <v>117</v>
      </c>
      <c r="M1794" s="26">
        <v>38.095238095238095</v>
      </c>
      <c r="N1794" s="20"/>
    </row>
    <row r="1795" spans="3:14">
      <c r="C1795" s="21">
        <v>45880</v>
      </c>
      <c r="D1795" s="20" t="s">
        <v>37</v>
      </c>
      <c r="E1795" s="20" t="s">
        <v>266</v>
      </c>
      <c r="F1795" s="20" t="s">
        <v>558</v>
      </c>
      <c r="G1795" s="20">
        <v>614</v>
      </c>
      <c r="H1795" s="25">
        <v>0.62152777777777779</v>
      </c>
      <c r="I1795" s="25">
        <v>0.71875</v>
      </c>
      <c r="J1795" s="20">
        <v>40</v>
      </c>
      <c r="K1795" s="20">
        <v>0</v>
      </c>
      <c r="L1795" s="20">
        <v>40</v>
      </c>
      <c r="M1795" s="26">
        <v>0</v>
      </c>
      <c r="N1795" s="20"/>
    </row>
    <row r="1796" spans="3:14">
      <c r="C1796" s="21">
        <v>45880</v>
      </c>
      <c r="D1796" s="20" t="s">
        <v>37</v>
      </c>
      <c r="E1796" s="20" t="s">
        <v>183</v>
      </c>
      <c r="F1796" s="20" t="s">
        <v>561</v>
      </c>
      <c r="G1796" s="20">
        <v>2722</v>
      </c>
      <c r="H1796" s="25">
        <v>0.67013888888888884</v>
      </c>
      <c r="I1796" s="25">
        <v>0.93055555555555558</v>
      </c>
      <c r="J1796" s="20">
        <v>10</v>
      </c>
      <c r="K1796" s="20">
        <v>0</v>
      </c>
      <c r="L1796" s="20">
        <v>10</v>
      </c>
      <c r="M1796" s="26">
        <v>0</v>
      </c>
      <c r="N1796" s="20"/>
    </row>
    <row r="1797" spans="3:14">
      <c r="C1797" s="21">
        <v>45880</v>
      </c>
      <c r="D1797" s="20" t="s">
        <v>173</v>
      </c>
      <c r="E1797" s="20" t="s">
        <v>36</v>
      </c>
      <c r="F1797" s="20" t="s">
        <v>174</v>
      </c>
      <c r="G1797" s="20">
        <v>1335</v>
      </c>
      <c r="H1797" s="25">
        <v>0.40277777777777779</v>
      </c>
      <c r="I1797" s="25">
        <v>0.54513888888888884</v>
      </c>
      <c r="J1797" s="20">
        <v>10</v>
      </c>
      <c r="K1797" s="20">
        <v>0</v>
      </c>
      <c r="L1797" s="20">
        <v>10</v>
      </c>
      <c r="M1797" s="26">
        <v>0</v>
      </c>
      <c r="N1797" s="20"/>
    </row>
    <row r="1798" spans="3:14">
      <c r="C1798" s="21">
        <v>45880</v>
      </c>
      <c r="D1798" s="20" t="s">
        <v>173</v>
      </c>
      <c r="E1798" s="20" t="s">
        <v>37</v>
      </c>
      <c r="F1798" s="20" t="s">
        <v>561</v>
      </c>
      <c r="G1798" s="20">
        <v>2721</v>
      </c>
      <c r="H1798" s="25">
        <v>0.45833333333333331</v>
      </c>
      <c r="I1798" s="25">
        <v>0.62847222222222221</v>
      </c>
      <c r="J1798" s="20">
        <v>10</v>
      </c>
      <c r="K1798" s="20">
        <v>0</v>
      </c>
      <c r="L1798" s="20">
        <v>10</v>
      </c>
      <c r="M1798" s="26">
        <v>0</v>
      </c>
      <c r="N1798" s="20"/>
    </row>
    <row r="1799" spans="3:14">
      <c r="C1799" s="21">
        <v>45880</v>
      </c>
      <c r="D1799" s="20" t="s">
        <v>173</v>
      </c>
      <c r="E1799" s="20" t="s">
        <v>13</v>
      </c>
      <c r="F1799" s="20" t="s">
        <v>174</v>
      </c>
      <c r="G1799" s="20">
        <v>1002</v>
      </c>
      <c r="H1799" s="25">
        <v>0.3125</v>
      </c>
      <c r="I1799" s="25">
        <v>0.4861111111111111</v>
      </c>
      <c r="J1799" s="20">
        <v>20</v>
      </c>
      <c r="K1799" s="20">
        <v>0</v>
      </c>
      <c r="L1799" s="20">
        <v>20</v>
      </c>
      <c r="M1799" s="26">
        <v>0</v>
      </c>
      <c r="N1799" s="20"/>
    </row>
    <row r="1800" spans="3:14">
      <c r="C1800" s="21">
        <v>45880</v>
      </c>
      <c r="D1800" s="20" t="s">
        <v>147</v>
      </c>
      <c r="E1800" s="20" t="s">
        <v>180</v>
      </c>
      <c r="F1800" s="20" t="s">
        <v>181</v>
      </c>
      <c r="G1800" s="20">
        <v>2232</v>
      </c>
      <c r="H1800" s="25">
        <v>5.5555555555555552E-2</v>
      </c>
      <c r="I1800" s="25">
        <v>0.11805555555555555</v>
      </c>
      <c r="J1800" s="20">
        <v>26</v>
      </c>
      <c r="K1800" s="20">
        <v>0</v>
      </c>
      <c r="L1800" s="20">
        <v>26</v>
      </c>
      <c r="M1800" s="26">
        <v>0</v>
      </c>
      <c r="N1800" s="20"/>
    </row>
    <row r="1801" spans="3:14">
      <c r="C1801" s="21">
        <v>45880</v>
      </c>
      <c r="D1801" s="20" t="s">
        <v>147</v>
      </c>
      <c r="E1801" s="20" t="s">
        <v>559</v>
      </c>
      <c r="F1801" s="20" t="s">
        <v>181</v>
      </c>
      <c r="G1801" s="20">
        <v>162</v>
      </c>
      <c r="H1801" s="25">
        <v>8.6805555555555552E-2</v>
      </c>
      <c r="I1801" s="25">
        <v>0.67361111111111116</v>
      </c>
      <c r="J1801" s="20">
        <v>27</v>
      </c>
      <c r="K1801" s="20">
        <v>2</v>
      </c>
      <c r="L1801" s="20">
        <v>25</v>
      </c>
      <c r="M1801" s="26">
        <v>7.4074074074074074</v>
      </c>
      <c r="N1801" s="20"/>
    </row>
    <row r="1802" spans="3:14">
      <c r="C1802" s="21">
        <v>45880</v>
      </c>
      <c r="D1802" s="20" t="s">
        <v>266</v>
      </c>
      <c r="E1802" s="20" t="s">
        <v>24</v>
      </c>
      <c r="F1802" s="20" t="s">
        <v>558</v>
      </c>
      <c r="G1802" s="20">
        <v>613</v>
      </c>
      <c r="H1802" s="25">
        <v>0.41666666666666669</v>
      </c>
      <c r="I1802" s="25">
        <v>0.52430555555555558</v>
      </c>
      <c r="J1802" s="20">
        <v>40</v>
      </c>
      <c r="K1802" s="20">
        <v>6</v>
      </c>
      <c r="L1802" s="20">
        <v>34</v>
      </c>
      <c r="M1802" s="26">
        <v>15</v>
      </c>
      <c r="N1802" s="20"/>
    </row>
    <row r="1803" spans="3:14">
      <c r="C1803" s="21">
        <v>45880</v>
      </c>
      <c r="D1803" s="20" t="s">
        <v>13</v>
      </c>
      <c r="E1803" s="20" t="s">
        <v>185</v>
      </c>
      <c r="F1803" s="20" t="s">
        <v>186</v>
      </c>
      <c r="G1803" s="20">
        <v>921</v>
      </c>
      <c r="H1803" s="25">
        <v>0.81597222222222221</v>
      </c>
      <c r="I1803" s="25">
        <v>2.0833333333333332E-2</v>
      </c>
      <c r="J1803" s="20">
        <v>30</v>
      </c>
      <c r="K1803" s="20">
        <v>0</v>
      </c>
      <c r="L1803" s="20">
        <v>30</v>
      </c>
      <c r="M1803" s="26">
        <v>0</v>
      </c>
      <c r="N1803" s="20"/>
    </row>
    <row r="1804" spans="3:14">
      <c r="C1804" s="21">
        <v>45880</v>
      </c>
      <c r="D1804" s="20" t="s">
        <v>13</v>
      </c>
      <c r="E1804" s="20" t="s">
        <v>188</v>
      </c>
      <c r="F1804" s="20" t="s">
        <v>250</v>
      </c>
      <c r="G1804" s="20">
        <v>1809</v>
      </c>
      <c r="H1804" s="25">
        <v>0.84027777777777779</v>
      </c>
      <c r="I1804" s="25">
        <v>0.96527777777777779</v>
      </c>
      <c r="J1804" s="20">
        <v>40</v>
      </c>
      <c r="K1804" s="20">
        <v>0</v>
      </c>
      <c r="L1804" s="20">
        <v>40</v>
      </c>
      <c r="M1804" s="26">
        <v>0</v>
      </c>
      <c r="N1804" s="20"/>
    </row>
    <row r="1805" spans="3:14">
      <c r="C1805" s="21">
        <v>45880</v>
      </c>
      <c r="D1805" s="20" t="s">
        <v>13</v>
      </c>
      <c r="E1805" s="20" t="s">
        <v>199</v>
      </c>
      <c r="F1805" s="20" t="s">
        <v>549</v>
      </c>
      <c r="G1805" s="20">
        <v>5115</v>
      </c>
      <c r="H1805" s="25">
        <v>0.33333333333333331</v>
      </c>
      <c r="I1805" s="25">
        <v>0.45833333333333331</v>
      </c>
      <c r="J1805" s="20">
        <v>189</v>
      </c>
      <c r="K1805" s="20">
        <v>16</v>
      </c>
      <c r="L1805" s="20">
        <v>173</v>
      </c>
      <c r="M1805" s="26">
        <v>8.4656084656084651</v>
      </c>
      <c r="N1805" s="20"/>
    </row>
    <row r="1806" spans="3:14">
      <c r="C1806" s="21">
        <v>45880</v>
      </c>
      <c r="D1806" s="20" t="s">
        <v>13</v>
      </c>
      <c r="E1806" s="20" t="s">
        <v>313</v>
      </c>
      <c r="F1806" s="20" t="s">
        <v>250</v>
      </c>
      <c r="G1806" s="20">
        <v>1915</v>
      </c>
      <c r="H1806" s="25">
        <v>0.31944444444444442</v>
      </c>
      <c r="I1806" s="25">
        <v>0.39583333333333331</v>
      </c>
      <c r="J1806" s="20">
        <v>30</v>
      </c>
      <c r="K1806" s="20">
        <v>0</v>
      </c>
      <c r="L1806" s="20">
        <v>30</v>
      </c>
      <c r="M1806" s="26">
        <v>0</v>
      </c>
      <c r="N1806" s="20"/>
    </row>
    <row r="1807" spans="3:14">
      <c r="C1807" s="21">
        <v>45880</v>
      </c>
      <c r="D1807" s="20" t="s">
        <v>13</v>
      </c>
      <c r="E1807" s="20" t="s">
        <v>183</v>
      </c>
      <c r="F1807" s="20" t="s">
        <v>174</v>
      </c>
      <c r="G1807" s="20">
        <v>1002</v>
      </c>
      <c r="H1807" s="25">
        <v>0.52777777777777779</v>
      </c>
      <c r="I1807" s="25">
        <v>0.77777777777777779</v>
      </c>
      <c r="J1807" s="20">
        <v>20</v>
      </c>
      <c r="K1807" s="20">
        <v>0</v>
      </c>
      <c r="L1807" s="20">
        <v>20</v>
      </c>
      <c r="M1807" s="26">
        <v>0</v>
      </c>
      <c r="N1807" s="20"/>
    </row>
    <row r="1808" spans="3:14">
      <c r="C1808" s="21">
        <v>45880</v>
      </c>
      <c r="D1808" s="20" t="s">
        <v>13</v>
      </c>
      <c r="E1808" s="20" t="s">
        <v>557</v>
      </c>
      <c r="F1808" s="20" t="s">
        <v>250</v>
      </c>
      <c r="G1808" s="20">
        <v>1219</v>
      </c>
      <c r="H1808" s="25">
        <v>0.3125</v>
      </c>
      <c r="I1808" s="25">
        <v>0.38194444444444442</v>
      </c>
      <c r="J1808" s="20">
        <v>30</v>
      </c>
      <c r="K1808" s="20">
        <v>0</v>
      </c>
      <c r="L1808" s="20">
        <v>30</v>
      </c>
      <c r="M1808" s="26">
        <v>0</v>
      </c>
      <c r="N1808" s="20"/>
    </row>
    <row r="1809" spans="3:14">
      <c r="C1809" s="21">
        <v>45880</v>
      </c>
      <c r="D1809" s="20" t="s">
        <v>229</v>
      </c>
      <c r="E1809" s="20" t="s">
        <v>13</v>
      </c>
      <c r="F1809" s="20" t="s">
        <v>556</v>
      </c>
      <c r="G1809" s="20">
        <v>586</v>
      </c>
      <c r="H1809" s="25">
        <v>0.73611111111111116</v>
      </c>
      <c r="I1809" s="25">
        <v>0.86111111111111116</v>
      </c>
      <c r="J1809" s="20">
        <v>35</v>
      </c>
      <c r="K1809" s="20">
        <v>0</v>
      </c>
      <c r="L1809" s="20">
        <v>35</v>
      </c>
      <c r="M1809" s="26">
        <v>0</v>
      </c>
      <c r="N1809" s="20"/>
    </row>
    <row r="1810" spans="3:14">
      <c r="C1810" s="21">
        <v>45881</v>
      </c>
      <c r="D1810" s="20" t="s">
        <v>33</v>
      </c>
      <c r="E1810" s="20" t="s">
        <v>147</v>
      </c>
      <c r="F1810" s="20" t="s">
        <v>181</v>
      </c>
      <c r="G1810" s="20">
        <v>1304</v>
      </c>
      <c r="H1810" s="25">
        <v>0.50347222222222221</v>
      </c>
      <c r="I1810" s="25">
        <v>0.72569444444444442</v>
      </c>
      <c r="J1810" s="20">
        <v>22</v>
      </c>
      <c r="K1810" s="20">
        <v>0</v>
      </c>
      <c r="L1810" s="20">
        <v>22</v>
      </c>
      <c r="M1810" s="26">
        <v>0</v>
      </c>
      <c r="N1810" s="20"/>
    </row>
    <row r="1811" spans="3:14">
      <c r="C1811" s="21">
        <v>45881</v>
      </c>
      <c r="D1811" s="20" t="s">
        <v>36</v>
      </c>
      <c r="E1811" s="20" t="s">
        <v>147</v>
      </c>
      <c r="F1811" s="20" t="s">
        <v>181</v>
      </c>
      <c r="G1811" s="20">
        <v>1854</v>
      </c>
      <c r="H1811" s="25">
        <v>0.5</v>
      </c>
      <c r="I1811" s="25">
        <v>0.69097222222222221</v>
      </c>
      <c r="J1811" s="20">
        <v>26</v>
      </c>
      <c r="K1811" s="20">
        <v>6</v>
      </c>
      <c r="L1811" s="20">
        <v>20</v>
      </c>
      <c r="M1811" s="26">
        <v>23.076923076923077</v>
      </c>
      <c r="N1811" s="20"/>
    </row>
    <row r="1812" spans="3:14">
      <c r="C1812" s="21">
        <v>45881</v>
      </c>
      <c r="D1812" s="20" t="s">
        <v>37</v>
      </c>
      <c r="E1812" s="20" t="s">
        <v>147</v>
      </c>
      <c r="F1812" s="20" t="s">
        <v>181</v>
      </c>
      <c r="G1812" s="20">
        <v>1316</v>
      </c>
      <c r="H1812" s="25">
        <v>0.50347222222222221</v>
      </c>
      <c r="I1812" s="25">
        <v>0.71875</v>
      </c>
      <c r="J1812" s="20">
        <v>26</v>
      </c>
      <c r="K1812" s="20">
        <v>2</v>
      </c>
      <c r="L1812" s="20">
        <v>24</v>
      </c>
      <c r="M1812" s="26">
        <v>7.6923076923076925</v>
      </c>
      <c r="N1812" s="20"/>
    </row>
    <row r="1813" spans="3:14">
      <c r="C1813" s="21">
        <v>45881</v>
      </c>
      <c r="D1813" s="20" t="s">
        <v>223</v>
      </c>
      <c r="E1813" s="20" t="s">
        <v>13</v>
      </c>
      <c r="F1813" s="20" t="s">
        <v>250</v>
      </c>
      <c r="G1813" s="20">
        <v>872</v>
      </c>
      <c r="H1813" s="25">
        <v>0.64930555555555558</v>
      </c>
      <c r="I1813" s="25">
        <v>0.78819444444444442</v>
      </c>
      <c r="J1813" s="20">
        <v>45</v>
      </c>
      <c r="K1813" s="20">
        <v>38</v>
      </c>
      <c r="L1813" s="20">
        <v>7</v>
      </c>
      <c r="M1813" s="26">
        <v>84.444444444444443</v>
      </c>
      <c r="N1813" s="20"/>
    </row>
    <row r="1814" spans="3:14">
      <c r="C1814" s="21">
        <v>45881</v>
      </c>
      <c r="D1814" s="20" t="s">
        <v>223</v>
      </c>
      <c r="E1814" s="20" t="s">
        <v>44</v>
      </c>
      <c r="F1814" s="20" t="s">
        <v>278</v>
      </c>
      <c r="G1814" s="20">
        <v>764</v>
      </c>
      <c r="H1814" s="25">
        <v>0.84027777777777779</v>
      </c>
      <c r="I1814" s="25">
        <v>6.9444444444444441E-3</v>
      </c>
      <c r="J1814" s="20">
        <v>45</v>
      </c>
      <c r="K1814" s="20">
        <v>45</v>
      </c>
      <c r="L1814" s="20">
        <v>0</v>
      </c>
      <c r="M1814" s="26">
        <v>100</v>
      </c>
      <c r="N1814" s="20"/>
    </row>
    <row r="1815" spans="3:14">
      <c r="C1815" s="21">
        <v>45881</v>
      </c>
      <c r="D1815" s="20" t="s">
        <v>209</v>
      </c>
      <c r="E1815" s="20" t="s">
        <v>13</v>
      </c>
      <c r="F1815" s="20" t="s">
        <v>250</v>
      </c>
      <c r="G1815" s="20">
        <v>936</v>
      </c>
      <c r="H1815" s="25">
        <v>0.64930555555555558</v>
      </c>
      <c r="I1815" s="25">
        <v>0.77777777777777779</v>
      </c>
      <c r="J1815" s="20">
        <v>45</v>
      </c>
      <c r="K1815" s="20">
        <v>4</v>
      </c>
      <c r="L1815" s="20">
        <v>41</v>
      </c>
      <c r="M1815" s="26">
        <v>8.8888888888888893</v>
      </c>
      <c r="N1815" s="20"/>
    </row>
    <row r="1816" spans="3:14">
      <c r="C1816" s="21">
        <v>45881</v>
      </c>
      <c r="D1816" s="20" t="s">
        <v>147</v>
      </c>
      <c r="E1816" s="20" t="s">
        <v>33</v>
      </c>
      <c r="F1816" s="20" t="s">
        <v>181</v>
      </c>
      <c r="G1816" s="20">
        <v>1305</v>
      </c>
      <c r="H1816" s="25">
        <v>0.55208333333333337</v>
      </c>
      <c r="I1816" s="25">
        <v>0.70833333333333337</v>
      </c>
      <c r="J1816" s="20">
        <v>22</v>
      </c>
      <c r="K1816" s="20">
        <v>0</v>
      </c>
      <c r="L1816" s="20">
        <v>22</v>
      </c>
      <c r="M1816" s="26">
        <v>0</v>
      </c>
      <c r="N1816" s="20"/>
    </row>
    <row r="1817" spans="3:14">
      <c r="C1817" s="21">
        <v>45881</v>
      </c>
      <c r="D1817" s="20" t="s">
        <v>147</v>
      </c>
      <c r="E1817" s="20" t="s">
        <v>180</v>
      </c>
      <c r="F1817" s="20" t="s">
        <v>181</v>
      </c>
      <c r="G1817" s="20">
        <v>2022</v>
      </c>
      <c r="H1817" s="25">
        <v>0.83680555555555558</v>
      </c>
      <c r="I1817" s="25">
        <v>0.89930555555555558</v>
      </c>
      <c r="J1817" s="20">
        <v>48</v>
      </c>
      <c r="K1817" s="20">
        <v>6</v>
      </c>
      <c r="L1817" s="20">
        <v>42</v>
      </c>
      <c r="M1817" s="26">
        <v>12.5</v>
      </c>
      <c r="N1817" s="20"/>
    </row>
    <row r="1818" spans="3:14">
      <c r="C1818" s="21">
        <v>45881</v>
      </c>
      <c r="D1818" s="20" t="s">
        <v>147</v>
      </c>
      <c r="E1818" s="20" t="s">
        <v>180</v>
      </c>
      <c r="F1818" s="20" t="s">
        <v>181</v>
      </c>
      <c r="G1818" s="20">
        <v>2026</v>
      </c>
      <c r="H1818" s="25">
        <v>0.89236111111111116</v>
      </c>
      <c r="I1818" s="25">
        <v>0.95486111111111116</v>
      </c>
      <c r="J1818" s="20">
        <v>78</v>
      </c>
      <c r="K1818" s="20">
        <v>2</v>
      </c>
      <c r="L1818" s="20">
        <v>76</v>
      </c>
      <c r="M1818" s="26">
        <v>2.5641025641025643</v>
      </c>
      <c r="N1818" s="20"/>
    </row>
    <row r="1819" spans="3:14">
      <c r="C1819" s="21">
        <v>45881</v>
      </c>
      <c r="D1819" s="20" t="s">
        <v>147</v>
      </c>
      <c r="E1819" s="20" t="s">
        <v>36</v>
      </c>
      <c r="F1819" s="20" t="s">
        <v>181</v>
      </c>
      <c r="G1819" s="20">
        <v>1855</v>
      </c>
      <c r="H1819" s="25">
        <v>0.59722222222222221</v>
      </c>
      <c r="I1819" s="25">
        <v>0.71180555555555558</v>
      </c>
      <c r="J1819" s="20">
        <v>26</v>
      </c>
      <c r="K1819" s="20">
        <v>3</v>
      </c>
      <c r="L1819" s="20">
        <v>23</v>
      </c>
      <c r="M1819" s="26">
        <v>11.538461538461538</v>
      </c>
      <c r="N1819" s="20"/>
    </row>
    <row r="1820" spans="3:14">
      <c r="C1820" s="21">
        <v>45881</v>
      </c>
      <c r="D1820" s="20" t="s">
        <v>147</v>
      </c>
      <c r="E1820" s="20" t="s">
        <v>37</v>
      </c>
      <c r="F1820" s="20" t="s">
        <v>181</v>
      </c>
      <c r="G1820" s="20">
        <v>1315</v>
      </c>
      <c r="H1820" s="25">
        <v>0.32291666666666669</v>
      </c>
      <c r="I1820" s="25">
        <v>0.46180555555555558</v>
      </c>
      <c r="J1820" s="20">
        <v>26</v>
      </c>
      <c r="K1820" s="20">
        <v>4</v>
      </c>
      <c r="L1820" s="20">
        <v>22</v>
      </c>
      <c r="M1820" s="26">
        <v>15.384615384615385</v>
      </c>
      <c r="N1820" s="20"/>
    </row>
    <row r="1821" spans="3:14">
      <c r="C1821" s="21">
        <v>45881</v>
      </c>
      <c r="D1821" s="20" t="s">
        <v>147</v>
      </c>
      <c r="E1821" s="20" t="s">
        <v>13</v>
      </c>
      <c r="F1821" s="20" t="s">
        <v>181</v>
      </c>
      <c r="G1821" s="20">
        <v>1859</v>
      </c>
      <c r="H1821" s="25">
        <v>0.55208333333333337</v>
      </c>
      <c r="I1821" s="25">
        <v>0.70138888888888884</v>
      </c>
      <c r="J1821" s="20">
        <v>30</v>
      </c>
      <c r="K1821" s="20">
        <v>3</v>
      </c>
      <c r="L1821" s="20">
        <v>27</v>
      </c>
      <c r="M1821" s="26">
        <v>10</v>
      </c>
      <c r="N1821" s="20"/>
    </row>
    <row r="1822" spans="3:14">
      <c r="C1822" s="21">
        <v>45881</v>
      </c>
      <c r="D1822" s="20" t="s">
        <v>147</v>
      </c>
      <c r="E1822" s="20" t="s">
        <v>22</v>
      </c>
      <c r="F1822" s="20" t="s">
        <v>181</v>
      </c>
      <c r="G1822" s="20">
        <v>1313</v>
      </c>
      <c r="H1822" s="25">
        <v>0.59375</v>
      </c>
      <c r="I1822" s="25">
        <v>0.72569444444444442</v>
      </c>
      <c r="J1822" s="20">
        <v>22</v>
      </c>
      <c r="K1822" s="20">
        <v>6</v>
      </c>
      <c r="L1822" s="20">
        <v>16</v>
      </c>
      <c r="M1822" s="26">
        <v>27.272727272727273</v>
      </c>
      <c r="N1822" s="20"/>
    </row>
    <row r="1823" spans="3:14">
      <c r="C1823" s="21">
        <v>45881</v>
      </c>
      <c r="D1823" s="20" t="s">
        <v>13</v>
      </c>
      <c r="E1823" s="20" t="s">
        <v>223</v>
      </c>
      <c r="F1823" s="20" t="s">
        <v>250</v>
      </c>
      <c r="G1823" s="20">
        <v>871</v>
      </c>
      <c r="H1823" s="25">
        <v>0.48958333333333331</v>
      </c>
      <c r="I1823" s="25">
        <v>0.62152777777777779</v>
      </c>
      <c r="J1823" s="20">
        <v>45</v>
      </c>
      <c r="K1823" s="20">
        <v>45</v>
      </c>
      <c r="L1823" s="20">
        <v>0</v>
      </c>
      <c r="M1823" s="26">
        <v>100</v>
      </c>
      <c r="N1823" s="20"/>
    </row>
    <row r="1824" spans="3:14">
      <c r="C1824" s="21">
        <v>45881</v>
      </c>
      <c r="D1824" s="20" t="s">
        <v>13</v>
      </c>
      <c r="E1824" s="20" t="s">
        <v>209</v>
      </c>
      <c r="F1824" s="20" t="s">
        <v>250</v>
      </c>
      <c r="G1824" s="20">
        <v>935</v>
      </c>
      <c r="H1824" s="25">
        <v>0.5</v>
      </c>
      <c r="I1824" s="25">
        <v>0.61805555555555558</v>
      </c>
      <c r="J1824" s="20">
        <v>45</v>
      </c>
      <c r="K1824" s="20">
        <v>0</v>
      </c>
      <c r="L1824" s="20">
        <v>45</v>
      </c>
      <c r="M1824" s="26">
        <v>0</v>
      </c>
      <c r="N1824" s="20"/>
    </row>
    <row r="1825" spans="3:14">
      <c r="C1825" s="21">
        <v>45881</v>
      </c>
      <c r="D1825" s="20" t="s">
        <v>13</v>
      </c>
      <c r="E1825" s="20" t="s">
        <v>147</v>
      </c>
      <c r="F1825" s="20" t="s">
        <v>181</v>
      </c>
      <c r="G1825" s="20">
        <v>1858</v>
      </c>
      <c r="H1825" s="25">
        <v>0.5</v>
      </c>
      <c r="I1825" s="25">
        <v>0.71527777777777779</v>
      </c>
      <c r="J1825" s="20">
        <v>30</v>
      </c>
      <c r="K1825" s="20">
        <v>0</v>
      </c>
      <c r="L1825" s="20">
        <v>30</v>
      </c>
      <c r="M1825" s="26">
        <v>0</v>
      </c>
      <c r="N1825" s="20"/>
    </row>
    <row r="1826" spans="3:14">
      <c r="C1826" s="21">
        <v>45881</v>
      </c>
      <c r="D1826" s="20" t="s">
        <v>13</v>
      </c>
      <c r="E1826" s="20" t="s">
        <v>236</v>
      </c>
      <c r="F1826" s="20" t="s">
        <v>250</v>
      </c>
      <c r="G1826" s="20">
        <v>811</v>
      </c>
      <c r="H1826" s="25">
        <v>0.66666666666666663</v>
      </c>
      <c r="I1826" s="25">
        <v>0.78819444444444442</v>
      </c>
      <c r="J1826" s="20">
        <v>45</v>
      </c>
      <c r="K1826" s="20">
        <v>14</v>
      </c>
      <c r="L1826" s="20">
        <v>31</v>
      </c>
      <c r="M1826" s="26">
        <v>31.111111111111111</v>
      </c>
      <c r="N1826" s="20"/>
    </row>
    <row r="1827" spans="3:14">
      <c r="C1827" s="21">
        <v>45881</v>
      </c>
      <c r="D1827" s="20" t="s">
        <v>13</v>
      </c>
      <c r="E1827" s="20" t="s">
        <v>254</v>
      </c>
      <c r="F1827" s="20" t="s">
        <v>250</v>
      </c>
      <c r="G1827" s="20">
        <v>939</v>
      </c>
      <c r="H1827" s="25">
        <v>0.3125</v>
      </c>
      <c r="I1827" s="25">
        <v>0.42708333333333331</v>
      </c>
      <c r="J1827" s="20">
        <v>45</v>
      </c>
      <c r="K1827" s="20">
        <v>3</v>
      </c>
      <c r="L1827" s="20">
        <v>42</v>
      </c>
      <c r="M1827" s="26">
        <v>6.666666666666667</v>
      </c>
      <c r="N1827" s="20"/>
    </row>
    <row r="1828" spans="3:14">
      <c r="C1828" s="21">
        <v>45881</v>
      </c>
      <c r="D1828" s="20" t="s">
        <v>236</v>
      </c>
      <c r="E1828" s="20" t="s">
        <v>13</v>
      </c>
      <c r="F1828" s="20" t="s">
        <v>250</v>
      </c>
      <c r="G1828" s="20">
        <v>810</v>
      </c>
      <c r="H1828" s="25">
        <v>0.64930555555555558</v>
      </c>
      <c r="I1828" s="25">
        <v>0.78125</v>
      </c>
      <c r="J1828" s="20">
        <v>45</v>
      </c>
      <c r="K1828" s="20">
        <v>5</v>
      </c>
      <c r="L1828" s="20">
        <v>40</v>
      </c>
      <c r="M1828" s="26">
        <v>11.111111111111111</v>
      </c>
      <c r="N1828" s="20"/>
    </row>
    <row r="1829" spans="3:14">
      <c r="C1829" s="21">
        <v>45881</v>
      </c>
      <c r="D1829" s="20" t="s">
        <v>22</v>
      </c>
      <c r="E1829" s="20" t="s">
        <v>223</v>
      </c>
      <c r="F1829" s="20" t="s">
        <v>278</v>
      </c>
      <c r="G1829" s="20">
        <v>763</v>
      </c>
      <c r="H1829" s="25">
        <v>0.67708333333333337</v>
      </c>
      <c r="I1829" s="25">
        <v>0.80555555555555558</v>
      </c>
      <c r="J1829" s="20">
        <v>45</v>
      </c>
      <c r="K1829" s="20">
        <v>2</v>
      </c>
      <c r="L1829" s="20">
        <v>43</v>
      </c>
      <c r="M1829" s="26">
        <v>4.4444444444444446</v>
      </c>
      <c r="N1829" s="20"/>
    </row>
    <row r="1830" spans="3:14">
      <c r="C1830" s="21">
        <v>45881</v>
      </c>
      <c r="D1830" s="20" t="s">
        <v>22</v>
      </c>
      <c r="E1830" s="20" t="s">
        <v>147</v>
      </c>
      <c r="F1830" s="20" t="s">
        <v>181</v>
      </c>
      <c r="G1830" s="20">
        <v>1302</v>
      </c>
      <c r="H1830" s="25">
        <v>0.50347222222222221</v>
      </c>
      <c r="I1830" s="25">
        <v>0.70486111111111116</v>
      </c>
      <c r="J1830" s="20">
        <v>22</v>
      </c>
      <c r="K1830" s="20">
        <v>0</v>
      </c>
      <c r="L1830" s="20">
        <v>22</v>
      </c>
      <c r="M1830" s="26">
        <v>0</v>
      </c>
      <c r="N1830" s="20"/>
    </row>
    <row r="1831" spans="3:14">
      <c r="C1831" s="21">
        <v>45881</v>
      </c>
      <c r="D1831" s="20" t="s">
        <v>254</v>
      </c>
      <c r="E1831" s="20" t="s">
        <v>13</v>
      </c>
      <c r="F1831" s="20" t="s">
        <v>250</v>
      </c>
      <c r="G1831" s="20">
        <v>940</v>
      </c>
      <c r="H1831" s="25">
        <v>0.45833333333333331</v>
      </c>
      <c r="I1831" s="25">
        <v>0.57986111111111116</v>
      </c>
      <c r="J1831" s="20">
        <v>45</v>
      </c>
      <c r="K1831" s="20">
        <v>2</v>
      </c>
      <c r="L1831" s="20">
        <v>43</v>
      </c>
      <c r="M1831" s="26">
        <v>4.4444444444444446</v>
      </c>
      <c r="N1831" s="20"/>
    </row>
    <row r="1832" spans="3:14">
      <c r="C1832" s="21">
        <v>45882</v>
      </c>
      <c r="D1832" s="20" t="s">
        <v>185</v>
      </c>
      <c r="E1832" s="20" t="s">
        <v>147</v>
      </c>
      <c r="F1832" s="20" t="s">
        <v>181</v>
      </c>
      <c r="G1832" s="20">
        <v>2333</v>
      </c>
      <c r="H1832" s="25">
        <v>0.79513888888888884</v>
      </c>
      <c r="I1832" s="25">
        <v>0.85763888888888884</v>
      </c>
      <c r="J1832" s="20">
        <v>40</v>
      </c>
      <c r="K1832" s="20">
        <v>0</v>
      </c>
      <c r="L1832" s="20">
        <v>40</v>
      </c>
      <c r="M1832" s="26">
        <v>0</v>
      </c>
      <c r="N1832" s="20"/>
    </row>
    <row r="1833" spans="3:14">
      <c r="C1833" s="21">
        <v>45882</v>
      </c>
      <c r="D1833" s="20" t="s">
        <v>175</v>
      </c>
      <c r="E1833" s="20" t="s">
        <v>173</v>
      </c>
      <c r="F1833" s="20" t="s">
        <v>257</v>
      </c>
      <c r="G1833" s="20">
        <v>8055</v>
      </c>
      <c r="H1833" s="25">
        <v>0.5625</v>
      </c>
      <c r="I1833" s="25">
        <v>0.61458333333333337</v>
      </c>
      <c r="J1833" s="20">
        <v>20</v>
      </c>
      <c r="K1833" s="20">
        <v>0</v>
      </c>
      <c r="L1833" s="20">
        <v>20</v>
      </c>
      <c r="M1833" s="26">
        <v>0</v>
      </c>
      <c r="N1833" s="20"/>
    </row>
    <row r="1834" spans="3:14">
      <c r="C1834" s="21">
        <v>45883</v>
      </c>
      <c r="D1834" s="20" t="s">
        <v>13</v>
      </c>
      <c r="E1834" s="20" t="s">
        <v>111</v>
      </c>
      <c r="F1834" s="20" t="s">
        <v>265</v>
      </c>
      <c r="G1834" s="20">
        <v>104</v>
      </c>
      <c r="H1834" s="25">
        <v>0.90625</v>
      </c>
      <c r="I1834" s="25">
        <v>0.27430555555555558</v>
      </c>
      <c r="J1834" s="20">
        <v>54</v>
      </c>
      <c r="K1834" s="20">
        <v>28</v>
      </c>
      <c r="L1834" s="20">
        <v>26</v>
      </c>
      <c r="M1834" s="26">
        <v>51.851851851851855</v>
      </c>
      <c r="N1834" s="20"/>
    </row>
    <row r="1835" spans="3:14">
      <c r="C1835" s="21">
        <v>45884</v>
      </c>
      <c r="D1835" s="20" t="s">
        <v>185</v>
      </c>
      <c r="E1835" s="20" t="s">
        <v>147</v>
      </c>
      <c r="F1835" s="20" t="s">
        <v>181</v>
      </c>
      <c r="G1835" s="20">
        <v>2333</v>
      </c>
      <c r="H1835" s="25">
        <v>0.79513888888888884</v>
      </c>
      <c r="I1835" s="25">
        <v>0.85763888888888884</v>
      </c>
      <c r="J1835" s="20">
        <v>40</v>
      </c>
      <c r="K1835" s="20">
        <v>2</v>
      </c>
      <c r="L1835" s="20">
        <v>38</v>
      </c>
      <c r="M1835" s="26">
        <v>5</v>
      </c>
      <c r="N1835" s="20"/>
    </row>
    <row r="1836" spans="3:14">
      <c r="C1836" s="21">
        <v>45884</v>
      </c>
      <c r="D1836" s="20" t="s">
        <v>185</v>
      </c>
      <c r="E1836" s="20" t="s">
        <v>13</v>
      </c>
      <c r="F1836" s="20" t="s">
        <v>186</v>
      </c>
      <c r="G1836" s="20">
        <v>920</v>
      </c>
      <c r="H1836" s="25">
        <v>0.63888888888888884</v>
      </c>
      <c r="I1836" s="25">
        <v>0.78125</v>
      </c>
      <c r="J1836" s="20">
        <v>30</v>
      </c>
      <c r="K1836" s="20">
        <v>0</v>
      </c>
      <c r="L1836" s="20">
        <v>30</v>
      </c>
      <c r="M1836" s="26">
        <v>0</v>
      </c>
      <c r="N1836" s="20"/>
    </row>
    <row r="1837" spans="3:14">
      <c r="C1837" s="21">
        <v>45884</v>
      </c>
      <c r="D1837" s="20" t="s">
        <v>175</v>
      </c>
      <c r="E1837" s="20" t="s">
        <v>173</v>
      </c>
      <c r="F1837" s="20" t="s">
        <v>257</v>
      </c>
      <c r="G1837" s="20">
        <v>8059</v>
      </c>
      <c r="H1837" s="25">
        <v>0.60416666666666663</v>
      </c>
      <c r="I1837" s="25">
        <v>0.65625</v>
      </c>
      <c r="J1837" s="20">
        <v>10</v>
      </c>
      <c r="K1837" s="20">
        <v>0</v>
      </c>
      <c r="L1837" s="20">
        <v>10</v>
      </c>
      <c r="M1837" s="26">
        <v>0</v>
      </c>
      <c r="N1837" s="20"/>
    </row>
    <row r="1838" spans="3:14">
      <c r="C1838" s="21">
        <v>45884</v>
      </c>
      <c r="D1838" s="20" t="s">
        <v>175</v>
      </c>
      <c r="E1838" s="20" t="s">
        <v>173</v>
      </c>
      <c r="F1838" s="20" t="s">
        <v>174</v>
      </c>
      <c r="G1838" s="20">
        <v>5003</v>
      </c>
      <c r="H1838" s="25">
        <v>0.83333333333333337</v>
      </c>
      <c r="I1838" s="25">
        <v>0.89583333333333337</v>
      </c>
      <c r="J1838" s="20">
        <v>10</v>
      </c>
      <c r="K1838" s="20">
        <v>0</v>
      </c>
      <c r="L1838" s="20">
        <v>10</v>
      </c>
      <c r="M1838" s="26">
        <v>0</v>
      </c>
      <c r="N1838" s="20"/>
    </row>
    <row r="1839" spans="3:14">
      <c r="C1839" s="21">
        <v>45884</v>
      </c>
      <c r="D1839" s="20" t="s">
        <v>175</v>
      </c>
      <c r="E1839" s="20" t="s">
        <v>173</v>
      </c>
      <c r="F1839" s="20" t="s">
        <v>174</v>
      </c>
      <c r="G1839" s="20">
        <v>5033</v>
      </c>
      <c r="H1839" s="25">
        <v>0.83333333333333337</v>
      </c>
      <c r="I1839" s="25">
        <v>0.89583333333333337</v>
      </c>
      <c r="J1839" s="20">
        <v>20</v>
      </c>
      <c r="K1839" s="20">
        <v>0</v>
      </c>
      <c r="L1839" s="20">
        <v>20</v>
      </c>
      <c r="M1839" s="26">
        <v>0</v>
      </c>
      <c r="N1839" s="20"/>
    </row>
    <row r="1840" spans="3:14">
      <c r="C1840" s="21">
        <v>45884</v>
      </c>
      <c r="D1840" s="20" t="s">
        <v>111</v>
      </c>
      <c r="E1840" s="20" t="s">
        <v>410</v>
      </c>
      <c r="F1840" s="20" t="s">
        <v>265</v>
      </c>
      <c r="G1840" s="20">
        <v>390</v>
      </c>
      <c r="H1840" s="25">
        <v>0.38194444444444442</v>
      </c>
      <c r="I1840" s="25">
        <v>0.77430555555555558</v>
      </c>
      <c r="J1840" s="20">
        <v>27</v>
      </c>
      <c r="K1840" s="20">
        <v>2</v>
      </c>
      <c r="L1840" s="20">
        <v>25</v>
      </c>
      <c r="M1840" s="26">
        <v>7.4074074074074074</v>
      </c>
      <c r="N1840" s="20"/>
    </row>
    <row r="1841" spans="3:14">
      <c r="C1841" s="21">
        <v>45884</v>
      </c>
      <c r="D1841" s="20" t="s">
        <v>111</v>
      </c>
      <c r="E1841" s="20" t="s">
        <v>560</v>
      </c>
      <c r="F1841" s="20" t="s">
        <v>265</v>
      </c>
      <c r="G1841" s="20">
        <v>390</v>
      </c>
      <c r="H1841" s="25">
        <v>0.38541666666666669</v>
      </c>
      <c r="I1841" s="25">
        <v>0.64236111111111116</v>
      </c>
      <c r="J1841" s="20">
        <v>27</v>
      </c>
      <c r="K1841" s="20">
        <v>26</v>
      </c>
      <c r="L1841" s="20">
        <v>1</v>
      </c>
      <c r="M1841" s="26">
        <v>96.296296296296291</v>
      </c>
      <c r="N1841" s="20"/>
    </row>
    <row r="1842" spans="3:14">
      <c r="C1842" s="21">
        <v>45884</v>
      </c>
      <c r="D1842" s="20" t="s">
        <v>13</v>
      </c>
      <c r="E1842" s="20" t="s">
        <v>185</v>
      </c>
      <c r="F1842" s="20" t="s">
        <v>186</v>
      </c>
      <c r="G1842" s="20">
        <v>921</v>
      </c>
      <c r="H1842" s="25">
        <v>0.81597222222222221</v>
      </c>
      <c r="I1842" s="25">
        <v>2.0833333333333332E-2</v>
      </c>
      <c r="J1842" s="20">
        <v>30</v>
      </c>
      <c r="K1842" s="20">
        <v>18</v>
      </c>
      <c r="L1842" s="20">
        <v>12</v>
      </c>
      <c r="M1842" s="26">
        <v>60</v>
      </c>
      <c r="N1842" s="20"/>
    </row>
    <row r="1843" spans="3:14">
      <c r="C1843" s="21">
        <v>45885</v>
      </c>
      <c r="D1843" s="20" t="s">
        <v>173</v>
      </c>
      <c r="E1843" s="20" t="s">
        <v>13</v>
      </c>
      <c r="F1843" s="20" t="s">
        <v>174</v>
      </c>
      <c r="G1843" s="20">
        <v>6001</v>
      </c>
      <c r="H1843" s="25">
        <v>0.37847222222222221</v>
      </c>
      <c r="I1843" s="25">
        <v>0.55902777777777779</v>
      </c>
      <c r="J1843" s="20">
        <v>20</v>
      </c>
      <c r="K1843" s="20">
        <v>0</v>
      </c>
      <c r="L1843" s="20">
        <v>20</v>
      </c>
      <c r="M1843" s="26">
        <v>0</v>
      </c>
      <c r="N1843" s="20"/>
    </row>
    <row r="1844" spans="3:14">
      <c r="C1844" s="21">
        <v>45885</v>
      </c>
      <c r="D1844" s="20" t="s">
        <v>147</v>
      </c>
      <c r="E1844" s="20" t="s">
        <v>550</v>
      </c>
      <c r="F1844" s="20" t="s">
        <v>181</v>
      </c>
      <c r="G1844" s="20">
        <v>726</v>
      </c>
      <c r="H1844" s="25">
        <v>0.84722222222222221</v>
      </c>
      <c r="I1844" s="25">
        <v>0.25</v>
      </c>
      <c r="J1844" s="20">
        <v>15</v>
      </c>
      <c r="K1844" s="20">
        <v>15</v>
      </c>
      <c r="L1844" s="20">
        <v>0</v>
      </c>
      <c r="M1844" s="26">
        <v>100</v>
      </c>
      <c r="N1844" s="20"/>
    </row>
    <row r="1845" spans="3:14">
      <c r="C1845" s="21">
        <v>45885</v>
      </c>
      <c r="D1845" s="20" t="s">
        <v>13</v>
      </c>
      <c r="E1845" s="20" t="s">
        <v>392</v>
      </c>
      <c r="F1845" s="20" t="s">
        <v>250</v>
      </c>
      <c r="G1845" s="20">
        <v>1355</v>
      </c>
      <c r="H1845" s="25">
        <v>0.46527777777777779</v>
      </c>
      <c r="I1845" s="25">
        <v>0.50347222222222221</v>
      </c>
      <c r="J1845" s="20">
        <v>30</v>
      </c>
      <c r="K1845" s="20">
        <v>0</v>
      </c>
      <c r="L1845" s="20">
        <v>30</v>
      </c>
      <c r="M1845" s="26">
        <v>0</v>
      </c>
      <c r="N1845" s="20"/>
    </row>
    <row r="1846" spans="3:14">
      <c r="C1846" s="21">
        <v>45885</v>
      </c>
      <c r="D1846" s="20" t="s">
        <v>13</v>
      </c>
      <c r="E1846" s="20" t="s">
        <v>147</v>
      </c>
      <c r="F1846" s="20" t="s">
        <v>181</v>
      </c>
      <c r="G1846" s="20">
        <v>1858</v>
      </c>
      <c r="H1846" s="25">
        <v>0.49652777777777779</v>
      </c>
      <c r="I1846" s="25">
        <v>0.71527777777777779</v>
      </c>
      <c r="J1846" s="20">
        <v>15</v>
      </c>
      <c r="K1846" s="20">
        <v>15</v>
      </c>
      <c r="L1846" s="20">
        <v>0</v>
      </c>
      <c r="M1846" s="26">
        <v>100</v>
      </c>
      <c r="N1846" s="20"/>
    </row>
    <row r="1847" spans="3:14">
      <c r="C1847" s="21">
        <v>45885</v>
      </c>
      <c r="D1847" s="20" t="s">
        <v>13</v>
      </c>
      <c r="E1847" s="20" t="s">
        <v>183</v>
      </c>
      <c r="F1847" s="20" t="s">
        <v>174</v>
      </c>
      <c r="G1847" s="20">
        <v>6002</v>
      </c>
      <c r="H1847" s="25">
        <v>0.60069444444444442</v>
      </c>
      <c r="I1847" s="25">
        <v>0.85069444444444442</v>
      </c>
      <c r="J1847" s="20">
        <v>20</v>
      </c>
      <c r="K1847" s="20">
        <v>0</v>
      </c>
      <c r="L1847" s="20">
        <v>20</v>
      </c>
      <c r="M1847" s="26">
        <v>0</v>
      </c>
      <c r="N1847" s="20"/>
    </row>
    <row r="1848" spans="3:14">
      <c r="C1848" s="21">
        <v>45885</v>
      </c>
      <c r="D1848" s="20" t="s">
        <v>241</v>
      </c>
      <c r="E1848" s="20" t="s">
        <v>13</v>
      </c>
      <c r="F1848" s="20" t="s">
        <v>250</v>
      </c>
      <c r="G1848" s="20">
        <v>1852</v>
      </c>
      <c r="H1848" s="25">
        <v>0.54861111111111116</v>
      </c>
      <c r="I1848" s="25">
        <v>0.67361111111111116</v>
      </c>
      <c r="J1848" s="20">
        <v>30</v>
      </c>
      <c r="K1848" s="20">
        <v>0</v>
      </c>
      <c r="L1848" s="20">
        <v>30</v>
      </c>
      <c r="M1848" s="26">
        <v>0</v>
      </c>
      <c r="N1848" s="20"/>
    </row>
    <row r="1849" spans="3:14">
      <c r="C1849" s="21">
        <v>45886</v>
      </c>
      <c r="D1849" s="20" t="s">
        <v>33</v>
      </c>
      <c r="E1849" s="20" t="s">
        <v>147</v>
      </c>
      <c r="F1849" s="20" t="s">
        <v>181</v>
      </c>
      <c r="G1849" s="20">
        <v>1304</v>
      </c>
      <c r="H1849" s="25">
        <v>0.5</v>
      </c>
      <c r="I1849" s="25">
        <v>0.72569444444444442</v>
      </c>
      <c r="J1849" s="20">
        <v>22</v>
      </c>
      <c r="K1849" s="20">
        <v>0</v>
      </c>
      <c r="L1849" s="20">
        <v>22</v>
      </c>
      <c r="M1849" s="26">
        <v>0</v>
      </c>
      <c r="N1849" s="20"/>
    </row>
    <row r="1850" spans="3:14">
      <c r="C1850" s="21">
        <v>45886</v>
      </c>
      <c r="D1850" s="20" t="s">
        <v>33</v>
      </c>
      <c r="E1850" s="20" t="s">
        <v>358</v>
      </c>
      <c r="F1850" s="20" t="s">
        <v>278</v>
      </c>
      <c r="G1850" s="20">
        <v>787</v>
      </c>
      <c r="H1850" s="25">
        <v>0.59375</v>
      </c>
      <c r="I1850" s="25">
        <v>0.80208333333333337</v>
      </c>
      <c r="J1850" s="20">
        <v>45</v>
      </c>
      <c r="K1850" s="20">
        <v>25</v>
      </c>
      <c r="L1850" s="20">
        <v>20</v>
      </c>
      <c r="M1850" s="26">
        <v>55.555555555555557</v>
      </c>
      <c r="N1850" s="20"/>
    </row>
    <row r="1851" spans="3:14">
      <c r="C1851" s="21">
        <v>45886</v>
      </c>
      <c r="D1851" s="20" t="s">
        <v>36</v>
      </c>
      <c r="E1851" s="20" t="s">
        <v>252</v>
      </c>
      <c r="F1851" s="20" t="s">
        <v>272</v>
      </c>
      <c r="G1851" s="20">
        <v>75</v>
      </c>
      <c r="H1851" s="25">
        <v>0.2638888888888889</v>
      </c>
      <c r="I1851" s="25">
        <v>0.33680555555555558</v>
      </c>
      <c r="J1851" s="20">
        <v>12</v>
      </c>
      <c r="K1851" s="20">
        <v>0</v>
      </c>
      <c r="L1851" s="20">
        <v>12</v>
      </c>
      <c r="M1851" s="26">
        <v>0</v>
      </c>
      <c r="N1851" s="20"/>
    </row>
    <row r="1852" spans="3:14">
      <c r="C1852" s="21">
        <v>45886</v>
      </c>
      <c r="D1852" s="20" t="s">
        <v>36</v>
      </c>
      <c r="E1852" s="20" t="s">
        <v>147</v>
      </c>
      <c r="F1852" s="20" t="s">
        <v>181</v>
      </c>
      <c r="G1852" s="20">
        <v>1854</v>
      </c>
      <c r="H1852" s="25">
        <v>0.5</v>
      </c>
      <c r="I1852" s="25">
        <v>0.69097222222222221</v>
      </c>
      <c r="J1852" s="20">
        <v>26</v>
      </c>
      <c r="K1852" s="20">
        <v>6</v>
      </c>
      <c r="L1852" s="20">
        <v>20</v>
      </c>
      <c r="M1852" s="26">
        <v>23.076923076923077</v>
      </c>
      <c r="N1852" s="20"/>
    </row>
    <row r="1853" spans="3:14">
      <c r="C1853" s="21">
        <v>45886</v>
      </c>
      <c r="D1853" s="20" t="s">
        <v>36</v>
      </c>
      <c r="E1853" s="20" t="s">
        <v>394</v>
      </c>
      <c r="F1853" s="20" t="s">
        <v>395</v>
      </c>
      <c r="G1853" s="20">
        <v>438</v>
      </c>
      <c r="H1853" s="25">
        <v>0.55902777777777779</v>
      </c>
      <c r="I1853" s="25">
        <v>0.68402777777777779</v>
      </c>
      <c r="J1853" s="20">
        <v>12</v>
      </c>
      <c r="K1853" s="20">
        <v>4</v>
      </c>
      <c r="L1853" s="20">
        <v>8</v>
      </c>
      <c r="M1853" s="26">
        <v>33.333333333333336</v>
      </c>
      <c r="N1853" s="20"/>
    </row>
    <row r="1854" spans="3:14">
      <c r="C1854" s="21">
        <v>45886</v>
      </c>
      <c r="D1854" s="20" t="s">
        <v>37</v>
      </c>
      <c r="E1854" s="20" t="s">
        <v>147</v>
      </c>
      <c r="F1854" s="20" t="s">
        <v>181</v>
      </c>
      <c r="G1854" s="20">
        <v>1318</v>
      </c>
      <c r="H1854" s="25">
        <v>0.76736111111111116</v>
      </c>
      <c r="I1854" s="25">
        <v>0.97916666666666663</v>
      </c>
      <c r="J1854" s="20">
        <v>26</v>
      </c>
      <c r="K1854" s="20">
        <v>0</v>
      </c>
      <c r="L1854" s="20">
        <v>26</v>
      </c>
      <c r="M1854" s="26">
        <v>0</v>
      </c>
      <c r="N1854" s="20"/>
    </row>
    <row r="1855" spans="3:14">
      <c r="C1855" s="21">
        <v>45886</v>
      </c>
      <c r="D1855" s="20" t="s">
        <v>223</v>
      </c>
      <c r="E1855" s="20" t="s">
        <v>13</v>
      </c>
      <c r="F1855" s="20" t="s">
        <v>250</v>
      </c>
      <c r="G1855" s="20">
        <v>872</v>
      </c>
      <c r="H1855" s="25">
        <v>0.64930555555555558</v>
      </c>
      <c r="I1855" s="25">
        <v>0.78819444444444442</v>
      </c>
      <c r="J1855" s="20">
        <v>45</v>
      </c>
      <c r="K1855" s="20">
        <v>45</v>
      </c>
      <c r="L1855" s="20">
        <v>0</v>
      </c>
      <c r="M1855" s="26">
        <v>100</v>
      </c>
      <c r="N1855" s="20"/>
    </row>
    <row r="1856" spans="3:14">
      <c r="C1856" s="21">
        <v>45886</v>
      </c>
      <c r="D1856" s="20" t="s">
        <v>232</v>
      </c>
      <c r="E1856" s="20" t="s">
        <v>13</v>
      </c>
      <c r="F1856" s="20" t="s">
        <v>250</v>
      </c>
      <c r="G1856" s="20">
        <v>694</v>
      </c>
      <c r="H1856" s="25">
        <v>0.5</v>
      </c>
      <c r="I1856" s="25">
        <v>0.63194444444444442</v>
      </c>
      <c r="J1856" s="20">
        <v>40</v>
      </c>
      <c r="K1856" s="20">
        <v>0</v>
      </c>
      <c r="L1856" s="20">
        <v>40</v>
      </c>
      <c r="M1856" s="26">
        <v>0</v>
      </c>
      <c r="N1856" s="20"/>
    </row>
    <row r="1857" spans="3:14">
      <c r="C1857" s="21">
        <v>45886</v>
      </c>
      <c r="D1857" s="20" t="s">
        <v>252</v>
      </c>
      <c r="E1857" s="20" t="s">
        <v>36</v>
      </c>
      <c r="F1857" s="20" t="s">
        <v>272</v>
      </c>
      <c r="G1857" s="20">
        <v>76</v>
      </c>
      <c r="H1857" s="25">
        <v>0.58680555555555558</v>
      </c>
      <c r="I1857" s="25">
        <v>0.66319444444444442</v>
      </c>
      <c r="J1857" s="20">
        <v>12</v>
      </c>
      <c r="K1857" s="20">
        <v>4</v>
      </c>
      <c r="L1857" s="20">
        <v>8</v>
      </c>
      <c r="M1857" s="26">
        <v>33.333333333333336</v>
      </c>
      <c r="N1857" s="20"/>
    </row>
    <row r="1858" spans="3:14">
      <c r="C1858" s="21">
        <v>45886</v>
      </c>
      <c r="D1858" s="20" t="s">
        <v>252</v>
      </c>
      <c r="E1858" s="20" t="s">
        <v>13</v>
      </c>
      <c r="F1858" s="20" t="s">
        <v>272</v>
      </c>
      <c r="G1858" s="20">
        <v>60</v>
      </c>
      <c r="H1858" s="25">
        <v>0.60763888888888884</v>
      </c>
      <c r="I1858" s="25">
        <v>0.71527777777777779</v>
      </c>
      <c r="J1858" s="20">
        <v>26</v>
      </c>
      <c r="K1858" s="20">
        <v>0</v>
      </c>
      <c r="L1858" s="20">
        <v>26</v>
      </c>
      <c r="M1858" s="26">
        <v>0</v>
      </c>
      <c r="N1858" s="20"/>
    </row>
    <row r="1859" spans="3:14">
      <c r="C1859" s="21">
        <v>45886</v>
      </c>
      <c r="D1859" s="20" t="s">
        <v>252</v>
      </c>
      <c r="E1859" s="20" t="s">
        <v>336</v>
      </c>
      <c r="F1859" s="20" t="s">
        <v>272</v>
      </c>
      <c r="G1859" s="20">
        <v>582</v>
      </c>
      <c r="H1859" s="25">
        <v>0.37847222222222221</v>
      </c>
      <c r="I1859" s="25">
        <v>0.4375</v>
      </c>
      <c r="J1859" s="20">
        <v>12</v>
      </c>
      <c r="K1859" s="20">
        <v>0</v>
      </c>
      <c r="L1859" s="20">
        <v>12</v>
      </c>
      <c r="M1859" s="26">
        <v>0</v>
      </c>
      <c r="N1859" s="20"/>
    </row>
    <row r="1860" spans="3:14">
      <c r="C1860" s="21">
        <v>45886</v>
      </c>
      <c r="D1860" s="20" t="s">
        <v>252</v>
      </c>
      <c r="E1860" s="20" t="s">
        <v>336</v>
      </c>
      <c r="F1860" s="20" t="s">
        <v>272</v>
      </c>
      <c r="G1860" s="20">
        <v>582</v>
      </c>
      <c r="H1860" s="25">
        <v>0.38541666666666669</v>
      </c>
      <c r="I1860" s="25">
        <v>0.44444444444444442</v>
      </c>
      <c r="J1860" s="20">
        <v>26</v>
      </c>
      <c r="K1860" s="20">
        <v>0</v>
      </c>
      <c r="L1860" s="20">
        <v>26</v>
      </c>
      <c r="M1860" s="26">
        <v>0</v>
      </c>
      <c r="N1860" s="20"/>
    </row>
    <row r="1861" spans="3:14">
      <c r="C1861" s="21">
        <v>45886</v>
      </c>
      <c r="D1861" s="20" t="s">
        <v>147</v>
      </c>
      <c r="E1861" s="20" t="s">
        <v>33</v>
      </c>
      <c r="F1861" s="20" t="s">
        <v>181</v>
      </c>
      <c r="G1861" s="20">
        <v>1305</v>
      </c>
      <c r="H1861" s="25">
        <v>0.55208333333333337</v>
      </c>
      <c r="I1861" s="25">
        <v>0.70833333333333337</v>
      </c>
      <c r="J1861" s="20">
        <v>22</v>
      </c>
      <c r="K1861" s="20">
        <v>0</v>
      </c>
      <c r="L1861" s="20">
        <v>22</v>
      </c>
      <c r="M1861" s="26">
        <v>0</v>
      </c>
      <c r="N1861" s="20"/>
    </row>
    <row r="1862" spans="3:14">
      <c r="C1862" s="21">
        <v>45886</v>
      </c>
      <c r="D1862" s="20" t="s">
        <v>147</v>
      </c>
      <c r="E1862" s="20" t="s">
        <v>180</v>
      </c>
      <c r="F1862" s="20" t="s">
        <v>181</v>
      </c>
      <c r="G1862" s="20">
        <v>2020</v>
      </c>
      <c r="H1862" s="25">
        <v>0.76736111111111116</v>
      </c>
      <c r="I1862" s="25">
        <v>0.82986111111111116</v>
      </c>
      <c r="J1862" s="20">
        <v>88</v>
      </c>
      <c r="K1862" s="20">
        <v>12</v>
      </c>
      <c r="L1862" s="20">
        <v>76</v>
      </c>
      <c r="M1862" s="26">
        <v>13.636363636363637</v>
      </c>
      <c r="N1862" s="20"/>
    </row>
    <row r="1863" spans="3:14">
      <c r="C1863" s="21">
        <v>45886</v>
      </c>
      <c r="D1863" s="20" t="s">
        <v>147</v>
      </c>
      <c r="E1863" s="20" t="s">
        <v>180</v>
      </c>
      <c r="F1863" s="20" t="s">
        <v>181</v>
      </c>
      <c r="G1863" s="20">
        <v>2026</v>
      </c>
      <c r="H1863" s="25">
        <v>0.89236111111111116</v>
      </c>
      <c r="I1863" s="25">
        <v>0.95486111111111116</v>
      </c>
      <c r="J1863" s="20">
        <v>22</v>
      </c>
      <c r="K1863" s="20">
        <v>0</v>
      </c>
      <c r="L1863" s="20">
        <v>22</v>
      </c>
      <c r="M1863" s="26">
        <v>0</v>
      </c>
      <c r="N1863" s="20"/>
    </row>
    <row r="1864" spans="3:14">
      <c r="C1864" s="21">
        <v>45886</v>
      </c>
      <c r="D1864" s="20" t="s">
        <v>147</v>
      </c>
      <c r="E1864" s="20" t="s">
        <v>36</v>
      </c>
      <c r="F1864" s="20" t="s">
        <v>181</v>
      </c>
      <c r="G1864" s="20">
        <v>1855</v>
      </c>
      <c r="H1864" s="25">
        <v>0.59722222222222221</v>
      </c>
      <c r="I1864" s="25">
        <v>0.71180555555555558</v>
      </c>
      <c r="J1864" s="20">
        <v>26</v>
      </c>
      <c r="K1864" s="20">
        <v>0</v>
      </c>
      <c r="L1864" s="20">
        <v>26</v>
      </c>
      <c r="M1864" s="26">
        <v>0</v>
      </c>
      <c r="N1864" s="20"/>
    </row>
    <row r="1865" spans="3:14">
      <c r="C1865" s="21">
        <v>45886</v>
      </c>
      <c r="D1865" s="20" t="s">
        <v>147</v>
      </c>
      <c r="E1865" s="20" t="s">
        <v>37</v>
      </c>
      <c r="F1865" s="20" t="s">
        <v>181</v>
      </c>
      <c r="G1865" s="20">
        <v>1317</v>
      </c>
      <c r="H1865" s="25">
        <v>0.58680555555555558</v>
      </c>
      <c r="I1865" s="25">
        <v>0.72569444444444442</v>
      </c>
      <c r="J1865" s="20">
        <v>26</v>
      </c>
      <c r="K1865" s="20">
        <v>0</v>
      </c>
      <c r="L1865" s="20">
        <v>26</v>
      </c>
      <c r="M1865" s="26">
        <v>0</v>
      </c>
      <c r="N1865" s="20"/>
    </row>
    <row r="1866" spans="3:14">
      <c r="C1866" s="21">
        <v>45886</v>
      </c>
      <c r="D1866" s="20" t="s">
        <v>147</v>
      </c>
      <c r="E1866" s="20" t="s">
        <v>13</v>
      </c>
      <c r="F1866" s="20" t="s">
        <v>181</v>
      </c>
      <c r="G1866" s="20">
        <v>1859</v>
      </c>
      <c r="H1866" s="25">
        <v>0.55208333333333337</v>
      </c>
      <c r="I1866" s="25">
        <v>0.70138888888888884</v>
      </c>
      <c r="J1866" s="20">
        <v>40</v>
      </c>
      <c r="K1866" s="20">
        <v>0</v>
      </c>
      <c r="L1866" s="20">
        <v>40</v>
      </c>
      <c r="M1866" s="26">
        <v>0</v>
      </c>
      <c r="N1866" s="20"/>
    </row>
    <row r="1867" spans="3:14">
      <c r="C1867" s="21">
        <v>45886</v>
      </c>
      <c r="D1867" s="20" t="s">
        <v>147</v>
      </c>
      <c r="E1867" s="20" t="s">
        <v>22</v>
      </c>
      <c r="F1867" s="20" t="s">
        <v>181</v>
      </c>
      <c r="G1867" s="20">
        <v>1313</v>
      </c>
      <c r="H1867" s="25">
        <v>0.59375</v>
      </c>
      <c r="I1867" s="25">
        <v>0.72569444444444442</v>
      </c>
      <c r="J1867" s="20">
        <v>22</v>
      </c>
      <c r="K1867" s="20">
        <v>0</v>
      </c>
      <c r="L1867" s="20">
        <v>22</v>
      </c>
      <c r="M1867" s="26">
        <v>0</v>
      </c>
      <c r="N1867" s="20"/>
    </row>
    <row r="1868" spans="3:14">
      <c r="C1868" s="21">
        <v>45886</v>
      </c>
      <c r="D1868" s="20" t="s">
        <v>555</v>
      </c>
      <c r="E1868" s="20" t="s">
        <v>394</v>
      </c>
      <c r="F1868" s="20" t="s">
        <v>395</v>
      </c>
      <c r="G1868" s="20">
        <v>3910</v>
      </c>
      <c r="H1868" s="25">
        <v>0.2361111111111111</v>
      </c>
      <c r="I1868" s="25">
        <v>0.27083333333333331</v>
      </c>
      <c r="J1868" s="20">
        <v>12</v>
      </c>
      <c r="K1868" s="20">
        <v>2</v>
      </c>
      <c r="L1868" s="20">
        <v>10</v>
      </c>
      <c r="M1868" s="26">
        <v>16.666666666666668</v>
      </c>
      <c r="N1868" s="20"/>
    </row>
    <row r="1869" spans="3:14">
      <c r="C1869" s="21">
        <v>45886</v>
      </c>
      <c r="D1869" s="20" t="s">
        <v>555</v>
      </c>
      <c r="E1869" s="20" t="s">
        <v>394</v>
      </c>
      <c r="F1869" s="20" t="s">
        <v>395</v>
      </c>
      <c r="G1869" s="20">
        <v>3904</v>
      </c>
      <c r="H1869" s="25">
        <v>0.36805555555555558</v>
      </c>
      <c r="I1869" s="25">
        <v>0.40277777777777779</v>
      </c>
      <c r="J1869" s="20">
        <v>35</v>
      </c>
      <c r="K1869" s="20">
        <v>15</v>
      </c>
      <c r="L1869" s="20">
        <v>20</v>
      </c>
      <c r="M1869" s="26">
        <v>42.857142857142854</v>
      </c>
      <c r="N1869" s="20"/>
    </row>
    <row r="1870" spans="3:14">
      <c r="C1870" s="21">
        <v>45886</v>
      </c>
      <c r="D1870" s="20" t="s">
        <v>13</v>
      </c>
      <c r="E1870" s="20" t="s">
        <v>223</v>
      </c>
      <c r="F1870" s="20" t="s">
        <v>250</v>
      </c>
      <c r="G1870" s="20">
        <v>871</v>
      </c>
      <c r="H1870" s="25">
        <v>0.48958333333333331</v>
      </c>
      <c r="I1870" s="25">
        <v>0.62152777777777779</v>
      </c>
      <c r="J1870" s="20">
        <v>45</v>
      </c>
      <c r="K1870" s="20">
        <v>31</v>
      </c>
      <c r="L1870" s="20">
        <v>14</v>
      </c>
      <c r="M1870" s="26">
        <v>68.888888888888886</v>
      </c>
      <c r="N1870" s="20"/>
    </row>
    <row r="1871" spans="3:14">
      <c r="C1871" s="21">
        <v>45886</v>
      </c>
      <c r="D1871" s="20" t="s">
        <v>13</v>
      </c>
      <c r="E1871" s="20" t="s">
        <v>252</v>
      </c>
      <c r="F1871" s="20" t="s">
        <v>272</v>
      </c>
      <c r="G1871" s="20">
        <v>59</v>
      </c>
      <c r="H1871" s="25">
        <v>0.24305555555555555</v>
      </c>
      <c r="I1871" s="25">
        <v>0.34375</v>
      </c>
      <c r="J1871" s="20">
        <v>26</v>
      </c>
      <c r="K1871" s="20">
        <v>0</v>
      </c>
      <c r="L1871" s="20">
        <v>26</v>
      </c>
      <c r="M1871" s="26">
        <v>0</v>
      </c>
      <c r="N1871" s="20"/>
    </row>
    <row r="1872" spans="3:14">
      <c r="C1872" s="21">
        <v>45886</v>
      </c>
      <c r="D1872" s="20" t="s">
        <v>13</v>
      </c>
      <c r="E1872" s="20" t="s">
        <v>147</v>
      </c>
      <c r="F1872" s="20" t="s">
        <v>181</v>
      </c>
      <c r="G1872" s="20">
        <v>1858</v>
      </c>
      <c r="H1872" s="25">
        <v>0.49652777777777779</v>
      </c>
      <c r="I1872" s="25">
        <v>0.71527777777777779</v>
      </c>
      <c r="J1872" s="20">
        <v>40</v>
      </c>
      <c r="K1872" s="20">
        <v>0</v>
      </c>
      <c r="L1872" s="20">
        <v>40</v>
      </c>
      <c r="M1872" s="26">
        <v>0</v>
      </c>
      <c r="N1872" s="20"/>
    </row>
    <row r="1873" spans="3:14">
      <c r="C1873" s="21">
        <v>45886</v>
      </c>
      <c r="D1873" s="20" t="s">
        <v>13</v>
      </c>
      <c r="E1873" s="20" t="s">
        <v>424</v>
      </c>
      <c r="F1873" s="20" t="s">
        <v>549</v>
      </c>
      <c r="G1873" s="20">
        <v>5113</v>
      </c>
      <c r="H1873" s="25">
        <v>0.33333333333333331</v>
      </c>
      <c r="I1873" s="25">
        <v>0.40972222222222221</v>
      </c>
      <c r="J1873" s="20">
        <v>189</v>
      </c>
      <c r="K1873" s="20">
        <v>77</v>
      </c>
      <c r="L1873" s="20">
        <v>112</v>
      </c>
      <c r="M1873" s="26">
        <v>40.74074074074074</v>
      </c>
      <c r="N1873" s="20"/>
    </row>
    <row r="1874" spans="3:14">
      <c r="C1874" s="21">
        <v>45886</v>
      </c>
      <c r="D1874" s="20" t="s">
        <v>13</v>
      </c>
      <c r="E1874" s="20" t="s">
        <v>196</v>
      </c>
      <c r="F1874" s="20" t="s">
        <v>193</v>
      </c>
      <c r="G1874" s="20">
        <v>1801</v>
      </c>
      <c r="H1874" s="25">
        <v>0.4861111111111111</v>
      </c>
      <c r="I1874" s="25">
        <v>0.59027777777777779</v>
      </c>
      <c r="J1874" s="20">
        <v>20</v>
      </c>
      <c r="K1874" s="20">
        <v>0</v>
      </c>
      <c r="L1874" s="20">
        <v>20</v>
      </c>
      <c r="M1874" s="26">
        <v>0</v>
      </c>
      <c r="N1874" s="20"/>
    </row>
    <row r="1875" spans="3:14">
      <c r="C1875" s="21">
        <v>45886</v>
      </c>
      <c r="D1875" s="20" t="s">
        <v>13</v>
      </c>
      <c r="E1875" s="20" t="s">
        <v>358</v>
      </c>
      <c r="F1875" s="20" t="s">
        <v>528</v>
      </c>
      <c r="G1875" s="20">
        <v>416</v>
      </c>
      <c r="H1875" s="25">
        <v>0.51736111111111116</v>
      </c>
      <c r="I1875" s="25">
        <v>0.71875</v>
      </c>
      <c r="J1875" s="20">
        <v>36</v>
      </c>
      <c r="K1875" s="20">
        <v>5</v>
      </c>
      <c r="L1875" s="20">
        <v>31</v>
      </c>
      <c r="M1875" s="26">
        <v>13.888888888888889</v>
      </c>
      <c r="N1875" s="20"/>
    </row>
    <row r="1876" spans="3:14">
      <c r="C1876" s="21">
        <v>45886</v>
      </c>
      <c r="D1876" s="20" t="s">
        <v>13</v>
      </c>
      <c r="E1876" s="20" t="s">
        <v>236</v>
      </c>
      <c r="F1876" s="20" t="s">
        <v>250</v>
      </c>
      <c r="G1876" s="20">
        <v>809</v>
      </c>
      <c r="H1876" s="25">
        <v>0.49652777777777779</v>
      </c>
      <c r="I1876" s="25">
        <v>0.61805555555555558</v>
      </c>
      <c r="J1876" s="20">
        <v>45</v>
      </c>
      <c r="K1876" s="20">
        <v>8</v>
      </c>
      <c r="L1876" s="20">
        <v>37</v>
      </c>
      <c r="M1876" s="26">
        <v>17.777777777777779</v>
      </c>
      <c r="N1876" s="20"/>
    </row>
    <row r="1877" spans="3:14">
      <c r="C1877" s="21">
        <v>45886</v>
      </c>
      <c r="D1877" s="20" t="s">
        <v>13</v>
      </c>
      <c r="E1877" s="20" t="s">
        <v>214</v>
      </c>
      <c r="F1877" s="20" t="s">
        <v>549</v>
      </c>
      <c r="G1877" s="20">
        <v>5117</v>
      </c>
      <c r="H1877" s="25">
        <v>0.54861111111111116</v>
      </c>
      <c r="I1877" s="25">
        <v>0.73611111111111116</v>
      </c>
      <c r="J1877" s="20">
        <v>189</v>
      </c>
      <c r="K1877" s="20">
        <v>72</v>
      </c>
      <c r="L1877" s="20">
        <v>117</v>
      </c>
      <c r="M1877" s="26">
        <v>38.095238095238095</v>
      </c>
      <c r="N1877" s="20"/>
    </row>
    <row r="1878" spans="3:14">
      <c r="C1878" s="21">
        <v>45886</v>
      </c>
      <c r="D1878" s="20" t="s">
        <v>13</v>
      </c>
      <c r="E1878" s="20" t="s">
        <v>394</v>
      </c>
      <c r="F1878" s="20" t="s">
        <v>395</v>
      </c>
      <c r="G1878" s="20">
        <v>434</v>
      </c>
      <c r="H1878" s="25">
        <v>0.64583333333333337</v>
      </c>
      <c r="I1878" s="25">
        <v>0.79513888888888884</v>
      </c>
      <c r="J1878" s="20">
        <v>35</v>
      </c>
      <c r="K1878" s="20">
        <v>7</v>
      </c>
      <c r="L1878" s="20">
        <v>28</v>
      </c>
      <c r="M1878" s="26">
        <v>20</v>
      </c>
      <c r="N1878" s="20"/>
    </row>
    <row r="1879" spans="3:14">
      <c r="C1879" s="21">
        <v>45886</v>
      </c>
      <c r="D1879" s="20" t="s">
        <v>424</v>
      </c>
      <c r="E1879" s="20" t="s">
        <v>13</v>
      </c>
      <c r="F1879" s="20" t="s">
        <v>549</v>
      </c>
      <c r="G1879" s="20">
        <v>5114</v>
      </c>
      <c r="H1879" s="25">
        <v>0.44444444444444442</v>
      </c>
      <c r="I1879" s="25">
        <v>0.51388888888888884</v>
      </c>
      <c r="J1879" s="20">
        <v>189</v>
      </c>
      <c r="K1879" s="20">
        <v>56</v>
      </c>
      <c r="L1879" s="20">
        <v>133</v>
      </c>
      <c r="M1879" s="26">
        <v>29.62962962962963</v>
      </c>
      <c r="N1879" s="20"/>
    </row>
    <row r="1880" spans="3:14">
      <c r="C1880" s="21">
        <v>45886</v>
      </c>
      <c r="D1880" s="20" t="s">
        <v>196</v>
      </c>
      <c r="E1880" s="20" t="s">
        <v>13</v>
      </c>
      <c r="F1880" s="20" t="s">
        <v>193</v>
      </c>
      <c r="G1880" s="20">
        <v>1804</v>
      </c>
      <c r="H1880" s="25">
        <v>0.61805555555555558</v>
      </c>
      <c r="I1880" s="25">
        <v>0.73263888888888884</v>
      </c>
      <c r="J1880" s="20">
        <v>20</v>
      </c>
      <c r="K1880" s="20">
        <v>0</v>
      </c>
      <c r="L1880" s="20">
        <v>20</v>
      </c>
      <c r="M1880" s="26">
        <v>0</v>
      </c>
      <c r="N1880" s="20"/>
    </row>
    <row r="1881" spans="3:14">
      <c r="C1881" s="21">
        <v>45886</v>
      </c>
      <c r="D1881" s="20" t="s">
        <v>346</v>
      </c>
      <c r="E1881" s="20" t="s">
        <v>13</v>
      </c>
      <c r="F1881" s="20" t="s">
        <v>250</v>
      </c>
      <c r="G1881" s="20">
        <v>572</v>
      </c>
      <c r="H1881" s="25">
        <v>0.53125</v>
      </c>
      <c r="I1881" s="25">
        <v>0.61805555555555558</v>
      </c>
      <c r="J1881" s="20">
        <v>30</v>
      </c>
      <c r="K1881" s="20">
        <v>0</v>
      </c>
      <c r="L1881" s="20">
        <v>30</v>
      </c>
      <c r="M1881" s="26">
        <v>0</v>
      </c>
      <c r="N1881" s="20"/>
    </row>
    <row r="1882" spans="3:14">
      <c r="C1882" s="21">
        <v>45886</v>
      </c>
      <c r="D1882" s="20" t="s">
        <v>358</v>
      </c>
      <c r="E1882" s="20" t="s">
        <v>13</v>
      </c>
      <c r="F1882" s="20" t="s">
        <v>528</v>
      </c>
      <c r="G1882" s="20">
        <v>415</v>
      </c>
      <c r="H1882" s="25">
        <v>0.34722222222222221</v>
      </c>
      <c r="I1882" s="25">
        <v>0.47569444444444442</v>
      </c>
      <c r="J1882" s="20">
        <v>36</v>
      </c>
      <c r="K1882" s="20">
        <v>0</v>
      </c>
      <c r="L1882" s="20">
        <v>36</v>
      </c>
      <c r="M1882" s="26">
        <v>0</v>
      </c>
      <c r="N1882" s="20"/>
    </row>
    <row r="1883" spans="3:14">
      <c r="C1883" s="21">
        <v>45886</v>
      </c>
      <c r="D1883" s="20" t="s">
        <v>358</v>
      </c>
      <c r="E1883" s="20" t="s">
        <v>24</v>
      </c>
      <c r="F1883" s="20" t="s">
        <v>278</v>
      </c>
      <c r="G1883" s="20">
        <v>788</v>
      </c>
      <c r="H1883" s="25">
        <v>0.84375</v>
      </c>
      <c r="I1883" s="25">
        <v>0.95486111111111116</v>
      </c>
      <c r="J1883" s="20">
        <v>45</v>
      </c>
      <c r="K1883" s="20">
        <v>13</v>
      </c>
      <c r="L1883" s="20">
        <v>32</v>
      </c>
      <c r="M1883" s="26">
        <v>28.888888888888889</v>
      </c>
      <c r="N1883" s="20"/>
    </row>
    <row r="1884" spans="3:14">
      <c r="C1884" s="21">
        <v>45886</v>
      </c>
      <c r="D1884" s="20" t="s">
        <v>236</v>
      </c>
      <c r="E1884" s="20" t="s">
        <v>13</v>
      </c>
      <c r="F1884" s="20" t="s">
        <v>250</v>
      </c>
      <c r="G1884" s="20">
        <v>808</v>
      </c>
      <c r="H1884" s="25">
        <v>0.51736111111111116</v>
      </c>
      <c r="I1884" s="25">
        <v>0.64930555555555558</v>
      </c>
      <c r="J1884" s="20">
        <v>45</v>
      </c>
      <c r="K1884" s="20">
        <v>3</v>
      </c>
      <c r="L1884" s="20">
        <v>42</v>
      </c>
      <c r="M1884" s="26">
        <v>6.666666666666667</v>
      </c>
      <c r="N1884" s="20"/>
    </row>
    <row r="1885" spans="3:14">
      <c r="C1885" s="21">
        <v>45886</v>
      </c>
      <c r="D1885" s="20" t="s">
        <v>153</v>
      </c>
      <c r="E1885" s="20" t="s">
        <v>111</v>
      </c>
      <c r="F1885" s="20" t="s">
        <v>265</v>
      </c>
      <c r="G1885" s="20">
        <v>867</v>
      </c>
      <c r="H1885" s="25">
        <v>0.78819444444444442</v>
      </c>
      <c r="I1885" s="25">
        <v>2.0833333333333332E-2</v>
      </c>
      <c r="J1885" s="20">
        <v>27</v>
      </c>
      <c r="K1885" s="20">
        <v>26</v>
      </c>
      <c r="L1885" s="20">
        <v>1</v>
      </c>
      <c r="M1885" s="26">
        <v>96.296296296296291</v>
      </c>
      <c r="N1885" s="20"/>
    </row>
    <row r="1886" spans="3:14">
      <c r="C1886" s="21">
        <v>45886</v>
      </c>
      <c r="D1886" s="20" t="s">
        <v>336</v>
      </c>
      <c r="E1886" s="20" t="s">
        <v>252</v>
      </c>
      <c r="F1886" s="20" t="s">
        <v>272</v>
      </c>
      <c r="G1886" s="20">
        <v>585</v>
      </c>
      <c r="H1886" s="25">
        <v>0.47916666666666669</v>
      </c>
      <c r="I1886" s="25">
        <v>0.53819444444444442</v>
      </c>
      <c r="J1886" s="20">
        <v>38</v>
      </c>
      <c r="K1886" s="20">
        <v>4</v>
      </c>
      <c r="L1886" s="20">
        <v>34</v>
      </c>
      <c r="M1886" s="26">
        <v>10.526315789473685</v>
      </c>
      <c r="N1886" s="20"/>
    </row>
    <row r="1887" spans="3:14">
      <c r="C1887" s="21">
        <v>45886</v>
      </c>
      <c r="D1887" s="20" t="s">
        <v>22</v>
      </c>
      <c r="E1887" s="20" t="s">
        <v>147</v>
      </c>
      <c r="F1887" s="20" t="s">
        <v>181</v>
      </c>
      <c r="G1887" s="20">
        <v>1302</v>
      </c>
      <c r="H1887" s="25">
        <v>0.4826388888888889</v>
      </c>
      <c r="I1887" s="25">
        <v>0.69097222222222221</v>
      </c>
      <c r="J1887" s="20">
        <v>22</v>
      </c>
      <c r="K1887" s="20">
        <v>6</v>
      </c>
      <c r="L1887" s="20">
        <v>16</v>
      </c>
      <c r="M1887" s="26">
        <v>27.272727272727273</v>
      </c>
      <c r="N1887" s="20"/>
    </row>
    <row r="1888" spans="3:14">
      <c r="C1888" s="21">
        <v>45886</v>
      </c>
      <c r="D1888" s="20" t="s">
        <v>214</v>
      </c>
      <c r="E1888" s="20" t="s">
        <v>13</v>
      </c>
      <c r="F1888" s="20" t="s">
        <v>549</v>
      </c>
      <c r="G1888" s="20">
        <v>5118</v>
      </c>
      <c r="H1888" s="25">
        <v>0.77083333333333337</v>
      </c>
      <c r="I1888" s="25">
        <v>0.875</v>
      </c>
      <c r="J1888" s="20">
        <v>189</v>
      </c>
      <c r="K1888" s="20">
        <v>61</v>
      </c>
      <c r="L1888" s="20">
        <v>128</v>
      </c>
      <c r="M1888" s="26">
        <v>32.275132275132272</v>
      </c>
      <c r="N1888" s="20"/>
    </row>
    <row r="1889" spans="3:14">
      <c r="C1889" s="21">
        <v>45886</v>
      </c>
      <c r="D1889" s="20" t="s">
        <v>394</v>
      </c>
      <c r="E1889" s="20" t="s">
        <v>36</v>
      </c>
      <c r="F1889" s="20" t="s">
        <v>395</v>
      </c>
      <c r="G1889" s="20">
        <v>437</v>
      </c>
      <c r="H1889" s="25">
        <v>0.3888888888888889</v>
      </c>
      <c r="I1889" s="25">
        <v>0.52083333333333337</v>
      </c>
      <c r="J1889" s="20">
        <v>12</v>
      </c>
      <c r="K1889" s="20">
        <v>2</v>
      </c>
      <c r="L1889" s="20">
        <v>10</v>
      </c>
      <c r="M1889" s="26">
        <v>16.666666666666668</v>
      </c>
      <c r="N1889" s="20"/>
    </row>
    <row r="1890" spans="3:14">
      <c r="C1890" s="21">
        <v>45886</v>
      </c>
      <c r="D1890" s="20" t="s">
        <v>394</v>
      </c>
      <c r="E1890" s="20" t="s">
        <v>555</v>
      </c>
      <c r="F1890" s="20" t="s">
        <v>395</v>
      </c>
      <c r="G1890" s="20">
        <v>3911</v>
      </c>
      <c r="H1890" s="25">
        <v>0.95486111111111116</v>
      </c>
      <c r="I1890" s="25">
        <v>0.99305555555555558</v>
      </c>
      <c r="J1890" s="20">
        <v>47</v>
      </c>
      <c r="K1890" s="20">
        <v>11</v>
      </c>
      <c r="L1890" s="20">
        <v>36</v>
      </c>
      <c r="M1890" s="26">
        <v>23.404255319148938</v>
      </c>
      <c r="N1890" s="20"/>
    </row>
    <row r="1891" spans="3:14">
      <c r="C1891" s="21">
        <v>45886</v>
      </c>
      <c r="D1891" s="20" t="s">
        <v>394</v>
      </c>
      <c r="E1891" s="20" t="s">
        <v>13</v>
      </c>
      <c r="F1891" s="20" t="s">
        <v>395</v>
      </c>
      <c r="G1891" s="20">
        <v>433</v>
      </c>
      <c r="H1891" s="25">
        <v>0.44444444444444442</v>
      </c>
      <c r="I1891" s="25">
        <v>0.60763888888888884</v>
      </c>
      <c r="J1891" s="20">
        <v>35</v>
      </c>
      <c r="K1891" s="20">
        <v>15</v>
      </c>
      <c r="L1891" s="20">
        <v>20</v>
      </c>
      <c r="M1891" s="26">
        <v>42.857142857142854</v>
      </c>
      <c r="N1891" s="20"/>
    </row>
    <row r="1892" spans="3:14">
      <c r="C1892" s="21">
        <v>45887</v>
      </c>
      <c r="D1892" s="20" t="s">
        <v>185</v>
      </c>
      <c r="E1892" s="20" t="s">
        <v>13</v>
      </c>
      <c r="F1892" s="20" t="s">
        <v>186</v>
      </c>
      <c r="G1892" s="20">
        <v>920</v>
      </c>
      <c r="H1892" s="25">
        <v>0.63888888888888884</v>
      </c>
      <c r="I1892" s="25">
        <v>0.78125</v>
      </c>
      <c r="J1892" s="20">
        <v>30</v>
      </c>
      <c r="K1892" s="20">
        <v>0</v>
      </c>
      <c r="L1892" s="20">
        <v>30</v>
      </c>
      <c r="M1892" s="26">
        <v>0</v>
      </c>
      <c r="N1892" s="20"/>
    </row>
    <row r="1893" spans="3:14">
      <c r="C1893" s="21">
        <v>45887</v>
      </c>
      <c r="D1893" s="20" t="s">
        <v>111</v>
      </c>
      <c r="E1893" s="20" t="s">
        <v>13</v>
      </c>
      <c r="F1893" s="20" t="s">
        <v>265</v>
      </c>
      <c r="G1893" s="20">
        <v>101</v>
      </c>
      <c r="H1893" s="25">
        <v>9.375E-2</v>
      </c>
      <c r="I1893" s="25">
        <v>0.33680555555555558</v>
      </c>
      <c r="J1893" s="20">
        <v>27</v>
      </c>
      <c r="K1893" s="20">
        <v>26</v>
      </c>
      <c r="L1893" s="20">
        <v>1</v>
      </c>
      <c r="M1893" s="26">
        <v>96.296296296296291</v>
      </c>
      <c r="N1893" s="20"/>
    </row>
    <row r="1894" spans="3:14">
      <c r="C1894" s="21">
        <v>45887</v>
      </c>
      <c r="D1894" s="20" t="s">
        <v>36</v>
      </c>
      <c r="E1894" s="20" t="s">
        <v>183</v>
      </c>
      <c r="F1894" s="20" t="s">
        <v>174</v>
      </c>
      <c r="G1894" s="20">
        <v>1336</v>
      </c>
      <c r="H1894" s="25">
        <v>0.58680555555555558</v>
      </c>
      <c r="I1894" s="25">
        <v>0.82291666666666663</v>
      </c>
      <c r="J1894" s="20">
        <v>10</v>
      </c>
      <c r="K1894" s="20">
        <v>0</v>
      </c>
      <c r="L1894" s="20">
        <v>10</v>
      </c>
      <c r="M1894" s="26">
        <v>0</v>
      </c>
      <c r="N1894" s="20"/>
    </row>
    <row r="1895" spans="3:14">
      <c r="C1895" s="21">
        <v>45887</v>
      </c>
      <c r="D1895" s="20" t="s">
        <v>37</v>
      </c>
      <c r="E1895" s="20" t="s">
        <v>183</v>
      </c>
      <c r="F1895" s="20" t="s">
        <v>561</v>
      </c>
      <c r="G1895" s="20">
        <v>2722</v>
      </c>
      <c r="H1895" s="25">
        <v>0.67013888888888884</v>
      </c>
      <c r="I1895" s="25">
        <v>0.93055555555555558</v>
      </c>
      <c r="J1895" s="20">
        <v>10</v>
      </c>
      <c r="K1895" s="20">
        <v>0</v>
      </c>
      <c r="L1895" s="20">
        <v>10</v>
      </c>
      <c r="M1895" s="26">
        <v>0</v>
      </c>
      <c r="N1895" s="20"/>
    </row>
    <row r="1896" spans="3:14">
      <c r="C1896" s="21">
        <v>45887</v>
      </c>
      <c r="D1896" s="20" t="s">
        <v>173</v>
      </c>
      <c r="E1896" s="20" t="s">
        <v>36</v>
      </c>
      <c r="F1896" s="20" t="s">
        <v>174</v>
      </c>
      <c r="G1896" s="20">
        <v>1335</v>
      </c>
      <c r="H1896" s="25">
        <v>0.40277777777777779</v>
      </c>
      <c r="I1896" s="25">
        <v>0.54513888888888884</v>
      </c>
      <c r="J1896" s="20">
        <v>10</v>
      </c>
      <c r="K1896" s="20">
        <v>0</v>
      </c>
      <c r="L1896" s="20">
        <v>10</v>
      </c>
      <c r="M1896" s="26">
        <v>0</v>
      </c>
      <c r="N1896" s="20"/>
    </row>
    <row r="1897" spans="3:14">
      <c r="C1897" s="21">
        <v>45887</v>
      </c>
      <c r="D1897" s="20" t="s">
        <v>173</v>
      </c>
      <c r="E1897" s="20" t="s">
        <v>37</v>
      </c>
      <c r="F1897" s="20" t="s">
        <v>561</v>
      </c>
      <c r="G1897" s="20">
        <v>2721</v>
      </c>
      <c r="H1897" s="25">
        <v>0.45833333333333331</v>
      </c>
      <c r="I1897" s="25">
        <v>0.62847222222222221</v>
      </c>
      <c r="J1897" s="20">
        <v>10</v>
      </c>
      <c r="K1897" s="20">
        <v>0</v>
      </c>
      <c r="L1897" s="20">
        <v>10</v>
      </c>
      <c r="M1897" s="26">
        <v>0</v>
      </c>
      <c r="N1897" s="20"/>
    </row>
    <row r="1898" spans="3:14">
      <c r="C1898" s="21">
        <v>45887</v>
      </c>
      <c r="D1898" s="20" t="s">
        <v>173</v>
      </c>
      <c r="E1898" s="20" t="s">
        <v>13</v>
      </c>
      <c r="F1898" s="20" t="s">
        <v>174</v>
      </c>
      <c r="G1898" s="20">
        <v>1002</v>
      </c>
      <c r="H1898" s="25">
        <v>0.3125</v>
      </c>
      <c r="I1898" s="25">
        <v>0.4861111111111111</v>
      </c>
      <c r="J1898" s="20">
        <v>20</v>
      </c>
      <c r="K1898" s="20">
        <v>0</v>
      </c>
      <c r="L1898" s="20">
        <v>20</v>
      </c>
      <c r="M1898" s="26">
        <v>0</v>
      </c>
      <c r="N1898" s="20"/>
    </row>
    <row r="1899" spans="3:14">
      <c r="C1899" s="21">
        <v>45887</v>
      </c>
      <c r="D1899" s="20" t="s">
        <v>313</v>
      </c>
      <c r="E1899" s="20" t="s">
        <v>13</v>
      </c>
      <c r="F1899" s="20" t="s">
        <v>250</v>
      </c>
      <c r="G1899" s="20">
        <v>1916</v>
      </c>
      <c r="H1899" s="25">
        <v>0.4236111111111111</v>
      </c>
      <c r="I1899" s="25">
        <v>0.58680555555555558</v>
      </c>
      <c r="J1899" s="20">
        <v>30</v>
      </c>
      <c r="K1899" s="20">
        <v>0</v>
      </c>
      <c r="L1899" s="20">
        <v>30</v>
      </c>
      <c r="M1899" s="26">
        <v>0</v>
      </c>
      <c r="N1899" s="20"/>
    </row>
    <row r="1900" spans="3:14">
      <c r="C1900" s="21">
        <v>45887</v>
      </c>
      <c r="D1900" s="20" t="s">
        <v>147</v>
      </c>
      <c r="E1900" s="20" t="s">
        <v>180</v>
      </c>
      <c r="F1900" s="20" t="s">
        <v>181</v>
      </c>
      <c r="G1900" s="20">
        <v>2232</v>
      </c>
      <c r="H1900" s="25">
        <v>5.5555555555555552E-2</v>
      </c>
      <c r="I1900" s="25">
        <v>0.11805555555555555</v>
      </c>
      <c r="J1900" s="20">
        <v>26</v>
      </c>
      <c r="K1900" s="20">
        <v>0</v>
      </c>
      <c r="L1900" s="20">
        <v>26</v>
      </c>
      <c r="M1900" s="26">
        <v>0</v>
      </c>
      <c r="N1900" s="20"/>
    </row>
    <row r="1901" spans="3:14">
      <c r="C1901" s="21">
        <v>45887</v>
      </c>
      <c r="D1901" s="20" t="s">
        <v>97</v>
      </c>
      <c r="E1901" s="20" t="s">
        <v>266</v>
      </c>
      <c r="F1901" s="20" t="s">
        <v>558</v>
      </c>
      <c r="G1901" s="20">
        <v>616</v>
      </c>
      <c r="H1901" s="25">
        <v>0.62847222222222221</v>
      </c>
      <c r="I1901" s="25">
        <v>0.74652777777777779</v>
      </c>
      <c r="J1901" s="20">
        <v>40</v>
      </c>
      <c r="K1901" s="20">
        <v>0</v>
      </c>
      <c r="L1901" s="20">
        <v>40</v>
      </c>
      <c r="M1901" s="26">
        <v>0</v>
      </c>
      <c r="N1901" s="20"/>
    </row>
    <row r="1902" spans="3:14">
      <c r="C1902" s="21">
        <v>45887</v>
      </c>
      <c r="D1902" s="20" t="s">
        <v>266</v>
      </c>
      <c r="E1902" s="20" t="s">
        <v>37</v>
      </c>
      <c r="F1902" s="20" t="s">
        <v>558</v>
      </c>
      <c r="G1902" s="20">
        <v>615</v>
      </c>
      <c r="H1902" s="25">
        <v>0.41666666666666669</v>
      </c>
      <c r="I1902" s="25">
        <v>0.52430555555555558</v>
      </c>
      <c r="J1902" s="20">
        <v>40</v>
      </c>
      <c r="K1902" s="20">
        <v>0</v>
      </c>
      <c r="L1902" s="20">
        <v>40</v>
      </c>
      <c r="M1902" s="26">
        <v>0</v>
      </c>
      <c r="N1902" s="20"/>
    </row>
    <row r="1903" spans="3:14">
      <c r="C1903" s="21">
        <v>45887</v>
      </c>
      <c r="D1903" s="20" t="s">
        <v>13</v>
      </c>
      <c r="E1903" s="20" t="s">
        <v>185</v>
      </c>
      <c r="F1903" s="20" t="s">
        <v>186</v>
      </c>
      <c r="G1903" s="20">
        <v>921</v>
      </c>
      <c r="H1903" s="25">
        <v>0.81597222222222221</v>
      </c>
      <c r="I1903" s="25">
        <v>2.0833333333333332E-2</v>
      </c>
      <c r="J1903" s="20">
        <v>30</v>
      </c>
      <c r="K1903" s="20">
        <v>0</v>
      </c>
      <c r="L1903" s="20">
        <v>30</v>
      </c>
      <c r="M1903" s="26">
        <v>0</v>
      </c>
      <c r="N1903" s="20"/>
    </row>
    <row r="1904" spans="3:14">
      <c r="C1904" s="21">
        <v>45887</v>
      </c>
      <c r="D1904" s="20" t="s">
        <v>13</v>
      </c>
      <c r="E1904" s="20" t="s">
        <v>183</v>
      </c>
      <c r="F1904" s="20" t="s">
        <v>174</v>
      </c>
      <c r="G1904" s="20">
        <v>1002</v>
      </c>
      <c r="H1904" s="25">
        <v>0.52777777777777779</v>
      </c>
      <c r="I1904" s="25">
        <v>0.77777777777777779</v>
      </c>
      <c r="J1904" s="20">
        <v>20</v>
      </c>
      <c r="K1904" s="20">
        <v>0</v>
      </c>
      <c r="L1904" s="20">
        <v>20</v>
      </c>
      <c r="M1904" s="26">
        <v>0</v>
      </c>
      <c r="N1904" s="20"/>
    </row>
    <row r="1905" spans="3:14">
      <c r="C1905" s="21">
        <v>45887</v>
      </c>
      <c r="D1905" s="20" t="s">
        <v>13</v>
      </c>
      <c r="E1905" s="20" t="s">
        <v>229</v>
      </c>
      <c r="F1905" s="20" t="s">
        <v>556</v>
      </c>
      <c r="G1905" s="20">
        <v>587</v>
      </c>
      <c r="H1905" s="25">
        <v>0.89583333333333337</v>
      </c>
      <c r="I1905" s="25">
        <v>1.0416666666666666E-2</v>
      </c>
      <c r="J1905" s="20">
        <v>35</v>
      </c>
      <c r="K1905" s="20">
        <v>0</v>
      </c>
      <c r="L1905" s="20">
        <v>35</v>
      </c>
      <c r="M1905" s="26">
        <v>0</v>
      </c>
      <c r="N1905" s="20"/>
    </row>
    <row r="1906" spans="3:14">
      <c r="C1906" s="21">
        <v>45887</v>
      </c>
      <c r="D1906" s="20" t="s">
        <v>13</v>
      </c>
      <c r="E1906" s="20" t="s">
        <v>196</v>
      </c>
      <c r="F1906" s="20" t="s">
        <v>250</v>
      </c>
      <c r="G1906" s="20">
        <v>747</v>
      </c>
      <c r="H1906" s="25">
        <v>0.83680555555555558</v>
      </c>
      <c r="I1906" s="25">
        <v>0.94444444444444442</v>
      </c>
      <c r="J1906" s="20">
        <v>40</v>
      </c>
      <c r="K1906" s="20">
        <v>0</v>
      </c>
      <c r="L1906" s="20">
        <v>40</v>
      </c>
      <c r="M1906" s="26">
        <v>0</v>
      </c>
      <c r="N1906" s="20"/>
    </row>
    <row r="1907" spans="3:14">
      <c r="C1907" s="21">
        <v>45887</v>
      </c>
      <c r="D1907" s="20" t="s">
        <v>13</v>
      </c>
      <c r="E1907" s="20" t="s">
        <v>557</v>
      </c>
      <c r="F1907" s="20" t="s">
        <v>250</v>
      </c>
      <c r="G1907" s="20">
        <v>1219</v>
      </c>
      <c r="H1907" s="25">
        <v>0.3125</v>
      </c>
      <c r="I1907" s="25">
        <v>0.38194444444444442</v>
      </c>
      <c r="J1907" s="20">
        <v>30</v>
      </c>
      <c r="K1907" s="20">
        <v>0</v>
      </c>
      <c r="L1907" s="20">
        <v>30</v>
      </c>
      <c r="M1907" s="26">
        <v>0</v>
      </c>
      <c r="N1907" s="20"/>
    </row>
    <row r="1908" spans="3:14">
      <c r="C1908" s="21">
        <v>45887</v>
      </c>
      <c r="D1908" s="20" t="s">
        <v>13</v>
      </c>
      <c r="E1908" s="20" t="s">
        <v>348</v>
      </c>
      <c r="F1908" s="20" t="s">
        <v>549</v>
      </c>
      <c r="G1908" s="20">
        <v>5115</v>
      </c>
      <c r="H1908" s="25">
        <v>0.33333333333333331</v>
      </c>
      <c r="I1908" s="25">
        <v>0.46875</v>
      </c>
      <c r="J1908" s="20">
        <v>189</v>
      </c>
      <c r="K1908" s="20">
        <v>73</v>
      </c>
      <c r="L1908" s="20">
        <v>116</v>
      </c>
      <c r="M1908" s="26">
        <v>38.624338624338627</v>
      </c>
      <c r="N1908" s="20"/>
    </row>
    <row r="1909" spans="3:14">
      <c r="C1909" s="21">
        <v>45887</v>
      </c>
      <c r="D1909" s="20" t="s">
        <v>196</v>
      </c>
      <c r="E1909" s="20" t="s">
        <v>13</v>
      </c>
      <c r="F1909" s="20" t="s">
        <v>250</v>
      </c>
      <c r="G1909" s="20">
        <v>742</v>
      </c>
      <c r="H1909" s="25">
        <v>0.50694444444444442</v>
      </c>
      <c r="I1909" s="25">
        <v>0.625</v>
      </c>
      <c r="J1909" s="20">
        <v>40</v>
      </c>
      <c r="K1909" s="20">
        <v>0</v>
      </c>
      <c r="L1909" s="20">
        <v>40</v>
      </c>
      <c r="M1909" s="26">
        <v>0</v>
      </c>
      <c r="N1909" s="20"/>
    </row>
    <row r="1910" spans="3:14">
      <c r="C1910" s="21">
        <v>45887</v>
      </c>
      <c r="D1910" s="20" t="s">
        <v>348</v>
      </c>
      <c r="E1910" s="20" t="s">
        <v>13</v>
      </c>
      <c r="F1910" s="20" t="s">
        <v>549</v>
      </c>
      <c r="G1910" s="20">
        <v>5116</v>
      </c>
      <c r="H1910" s="25">
        <v>0.50347222222222221</v>
      </c>
      <c r="I1910" s="25">
        <v>0.63888888888888884</v>
      </c>
      <c r="J1910" s="20">
        <v>189</v>
      </c>
      <c r="K1910" s="20">
        <v>16</v>
      </c>
      <c r="L1910" s="20">
        <v>173</v>
      </c>
      <c r="M1910" s="26">
        <v>8.4656084656084651</v>
      </c>
      <c r="N1910" s="20"/>
    </row>
    <row r="1911" spans="3:14">
      <c r="C1911" s="21">
        <v>45888</v>
      </c>
      <c r="D1911" s="20" t="s">
        <v>33</v>
      </c>
      <c r="E1911" s="20" t="s">
        <v>147</v>
      </c>
      <c r="F1911" s="20" t="s">
        <v>181</v>
      </c>
      <c r="G1911" s="20">
        <v>1304</v>
      </c>
      <c r="H1911" s="25">
        <v>0.50347222222222221</v>
      </c>
      <c r="I1911" s="25">
        <v>0.72569444444444442</v>
      </c>
      <c r="J1911" s="20">
        <v>22</v>
      </c>
      <c r="K1911" s="20">
        <v>0</v>
      </c>
      <c r="L1911" s="20">
        <v>22</v>
      </c>
      <c r="M1911" s="26">
        <v>0</v>
      </c>
      <c r="N1911" s="20"/>
    </row>
    <row r="1912" spans="3:14">
      <c r="C1912" s="21">
        <v>45888</v>
      </c>
      <c r="D1912" s="20" t="s">
        <v>36</v>
      </c>
      <c r="E1912" s="20" t="s">
        <v>147</v>
      </c>
      <c r="F1912" s="20" t="s">
        <v>181</v>
      </c>
      <c r="G1912" s="20">
        <v>1854</v>
      </c>
      <c r="H1912" s="25">
        <v>0.5</v>
      </c>
      <c r="I1912" s="25">
        <v>0.69097222222222221</v>
      </c>
      <c r="J1912" s="20">
        <v>26</v>
      </c>
      <c r="K1912" s="20">
        <v>0</v>
      </c>
      <c r="L1912" s="20">
        <v>26</v>
      </c>
      <c r="M1912" s="26">
        <v>0</v>
      </c>
      <c r="N1912" s="20"/>
    </row>
    <row r="1913" spans="3:14">
      <c r="C1913" s="21">
        <v>45888</v>
      </c>
      <c r="D1913" s="20" t="s">
        <v>37</v>
      </c>
      <c r="E1913" s="20" t="s">
        <v>147</v>
      </c>
      <c r="F1913" s="20" t="s">
        <v>181</v>
      </c>
      <c r="G1913" s="20">
        <v>1316</v>
      </c>
      <c r="H1913" s="25">
        <v>0.50347222222222221</v>
      </c>
      <c r="I1913" s="25">
        <v>0.71875</v>
      </c>
      <c r="J1913" s="20">
        <v>26</v>
      </c>
      <c r="K1913" s="20">
        <v>3</v>
      </c>
      <c r="L1913" s="20">
        <v>23</v>
      </c>
      <c r="M1913" s="26">
        <v>11.538461538461538</v>
      </c>
      <c r="N1913" s="20"/>
    </row>
    <row r="1914" spans="3:14">
      <c r="C1914" s="21">
        <v>45888</v>
      </c>
      <c r="D1914" s="20" t="s">
        <v>223</v>
      </c>
      <c r="E1914" s="20" t="s">
        <v>13</v>
      </c>
      <c r="F1914" s="20" t="s">
        <v>250</v>
      </c>
      <c r="G1914" s="20">
        <v>872</v>
      </c>
      <c r="H1914" s="25">
        <v>0.64930555555555558</v>
      </c>
      <c r="I1914" s="25">
        <v>0.78819444444444442</v>
      </c>
      <c r="J1914" s="20">
        <v>45</v>
      </c>
      <c r="K1914" s="20">
        <v>14</v>
      </c>
      <c r="L1914" s="20">
        <v>31</v>
      </c>
      <c r="M1914" s="26">
        <v>31.111111111111111</v>
      </c>
      <c r="N1914" s="20"/>
    </row>
    <row r="1915" spans="3:14">
      <c r="C1915" s="21">
        <v>45888</v>
      </c>
      <c r="D1915" s="20" t="s">
        <v>209</v>
      </c>
      <c r="E1915" s="20" t="s">
        <v>13</v>
      </c>
      <c r="F1915" s="20" t="s">
        <v>250</v>
      </c>
      <c r="G1915" s="20">
        <v>936</v>
      </c>
      <c r="H1915" s="25">
        <v>0.64930555555555558</v>
      </c>
      <c r="I1915" s="25">
        <v>0.77777777777777779</v>
      </c>
      <c r="J1915" s="20">
        <v>45</v>
      </c>
      <c r="K1915" s="20">
        <v>3</v>
      </c>
      <c r="L1915" s="20">
        <v>42</v>
      </c>
      <c r="M1915" s="26">
        <v>6.666666666666667</v>
      </c>
      <c r="N1915" s="20"/>
    </row>
    <row r="1916" spans="3:14">
      <c r="C1916" s="21">
        <v>45888</v>
      </c>
      <c r="D1916" s="20" t="s">
        <v>147</v>
      </c>
      <c r="E1916" s="20" t="s">
        <v>33</v>
      </c>
      <c r="F1916" s="20" t="s">
        <v>181</v>
      </c>
      <c r="G1916" s="20">
        <v>1305</v>
      </c>
      <c r="H1916" s="25">
        <v>0.55208333333333337</v>
      </c>
      <c r="I1916" s="25">
        <v>0.70833333333333337</v>
      </c>
      <c r="J1916" s="20">
        <v>22</v>
      </c>
      <c r="K1916" s="20">
        <v>0</v>
      </c>
      <c r="L1916" s="20">
        <v>22</v>
      </c>
      <c r="M1916" s="26">
        <v>0</v>
      </c>
      <c r="N1916" s="20"/>
    </row>
    <row r="1917" spans="3:14">
      <c r="C1917" s="21">
        <v>45888</v>
      </c>
      <c r="D1917" s="20" t="s">
        <v>147</v>
      </c>
      <c r="E1917" s="20" t="s">
        <v>180</v>
      </c>
      <c r="F1917" s="20" t="s">
        <v>181</v>
      </c>
      <c r="G1917" s="20">
        <v>2020</v>
      </c>
      <c r="H1917" s="25">
        <v>0.76736111111111116</v>
      </c>
      <c r="I1917" s="25">
        <v>0.82986111111111116</v>
      </c>
      <c r="J1917" s="20">
        <v>48</v>
      </c>
      <c r="K1917" s="20">
        <v>0</v>
      </c>
      <c r="L1917" s="20">
        <v>48</v>
      </c>
      <c r="M1917" s="26">
        <v>0</v>
      </c>
      <c r="N1917" s="20"/>
    </row>
    <row r="1918" spans="3:14">
      <c r="C1918" s="21">
        <v>45888</v>
      </c>
      <c r="D1918" s="20" t="s">
        <v>147</v>
      </c>
      <c r="E1918" s="20" t="s">
        <v>180</v>
      </c>
      <c r="F1918" s="20" t="s">
        <v>181</v>
      </c>
      <c r="G1918" s="20">
        <v>2022</v>
      </c>
      <c r="H1918" s="25">
        <v>0.83680555555555558</v>
      </c>
      <c r="I1918" s="25">
        <v>0.89930555555555558</v>
      </c>
      <c r="J1918" s="20">
        <v>78</v>
      </c>
      <c r="K1918" s="20">
        <v>11</v>
      </c>
      <c r="L1918" s="20">
        <v>67</v>
      </c>
      <c r="M1918" s="26">
        <v>14.102564102564102</v>
      </c>
      <c r="N1918" s="20"/>
    </row>
    <row r="1919" spans="3:14">
      <c r="C1919" s="21">
        <v>45888</v>
      </c>
      <c r="D1919" s="20" t="s">
        <v>147</v>
      </c>
      <c r="E1919" s="20" t="s">
        <v>36</v>
      </c>
      <c r="F1919" s="20" t="s">
        <v>181</v>
      </c>
      <c r="G1919" s="20">
        <v>1855</v>
      </c>
      <c r="H1919" s="25">
        <v>0.59722222222222221</v>
      </c>
      <c r="I1919" s="25">
        <v>0.71180555555555558</v>
      </c>
      <c r="J1919" s="20">
        <v>26</v>
      </c>
      <c r="K1919" s="20">
        <v>6</v>
      </c>
      <c r="L1919" s="20">
        <v>20</v>
      </c>
      <c r="M1919" s="26">
        <v>23.076923076923077</v>
      </c>
      <c r="N1919" s="20"/>
    </row>
    <row r="1920" spans="3:14">
      <c r="C1920" s="21">
        <v>45888</v>
      </c>
      <c r="D1920" s="20" t="s">
        <v>147</v>
      </c>
      <c r="E1920" s="20" t="s">
        <v>37</v>
      </c>
      <c r="F1920" s="20" t="s">
        <v>181</v>
      </c>
      <c r="G1920" s="20">
        <v>1315</v>
      </c>
      <c r="H1920" s="25">
        <v>0.32291666666666669</v>
      </c>
      <c r="I1920" s="25">
        <v>0.46180555555555558</v>
      </c>
      <c r="J1920" s="20">
        <v>26</v>
      </c>
      <c r="K1920" s="20">
        <v>2</v>
      </c>
      <c r="L1920" s="20">
        <v>24</v>
      </c>
      <c r="M1920" s="26">
        <v>7.6923076923076925</v>
      </c>
      <c r="N1920" s="20"/>
    </row>
    <row r="1921" spans="3:14">
      <c r="C1921" s="21">
        <v>45888</v>
      </c>
      <c r="D1921" s="20" t="s">
        <v>147</v>
      </c>
      <c r="E1921" s="20" t="s">
        <v>13</v>
      </c>
      <c r="F1921" s="20" t="s">
        <v>181</v>
      </c>
      <c r="G1921" s="20">
        <v>1859</v>
      </c>
      <c r="H1921" s="25">
        <v>0.55208333333333337</v>
      </c>
      <c r="I1921" s="25">
        <v>0.70138888888888884</v>
      </c>
      <c r="J1921" s="20">
        <v>30</v>
      </c>
      <c r="K1921" s="20">
        <v>0</v>
      </c>
      <c r="L1921" s="20">
        <v>30</v>
      </c>
      <c r="M1921" s="26">
        <v>0</v>
      </c>
      <c r="N1921" s="20"/>
    </row>
    <row r="1922" spans="3:14">
      <c r="C1922" s="21">
        <v>45888</v>
      </c>
      <c r="D1922" s="20" t="s">
        <v>147</v>
      </c>
      <c r="E1922" s="20" t="s">
        <v>22</v>
      </c>
      <c r="F1922" s="20" t="s">
        <v>181</v>
      </c>
      <c r="G1922" s="20">
        <v>1313</v>
      </c>
      <c r="H1922" s="25">
        <v>0.59375</v>
      </c>
      <c r="I1922" s="25">
        <v>0.72569444444444442</v>
      </c>
      <c r="J1922" s="20">
        <v>22</v>
      </c>
      <c r="K1922" s="20">
        <v>0</v>
      </c>
      <c r="L1922" s="20">
        <v>22</v>
      </c>
      <c r="M1922" s="26">
        <v>0</v>
      </c>
      <c r="N1922" s="20"/>
    </row>
    <row r="1923" spans="3:14">
      <c r="C1923" s="21">
        <v>45888</v>
      </c>
      <c r="D1923" s="20" t="s">
        <v>13</v>
      </c>
      <c r="E1923" s="20" t="s">
        <v>223</v>
      </c>
      <c r="F1923" s="20" t="s">
        <v>250</v>
      </c>
      <c r="G1923" s="20">
        <v>871</v>
      </c>
      <c r="H1923" s="25">
        <v>0.48958333333333331</v>
      </c>
      <c r="I1923" s="25">
        <v>0.62152777777777779</v>
      </c>
      <c r="J1923" s="20">
        <v>45</v>
      </c>
      <c r="K1923" s="20">
        <v>45</v>
      </c>
      <c r="L1923" s="20">
        <v>0</v>
      </c>
      <c r="M1923" s="26">
        <v>100</v>
      </c>
      <c r="N1923" s="20"/>
    </row>
    <row r="1924" spans="3:14">
      <c r="C1924" s="21">
        <v>45888</v>
      </c>
      <c r="D1924" s="20" t="s">
        <v>13</v>
      </c>
      <c r="E1924" s="20" t="s">
        <v>209</v>
      </c>
      <c r="F1924" s="20" t="s">
        <v>250</v>
      </c>
      <c r="G1924" s="20">
        <v>935</v>
      </c>
      <c r="H1924" s="25">
        <v>0.5</v>
      </c>
      <c r="I1924" s="25">
        <v>0.61805555555555558</v>
      </c>
      <c r="J1924" s="20">
        <v>45</v>
      </c>
      <c r="K1924" s="20">
        <v>6</v>
      </c>
      <c r="L1924" s="20">
        <v>39</v>
      </c>
      <c r="M1924" s="26">
        <v>13.333333333333334</v>
      </c>
      <c r="N1924" s="20"/>
    </row>
    <row r="1925" spans="3:14">
      <c r="C1925" s="21">
        <v>45888</v>
      </c>
      <c r="D1925" s="20" t="s">
        <v>13</v>
      </c>
      <c r="E1925" s="20" t="s">
        <v>147</v>
      </c>
      <c r="F1925" s="20" t="s">
        <v>181</v>
      </c>
      <c r="G1925" s="20">
        <v>1858</v>
      </c>
      <c r="H1925" s="25">
        <v>0.5</v>
      </c>
      <c r="I1925" s="25">
        <v>0.71527777777777779</v>
      </c>
      <c r="J1925" s="20">
        <v>30</v>
      </c>
      <c r="K1925" s="20">
        <v>8</v>
      </c>
      <c r="L1925" s="20">
        <v>22</v>
      </c>
      <c r="M1925" s="26">
        <v>26.666666666666668</v>
      </c>
      <c r="N1925" s="20"/>
    </row>
    <row r="1926" spans="3:14">
      <c r="C1926" s="21">
        <v>45888</v>
      </c>
      <c r="D1926" s="20" t="s">
        <v>13</v>
      </c>
      <c r="E1926" s="20" t="s">
        <v>236</v>
      </c>
      <c r="F1926" s="20" t="s">
        <v>250</v>
      </c>
      <c r="G1926" s="20">
        <v>811</v>
      </c>
      <c r="H1926" s="25">
        <v>0.66666666666666663</v>
      </c>
      <c r="I1926" s="25">
        <v>0.78819444444444442</v>
      </c>
      <c r="J1926" s="20">
        <v>45</v>
      </c>
      <c r="K1926" s="20">
        <v>12</v>
      </c>
      <c r="L1926" s="20">
        <v>33</v>
      </c>
      <c r="M1926" s="26">
        <v>26.666666666666668</v>
      </c>
      <c r="N1926" s="20"/>
    </row>
    <row r="1927" spans="3:14">
      <c r="C1927" s="21">
        <v>45888</v>
      </c>
      <c r="D1927" s="20" t="s">
        <v>13</v>
      </c>
      <c r="E1927" s="20" t="s">
        <v>236</v>
      </c>
      <c r="F1927" s="20" t="s">
        <v>278</v>
      </c>
      <c r="G1927" s="20">
        <v>763</v>
      </c>
      <c r="H1927" s="25">
        <v>0.67361111111111116</v>
      </c>
      <c r="I1927" s="25">
        <v>0.78819444444444442</v>
      </c>
      <c r="J1927" s="20">
        <v>45</v>
      </c>
      <c r="K1927" s="20">
        <v>4</v>
      </c>
      <c r="L1927" s="20">
        <v>41</v>
      </c>
      <c r="M1927" s="26">
        <v>8.8888888888888893</v>
      </c>
      <c r="N1927" s="20"/>
    </row>
    <row r="1928" spans="3:14">
      <c r="C1928" s="21">
        <v>45888</v>
      </c>
      <c r="D1928" s="20" t="s">
        <v>13</v>
      </c>
      <c r="E1928" s="20" t="s">
        <v>254</v>
      </c>
      <c r="F1928" s="20" t="s">
        <v>250</v>
      </c>
      <c r="G1928" s="20">
        <v>941</v>
      </c>
      <c r="H1928" s="25">
        <v>0.66666666666666663</v>
      </c>
      <c r="I1928" s="25">
        <v>0.78125</v>
      </c>
      <c r="J1928" s="20">
        <v>45</v>
      </c>
      <c r="K1928" s="20">
        <v>6</v>
      </c>
      <c r="L1928" s="20">
        <v>39</v>
      </c>
      <c r="M1928" s="26">
        <v>13.333333333333334</v>
      </c>
      <c r="N1928" s="20"/>
    </row>
    <row r="1929" spans="3:14">
      <c r="C1929" s="21">
        <v>45888</v>
      </c>
      <c r="D1929" s="20" t="s">
        <v>236</v>
      </c>
      <c r="E1929" s="20" t="s">
        <v>13</v>
      </c>
      <c r="F1929" s="20" t="s">
        <v>250</v>
      </c>
      <c r="G1929" s="20">
        <v>810</v>
      </c>
      <c r="H1929" s="25">
        <v>0.64930555555555558</v>
      </c>
      <c r="I1929" s="25">
        <v>0.78125</v>
      </c>
      <c r="J1929" s="20">
        <v>45</v>
      </c>
      <c r="K1929" s="20">
        <v>45</v>
      </c>
      <c r="L1929" s="20">
        <v>0</v>
      </c>
      <c r="M1929" s="26">
        <v>100</v>
      </c>
      <c r="N1929" s="20"/>
    </row>
    <row r="1930" spans="3:14">
      <c r="C1930" s="21">
        <v>45888</v>
      </c>
      <c r="D1930" s="20" t="s">
        <v>236</v>
      </c>
      <c r="E1930" s="20" t="s">
        <v>22</v>
      </c>
      <c r="F1930" s="20" t="s">
        <v>278</v>
      </c>
      <c r="G1930" s="20">
        <v>768</v>
      </c>
      <c r="H1930" s="25">
        <v>0.82986111111111116</v>
      </c>
      <c r="I1930" s="25">
        <v>0.94444444444444442</v>
      </c>
      <c r="J1930" s="20">
        <v>45</v>
      </c>
      <c r="K1930" s="20">
        <v>2</v>
      </c>
      <c r="L1930" s="20">
        <v>43</v>
      </c>
      <c r="M1930" s="26">
        <v>4.4444444444444446</v>
      </c>
      <c r="N1930" s="20"/>
    </row>
    <row r="1931" spans="3:14">
      <c r="C1931" s="21">
        <v>45888</v>
      </c>
      <c r="D1931" s="20" t="s">
        <v>22</v>
      </c>
      <c r="E1931" s="20" t="s">
        <v>147</v>
      </c>
      <c r="F1931" s="20" t="s">
        <v>181</v>
      </c>
      <c r="G1931" s="20">
        <v>1302</v>
      </c>
      <c r="H1931" s="25">
        <v>0.50347222222222221</v>
      </c>
      <c r="I1931" s="25">
        <v>0.70486111111111116</v>
      </c>
      <c r="J1931" s="20">
        <v>22</v>
      </c>
      <c r="K1931" s="20">
        <v>0</v>
      </c>
      <c r="L1931" s="20">
        <v>22</v>
      </c>
      <c r="M1931" s="26">
        <v>0</v>
      </c>
      <c r="N1931" s="20"/>
    </row>
    <row r="1932" spans="3:14">
      <c r="C1932" s="21">
        <v>45888</v>
      </c>
      <c r="D1932" s="20" t="s">
        <v>254</v>
      </c>
      <c r="E1932" s="20" t="s">
        <v>13</v>
      </c>
      <c r="F1932" s="20" t="s">
        <v>250</v>
      </c>
      <c r="G1932" s="20">
        <v>942</v>
      </c>
      <c r="H1932" s="25">
        <v>0.8125</v>
      </c>
      <c r="I1932" s="25">
        <v>0.93402777777777779</v>
      </c>
      <c r="J1932" s="20">
        <v>45</v>
      </c>
      <c r="K1932" s="20">
        <v>0</v>
      </c>
      <c r="L1932" s="20">
        <v>45</v>
      </c>
      <c r="M1932" s="26">
        <v>0</v>
      </c>
      <c r="N1932" s="20"/>
    </row>
    <row r="1933" spans="3:14">
      <c r="C1933" s="21">
        <v>45889</v>
      </c>
      <c r="D1933" s="20" t="s">
        <v>185</v>
      </c>
      <c r="E1933" s="20" t="s">
        <v>147</v>
      </c>
      <c r="F1933" s="20" t="s">
        <v>181</v>
      </c>
      <c r="G1933" s="20">
        <v>2333</v>
      </c>
      <c r="H1933" s="25">
        <v>0.79513888888888884</v>
      </c>
      <c r="I1933" s="25">
        <v>0.85763888888888884</v>
      </c>
      <c r="J1933" s="20">
        <v>40</v>
      </c>
      <c r="K1933" s="20">
        <v>6</v>
      </c>
      <c r="L1933" s="20">
        <v>34</v>
      </c>
      <c r="M1933" s="26">
        <v>15</v>
      </c>
      <c r="N1933" s="20"/>
    </row>
    <row r="1934" spans="3:14">
      <c r="C1934" s="21">
        <v>45889</v>
      </c>
      <c r="D1934" s="20" t="s">
        <v>175</v>
      </c>
      <c r="E1934" s="20" t="s">
        <v>173</v>
      </c>
      <c r="F1934" s="20" t="s">
        <v>257</v>
      </c>
      <c r="G1934" s="20">
        <v>8055</v>
      </c>
      <c r="H1934" s="25">
        <v>0.5625</v>
      </c>
      <c r="I1934" s="25">
        <v>0.61458333333333337</v>
      </c>
      <c r="J1934" s="20">
        <v>20</v>
      </c>
      <c r="K1934" s="20">
        <v>0</v>
      </c>
      <c r="L1934" s="20">
        <v>20</v>
      </c>
      <c r="M1934" s="26">
        <v>0</v>
      </c>
      <c r="N1934" s="20"/>
    </row>
    <row r="1935" spans="3:14">
      <c r="C1935" s="21">
        <v>45889</v>
      </c>
      <c r="D1935" s="20" t="s">
        <v>111</v>
      </c>
      <c r="E1935" s="20" t="s">
        <v>13</v>
      </c>
      <c r="F1935" s="20" t="s">
        <v>265</v>
      </c>
      <c r="G1935" s="20">
        <v>103</v>
      </c>
      <c r="H1935" s="25">
        <v>0.58333333333333337</v>
      </c>
      <c r="I1935" s="25">
        <v>0.82638888888888884</v>
      </c>
      <c r="J1935" s="20">
        <v>27</v>
      </c>
      <c r="K1935" s="20">
        <v>15</v>
      </c>
      <c r="L1935" s="20">
        <v>12</v>
      </c>
      <c r="M1935" s="26">
        <v>55.555555555555557</v>
      </c>
      <c r="N1935" s="20"/>
    </row>
    <row r="1936" spans="3:14">
      <c r="C1936" s="21">
        <v>45889</v>
      </c>
      <c r="D1936" s="20" t="s">
        <v>520</v>
      </c>
      <c r="E1936" s="20" t="s">
        <v>111</v>
      </c>
      <c r="F1936" s="20" t="s">
        <v>265</v>
      </c>
      <c r="G1936" s="20">
        <v>411</v>
      </c>
      <c r="H1936" s="25">
        <v>0.38194444444444442</v>
      </c>
      <c r="I1936" s="25">
        <v>0.52777777777777779</v>
      </c>
      <c r="J1936" s="20">
        <v>27</v>
      </c>
      <c r="K1936" s="20">
        <v>15</v>
      </c>
      <c r="L1936" s="20">
        <v>12</v>
      </c>
      <c r="M1936" s="26">
        <v>55.555555555555557</v>
      </c>
      <c r="N1936" s="20"/>
    </row>
    <row r="1937" spans="3:14">
      <c r="C1937" s="21">
        <v>45890</v>
      </c>
      <c r="D1937" s="20" t="s">
        <v>111</v>
      </c>
      <c r="E1937" s="20" t="s">
        <v>13</v>
      </c>
      <c r="F1937" s="20" t="s">
        <v>265</v>
      </c>
      <c r="G1937" s="20">
        <v>103</v>
      </c>
      <c r="H1937" s="25">
        <v>0.58333333333333337</v>
      </c>
      <c r="I1937" s="25">
        <v>0.82638888888888884</v>
      </c>
      <c r="J1937" s="20">
        <v>27</v>
      </c>
      <c r="K1937" s="20">
        <v>26</v>
      </c>
      <c r="L1937" s="20">
        <v>1</v>
      </c>
      <c r="M1937" s="26">
        <v>96.296296296296291</v>
      </c>
      <c r="N1937" s="20"/>
    </row>
    <row r="1938" spans="3:14">
      <c r="C1938" s="21">
        <v>45890</v>
      </c>
      <c r="D1938" s="20" t="s">
        <v>410</v>
      </c>
      <c r="E1938" s="20" t="s">
        <v>147</v>
      </c>
      <c r="F1938" s="20" t="s">
        <v>181</v>
      </c>
      <c r="G1938" s="20">
        <v>69</v>
      </c>
      <c r="H1938" s="25">
        <v>0.94791666666666663</v>
      </c>
      <c r="I1938" s="25">
        <v>0.21875</v>
      </c>
      <c r="J1938" s="20">
        <v>27</v>
      </c>
      <c r="K1938" s="20">
        <v>2</v>
      </c>
      <c r="L1938" s="20">
        <v>25</v>
      </c>
      <c r="M1938" s="26">
        <v>7.4074074074074074</v>
      </c>
      <c r="N1938" s="20"/>
    </row>
    <row r="1939" spans="3:14">
      <c r="C1939" s="21">
        <v>45890</v>
      </c>
      <c r="D1939" s="20" t="s">
        <v>560</v>
      </c>
      <c r="E1939" s="20" t="s">
        <v>111</v>
      </c>
      <c r="F1939" s="20" t="s">
        <v>265</v>
      </c>
      <c r="G1939" s="20">
        <v>393</v>
      </c>
      <c r="H1939" s="25">
        <v>0.40972222222222221</v>
      </c>
      <c r="I1939" s="25">
        <v>0.54166666666666663</v>
      </c>
      <c r="J1939" s="20">
        <v>27</v>
      </c>
      <c r="K1939" s="20">
        <v>26</v>
      </c>
      <c r="L1939" s="20">
        <v>1</v>
      </c>
      <c r="M1939" s="26">
        <v>96.296296296296291</v>
      </c>
      <c r="N1939" s="20"/>
    </row>
    <row r="1940" spans="3:14">
      <c r="C1940" s="21">
        <v>45891</v>
      </c>
      <c r="D1940" s="20" t="s">
        <v>185</v>
      </c>
      <c r="E1940" s="20" t="s">
        <v>147</v>
      </c>
      <c r="F1940" s="20" t="s">
        <v>181</v>
      </c>
      <c r="G1940" s="20">
        <v>2333</v>
      </c>
      <c r="H1940" s="25">
        <v>0.79513888888888884</v>
      </c>
      <c r="I1940" s="25">
        <v>0.85763888888888884</v>
      </c>
      <c r="J1940" s="20">
        <v>40</v>
      </c>
      <c r="K1940" s="20">
        <v>6</v>
      </c>
      <c r="L1940" s="20">
        <v>34</v>
      </c>
      <c r="M1940" s="26">
        <v>15</v>
      </c>
      <c r="N1940" s="20"/>
    </row>
    <row r="1941" spans="3:14">
      <c r="C1941" s="21">
        <v>45891</v>
      </c>
      <c r="D1941" s="20" t="s">
        <v>185</v>
      </c>
      <c r="E1941" s="20" t="s">
        <v>13</v>
      </c>
      <c r="F1941" s="20" t="s">
        <v>186</v>
      </c>
      <c r="G1941" s="20">
        <v>920</v>
      </c>
      <c r="H1941" s="25">
        <v>0.63888888888888884</v>
      </c>
      <c r="I1941" s="25">
        <v>0.78125</v>
      </c>
      <c r="J1941" s="20">
        <v>30</v>
      </c>
      <c r="K1941" s="20">
        <v>0</v>
      </c>
      <c r="L1941" s="20">
        <v>30</v>
      </c>
      <c r="M1941" s="26">
        <v>0</v>
      </c>
      <c r="N1941" s="20"/>
    </row>
    <row r="1942" spans="3:14">
      <c r="C1942" s="21">
        <v>45891</v>
      </c>
      <c r="D1942" s="20" t="s">
        <v>175</v>
      </c>
      <c r="E1942" s="20" t="s">
        <v>173</v>
      </c>
      <c r="F1942" s="20" t="s">
        <v>257</v>
      </c>
      <c r="G1942" s="20">
        <v>8059</v>
      </c>
      <c r="H1942" s="25">
        <v>0.60416666666666663</v>
      </c>
      <c r="I1942" s="25">
        <v>0.65625</v>
      </c>
      <c r="J1942" s="20">
        <v>10</v>
      </c>
      <c r="K1942" s="20">
        <v>0</v>
      </c>
      <c r="L1942" s="20">
        <v>10</v>
      </c>
      <c r="M1942" s="26">
        <v>0</v>
      </c>
      <c r="N1942" s="20"/>
    </row>
    <row r="1943" spans="3:14">
      <c r="C1943" s="21">
        <v>45891</v>
      </c>
      <c r="D1943" s="20" t="s">
        <v>175</v>
      </c>
      <c r="E1943" s="20" t="s">
        <v>173</v>
      </c>
      <c r="F1943" s="20" t="s">
        <v>174</v>
      </c>
      <c r="G1943" s="20">
        <v>5003</v>
      </c>
      <c r="H1943" s="25">
        <v>0.83333333333333337</v>
      </c>
      <c r="I1943" s="25">
        <v>0.89583333333333337</v>
      </c>
      <c r="J1943" s="20">
        <v>10</v>
      </c>
      <c r="K1943" s="20">
        <v>0</v>
      </c>
      <c r="L1943" s="20">
        <v>10</v>
      </c>
      <c r="M1943" s="26">
        <v>0</v>
      </c>
      <c r="N1943" s="20"/>
    </row>
    <row r="1944" spans="3:14">
      <c r="C1944" s="21">
        <v>45891</v>
      </c>
      <c r="D1944" s="20" t="s">
        <v>175</v>
      </c>
      <c r="E1944" s="20" t="s">
        <v>173</v>
      </c>
      <c r="F1944" s="20" t="s">
        <v>174</v>
      </c>
      <c r="G1944" s="20">
        <v>5033</v>
      </c>
      <c r="H1944" s="25">
        <v>0.83333333333333337</v>
      </c>
      <c r="I1944" s="25">
        <v>0.89583333333333337</v>
      </c>
      <c r="J1944" s="20">
        <v>20</v>
      </c>
      <c r="K1944" s="20">
        <v>0</v>
      </c>
      <c r="L1944" s="20">
        <v>20</v>
      </c>
      <c r="M1944" s="26">
        <v>0</v>
      </c>
      <c r="N1944" s="20"/>
    </row>
    <row r="1945" spans="3:14">
      <c r="C1945" s="21">
        <v>45891</v>
      </c>
      <c r="D1945" s="20" t="s">
        <v>147</v>
      </c>
      <c r="E1945" s="20" t="s">
        <v>13</v>
      </c>
      <c r="F1945" s="20" t="s">
        <v>181</v>
      </c>
      <c r="G1945" s="20">
        <v>1857</v>
      </c>
      <c r="H1945" s="25">
        <v>0.28819444444444442</v>
      </c>
      <c r="I1945" s="25">
        <v>0.43402777777777779</v>
      </c>
      <c r="J1945" s="20">
        <v>27</v>
      </c>
      <c r="K1945" s="20">
        <v>2</v>
      </c>
      <c r="L1945" s="20">
        <v>25</v>
      </c>
      <c r="M1945" s="26">
        <v>7.4074074074074074</v>
      </c>
      <c r="N1945" s="20"/>
    </row>
    <row r="1946" spans="3:14">
      <c r="C1946" s="21">
        <v>45891</v>
      </c>
      <c r="D1946" s="20" t="s">
        <v>13</v>
      </c>
      <c r="E1946" s="20" t="s">
        <v>185</v>
      </c>
      <c r="F1946" s="20" t="s">
        <v>186</v>
      </c>
      <c r="G1946" s="20">
        <v>921</v>
      </c>
      <c r="H1946" s="25">
        <v>0.81597222222222221</v>
      </c>
      <c r="I1946" s="25">
        <v>2.0833333333333332E-2</v>
      </c>
      <c r="J1946" s="20">
        <v>30</v>
      </c>
      <c r="K1946" s="20">
        <v>0</v>
      </c>
      <c r="L1946" s="20">
        <v>30</v>
      </c>
      <c r="M1946" s="26">
        <v>0</v>
      </c>
      <c r="N1946" s="20"/>
    </row>
    <row r="1947" spans="3:14">
      <c r="C1947" s="21">
        <v>45892</v>
      </c>
      <c r="D1947" s="20" t="s">
        <v>173</v>
      </c>
      <c r="E1947" s="20" t="s">
        <v>13</v>
      </c>
      <c r="F1947" s="20" t="s">
        <v>174</v>
      </c>
      <c r="G1947" s="20">
        <v>6001</v>
      </c>
      <c r="H1947" s="25">
        <v>0.37847222222222221</v>
      </c>
      <c r="I1947" s="25">
        <v>0.55902777777777779</v>
      </c>
      <c r="J1947" s="20">
        <v>20</v>
      </c>
      <c r="K1947" s="20">
        <v>0</v>
      </c>
      <c r="L1947" s="20">
        <v>20</v>
      </c>
      <c r="M1947" s="26">
        <v>0</v>
      </c>
      <c r="N1947" s="20"/>
    </row>
    <row r="1948" spans="3:14">
      <c r="C1948" s="21">
        <v>45892</v>
      </c>
      <c r="D1948" s="20" t="s">
        <v>13</v>
      </c>
      <c r="E1948" s="20" t="s">
        <v>392</v>
      </c>
      <c r="F1948" s="20" t="s">
        <v>250</v>
      </c>
      <c r="G1948" s="20">
        <v>1355</v>
      </c>
      <c r="H1948" s="25">
        <v>0.46527777777777779</v>
      </c>
      <c r="I1948" s="25">
        <v>0.50347222222222221</v>
      </c>
      <c r="J1948" s="20">
        <v>30</v>
      </c>
      <c r="K1948" s="20">
        <v>0</v>
      </c>
      <c r="L1948" s="20">
        <v>30</v>
      </c>
      <c r="M1948" s="26">
        <v>0</v>
      </c>
      <c r="N1948" s="20"/>
    </row>
    <row r="1949" spans="3:14">
      <c r="C1949" s="21">
        <v>45892</v>
      </c>
      <c r="D1949" s="20" t="s">
        <v>13</v>
      </c>
      <c r="E1949" s="20" t="s">
        <v>183</v>
      </c>
      <c r="F1949" s="20" t="s">
        <v>174</v>
      </c>
      <c r="G1949" s="20">
        <v>6002</v>
      </c>
      <c r="H1949" s="25">
        <v>0.60069444444444442</v>
      </c>
      <c r="I1949" s="25">
        <v>0.85069444444444442</v>
      </c>
      <c r="J1949" s="20">
        <v>20</v>
      </c>
      <c r="K1949" s="20">
        <v>0</v>
      </c>
      <c r="L1949" s="20">
        <v>20</v>
      </c>
      <c r="M1949" s="26">
        <v>0</v>
      </c>
      <c r="N1949" s="20"/>
    </row>
    <row r="1950" spans="3:14">
      <c r="C1950" s="21">
        <v>45892</v>
      </c>
      <c r="D1950" s="20" t="s">
        <v>241</v>
      </c>
      <c r="E1950" s="20" t="s">
        <v>13</v>
      </c>
      <c r="F1950" s="20" t="s">
        <v>250</v>
      </c>
      <c r="G1950" s="20">
        <v>1852</v>
      </c>
      <c r="H1950" s="25">
        <v>0.54861111111111116</v>
      </c>
      <c r="I1950" s="25">
        <v>0.67361111111111116</v>
      </c>
      <c r="J1950" s="20">
        <v>30</v>
      </c>
      <c r="K1950" s="20">
        <v>0</v>
      </c>
      <c r="L1950" s="20">
        <v>30</v>
      </c>
      <c r="M1950" s="26">
        <v>0</v>
      </c>
      <c r="N1950" s="20"/>
    </row>
    <row r="1951" spans="3:14">
      <c r="C1951" s="21">
        <v>45893</v>
      </c>
      <c r="D1951" s="20" t="s">
        <v>33</v>
      </c>
      <c r="E1951" s="20" t="s">
        <v>147</v>
      </c>
      <c r="F1951" s="20" t="s">
        <v>181</v>
      </c>
      <c r="G1951" s="20">
        <v>1304</v>
      </c>
      <c r="H1951" s="25">
        <v>0.5</v>
      </c>
      <c r="I1951" s="25">
        <v>0.72569444444444442</v>
      </c>
      <c r="J1951" s="20">
        <v>22</v>
      </c>
      <c r="K1951" s="20">
        <v>0</v>
      </c>
      <c r="L1951" s="20">
        <v>22</v>
      </c>
      <c r="M1951" s="26">
        <v>0</v>
      </c>
      <c r="N1951" s="20"/>
    </row>
    <row r="1952" spans="3:14">
      <c r="C1952" s="21">
        <v>45893</v>
      </c>
      <c r="D1952" s="20" t="s">
        <v>36</v>
      </c>
      <c r="E1952" s="20" t="s">
        <v>252</v>
      </c>
      <c r="F1952" s="20" t="s">
        <v>272</v>
      </c>
      <c r="G1952" s="20">
        <v>75</v>
      </c>
      <c r="H1952" s="25">
        <v>0.2638888888888889</v>
      </c>
      <c r="I1952" s="25">
        <v>0.33680555555555558</v>
      </c>
      <c r="J1952" s="20">
        <v>12</v>
      </c>
      <c r="K1952" s="20">
        <v>0</v>
      </c>
      <c r="L1952" s="20">
        <v>12</v>
      </c>
      <c r="M1952" s="26">
        <v>0</v>
      </c>
      <c r="N1952" s="20"/>
    </row>
    <row r="1953" spans="3:14">
      <c r="C1953" s="21">
        <v>45893</v>
      </c>
      <c r="D1953" s="20" t="s">
        <v>36</v>
      </c>
      <c r="E1953" s="20" t="s">
        <v>147</v>
      </c>
      <c r="F1953" s="20" t="s">
        <v>181</v>
      </c>
      <c r="G1953" s="20">
        <v>1854</v>
      </c>
      <c r="H1953" s="25">
        <v>0.49652777777777779</v>
      </c>
      <c r="I1953" s="25">
        <v>0.6875</v>
      </c>
      <c r="J1953" s="20">
        <v>26</v>
      </c>
      <c r="K1953" s="20">
        <v>0</v>
      </c>
      <c r="L1953" s="20">
        <v>26</v>
      </c>
      <c r="M1953" s="26">
        <v>0</v>
      </c>
      <c r="N1953" s="20"/>
    </row>
    <row r="1954" spans="3:14">
      <c r="C1954" s="21">
        <v>45893</v>
      </c>
      <c r="D1954" s="20" t="s">
        <v>37</v>
      </c>
      <c r="E1954" s="20" t="s">
        <v>147</v>
      </c>
      <c r="F1954" s="20" t="s">
        <v>181</v>
      </c>
      <c r="G1954" s="20">
        <v>1318</v>
      </c>
      <c r="H1954" s="25">
        <v>0.76736111111111116</v>
      </c>
      <c r="I1954" s="25">
        <v>0.97916666666666663</v>
      </c>
      <c r="J1954" s="20">
        <v>26</v>
      </c>
      <c r="K1954" s="20">
        <v>0</v>
      </c>
      <c r="L1954" s="20">
        <v>26</v>
      </c>
      <c r="M1954" s="26">
        <v>0</v>
      </c>
      <c r="N1954" s="20"/>
    </row>
    <row r="1955" spans="3:14">
      <c r="C1955" s="21">
        <v>45893</v>
      </c>
      <c r="D1955" s="20" t="s">
        <v>223</v>
      </c>
      <c r="E1955" s="20" t="s">
        <v>13</v>
      </c>
      <c r="F1955" s="20" t="s">
        <v>250</v>
      </c>
      <c r="G1955" s="20">
        <v>872</v>
      </c>
      <c r="H1955" s="25">
        <v>0.64930555555555558</v>
      </c>
      <c r="I1955" s="25">
        <v>0.78819444444444442</v>
      </c>
      <c r="J1955" s="20">
        <v>45</v>
      </c>
      <c r="K1955" s="20">
        <v>8</v>
      </c>
      <c r="L1955" s="20">
        <v>37</v>
      </c>
      <c r="M1955" s="26">
        <v>17.777777777777779</v>
      </c>
      <c r="N1955" s="20"/>
    </row>
    <row r="1956" spans="3:14">
      <c r="C1956" s="21">
        <v>45893</v>
      </c>
      <c r="D1956" s="20" t="s">
        <v>252</v>
      </c>
      <c r="E1956" s="20" t="s">
        <v>36</v>
      </c>
      <c r="F1956" s="20" t="s">
        <v>272</v>
      </c>
      <c r="G1956" s="20">
        <v>76</v>
      </c>
      <c r="H1956" s="25">
        <v>0.58680555555555558</v>
      </c>
      <c r="I1956" s="25">
        <v>0.66319444444444442</v>
      </c>
      <c r="J1956" s="20">
        <v>12</v>
      </c>
      <c r="K1956" s="20">
        <v>0</v>
      </c>
      <c r="L1956" s="20">
        <v>12</v>
      </c>
      <c r="M1956" s="26">
        <v>0</v>
      </c>
      <c r="N1956" s="20"/>
    </row>
    <row r="1957" spans="3:14">
      <c r="C1957" s="21">
        <v>45893</v>
      </c>
      <c r="D1957" s="20" t="s">
        <v>252</v>
      </c>
      <c r="E1957" s="20" t="s">
        <v>13</v>
      </c>
      <c r="F1957" s="20" t="s">
        <v>272</v>
      </c>
      <c r="G1957" s="20">
        <v>60</v>
      </c>
      <c r="H1957" s="25">
        <v>0.60763888888888884</v>
      </c>
      <c r="I1957" s="25">
        <v>0.71527777777777779</v>
      </c>
      <c r="J1957" s="20">
        <v>26</v>
      </c>
      <c r="K1957" s="20">
        <v>0</v>
      </c>
      <c r="L1957" s="20">
        <v>26</v>
      </c>
      <c r="M1957" s="26">
        <v>0</v>
      </c>
      <c r="N1957" s="20"/>
    </row>
    <row r="1958" spans="3:14">
      <c r="C1958" s="21">
        <v>45893</v>
      </c>
      <c r="D1958" s="20" t="s">
        <v>252</v>
      </c>
      <c r="E1958" s="20" t="s">
        <v>336</v>
      </c>
      <c r="F1958" s="20" t="s">
        <v>272</v>
      </c>
      <c r="G1958" s="20">
        <v>582</v>
      </c>
      <c r="H1958" s="25">
        <v>0.37847222222222221</v>
      </c>
      <c r="I1958" s="25">
        <v>0.4375</v>
      </c>
      <c r="J1958" s="20">
        <v>12</v>
      </c>
      <c r="K1958" s="20">
        <v>0</v>
      </c>
      <c r="L1958" s="20">
        <v>12</v>
      </c>
      <c r="M1958" s="26">
        <v>0</v>
      </c>
      <c r="N1958" s="20"/>
    </row>
    <row r="1959" spans="3:14">
      <c r="C1959" s="21">
        <v>45893</v>
      </c>
      <c r="D1959" s="20" t="s">
        <v>252</v>
      </c>
      <c r="E1959" s="20" t="s">
        <v>336</v>
      </c>
      <c r="F1959" s="20" t="s">
        <v>272</v>
      </c>
      <c r="G1959" s="20">
        <v>582</v>
      </c>
      <c r="H1959" s="25">
        <v>0.38541666666666669</v>
      </c>
      <c r="I1959" s="25">
        <v>0.44444444444444442</v>
      </c>
      <c r="J1959" s="20">
        <v>26</v>
      </c>
      <c r="K1959" s="20">
        <v>0</v>
      </c>
      <c r="L1959" s="20">
        <v>26</v>
      </c>
      <c r="M1959" s="26">
        <v>0</v>
      </c>
      <c r="N1959" s="20"/>
    </row>
    <row r="1960" spans="3:14">
      <c r="C1960" s="21">
        <v>45893</v>
      </c>
      <c r="D1960" s="20" t="s">
        <v>147</v>
      </c>
      <c r="E1960" s="20" t="s">
        <v>33</v>
      </c>
      <c r="F1960" s="20" t="s">
        <v>181</v>
      </c>
      <c r="G1960" s="20">
        <v>1305</v>
      </c>
      <c r="H1960" s="25">
        <v>0.55208333333333337</v>
      </c>
      <c r="I1960" s="25">
        <v>0.70833333333333337</v>
      </c>
      <c r="J1960" s="20">
        <v>22</v>
      </c>
      <c r="K1960" s="20">
        <v>0</v>
      </c>
      <c r="L1960" s="20">
        <v>22</v>
      </c>
      <c r="M1960" s="26">
        <v>0</v>
      </c>
      <c r="N1960" s="20"/>
    </row>
    <row r="1961" spans="3:14">
      <c r="C1961" s="21">
        <v>45893</v>
      </c>
      <c r="D1961" s="20" t="s">
        <v>147</v>
      </c>
      <c r="E1961" s="20" t="s">
        <v>180</v>
      </c>
      <c r="F1961" s="20" t="s">
        <v>181</v>
      </c>
      <c r="G1961" s="20">
        <v>2020</v>
      </c>
      <c r="H1961" s="25">
        <v>0.76736111111111116</v>
      </c>
      <c r="I1961" s="25">
        <v>0.82986111111111116</v>
      </c>
      <c r="J1961" s="20">
        <v>88</v>
      </c>
      <c r="K1961" s="20">
        <v>0</v>
      </c>
      <c r="L1961" s="20">
        <v>88</v>
      </c>
      <c r="M1961" s="26">
        <v>0</v>
      </c>
      <c r="N1961" s="20"/>
    </row>
    <row r="1962" spans="3:14">
      <c r="C1962" s="21">
        <v>45893</v>
      </c>
      <c r="D1962" s="20" t="s">
        <v>147</v>
      </c>
      <c r="E1962" s="20" t="s">
        <v>180</v>
      </c>
      <c r="F1962" s="20" t="s">
        <v>181</v>
      </c>
      <c r="G1962" s="20">
        <v>2026</v>
      </c>
      <c r="H1962" s="25">
        <v>0.89236111111111116</v>
      </c>
      <c r="I1962" s="25">
        <v>0.95486111111111116</v>
      </c>
      <c r="J1962" s="20">
        <v>22</v>
      </c>
      <c r="K1962" s="20">
        <v>0</v>
      </c>
      <c r="L1962" s="20">
        <v>22</v>
      </c>
      <c r="M1962" s="26">
        <v>0</v>
      </c>
      <c r="N1962" s="20"/>
    </row>
    <row r="1963" spans="3:14">
      <c r="C1963" s="21">
        <v>45893</v>
      </c>
      <c r="D1963" s="20" t="s">
        <v>147</v>
      </c>
      <c r="E1963" s="20" t="s">
        <v>36</v>
      </c>
      <c r="F1963" s="20" t="s">
        <v>181</v>
      </c>
      <c r="G1963" s="20">
        <v>1855</v>
      </c>
      <c r="H1963" s="25">
        <v>0.59722222222222221</v>
      </c>
      <c r="I1963" s="25">
        <v>0.71180555555555558</v>
      </c>
      <c r="J1963" s="20">
        <v>26</v>
      </c>
      <c r="K1963" s="20">
        <v>6</v>
      </c>
      <c r="L1963" s="20">
        <v>20</v>
      </c>
      <c r="M1963" s="26">
        <v>23.076923076923077</v>
      </c>
      <c r="N1963" s="20"/>
    </row>
    <row r="1964" spans="3:14">
      <c r="C1964" s="21">
        <v>45893</v>
      </c>
      <c r="D1964" s="20" t="s">
        <v>147</v>
      </c>
      <c r="E1964" s="20" t="s">
        <v>37</v>
      </c>
      <c r="F1964" s="20" t="s">
        <v>181</v>
      </c>
      <c r="G1964" s="20">
        <v>1317</v>
      </c>
      <c r="H1964" s="25">
        <v>0.58680555555555558</v>
      </c>
      <c r="I1964" s="25">
        <v>0.72569444444444442</v>
      </c>
      <c r="J1964" s="20">
        <v>26</v>
      </c>
      <c r="K1964" s="20">
        <v>0</v>
      </c>
      <c r="L1964" s="20">
        <v>26</v>
      </c>
      <c r="M1964" s="26">
        <v>0</v>
      </c>
      <c r="N1964" s="20"/>
    </row>
    <row r="1965" spans="3:14">
      <c r="C1965" s="21">
        <v>45893</v>
      </c>
      <c r="D1965" s="20" t="s">
        <v>147</v>
      </c>
      <c r="E1965" s="20" t="s">
        <v>13</v>
      </c>
      <c r="F1965" s="20" t="s">
        <v>181</v>
      </c>
      <c r="G1965" s="20">
        <v>1859</v>
      </c>
      <c r="H1965" s="25">
        <v>0.55208333333333337</v>
      </c>
      <c r="I1965" s="25">
        <v>0.70138888888888884</v>
      </c>
      <c r="J1965" s="20">
        <v>40</v>
      </c>
      <c r="K1965" s="20">
        <v>0</v>
      </c>
      <c r="L1965" s="20">
        <v>40</v>
      </c>
      <c r="M1965" s="26">
        <v>0</v>
      </c>
      <c r="N1965" s="20"/>
    </row>
    <row r="1966" spans="3:14">
      <c r="C1966" s="21">
        <v>45893</v>
      </c>
      <c r="D1966" s="20" t="s">
        <v>147</v>
      </c>
      <c r="E1966" s="20" t="s">
        <v>22</v>
      </c>
      <c r="F1966" s="20" t="s">
        <v>181</v>
      </c>
      <c r="G1966" s="20">
        <v>1313</v>
      </c>
      <c r="H1966" s="25">
        <v>0.59375</v>
      </c>
      <c r="I1966" s="25">
        <v>0.72569444444444442</v>
      </c>
      <c r="J1966" s="20">
        <v>22</v>
      </c>
      <c r="K1966" s="20">
        <v>6</v>
      </c>
      <c r="L1966" s="20">
        <v>16</v>
      </c>
      <c r="M1966" s="26">
        <v>27.272727272727273</v>
      </c>
      <c r="N1966" s="20"/>
    </row>
    <row r="1967" spans="3:14">
      <c r="C1967" s="21">
        <v>45893</v>
      </c>
      <c r="D1967" s="20" t="s">
        <v>13</v>
      </c>
      <c r="E1967" s="20" t="s">
        <v>223</v>
      </c>
      <c r="F1967" s="20" t="s">
        <v>250</v>
      </c>
      <c r="G1967" s="20">
        <v>871</v>
      </c>
      <c r="H1967" s="25">
        <v>0.48958333333333331</v>
      </c>
      <c r="I1967" s="25">
        <v>0.62152777777777779</v>
      </c>
      <c r="J1967" s="20">
        <v>45</v>
      </c>
      <c r="K1967" s="20">
        <v>29</v>
      </c>
      <c r="L1967" s="20">
        <v>16</v>
      </c>
      <c r="M1967" s="26">
        <v>64.444444444444443</v>
      </c>
      <c r="N1967" s="20"/>
    </row>
    <row r="1968" spans="3:14">
      <c r="C1968" s="21">
        <v>45893</v>
      </c>
      <c r="D1968" s="20" t="s">
        <v>13</v>
      </c>
      <c r="E1968" s="20" t="s">
        <v>232</v>
      </c>
      <c r="F1968" s="20" t="s">
        <v>250</v>
      </c>
      <c r="G1968" s="20">
        <v>695</v>
      </c>
      <c r="H1968" s="25">
        <v>0.60763888888888884</v>
      </c>
      <c r="I1968" s="25">
        <v>0.71875</v>
      </c>
      <c r="J1968" s="20">
        <v>40</v>
      </c>
      <c r="K1968" s="20">
        <v>0</v>
      </c>
      <c r="L1968" s="20">
        <v>40</v>
      </c>
      <c r="M1968" s="26">
        <v>0</v>
      </c>
      <c r="N1968" s="20"/>
    </row>
    <row r="1969" spans="3:14">
      <c r="C1969" s="21">
        <v>45893</v>
      </c>
      <c r="D1969" s="20" t="s">
        <v>13</v>
      </c>
      <c r="E1969" s="20" t="s">
        <v>252</v>
      </c>
      <c r="F1969" s="20" t="s">
        <v>272</v>
      </c>
      <c r="G1969" s="20">
        <v>59</v>
      </c>
      <c r="H1969" s="25">
        <v>0.24305555555555555</v>
      </c>
      <c r="I1969" s="25">
        <v>0.34375</v>
      </c>
      <c r="J1969" s="20">
        <v>26</v>
      </c>
      <c r="K1969" s="20">
        <v>0</v>
      </c>
      <c r="L1969" s="20">
        <v>26</v>
      </c>
      <c r="M1969" s="26">
        <v>0</v>
      </c>
      <c r="N1969" s="20"/>
    </row>
    <row r="1970" spans="3:14">
      <c r="C1970" s="21">
        <v>45893</v>
      </c>
      <c r="D1970" s="20" t="s">
        <v>13</v>
      </c>
      <c r="E1970" s="20" t="s">
        <v>147</v>
      </c>
      <c r="F1970" s="20" t="s">
        <v>181</v>
      </c>
      <c r="G1970" s="20">
        <v>1858</v>
      </c>
      <c r="H1970" s="25">
        <v>0.49652777777777779</v>
      </c>
      <c r="I1970" s="25">
        <v>0.71527777777777779</v>
      </c>
      <c r="J1970" s="20">
        <v>40</v>
      </c>
      <c r="K1970" s="20">
        <v>0</v>
      </c>
      <c r="L1970" s="20">
        <v>40</v>
      </c>
      <c r="M1970" s="26">
        <v>0</v>
      </c>
      <c r="N1970" s="20"/>
    </row>
    <row r="1971" spans="3:14">
      <c r="C1971" s="21">
        <v>45893</v>
      </c>
      <c r="D1971" s="20" t="s">
        <v>13</v>
      </c>
      <c r="E1971" s="20" t="s">
        <v>424</v>
      </c>
      <c r="F1971" s="20" t="s">
        <v>549</v>
      </c>
      <c r="G1971" s="20">
        <v>5113</v>
      </c>
      <c r="H1971" s="25">
        <v>0.33333333333333331</v>
      </c>
      <c r="I1971" s="25">
        <v>0.40972222222222221</v>
      </c>
      <c r="J1971" s="20">
        <v>189</v>
      </c>
      <c r="K1971" s="20">
        <v>22</v>
      </c>
      <c r="L1971" s="20">
        <v>167</v>
      </c>
      <c r="M1971" s="26">
        <v>11.640211640211641</v>
      </c>
      <c r="N1971" s="20"/>
    </row>
    <row r="1972" spans="3:14">
      <c r="C1972" s="21">
        <v>45893</v>
      </c>
      <c r="D1972" s="20" t="s">
        <v>13</v>
      </c>
      <c r="E1972" s="20" t="s">
        <v>196</v>
      </c>
      <c r="F1972" s="20" t="s">
        <v>193</v>
      </c>
      <c r="G1972" s="20">
        <v>1801</v>
      </c>
      <c r="H1972" s="25">
        <v>0.4861111111111111</v>
      </c>
      <c r="I1972" s="25">
        <v>0.59027777777777779</v>
      </c>
      <c r="J1972" s="20">
        <v>20</v>
      </c>
      <c r="K1972" s="20">
        <v>0</v>
      </c>
      <c r="L1972" s="20">
        <v>20</v>
      </c>
      <c r="M1972" s="26">
        <v>0</v>
      </c>
      <c r="N1972" s="20"/>
    </row>
    <row r="1973" spans="3:14">
      <c r="C1973" s="21">
        <v>45893</v>
      </c>
      <c r="D1973" s="20" t="s">
        <v>13</v>
      </c>
      <c r="E1973" s="20" t="s">
        <v>358</v>
      </c>
      <c r="F1973" s="20" t="s">
        <v>528</v>
      </c>
      <c r="G1973" s="20">
        <v>416</v>
      </c>
      <c r="H1973" s="25">
        <v>0.51736111111111116</v>
      </c>
      <c r="I1973" s="25">
        <v>0.71875</v>
      </c>
      <c r="J1973" s="20">
        <v>36</v>
      </c>
      <c r="K1973" s="20">
        <v>0</v>
      </c>
      <c r="L1973" s="20">
        <v>36</v>
      </c>
      <c r="M1973" s="26">
        <v>0</v>
      </c>
      <c r="N1973" s="20"/>
    </row>
    <row r="1974" spans="3:14">
      <c r="C1974" s="21">
        <v>45893</v>
      </c>
      <c r="D1974" s="20" t="s">
        <v>13</v>
      </c>
      <c r="E1974" s="20" t="s">
        <v>236</v>
      </c>
      <c r="F1974" s="20" t="s">
        <v>250</v>
      </c>
      <c r="G1974" s="20">
        <v>809</v>
      </c>
      <c r="H1974" s="25">
        <v>0.49652777777777779</v>
      </c>
      <c r="I1974" s="25">
        <v>0.61805555555555558</v>
      </c>
      <c r="J1974" s="20">
        <v>45</v>
      </c>
      <c r="K1974" s="20">
        <v>2</v>
      </c>
      <c r="L1974" s="20">
        <v>43</v>
      </c>
      <c r="M1974" s="26">
        <v>4.4444444444444446</v>
      </c>
      <c r="N1974" s="20"/>
    </row>
    <row r="1975" spans="3:14">
      <c r="C1975" s="21">
        <v>45893</v>
      </c>
      <c r="D1975" s="20" t="s">
        <v>13</v>
      </c>
      <c r="E1975" s="20" t="s">
        <v>301</v>
      </c>
      <c r="F1975" s="20" t="s">
        <v>549</v>
      </c>
      <c r="G1975" s="20">
        <v>5117</v>
      </c>
      <c r="H1975" s="25">
        <v>0.54861111111111116</v>
      </c>
      <c r="I1975" s="25">
        <v>0.75</v>
      </c>
      <c r="J1975" s="20">
        <v>189</v>
      </c>
      <c r="K1975" s="20">
        <v>75</v>
      </c>
      <c r="L1975" s="20">
        <v>114</v>
      </c>
      <c r="M1975" s="26">
        <v>39.682539682539684</v>
      </c>
      <c r="N1975" s="20"/>
    </row>
    <row r="1976" spans="3:14">
      <c r="C1976" s="21">
        <v>45893</v>
      </c>
      <c r="D1976" s="20" t="s">
        <v>13</v>
      </c>
      <c r="E1976" s="20" t="s">
        <v>394</v>
      </c>
      <c r="F1976" s="20" t="s">
        <v>395</v>
      </c>
      <c r="G1976" s="20">
        <v>434</v>
      </c>
      <c r="H1976" s="25">
        <v>0.64583333333333337</v>
      </c>
      <c r="I1976" s="25">
        <v>0.79513888888888884</v>
      </c>
      <c r="J1976" s="20">
        <v>47</v>
      </c>
      <c r="K1976" s="20">
        <v>47</v>
      </c>
      <c r="L1976" s="20">
        <v>0</v>
      </c>
      <c r="M1976" s="26">
        <v>100</v>
      </c>
      <c r="N1976" s="20"/>
    </row>
    <row r="1977" spans="3:14">
      <c r="C1977" s="21">
        <v>45893</v>
      </c>
      <c r="D1977" s="20" t="s">
        <v>424</v>
      </c>
      <c r="E1977" s="20" t="s">
        <v>13</v>
      </c>
      <c r="F1977" s="20" t="s">
        <v>549</v>
      </c>
      <c r="G1977" s="20">
        <v>5114</v>
      </c>
      <c r="H1977" s="25">
        <v>0.44444444444444442</v>
      </c>
      <c r="I1977" s="25">
        <v>0.51388888888888884</v>
      </c>
      <c r="J1977" s="20">
        <v>189</v>
      </c>
      <c r="K1977" s="20">
        <v>77</v>
      </c>
      <c r="L1977" s="20">
        <v>112</v>
      </c>
      <c r="M1977" s="26">
        <v>40.74074074074074</v>
      </c>
      <c r="N1977" s="20"/>
    </row>
    <row r="1978" spans="3:14">
      <c r="C1978" s="21">
        <v>45893</v>
      </c>
      <c r="D1978" s="20" t="s">
        <v>196</v>
      </c>
      <c r="E1978" s="20" t="s">
        <v>13</v>
      </c>
      <c r="F1978" s="20" t="s">
        <v>193</v>
      </c>
      <c r="G1978" s="20">
        <v>1804</v>
      </c>
      <c r="H1978" s="25">
        <v>0.62152777777777779</v>
      </c>
      <c r="I1978" s="25">
        <v>0.73263888888888884</v>
      </c>
      <c r="J1978" s="20">
        <v>20</v>
      </c>
      <c r="K1978" s="20">
        <v>0</v>
      </c>
      <c r="L1978" s="20">
        <v>20</v>
      </c>
      <c r="M1978" s="26">
        <v>0</v>
      </c>
      <c r="N1978" s="20"/>
    </row>
    <row r="1979" spans="3:14">
      <c r="C1979" s="21">
        <v>45893</v>
      </c>
      <c r="D1979" s="20" t="s">
        <v>346</v>
      </c>
      <c r="E1979" s="20" t="s">
        <v>13</v>
      </c>
      <c r="F1979" s="20" t="s">
        <v>250</v>
      </c>
      <c r="G1979" s="20">
        <v>572</v>
      </c>
      <c r="H1979" s="25">
        <v>0.53125</v>
      </c>
      <c r="I1979" s="25">
        <v>0.61805555555555558</v>
      </c>
      <c r="J1979" s="20">
        <v>30</v>
      </c>
      <c r="K1979" s="20">
        <v>0</v>
      </c>
      <c r="L1979" s="20">
        <v>30</v>
      </c>
      <c r="M1979" s="26">
        <v>0</v>
      </c>
      <c r="N1979" s="20"/>
    </row>
    <row r="1980" spans="3:14">
      <c r="C1980" s="21">
        <v>45893</v>
      </c>
      <c r="D1980" s="20" t="s">
        <v>358</v>
      </c>
      <c r="E1980" s="20" t="s">
        <v>33</v>
      </c>
      <c r="F1980" s="20" t="s">
        <v>278</v>
      </c>
      <c r="G1980" s="20">
        <v>788</v>
      </c>
      <c r="H1980" s="25">
        <v>0.86805555555555558</v>
      </c>
      <c r="I1980" s="25">
        <v>0</v>
      </c>
      <c r="J1980" s="20">
        <v>45</v>
      </c>
      <c r="K1980" s="20">
        <v>25</v>
      </c>
      <c r="L1980" s="20">
        <v>20</v>
      </c>
      <c r="M1980" s="26">
        <v>55.555555555555557</v>
      </c>
      <c r="N1980" s="20"/>
    </row>
    <row r="1981" spans="3:14">
      <c r="C1981" s="21">
        <v>45893</v>
      </c>
      <c r="D1981" s="20" t="s">
        <v>358</v>
      </c>
      <c r="E1981" s="20" t="s">
        <v>13</v>
      </c>
      <c r="F1981" s="20" t="s">
        <v>528</v>
      </c>
      <c r="G1981" s="20">
        <v>415</v>
      </c>
      <c r="H1981" s="25">
        <v>0.34722222222222221</v>
      </c>
      <c r="I1981" s="25">
        <v>0.47569444444444442</v>
      </c>
      <c r="J1981" s="20">
        <v>36</v>
      </c>
      <c r="K1981" s="20">
        <v>5</v>
      </c>
      <c r="L1981" s="20">
        <v>31</v>
      </c>
      <c r="M1981" s="26">
        <v>13.888888888888889</v>
      </c>
      <c r="N1981" s="20"/>
    </row>
    <row r="1982" spans="3:14">
      <c r="C1982" s="21">
        <v>45893</v>
      </c>
      <c r="D1982" s="20" t="s">
        <v>236</v>
      </c>
      <c r="E1982" s="20" t="s">
        <v>13</v>
      </c>
      <c r="F1982" s="20" t="s">
        <v>250</v>
      </c>
      <c r="G1982" s="20">
        <v>808</v>
      </c>
      <c r="H1982" s="25">
        <v>0.51736111111111116</v>
      </c>
      <c r="I1982" s="25">
        <v>0.64930555555555558</v>
      </c>
      <c r="J1982" s="20">
        <v>45</v>
      </c>
      <c r="K1982" s="20">
        <v>31</v>
      </c>
      <c r="L1982" s="20">
        <v>14</v>
      </c>
      <c r="M1982" s="26">
        <v>68.888888888888886</v>
      </c>
      <c r="N1982" s="20"/>
    </row>
    <row r="1983" spans="3:14">
      <c r="C1983" s="21">
        <v>45893</v>
      </c>
      <c r="D1983" s="20" t="s">
        <v>336</v>
      </c>
      <c r="E1983" s="20" t="s">
        <v>252</v>
      </c>
      <c r="F1983" s="20" t="s">
        <v>272</v>
      </c>
      <c r="G1983" s="20">
        <v>585</v>
      </c>
      <c r="H1983" s="25">
        <v>0.47916666666666669</v>
      </c>
      <c r="I1983" s="25">
        <v>0.53819444444444442</v>
      </c>
      <c r="J1983" s="20">
        <v>38</v>
      </c>
      <c r="K1983" s="20">
        <v>0</v>
      </c>
      <c r="L1983" s="20">
        <v>38</v>
      </c>
      <c r="M1983" s="26">
        <v>0</v>
      </c>
      <c r="N1983" s="20"/>
    </row>
    <row r="1984" spans="3:14">
      <c r="C1984" s="21">
        <v>45893</v>
      </c>
      <c r="D1984" s="20" t="s">
        <v>301</v>
      </c>
      <c r="E1984" s="20" t="s">
        <v>13</v>
      </c>
      <c r="F1984" s="20" t="s">
        <v>549</v>
      </c>
      <c r="G1984" s="20">
        <v>5118</v>
      </c>
      <c r="H1984" s="25">
        <v>0.78472222222222221</v>
      </c>
      <c r="I1984" s="25">
        <v>0.90277777777777779</v>
      </c>
      <c r="J1984" s="20">
        <v>189</v>
      </c>
      <c r="K1984" s="20">
        <v>72</v>
      </c>
      <c r="L1984" s="20">
        <v>117</v>
      </c>
      <c r="M1984" s="26">
        <v>38.095238095238095</v>
      </c>
      <c r="N1984" s="20"/>
    </row>
    <row r="1985" spans="3:14">
      <c r="C1985" s="21">
        <v>45893</v>
      </c>
      <c r="D1985" s="20" t="s">
        <v>22</v>
      </c>
      <c r="E1985" s="20" t="s">
        <v>147</v>
      </c>
      <c r="F1985" s="20" t="s">
        <v>181</v>
      </c>
      <c r="G1985" s="20">
        <v>1302</v>
      </c>
      <c r="H1985" s="25">
        <v>0.4826388888888889</v>
      </c>
      <c r="I1985" s="25">
        <v>0.69097222222222221</v>
      </c>
      <c r="J1985" s="20">
        <v>22</v>
      </c>
      <c r="K1985" s="20">
        <v>0</v>
      </c>
      <c r="L1985" s="20">
        <v>22</v>
      </c>
      <c r="M1985" s="26">
        <v>0</v>
      </c>
      <c r="N1985" s="20"/>
    </row>
    <row r="1986" spans="3:14">
      <c r="C1986" s="21">
        <v>45893</v>
      </c>
      <c r="D1986" s="20" t="s">
        <v>22</v>
      </c>
      <c r="E1986" s="20" t="s">
        <v>358</v>
      </c>
      <c r="F1986" s="20" t="s">
        <v>278</v>
      </c>
      <c r="G1986" s="20">
        <v>787</v>
      </c>
      <c r="H1986" s="25">
        <v>0.63888888888888884</v>
      </c>
      <c r="I1986" s="25">
        <v>0.82638888888888884</v>
      </c>
      <c r="J1986" s="20">
        <v>45</v>
      </c>
      <c r="K1986" s="20">
        <v>0</v>
      </c>
      <c r="L1986" s="20">
        <v>45</v>
      </c>
      <c r="M1986" s="26">
        <v>0</v>
      </c>
      <c r="N1986" s="20"/>
    </row>
    <row r="1987" spans="3:14">
      <c r="C1987" s="21">
        <v>45893</v>
      </c>
      <c r="D1987" s="20" t="s">
        <v>394</v>
      </c>
      <c r="E1987" s="20" t="s">
        <v>36</v>
      </c>
      <c r="F1987" s="20" t="s">
        <v>395</v>
      </c>
      <c r="G1987" s="20">
        <v>437</v>
      </c>
      <c r="H1987" s="25">
        <v>0.3888888888888889</v>
      </c>
      <c r="I1987" s="25">
        <v>0.52083333333333337</v>
      </c>
      <c r="J1987" s="20">
        <v>12</v>
      </c>
      <c r="K1987" s="20">
        <v>4</v>
      </c>
      <c r="L1987" s="20">
        <v>8</v>
      </c>
      <c r="M1987" s="26">
        <v>33.333333333333336</v>
      </c>
      <c r="N1987" s="20"/>
    </row>
    <row r="1988" spans="3:14">
      <c r="C1988" s="21">
        <v>45893</v>
      </c>
      <c r="D1988" s="20" t="s">
        <v>394</v>
      </c>
      <c r="E1988" s="20" t="s">
        <v>13</v>
      </c>
      <c r="F1988" s="20" t="s">
        <v>395</v>
      </c>
      <c r="G1988" s="20">
        <v>433</v>
      </c>
      <c r="H1988" s="25">
        <v>0.44444444444444442</v>
      </c>
      <c r="I1988" s="25">
        <v>0.60763888888888884</v>
      </c>
      <c r="J1988" s="20">
        <v>35</v>
      </c>
      <c r="K1988" s="20">
        <v>7</v>
      </c>
      <c r="L1988" s="20">
        <v>28</v>
      </c>
      <c r="M1988" s="26">
        <v>20</v>
      </c>
      <c r="N1988" s="20"/>
    </row>
    <row r="1989" spans="3:14">
      <c r="C1989" s="21">
        <v>45894</v>
      </c>
      <c r="D1989" s="20" t="s">
        <v>185</v>
      </c>
      <c r="E1989" s="20" t="s">
        <v>13</v>
      </c>
      <c r="F1989" s="20" t="s">
        <v>186</v>
      </c>
      <c r="G1989" s="20">
        <v>920</v>
      </c>
      <c r="H1989" s="25">
        <v>0.63888888888888884</v>
      </c>
      <c r="I1989" s="25">
        <v>0.78125</v>
      </c>
      <c r="J1989" s="20">
        <v>30</v>
      </c>
      <c r="K1989" s="20">
        <v>18</v>
      </c>
      <c r="L1989" s="20">
        <v>12</v>
      </c>
      <c r="M1989" s="26">
        <v>60</v>
      </c>
      <c r="N1989" s="20"/>
    </row>
    <row r="1990" spans="3:14">
      <c r="C1990" s="21">
        <v>45894</v>
      </c>
      <c r="D1990" s="20" t="s">
        <v>111</v>
      </c>
      <c r="E1990" s="20" t="s">
        <v>13</v>
      </c>
      <c r="F1990" s="20" t="s">
        <v>265</v>
      </c>
      <c r="G1990" s="20">
        <v>103</v>
      </c>
      <c r="H1990" s="25">
        <v>0.58333333333333337</v>
      </c>
      <c r="I1990" s="25">
        <v>0.82638888888888884</v>
      </c>
      <c r="J1990" s="20">
        <v>27</v>
      </c>
      <c r="K1990" s="20">
        <v>2</v>
      </c>
      <c r="L1990" s="20">
        <v>25</v>
      </c>
      <c r="M1990" s="26">
        <v>7.4074074074074074</v>
      </c>
      <c r="N1990" s="20"/>
    </row>
    <row r="1991" spans="3:14">
      <c r="C1991" s="21">
        <v>45894</v>
      </c>
      <c r="D1991" s="20" t="s">
        <v>36</v>
      </c>
      <c r="E1991" s="20" t="s">
        <v>183</v>
      </c>
      <c r="F1991" s="20" t="s">
        <v>174</v>
      </c>
      <c r="G1991" s="20">
        <v>1336</v>
      </c>
      <c r="H1991" s="25">
        <v>0.58680555555555558</v>
      </c>
      <c r="I1991" s="25">
        <v>0.82291666666666663</v>
      </c>
      <c r="J1991" s="20">
        <v>10</v>
      </c>
      <c r="K1991" s="20">
        <v>0</v>
      </c>
      <c r="L1991" s="20">
        <v>10</v>
      </c>
      <c r="M1991" s="26">
        <v>0</v>
      </c>
      <c r="N1991" s="20"/>
    </row>
    <row r="1992" spans="3:14">
      <c r="C1992" s="21">
        <v>45894</v>
      </c>
      <c r="D1992" s="20" t="s">
        <v>188</v>
      </c>
      <c r="E1992" s="20" t="s">
        <v>13</v>
      </c>
      <c r="F1992" s="20" t="s">
        <v>250</v>
      </c>
      <c r="G1992" s="20">
        <v>1806</v>
      </c>
      <c r="H1992" s="25">
        <v>0.82638888888888884</v>
      </c>
      <c r="I1992" s="25">
        <v>0.95833333333333337</v>
      </c>
      <c r="J1992" s="20">
        <v>40</v>
      </c>
      <c r="K1992" s="20">
        <v>0</v>
      </c>
      <c r="L1992" s="20">
        <v>40</v>
      </c>
      <c r="M1992" s="26">
        <v>0</v>
      </c>
      <c r="N1992" s="20"/>
    </row>
    <row r="1993" spans="3:14">
      <c r="C1993" s="21">
        <v>45894</v>
      </c>
      <c r="D1993" s="20" t="s">
        <v>199</v>
      </c>
      <c r="E1993" s="20" t="s">
        <v>13</v>
      </c>
      <c r="F1993" s="20" t="s">
        <v>549</v>
      </c>
      <c r="G1993" s="20">
        <v>5116</v>
      </c>
      <c r="H1993" s="25">
        <v>0.49305555555555558</v>
      </c>
      <c r="I1993" s="25">
        <v>0.62152777777777779</v>
      </c>
      <c r="J1993" s="20">
        <v>189</v>
      </c>
      <c r="K1993" s="20">
        <v>73</v>
      </c>
      <c r="L1993" s="20">
        <v>116</v>
      </c>
      <c r="M1993" s="26">
        <v>38.624338624338627</v>
      </c>
      <c r="N1993" s="20"/>
    </row>
    <row r="1994" spans="3:14">
      <c r="C1994" s="21">
        <v>45894</v>
      </c>
      <c r="D1994" s="20" t="s">
        <v>37</v>
      </c>
      <c r="E1994" s="20" t="s">
        <v>183</v>
      </c>
      <c r="F1994" s="20" t="s">
        <v>561</v>
      </c>
      <c r="G1994" s="20">
        <v>2722</v>
      </c>
      <c r="H1994" s="25">
        <v>0.67013888888888884</v>
      </c>
      <c r="I1994" s="25">
        <v>0.93055555555555558</v>
      </c>
      <c r="J1994" s="20">
        <v>10</v>
      </c>
      <c r="K1994" s="20">
        <v>0</v>
      </c>
      <c r="L1994" s="20">
        <v>10</v>
      </c>
      <c r="M1994" s="26">
        <v>0</v>
      </c>
      <c r="N1994" s="20"/>
    </row>
    <row r="1995" spans="3:14">
      <c r="C1995" s="21">
        <v>45894</v>
      </c>
      <c r="D1995" s="20" t="s">
        <v>173</v>
      </c>
      <c r="E1995" s="20" t="s">
        <v>36</v>
      </c>
      <c r="F1995" s="20" t="s">
        <v>174</v>
      </c>
      <c r="G1995" s="20">
        <v>1335</v>
      </c>
      <c r="H1995" s="25">
        <v>0.40277777777777779</v>
      </c>
      <c r="I1995" s="25">
        <v>0.54513888888888884</v>
      </c>
      <c r="J1995" s="20">
        <v>10</v>
      </c>
      <c r="K1995" s="20">
        <v>0</v>
      </c>
      <c r="L1995" s="20">
        <v>10</v>
      </c>
      <c r="M1995" s="26">
        <v>0</v>
      </c>
      <c r="N1995" s="20"/>
    </row>
    <row r="1996" spans="3:14">
      <c r="C1996" s="21">
        <v>45894</v>
      </c>
      <c r="D1996" s="20" t="s">
        <v>173</v>
      </c>
      <c r="E1996" s="20" t="s">
        <v>37</v>
      </c>
      <c r="F1996" s="20" t="s">
        <v>561</v>
      </c>
      <c r="G1996" s="20">
        <v>2721</v>
      </c>
      <c r="H1996" s="25">
        <v>0.45833333333333331</v>
      </c>
      <c r="I1996" s="25">
        <v>0.62847222222222221</v>
      </c>
      <c r="J1996" s="20">
        <v>10</v>
      </c>
      <c r="K1996" s="20">
        <v>0</v>
      </c>
      <c r="L1996" s="20">
        <v>10</v>
      </c>
      <c r="M1996" s="26">
        <v>0</v>
      </c>
      <c r="N1996" s="20"/>
    </row>
    <row r="1997" spans="3:14">
      <c r="C1997" s="21">
        <v>45894</v>
      </c>
      <c r="D1997" s="20" t="s">
        <v>173</v>
      </c>
      <c r="E1997" s="20" t="s">
        <v>13</v>
      </c>
      <c r="F1997" s="20" t="s">
        <v>174</v>
      </c>
      <c r="G1997" s="20">
        <v>1002</v>
      </c>
      <c r="H1997" s="25">
        <v>0.3125</v>
      </c>
      <c r="I1997" s="25">
        <v>0.4861111111111111</v>
      </c>
      <c r="J1997" s="20">
        <v>20</v>
      </c>
      <c r="K1997" s="20">
        <v>0</v>
      </c>
      <c r="L1997" s="20">
        <v>20</v>
      </c>
      <c r="M1997" s="26">
        <v>0</v>
      </c>
      <c r="N1997" s="20"/>
    </row>
    <row r="1998" spans="3:14">
      <c r="C1998" s="21">
        <v>45894</v>
      </c>
      <c r="D1998" s="20" t="s">
        <v>520</v>
      </c>
      <c r="E1998" s="20" t="s">
        <v>111</v>
      </c>
      <c r="F1998" s="20" t="s">
        <v>265</v>
      </c>
      <c r="G1998" s="20">
        <v>411</v>
      </c>
      <c r="H1998" s="25">
        <v>0.38194444444444442</v>
      </c>
      <c r="I1998" s="25">
        <v>0.52777777777777779</v>
      </c>
      <c r="J1998" s="20">
        <v>27</v>
      </c>
      <c r="K1998" s="20">
        <v>2</v>
      </c>
      <c r="L1998" s="20">
        <v>25</v>
      </c>
      <c r="M1998" s="26">
        <v>7.4074074074074074</v>
      </c>
      <c r="N1998" s="20"/>
    </row>
    <row r="1999" spans="3:14">
      <c r="C1999" s="21">
        <v>45894</v>
      </c>
      <c r="D1999" s="20" t="s">
        <v>147</v>
      </c>
      <c r="E1999" s="20" t="s">
        <v>180</v>
      </c>
      <c r="F1999" s="20" t="s">
        <v>181</v>
      </c>
      <c r="G1999" s="20">
        <v>2232</v>
      </c>
      <c r="H1999" s="25">
        <v>5.5555555555555552E-2</v>
      </c>
      <c r="I1999" s="25">
        <v>0.11805555555555555</v>
      </c>
      <c r="J1999" s="20">
        <v>26</v>
      </c>
      <c r="K1999" s="20">
        <v>0</v>
      </c>
      <c r="L1999" s="20">
        <v>26</v>
      </c>
      <c r="M1999" s="26">
        <v>0</v>
      </c>
      <c r="N1999" s="20"/>
    </row>
    <row r="2000" spans="3:14">
      <c r="C2000" s="21">
        <v>45894</v>
      </c>
      <c r="D2000" s="20" t="s">
        <v>147</v>
      </c>
      <c r="E2000" s="20" t="s">
        <v>13</v>
      </c>
      <c r="F2000" s="20" t="s">
        <v>181</v>
      </c>
      <c r="G2000" s="20">
        <v>1359</v>
      </c>
      <c r="H2000" s="25">
        <v>0.78819444444444442</v>
      </c>
      <c r="I2000" s="25">
        <v>0.9375</v>
      </c>
      <c r="J2000" s="20">
        <v>15</v>
      </c>
      <c r="K2000" s="20">
        <v>15</v>
      </c>
      <c r="L2000" s="20">
        <v>0</v>
      </c>
      <c r="M2000" s="26">
        <v>100</v>
      </c>
      <c r="N2000" s="20"/>
    </row>
    <row r="2001" spans="3:14">
      <c r="C2001" s="21">
        <v>45894</v>
      </c>
      <c r="D2001" s="20" t="s">
        <v>550</v>
      </c>
      <c r="E2001" s="20" t="s">
        <v>147</v>
      </c>
      <c r="F2001" s="20" t="s">
        <v>181</v>
      </c>
      <c r="G2001" s="20">
        <v>727</v>
      </c>
      <c r="H2001" s="25">
        <v>0.30902777777777779</v>
      </c>
      <c r="I2001" s="25">
        <v>0.53125</v>
      </c>
      <c r="J2001" s="20">
        <v>15</v>
      </c>
      <c r="K2001" s="20">
        <v>15</v>
      </c>
      <c r="L2001" s="20">
        <v>0</v>
      </c>
      <c r="M2001" s="26">
        <v>100</v>
      </c>
      <c r="N2001" s="20"/>
    </row>
    <row r="2002" spans="3:14">
      <c r="C2002" s="21">
        <v>45894</v>
      </c>
      <c r="D2002" s="20" t="s">
        <v>30</v>
      </c>
      <c r="E2002" s="20" t="s">
        <v>266</v>
      </c>
      <c r="F2002" s="20" t="s">
        <v>558</v>
      </c>
      <c r="G2002" s="20">
        <v>618</v>
      </c>
      <c r="H2002" s="25">
        <v>0.63888888888888884</v>
      </c>
      <c r="I2002" s="25">
        <v>0.73958333333333337</v>
      </c>
      <c r="J2002" s="20">
        <v>40</v>
      </c>
      <c r="K2002" s="20">
        <v>0</v>
      </c>
      <c r="L2002" s="20">
        <v>40</v>
      </c>
      <c r="M2002" s="26">
        <v>0</v>
      </c>
      <c r="N2002" s="20"/>
    </row>
    <row r="2003" spans="3:14">
      <c r="C2003" s="21">
        <v>45894</v>
      </c>
      <c r="D2003" s="20" t="s">
        <v>266</v>
      </c>
      <c r="E2003" s="20" t="s">
        <v>97</v>
      </c>
      <c r="F2003" s="20" t="s">
        <v>558</v>
      </c>
      <c r="G2003" s="20">
        <v>617</v>
      </c>
      <c r="H2003" s="25">
        <v>0.41666666666666669</v>
      </c>
      <c r="I2003" s="25">
        <v>0.54861111111111116</v>
      </c>
      <c r="J2003" s="20">
        <v>40</v>
      </c>
      <c r="K2003" s="20">
        <v>0</v>
      </c>
      <c r="L2003" s="20">
        <v>40</v>
      </c>
      <c r="M2003" s="26">
        <v>0</v>
      </c>
      <c r="N2003" s="20"/>
    </row>
    <row r="2004" spans="3:14">
      <c r="C2004" s="21">
        <v>45894</v>
      </c>
      <c r="D2004" s="20" t="s">
        <v>13</v>
      </c>
      <c r="E2004" s="20" t="s">
        <v>185</v>
      </c>
      <c r="F2004" s="20" t="s">
        <v>186</v>
      </c>
      <c r="G2004" s="20">
        <v>921</v>
      </c>
      <c r="H2004" s="25">
        <v>0.81597222222222221</v>
      </c>
      <c r="I2004" s="25">
        <v>2.0833333333333332E-2</v>
      </c>
      <c r="J2004" s="20">
        <v>30</v>
      </c>
      <c r="K2004" s="20">
        <v>0</v>
      </c>
      <c r="L2004" s="20">
        <v>30</v>
      </c>
      <c r="M2004" s="26">
        <v>0</v>
      </c>
      <c r="N2004" s="20"/>
    </row>
    <row r="2005" spans="3:14">
      <c r="C2005" s="21">
        <v>45894</v>
      </c>
      <c r="D2005" s="20" t="s">
        <v>13</v>
      </c>
      <c r="E2005" s="20" t="s">
        <v>188</v>
      </c>
      <c r="F2005" s="20" t="s">
        <v>250</v>
      </c>
      <c r="G2005" s="20">
        <v>1809</v>
      </c>
      <c r="H2005" s="25">
        <v>0.84027777777777779</v>
      </c>
      <c r="I2005" s="25">
        <v>0.96527777777777779</v>
      </c>
      <c r="J2005" s="20">
        <v>40</v>
      </c>
      <c r="K2005" s="20">
        <v>0</v>
      </c>
      <c r="L2005" s="20">
        <v>40</v>
      </c>
      <c r="M2005" s="26">
        <v>0</v>
      </c>
      <c r="N2005" s="20"/>
    </row>
    <row r="2006" spans="3:14">
      <c r="C2006" s="21">
        <v>45894</v>
      </c>
      <c r="D2006" s="20" t="s">
        <v>13</v>
      </c>
      <c r="E2006" s="20" t="s">
        <v>199</v>
      </c>
      <c r="F2006" s="20" t="s">
        <v>549</v>
      </c>
      <c r="G2006" s="20">
        <v>5115</v>
      </c>
      <c r="H2006" s="25">
        <v>0.33333333333333331</v>
      </c>
      <c r="I2006" s="25">
        <v>0.45833333333333331</v>
      </c>
      <c r="J2006" s="20">
        <v>189</v>
      </c>
      <c r="K2006" s="20">
        <v>18</v>
      </c>
      <c r="L2006" s="20">
        <v>171</v>
      </c>
      <c r="M2006" s="26">
        <v>9.5238095238095237</v>
      </c>
      <c r="N2006" s="20"/>
    </row>
    <row r="2007" spans="3:14">
      <c r="C2007" s="21">
        <v>45894</v>
      </c>
      <c r="D2007" s="20" t="s">
        <v>13</v>
      </c>
      <c r="E2007" s="20" t="s">
        <v>313</v>
      </c>
      <c r="F2007" s="20" t="s">
        <v>250</v>
      </c>
      <c r="G2007" s="20">
        <v>1915</v>
      </c>
      <c r="H2007" s="25">
        <v>0.31944444444444442</v>
      </c>
      <c r="I2007" s="25">
        <v>0.39583333333333331</v>
      </c>
      <c r="J2007" s="20">
        <v>30</v>
      </c>
      <c r="K2007" s="20">
        <v>0</v>
      </c>
      <c r="L2007" s="20">
        <v>30</v>
      </c>
      <c r="M2007" s="26">
        <v>0</v>
      </c>
      <c r="N2007" s="20"/>
    </row>
    <row r="2008" spans="3:14">
      <c r="C2008" s="21">
        <v>45894</v>
      </c>
      <c r="D2008" s="20" t="s">
        <v>13</v>
      </c>
      <c r="E2008" s="20" t="s">
        <v>183</v>
      </c>
      <c r="F2008" s="20" t="s">
        <v>174</v>
      </c>
      <c r="G2008" s="20">
        <v>1002</v>
      </c>
      <c r="H2008" s="25">
        <v>0.52777777777777779</v>
      </c>
      <c r="I2008" s="25">
        <v>0.77777777777777779</v>
      </c>
      <c r="J2008" s="20">
        <v>20</v>
      </c>
      <c r="K2008" s="20">
        <v>0</v>
      </c>
      <c r="L2008" s="20">
        <v>20</v>
      </c>
      <c r="M2008" s="26">
        <v>0</v>
      </c>
      <c r="N2008" s="20"/>
    </row>
    <row r="2009" spans="3:14">
      <c r="C2009" s="21">
        <v>45894</v>
      </c>
      <c r="D2009" s="20" t="s">
        <v>13</v>
      </c>
      <c r="E2009" s="20" t="s">
        <v>557</v>
      </c>
      <c r="F2009" s="20" t="s">
        <v>250</v>
      </c>
      <c r="G2009" s="20">
        <v>1219</v>
      </c>
      <c r="H2009" s="25">
        <v>0.3125</v>
      </c>
      <c r="I2009" s="25">
        <v>0.38194444444444442</v>
      </c>
      <c r="J2009" s="20">
        <v>30</v>
      </c>
      <c r="K2009" s="20">
        <v>2</v>
      </c>
      <c r="L2009" s="20">
        <v>28</v>
      </c>
      <c r="M2009" s="26">
        <v>6.666666666666667</v>
      </c>
      <c r="N2009" s="20"/>
    </row>
    <row r="2010" spans="3:14">
      <c r="C2010" s="21">
        <v>45894</v>
      </c>
      <c r="D2010" s="20" t="s">
        <v>229</v>
      </c>
      <c r="E2010" s="20" t="s">
        <v>13</v>
      </c>
      <c r="F2010" s="20" t="s">
        <v>556</v>
      </c>
      <c r="G2010" s="20">
        <v>586</v>
      </c>
      <c r="H2010" s="25">
        <v>0.73611111111111116</v>
      </c>
      <c r="I2010" s="25">
        <v>0.86111111111111116</v>
      </c>
      <c r="J2010" s="20">
        <v>35</v>
      </c>
      <c r="K2010" s="20">
        <v>0</v>
      </c>
      <c r="L2010" s="20">
        <v>35</v>
      </c>
      <c r="M2010" s="26">
        <v>0</v>
      </c>
      <c r="N2010" s="20"/>
    </row>
    <row r="2011" spans="3:14">
      <c r="C2011" s="21">
        <v>45895</v>
      </c>
      <c r="D2011" s="20" t="s">
        <v>33</v>
      </c>
      <c r="E2011" s="20" t="s">
        <v>147</v>
      </c>
      <c r="F2011" s="20" t="s">
        <v>181</v>
      </c>
      <c r="G2011" s="20">
        <v>1304</v>
      </c>
      <c r="H2011" s="25">
        <v>0.50347222222222221</v>
      </c>
      <c r="I2011" s="25">
        <v>0.72569444444444442</v>
      </c>
      <c r="J2011" s="20">
        <v>22</v>
      </c>
      <c r="K2011" s="20">
        <v>0</v>
      </c>
      <c r="L2011" s="20">
        <v>22</v>
      </c>
      <c r="M2011" s="26">
        <v>0</v>
      </c>
      <c r="N2011" s="20"/>
    </row>
    <row r="2012" spans="3:14">
      <c r="C2012" s="21">
        <v>45895</v>
      </c>
      <c r="D2012" s="20" t="s">
        <v>36</v>
      </c>
      <c r="E2012" s="20" t="s">
        <v>147</v>
      </c>
      <c r="F2012" s="20" t="s">
        <v>181</v>
      </c>
      <c r="G2012" s="20">
        <v>1854</v>
      </c>
      <c r="H2012" s="25">
        <v>0.5</v>
      </c>
      <c r="I2012" s="25">
        <v>0.69097222222222221</v>
      </c>
      <c r="J2012" s="20">
        <v>26</v>
      </c>
      <c r="K2012" s="20">
        <v>2</v>
      </c>
      <c r="L2012" s="20">
        <v>24</v>
      </c>
      <c r="M2012" s="26">
        <v>7.6923076923076925</v>
      </c>
      <c r="N2012" s="20"/>
    </row>
    <row r="2013" spans="3:14">
      <c r="C2013" s="21">
        <v>45895</v>
      </c>
      <c r="D2013" s="20" t="s">
        <v>37</v>
      </c>
      <c r="E2013" s="20" t="s">
        <v>147</v>
      </c>
      <c r="F2013" s="20" t="s">
        <v>181</v>
      </c>
      <c r="G2013" s="20">
        <v>1316</v>
      </c>
      <c r="H2013" s="25">
        <v>0.50347222222222221</v>
      </c>
      <c r="I2013" s="25">
        <v>0.71875</v>
      </c>
      <c r="J2013" s="20">
        <v>26</v>
      </c>
      <c r="K2013" s="20">
        <v>8</v>
      </c>
      <c r="L2013" s="20">
        <v>18</v>
      </c>
      <c r="M2013" s="26">
        <v>30.76923076923077</v>
      </c>
      <c r="N2013" s="20"/>
    </row>
    <row r="2014" spans="3:14">
      <c r="C2014" s="21">
        <v>45895</v>
      </c>
      <c r="D2014" s="20" t="s">
        <v>223</v>
      </c>
      <c r="E2014" s="20" t="s">
        <v>13</v>
      </c>
      <c r="F2014" s="20" t="s">
        <v>250</v>
      </c>
      <c r="G2014" s="20">
        <v>872</v>
      </c>
      <c r="H2014" s="25">
        <v>0.64930555555555558</v>
      </c>
      <c r="I2014" s="25">
        <v>0.78819444444444442</v>
      </c>
      <c r="J2014" s="20">
        <v>45</v>
      </c>
      <c r="K2014" s="20">
        <v>12</v>
      </c>
      <c r="L2014" s="20">
        <v>33</v>
      </c>
      <c r="M2014" s="26">
        <v>26.666666666666668</v>
      </c>
      <c r="N2014" s="20"/>
    </row>
    <row r="2015" spans="3:14">
      <c r="C2015" s="21">
        <v>45895</v>
      </c>
      <c r="D2015" s="20" t="s">
        <v>223</v>
      </c>
      <c r="E2015" s="20" t="s">
        <v>13</v>
      </c>
      <c r="F2015" s="20" t="s">
        <v>278</v>
      </c>
      <c r="G2015" s="20">
        <v>764</v>
      </c>
      <c r="H2015" s="25">
        <v>0.84722222222222221</v>
      </c>
      <c r="I2015" s="25">
        <v>0.97916666666666663</v>
      </c>
      <c r="J2015" s="20">
        <v>45</v>
      </c>
      <c r="K2015" s="20">
        <v>4</v>
      </c>
      <c r="L2015" s="20">
        <v>41</v>
      </c>
      <c r="M2015" s="26">
        <v>8.8888888888888893</v>
      </c>
      <c r="N2015" s="20"/>
    </row>
    <row r="2016" spans="3:14">
      <c r="C2016" s="21">
        <v>45895</v>
      </c>
      <c r="D2016" s="20" t="s">
        <v>209</v>
      </c>
      <c r="E2016" s="20" t="s">
        <v>13</v>
      </c>
      <c r="F2016" s="20" t="s">
        <v>250</v>
      </c>
      <c r="G2016" s="20">
        <v>934</v>
      </c>
      <c r="H2016" s="25">
        <v>0.52430555555555558</v>
      </c>
      <c r="I2016" s="25">
        <v>0.65277777777777779</v>
      </c>
      <c r="J2016" s="20">
        <v>45</v>
      </c>
      <c r="K2016" s="20">
        <v>6</v>
      </c>
      <c r="L2016" s="20">
        <v>39</v>
      </c>
      <c r="M2016" s="26">
        <v>13.333333333333334</v>
      </c>
      <c r="N2016" s="20"/>
    </row>
    <row r="2017" spans="3:14">
      <c r="C2017" s="21">
        <v>45895</v>
      </c>
      <c r="D2017" s="20" t="s">
        <v>147</v>
      </c>
      <c r="E2017" s="20" t="s">
        <v>33</v>
      </c>
      <c r="F2017" s="20" t="s">
        <v>181</v>
      </c>
      <c r="G2017" s="20">
        <v>1305</v>
      </c>
      <c r="H2017" s="25">
        <v>0.55208333333333337</v>
      </c>
      <c r="I2017" s="25">
        <v>0.70833333333333337</v>
      </c>
      <c r="J2017" s="20">
        <v>22</v>
      </c>
      <c r="K2017" s="20">
        <v>0</v>
      </c>
      <c r="L2017" s="20">
        <v>22</v>
      </c>
      <c r="M2017" s="26">
        <v>0</v>
      </c>
      <c r="N2017" s="20"/>
    </row>
    <row r="2018" spans="3:14">
      <c r="C2018" s="21">
        <v>45895</v>
      </c>
      <c r="D2018" s="20" t="s">
        <v>147</v>
      </c>
      <c r="E2018" s="20" t="s">
        <v>180</v>
      </c>
      <c r="F2018" s="20" t="s">
        <v>181</v>
      </c>
      <c r="G2018" s="20">
        <v>2020</v>
      </c>
      <c r="H2018" s="25">
        <v>0.76736111111111116</v>
      </c>
      <c r="I2018" s="25">
        <v>0.82986111111111116</v>
      </c>
      <c r="J2018" s="20">
        <v>78</v>
      </c>
      <c r="K2018" s="20">
        <v>6</v>
      </c>
      <c r="L2018" s="20">
        <v>72</v>
      </c>
      <c r="M2018" s="26">
        <v>7.6923076923076925</v>
      </c>
      <c r="N2018" s="20"/>
    </row>
    <row r="2019" spans="3:14">
      <c r="C2019" s="21">
        <v>45895</v>
      </c>
      <c r="D2019" s="20" t="s">
        <v>147</v>
      </c>
      <c r="E2019" s="20" t="s">
        <v>180</v>
      </c>
      <c r="F2019" s="20" t="s">
        <v>181</v>
      </c>
      <c r="G2019" s="20">
        <v>2022</v>
      </c>
      <c r="H2019" s="25">
        <v>0.83680555555555558</v>
      </c>
      <c r="I2019" s="25">
        <v>0.90277777777777779</v>
      </c>
      <c r="J2019" s="20">
        <v>48</v>
      </c>
      <c r="K2019" s="20">
        <v>8</v>
      </c>
      <c r="L2019" s="20">
        <v>40</v>
      </c>
      <c r="M2019" s="26">
        <v>16.666666666666668</v>
      </c>
      <c r="N2019" s="20"/>
    </row>
    <row r="2020" spans="3:14">
      <c r="C2020" s="21">
        <v>45895</v>
      </c>
      <c r="D2020" s="20" t="s">
        <v>147</v>
      </c>
      <c r="E2020" s="20" t="s">
        <v>36</v>
      </c>
      <c r="F2020" s="20" t="s">
        <v>181</v>
      </c>
      <c r="G2020" s="20">
        <v>1855</v>
      </c>
      <c r="H2020" s="25">
        <v>0.59722222222222221</v>
      </c>
      <c r="I2020" s="25">
        <v>0.71180555555555558</v>
      </c>
      <c r="J2020" s="20">
        <v>26</v>
      </c>
      <c r="K2020" s="20">
        <v>0</v>
      </c>
      <c r="L2020" s="20">
        <v>26</v>
      </c>
      <c r="M2020" s="26">
        <v>0</v>
      </c>
      <c r="N2020" s="20"/>
    </row>
    <row r="2021" spans="3:14">
      <c r="C2021" s="21">
        <v>45895</v>
      </c>
      <c r="D2021" s="20" t="s">
        <v>147</v>
      </c>
      <c r="E2021" s="20" t="s">
        <v>37</v>
      </c>
      <c r="F2021" s="20" t="s">
        <v>181</v>
      </c>
      <c r="G2021" s="20">
        <v>1315</v>
      </c>
      <c r="H2021" s="25">
        <v>0.32291666666666669</v>
      </c>
      <c r="I2021" s="25">
        <v>0.46180555555555558</v>
      </c>
      <c r="J2021" s="20">
        <v>26</v>
      </c>
      <c r="K2021" s="20">
        <v>3</v>
      </c>
      <c r="L2021" s="20">
        <v>23</v>
      </c>
      <c r="M2021" s="26">
        <v>11.538461538461538</v>
      </c>
      <c r="N2021" s="20"/>
    </row>
    <row r="2022" spans="3:14">
      <c r="C2022" s="21">
        <v>45895</v>
      </c>
      <c r="D2022" s="20" t="s">
        <v>147</v>
      </c>
      <c r="E2022" s="20" t="s">
        <v>13</v>
      </c>
      <c r="F2022" s="20" t="s">
        <v>181</v>
      </c>
      <c r="G2022" s="20">
        <v>1859</v>
      </c>
      <c r="H2022" s="25">
        <v>0.55208333333333337</v>
      </c>
      <c r="I2022" s="25">
        <v>0.70138888888888884</v>
      </c>
      <c r="J2022" s="20">
        <v>30</v>
      </c>
      <c r="K2022" s="20">
        <v>8</v>
      </c>
      <c r="L2022" s="20">
        <v>22</v>
      </c>
      <c r="M2022" s="26">
        <v>26.666666666666668</v>
      </c>
      <c r="N2022" s="20"/>
    </row>
    <row r="2023" spans="3:14">
      <c r="C2023" s="21">
        <v>45895</v>
      </c>
      <c r="D2023" s="20" t="s">
        <v>147</v>
      </c>
      <c r="E2023" s="20" t="s">
        <v>22</v>
      </c>
      <c r="F2023" s="20" t="s">
        <v>181</v>
      </c>
      <c r="G2023" s="20">
        <v>1313</v>
      </c>
      <c r="H2023" s="25">
        <v>0.59375</v>
      </c>
      <c r="I2023" s="25">
        <v>0.72569444444444442</v>
      </c>
      <c r="J2023" s="20">
        <v>22</v>
      </c>
      <c r="K2023" s="20">
        <v>0</v>
      </c>
      <c r="L2023" s="20">
        <v>22</v>
      </c>
      <c r="M2023" s="26">
        <v>0</v>
      </c>
      <c r="N2023" s="20"/>
    </row>
    <row r="2024" spans="3:14">
      <c r="C2024" s="21">
        <v>45895</v>
      </c>
      <c r="D2024" s="20" t="s">
        <v>13</v>
      </c>
      <c r="E2024" s="20" t="s">
        <v>223</v>
      </c>
      <c r="F2024" s="20" t="s">
        <v>250</v>
      </c>
      <c r="G2024" s="20">
        <v>873</v>
      </c>
      <c r="H2024" s="25">
        <v>0.65972222222222221</v>
      </c>
      <c r="I2024" s="25">
        <v>0.79166666666666663</v>
      </c>
      <c r="J2024" s="20">
        <v>30</v>
      </c>
      <c r="K2024" s="20">
        <v>0</v>
      </c>
      <c r="L2024" s="20">
        <v>30</v>
      </c>
      <c r="M2024" s="26">
        <v>0</v>
      </c>
      <c r="N2024" s="20"/>
    </row>
    <row r="2025" spans="3:14">
      <c r="C2025" s="21">
        <v>45895</v>
      </c>
      <c r="D2025" s="20" t="s">
        <v>13</v>
      </c>
      <c r="E2025" s="20" t="s">
        <v>223</v>
      </c>
      <c r="F2025" s="20" t="s">
        <v>278</v>
      </c>
      <c r="G2025" s="20">
        <v>763</v>
      </c>
      <c r="H2025" s="25">
        <v>0.67361111111111116</v>
      </c>
      <c r="I2025" s="25">
        <v>0.80555555555555558</v>
      </c>
      <c r="J2025" s="20">
        <v>45</v>
      </c>
      <c r="K2025" s="20">
        <v>0</v>
      </c>
      <c r="L2025" s="20">
        <v>45</v>
      </c>
      <c r="M2025" s="26">
        <v>0</v>
      </c>
      <c r="N2025" s="20"/>
    </row>
    <row r="2026" spans="3:14">
      <c r="C2026" s="21">
        <v>45895</v>
      </c>
      <c r="D2026" s="20" t="s">
        <v>13</v>
      </c>
      <c r="E2026" s="20" t="s">
        <v>209</v>
      </c>
      <c r="F2026" s="20" t="s">
        <v>250</v>
      </c>
      <c r="G2026" s="20">
        <v>937</v>
      </c>
      <c r="H2026" s="25">
        <v>0.66666666666666663</v>
      </c>
      <c r="I2026" s="25">
        <v>0.79166666666666663</v>
      </c>
      <c r="J2026" s="20">
        <v>45</v>
      </c>
      <c r="K2026" s="20">
        <v>0</v>
      </c>
      <c r="L2026" s="20">
        <v>45</v>
      </c>
      <c r="M2026" s="26">
        <v>0</v>
      </c>
      <c r="N2026" s="20"/>
    </row>
    <row r="2027" spans="3:14">
      <c r="C2027" s="21">
        <v>45895</v>
      </c>
      <c r="D2027" s="20" t="s">
        <v>13</v>
      </c>
      <c r="E2027" s="20" t="s">
        <v>147</v>
      </c>
      <c r="F2027" s="20" t="s">
        <v>181</v>
      </c>
      <c r="G2027" s="20">
        <v>1858</v>
      </c>
      <c r="H2027" s="25">
        <v>0.5</v>
      </c>
      <c r="I2027" s="25">
        <v>0.71527777777777779</v>
      </c>
      <c r="J2027" s="20">
        <v>30</v>
      </c>
      <c r="K2027" s="20">
        <v>0</v>
      </c>
      <c r="L2027" s="20">
        <v>30</v>
      </c>
      <c r="M2027" s="26">
        <v>0</v>
      </c>
      <c r="N2027" s="20"/>
    </row>
    <row r="2028" spans="3:14">
      <c r="C2028" s="21">
        <v>45895</v>
      </c>
      <c r="D2028" s="20" t="s">
        <v>13</v>
      </c>
      <c r="E2028" s="20" t="s">
        <v>358</v>
      </c>
      <c r="F2028" s="20" t="s">
        <v>528</v>
      </c>
      <c r="G2028" s="20">
        <v>416</v>
      </c>
      <c r="H2028" s="25">
        <v>0.52083333333333337</v>
      </c>
      <c r="I2028" s="25">
        <v>0.72222222222222221</v>
      </c>
      <c r="J2028" s="20">
        <v>35</v>
      </c>
      <c r="K2028" s="20">
        <v>0</v>
      </c>
      <c r="L2028" s="20">
        <v>35</v>
      </c>
      <c r="M2028" s="26">
        <v>0</v>
      </c>
      <c r="N2028" s="20"/>
    </row>
    <row r="2029" spans="3:14">
      <c r="C2029" s="21">
        <v>45895</v>
      </c>
      <c r="D2029" s="20" t="s">
        <v>236</v>
      </c>
      <c r="E2029" s="20" t="s">
        <v>13</v>
      </c>
      <c r="F2029" s="20" t="s">
        <v>250</v>
      </c>
      <c r="G2029" s="20">
        <v>810</v>
      </c>
      <c r="H2029" s="25">
        <v>0.64930555555555558</v>
      </c>
      <c r="I2029" s="25">
        <v>0.78125</v>
      </c>
      <c r="J2029" s="20">
        <v>45</v>
      </c>
      <c r="K2029" s="20">
        <v>45</v>
      </c>
      <c r="L2029" s="20">
        <v>0</v>
      </c>
      <c r="M2029" s="26">
        <v>100</v>
      </c>
      <c r="N2029" s="20"/>
    </row>
    <row r="2030" spans="3:14">
      <c r="C2030" s="21">
        <v>45895</v>
      </c>
      <c r="D2030" s="20" t="s">
        <v>22</v>
      </c>
      <c r="E2030" s="20" t="s">
        <v>147</v>
      </c>
      <c r="F2030" s="20" t="s">
        <v>181</v>
      </c>
      <c r="G2030" s="20">
        <v>1302</v>
      </c>
      <c r="H2030" s="25">
        <v>0.50347222222222221</v>
      </c>
      <c r="I2030" s="25">
        <v>0.70486111111111116</v>
      </c>
      <c r="J2030" s="20">
        <v>22</v>
      </c>
      <c r="K2030" s="20">
        <v>4</v>
      </c>
      <c r="L2030" s="20">
        <v>18</v>
      </c>
      <c r="M2030" s="26">
        <v>18.181818181818183</v>
      </c>
      <c r="N2030" s="20"/>
    </row>
    <row r="2031" spans="3:14">
      <c r="C2031" s="21">
        <v>45895</v>
      </c>
      <c r="D2031" s="20" t="s">
        <v>254</v>
      </c>
      <c r="E2031" s="20" t="s">
        <v>13</v>
      </c>
      <c r="F2031" s="20" t="s">
        <v>250</v>
      </c>
      <c r="G2031" s="20">
        <v>940</v>
      </c>
      <c r="H2031" s="25">
        <v>0.45833333333333331</v>
      </c>
      <c r="I2031" s="25">
        <v>0.57986111111111116</v>
      </c>
      <c r="J2031" s="20">
        <v>45</v>
      </c>
      <c r="K2031" s="20">
        <v>6</v>
      </c>
      <c r="L2031" s="20">
        <v>39</v>
      </c>
      <c r="M2031" s="26">
        <v>13.333333333333334</v>
      </c>
      <c r="N2031" s="20"/>
    </row>
    <row r="2032" spans="3:14">
      <c r="C2032" s="21">
        <v>45896</v>
      </c>
      <c r="D2032" s="20" t="s">
        <v>185</v>
      </c>
      <c r="E2032" s="20" t="s">
        <v>147</v>
      </c>
      <c r="F2032" s="20" t="s">
        <v>181</v>
      </c>
      <c r="G2032" s="20">
        <v>2333</v>
      </c>
      <c r="H2032" s="25">
        <v>0.79513888888888884</v>
      </c>
      <c r="I2032" s="25">
        <v>0.85763888888888884</v>
      </c>
      <c r="J2032" s="20">
        <v>40</v>
      </c>
      <c r="K2032" s="20">
        <v>0</v>
      </c>
      <c r="L2032" s="20">
        <v>40</v>
      </c>
      <c r="M2032" s="26">
        <v>0</v>
      </c>
      <c r="N2032" s="20"/>
    </row>
    <row r="2033" spans="3:14">
      <c r="C2033" s="21">
        <v>45896</v>
      </c>
      <c r="D2033" s="20" t="s">
        <v>175</v>
      </c>
      <c r="E2033" s="20" t="s">
        <v>173</v>
      </c>
      <c r="F2033" s="20" t="s">
        <v>257</v>
      </c>
      <c r="G2033" s="20">
        <v>8055</v>
      </c>
      <c r="H2033" s="25">
        <v>0.5625</v>
      </c>
      <c r="I2033" s="25">
        <v>0.61458333333333337</v>
      </c>
      <c r="J2033" s="20">
        <v>20</v>
      </c>
      <c r="K2033" s="20">
        <v>0</v>
      </c>
      <c r="L2033" s="20">
        <v>20</v>
      </c>
      <c r="M2033" s="26">
        <v>0</v>
      </c>
      <c r="N2033" s="20"/>
    </row>
    <row r="2034" spans="3:14">
      <c r="C2034" s="21">
        <v>45898</v>
      </c>
      <c r="D2034" s="20" t="s">
        <v>185</v>
      </c>
      <c r="E2034" s="20" t="s">
        <v>147</v>
      </c>
      <c r="F2034" s="20" t="s">
        <v>181</v>
      </c>
      <c r="G2034" s="20">
        <v>2333</v>
      </c>
      <c r="H2034" s="25">
        <v>0.79513888888888884</v>
      </c>
      <c r="I2034" s="25">
        <v>0.85763888888888884</v>
      </c>
      <c r="J2034" s="20">
        <v>40</v>
      </c>
      <c r="K2034" s="20">
        <v>12</v>
      </c>
      <c r="L2034" s="20">
        <v>28</v>
      </c>
      <c r="M2034" s="26">
        <v>30</v>
      </c>
      <c r="N2034" s="20"/>
    </row>
    <row r="2035" spans="3:14">
      <c r="C2035" s="21">
        <v>45898</v>
      </c>
      <c r="D2035" s="20" t="s">
        <v>185</v>
      </c>
      <c r="E2035" s="20" t="s">
        <v>13</v>
      </c>
      <c r="F2035" s="20" t="s">
        <v>186</v>
      </c>
      <c r="G2035" s="20">
        <v>920</v>
      </c>
      <c r="H2035" s="25">
        <v>0.63888888888888884</v>
      </c>
      <c r="I2035" s="25">
        <v>0.78125</v>
      </c>
      <c r="J2035" s="20">
        <v>30</v>
      </c>
      <c r="K2035" s="20">
        <v>0</v>
      </c>
      <c r="L2035" s="20">
        <v>30</v>
      </c>
      <c r="M2035" s="26">
        <v>0</v>
      </c>
      <c r="N2035" s="20"/>
    </row>
    <row r="2036" spans="3:14">
      <c r="C2036" s="21">
        <v>45898</v>
      </c>
      <c r="D2036" s="20" t="s">
        <v>175</v>
      </c>
      <c r="E2036" s="20" t="s">
        <v>173</v>
      </c>
      <c r="F2036" s="20" t="s">
        <v>257</v>
      </c>
      <c r="G2036" s="20">
        <v>8059</v>
      </c>
      <c r="H2036" s="25">
        <v>0.60416666666666663</v>
      </c>
      <c r="I2036" s="25">
        <v>0.65625</v>
      </c>
      <c r="J2036" s="20">
        <v>10</v>
      </c>
      <c r="K2036" s="20">
        <v>0</v>
      </c>
      <c r="L2036" s="20">
        <v>10</v>
      </c>
      <c r="M2036" s="26">
        <v>0</v>
      </c>
      <c r="N2036" s="20"/>
    </row>
    <row r="2037" spans="3:14">
      <c r="C2037" s="21">
        <v>45898</v>
      </c>
      <c r="D2037" s="20" t="s">
        <v>175</v>
      </c>
      <c r="E2037" s="20" t="s">
        <v>173</v>
      </c>
      <c r="F2037" s="20" t="s">
        <v>174</v>
      </c>
      <c r="G2037" s="20">
        <v>5003</v>
      </c>
      <c r="H2037" s="25">
        <v>0.83333333333333337</v>
      </c>
      <c r="I2037" s="25">
        <v>0.89583333333333337</v>
      </c>
      <c r="J2037" s="20">
        <v>10</v>
      </c>
      <c r="K2037" s="20">
        <v>0</v>
      </c>
      <c r="L2037" s="20">
        <v>10</v>
      </c>
      <c r="M2037" s="26">
        <v>0</v>
      </c>
      <c r="N2037" s="20"/>
    </row>
    <row r="2038" spans="3:14">
      <c r="C2038" s="21">
        <v>45898</v>
      </c>
      <c r="D2038" s="20" t="s">
        <v>175</v>
      </c>
      <c r="E2038" s="20" t="s">
        <v>173</v>
      </c>
      <c r="F2038" s="20" t="s">
        <v>174</v>
      </c>
      <c r="G2038" s="20">
        <v>5033</v>
      </c>
      <c r="H2038" s="25">
        <v>0.83333333333333337</v>
      </c>
      <c r="I2038" s="25">
        <v>0.89583333333333337</v>
      </c>
      <c r="J2038" s="20">
        <v>20</v>
      </c>
      <c r="K2038" s="20">
        <v>0</v>
      </c>
      <c r="L2038" s="20">
        <v>20</v>
      </c>
      <c r="M2038" s="26">
        <v>0</v>
      </c>
      <c r="N2038" s="20"/>
    </row>
    <row r="2039" spans="3:14">
      <c r="C2039" s="21">
        <v>45898</v>
      </c>
      <c r="D2039" s="20" t="s">
        <v>13</v>
      </c>
      <c r="E2039" s="20" t="s">
        <v>185</v>
      </c>
      <c r="F2039" s="20" t="s">
        <v>186</v>
      </c>
      <c r="G2039" s="20">
        <v>921</v>
      </c>
      <c r="H2039" s="25">
        <v>0.81597222222222221</v>
      </c>
      <c r="I2039" s="25">
        <v>2.0833333333333332E-2</v>
      </c>
      <c r="J2039" s="20">
        <v>30</v>
      </c>
      <c r="K2039" s="20">
        <v>7</v>
      </c>
      <c r="L2039" s="20">
        <v>23</v>
      </c>
      <c r="M2039" s="26">
        <v>23.333333333333332</v>
      </c>
      <c r="N2039" s="20"/>
    </row>
    <row r="2040" spans="3:14">
      <c r="C2040" s="21">
        <v>45899</v>
      </c>
      <c r="D2040" s="20" t="s">
        <v>36</v>
      </c>
      <c r="E2040" s="20" t="s">
        <v>252</v>
      </c>
      <c r="F2040" s="20" t="s">
        <v>272</v>
      </c>
      <c r="G2040" s="20">
        <v>75</v>
      </c>
      <c r="H2040" s="25">
        <v>0.2638888888888889</v>
      </c>
      <c r="I2040" s="25">
        <v>0.33680555555555558</v>
      </c>
      <c r="J2040" s="20">
        <v>15</v>
      </c>
      <c r="K2040" s="20">
        <v>0</v>
      </c>
      <c r="L2040" s="20">
        <v>15</v>
      </c>
      <c r="M2040" s="26">
        <v>0</v>
      </c>
      <c r="N2040" s="20"/>
    </row>
    <row r="2041" spans="3:14">
      <c r="C2041" s="21">
        <v>45899</v>
      </c>
      <c r="D2041" s="20" t="s">
        <v>173</v>
      </c>
      <c r="E2041" s="20" t="s">
        <v>13</v>
      </c>
      <c r="F2041" s="20" t="s">
        <v>174</v>
      </c>
      <c r="G2041" s="20">
        <v>6001</v>
      </c>
      <c r="H2041" s="25">
        <v>0.37847222222222221</v>
      </c>
      <c r="I2041" s="25">
        <v>0.55902777777777779</v>
      </c>
      <c r="J2041" s="20">
        <v>20</v>
      </c>
      <c r="K2041" s="20">
        <v>0</v>
      </c>
      <c r="L2041" s="20">
        <v>20</v>
      </c>
      <c r="M2041" s="26">
        <v>0</v>
      </c>
      <c r="N2041" s="20"/>
    </row>
    <row r="2042" spans="3:14">
      <c r="C2042" s="21">
        <v>45899</v>
      </c>
      <c r="D2042" s="20" t="s">
        <v>252</v>
      </c>
      <c r="E2042" s="20" t="s">
        <v>232</v>
      </c>
      <c r="F2042" s="20" t="s">
        <v>272</v>
      </c>
      <c r="G2042" s="20">
        <v>1731</v>
      </c>
      <c r="H2042" s="25">
        <v>0.40277777777777779</v>
      </c>
      <c r="I2042" s="25">
        <v>0.4548611111111111</v>
      </c>
      <c r="J2042" s="20">
        <v>15</v>
      </c>
      <c r="K2042" s="20">
        <v>0</v>
      </c>
      <c r="L2042" s="20">
        <v>15</v>
      </c>
      <c r="M2042" s="26">
        <v>0</v>
      </c>
      <c r="N2042" s="20"/>
    </row>
    <row r="2043" spans="3:14">
      <c r="C2043" s="21">
        <v>45899</v>
      </c>
      <c r="D2043" s="20" t="s">
        <v>252</v>
      </c>
      <c r="E2043" s="20" t="s">
        <v>232</v>
      </c>
      <c r="F2043" s="20" t="s">
        <v>272</v>
      </c>
      <c r="G2043" s="20">
        <v>1733</v>
      </c>
      <c r="H2043" s="25">
        <v>0.71875</v>
      </c>
      <c r="I2043" s="25">
        <v>0.77083333333333337</v>
      </c>
      <c r="J2043" s="20">
        <v>15</v>
      </c>
      <c r="K2043" s="20">
        <v>6</v>
      </c>
      <c r="L2043" s="20">
        <v>9</v>
      </c>
      <c r="M2043" s="26">
        <v>40</v>
      </c>
      <c r="N2043" s="20"/>
    </row>
    <row r="2044" spans="3:14">
      <c r="C2044" s="21">
        <v>45899</v>
      </c>
      <c r="D2044" s="20" t="s">
        <v>13</v>
      </c>
      <c r="E2044" s="20" t="s">
        <v>392</v>
      </c>
      <c r="F2044" s="20" t="s">
        <v>250</v>
      </c>
      <c r="G2044" s="20">
        <v>1355</v>
      </c>
      <c r="H2044" s="25">
        <v>0.46527777777777779</v>
      </c>
      <c r="I2044" s="25">
        <v>0.50347222222222221</v>
      </c>
      <c r="J2044" s="20">
        <v>30</v>
      </c>
      <c r="K2044" s="20">
        <v>3</v>
      </c>
      <c r="L2044" s="20">
        <v>27</v>
      </c>
      <c r="M2044" s="26">
        <v>10</v>
      </c>
      <c r="N2044" s="20"/>
    </row>
    <row r="2045" spans="3:14">
      <c r="C2045" s="21">
        <v>45899</v>
      </c>
      <c r="D2045" s="20" t="s">
        <v>13</v>
      </c>
      <c r="E2045" s="20" t="s">
        <v>252</v>
      </c>
      <c r="F2045" s="20" t="s">
        <v>272</v>
      </c>
      <c r="G2045" s="20">
        <v>61</v>
      </c>
      <c r="H2045" s="25">
        <v>0.4826388888888889</v>
      </c>
      <c r="I2045" s="25">
        <v>0.58680555555555558</v>
      </c>
      <c r="J2045" s="20">
        <v>15</v>
      </c>
      <c r="K2045" s="20">
        <v>6</v>
      </c>
      <c r="L2045" s="20">
        <v>9</v>
      </c>
      <c r="M2045" s="26">
        <v>40</v>
      </c>
      <c r="N2045" s="20"/>
    </row>
    <row r="2046" spans="3:14">
      <c r="C2046" s="21">
        <v>45899</v>
      </c>
      <c r="D2046" s="20" t="s">
        <v>13</v>
      </c>
      <c r="E2046" s="20" t="s">
        <v>183</v>
      </c>
      <c r="F2046" s="20" t="s">
        <v>174</v>
      </c>
      <c r="G2046" s="20">
        <v>6002</v>
      </c>
      <c r="H2046" s="25">
        <v>0.60069444444444442</v>
      </c>
      <c r="I2046" s="25">
        <v>0.85069444444444442</v>
      </c>
      <c r="J2046" s="20">
        <v>20</v>
      </c>
      <c r="K2046" s="20">
        <v>0</v>
      </c>
      <c r="L2046" s="20">
        <v>20</v>
      </c>
      <c r="M2046" s="26">
        <v>0</v>
      </c>
      <c r="N2046" s="20"/>
    </row>
    <row r="2047" spans="3:14">
      <c r="C2047" s="21">
        <v>45899</v>
      </c>
      <c r="D2047" s="20" t="s">
        <v>241</v>
      </c>
      <c r="E2047" s="20" t="s">
        <v>13</v>
      </c>
      <c r="F2047" s="20" t="s">
        <v>250</v>
      </c>
      <c r="G2047" s="20">
        <v>1852</v>
      </c>
      <c r="H2047" s="25">
        <v>0.54861111111111116</v>
      </c>
      <c r="I2047" s="25">
        <v>0.67361111111111116</v>
      </c>
      <c r="J2047" s="20">
        <v>30</v>
      </c>
      <c r="K2047" s="20">
        <v>0</v>
      </c>
      <c r="L2047" s="20">
        <v>30</v>
      </c>
      <c r="M2047" s="26">
        <v>0</v>
      </c>
      <c r="N2047" s="20"/>
    </row>
    <row r="2048" spans="3:14">
      <c r="C2048" s="21">
        <v>45900</v>
      </c>
      <c r="D2048" s="20" t="s">
        <v>33</v>
      </c>
      <c r="E2048" s="20" t="s">
        <v>147</v>
      </c>
      <c r="F2048" s="20" t="s">
        <v>181</v>
      </c>
      <c r="G2048" s="20">
        <v>1304</v>
      </c>
      <c r="H2048" s="25">
        <v>0.5</v>
      </c>
      <c r="I2048" s="25">
        <v>0.72569444444444442</v>
      </c>
      <c r="J2048" s="20">
        <v>22</v>
      </c>
      <c r="K2048" s="20">
        <v>0</v>
      </c>
      <c r="L2048" s="20">
        <v>22</v>
      </c>
      <c r="M2048" s="26">
        <v>0</v>
      </c>
      <c r="N2048" s="20"/>
    </row>
    <row r="2049" spans="3:14">
      <c r="C2049" s="21">
        <v>45900</v>
      </c>
      <c r="D2049" s="20" t="s">
        <v>36</v>
      </c>
      <c r="E2049" s="20" t="s">
        <v>252</v>
      </c>
      <c r="F2049" s="20" t="s">
        <v>272</v>
      </c>
      <c r="G2049" s="20">
        <v>75</v>
      </c>
      <c r="H2049" s="25">
        <v>0.2638888888888889</v>
      </c>
      <c r="I2049" s="25">
        <v>0.33680555555555558</v>
      </c>
      <c r="J2049" s="20">
        <v>12</v>
      </c>
      <c r="K2049" s="20">
        <v>0</v>
      </c>
      <c r="L2049" s="20">
        <v>12</v>
      </c>
      <c r="M2049" s="26">
        <v>0</v>
      </c>
      <c r="N2049" s="20"/>
    </row>
    <row r="2050" spans="3:14">
      <c r="C2050" s="21">
        <v>45900</v>
      </c>
      <c r="D2050" s="20" t="s">
        <v>36</v>
      </c>
      <c r="E2050" s="20" t="s">
        <v>147</v>
      </c>
      <c r="F2050" s="20" t="s">
        <v>181</v>
      </c>
      <c r="G2050" s="20">
        <v>1854</v>
      </c>
      <c r="H2050" s="25">
        <v>0.49652777777777779</v>
      </c>
      <c r="I2050" s="25">
        <v>0.6875</v>
      </c>
      <c r="J2050" s="20">
        <v>26</v>
      </c>
      <c r="K2050" s="20">
        <v>2</v>
      </c>
      <c r="L2050" s="20">
        <v>24</v>
      </c>
      <c r="M2050" s="26">
        <v>7.6923076923076925</v>
      </c>
      <c r="N2050" s="20"/>
    </row>
    <row r="2051" spans="3:14">
      <c r="C2051" s="21">
        <v>45900</v>
      </c>
      <c r="D2051" s="20" t="s">
        <v>36</v>
      </c>
      <c r="E2051" s="20" t="s">
        <v>394</v>
      </c>
      <c r="F2051" s="20" t="s">
        <v>395</v>
      </c>
      <c r="G2051" s="20">
        <v>438</v>
      </c>
      <c r="H2051" s="25">
        <v>0.55902777777777779</v>
      </c>
      <c r="I2051" s="25">
        <v>0.68402777777777779</v>
      </c>
      <c r="J2051" s="20">
        <v>12</v>
      </c>
      <c r="K2051" s="20">
        <v>0</v>
      </c>
      <c r="L2051" s="20">
        <v>12</v>
      </c>
      <c r="M2051" s="26">
        <v>0</v>
      </c>
      <c r="N2051" s="20"/>
    </row>
    <row r="2052" spans="3:14">
      <c r="C2052" s="21">
        <v>45900</v>
      </c>
      <c r="D2052" s="20" t="s">
        <v>37</v>
      </c>
      <c r="E2052" s="20" t="s">
        <v>201</v>
      </c>
      <c r="F2052" s="20" t="s">
        <v>202</v>
      </c>
      <c r="G2052" s="20">
        <v>3712</v>
      </c>
      <c r="H2052" s="25">
        <v>0.51388888888888884</v>
      </c>
      <c r="I2052" s="25">
        <v>0.59027777777777779</v>
      </c>
      <c r="J2052" s="20">
        <v>12</v>
      </c>
      <c r="K2052" s="20">
        <v>0</v>
      </c>
      <c r="L2052" s="20">
        <v>12</v>
      </c>
      <c r="M2052" s="26">
        <v>0</v>
      </c>
      <c r="N2052" s="20"/>
    </row>
    <row r="2053" spans="3:14">
      <c r="C2053" s="21">
        <v>45900</v>
      </c>
      <c r="D2053" s="20" t="s">
        <v>37</v>
      </c>
      <c r="E2053" s="20" t="s">
        <v>147</v>
      </c>
      <c r="F2053" s="20" t="s">
        <v>181</v>
      </c>
      <c r="G2053" s="20">
        <v>1318</v>
      </c>
      <c r="H2053" s="25">
        <v>0.76736111111111116</v>
      </c>
      <c r="I2053" s="25">
        <v>0.97916666666666663</v>
      </c>
      <c r="J2053" s="20">
        <v>26</v>
      </c>
      <c r="K2053" s="20">
        <v>0</v>
      </c>
      <c r="L2053" s="20">
        <v>26</v>
      </c>
      <c r="M2053" s="26">
        <v>0</v>
      </c>
      <c r="N2053" s="20"/>
    </row>
    <row r="2054" spans="3:14">
      <c r="C2054" s="21">
        <v>45900</v>
      </c>
      <c r="D2054" s="20" t="s">
        <v>223</v>
      </c>
      <c r="E2054" s="20" t="s">
        <v>13</v>
      </c>
      <c r="F2054" s="20" t="s">
        <v>250</v>
      </c>
      <c r="G2054" s="20">
        <v>872</v>
      </c>
      <c r="H2054" s="25">
        <v>0.64930555555555558</v>
      </c>
      <c r="I2054" s="25">
        <v>0.78819444444444442</v>
      </c>
      <c r="J2054" s="20">
        <v>45</v>
      </c>
      <c r="K2054" s="20">
        <v>2</v>
      </c>
      <c r="L2054" s="20">
        <v>43</v>
      </c>
      <c r="M2054" s="26">
        <v>4.4444444444444446</v>
      </c>
      <c r="N2054" s="20"/>
    </row>
    <row r="2055" spans="3:14">
      <c r="C2055" s="21">
        <v>45900</v>
      </c>
      <c r="D2055" s="20" t="s">
        <v>232</v>
      </c>
      <c r="E2055" s="20" t="s">
        <v>13</v>
      </c>
      <c r="F2055" s="20" t="s">
        <v>250</v>
      </c>
      <c r="G2055" s="20">
        <v>694</v>
      </c>
      <c r="H2055" s="25">
        <v>0.5</v>
      </c>
      <c r="I2055" s="25">
        <v>0.63194444444444442</v>
      </c>
      <c r="J2055" s="20">
        <v>40</v>
      </c>
      <c r="K2055" s="20">
        <v>0</v>
      </c>
      <c r="L2055" s="20">
        <v>40</v>
      </c>
      <c r="M2055" s="26">
        <v>0</v>
      </c>
      <c r="N2055" s="20"/>
    </row>
    <row r="2056" spans="3:14">
      <c r="C2056" s="21">
        <v>45900</v>
      </c>
      <c r="D2056" s="20" t="s">
        <v>252</v>
      </c>
      <c r="E2056" s="20" t="s">
        <v>36</v>
      </c>
      <c r="F2056" s="20" t="s">
        <v>272</v>
      </c>
      <c r="G2056" s="20">
        <v>76</v>
      </c>
      <c r="H2056" s="25">
        <v>0.58680555555555558</v>
      </c>
      <c r="I2056" s="25">
        <v>0.66319444444444442</v>
      </c>
      <c r="J2056" s="20">
        <v>12</v>
      </c>
      <c r="K2056" s="20">
        <v>0</v>
      </c>
      <c r="L2056" s="20">
        <v>12</v>
      </c>
      <c r="M2056" s="26">
        <v>0</v>
      </c>
      <c r="N2056" s="20"/>
    </row>
    <row r="2057" spans="3:14">
      <c r="C2057" s="21">
        <v>45900</v>
      </c>
      <c r="D2057" s="20" t="s">
        <v>252</v>
      </c>
      <c r="E2057" s="20" t="s">
        <v>13</v>
      </c>
      <c r="F2057" s="20" t="s">
        <v>272</v>
      </c>
      <c r="G2057" s="20">
        <v>60</v>
      </c>
      <c r="H2057" s="25">
        <v>0.60763888888888884</v>
      </c>
      <c r="I2057" s="25">
        <v>0.71527777777777779</v>
      </c>
      <c r="J2057" s="20">
        <v>26</v>
      </c>
      <c r="K2057" s="20">
        <v>0</v>
      </c>
      <c r="L2057" s="20">
        <v>26</v>
      </c>
      <c r="M2057" s="26">
        <v>0</v>
      </c>
      <c r="N2057" s="20"/>
    </row>
    <row r="2058" spans="3:14">
      <c r="C2058" s="21">
        <v>45900</v>
      </c>
      <c r="D2058" s="20" t="s">
        <v>252</v>
      </c>
      <c r="E2058" s="20" t="s">
        <v>336</v>
      </c>
      <c r="F2058" s="20" t="s">
        <v>272</v>
      </c>
      <c r="G2058" s="20">
        <v>582</v>
      </c>
      <c r="H2058" s="25">
        <v>0.37847222222222221</v>
      </c>
      <c r="I2058" s="25">
        <v>0.4375</v>
      </c>
      <c r="J2058" s="20">
        <v>12</v>
      </c>
      <c r="K2058" s="20">
        <v>0</v>
      </c>
      <c r="L2058" s="20">
        <v>12</v>
      </c>
      <c r="M2058" s="26">
        <v>0</v>
      </c>
      <c r="N2058" s="20"/>
    </row>
    <row r="2059" spans="3:14">
      <c r="C2059" s="21">
        <v>45900</v>
      </c>
      <c r="D2059" s="20" t="s">
        <v>252</v>
      </c>
      <c r="E2059" s="20" t="s">
        <v>336</v>
      </c>
      <c r="F2059" s="20" t="s">
        <v>272</v>
      </c>
      <c r="G2059" s="20">
        <v>582</v>
      </c>
      <c r="H2059" s="25">
        <v>0.38541666666666669</v>
      </c>
      <c r="I2059" s="25">
        <v>0.44444444444444442</v>
      </c>
      <c r="J2059" s="20">
        <v>26</v>
      </c>
      <c r="K2059" s="20">
        <v>0</v>
      </c>
      <c r="L2059" s="20">
        <v>26</v>
      </c>
      <c r="M2059" s="26">
        <v>0</v>
      </c>
      <c r="N2059" s="20"/>
    </row>
    <row r="2060" spans="3:14">
      <c r="C2060" s="21">
        <v>45900</v>
      </c>
      <c r="D2060" s="20" t="s">
        <v>147</v>
      </c>
      <c r="E2060" s="20" t="s">
        <v>33</v>
      </c>
      <c r="F2060" s="20" t="s">
        <v>181</v>
      </c>
      <c r="G2060" s="20">
        <v>1305</v>
      </c>
      <c r="H2060" s="25">
        <v>0.55208333333333337</v>
      </c>
      <c r="I2060" s="25">
        <v>0.70833333333333337</v>
      </c>
      <c r="J2060" s="20">
        <v>22</v>
      </c>
      <c r="K2060" s="20">
        <v>0</v>
      </c>
      <c r="L2060" s="20">
        <v>22</v>
      </c>
      <c r="M2060" s="26">
        <v>0</v>
      </c>
      <c r="N2060" s="20"/>
    </row>
    <row r="2061" spans="3:14">
      <c r="C2061" s="21">
        <v>45900</v>
      </c>
      <c r="D2061" s="20" t="s">
        <v>147</v>
      </c>
      <c r="E2061" s="20" t="s">
        <v>180</v>
      </c>
      <c r="F2061" s="20" t="s">
        <v>181</v>
      </c>
      <c r="G2061" s="20">
        <v>2020</v>
      </c>
      <c r="H2061" s="25">
        <v>0.76736111111111116</v>
      </c>
      <c r="I2061" s="25">
        <v>0.82986111111111116</v>
      </c>
      <c r="J2061" s="20">
        <v>88</v>
      </c>
      <c r="K2061" s="20">
        <v>6</v>
      </c>
      <c r="L2061" s="20">
        <v>82</v>
      </c>
      <c r="M2061" s="26">
        <v>6.8181818181818183</v>
      </c>
      <c r="N2061" s="20"/>
    </row>
    <row r="2062" spans="3:14">
      <c r="C2062" s="21">
        <v>45900</v>
      </c>
      <c r="D2062" s="20" t="s">
        <v>147</v>
      </c>
      <c r="E2062" s="20" t="s">
        <v>180</v>
      </c>
      <c r="F2062" s="20" t="s">
        <v>181</v>
      </c>
      <c r="G2062" s="20">
        <v>2026</v>
      </c>
      <c r="H2062" s="25">
        <v>0.89236111111111116</v>
      </c>
      <c r="I2062" s="25">
        <v>0.95486111111111116</v>
      </c>
      <c r="J2062" s="20">
        <v>22</v>
      </c>
      <c r="K2062" s="20">
        <v>0</v>
      </c>
      <c r="L2062" s="20">
        <v>22</v>
      </c>
      <c r="M2062" s="26">
        <v>0</v>
      </c>
      <c r="N2062" s="20"/>
    </row>
    <row r="2063" spans="3:14">
      <c r="C2063" s="21">
        <v>45900</v>
      </c>
      <c r="D2063" s="20" t="s">
        <v>147</v>
      </c>
      <c r="E2063" s="20" t="s">
        <v>36</v>
      </c>
      <c r="F2063" s="20" t="s">
        <v>181</v>
      </c>
      <c r="G2063" s="20">
        <v>1855</v>
      </c>
      <c r="H2063" s="25">
        <v>0.59722222222222221</v>
      </c>
      <c r="I2063" s="25">
        <v>0.71180555555555558</v>
      </c>
      <c r="J2063" s="20">
        <v>26</v>
      </c>
      <c r="K2063" s="20">
        <v>0</v>
      </c>
      <c r="L2063" s="20">
        <v>26</v>
      </c>
      <c r="M2063" s="26">
        <v>0</v>
      </c>
      <c r="N2063" s="20"/>
    </row>
    <row r="2064" spans="3:14">
      <c r="C2064" s="21">
        <v>45900</v>
      </c>
      <c r="D2064" s="20" t="s">
        <v>147</v>
      </c>
      <c r="E2064" s="20" t="s">
        <v>37</v>
      </c>
      <c r="F2064" s="20" t="s">
        <v>181</v>
      </c>
      <c r="G2064" s="20">
        <v>1317</v>
      </c>
      <c r="H2064" s="25">
        <v>0.58680555555555558</v>
      </c>
      <c r="I2064" s="25">
        <v>0.72569444444444442</v>
      </c>
      <c r="J2064" s="20">
        <v>26</v>
      </c>
      <c r="K2064" s="20">
        <v>0</v>
      </c>
      <c r="L2064" s="20">
        <v>26</v>
      </c>
      <c r="M2064" s="26">
        <v>0</v>
      </c>
      <c r="N2064" s="20"/>
    </row>
    <row r="2065" spans="3:14">
      <c r="C2065" s="21">
        <v>45900</v>
      </c>
      <c r="D2065" s="20" t="s">
        <v>147</v>
      </c>
      <c r="E2065" s="20" t="s">
        <v>13</v>
      </c>
      <c r="F2065" s="20" t="s">
        <v>181</v>
      </c>
      <c r="G2065" s="20">
        <v>1859</v>
      </c>
      <c r="H2065" s="25">
        <v>0.55208333333333337</v>
      </c>
      <c r="I2065" s="25">
        <v>0.70138888888888884</v>
      </c>
      <c r="J2065" s="20">
        <v>40</v>
      </c>
      <c r="K2065" s="20">
        <v>0</v>
      </c>
      <c r="L2065" s="20">
        <v>40</v>
      </c>
      <c r="M2065" s="26">
        <v>0</v>
      </c>
      <c r="N2065" s="20"/>
    </row>
    <row r="2066" spans="3:14">
      <c r="C2066" s="21">
        <v>45900</v>
      </c>
      <c r="D2066" s="20" t="s">
        <v>147</v>
      </c>
      <c r="E2066" s="20" t="s">
        <v>22</v>
      </c>
      <c r="F2066" s="20" t="s">
        <v>181</v>
      </c>
      <c r="G2066" s="20">
        <v>1313</v>
      </c>
      <c r="H2066" s="25">
        <v>0.59375</v>
      </c>
      <c r="I2066" s="25">
        <v>0.72569444444444442</v>
      </c>
      <c r="J2066" s="20">
        <v>22</v>
      </c>
      <c r="K2066" s="20">
        <v>0</v>
      </c>
      <c r="L2066" s="20">
        <v>22</v>
      </c>
      <c r="M2066" s="26">
        <v>0</v>
      </c>
      <c r="N2066" s="20"/>
    </row>
    <row r="2067" spans="3:14">
      <c r="C2067" s="21">
        <v>45900</v>
      </c>
      <c r="D2067" s="20" t="s">
        <v>555</v>
      </c>
      <c r="E2067" s="20" t="s">
        <v>394</v>
      </c>
      <c r="F2067" s="20" t="s">
        <v>395</v>
      </c>
      <c r="G2067" s="20">
        <v>3904</v>
      </c>
      <c r="H2067" s="25">
        <v>0.36805555555555558</v>
      </c>
      <c r="I2067" s="25">
        <v>0.40277777777777779</v>
      </c>
      <c r="J2067" s="20">
        <v>47</v>
      </c>
      <c r="K2067" s="20">
        <v>47</v>
      </c>
      <c r="L2067" s="20">
        <v>0</v>
      </c>
      <c r="M2067" s="26">
        <v>100</v>
      </c>
      <c r="N2067" s="20"/>
    </row>
    <row r="2068" spans="3:14">
      <c r="C2068" s="21">
        <v>45900</v>
      </c>
      <c r="D2068" s="20" t="s">
        <v>13</v>
      </c>
      <c r="E2068" s="20" t="s">
        <v>201</v>
      </c>
      <c r="F2068" s="20" t="s">
        <v>250</v>
      </c>
      <c r="G2068" s="20">
        <v>601</v>
      </c>
      <c r="H2068" s="25">
        <v>0.69097222222222221</v>
      </c>
      <c r="I2068" s="25">
        <v>0.78819444444444442</v>
      </c>
      <c r="J2068" s="20">
        <v>50</v>
      </c>
      <c r="K2068" s="20">
        <v>0</v>
      </c>
      <c r="L2068" s="20">
        <v>50</v>
      </c>
      <c r="M2068" s="26">
        <v>0</v>
      </c>
      <c r="N2068" s="20"/>
    </row>
    <row r="2069" spans="3:14">
      <c r="C2069" s="21">
        <v>45900</v>
      </c>
      <c r="D2069" s="20" t="s">
        <v>13</v>
      </c>
      <c r="E2069" s="20" t="s">
        <v>223</v>
      </c>
      <c r="F2069" s="20" t="s">
        <v>250</v>
      </c>
      <c r="G2069" s="20">
        <v>871</v>
      </c>
      <c r="H2069" s="25">
        <v>0.48958333333333331</v>
      </c>
      <c r="I2069" s="25">
        <v>0.62152777777777779</v>
      </c>
      <c r="J2069" s="20">
        <v>45</v>
      </c>
      <c r="K2069" s="20">
        <v>0</v>
      </c>
      <c r="L2069" s="20">
        <v>45</v>
      </c>
      <c r="M2069" s="26">
        <v>0</v>
      </c>
      <c r="N2069" s="20"/>
    </row>
    <row r="2070" spans="3:14">
      <c r="C2070" s="21">
        <v>45900</v>
      </c>
      <c r="D2070" s="20" t="s">
        <v>13</v>
      </c>
      <c r="E2070" s="20" t="s">
        <v>232</v>
      </c>
      <c r="F2070" s="20" t="s">
        <v>250</v>
      </c>
      <c r="G2070" s="20">
        <v>695</v>
      </c>
      <c r="H2070" s="25">
        <v>0.60763888888888884</v>
      </c>
      <c r="I2070" s="25">
        <v>0.71875</v>
      </c>
      <c r="J2070" s="20">
        <v>40</v>
      </c>
      <c r="K2070" s="20">
        <v>2</v>
      </c>
      <c r="L2070" s="20">
        <v>38</v>
      </c>
      <c r="M2070" s="26">
        <v>5</v>
      </c>
      <c r="N2070" s="20"/>
    </row>
    <row r="2071" spans="3:14">
      <c r="C2071" s="21">
        <v>45900</v>
      </c>
      <c r="D2071" s="20" t="s">
        <v>13</v>
      </c>
      <c r="E2071" s="20" t="s">
        <v>252</v>
      </c>
      <c r="F2071" s="20" t="s">
        <v>272</v>
      </c>
      <c r="G2071" s="20">
        <v>59</v>
      </c>
      <c r="H2071" s="25">
        <v>0.24305555555555555</v>
      </c>
      <c r="I2071" s="25">
        <v>0.34375</v>
      </c>
      <c r="J2071" s="20">
        <v>26</v>
      </c>
      <c r="K2071" s="20">
        <v>0</v>
      </c>
      <c r="L2071" s="20">
        <v>26</v>
      </c>
      <c r="M2071" s="26">
        <v>0</v>
      </c>
      <c r="N2071" s="20"/>
    </row>
    <row r="2072" spans="3:14">
      <c r="C2072" s="21">
        <v>45900</v>
      </c>
      <c r="D2072" s="20" t="s">
        <v>13</v>
      </c>
      <c r="E2072" s="20" t="s">
        <v>147</v>
      </c>
      <c r="F2072" s="20" t="s">
        <v>181</v>
      </c>
      <c r="G2072" s="20">
        <v>1858</v>
      </c>
      <c r="H2072" s="25">
        <v>0.49652777777777779</v>
      </c>
      <c r="I2072" s="25">
        <v>0.71527777777777779</v>
      </c>
      <c r="J2072" s="20">
        <v>40</v>
      </c>
      <c r="K2072" s="20">
        <v>4</v>
      </c>
      <c r="L2072" s="20">
        <v>36</v>
      </c>
      <c r="M2072" s="26">
        <v>10</v>
      </c>
      <c r="N2072" s="20"/>
    </row>
    <row r="2073" spans="3:14">
      <c r="C2073" s="21">
        <v>45900</v>
      </c>
      <c r="D2073" s="20" t="s">
        <v>13</v>
      </c>
      <c r="E2073" s="20" t="s">
        <v>424</v>
      </c>
      <c r="F2073" s="20" t="s">
        <v>549</v>
      </c>
      <c r="G2073" s="20">
        <v>5113</v>
      </c>
      <c r="H2073" s="25">
        <v>0.33333333333333331</v>
      </c>
      <c r="I2073" s="25">
        <v>0.40972222222222221</v>
      </c>
      <c r="J2073" s="20">
        <v>189</v>
      </c>
      <c r="K2073" s="20">
        <v>65</v>
      </c>
      <c r="L2073" s="20">
        <v>124</v>
      </c>
      <c r="M2073" s="26">
        <v>34.391534391534393</v>
      </c>
      <c r="N2073" s="20"/>
    </row>
    <row r="2074" spans="3:14">
      <c r="C2074" s="21">
        <v>45900</v>
      </c>
      <c r="D2074" s="20" t="s">
        <v>13</v>
      </c>
      <c r="E2074" s="20" t="s">
        <v>196</v>
      </c>
      <c r="F2074" s="20" t="s">
        <v>193</v>
      </c>
      <c r="G2074" s="20">
        <v>1801</v>
      </c>
      <c r="H2074" s="25">
        <v>0.4861111111111111</v>
      </c>
      <c r="I2074" s="25">
        <v>0.59027777777777779</v>
      </c>
      <c r="J2074" s="20">
        <v>20</v>
      </c>
      <c r="K2074" s="20">
        <v>0</v>
      </c>
      <c r="L2074" s="20">
        <v>20</v>
      </c>
      <c r="M2074" s="26">
        <v>0</v>
      </c>
      <c r="N2074" s="20"/>
    </row>
    <row r="2075" spans="3:14">
      <c r="C2075" s="21">
        <v>45900</v>
      </c>
      <c r="D2075" s="20" t="s">
        <v>13</v>
      </c>
      <c r="E2075" s="20" t="s">
        <v>346</v>
      </c>
      <c r="F2075" s="20" t="s">
        <v>250</v>
      </c>
      <c r="G2075" s="20">
        <v>573</v>
      </c>
      <c r="H2075" s="25">
        <v>0.4826388888888889</v>
      </c>
      <c r="I2075" s="25">
        <v>0.56597222222222221</v>
      </c>
      <c r="J2075" s="20">
        <v>45</v>
      </c>
      <c r="K2075" s="20">
        <v>0</v>
      </c>
      <c r="L2075" s="20">
        <v>45</v>
      </c>
      <c r="M2075" s="26">
        <v>0</v>
      </c>
      <c r="N2075" s="20"/>
    </row>
    <row r="2076" spans="3:14">
      <c r="C2076" s="21">
        <v>45900</v>
      </c>
      <c r="D2076" s="20" t="s">
        <v>13</v>
      </c>
      <c r="E2076" s="20" t="s">
        <v>358</v>
      </c>
      <c r="F2076" s="20" t="s">
        <v>528</v>
      </c>
      <c r="G2076" s="20">
        <v>416</v>
      </c>
      <c r="H2076" s="25">
        <v>0.51736111111111116</v>
      </c>
      <c r="I2076" s="25">
        <v>0.71875</v>
      </c>
      <c r="J2076" s="20">
        <v>36</v>
      </c>
      <c r="K2076" s="20">
        <v>0</v>
      </c>
      <c r="L2076" s="20">
        <v>36</v>
      </c>
      <c r="M2076" s="26">
        <v>0</v>
      </c>
      <c r="N2076" s="20"/>
    </row>
    <row r="2077" spans="3:14">
      <c r="C2077" s="21">
        <v>45900</v>
      </c>
      <c r="D2077" s="20" t="s">
        <v>13</v>
      </c>
      <c r="E2077" s="20" t="s">
        <v>358</v>
      </c>
      <c r="F2077" s="20" t="s">
        <v>278</v>
      </c>
      <c r="G2077" s="20">
        <v>787</v>
      </c>
      <c r="H2077" s="25">
        <v>0.64583333333333337</v>
      </c>
      <c r="I2077" s="25">
        <v>0.85069444444444442</v>
      </c>
      <c r="J2077" s="20">
        <v>45</v>
      </c>
      <c r="K2077" s="20">
        <v>0</v>
      </c>
      <c r="L2077" s="20">
        <v>45</v>
      </c>
      <c r="M2077" s="26">
        <v>0</v>
      </c>
      <c r="N2077" s="20"/>
    </row>
    <row r="2078" spans="3:14">
      <c r="C2078" s="21">
        <v>45900</v>
      </c>
      <c r="D2078" s="20" t="s">
        <v>13</v>
      </c>
      <c r="E2078" s="20" t="s">
        <v>236</v>
      </c>
      <c r="F2078" s="20" t="s">
        <v>250</v>
      </c>
      <c r="G2078" s="20">
        <v>809</v>
      </c>
      <c r="H2078" s="25">
        <v>0.49652777777777779</v>
      </c>
      <c r="I2078" s="25">
        <v>0.61805555555555558</v>
      </c>
      <c r="J2078" s="20">
        <v>45</v>
      </c>
      <c r="K2078" s="20">
        <v>29</v>
      </c>
      <c r="L2078" s="20">
        <v>16</v>
      </c>
      <c r="M2078" s="26">
        <v>64.444444444444443</v>
      </c>
      <c r="N2078" s="20"/>
    </row>
    <row r="2079" spans="3:14">
      <c r="C2079" s="21">
        <v>45900</v>
      </c>
      <c r="D2079" s="20" t="s">
        <v>13</v>
      </c>
      <c r="E2079" s="20" t="s">
        <v>394</v>
      </c>
      <c r="F2079" s="20" t="s">
        <v>395</v>
      </c>
      <c r="G2079" s="20">
        <v>434</v>
      </c>
      <c r="H2079" s="25">
        <v>0.64583333333333337</v>
      </c>
      <c r="I2079" s="25">
        <v>0.79513888888888884</v>
      </c>
      <c r="J2079" s="20">
        <v>35</v>
      </c>
      <c r="K2079" s="20">
        <v>4</v>
      </c>
      <c r="L2079" s="20">
        <v>31</v>
      </c>
      <c r="M2079" s="26">
        <v>11.428571428571429</v>
      </c>
      <c r="N2079" s="20"/>
    </row>
    <row r="2080" spans="3:14">
      <c r="C2080" s="21">
        <v>45900</v>
      </c>
      <c r="D2080" s="20" t="s">
        <v>424</v>
      </c>
      <c r="E2080" s="20" t="s">
        <v>13</v>
      </c>
      <c r="F2080" s="20" t="s">
        <v>549</v>
      </c>
      <c r="G2080" s="20">
        <v>5114</v>
      </c>
      <c r="H2080" s="25">
        <v>0.44444444444444442</v>
      </c>
      <c r="I2080" s="25">
        <v>0.51388888888888884</v>
      </c>
      <c r="J2080" s="20">
        <v>189</v>
      </c>
      <c r="K2080" s="20">
        <v>22</v>
      </c>
      <c r="L2080" s="20">
        <v>167</v>
      </c>
      <c r="M2080" s="26">
        <v>11.640211640211641</v>
      </c>
      <c r="N2080" s="20"/>
    </row>
    <row r="2081" spans="3:14">
      <c r="C2081" s="21">
        <v>45900</v>
      </c>
      <c r="D2081" s="20" t="s">
        <v>196</v>
      </c>
      <c r="E2081" s="20" t="s">
        <v>13</v>
      </c>
      <c r="F2081" s="20" t="s">
        <v>193</v>
      </c>
      <c r="G2081" s="20">
        <v>1804</v>
      </c>
      <c r="H2081" s="25">
        <v>0.62152777777777779</v>
      </c>
      <c r="I2081" s="25">
        <v>0.73263888888888884</v>
      </c>
      <c r="J2081" s="20">
        <v>20</v>
      </c>
      <c r="K2081" s="20">
        <v>0</v>
      </c>
      <c r="L2081" s="20">
        <v>20</v>
      </c>
      <c r="M2081" s="26">
        <v>0</v>
      </c>
      <c r="N2081" s="20"/>
    </row>
    <row r="2082" spans="3:14">
      <c r="C2082" s="21">
        <v>45900</v>
      </c>
      <c r="D2082" s="20" t="s">
        <v>346</v>
      </c>
      <c r="E2082" s="20" t="s">
        <v>13</v>
      </c>
      <c r="F2082" s="20" t="s">
        <v>250</v>
      </c>
      <c r="G2082" s="20">
        <v>572</v>
      </c>
      <c r="H2082" s="25">
        <v>0.53125</v>
      </c>
      <c r="I2082" s="25">
        <v>0.61805555555555558</v>
      </c>
      <c r="J2082" s="20">
        <v>30</v>
      </c>
      <c r="K2082" s="20">
        <v>2</v>
      </c>
      <c r="L2082" s="20">
        <v>28</v>
      </c>
      <c r="M2082" s="26">
        <v>6.666666666666667</v>
      </c>
      <c r="N2082" s="20"/>
    </row>
    <row r="2083" spans="3:14">
      <c r="C2083" s="21">
        <v>45900</v>
      </c>
      <c r="D2083" s="20" t="s">
        <v>358</v>
      </c>
      <c r="E2083" s="20" t="s">
        <v>13</v>
      </c>
      <c r="F2083" s="20" t="s">
        <v>528</v>
      </c>
      <c r="G2083" s="20">
        <v>415</v>
      </c>
      <c r="H2083" s="25">
        <v>0.34722222222222221</v>
      </c>
      <c r="I2083" s="25">
        <v>0.47569444444444442</v>
      </c>
      <c r="J2083" s="20">
        <v>36</v>
      </c>
      <c r="K2083" s="20">
        <v>0</v>
      </c>
      <c r="L2083" s="20">
        <v>36</v>
      </c>
      <c r="M2083" s="26">
        <v>0</v>
      </c>
      <c r="N2083" s="20"/>
    </row>
    <row r="2084" spans="3:14">
      <c r="C2084" s="21">
        <v>45900</v>
      </c>
      <c r="D2084" s="20" t="s">
        <v>358</v>
      </c>
      <c r="E2084" s="20" t="s">
        <v>22</v>
      </c>
      <c r="F2084" s="20" t="s">
        <v>278</v>
      </c>
      <c r="G2084" s="20">
        <v>788</v>
      </c>
      <c r="H2084" s="25">
        <v>0.89236111111111116</v>
      </c>
      <c r="I2084" s="25">
        <v>0</v>
      </c>
      <c r="J2084" s="20">
        <v>45</v>
      </c>
      <c r="K2084" s="20">
        <v>0</v>
      </c>
      <c r="L2084" s="20">
        <v>45</v>
      </c>
      <c r="M2084" s="26">
        <v>0</v>
      </c>
      <c r="N2084" s="20"/>
    </row>
    <row r="2085" spans="3:14">
      <c r="C2085" s="21">
        <v>45900</v>
      </c>
      <c r="D2085" s="20" t="s">
        <v>236</v>
      </c>
      <c r="E2085" s="20" t="s">
        <v>13</v>
      </c>
      <c r="F2085" s="20" t="s">
        <v>250</v>
      </c>
      <c r="G2085" s="20">
        <v>808</v>
      </c>
      <c r="H2085" s="25">
        <v>0.51736111111111116</v>
      </c>
      <c r="I2085" s="25">
        <v>0.64930555555555558</v>
      </c>
      <c r="J2085" s="20">
        <v>45</v>
      </c>
      <c r="K2085" s="20">
        <v>29</v>
      </c>
      <c r="L2085" s="20">
        <v>16</v>
      </c>
      <c r="M2085" s="26">
        <v>64.444444444444443</v>
      </c>
      <c r="N2085" s="20"/>
    </row>
    <row r="2086" spans="3:14">
      <c r="C2086" s="21">
        <v>45900</v>
      </c>
      <c r="D2086" s="20" t="s">
        <v>336</v>
      </c>
      <c r="E2086" s="20" t="s">
        <v>252</v>
      </c>
      <c r="F2086" s="20" t="s">
        <v>272</v>
      </c>
      <c r="G2086" s="20">
        <v>585</v>
      </c>
      <c r="H2086" s="25">
        <v>0.47916666666666669</v>
      </c>
      <c r="I2086" s="25">
        <v>0.53819444444444442</v>
      </c>
      <c r="J2086" s="20">
        <v>38</v>
      </c>
      <c r="K2086" s="20">
        <v>0</v>
      </c>
      <c r="L2086" s="20">
        <v>38</v>
      </c>
      <c r="M2086" s="26">
        <v>0</v>
      </c>
      <c r="N2086" s="20"/>
    </row>
    <row r="2087" spans="3:14">
      <c r="C2087" s="21">
        <v>45900</v>
      </c>
      <c r="D2087" s="20" t="s">
        <v>22</v>
      </c>
      <c r="E2087" s="20" t="s">
        <v>147</v>
      </c>
      <c r="F2087" s="20" t="s">
        <v>181</v>
      </c>
      <c r="G2087" s="20">
        <v>1302</v>
      </c>
      <c r="H2087" s="25">
        <v>0.4826388888888889</v>
      </c>
      <c r="I2087" s="25">
        <v>0.69097222222222221</v>
      </c>
      <c r="J2087" s="20">
        <v>22</v>
      </c>
      <c r="K2087" s="20">
        <v>0</v>
      </c>
      <c r="L2087" s="20">
        <v>22</v>
      </c>
      <c r="M2087" s="26">
        <v>0</v>
      </c>
      <c r="N2087" s="20"/>
    </row>
    <row r="2088" spans="3:14">
      <c r="C2088" s="21">
        <v>45900</v>
      </c>
      <c r="D2088" s="20" t="s">
        <v>214</v>
      </c>
      <c r="E2088" s="20" t="s">
        <v>13</v>
      </c>
      <c r="F2088" s="20" t="s">
        <v>549</v>
      </c>
      <c r="G2088" s="20">
        <v>5118</v>
      </c>
      <c r="H2088" s="25">
        <v>0.92361111111111116</v>
      </c>
      <c r="I2088" s="25">
        <v>2.7777777777777776E-2</v>
      </c>
      <c r="J2088" s="20">
        <v>189</v>
      </c>
      <c r="K2088" s="20">
        <v>75</v>
      </c>
      <c r="L2088" s="20">
        <v>114</v>
      </c>
      <c r="M2088" s="26">
        <v>39.682539682539684</v>
      </c>
      <c r="N2088" s="20"/>
    </row>
    <row r="2089" spans="3:14">
      <c r="C2089" s="21">
        <v>45900</v>
      </c>
      <c r="D2089" s="20" t="s">
        <v>394</v>
      </c>
      <c r="E2089" s="20" t="s">
        <v>555</v>
      </c>
      <c r="F2089" s="20" t="s">
        <v>395</v>
      </c>
      <c r="G2089" s="20">
        <v>3911</v>
      </c>
      <c r="H2089" s="25">
        <v>0.95486111111111116</v>
      </c>
      <c r="I2089" s="25">
        <v>0.99305555555555558</v>
      </c>
      <c r="J2089" s="20">
        <v>47</v>
      </c>
      <c r="K2089" s="20">
        <v>4</v>
      </c>
      <c r="L2089" s="20">
        <v>43</v>
      </c>
      <c r="M2089" s="26">
        <v>8.5106382978723403</v>
      </c>
      <c r="N2089" s="20"/>
    </row>
    <row r="2090" spans="3:14">
      <c r="C2090" s="21">
        <v>45900</v>
      </c>
      <c r="D2090" s="20" t="s">
        <v>394</v>
      </c>
      <c r="E2090" s="20" t="s">
        <v>13</v>
      </c>
      <c r="F2090" s="20" t="s">
        <v>395</v>
      </c>
      <c r="G2090" s="20">
        <v>433</v>
      </c>
      <c r="H2090" s="25">
        <v>0.44444444444444442</v>
      </c>
      <c r="I2090" s="25">
        <v>0.60763888888888884</v>
      </c>
      <c r="J2090" s="20">
        <v>47</v>
      </c>
      <c r="K2090" s="20">
        <v>47</v>
      </c>
      <c r="L2090" s="20">
        <v>0</v>
      </c>
      <c r="M2090" s="26">
        <v>100</v>
      </c>
      <c r="N2090" s="20"/>
    </row>
    <row r="2091" spans="3:14">
      <c r="C2091" s="21">
        <v>45900</v>
      </c>
      <c r="D2091" s="20" t="s">
        <v>24</v>
      </c>
      <c r="E2091" s="20" t="s">
        <v>198</v>
      </c>
      <c r="F2091" s="20" t="s">
        <v>549</v>
      </c>
      <c r="G2091" s="20">
        <v>5119</v>
      </c>
      <c r="H2091" s="25">
        <v>0.61805555555555558</v>
      </c>
      <c r="I2091" s="25">
        <v>0.70833333333333337</v>
      </c>
      <c r="J2091" s="20">
        <v>189</v>
      </c>
      <c r="K2091" s="20">
        <v>28</v>
      </c>
      <c r="L2091" s="20">
        <v>161</v>
      </c>
      <c r="M2091" s="26">
        <v>14.814814814814815</v>
      </c>
      <c r="N2091" s="20"/>
    </row>
    <row r="2092" spans="3:14">
      <c r="C2092" s="21">
        <v>45901</v>
      </c>
      <c r="D2092" s="20" t="s">
        <v>185</v>
      </c>
      <c r="E2092" s="20" t="s">
        <v>13</v>
      </c>
      <c r="F2092" s="20" t="s">
        <v>186</v>
      </c>
      <c r="G2092" s="20">
        <v>920</v>
      </c>
      <c r="H2092" s="25">
        <v>0.63888888888888884</v>
      </c>
      <c r="I2092" s="25">
        <v>0.78125</v>
      </c>
      <c r="J2092" s="20">
        <v>30</v>
      </c>
      <c r="K2092" s="20">
        <v>0</v>
      </c>
      <c r="L2092" s="20">
        <v>30</v>
      </c>
      <c r="M2092" s="26">
        <v>0</v>
      </c>
      <c r="N2092" s="20"/>
    </row>
    <row r="2093" spans="3:14">
      <c r="C2093" s="21">
        <v>45901</v>
      </c>
      <c r="D2093" s="20" t="s">
        <v>33</v>
      </c>
      <c r="E2093" s="20" t="s">
        <v>183</v>
      </c>
      <c r="F2093" s="20" t="s">
        <v>174</v>
      </c>
      <c r="G2093" s="20">
        <v>1010</v>
      </c>
      <c r="H2093" s="25">
        <v>0.64583333333333337</v>
      </c>
      <c r="I2093" s="25">
        <v>0.91666666666666663</v>
      </c>
      <c r="J2093" s="20">
        <v>88</v>
      </c>
      <c r="K2093" s="20">
        <v>28</v>
      </c>
      <c r="L2093" s="20">
        <v>60</v>
      </c>
      <c r="M2093" s="26">
        <v>31.818181818181817</v>
      </c>
      <c r="N2093" s="20"/>
    </row>
    <row r="2094" spans="3:14">
      <c r="C2094" s="21">
        <v>45901</v>
      </c>
      <c r="D2094" s="20" t="s">
        <v>36</v>
      </c>
      <c r="E2094" s="20" t="s">
        <v>183</v>
      </c>
      <c r="F2094" s="20" t="s">
        <v>174</v>
      </c>
      <c r="G2094" s="20">
        <v>1336</v>
      </c>
      <c r="H2094" s="25">
        <v>0.58680555555555558</v>
      </c>
      <c r="I2094" s="25">
        <v>0.82291666666666663</v>
      </c>
      <c r="J2094" s="20">
        <v>10</v>
      </c>
      <c r="K2094" s="20">
        <v>0</v>
      </c>
      <c r="L2094" s="20">
        <v>10</v>
      </c>
      <c r="M2094" s="26">
        <v>0</v>
      </c>
      <c r="N2094" s="20"/>
    </row>
    <row r="2095" spans="3:14">
      <c r="C2095" s="21">
        <v>45901</v>
      </c>
      <c r="D2095" s="20" t="s">
        <v>37</v>
      </c>
      <c r="E2095" s="20" t="s">
        <v>183</v>
      </c>
      <c r="F2095" s="20" t="s">
        <v>561</v>
      </c>
      <c r="G2095" s="20">
        <v>2722</v>
      </c>
      <c r="H2095" s="25">
        <v>0.67013888888888884</v>
      </c>
      <c r="I2095" s="25">
        <v>0.93055555555555558</v>
      </c>
      <c r="J2095" s="20">
        <v>10</v>
      </c>
      <c r="K2095" s="20">
        <v>0</v>
      </c>
      <c r="L2095" s="20">
        <v>10</v>
      </c>
      <c r="M2095" s="26">
        <v>0</v>
      </c>
      <c r="N2095" s="20"/>
    </row>
    <row r="2096" spans="3:14">
      <c r="C2096" s="21">
        <v>45901</v>
      </c>
      <c r="D2096" s="20" t="s">
        <v>173</v>
      </c>
      <c r="E2096" s="20" t="s">
        <v>36</v>
      </c>
      <c r="F2096" s="20" t="s">
        <v>174</v>
      </c>
      <c r="G2096" s="20">
        <v>1335</v>
      </c>
      <c r="H2096" s="25">
        <v>0.40277777777777779</v>
      </c>
      <c r="I2096" s="25">
        <v>0.54513888888888884</v>
      </c>
      <c r="J2096" s="20">
        <v>10</v>
      </c>
      <c r="K2096" s="20">
        <v>0</v>
      </c>
      <c r="L2096" s="20">
        <v>10</v>
      </c>
      <c r="M2096" s="26">
        <v>0</v>
      </c>
      <c r="N2096" s="20"/>
    </row>
    <row r="2097" spans="3:14">
      <c r="C2097" s="21">
        <v>45901</v>
      </c>
      <c r="D2097" s="20" t="s">
        <v>173</v>
      </c>
      <c r="E2097" s="20" t="s">
        <v>37</v>
      </c>
      <c r="F2097" s="20" t="s">
        <v>561</v>
      </c>
      <c r="G2097" s="20">
        <v>2721</v>
      </c>
      <c r="H2097" s="25">
        <v>0.45833333333333331</v>
      </c>
      <c r="I2097" s="25">
        <v>0.62847222222222221</v>
      </c>
      <c r="J2097" s="20">
        <v>10</v>
      </c>
      <c r="K2097" s="20">
        <v>0</v>
      </c>
      <c r="L2097" s="20">
        <v>10</v>
      </c>
      <c r="M2097" s="26">
        <v>0</v>
      </c>
      <c r="N2097" s="20"/>
    </row>
    <row r="2098" spans="3:14">
      <c r="C2098" s="21">
        <v>45901</v>
      </c>
      <c r="D2098" s="20" t="s">
        <v>173</v>
      </c>
      <c r="E2098" s="20" t="s">
        <v>13</v>
      </c>
      <c r="F2098" s="20" t="s">
        <v>174</v>
      </c>
      <c r="G2098" s="20">
        <v>1002</v>
      </c>
      <c r="H2098" s="25">
        <v>0.3125</v>
      </c>
      <c r="I2098" s="25">
        <v>0.4861111111111111</v>
      </c>
      <c r="J2098" s="20">
        <v>20</v>
      </c>
      <c r="K2098" s="20">
        <v>0</v>
      </c>
      <c r="L2098" s="20">
        <v>20</v>
      </c>
      <c r="M2098" s="26">
        <v>0</v>
      </c>
      <c r="N2098" s="20"/>
    </row>
    <row r="2099" spans="3:14">
      <c r="C2099" s="21">
        <v>45901</v>
      </c>
      <c r="D2099" s="20" t="s">
        <v>313</v>
      </c>
      <c r="E2099" s="20" t="s">
        <v>13</v>
      </c>
      <c r="F2099" s="20" t="s">
        <v>250</v>
      </c>
      <c r="G2099" s="20">
        <v>1916</v>
      </c>
      <c r="H2099" s="25">
        <v>0.4236111111111111</v>
      </c>
      <c r="I2099" s="25">
        <v>0.58680555555555558</v>
      </c>
      <c r="J2099" s="20">
        <v>30</v>
      </c>
      <c r="K2099" s="20">
        <v>0</v>
      </c>
      <c r="L2099" s="20">
        <v>30</v>
      </c>
      <c r="M2099" s="26">
        <v>0</v>
      </c>
      <c r="N2099" s="20"/>
    </row>
    <row r="2100" spans="3:14">
      <c r="C2100" s="21">
        <v>45901</v>
      </c>
      <c r="D2100" s="20" t="s">
        <v>147</v>
      </c>
      <c r="E2100" s="20" t="s">
        <v>180</v>
      </c>
      <c r="F2100" s="20" t="s">
        <v>181</v>
      </c>
      <c r="G2100" s="20">
        <v>2232</v>
      </c>
      <c r="H2100" s="25">
        <v>5.5555555555555552E-2</v>
      </c>
      <c r="I2100" s="25">
        <v>0.11805555555555555</v>
      </c>
      <c r="J2100" s="20">
        <v>26</v>
      </c>
      <c r="K2100" s="20">
        <v>0</v>
      </c>
      <c r="L2100" s="20">
        <v>26</v>
      </c>
      <c r="M2100" s="26">
        <v>0</v>
      </c>
      <c r="N2100" s="20"/>
    </row>
    <row r="2101" spans="3:14">
      <c r="C2101" s="21">
        <v>45901</v>
      </c>
      <c r="D2101" s="20" t="s">
        <v>266</v>
      </c>
      <c r="E2101" s="20" t="s">
        <v>30</v>
      </c>
      <c r="F2101" s="20" t="s">
        <v>558</v>
      </c>
      <c r="G2101" s="20">
        <v>619</v>
      </c>
      <c r="H2101" s="25">
        <v>0.41666666666666669</v>
      </c>
      <c r="I2101" s="25">
        <v>0.52430555555555558</v>
      </c>
      <c r="J2101" s="20">
        <v>40</v>
      </c>
      <c r="K2101" s="20">
        <v>0</v>
      </c>
      <c r="L2101" s="20">
        <v>40</v>
      </c>
      <c r="M2101" s="26">
        <v>0</v>
      </c>
      <c r="N2101" s="20"/>
    </row>
    <row r="2102" spans="3:14">
      <c r="C2102" s="21">
        <v>45901</v>
      </c>
      <c r="D2102" s="20" t="s">
        <v>13</v>
      </c>
      <c r="E2102" s="20" t="s">
        <v>185</v>
      </c>
      <c r="F2102" s="20" t="s">
        <v>186</v>
      </c>
      <c r="G2102" s="20">
        <v>921</v>
      </c>
      <c r="H2102" s="25">
        <v>0.81597222222222221</v>
      </c>
      <c r="I2102" s="25">
        <v>2.0833333333333332E-2</v>
      </c>
      <c r="J2102" s="20">
        <v>10</v>
      </c>
      <c r="K2102" s="20">
        <v>0</v>
      </c>
      <c r="L2102" s="20">
        <v>10</v>
      </c>
      <c r="M2102" s="26">
        <v>0</v>
      </c>
      <c r="N2102" s="20"/>
    </row>
    <row r="2103" spans="3:14">
      <c r="C2103" s="21">
        <v>45901</v>
      </c>
      <c r="D2103" s="20" t="s">
        <v>13</v>
      </c>
      <c r="E2103" s="20" t="s">
        <v>185</v>
      </c>
      <c r="F2103" s="20" t="s">
        <v>186</v>
      </c>
      <c r="G2103" s="20">
        <v>921</v>
      </c>
      <c r="H2103" s="25">
        <v>0.81597222222222221</v>
      </c>
      <c r="I2103" s="25">
        <v>0.99930555555555556</v>
      </c>
      <c r="J2103" s="20">
        <v>20</v>
      </c>
      <c r="K2103" s="20">
        <v>0</v>
      </c>
      <c r="L2103" s="20">
        <v>20</v>
      </c>
      <c r="M2103" s="26">
        <v>0</v>
      </c>
      <c r="N2103" s="20"/>
    </row>
    <row r="2104" spans="3:14">
      <c r="C2104" s="21">
        <v>45901</v>
      </c>
      <c r="D2104" s="20" t="s">
        <v>13</v>
      </c>
      <c r="E2104" s="20" t="s">
        <v>183</v>
      </c>
      <c r="F2104" s="20" t="s">
        <v>174</v>
      </c>
      <c r="G2104" s="20">
        <v>1002</v>
      </c>
      <c r="H2104" s="25">
        <v>0.52777777777777779</v>
      </c>
      <c r="I2104" s="25">
        <v>0.77777777777777779</v>
      </c>
      <c r="J2104" s="20">
        <v>21</v>
      </c>
      <c r="K2104" s="20">
        <v>21</v>
      </c>
      <c r="L2104" s="20">
        <v>0</v>
      </c>
      <c r="M2104" s="26">
        <v>100</v>
      </c>
      <c r="N2104" s="20"/>
    </row>
    <row r="2105" spans="3:14">
      <c r="C2105" s="21">
        <v>45901</v>
      </c>
      <c r="D2105" s="20" t="s">
        <v>13</v>
      </c>
      <c r="E2105" s="20" t="s">
        <v>229</v>
      </c>
      <c r="F2105" s="20" t="s">
        <v>556</v>
      </c>
      <c r="G2105" s="20">
        <v>587</v>
      </c>
      <c r="H2105" s="25">
        <v>0.89583333333333337</v>
      </c>
      <c r="I2105" s="25">
        <v>1.0416666666666666E-2</v>
      </c>
      <c r="J2105" s="20">
        <v>35</v>
      </c>
      <c r="K2105" s="20">
        <v>0</v>
      </c>
      <c r="L2105" s="20">
        <v>35</v>
      </c>
      <c r="M2105" s="26">
        <v>0</v>
      </c>
      <c r="N2105" s="20"/>
    </row>
    <row r="2106" spans="3:14">
      <c r="C2106" s="21">
        <v>45901</v>
      </c>
      <c r="D2106" s="20" t="s">
        <v>13</v>
      </c>
      <c r="E2106" s="20" t="s">
        <v>196</v>
      </c>
      <c r="F2106" s="20" t="s">
        <v>250</v>
      </c>
      <c r="G2106" s="20">
        <v>747</v>
      </c>
      <c r="H2106" s="25">
        <v>0.83680555555555558</v>
      </c>
      <c r="I2106" s="25">
        <v>0.94444444444444442</v>
      </c>
      <c r="J2106" s="20">
        <v>40</v>
      </c>
      <c r="K2106" s="20">
        <v>0</v>
      </c>
      <c r="L2106" s="20">
        <v>40</v>
      </c>
      <c r="M2106" s="26">
        <v>0</v>
      </c>
      <c r="N2106" s="20"/>
    </row>
    <row r="2107" spans="3:14">
      <c r="C2107" s="21">
        <v>45901</v>
      </c>
      <c r="D2107" s="20" t="s">
        <v>13</v>
      </c>
      <c r="E2107" s="20" t="s">
        <v>557</v>
      </c>
      <c r="F2107" s="20" t="s">
        <v>250</v>
      </c>
      <c r="G2107" s="20">
        <v>1219</v>
      </c>
      <c r="H2107" s="25">
        <v>0.3125</v>
      </c>
      <c r="I2107" s="25">
        <v>0.38194444444444442</v>
      </c>
      <c r="J2107" s="20">
        <v>30</v>
      </c>
      <c r="K2107" s="20">
        <v>0</v>
      </c>
      <c r="L2107" s="20">
        <v>30</v>
      </c>
      <c r="M2107" s="26">
        <v>0</v>
      </c>
      <c r="N2107" s="20"/>
    </row>
    <row r="2108" spans="3:14">
      <c r="C2108" s="21">
        <v>45901</v>
      </c>
      <c r="D2108" s="20" t="s">
        <v>196</v>
      </c>
      <c r="E2108" s="20" t="s">
        <v>13</v>
      </c>
      <c r="F2108" s="20" t="s">
        <v>250</v>
      </c>
      <c r="G2108" s="20">
        <v>748</v>
      </c>
      <c r="H2108" s="25">
        <v>0.3125</v>
      </c>
      <c r="I2108" s="25">
        <v>0.43055555555555558</v>
      </c>
      <c r="J2108" s="20">
        <v>40</v>
      </c>
      <c r="K2108" s="20">
        <v>0</v>
      </c>
      <c r="L2108" s="20">
        <v>40</v>
      </c>
      <c r="M2108" s="26">
        <v>0</v>
      </c>
      <c r="N2108" s="20"/>
    </row>
    <row r="2109" spans="3:14">
      <c r="C2109" s="21">
        <v>45901</v>
      </c>
      <c r="D2109" s="20" t="s">
        <v>348</v>
      </c>
      <c r="E2109" s="20" t="s">
        <v>13</v>
      </c>
      <c r="F2109" s="20" t="s">
        <v>549</v>
      </c>
      <c r="G2109" s="20">
        <v>5116</v>
      </c>
      <c r="H2109" s="25">
        <v>0.50347222222222221</v>
      </c>
      <c r="I2109" s="25">
        <v>0.63888888888888884</v>
      </c>
      <c r="J2109" s="20">
        <v>234</v>
      </c>
      <c r="K2109" s="20">
        <v>18</v>
      </c>
      <c r="L2109" s="20">
        <v>216</v>
      </c>
      <c r="M2109" s="26">
        <v>7.6923076923076925</v>
      </c>
      <c r="N2109" s="20"/>
    </row>
    <row r="2110" spans="3:14">
      <c r="C2110" s="21">
        <v>45902</v>
      </c>
      <c r="D2110" s="20" t="s">
        <v>33</v>
      </c>
      <c r="E2110" s="20" t="s">
        <v>147</v>
      </c>
      <c r="F2110" s="20" t="s">
        <v>181</v>
      </c>
      <c r="G2110" s="20">
        <v>1304</v>
      </c>
      <c r="H2110" s="25">
        <v>0.50347222222222221</v>
      </c>
      <c r="I2110" s="25">
        <v>0.72569444444444442</v>
      </c>
      <c r="J2110" s="20">
        <v>12</v>
      </c>
      <c r="K2110" s="20">
        <v>0</v>
      </c>
      <c r="L2110" s="20">
        <v>12</v>
      </c>
      <c r="M2110" s="26">
        <v>0</v>
      </c>
      <c r="N2110" s="20"/>
    </row>
    <row r="2111" spans="3:14">
      <c r="C2111" s="21">
        <v>45902</v>
      </c>
      <c r="D2111" s="20" t="s">
        <v>36</v>
      </c>
      <c r="E2111" s="20" t="s">
        <v>147</v>
      </c>
      <c r="F2111" s="20" t="s">
        <v>181</v>
      </c>
      <c r="G2111" s="20">
        <v>1854</v>
      </c>
      <c r="H2111" s="25">
        <v>0.5</v>
      </c>
      <c r="I2111" s="25">
        <v>0.69097222222222221</v>
      </c>
      <c r="J2111" s="20">
        <v>16</v>
      </c>
      <c r="K2111" s="20">
        <v>13</v>
      </c>
      <c r="L2111" s="20">
        <v>3</v>
      </c>
      <c r="M2111" s="26">
        <v>81.25</v>
      </c>
      <c r="N2111" s="20"/>
    </row>
    <row r="2112" spans="3:14">
      <c r="C2112" s="21">
        <v>45902</v>
      </c>
      <c r="D2112" s="20" t="s">
        <v>37</v>
      </c>
      <c r="E2112" s="20" t="s">
        <v>147</v>
      </c>
      <c r="F2112" s="20" t="s">
        <v>181</v>
      </c>
      <c r="G2112" s="20">
        <v>1316</v>
      </c>
      <c r="H2112" s="25">
        <v>0.50347222222222221</v>
      </c>
      <c r="I2112" s="25">
        <v>0.71875</v>
      </c>
      <c r="J2112" s="20">
        <v>16</v>
      </c>
      <c r="K2112" s="20">
        <v>3</v>
      </c>
      <c r="L2112" s="20">
        <v>13</v>
      </c>
      <c r="M2112" s="26">
        <v>18.75</v>
      </c>
      <c r="N2112" s="20"/>
    </row>
    <row r="2113" spans="3:14">
      <c r="C2113" s="21">
        <v>45902</v>
      </c>
      <c r="D2113" s="20" t="s">
        <v>147</v>
      </c>
      <c r="E2113" s="20" t="s">
        <v>33</v>
      </c>
      <c r="F2113" s="20" t="s">
        <v>181</v>
      </c>
      <c r="G2113" s="20">
        <v>1305</v>
      </c>
      <c r="H2113" s="25">
        <v>0.55208333333333337</v>
      </c>
      <c r="I2113" s="25">
        <v>0.70833333333333337</v>
      </c>
      <c r="J2113" s="20">
        <v>22</v>
      </c>
      <c r="K2113" s="20">
        <v>0</v>
      </c>
      <c r="L2113" s="20">
        <v>22</v>
      </c>
      <c r="M2113" s="26">
        <v>0</v>
      </c>
      <c r="N2113" s="20"/>
    </row>
    <row r="2114" spans="3:14">
      <c r="C2114" s="21">
        <v>45902</v>
      </c>
      <c r="D2114" s="20" t="s">
        <v>147</v>
      </c>
      <c r="E2114" s="20" t="s">
        <v>180</v>
      </c>
      <c r="F2114" s="20" t="s">
        <v>181</v>
      </c>
      <c r="G2114" s="20">
        <v>2020</v>
      </c>
      <c r="H2114" s="25">
        <v>0.76736111111111116</v>
      </c>
      <c r="I2114" s="25">
        <v>0.82986111111111116</v>
      </c>
      <c r="J2114" s="20">
        <v>28</v>
      </c>
      <c r="K2114" s="20">
        <v>13</v>
      </c>
      <c r="L2114" s="20">
        <v>15</v>
      </c>
      <c r="M2114" s="26">
        <v>46.428571428571431</v>
      </c>
      <c r="N2114" s="20"/>
    </row>
    <row r="2115" spans="3:14">
      <c r="C2115" s="21">
        <v>45902</v>
      </c>
      <c r="D2115" s="20" t="s">
        <v>147</v>
      </c>
      <c r="E2115" s="20" t="s">
        <v>180</v>
      </c>
      <c r="F2115" s="20" t="s">
        <v>181</v>
      </c>
      <c r="G2115" s="20">
        <v>2022</v>
      </c>
      <c r="H2115" s="25">
        <v>0.83680555555555558</v>
      </c>
      <c r="I2115" s="25">
        <v>0.89930555555555558</v>
      </c>
      <c r="J2115" s="20">
        <v>28</v>
      </c>
      <c r="K2115" s="20">
        <v>3</v>
      </c>
      <c r="L2115" s="20">
        <v>25</v>
      </c>
      <c r="M2115" s="26">
        <v>10.714285714285714</v>
      </c>
      <c r="N2115" s="20"/>
    </row>
    <row r="2116" spans="3:14">
      <c r="C2116" s="21">
        <v>45902</v>
      </c>
      <c r="D2116" s="20" t="s">
        <v>147</v>
      </c>
      <c r="E2116" s="20" t="s">
        <v>180</v>
      </c>
      <c r="F2116" s="20" t="s">
        <v>181</v>
      </c>
      <c r="G2116" s="20">
        <v>2026</v>
      </c>
      <c r="H2116" s="25">
        <v>0.89236111111111116</v>
      </c>
      <c r="I2116" s="25">
        <v>0.95486111111111116</v>
      </c>
      <c r="J2116" s="20">
        <v>30</v>
      </c>
      <c r="K2116" s="20">
        <v>2</v>
      </c>
      <c r="L2116" s="20">
        <v>28</v>
      </c>
      <c r="M2116" s="26">
        <v>6.666666666666667</v>
      </c>
      <c r="N2116" s="20"/>
    </row>
    <row r="2117" spans="3:14">
      <c r="C2117" s="21">
        <v>45902</v>
      </c>
      <c r="D2117" s="20" t="s">
        <v>147</v>
      </c>
      <c r="E2117" s="20" t="s">
        <v>36</v>
      </c>
      <c r="F2117" s="20" t="s">
        <v>181</v>
      </c>
      <c r="G2117" s="20">
        <v>1855</v>
      </c>
      <c r="H2117" s="25">
        <v>0.59722222222222221</v>
      </c>
      <c r="I2117" s="25">
        <v>0.71180555555555558</v>
      </c>
      <c r="J2117" s="20">
        <v>26</v>
      </c>
      <c r="K2117" s="20">
        <v>2</v>
      </c>
      <c r="L2117" s="20">
        <v>24</v>
      </c>
      <c r="M2117" s="26">
        <v>7.6923076923076925</v>
      </c>
      <c r="N2117" s="20"/>
    </row>
    <row r="2118" spans="3:14">
      <c r="C2118" s="21">
        <v>45902</v>
      </c>
      <c r="D2118" s="20" t="s">
        <v>147</v>
      </c>
      <c r="E2118" s="20" t="s">
        <v>37</v>
      </c>
      <c r="F2118" s="20" t="s">
        <v>181</v>
      </c>
      <c r="G2118" s="20">
        <v>1315</v>
      </c>
      <c r="H2118" s="25">
        <v>0.32291666666666669</v>
      </c>
      <c r="I2118" s="25">
        <v>0.46180555555555558</v>
      </c>
      <c r="J2118" s="20">
        <v>26</v>
      </c>
      <c r="K2118" s="20">
        <v>8</v>
      </c>
      <c r="L2118" s="20">
        <v>18</v>
      </c>
      <c r="M2118" s="26">
        <v>30.76923076923077</v>
      </c>
      <c r="N2118" s="20"/>
    </row>
    <row r="2119" spans="3:14">
      <c r="C2119" s="21">
        <v>45902</v>
      </c>
      <c r="D2119" s="20" t="s">
        <v>147</v>
      </c>
      <c r="E2119" s="20" t="s">
        <v>13</v>
      </c>
      <c r="F2119" s="20" t="s">
        <v>181</v>
      </c>
      <c r="G2119" s="20">
        <v>1859</v>
      </c>
      <c r="H2119" s="25">
        <v>0.55208333333333337</v>
      </c>
      <c r="I2119" s="25">
        <v>0.70138888888888884</v>
      </c>
      <c r="J2119" s="20">
        <v>30</v>
      </c>
      <c r="K2119" s="20">
        <v>0</v>
      </c>
      <c r="L2119" s="20">
        <v>30</v>
      </c>
      <c r="M2119" s="26">
        <v>0</v>
      </c>
      <c r="N2119" s="20"/>
    </row>
    <row r="2120" spans="3:14">
      <c r="C2120" s="21">
        <v>45902</v>
      </c>
      <c r="D2120" s="20" t="s">
        <v>147</v>
      </c>
      <c r="E2120" s="20" t="s">
        <v>22</v>
      </c>
      <c r="F2120" s="20" t="s">
        <v>181</v>
      </c>
      <c r="G2120" s="20">
        <v>1313</v>
      </c>
      <c r="H2120" s="25">
        <v>0.59375</v>
      </c>
      <c r="I2120" s="25">
        <v>0.72569444444444442</v>
      </c>
      <c r="J2120" s="20">
        <v>22</v>
      </c>
      <c r="K2120" s="20">
        <v>4</v>
      </c>
      <c r="L2120" s="20">
        <v>18</v>
      </c>
      <c r="M2120" s="26">
        <v>18.181818181818183</v>
      </c>
      <c r="N2120" s="20"/>
    </row>
    <row r="2121" spans="3:14">
      <c r="C2121" s="21">
        <v>45902</v>
      </c>
      <c r="D2121" s="20" t="s">
        <v>13</v>
      </c>
      <c r="E2121" s="20" t="s">
        <v>209</v>
      </c>
      <c r="F2121" s="20" t="s">
        <v>250</v>
      </c>
      <c r="G2121" s="20">
        <v>935</v>
      </c>
      <c r="H2121" s="25">
        <v>0.5</v>
      </c>
      <c r="I2121" s="25">
        <v>0.61805555555555558</v>
      </c>
      <c r="J2121" s="20">
        <v>45</v>
      </c>
      <c r="K2121" s="20">
        <v>1</v>
      </c>
      <c r="L2121" s="20">
        <v>44</v>
      </c>
      <c r="M2121" s="26">
        <v>2.2222222222222223</v>
      </c>
      <c r="N2121" s="20"/>
    </row>
    <row r="2122" spans="3:14">
      <c r="C2122" s="21">
        <v>45902</v>
      </c>
      <c r="D2122" s="20" t="s">
        <v>13</v>
      </c>
      <c r="E2122" s="20" t="s">
        <v>147</v>
      </c>
      <c r="F2122" s="20" t="s">
        <v>181</v>
      </c>
      <c r="G2122" s="20">
        <v>1858</v>
      </c>
      <c r="H2122" s="25">
        <v>0.5</v>
      </c>
      <c r="I2122" s="25">
        <v>0.71527777777777779</v>
      </c>
      <c r="J2122" s="20">
        <v>30</v>
      </c>
      <c r="K2122" s="20">
        <v>2</v>
      </c>
      <c r="L2122" s="20">
        <v>28</v>
      </c>
      <c r="M2122" s="26">
        <v>6.666666666666667</v>
      </c>
      <c r="N2122" s="20"/>
    </row>
    <row r="2123" spans="3:14">
      <c r="C2123" s="21">
        <v>45902</v>
      </c>
      <c r="D2123" s="20" t="s">
        <v>13</v>
      </c>
      <c r="E2123" s="20" t="s">
        <v>358</v>
      </c>
      <c r="F2123" s="20" t="s">
        <v>528</v>
      </c>
      <c r="G2123" s="20">
        <v>416</v>
      </c>
      <c r="H2123" s="25">
        <v>0.51736111111111116</v>
      </c>
      <c r="I2123" s="25">
        <v>0.71875</v>
      </c>
      <c r="J2123" s="20">
        <v>35</v>
      </c>
      <c r="K2123" s="20">
        <v>33</v>
      </c>
      <c r="L2123" s="20">
        <v>2</v>
      </c>
      <c r="M2123" s="26">
        <v>94.285714285714292</v>
      </c>
      <c r="N2123" s="20"/>
    </row>
    <row r="2124" spans="3:14">
      <c r="C2124" s="21">
        <v>45902</v>
      </c>
      <c r="D2124" s="20" t="s">
        <v>13</v>
      </c>
      <c r="E2124" s="20" t="s">
        <v>291</v>
      </c>
      <c r="F2124" s="20" t="s">
        <v>292</v>
      </c>
      <c r="G2124" s="20">
        <v>686</v>
      </c>
      <c r="H2124" s="25">
        <v>0.4513888888888889</v>
      </c>
      <c r="I2124" s="25">
        <v>0.65625</v>
      </c>
      <c r="J2124" s="20">
        <v>46</v>
      </c>
      <c r="K2124" s="20">
        <v>0</v>
      </c>
      <c r="L2124" s="20">
        <v>46</v>
      </c>
      <c r="M2124" s="26">
        <v>0</v>
      </c>
      <c r="N2124" s="20"/>
    </row>
    <row r="2125" spans="3:14">
      <c r="C2125" s="21">
        <v>45902</v>
      </c>
      <c r="D2125" s="20" t="s">
        <v>13</v>
      </c>
      <c r="E2125" s="20" t="s">
        <v>254</v>
      </c>
      <c r="F2125" s="20" t="s">
        <v>250</v>
      </c>
      <c r="G2125" s="20">
        <v>941</v>
      </c>
      <c r="H2125" s="25">
        <v>0.66666666666666663</v>
      </c>
      <c r="I2125" s="25">
        <v>0.78125</v>
      </c>
      <c r="J2125" s="20">
        <v>45</v>
      </c>
      <c r="K2125" s="20">
        <v>4</v>
      </c>
      <c r="L2125" s="20">
        <v>41</v>
      </c>
      <c r="M2125" s="26">
        <v>8.8888888888888893</v>
      </c>
      <c r="N2125" s="20"/>
    </row>
    <row r="2126" spans="3:14">
      <c r="C2126" s="21">
        <v>45902</v>
      </c>
      <c r="D2126" s="20" t="s">
        <v>358</v>
      </c>
      <c r="E2126" s="20" t="s">
        <v>13</v>
      </c>
      <c r="F2126" s="20" t="s">
        <v>528</v>
      </c>
      <c r="G2126" s="20">
        <v>415</v>
      </c>
      <c r="H2126" s="25">
        <v>0.34722222222222221</v>
      </c>
      <c r="I2126" s="25">
        <v>0.47569444444444442</v>
      </c>
      <c r="J2126" s="20">
        <v>35</v>
      </c>
      <c r="K2126" s="20">
        <v>0</v>
      </c>
      <c r="L2126" s="20">
        <v>35</v>
      </c>
      <c r="M2126" s="26">
        <v>0</v>
      </c>
      <c r="N2126" s="20"/>
    </row>
    <row r="2127" spans="3:14">
      <c r="C2127" s="21">
        <v>45902</v>
      </c>
      <c r="D2127" s="20" t="s">
        <v>236</v>
      </c>
      <c r="E2127" s="20" t="s">
        <v>13</v>
      </c>
      <c r="F2127" s="20" t="s">
        <v>250</v>
      </c>
      <c r="G2127" s="20">
        <v>812</v>
      </c>
      <c r="H2127" s="25">
        <v>0.81944444444444442</v>
      </c>
      <c r="I2127" s="25">
        <v>0.95138888888888884</v>
      </c>
      <c r="J2127" s="20">
        <v>30</v>
      </c>
      <c r="K2127" s="20">
        <v>0</v>
      </c>
      <c r="L2127" s="20">
        <v>30</v>
      </c>
      <c r="M2127" s="26">
        <v>0</v>
      </c>
      <c r="N2127" s="20"/>
    </row>
    <row r="2128" spans="3:14">
      <c r="C2128" s="21">
        <v>45902</v>
      </c>
      <c r="D2128" s="20" t="s">
        <v>236</v>
      </c>
      <c r="E2128" s="20" t="s">
        <v>13</v>
      </c>
      <c r="F2128" s="20" t="s">
        <v>278</v>
      </c>
      <c r="G2128" s="20">
        <v>768</v>
      </c>
      <c r="H2128" s="25">
        <v>0.94791666666666663</v>
      </c>
      <c r="I2128" s="25">
        <v>7.2916666666666671E-2</v>
      </c>
      <c r="J2128" s="20">
        <v>45</v>
      </c>
      <c r="K2128" s="20">
        <v>0</v>
      </c>
      <c r="L2128" s="20">
        <v>45</v>
      </c>
      <c r="M2128" s="26">
        <v>0</v>
      </c>
      <c r="N2128" s="20"/>
    </row>
    <row r="2129" spans="3:14">
      <c r="C2129" s="21">
        <v>45902</v>
      </c>
      <c r="D2129" s="20" t="s">
        <v>22</v>
      </c>
      <c r="E2129" s="20" t="s">
        <v>147</v>
      </c>
      <c r="F2129" s="20" t="s">
        <v>181</v>
      </c>
      <c r="G2129" s="20">
        <v>1302</v>
      </c>
      <c r="H2129" s="25">
        <v>0.50347222222222221</v>
      </c>
      <c r="I2129" s="25">
        <v>0.70486111111111116</v>
      </c>
      <c r="J2129" s="20">
        <v>12</v>
      </c>
      <c r="K2129" s="20">
        <v>0</v>
      </c>
      <c r="L2129" s="20">
        <v>12</v>
      </c>
      <c r="M2129" s="26">
        <v>0</v>
      </c>
      <c r="N2129" s="20"/>
    </row>
    <row r="2130" spans="3:14">
      <c r="C2130" s="21">
        <v>45902</v>
      </c>
      <c r="D2130" s="20" t="s">
        <v>254</v>
      </c>
      <c r="E2130" s="20" t="s">
        <v>13</v>
      </c>
      <c r="F2130" s="20" t="s">
        <v>250</v>
      </c>
      <c r="G2130" s="20">
        <v>940</v>
      </c>
      <c r="H2130" s="25">
        <v>0.45833333333333331</v>
      </c>
      <c r="I2130" s="25">
        <v>0.57986111111111116</v>
      </c>
      <c r="J2130" s="20">
        <v>45</v>
      </c>
      <c r="K2130" s="20">
        <v>0</v>
      </c>
      <c r="L2130" s="20">
        <v>45</v>
      </c>
      <c r="M2130" s="26">
        <v>0</v>
      </c>
      <c r="N2130" s="20"/>
    </row>
    <row r="2131" spans="3:14">
      <c r="C2131" s="21">
        <v>45902</v>
      </c>
      <c r="D2131" s="20" t="s">
        <v>24</v>
      </c>
      <c r="E2131" s="20" t="s">
        <v>232</v>
      </c>
      <c r="F2131" s="20" t="s">
        <v>278</v>
      </c>
      <c r="G2131" s="20">
        <v>766</v>
      </c>
      <c r="H2131" s="25">
        <v>0.63888888888888884</v>
      </c>
      <c r="I2131" s="25">
        <v>0.75347222222222221</v>
      </c>
      <c r="J2131" s="20">
        <v>45</v>
      </c>
      <c r="K2131" s="20">
        <v>16</v>
      </c>
      <c r="L2131" s="20">
        <v>29</v>
      </c>
      <c r="M2131" s="26">
        <v>35.555555555555557</v>
      </c>
      <c r="N2131" s="20"/>
    </row>
    <row r="2132" spans="3:14">
      <c r="C2132" s="21">
        <v>45903</v>
      </c>
      <c r="D2132" s="20" t="s">
        <v>185</v>
      </c>
      <c r="E2132" s="20" t="s">
        <v>147</v>
      </c>
      <c r="F2132" s="20" t="s">
        <v>181</v>
      </c>
      <c r="G2132" s="20">
        <v>2333</v>
      </c>
      <c r="H2132" s="25">
        <v>0.79513888888888884</v>
      </c>
      <c r="I2132" s="25">
        <v>0.85763888888888884</v>
      </c>
      <c r="J2132" s="20">
        <v>40</v>
      </c>
      <c r="K2132" s="20">
        <v>0</v>
      </c>
      <c r="L2132" s="20">
        <v>40</v>
      </c>
      <c r="M2132" s="26">
        <v>0</v>
      </c>
      <c r="N2132" s="20"/>
    </row>
    <row r="2133" spans="3:14">
      <c r="C2133" s="21">
        <v>45903</v>
      </c>
      <c r="D2133" s="20" t="s">
        <v>175</v>
      </c>
      <c r="E2133" s="20" t="s">
        <v>173</v>
      </c>
      <c r="F2133" s="20" t="s">
        <v>257</v>
      </c>
      <c r="G2133" s="20">
        <v>8055</v>
      </c>
      <c r="H2133" s="25">
        <v>0.5625</v>
      </c>
      <c r="I2133" s="25">
        <v>0.61458333333333337</v>
      </c>
      <c r="J2133" s="20">
        <v>20</v>
      </c>
      <c r="K2133" s="20">
        <v>0</v>
      </c>
      <c r="L2133" s="20">
        <v>20</v>
      </c>
      <c r="M2133" s="26">
        <v>0</v>
      </c>
      <c r="N2133" s="20"/>
    </row>
    <row r="2134" spans="3:14">
      <c r="C2134" s="21">
        <v>45903</v>
      </c>
      <c r="D2134" s="20" t="s">
        <v>13</v>
      </c>
      <c r="E2134" s="20" t="s">
        <v>153</v>
      </c>
      <c r="F2134" s="20" t="s">
        <v>498</v>
      </c>
      <c r="G2134" s="20">
        <v>710</v>
      </c>
      <c r="H2134" s="25">
        <v>0.46180555555555558</v>
      </c>
      <c r="I2134" s="25">
        <v>0.24652777777777779</v>
      </c>
      <c r="J2134" s="20">
        <v>27</v>
      </c>
      <c r="K2134" s="20">
        <v>26</v>
      </c>
      <c r="L2134" s="20">
        <v>1</v>
      </c>
      <c r="M2134" s="26">
        <v>96.296296296296291</v>
      </c>
      <c r="N2134" s="20"/>
    </row>
    <row r="2135" spans="3:14">
      <c r="C2135" s="21">
        <v>45904</v>
      </c>
      <c r="D2135" s="20" t="s">
        <v>37</v>
      </c>
      <c r="E2135" s="20" t="s">
        <v>196</v>
      </c>
      <c r="F2135" s="20" t="s">
        <v>193</v>
      </c>
      <c r="G2135" s="20">
        <v>1831</v>
      </c>
      <c r="H2135" s="25">
        <v>0.30208333333333331</v>
      </c>
      <c r="I2135" s="25">
        <v>0.3923611111111111</v>
      </c>
      <c r="J2135" s="20">
        <v>12</v>
      </c>
      <c r="K2135" s="20">
        <v>0</v>
      </c>
      <c r="L2135" s="20">
        <v>12</v>
      </c>
      <c r="M2135" s="26">
        <v>0</v>
      </c>
      <c r="N2135" s="20"/>
    </row>
    <row r="2136" spans="3:14">
      <c r="C2136" s="21">
        <v>45904</v>
      </c>
      <c r="D2136" s="20" t="s">
        <v>13</v>
      </c>
      <c r="E2136" s="20" t="s">
        <v>111</v>
      </c>
      <c r="F2136" s="20" t="s">
        <v>265</v>
      </c>
      <c r="G2136" s="20">
        <v>104</v>
      </c>
      <c r="H2136" s="25">
        <v>0.90625</v>
      </c>
      <c r="I2136" s="25">
        <v>0.27430555555555558</v>
      </c>
      <c r="J2136" s="20">
        <v>27</v>
      </c>
      <c r="K2136" s="20">
        <v>8</v>
      </c>
      <c r="L2136" s="20">
        <v>19</v>
      </c>
      <c r="M2136" s="26">
        <v>29.62962962962963</v>
      </c>
      <c r="N2136" s="20"/>
    </row>
    <row r="2137" spans="3:14">
      <c r="C2137" s="21">
        <v>45904</v>
      </c>
      <c r="D2137" s="20" t="s">
        <v>13</v>
      </c>
      <c r="E2137" s="20" t="s">
        <v>544</v>
      </c>
      <c r="F2137" s="20" t="s">
        <v>250</v>
      </c>
      <c r="G2137" s="20">
        <v>1241</v>
      </c>
      <c r="H2137" s="25">
        <v>0.66666666666666663</v>
      </c>
      <c r="I2137" s="25">
        <v>0.76388888888888884</v>
      </c>
      <c r="J2137" s="20">
        <v>50</v>
      </c>
      <c r="K2137" s="20">
        <v>0</v>
      </c>
      <c r="L2137" s="20">
        <v>50</v>
      </c>
      <c r="M2137" s="26">
        <v>0</v>
      </c>
      <c r="N2137" s="20"/>
    </row>
    <row r="2138" spans="3:14">
      <c r="C2138" s="21">
        <v>45904</v>
      </c>
      <c r="D2138" s="20" t="s">
        <v>13</v>
      </c>
      <c r="E2138" s="20" t="s">
        <v>545</v>
      </c>
      <c r="F2138" s="20" t="s">
        <v>250</v>
      </c>
      <c r="G2138" s="20">
        <v>689</v>
      </c>
      <c r="H2138" s="25">
        <v>0.71527777777777779</v>
      </c>
      <c r="I2138" s="25">
        <v>0.81597222222222221</v>
      </c>
      <c r="J2138" s="20">
        <v>45</v>
      </c>
      <c r="K2138" s="20">
        <v>8</v>
      </c>
      <c r="L2138" s="20">
        <v>37</v>
      </c>
      <c r="M2138" s="26">
        <v>17.777777777777779</v>
      </c>
      <c r="N2138" s="20"/>
    </row>
    <row r="2139" spans="3:14">
      <c r="C2139" s="21">
        <v>45904</v>
      </c>
      <c r="D2139" s="20" t="s">
        <v>13</v>
      </c>
      <c r="E2139" s="20" t="s">
        <v>196</v>
      </c>
      <c r="F2139" s="20" t="s">
        <v>475</v>
      </c>
      <c r="G2139" s="20">
        <v>1517</v>
      </c>
      <c r="H2139" s="25">
        <v>0.625</v>
      </c>
      <c r="I2139" s="25">
        <v>0.73263888888888884</v>
      </c>
      <c r="J2139" s="20">
        <v>40</v>
      </c>
      <c r="K2139" s="20">
        <v>6</v>
      </c>
      <c r="L2139" s="20">
        <v>34</v>
      </c>
      <c r="M2139" s="26">
        <v>15</v>
      </c>
      <c r="N2139" s="20"/>
    </row>
    <row r="2140" spans="3:14">
      <c r="C2140" s="21">
        <v>45904</v>
      </c>
      <c r="D2140" s="20" t="s">
        <v>153</v>
      </c>
      <c r="E2140" s="20" t="s">
        <v>503</v>
      </c>
      <c r="F2140" s="20" t="s">
        <v>498</v>
      </c>
      <c r="G2140" s="20">
        <v>5129</v>
      </c>
      <c r="H2140" s="25">
        <v>0.37847222222222221</v>
      </c>
      <c r="I2140" s="25">
        <v>0.47222222222222221</v>
      </c>
      <c r="J2140" s="20">
        <v>27</v>
      </c>
      <c r="K2140" s="20">
        <v>26</v>
      </c>
      <c r="L2140" s="20">
        <v>1</v>
      </c>
      <c r="M2140" s="26">
        <v>96.296296296296291</v>
      </c>
      <c r="N2140" s="20"/>
    </row>
    <row r="2141" spans="3:14">
      <c r="C2141" s="21">
        <v>45905</v>
      </c>
      <c r="D2141" s="20" t="s">
        <v>562</v>
      </c>
      <c r="E2141" s="20" t="s">
        <v>173</v>
      </c>
      <c r="F2141" s="20" t="s">
        <v>174</v>
      </c>
      <c r="G2141" s="20">
        <v>1012</v>
      </c>
      <c r="H2141" s="25">
        <v>0.46875</v>
      </c>
      <c r="I2141" s="25">
        <v>0.54166666666666663</v>
      </c>
      <c r="J2141" s="20">
        <v>88</v>
      </c>
      <c r="K2141" s="20">
        <v>28</v>
      </c>
      <c r="L2141" s="20">
        <v>60</v>
      </c>
      <c r="M2141" s="26">
        <v>31.818181818181817</v>
      </c>
      <c r="N2141" s="20"/>
    </row>
    <row r="2142" spans="3:14">
      <c r="C2142" s="21">
        <v>45905</v>
      </c>
      <c r="D2142" s="20" t="s">
        <v>185</v>
      </c>
      <c r="E2142" s="20" t="s">
        <v>147</v>
      </c>
      <c r="F2142" s="20" t="s">
        <v>181</v>
      </c>
      <c r="G2142" s="20">
        <v>2333</v>
      </c>
      <c r="H2142" s="25">
        <v>0.79513888888888884</v>
      </c>
      <c r="I2142" s="25">
        <v>0.85763888888888884</v>
      </c>
      <c r="J2142" s="20">
        <v>40</v>
      </c>
      <c r="K2142" s="20">
        <v>7</v>
      </c>
      <c r="L2142" s="20">
        <v>33</v>
      </c>
      <c r="M2142" s="26">
        <v>17.5</v>
      </c>
      <c r="N2142" s="20"/>
    </row>
    <row r="2143" spans="3:14">
      <c r="C2143" s="21">
        <v>45905</v>
      </c>
      <c r="D2143" s="20" t="s">
        <v>185</v>
      </c>
      <c r="E2143" s="20" t="s">
        <v>13</v>
      </c>
      <c r="F2143" s="20" t="s">
        <v>186</v>
      </c>
      <c r="G2143" s="20">
        <v>920</v>
      </c>
      <c r="H2143" s="25">
        <v>0.63888888888888884</v>
      </c>
      <c r="I2143" s="25">
        <v>0.78125</v>
      </c>
      <c r="J2143" s="20">
        <v>30</v>
      </c>
      <c r="K2143" s="20">
        <v>0</v>
      </c>
      <c r="L2143" s="20">
        <v>30</v>
      </c>
      <c r="M2143" s="26">
        <v>0</v>
      </c>
      <c r="N2143" s="20"/>
    </row>
    <row r="2144" spans="3:14">
      <c r="C2144" s="21">
        <v>45905</v>
      </c>
      <c r="D2144" s="20" t="s">
        <v>175</v>
      </c>
      <c r="E2144" s="20" t="s">
        <v>562</v>
      </c>
      <c r="F2144" s="20" t="s">
        <v>174</v>
      </c>
      <c r="G2144" s="20">
        <v>1011</v>
      </c>
      <c r="H2144" s="25">
        <v>0.33333333333333331</v>
      </c>
      <c r="I2144" s="25">
        <v>0.36458333333333331</v>
      </c>
      <c r="J2144" s="20">
        <v>88</v>
      </c>
      <c r="K2144" s="20">
        <v>28</v>
      </c>
      <c r="L2144" s="20">
        <v>60</v>
      </c>
      <c r="M2144" s="26">
        <v>31.818181818181817</v>
      </c>
      <c r="N2144" s="20"/>
    </row>
    <row r="2145" spans="3:14">
      <c r="C2145" s="21">
        <v>45905</v>
      </c>
      <c r="D2145" s="20" t="s">
        <v>175</v>
      </c>
      <c r="E2145" s="20" t="s">
        <v>173</v>
      </c>
      <c r="F2145" s="20" t="s">
        <v>257</v>
      </c>
      <c r="G2145" s="20">
        <v>8059</v>
      </c>
      <c r="H2145" s="25">
        <v>0.60416666666666663</v>
      </c>
      <c r="I2145" s="25">
        <v>0.65625</v>
      </c>
      <c r="J2145" s="20">
        <v>10</v>
      </c>
      <c r="K2145" s="20">
        <v>0</v>
      </c>
      <c r="L2145" s="20">
        <v>10</v>
      </c>
      <c r="M2145" s="26">
        <v>0</v>
      </c>
      <c r="N2145" s="20"/>
    </row>
    <row r="2146" spans="3:14">
      <c r="C2146" s="21">
        <v>45905</v>
      </c>
      <c r="D2146" s="20" t="s">
        <v>175</v>
      </c>
      <c r="E2146" s="20" t="s">
        <v>173</v>
      </c>
      <c r="F2146" s="20" t="s">
        <v>174</v>
      </c>
      <c r="G2146" s="20">
        <v>5033</v>
      </c>
      <c r="H2146" s="25">
        <v>0.83333333333333337</v>
      </c>
      <c r="I2146" s="25">
        <v>0.89583333333333337</v>
      </c>
      <c r="J2146" s="20">
        <v>21</v>
      </c>
      <c r="K2146" s="20">
        <v>21</v>
      </c>
      <c r="L2146" s="20">
        <v>0</v>
      </c>
      <c r="M2146" s="26">
        <v>100</v>
      </c>
      <c r="N2146" s="20"/>
    </row>
    <row r="2147" spans="3:14">
      <c r="C2147" s="21">
        <v>45905</v>
      </c>
      <c r="D2147" s="20" t="s">
        <v>175</v>
      </c>
      <c r="E2147" s="20" t="s">
        <v>173</v>
      </c>
      <c r="F2147" s="20" t="s">
        <v>174</v>
      </c>
      <c r="G2147" s="20">
        <v>5003</v>
      </c>
      <c r="H2147" s="25">
        <v>0.83333333333333337</v>
      </c>
      <c r="I2147" s="25">
        <v>0.89583333333333337</v>
      </c>
      <c r="J2147" s="20">
        <v>10</v>
      </c>
      <c r="K2147" s="20">
        <v>0</v>
      </c>
      <c r="L2147" s="20">
        <v>10</v>
      </c>
      <c r="M2147" s="26">
        <v>0</v>
      </c>
      <c r="N2147" s="20"/>
    </row>
    <row r="2148" spans="3:14">
      <c r="C2148" s="21">
        <v>45905</v>
      </c>
      <c r="D2148" s="20" t="s">
        <v>111</v>
      </c>
      <c r="E2148" s="20" t="s">
        <v>560</v>
      </c>
      <c r="F2148" s="20" t="s">
        <v>265</v>
      </c>
      <c r="G2148" s="20">
        <v>390</v>
      </c>
      <c r="H2148" s="25">
        <v>0.38541666666666669</v>
      </c>
      <c r="I2148" s="25">
        <v>0.64236111111111116</v>
      </c>
      <c r="J2148" s="20">
        <v>27</v>
      </c>
      <c r="K2148" s="20">
        <v>8</v>
      </c>
      <c r="L2148" s="20">
        <v>19</v>
      </c>
      <c r="M2148" s="26">
        <v>29.62962962962963</v>
      </c>
      <c r="N2148" s="20"/>
    </row>
    <row r="2149" spans="3:14">
      <c r="C2149" s="21">
        <v>45905</v>
      </c>
      <c r="D2149" s="20" t="s">
        <v>111</v>
      </c>
      <c r="E2149" s="20" t="s">
        <v>264</v>
      </c>
      <c r="F2149" s="20" t="s">
        <v>265</v>
      </c>
      <c r="G2149" s="20">
        <v>328</v>
      </c>
      <c r="H2149" s="25">
        <v>0.87847222222222221</v>
      </c>
      <c r="I2149" s="25">
        <v>9.0277777777777776E-2</v>
      </c>
      <c r="J2149" s="20">
        <v>27</v>
      </c>
      <c r="K2149" s="20">
        <v>0</v>
      </c>
      <c r="L2149" s="20">
        <v>27</v>
      </c>
      <c r="M2149" s="26">
        <v>0</v>
      </c>
      <c r="N2149" s="20"/>
    </row>
    <row r="2150" spans="3:14">
      <c r="C2150" s="21">
        <v>45905</v>
      </c>
      <c r="D2150" s="20" t="s">
        <v>13</v>
      </c>
      <c r="E2150" s="20" t="s">
        <v>185</v>
      </c>
      <c r="F2150" s="20" t="s">
        <v>186</v>
      </c>
      <c r="G2150" s="20">
        <v>921</v>
      </c>
      <c r="H2150" s="25">
        <v>0.81597222222222221</v>
      </c>
      <c r="I2150" s="25">
        <v>2.0833333333333332E-2</v>
      </c>
      <c r="J2150" s="20">
        <v>60</v>
      </c>
      <c r="K2150" s="20">
        <v>30</v>
      </c>
      <c r="L2150" s="20">
        <v>30</v>
      </c>
      <c r="M2150" s="26">
        <v>50</v>
      </c>
      <c r="N2150" s="20"/>
    </row>
    <row r="2151" spans="3:14">
      <c r="C2151" s="21">
        <v>45905</v>
      </c>
      <c r="D2151" s="20" t="s">
        <v>13</v>
      </c>
      <c r="E2151" s="20" t="s">
        <v>111</v>
      </c>
      <c r="F2151" s="20" t="s">
        <v>265</v>
      </c>
      <c r="G2151" s="20">
        <v>102</v>
      </c>
      <c r="H2151" s="25">
        <v>0.44097222222222221</v>
      </c>
      <c r="I2151" s="25">
        <v>0.80902777777777779</v>
      </c>
      <c r="J2151" s="20">
        <v>27</v>
      </c>
      <c r="K2151" s="20">
        <v>0</v>
      </c>
      <c r="L2151" s="20">
        <v>27</v>
      </c>
      <c r="M2151" s="26">
        <v>0</v>
      </c>
      <c r="N2151" s="20"/>
    </row>
    <row r="2152" spans="3:14">
      <c r="C2152" s="21">
        <v>45905</v>
      </c>
      <c r="D2152" s="20" t="s">
        <v>13</v>
      </c>
      <c r="E2152" s="20" t="s">
        <v>192</v>
      </c>
      <c r="F2152" s="20" t="s">
        <v>193</v>
      </c>
      <c r="G2152" s="20">
        <v>1113</v>
      </c>
      <c r="H2152" s="25">
        <v>0.54513888888888884</v>
      </c>
      <c r="I2152" s="25">
        <v>0.65277777777777779</v>
      </c>
      <c r="J2152" s="20">
        <v>40</v>
      </c>
      <c r="K2152" s="20">
        <v>0</v>
      </c>
      <c r="L2152" s="20">
        <v>40</v>
      </c>
      <c r="M2152" s="26">
        <v>0</v>
      </c>
      <c r="N2152" s="20"/>
    </row>
    <row r="2153" spans="3:14">
      <c r="C2153" s="21">
        <v>45906</v>
      </c>
      <c r="D2153" s="20" t="s">
        <v>36</v>
      </c>
      <c r="E2153" s="20" t="s">
        <v>252</v>
      </c>
      <c r="F2153" s="20" t="s">
        <v>272</v>
      </c>
      <c r="G2153" s="20">
        <v>79</v>
      </c>
      <c r="H2153" s="25">
        <v>0.70138888888888884</v>
      </c>
      <c r="I2153" s="25">
        <v>0.77430555555555558</v>
      </c>
      <c r="J2153" s="20">
        <v>15</v>
      </c>
      <c r="K2153" s="20">
        <v>0</v>
      </c>
      <c r="L2153" s="20">
        <v>15</v>
      </c>
      <c r="M2153" s="26">
        <v>0</v>
      </c>
      <c r="N2153" s="20"/>
    </row>
    <row r="2154" spans="3:14">
      <c r="C2154" s="21">
        <v>45906</v>
      </c>
      <c r="D2154" s="20" t="s">
        <v>173</v>
      </c>
      <c r="E2154" s="20" t="s">
        <v>13</v>
      </c>
      <c r="F2154" s="20" t="s">
        <v>174</v>
      </c>
      <c r="G2154" s="20">
        <v>6001</v>
      </c>
      <c r="H2154" s="25">
        <v>0.37847222222222221</v>
      </c>
      <c r="I2154" s="25">
        <v>0.55902777777777779</v>
      </c>
      <c r="J2154" s="20">
        <v>20</v>
      </c>
      <c r="K2154" s="20">
        <v>0</v>
      </c>
      <c r="L2154" s="20">
        <v>20</v>
      </c>
      <c r="M2154" s="26">
        <v>0</v>
      </c>
      <c r="N2154" s="20"/>
    </row>
    <row r="2155" spans="3:14">
      <c r="C2155" s="21">
        <v>45906</v>
      </c>
      <c r="D2155" s="20" t="s">
        <v>252</v>
      </c>
      <c r="E2155" s="20" t="s">
        <v>36</v>
      </c>
      <c r="F2155" s="20" t="s">
        <v>272</v>
      </c>
      <c r="G2155" s="20">
        <v>78</v>
      </c>
      <c r="H2155" s="25">
        <v>0.89236111111111116</v>
      </c>
      <c r="I2155" s="25">
        <v>0.96875</v>
      </c>
      <c r="J2155" s="20">
        <v>15</v>
      </c>
      <c r="K2155" s="20">
        <v>0</v>
      </c>
      <c r="L2155" s="20">
        <v>15</v>
      </c>
      <c r="M2155" s="26">
        <v>0</v>
      </c>
      <c r="N2155" s="20"/>
    </row>
    <row r="2156" spans="3:14">
      <c r="C2156" s="21">
        <v>45906</v>
      </c>
      <c r="D2156" s="20" t="s">
        <v>252</v>
      </c>
      <c r="E2156" s="20" t="s">
        <v>232</v>
      </c>
      <c r="F2156" s="20" t="s">
        <v>272</v>
      </c>
      <c r="G2156" s="20">
        <v>1733</v>
      </c>
      <c r="H2156" s="25">
        <v>0.71875</v>
      </c>
      <c r="I2156" s="25">
        <v>0.77083333333333337</v>
      </c>
      <c r="J2156" s="20">
        <v>15</v>
      </c>
      <c r="K2156" s="20">
        <v>6</v>
      </c>
      <c r="L2156" s="20">
        <v>9</v>
      </c>
      <c r="M2156" s="26">
        <v>40</v>
      </c>
      <c r="N2156" s="20"/>
    </row>
    <row r="2157" spans="3:14">
      <c r="C2157" s="21">
        <v>45906</v>
      </c>
      <c r="D2157" s="20" t="s">
        <v>252</v>
      </c>
      <c r="E2157" s="20" t="s">
        <v>232</v>
      </c>
      <c r="F2157" s="20" t="s">
        <v>272</v>
      </c>
      <c r="G2157" s="20">
        <v>1759</v>
      </c>
      <c r="H2157" s="25">
        <v>0.85763888888888884</v>
      </c>
      <c r="I2157" s="25">
        <v>0.90972222222222221</v>
      </c>
      <c r="J2157" s="20">
        <v>15</v>
      </c>
      <c r="K2157" s="20">
        <v>0</v>
      </c>
      <c r="L2157" s="20">
        <v>15</v>
      </c>
      <c r="M2157" s="26">
        <v>0</v>
      </c>
      <c r="N2157" s="20"/>
    </row>
    <row r="2158" spans="3:14">
      <c r="C2158" s="21">
        <v>45906</v>
      </c>
      <c r="D2158" s="20" t="s">
        <v>252</v>
      </c>
      <c r="E2158" s="20" t="s">
        <v>13</v>
      </c>
      <c r="F2158" s="20" t="s">
        <v>272</v>
      </c>
      <c r="G2158" s="20">
        <v>60</v>
      </c>
      <c r="H2158" s="25">
        <v>0.60763888888888884</v>
      </c>
      <c r="I2158" s="25">
        <v>0.71527777777777779</v>
      </c>
      <c r="J2158" s="20">
        <v>15</v>
      </c>
      <c r="K2158" s="20">
        <v>6</v>
      </c>
      <c r="L2158" s="20">
        <v>9</v>
      </c>
      <c r="M2158" s="26">
        <v>40</v>
      </c>
      <c r="N2158" s="20"/>
    </row>
    <row r="2159" spans="3:14">
      <c r="C2159" s="21">
        <v>45906</v>
      </c>
      <c r="D2159" s="20" t="s">
        <v>147</v>
      </c>
      <c r="E2159" s="20" t="s">
        <v>550</v>
      </c>
      <c r="F2159" s="20" t="s">
        <v>181</v>
      </c>
      <c r="G2159" s="20">
        <v>726</v>
      </c>
      <c r="H2159" s="25">
        <v>0.84722222222222221</v>
      </c>
      <c r="I2159" s="25">
        <v>0.25</v>
      </c>
      <c r="J2159" s="20">
        <v>15</v>
      </c>
      <c r="K2159" s="20">
        <v>0</v>
      </c>
      <c r="L2159" s="20">
        <v>15</v>
      </c>
      <c r="M2159" s="26">
        <v>0</v>
      </c>
      <c r="N2159" s="20"/>
    </row>
    <row r="2160" spans="3:14">
      <c r="C2160" s="21">
        <v>45906</v>
      </c>
      <c r="D2160" s="20" t="s">
        <v>13</v>
      </c>
      <c r="E2160" s="20" t="s">
        <v>392</v>
      </c>
      <c r="F2160" s="20" t="s">
        <v>250</v>
      </c>
      <c r="G2160" s="20">
        <v>1355</v>
      </c>
      <c r="H2160" s="25">
        <v>0.46875</v>
      </c>
      <c r="I2160" s="25">
        <v>0.50694444444444442</v>
      </c>
      <c r="J2160" s="20">
        <v>67</v>
      </c>
      <c r="K2160" s="20">
        <v>8</v>
      </c>
      <c r="L2160" s="20">
        <v>59</v>
      </c>
      <c r="M2160" s="26">
        <v>11.940298507462687</v>
      </c>
      <c r="N2160" s="20"/>
    </row>
    <row r="2161" spans="3:14">
      <c r="C2161" s="21">
        <v>45906</v>
      </c>
      <c r="D2161" s="20" t="s">
        <v>13</v>
      </c>
      <c r="E2161" s="20" t="s">
        <v>252</v>
      </c>
      <c r="F2161" s="20" t="s">
        <v>272</v>
      </c>
      <c r="G2161" s="20">
        <v>61</v>
      </c>
      <c r="H2161" s="25">
        <v>0.4826388888888889</v>
      </c>
      <c r="I2161" s="25">
        <v>0.58680555555555558</v>
      </c>
      <c r="J2161" s="20">
        <v>15</v>
      </c>
      <c r="K2161" s="20">
        <v>6</v>
      </c>
      <c r="L2161" s="20">
        <v>9</v>
      </c>
      <c r="M2161" s="26">
        <v>40</v>
      </c>
      <c r="N2161" s="20"/>
    </row>
    <row r="2162" spans="3:14">
      <c r="C2162" s="21">
        <v>45906</v>
      </c>
      <c r="D2162" s="20" t="s">
        <v>13</v>
      </c>
      <c r="E2162" s="20" t="s">
        <v>147</v>
      </c>
      <c r="F2162" s="20" t="s">
        <v>181</v>
      </c>
      <c r="G2162" s="20">
        <v>1858</v>
      </c>
      <c r="H2162" s="25">
        <v>0.49652777777777779</v>
      </c>
      <c r="I2162" s="25">
        <v>0.71527777777777779</v>
      </c>
      <c r="J2162" s="20">
        <v>15</v>
      </c>
      <c r="K2162" s="20">
        <v>0</v>
      </c>
      <c r="L2162" s="20">
        <v>15</v>
      </c>
      <c r="M2162" s="26">
        <v>0</v>
      </c>
      <c r="N2162" s="20"/>
    </row>
    <row r="2163" spans="3:14">
      <c r="C2163" s="21">
        <v>45906</v>
      </c>
      <c r="D2163" s="20" t="s">
        <v>13</v>
      </c>
      <c r="E2163" s="20" t="s">
        <v>183</v>
      </c>
      <c r="F2163" s="20" t="s">
        <v>174</v>
      </c>
      <c r="G2163" s="20">
        <v>6002</v>
      </c>
      <c r="H2163" s="25">
        <v>0.60069444444444442</v>
      </c>
      <c r="I2163" s="25">
        <v>0.85069444444444442</v>
      </c>
      <c r="J2163" s="20">
        <v>20</v>
      </c>
      <c r="K2163" s="20">
        <v>0</v>
      </c>
      <c r="L2163" s="20">
        <v>20</v>
      </c>
      <c r="M2163" s="26">
        <v>0</v>
      </c>
      <c r="N2163" s="20"/>
    </row>
    <row r="2164" spans="3:14">
      <c r="C2164" s="21">
        <v>45906</v>
      </c>
      <c r="D2164" s="20" t="s">
        <v>261</v>
      </c>
      <c r="E2164" s="20" t="s">
        <v>252</v>
      </c>
      <c r="F2164" s="20" t="s">
        <v>272</v>
      </c>
      <c r="G2164" s="20">
        <v>1784</v>
      </c>
      <c r="H2164" s="25">
        <v>0.51041666666666663</v>
      </c>
      <c r="I2164" s="25">
        <v>0.55902777777777779</v>
      </c>
      <c r="J2164" s="20">
        <v>15</v>
      </c>
      <c r="K2164" s="20">
        <v>6</v>
      </c>
      <c r="L2164" s="20">
        <v>9</v>
      </c>
      <c r="M2164" s="26">
        <v>40</v>
      </c>
      <c r="N2164" s="20"/>
    </row>
    <row r="2165" spans="3:14">
      <c r="C2165" s="21">
        <v>45906</v>
      </c>
      <c r="D2165" s="20" t="s">
        <v>261</v>
      </c>
      <c r="E2165" s="20" t="s">
        <v>252</v>
      </c>
      <c r="F2165" s="20" t="s">
        <v>272</v>
      </c>
      <c r="G2165" s="20">
        <v>1794</v>
      </c>
      <c r="H2165" s="25">
        <v>0.79513888888888884</v>
      </c>
      <c r="I2165" s="25">
        <v>0.84722222222222221</v>
      </c>
      <c r="J2165" s="20">
        <v>15</v>
      </c>
      <c r="K2165" s="20">
        <v>0</v>
      </c>
      <c r="L2165" s="20">
        <v>15</v>
      </c>
      <c r="M2165" s="26">
        <v>0</v>
      </c>
      <c r="N2165" s="20"/>
    </row>
    <row r="2166" spans="3:14">
      <c r="C2166" s="21">
        <v>45906</v>
      </c>
      <c r="D2166" s="20" t="s">
        <v>241</v>
      </c>
      <c r="E2166" s="20" t="s">
        <v>13</v>
      </c>
      <c r="F2166" s="20" t="s">
        <v>250</v>
      </c>
      <c r="G2166" s="20">
        <v>1852</v>
      </c>
      <c r="H2166" s="25">
        <v>0.54861111111111116</v>
      </c>
      <c r="I2166" s="25">
        <v>0.67361111111111116</v>
      </c>
      <c r="J2166" s="20">
        <v>30</v>
      </c>
      <c r="K2166" s="20">
        <v>3</v>
      </c>
      <c r="L2166" s="20">
        <v>27</v>
      </c>
      <c r="M2166" s="26">
        <v>10</v>
      </c>
      <c r="N2166" s="20"/>
    </row>
    <row r="2167" spans="3:14">
      <c r="C2167" s="21">
        <v>45907</v>
      </c>
      <c r="D2167" s="20" t="s">
        <v>33</v>
      </c>
      <c r="E2167" s="20" t="s">
        <v>147</v>
      </c>
      <c r="F2167" s="20" t="s">
        <v>181</v>
      </c>
      <c r="G2167" s="20">
        <v>1304</v>
      </c>
      <c r="H2167" s="25">
        <v>0.5</v>
      </c>
      <c r="I2167" s="25">
        <v>0.72569444444444442</v>
      </c>
      <c r="J2167" s="20">
        <v>12</v>
      </c>
      <c r="K2167" s="20">
        <v>10</v>
      </c>
      <c r="L2167" s="20">
        <v>2</v>
      </c>
      <c r="M2167" s="26">
        <v>83.333333333333329</v>
      </c>
      <c r="N2167" s="20"/>
    </row>
    <row r="2168" spans="3:14">
      <c r="C2168" s="21">
        <v>45907</v>
      </c>
      <c r="D2168" s="20" t="s">
        <v>484</v>
      </c>
      <c r="E2168" s="20" t="s">
        <v>563</v>
      </c>
      <c r="F2168" s="20" t="s">
        <v>548</v>
      </c>
      <c r="G2168" s="20">
        <v>908</v>
      </c>
      <c r="H2168" s="25">
        <v>0.77083333333333337</v>
      </c>
      <c r="I2168" s="25">
        <v>0.83680555555555558</v>
      </c>
      <c r="J2168" s="20">
        <v>20</v>
      </c>
      <c r="K2168" s="20">
        <v>2</v>
      </c>
      <c r="L2168" s="20">
        <v>18</v>
      </c>
      <c r="M2168" s="26">
        <v>10</v>
      </c>
      <c r="N2168" s="20"/>
    </row>
    <row r="2169" spans="3:14">
      <c r="C2169" s="21">
        <v>45907</v>
      </c>
      <c r="D2169" s="20" t="s">
        <v>36</v>
      </c>
      <c r="E2169" s="20" t="s">
        <v>354</v>
      </c>
      <c r="F2169" s="20" t="s">
        <v>355</v>
      </c>
      <c r="G2169" s="20">
        <v>108</v>
      </c>
      <c r="H2169" s="25">
        <v>0.69097222222222221</v>
      </c>
      <c r="I2169" s="25">
        <v>0.91666666666666663</v>
      </c>
      <c r="J2169" s="20">
        <v>12</v>
      </c>
      <c r="K2169" s="20">
        <v>0</v>
      </c>
      <c r="L2169" s="20">
        <v>12</v>
      </c>
      <c r="M2169" s="26">
        <v>0</v>
      </c>
      <c r="N2169" s="20"/>
    </row>
    <row r="2170" spans="3:14">
      <c r="C2170" s="21">
        <v>45907</v>
      </c>
      <c r="D2170" s="20" t="s">
        <v>36</v>
      </c>
      <c r="E2170" s="20" t="s">
        <v>201</v>
      </c>
      <c r="F2170" s="20" t="s">
        <v>202</v>
      </c>
      <c r="G2170" s="20">
        <v>3704</v>
      </c>
      <c r="H2170" s="25">
        <v>0.63194444444444442</v>
      </c>
      <c r="I2170" s="25">
        <v>0.71875</v>
      </c>
      <c r="J2170" s="20">
        <v>12</v>
      </c>
      <c r="K2170" s="20">
        <v>0</v>
      </c>
      <c r="L2170" s="20">
        <v>12</v>
      </c>
      <c r="M2170" s="26">
        <v>0</v>
      </c>
      <c r="N2170" s="20"/>
    </row>
    <row r="2171" spans="3:14">
      <c r="C2171" s="21">
        <v>45907</v>
      </c>
      <c r="D2171" s="20" t="s">
        <v>36</v>
      </c>
      <c r="E2171" s="20" t="s">
        <v>252</v>
      </c>
      <c r="F2171" s="20" t="s">
        <v>272</v>
      </c>
      <c r="G2171" s="20">
        <v>75</v>
      </c>
      <c r="H2171" s="25">
        <v>0.2638888888888889</v>
      </c>
      <c r="I2171" s="25">
        <v>0.33680555555555558</v>
      </c>
      <c r="J2171" s="20">
        <v>12</v>
      </c>
      <c r="K2171" s="20">
        <v>0</v>
      </c>
      <c r="L2171" s="20">
        <v>12</v>
      </c>
      <c r="M2171" s="26">
        <v>0</v>
      </c>
      <c r="N2171" s="20"/>
    </row>
    <row r="2172" spans="3:14">
      <c r="C2172" s="21">
        <v>45907</v>
      </c>
      <c r="D2172" s="20" t="s">
        <v>36</v>
      </c>
      <c r="E2172" s="20" t="s">
        <v>147</v>
      </c>
      <c r="F2172" s="20" t="s">
        <v>181</v>
      </c>
      <c r="G2172" s="20">
        <v>1854</v>
      </c>
      <c r="H2172" s="25">
        <v>0.5</v>
      </c>
      <c r="I2172" s="25">
        <v>0.69097222222222221</v>
      </c>
      <c r="J2172" s="20">
        <v>16</v>
      </c>
      <c r="K2172" s="20">
        <v>9</v>
      </c>
      <c r="L2172" s="20">
        <v>7</v>
      </c>
      <c r="M2172" s="26">
        <v>56.25</v>
      </c>
      <c r="N2172" s="20"/>
    </row>
    <row r="2173" spans="3:14">
      <c r="C2173" s="21">
        <v>45907</v>
      </c>
      <c r="D2173" s="20" t="s">
        <v>36</v>
      </c>
      <c r="E2173" s="20" t="s">
        <v>394</v>
      </c>
      <c r="F2173" s="20" t="s">
        <v>395</v>
      </c>
      <c r="G2173" s="20">
        <v>438</v>
      </c>
      <c r="H2173" s="25">
        <v>0.55902777777777779</v>
      </c>
      <c r="I2173" s="25">
        <v>0.68402777777777779</v>
      </c>
      <c r="J2173" s="20">
        <v>12</v>
      </c>
      <c r="K2173" s="20">
        <v>0</v>
      </c>
      <c r="L2173" s="20">
        <v>12</v>
      </c>
      <c r="M2173" s="26">
        <v>0</v>
      </c>
      <c r="N2173" s="20"/>
    </row>
    <row r="2174" spans="3:14">
      <c r="C2174" s="21">
        <v>45907</v>
      </c>
      <c r="D2174" s="20" t="s">
        <v>37</v>
      </c>
      <c r="E2174" s="20" t="s">
        <v>147</v>
      </c>
      <c r="F2174" s="20" t="s">
        <v>181</v>
      </c>
      <c r="G2174" s="20">
        <v>1318</v>
      </c>
      <c r="H2174" s="25">
        <v>0.76736111111111116</v>
      </c>
      <c r="I2174" s="25">
        <v>0.97916666666666663</v>
      </c>
      <c r="J2174" s="20">
        <v>16</v>
      </c>
      <c r="K2174" s="20">
        <v>12</v>
      </c>
      <c r="L2174" s="20">
        <v>4</v>
      </c>
      <c r="M2174" s="26">
        <v>75</v>
      </c>
      <c r="N2174" s="20"/>
    </row>
    <row r="2175" spans="3:14">
      <c r="C2175" s="21">
        <v>45907</v>
      </c>
      <c r="D2175" s="20" t="s">
        <v>223</v>
      </c>
      <c r="E2175" s="20" t="s">
        <v>13</v>
      </c>
      <c r="F2175" s="20" t="s">
        <v>250</v>
      </c>
      <c r="G2175" s="20">
        <v>872</v>
      </c>
      <c r="H2175" s="25">
        <v>0.64930555555555558</v>
      </c>
      <c r="I2175" s="25">
        <v>0.78819444444444442</v>
      </c>
      <c r="J2175" s="20">
        <v>45</v>
      </c>
      <c r="K2175" s="20">
        <v>29</v>
      </c>
      <c r="L2175" s="20">
        <v>16</v>
      </c>
      <c r="M2175" s="26">
        <v>64.444444444444443</v>
      </c>
      <c r="N2175" s="20"/>
    </row>
    <row r="2176" spans="3:14">
      <c r="C2176" s="21">
        <v>45907</v>
      </c>
      <c r="D2176" s="20" t="s">
        <v>232</v>
      </c>
      <c r="E2176" s="20" t="s">
        <v>13</v>
      </c>
      <c r="F2176" s="20" t="s">
        <v>250</v>
      </c>
      <c r="G2176" s="20">
        <v>694</v>
      </c>
      <c r="H2176" s="25">
        <v>0.5</v>
      </c>
      <c r="I2176" s="25">
        <v>0.63194444444444442</v>
      </c>
      <c r="J2176" s="20">
        <v>40</v>
      </c>
      <c r="K2176" s="20">
        <v>2</v>
      </c>
      <c r="L2176" s="20">
        <v>38</v>
      </c>
      <c r="M2176" s="26">
        <v>5</v>
      </c>
      <c r="N2176" s="20"/>
    </row>
    <row r="2177" spans="3:14">
      <c r="C2177" s="21">
        <v>45907</v>
      </c>
      <c r="D2177" s="20" t="s">
        <v>252</v>
      </c>
      <c r="E2177" s="20" t="s">
        <v>36</v>
      </c>
      <c r="F2177" s="20" t="s">
        <v>272</v>
      </c>
      <c r="G2177" s="20">
        <v>76</v>
      </c>
      <c r="H2177" s="25">
        <v>0.58680555555555558</v>
      </c>
      <c r="I2177" s="25">
        <v>0.66319444444444442</v>
      </c>
      <c r="J2177" s="20">
        <v>12</v>
      </c>
      <c r="K2177" s="20">
        <v>0</v>
      </c>
      <c r="L2177" s="20">
        <v>12</v>
      </c>
      <c r="M2177" s="26">
        <v>0</v>
      </c>
      <c r="N2177" s="20"/>
    </row>
    <row r="2178" spans="3:14">
      <c r="C2178" s="21">
        <v>45907</v>
      </c>
      <c r="D2178" s="20" t="s">
        <v>252</v>
      </c>
      <c r="E2178" s="20" t="s">
        <v>13</v>
      </c>
      <c r="F2178" s="20" t="s">
        <v>272</v>
      </c>
      <c r="G2178" s="20">
        <v>60</v>
      </c>
      <c r="H2178" s="25">
        <v>0.60763888888888884</v>
      </c>
      <c r="I2178" s="25">
        <v>0.71527777777777779</v>
      </c>
      <c r="J2178" s="20">
        <v>26</v>
      </c>
      <c r="K2178" s="20">
        <v>0</v>
      </c>
      <c r="L2178" s="20">
        <v>26</v>
      </c>
      <c r="M2178" s="26">
        <v>0</v>
      </c>
      <c r="N2178" s="20"/>
    </row>
    <row r="2179" spans="3:14">
      <c r="C2179" s="21">
        <v>45907</v>
      </c>
      <c r="D2179" s="20" t="s">
        <v>252</v>
      </c>
      <c r="E2179" s="20" t="s">
        <v>336</v>
      </c>
      <c r="F2179" s="20" t="s">
        <v>272</v>
      </c>
      <c r="G2179" s="20">
        <v>582</v>
      </c>
      <c r="H2179" s="25">
        <v>0.37847222222222221</v>
      </c>
      <c r="I2179" s="25">
        <v>0.4375</v>
      </c>
      <c r="J2179" s="20">
        <v>12</v>
      </c>
      <c r="K2179" s="20">
        <v>0</v>
      </c>
      <c r="L2179" s="20">
        <v>12</v>
      </c>
      <c r="M2179" s="26">
        <v>0</v>
      </c>
      <c r="N2179" s="20"/>
    </row>
    <row r="2180" spans="3:14">
      <c r="C2180" s="21">
        <v>45907</v>
      </c>
      <c r="D2180" s="20" t="s">
        <v>252</v>
      </c>
      <c r="E2180" s="20" t="s">
        <v>336</v>
      </c>
      <c r="F2180" s="20" t="s">
        <v>272</v>
      </c>
      <c r="G2180" s="20">
        <v>582</v>
      </c>
      <c r="H2180" s="25">
        <v>0.38541666666666669</v>
      </c>
      <c r="I2180" s="25">
        <v>0.44444444444444442</v>
      </c>
      <c r="J2180" s="20">
        <v>26</v>
      </c>
      <c r="K2180" s="20">
        <v>5</v>
      </c>
      <c r="L2180" s="20">
        <v>21</v>
      </c>
      <c r="M2180" s="26">
        <v>19.23076923076923</v>
      </c>
      <c r="N2180" s="20"/>
    </row>
    <row r="2181" spans="3:14">
      <c r="C2181" s="21">
        <v>45907</v>
      </c>
      <c r="D2181" s="20" t="s">
        <v>192</v>
      </c>
      <c r="E2181" s="20" t="s">
        <v>37</v>
      </c>
      <c r="F2181" s="20" t="s">
        <v>193</v>
      </c>
      <c r="G2181" s="20">
        <v>1146</v>
      </c>
      <c r="H2181" s="25">
        <v>0.86111111111111116</v>
      </c>
      <c r="I2181" s="25">
        <v>0.95138888888888884</v>
      </c>
      <c r="J2181" s="20">
        <v>12</v>
      </c>
      <c r="K2181" s="20">
        <v>0</v>
      </c>
      <c r="L2181" s="20">
        <v>12</v>
      </c>
      <c r="M2181" s="26">
        <v>0</v>
      </c>
      <c r="N2181" s="20"/>
    </row>
    <row r="2182" spans="3:14">
      <c r="C2182" s="21">
        <v>45907</v>
      </c>
      <c r="D2182" s="20" t="s">
        <v>192</v>
      </c>
      <c r="E2182" s="20" t="s">
        <v>13</v>
      </c>
      <c r="F2182" s="20" t="s">
        <v>250</v>
      </c>
      <c r="G2182" s="20">
        <v>1332</v>
      </c>
      <c r="H2182" s="25">
        <v>0.27083333333333331</v>
      </c>
      <c r="I2182" s="25">
        <v>0.3888888888888889</v>
      </c>
      <c r="J2182" s="20">
        <v>50</v>
      </c>
      <c r="K2182" s="20">
        <v>0</v>
      </c>
      <c r="L2182" s="20">
        <v>50</v>
      </c>
      <c r="M2182" s="26">
        <v>0</v>
      </c>
      <c r="N2182" s="20"/>
    </row>
    <row r="2183" spans="3:14">
      <c r="C2183" s="21">
        <v>45907</v>
      </c>
      <c r="D2183" s="20" t="s">
        <v>147</v>
      </c>
      <c r="E2183" s="20" t="s">
        <v>33</v>
      </c>
      <c r="F2183" s="20" t="s">
        <v>181</v>
      </c>
      <c r="G2183" s="20">
        <v>1305</v>
      </c>
      <c r="H2183" s="25">
        <v>0.55208333333333337</v>
      </c>
      <c r="I2183" s="25">
        <v>0.70833333333333337</v>
      </c>
      <c r="J2183" s="20">
        <v>22</v>
      </c>
      <c r="K2183" s="20">
        <v>0</v>
      </c>
      <c r="L2183" s="20">
        <v>22</v>
      </c>
      <c r="M2183" s="26">
        <v>0</v>
      </c>
      <c r="N2183" s="20"/>
    </row>
    <row r="2184" spans="3:14">
      <c r="C2184" s="21">
        <v>45907</v>
      </c>
      <c r="D2184" s="20" t="s">
        <v>147</v>
      </c>
      <c r="E2184" s="20" t="s">
        <v>180</v>
      </c>
      <c r="F2184" s="20" t="s">
        <v>181</v>
      </c>
      <c r="G2184" s="20">
        <v>2020</v>
      </c>
      <c r="H2184" s="25">
        <v>0.76736111111111116</v>
      </c>
      <c r="I2184" s="25">
        <v>0.82986111111111116</v>
      </c>
      <c r="J2184" s="20">
        <v>68</v>
      </c>
      <c r="K2184" s="20">
        <v>29</v>
      </c>
      <c r="L2184" s="20">
        <v>39</v>
      </c>
      <c r="M2184" s="26">
        <v>42.647058823529413</v>
      </c>
      <c r="N2184" s="20"/>
    </row>
    <row r="2185" spans="3:14">
      <c r="C2185" s="21">
        <v>45907</v>
      </c>
      <c r="D2185" s="20" t="s">
        <v>147</v>
      </c>
      <c r="E2185" s="20" t="s">
        <v>180</v>
      </c>
      <c r="F2185" s="20" t="s">
        <v>181</v>
      </c>
      <c r="G2185" s="20">
        <v>2022</v>
      </c>
      <c r="H2185" s="25">
        <v>0.83680555555555558</v>
      </c>
      <c r="I2185" s="25">
        <v>0.90277777777777779</v>
      </c>
      <c r="J2185" s="20">
        <v>12</v>
      </c>
      <c r="K2185" s="20">
        <v>10</v>
      </c>
      <c r="L2185" s="20">
        <v>2</v>
      </c>
      <c r="M2185" s="26">
        <v>83.333333333333329</v>
      </c>
      <c r="N2185" s="20"/>
    </row>
    <row r="2186" spans="3:14">
      <c r="C2186" s="21">
        <v>45907</v>
      </c>
      <c r="D2186" s="20" t="s">
        <v>147</v>
      </c>
      <c r="E2186" s="20" t="s">
        <v>36</v>
      </c>
      <c r="F2186" s="20" t="s">
        <v>181</v>
      </c>
      <c r="G2186" s="20">
        <v>1855</v>
      </c>
      <c r="H2186" s="25">
        <v>0.59722222222222221</v>
      </c>
      <c r="I2186" s="25">
        <v>0.71180555555555558</v>
      </c>
      <c r="J2186" s="20">
        <v>26</v>
      </c>
      <c r="K2186" s="20">
        <v>2</v>
      </c>
      <c r="L2186" s="20">
        <v>24</v>
      </c>
      <c r="M2186" s="26">
        <v>7.6923076923076925</v>
      </c>
      <c r="N2186" s="20"/>
    </row>
    <row r="2187" spans="3:14">
      <c r="C2187" s="21">
        <v>45907</v>
      </c>
      <c r="D2187" s="20" t="s">
        <v>147</v>
      </c>
      <c r="E2187" s="20" t="s">
        <v>37</v>
      </c>
      <c r="F2187" s="20" t="s">
        <v>181</v>
      </c>
      <c r="G2187" s="20">
        <v>1317</v>
      </c>
      <c r="H2187" s="25">
        <v>0.58680555555555558</v>
      </c>
      <c r="I2187" s="25">
        <v>0.72569444444444442</v>
      </c>
      <c r="J2187" s="20">
        <v>26</v>
      </c>
      <c r="K2187" s="20">
        <v>0</v>
      </c>
      <c r="L2187" s="20">
        <v>26</v>
      </c>
      <c r="M2187" s="26">
        <v>0</v>
      </c>
      <c r="N2187" s="20"/>
    </row>
    <row r="2188" spans="3:14">
      <c r="C2188" s="21">
        <v>45907</v>
      </c>
      <c r="D2188" s="20" t="s">
        <v>147</v>
      </c>
      <c r="E2188" s="20" t="s">
        <v>13</v>
      </c>
      <c r="F2188" s="20" t="s">
        <v>181</v>
      </c>
      <c r="G2188" s="20">
        <v>1859</v>
      </c>
      <c r="H2188" s="25">
        <v>0.55208333333333337</v>
      </c>
      <c r="I2188" s="25">
        <v>0.70138888888888884</v>
      </c>
      <c r="J2188" s="20">
        <v>40</v>
      </c>
      <c r="K2188" s="20">
        <v>4</v>
      </c>
      <c r="L2188" s="20">
        <v>36</v>
      </c>
      <c r="M2188" s="26">
        <v>10</v>
      </c>
      <c r="N2188" s="20"/>
    </row>
    <row r="2189" spans="3:14">
      <c r="C2189" s="21">
        <v>45907</v>
      </c>
      <c r="D2189" s="20" t="s">
        <v>147</v>
      </c>
      <c r="E2189" s="20" t="s">
        <v>22</v>
      </c>
      <c r="F2189" s="20" t="s">
        <v>181</v>
      </c>
      <c r="G2189" s="20">
        <v>1313</v>
      </c>
      <c r="H2189" s="25">
        <v>0.59375</v>
      </c>
      <c r="I2189" s="25">
        <v>0.72569444444444442</v>
      </c>
      <c r="J2189" s="20">
        <v>22</v>
      </c>
      <c r="K2189" s="20">
        <v>0</v>
      </c>
      <c r="L2189" s="20">
        <v>22</v>
      </c>
      <c r="M2189" s="26">
        <v>0</v>
      </c>
      <c r="N2189" s="20"/>
    </row>
    <row r="2190" spans="3:14">
      <c r="C2190" s="21">
        <v>45907</v>
      </c>
      <c r="D2190" s="20" t="s">
        <v>13</v>
      </c>
      <c r="E2190" s="20" t="s">
        <v>354</v>
      </c>
      <c r="F2190" s="20" t="s">
        <v>355</v>
      </c>
      <c r="G2190" s="20">
        <v>110</v>
      </c>
      <c r="H2190" s="25">
        <v>0.69097222222222221</v>
      </c>
      <c r="I2190" s="25">
        <v>0.94097222222222221</v>
      </c>
      <c r="J2190" s="20">
        <v>30</v>
      </c>
      <c r="K2190" s="20">
        <v>0</v>
      </c>
      <c r="L2190" s="20">
        <v>30</v>
      </c>
      <c r="M2190" s="26">
        <v>0</v>
      </c>
      <c r="N2190" s="20"/>
    </row>
    <row r="2191" spans="3:14">
      <c r="C2191" s="21">
        <v>45907</v>
      </c>
      <c r="D2191" s="20" t="s">
        <v>13</v>
      </c>
      <c r="E2191" s="20" t="s">
        <v>484</v>
      </c>
      <c r="F2191" s="20" t="s">
        <v>548</v>
      </c>
      <c r="G2191" s="20">
        <v>701</v>
      </c>
      <c r="H2191" s="25">
        <v>0.53125</v>
      </c>
      <c r="I2191" s="25">
        <v>0.71527777777777779</v>
      </c>
      <c r="J2191" s="20">
        <v>20</v>
      </c>
      <c r="K2191" s="20">
        <v>2</v>
      </c>
      <c r="L2191" s="20">
        <v>18</v>
      </c>
      <c r="M2191" s="26">
        <v>10</v>
      </c>
      <c r="N2191" s="20"/>
    </row>
    <row r="2192" spans="3:14">
      <c r="C2192" s="21">
        <v>45907</v>
      </c>
      <c r="D2192" s="20" t="s">
        <v>13</v>
      </c>
      <c r="E2192" s="20" t="s">
        <v>201</v>
      </c>
      <c r="F2192" s="20" t="s">
        <v>250</v>
      </c>
      <c r="G2192" s="20">
        <v>601</v>
      </c>
      <c r="H2192" s="25">
        <v>0.69097222222222221</v>
      </c>
      <c r="I2192" s="25">
        <v>0.78819444444444442</v>
      </c>
      <c r="J2192" s="20">
        <v>50</v>
      </c>
      <c r="K2192" s="20">
        <v>0</v>
      </c>
      <c r="L2192" s="20">
        <v>50</v>
      </c>
      <c r="M2192" s="26">
        <v>0</v>
      </c>
      <c r="N2192" s="20"/>
    </row>
    <row r="2193" spans="3:14">
      <c r="C2193" s="21">
        <v>45907</v>
      </c>
      <c r="D2193" s="20" t="s">
        <v>13</v>
      </c>
      <c r="E2193" s="20" t="s">
        <v>223</v>
      </c>
      <c r="F2193" s="20" t="s">
        <v>250</v>
      </c>
      <c r="G2193" s="20">
        <v>871</v>
      </c>
      <c r="H2193" s="25">
        <v>0.48958333333333331</v>
      </c>
      <c r="I2193" s="25">
        <v>0.62152777777777779</v>
      </c>
      <c r="J2193" s="20">
        <v>45</v>
      </c>
      <c r="K2193" s="20">
        <v>35</v>
      </c>
      <c r="L2193" s="20">
        <v>10</v>
      </c>
      <c r="M2193" s="26">
        <v>77.777777777777771</v>
      </c>
      <c r="N2193" s="20"/>
    </row>
    <row r="2194" spans="3:14">
      <c r="C2194" s="21">
        <v>45907</v>
      </c>
      <c r="D2194" s="20" t="s">
        <v>13</v>
      </c>
      <c r="E2194" s="20" t="s">
        <v>232</v>
      </c>
      <c r="F2194" s="20" t="s">
        <v>250</v>
      </c>
      <c r="G2194" s="20">
        <v>695</v>
      </c>
      <c r="H2194" s="25">
        <v>0.60763888888888884</v>
      </c>
      <c r="I2194" s="25">
        <v>0.71875</v>
      </c>
      <c r="J2194" s="20">
        <v>40</v>
      </c>
      <c r="K2194" s="20">
        <v>0</v>
      </c>
      <c r="L2194" s="20">
        <v>40</v>
      </c>
      <c r="M2194" s="26">
        <v>0</v>
      </c>
      <c r="N2194" s="20"/>
    </row>
    <row r="2195" spans="3:14">
      <c r="C2195" s="21">
        <v>45907</v>
      </c>
      <c r="D2195" s="20" t="s">
        <v>13</v>
      </c>
      <c r="E2195" s="20" t="s">
        <v>252</v>
      </c>
      <c r="F2195" s="20" t="s">
        <v>272</v>
      </c>
      <c r="G2195" s="20">
        <v>59</v>
      </c>
      <c r="H2195" s="25">
        <v>0.24305555555555555</v>
      </c>
      <c r="I2195" s="25">
        <v>0.34375</v>
      </c>
      <c r="J2195" s="20">
        <v>26</v>
      </c>
      <c r="K2195" s="20">
        <v>5</v>
      </c>
      <c r="L2195" s="20">
        <v>21</v>
      </c>
      <c r="M2195" s="26">
        <v>19.23076923076923</v>
      </c>
      <c r="N2195" s="20"/>
    </row>
    <row r="2196" spans="3:14">
      <c r="C2196" s="21">
        <v>45907</v>
      </c>
      <c r="D2196" s="20" t="s">
        <v>13</v>
      </c>
      <c r="E2196" s="20" t="s">
        <v>147</v>
      </c>
      <c r="F2196" s="20" t="s">
        <v>181</v>
      </c>
      <c r="G2196" s="20">
        <v>1858</v>
      </c>
      <c r="H2196" s="25">
        <v>0.49652777777777779</v>
      </c>
      <c r="I2196" s="25">
        <v>0.71527777777777779</v>
      </c>
      <c r="J2196" s="20">
        <v>40</v>
      </c>
      <c r="K2196" s="20">
        <v>20</v>
      </c>
      <c r="L2196" s="20">
        <v>20</v>
      </c>
      <c r="M2196" s="26">
        <v>50</v>
      </c>
      <c r="N2196" s="20"/>
    </row>
    <row r="2197" spans="3:14">
      <c r="C2197" s="21">
        <v>45907</v>
      </c>
      <c r="D2197" s="20" t="s">
        <v>13</v>
      </c>
      <c r="E2197" s="20" t="s">
        <v>424</v>
      </c>
      <c r="F2197" s="20" t="s">
        <v>549</v>
      </c>
      <c r="G2197" s="20">
        <v>5113</v>
      </c>
      <c r="H2197" s="25">
        <v>0.33333333333333331</v>
      </c>
      <c r="I2197" s="25">
        <v>0.40972222222222221</v>
      </c>
      <c r="J2197" s="20">
        <v>189</v>
      </c>
      <c r="K2197" s="20">
        <v>25</v>
      </c>
      <c r="L2197" s="20">
        <v>164</v>
      </c>
      <c r="M2197" s="26">
        <v>13.227513227513228</v>
      </c>
      <c r="N2197" s="20"/>
    </row>
    <row r="2198" spans="3:14">
      <c r="C2198" s="21">
        <v>45907</v>
      </c>
      <c r="D2198" s="20" t="s">
        <v>13</v>
      </c>
      <c r="E2198" s="20" t="s">
        <v>196</v>
      </c>
      <c r="F2198" s="20" t="s">
        <v>193</v>
      </c>
      <c r="G2198" s="20">
        <v>1801</v>
      </c>
      <c r="H2198" s="25">
        <v>0.4861111111111111</v>
      </c>
      <c r="I2198" s="25">
        <v>0.59027777777777779</v>
      </c>
      <c r="J2198" s="20">
        <v>20</v>
      </c>
      <c r="K2198" s="20">
        <v>0</v>
      </c>
      <c r="L2198" s="20">
        <v>20</v>
      </c>
      <c r="M2198" s="26">
        <v>0</v>
      </c>
      <c r="N2198" s="20"/>
    </row>
    <row r="2199" spans="3:14">
      <c r="C2199" s="21">
        <v>45907</v>
      </c>
      <c r="D2199" s="20" t="s">
        <v>13</v>
      </c>
      <c r="E2199" s="20" t="s">
        <v>358</v>
      </c>
      <c r="F2199" s="20" t="s">
        <v>528</v>
      </c>
      <c r="G2199" s="20">
        <v>416</v>
      </c>
      <c r="H2199" s="25">
        <v>0.51736111111111116</v>
      </c>
      <c r="I2199" s="25">
        <v>0.71875</v>
      </c>
      <c r="J2199" s="20">
        <v>36</v>
      </c>
      <c r="K2199" s="20">
        <v>0</v>
      </c>
      <c r="L2199" s="20">
        <v>36</v>
      </c>
      <c r="M2199" s="26">
        <v>0</v>
      </c>
      <c r="N2199" s="20"/>
    </row>
    <row r="2200" spans="3:14">
      <c r="C2200" s="21">
        <v>45907</v>
      </c>
      <c r="D2200" s="20" t="s">
        <v>13</v>
      </c>
      <c r="E2200" s="20" t="s">
        <v>358</v>
      </c>
      <c r="F2200" s="20" t="s">
        <v>278</v>
      </c>
      <c r="G2200" s="20">
        <v>787</v>
      </c>
      <c r="H2200" s="25">
        <v>0.72222222222222221</v>
      </c>
      <c r="I2200" s="25">
        <v>0.92708333333333337</v>
      </c>
      <c r="J2200" s="20">
        <v>45</v>
      </c>
      <c r="K2200" s="20">
        <v>6</v>
      </c>
      <c r="L2200" s="20">
        <v>39</v>
      </c>
      <c r="M2200" s="26">
        <v>13.333333333333334</v>
      </c>
      <c r="N2200" s="20"/>
    </row>
    <row r="2201" spans="3:14">
      <c r="C2201" s="21">
        <v>45907</v>
      </c>
      <c r="D2201" s="20" t="s">
        <v>13</v>
      </c>
      <c r="E2201" s="20" t="s">
        <v>236</v>
      </c>
      <c r="F2201" s="20" t="s">
        <v>250</v>
      </c>
      <c r="G2201" s="20">
        <v>809</v>
      </c>
      <c r="H2201" s="25">
        <v>0.49652777777777779</v>
      </c>
      <c r="I2201" s="25">
        <v>0.61805555555555558</v>
      </c>
      <c r="J2201" s="20">
        <v>45</v>
      </c>
      <c r="K2201" s="20">
        <v>0</v>
      </c>
      <c r="L2201" s="20">
        <v>45</v>
      </c>
      <c r="M2201" s="26">
        <v>0</v>
      </c>
      <c r="N2201" s="20"/>
    </row>
    <row r="2202" spans="3:14">
      <c r="C2202" s="21">
        <v>45907</v>
      </c>
      <c r="D2202" s="20" t="s">
        <v>13</v>
      </c>
      <c r="E2202" s="20" t="s">
        <v>350</v>
      </c>
      <c r="F2202" s="20" t="s">
        <v>278</v>
      </c>
      <c r="G2202" s="20">
        <v>897</v>
      </c>
      <c r="H2202" s="25">
        <v>0.84375</v>
      </c>
      <c r="I2202" s="25">
        <v>0.24652777777777779</v>
      </c>
      <c r="J2202" s="20">
        <v>80</v>
      </c>
      <c r="K2202" s="20">
        <v>9</v>
      </c>
      <c r="L2202" s="20">
        <v>71</v>
      </c>
      <c r="M2202" s="26">
        <v>11.25</v>
      </c>
      <c r="N2202" s="20"/>
    </row>
    <row r="2203" spans="3:14">
      <c r="C2203" s="21">
        <v>45907</v>
      </c>
      <c r="D2203" s="20" t="s">
        <v>13</v>
      </c>
      <c r="E2203" s="20" t="s">
        <v>394</v>
      </c>
      <c r="F2203" s="20" t="s">
        <v>395</v>
      </c>
      <c r="G2203" s="20">
        <v>434</v>
      </c>
      <c r="H2203" s="25">
        <v>0.64583333333333337</v>
      </c>
      <c r="I2203" s="25">
        <v>0.79513888888888884</v>
      </c>
      <c r="J2203" s="20">
        <v>35</v>
      </c>
      <c r="K2203" s="20">
        <v>2</v>
      </c>
      <c r="L2203" s="20">
        <v>33</v>
      </c>
      <c r="M2203" s="26">
        <v>5.7142857142857144</v>
      </c>
      <c r="N2203" s="20"/>
    </row>
    <row r="2204" spans="3:14">
      <c r="C2204" s="21">
        <v>45907</v>
      </c>
      <c r="D2204" s="20" t="s">
        <v>424</v>
      </c>
      <c r="E2204" s="20" t="s">
        <v>13</v>
      </c>
      <c r="F2204" s="20" t="s">
        <v>549</v>
      </c>
      <c r="G2204" s="20">
        <v>5114</v>
      </c>
      <c r="H2204" s="25">
        <v>0.44444444444444442</v>
      </c>
      <c r="I2204" s="25">
        <v>0.51388888888888884</v>
      </c>
      <c r="J2204" s="20">
        <v>189</v>
      </c>
      <c r="K2204" s="20">
        <v>65</v>
      </c>
      <c r="L2204" s="20">
        <v>124</v>
      </c>
      <c r="M2204" s="26">
        <v>34.391534391534393</v>
      </c>
      <c r="N2204" s="20"/>
    </row>
    <row r="2205" spans="3:14">
      <c r="C2205" s="21">
        <v>45907</v>
      </c>
      <c r="D2205" s="20" t="s">
        <v>196</v>
      </c>
      <c r="E2205" s="20" t="s">
        <v>13</v>
      </c>
      <c r="F2205" s="20" t="s">
        <v>193</v>
      </c>
      <c r="G2205" s="20">
        <v>1804</v>
      </c>
      <c r="H2205" s="25">
        <v>0.61805555555555558</v>
      </c>
      <c r="I2205" s="25">
        <v>0.73263888888888884</v>
      </c>
      <c r="J2205" s="20">
        <v>20</v>
      </c>
      <c r="K2205" s="20">
        <v>0</v>
      </c>
      <c r="L2205" s="20">
        <v>20</v>
      </c>
      <c r="M2205" s="26">
        <v>0</v>
      </c>
      <c r="N2205" s="20"/>
    </row>
    <row r="2206" spans="3:14">
      <c r="C2206" s="21">
        <v>45907</v>
      </c>
      <c r="D2206" s="20" t="s">
        <v>234</v>
      </c>
      <c r="E2206" s="20" t="s">
        <v>24</v>
      </c>
      <c r="F2206" s="20" t="s">
        <v>549</v>
      </c>
      <c r="G2206" s="20">
        <v>5118</v>
      </c>
      <c r="H2206" s="25">
        <v>0.77430555555555558</v>
      </c>
      <c r="I2206" s="25">
        <v>0.85763888888888884</v>
      </c>
      <c r="J2206" s="20">
        <v>189</v>
      </c>
      <c r="K2206" s="20">
        <v>28</v>
      </c>
      <c r="L2206" s="20">
        <v>161</v>
      </c>
      <c r="M2206" s="26">
        <v>14.814814814814815</v>
      </c>
      <c r="N2206" s="20"/>
    </row>
    <row r="2207" spans="3:14">
      <c r="C2207" s="21">
        <v>45907</v>
      </c>
      <c r="D2207" s="20" t="s">
        <v>346</v>
      </c>
      <c r="E2207" s="20" t="s">
        <v>13</v>
      </c>
      <c r="F2207" s="20" t="s">
        <v>250</v>
      </c>
      <c r="G2207" s="20">
        <v>572</v>
      </c>
      <c r="H2207" s="25">
        <v>0.53125</v>
      </c>
      <c r="I2207" s="25">
        <v>0.61805555555555558</v>
      </c>
      <c r="J2207" s="20">
        <v>30</v>
      </c>
      <c r="K2207" s="20">
        <v>0</v>
      </c>
      <c r="L2207" s="20">
        <v>30</v>
      </c>
      <c r="M2207" s="26">
        <v>0</v>
      </c>
      <c r="N2207" s="20"/>
    </row>
    <row r="2208" spans="3:14">
      <c r="C2208" s="21">
        <v>45907</v>
      </c>
      <c r="D2208" s="20" t="s">
        <v>346</v>
      </c>
      <c r="E2208" s="20" t="s">
        <v>13</v>
      </c>
      <c r="F2208" s="20" t="s">
        <v>250</v>
      </c>
      <c r="G2208" s="20">
        <v>574</v>
      </c>
      <c r="H2208" s="25">
        <v>0.59722222222222221</v>
      </c>
      <c r="I2208" s="25">
        <v>0.68402777777777779</v>
      </c>
      <c r="J2208" s="20">
        <v>45</v>
      </c>
      <c r="K2208" s="20">
        <v>0</v>
      </c>
      <c r="L2208" s="20">
        <v>45</v>
      </c>
      <c r="M2208" s="26">
        <v>0</v>
      </c>
      <c r="N2208" s="20"/>
    </row>
    <row r="2209" spans="3:14">
      <c r="C2209" s="21">
        <v>45907</v>
      </c>
      <c r="D2209" s="20" t="s">
        <v>358</v>
      </c>
      <c r="E2209" s="20" t="s">
        <v>13</v>
      </c>
      <c r="F2209" s="20" t="s">
        <v>528</v>
      </c>
      <c r="G2209" s="20">
        <v>415</v>
      </c>
      <c r="H2209" s="25">
        <v>0.34722222222222221</v>
      </c>
      <c r="I2209" s="25">
        <v>0.47569444444444442</v>
      </c>
      <c r="J2209" s="20">
        <v>36</v>
      </c>
      <c r="K2209" s="20">
        <v>0</v>
      </c>
      <c r="L2209" s="20">
        <v>36</v>
      </c>
      <c r="M2209" s="26">
        <v>0</v>
      </c>
      <c r="N2209" s="20"/>
    </row>
    <row r="2210" spans="3:14">
      <c r="C2210" s="21">
        <v>45907</v>
      </c>
      <c r="D2210" s="20" t="s">
        <v>358</v>
      </c>
      <c r="E2210" s="20" t="s">
        <v>13</v>
      </c>
      <c r="F2210" s="20" t="s">
        <v>278</v>
      </c>
      <c r="G2210" s="20">
        <v>788</v>
      </c>
      <c r="H2210" s="25">
        <v>0.96875</v>
      </c>
      <c r="I2210" s="25">
        <v>9.375E-2</v>
      </c>
      <c r="J2210" s="20">
        <v>45</v>
      </c>
      <c r="K2210" s="20">
        <v>0</v>
      </c>
      <c r="L2210" s="20">
        <v>45</v>
      </c>
      <c r="M2210" s="26">
        <v>0</v>
      </c>
      <c r="N2210" s="20"/>
    </row>
    <row r="2211" spans="3:14">
      <c r="C2211" s="21">
        <v>45907</v>
      </c>
      <c r="D2211" s="20" t="s">
        <v>236</v>
      </c>
      <c r="E2211" s="20" t="s">
        <v>13</v>
      </c>
      <c r="F2211" s="20" t="s">
        <v>250</v>
      </c>
      <c r="G2211" s="20">
        <v>808</v>
      </c>
      <c r="H2211" s="25">
        <v>0.51736111111111116</v>
      </c>
      <c r="I2211" s="25">
        <v>0.64930555555555558</v>
      </c>
      <c r="J2211" s="20">
        <v>45</v>
      </c>
      <c r="K2211" s="20">
        <v>0</v>
      </c>
      <c r="L2211" s="20">
        <v>45</v>
      </c>
      <c r="M2211" s="26">
        <v>0</v>
      </c>
      <c r="N2211" s="20"/>
    </row>
    <row r="2212" spans="3:14">
      <c r="C2212" s="21">
        <v>45907</v>
      </c>
      <c r="D2212" s="20" t="s">
        <v>44</v>
      </c>
      <c r="E2212" s="20" t="s">
        <v>234</v>
      </c>
      <c r="F2212" s="20" t="s">
        <v>549</v>
      </c>
      <c r="G2212" s="20">
        <v>5117</v>
      </c>
      <c r="H2212" s="25">
        <v>0.625</v>
      </c>
      <c r="I2212" s="25">
        <v>0.73958333333333337</v>
      </c>
      <c r="J2212" s="20">
        <v>189</v>
      </c>
      <c r="K2212" s="20">
        <v>189</v>
      </c>
      <c r="L2212" s="20">
        <v>0</v>
      </c>
      <c r="M2212" s="26">
        <v>100</v>
      </c>
      <c r="N2212" s="20"/>
    </row>
    <row r="2213" spans="3:14">
      <c r="C2213" s="21">
        <v>45907</v>
      </c>
      <c r="D2213" s="20" t="s">
        <v>336</v>
      </c>
      <c r="E2213" s="20" t="s">
        <v>252</v>
      </c>
      <c r="F2213" s="20" t="s">
        <v>272</v>
      </c>
      <c r="G2213" s="20">
        <v>585</v>
      </c>
      <c r="H2213" s="25">
        <v>0.47916666666666669</v>
      </c>
      <c r="I2213" s="25">
        <v>0.53819444444444442</v>
      </c>
      <c r="J2213" s="20">
        <v>38</v>
      </c>
      <c r="K2213" s="20">
        <v>0</v>
      </c>
      <c r="L2213" s="20">
        <v>38</v>
      </c>
      <c r="M2213" s="26">
        <v>0</v>
      </c>
      <c r="N2213" s="20"/>
    </row>
    <row r="2214" spans="3:14">
      <c r="C2214" s="21">
        <v>45907</v>
      </c>
      <c r="D2214" s="20" t="s">
        <v>22</v>
      </c>
      <c r="E2214" s="20" t="s">
        <v>147</v>
      </c>
      <c r="F2214" s="20" t="s">
        <v>181</v>
      </c>
      <c r="G2214" s="20">
        <v>1302</v>
      </c>
      <c r="H2214" s="25">
        <v>0.4826388888888889</v>
      </c>
      <c r="I2214" s="25">
        <v>0.69097222222222221</v>
      </c>
      <c r="J2214" s="20">
        <v>12</v>
      </c>
      <c r="K2214" s="20">
        <v>0</v>
      </c>
      <c r="L2214" s="20">
        <v>12</v>
      </c>
      <c r="M2214" s="26">
        <v>0</v>
      </c>
      <c r="N2214" s="20"/>
    </row>
    <row r="2215" spans="3:14">
      <c r="C2215" s="21">
        <v>45907</v>
      </c>
      <c r="D2215" s="20" t="s">
        <v>394</v>
      </c>
      <c r="E2215" s="20" t="s">
        <v>36</v>
      </c>
      <c r="F2215" s="20" t="s">
        <v>395</v>
      </c>
      <c r="G2215" s="20">
        <v>437</v>
      </c>
      <c r="H2215" s="25">
        <v>0.3888888888888889</v>
      </c>
      <c r="I2215" s="25">
        <v>0.52083333333333337</v>
      </c>
      <c r="J2215" s="20">
        <v>12</v>
      </c>
      <c r="K2215" s="20">
        <v>0</v>
      </c>
      <c r="L2215" s="20">
        <v>12</v>
      </c>
      <c r="M2215" s="26">
        <v>0</v>
      </c>
      <c r="N2215" s="20"/>
    </row>
    <row r="2216" spans="3:14">
      <c r="C2216" s="21">
        <v>45907</v>
      </c>
      <c r="D2216" s="20" t="s">
        <v>394</v>
      </c>
      <c r="E2216" s="20" t="s">
        <v>13</v>
      </c>
      <c r="F2216" s="20" t="s">
        <v>395</v>
      </c>
      <c r="G2216" s="20">
        <v>433</v>
      </c>
      <c r="H2216" s="25">
        <v>0.44444444444444442</v>
      </c>
      <c r="I2216" s="25">
        <v>0.60763888888888884</v>
      </c>
      <c r="J2216" s="20">
        <v>35</v>
      </c>
      <c r="K2216" s="20">
        <v>4</v>
      </c>
      <c r="L2216" s="20">
        <v>31</v>
      </c>
      <c r="M2216" s="26">
        <v>11.428571428571429</v>
      </c>
      <c r="N2216" s="20"/>
    </row>
    <row r="2217" spans="3:14">
      <c r="C2217" s="21">
        <v>45908</v>
      </c>
      <c r="D2217" s="20" t="s">
        <v>185</v>
      </c>
      <c r="E2217" s="20" t="s">
        <v>13</v>
      </c>
      <c r="F2217" s="20" t="s">
        <v>186</v>
      </c>
      <c r="G2217" s="20">
        <v>920</v>
      </c>
      <c r="H2217" s="25">
        <v>0.63888888888888884</v>
      </c>
      <c r="I2217" s="25">
        <v>0.78125</v>
      </c>
      <c r="J2217" s="20">
        <v>30</v>
      </c>
      <c r="K2217" s="20">
        <v>7</v>
      </c>
      <c r="L2217" s="20">
        <v>23</v>
      </c>
      <c r="M2217" s="26">
        <v>23.333333333333332</v>
      </c>
      <c r="N2217" s="20"/>
    </row>
    <row r="2218" spans="3:14">
      <c r="C2218" s="21">
        <v>45908</v>
      </c>
      <c r="D2218" s="20" t="s">
        <v>36</v>
      </c>
      <c r="E2218" s="20" t="s">
        <v>183</v>
      </c>
      <c r="F2218" s="20" t="s">
        <v>174</v>
      </c>
      <c r="G2218" s="20">
        <v>1336</v>
      </c>
      <c r="H2218" s="25">
        <v>0.58680555555555558</v>
      </c>
      <c r="I2218" s="25">
        <v>0.82291666666666663</v>
      </c>
      <c r="J2218" s="20">
        <v>10</v>
      </c>
      <c r="K2218" s="20">
        <v>0</v>
      </c>
      <c r="L2218" s="20">
        <v>10</v>
      </c>
      <c r="M2218" s="26">
        <v>0</v>
      </c>
      <c r="N2218" s="20"/>
    </row>
    <row r="2219" spans="3:14">
      <c r="C2219" s="21">
        <v>45908</v>
      </c>
      <c r="D2219" s="20" t="s">
        <v>188</v>
      </c>
      <c r="E2219" s="20" t="s">
        <v>13</v>
      </c>
      <c r="F2219" s="20" t="s">
        <v>250</v>
      </c>
      <c r="G2219" s="20">
        <v>1806</v>
      </c>
      <c r="H2219" s="25">
        <v>0.82638888888888884</v>
      </c>
      <c r="I2219" s="25">
        <v>0.95833333333333337</v>
      </c>
      <c r="J2219" s="20">
        <v>40</v>
      </c>
      <c r="K2219" s="20">
        <v>0</v>
      </c>
      <c r="L2219" s="20">
        <v>40</v>
      </c>
      <c r="M2219" s="26">
        <v>0</v>
      </c>
      <c r="N2219" s="20"/>
    </row>
    <row r="2220" spans="3:14">
      <c r="C2220" s="21">
        <v>45908</v>
      </c>
      <c r="D2220" s="20" t="s">
        <v>37</v>
      </c>
      <c r="E2220" s="20" t="s">
        <v>183</v>
      </c>
      <c r="F2220" s="20" t="s">
        <v>561</v>
      </c>
      <c r="G2220" s="20">
        <v>2722</v>
      </c>
      <c r="H2220" s="25">
        <v>0.67013888888888884</v>
      </c>
      <c r="I2220" s="25">
        <v>0.93055555555555558</v>
      </c>
      <c r="J2220" s="20">
        <v>10</v>
      </c>
      <c r="K2220" s="20">
        <v>0</v>
      </c>
      <c r="L2220" s="20">
        <v>10</v>
      </c>
      <c r="M2220" s="26">
        <v>0</v>
      </c>
      <c r="N2220" s="20"/>
    </row>
    <row r="2221" spans="3:14">
      <c r="C2221" s="21">
        <v>45908</v>
      </c>
      <c r="D2221" s="20" t="s">
        <v>173</v>
      </c>
      <c r="E2221" s="20" t="s">
        <v>33</v>
      </c>
      <c r="F2221" s="20" t="s">
        <v>174</v>
      </c>
      <c r="G2221" s="20">
        <v>1014</v>
      </c>
      <c r="H2221" s="25">
        <v>0.39583333333333331</v>
      </c>
      <c r="I2221" s="25">
        <v>0.5625</v>
      </c>
      <c r="J2221" s="20">
        <v>88</v>
      </c>
      <c r="K2221" s="20">
        <v>28</v>
      </c>
      <c r="L2221" s="20">
        <v>60</v>
      </c>
      <c r="M2221" s="26">
        <v>31.818181818181817</v>
      </c>
      <c r="N2221" s="20"/>
    </row>
    <row r="2222" spans="3:14">
      <c r="C2222" s="21">
        <v>45908</v>
      </c>
      <c r="D2222" s="20" t="s">
        <v>173</v>
      </c>
      <c r="E2222" s="20" t="s">
        <v>36</v>
      </c>
      <c r="F2222" s="20" t="s">
        <v>174</v>
      </c>
      <c r="G2222" s="20">
        <v>1335</v>
      </c>
      <c r="H2222" s="25">
        <v>0.40277777777777779</v>
      </c>
      <c r="I2222" s="25">
        <v>0.54513888888888884</v>
      </c>
      <c r="J2222" s="20">
        <v>10</v>
      </c>
      <c r="K2222" s="20">
        <v>0</v>
      </c>
      <c r="L2222" s="20">
        <v>10</v>
      </c>
      <c r="M2222" s="26">
        <v>0</v>
      </c>
      <c r="N2222" s="20"/>
    </row>
    <row r="2223" spans="3:14">
      <c r="C2223" s="21">
        <v>45908</v>
      </c>
      <c r="D2223" s="20" t="s">
        <v>173</v>
      </c>
      <c r="E2223" s="20" t="s">
        <v>37</v>
      </c>
      <c r="F2223" s="20" t="s">
        <v>561</v>
      </c>
      <c r="G2223" s="20">
        <v>2721</v>
      </c>
      <c r="H2223" s="25">
        <v>0.45833333333333331</v>
      </c>
      <c r="I2223" s="25">
        <v>0.62847222222222221</v>
      </c>
      <c r="J2223" s="20">
        <v>10</v>
      </c>
      <c r="K2223" s="20">
        <v>0</v>
      </c>
      <c r="L2223" s="20">
        <v>10</v>
      </c>
      <c r="M2223" s="26">
        <v>0</v>
      </c>
      <c r="N2223" s="20"/>
    </row>
    <row r="2224" spans="3:14">
      <c r="C2224" s="21">
        <v>45908</v>
      </c>
      <c r="D2224" s="20" t="s">
        <v>173</v>
      </c>
      <c r="E2224" s="20" t="s">
        <v>13</v>
      </c>
      <c r="F2224" s="20" t="s">
        <v>174</v>
      </c>
      <c r="G2224" s="20">
        <v>1002</v>
      </c>
      <c r="H2224" s="25">
        <v>0.3125</v>
      </c>
      <c r="I2224" s="25">
        <v>0.4861111111111111</v>
      </c>
      <c r="J2224" s="20">
        <v>21</v>
      </c>
      <c r="K2224" s="20">
        <v>21</v>
      </c>
      <c r="L2224" s="20">
        <v>0</v>
      </c>
      <c r="M2224" s="26">
        <v>100</v>
      </c>
      <c r="N2224" s="20"/>
    </row>
    <row r="2225" spans="3:14">
      <c r="C2225" s="21">
        <v>45908</v>
      </c>
      <c r="D2225" s="20" t="s">
        <v>147</v>
      </c>
      <c r="E2225" s="20" t="s">
        <v>180</v>
      </c>
      <c r="F2225" s="20" t="s">
        <v>181</v>
      </c>
      <c r="G2225" s="20">
        <v>2232</v>
      </c>
      <c r="H2225" s="25">
        <v>5.5555555555555552E-2</v>
      </c>
      <c r="I2225" s="25">
        <v>0.11805555555555555</v>
      </c>
      <c r="J2225" s="20">
        <v>16</v>
      </c>
      <c r="K2225" s="20">
        <v>12</v>
      </c>
      <c r="L2225" s="20">
        <v>4</v>
      </c>
      <c r="M2225" s="26">
        <v>75</v>
      </c>
      <c r="N2225" s="20"/>
    </row>
    <row r="2226" spans="3:14">
      <c r="C2226" s="21">
        <v>45908</v>
      </c>
      <c r="D2226" s="20" t="s">
        <v>13</v>
      </c>
      <c r="E2226" s="20" t="s">
        <v>185</v>
      </c>
      <c r="F2226" s="20" t="s">
        <v>186</v>
      </c>
      <c r="G2226" s="20">
        <v>921</v>
      </c>
      <c r="H2226" s="25">
        <v>0.81597222222222221</v>
      </c>
      <c r="I2226" s="25">
        <v>2.0833333333333332E-2</v>
      </c>
      <c r="J2226" s="20">
        <v>10</v>
      </c>
      <c r="K2226" s="20">
        <v>0</v>
      </c>
      <c r="L2226" s="20">
        <v>10</v>
      </c>
      <c r="M2226" s="26">
        <v>0</v>
      </c>
      <c r="N2226" s="20"/>
    </row>
    <row r="2227" spans="3:14">
      <c r="C2227" s="21">
        <v>45908</v>
      </c>
      <c r="D2227" s="20" t="s">
        <v>13</v>
      </c>
      <c r="E2227" s="20" t="s">
        <v>185</v>
      </c>
      <c r="F2227" s="20" t="s">
        <v>186</v>
      </c>
      <c r="G2227" s="20">
        <v>921</v>
      </c>
      <c r="H2227" s="25">
        <v>0.81597222222222221</v>
      </c>
      <c r="I2227" s="25">
        <v>0.99930555555555556</v>
      </c>
      <c r="J2227" s="20">
        <v>20</v>
      </c>
      <c r="K2227" s="20">
        <v>0</v>
      </c>
      <c r="L2227" s="20">
        <v>20</v>
      </c>
      <c r="M2227" s="26">
        <v>0</v>
      </c>
      <c r="N2227" s="20"/>
    </row>
    <row r="2228" spans="3:14">
      <c r="C2228" s="21">
        <v>45908</v>
      </c>
      <c r="D2228" s="20" t="s">
        <v>13</v>
      </c>
      <c r="E2228" s="20" t="s">
        <v>188</v>
      </c>
      <c r="F2228" s="20" t="s">
        <v>250</v>
      </c>
      <c r="G2228" s="20">
        <v>1801</v>
      </c>
      <c r="H2228" s="25">
        <v>0.31944444444444442</v>
      </c>
      <c r="I2228" s="25">
        <v>0.44791666666666669</v>
      </c>
      <c r="J2228" s="20">
        <v>40</v>
      </c>
      <c r="K2228" s="20">
        <v>0</v>
      </c>
      <c r="L2228" s="20">
        <v>40</v>
      </c>
      <c r="M2228" s="26">
        <v>0</v>
      </c>
      <c r="N2228" s="20"/>
    </row>
    <row r="2229" spans="3:14">
      <c r="C2229" s="21">
        <v>45908</v>
      </c>
      <c r="D2229" s="20" t="s">
        <v>13</v>
      </c>
      <c r="E2229" s="20" t="s">
        <v>147</v>
      </c>
      <c r="F2229" s="20" t="s">
        <v>475</v>
      </c>
      <c r="G2229" s="20">
        <v>1683</v>
      </c>
      <c r="H2229" s="25">
        <v>0.38194444444444442</v>
      </c>
      <c r="I2229" s="25">
        <v>0.57986111111111116</v>
      </c>
      <c r="J2229" s="20">
        <v>30</v>
      </c>
      <c r="K2229" s="20">
        <v>0</v>
      </c>
      <c r="L2229" s="20">
        <v>30</v>
      </c>
      <c r="M2229" s="26">
        <v>0</v>
      </c>
      <c r="N2229" s="20"/>
    </row>
    <row r="2230" spans="3:14">
      <c r="C2230" s="21">
        <v>45908</v>
      </c>
      <c r="D2230" s="20" t="s">
        <v>13</v>
      </c>
      <c r="E2230" s="20" t="s">
        <v>147</v>
      </c>
      <c r="F2230" s="20" t="s">
        <v>181</v>
      </c>
      <c r="G2230" s="20">
        <v>1358</v>
      </c>
      <c r="H2230" s="25">
        <v>0.61458333333333337</v>
      </c>
      <c r="I2230" s="25">
        <v>0.83333333333333337</v>
      </c>
      <c r="J2230" s="20">
        <v>27</v>
      </c>
      <c r="K2230" s="20">
        <v>0</v>
      </c>
      <c r="L2230" s="20">
        <v>27</v>
      </c>
      <c r="M2230" s="26">
        <v>0</v>
      </c>
      <c r="N2230" s="20"/>
    </row>
    <row r="2231" spans="3:14">
      <c r="C2231" s="21">
        <v>45908</v>
      </c>
      <c r="D2231" s="20" t="s">
        <v>13</v>
      </c>
      <c r="E2231" s="20" t="s">
        <v>183</v>
      </c>
      <c r="F2231" s="20" t="s">
        <v>174</v>
      </c>
      <c r="G2231" s="20">
        <v>1002</v>
      </c>
      <c r="H2231" s="25">
        <v>0.52777777777777779</v>
      </c>
      <c r="I2231" s="25">
        <v>0.77777777777777779</v>
      </c>
      <c r="J2231" s="20">
        <v>20</v>
      </c>
      <c r="K2231" s="20">
        <v>0</v>
      </c>
      <c r="L2231" s="20">
        <v>20</v>
      </c>
      <c r="M2231" s="26">
        <v>0</v>
      </c>
      <c r="N2231" s="20"/>
    </row>
    <row r="2232" spans="3:14">
      <c r="C2232" s="21">
        <v>45908</v>
      </c>
      <c r="D2232" s="20" t="s">
        <v>13</v>
      </c>
      <c r="E2232" s="20" t="s">
        <v>557</v>
      </c>
      <c r="F2232" s="20" t="s">
        <v>250</v>
      </c>
      <c r="G2232" s="20">
        <v>1221</v>
      </c>
      <c r="H2232" s="25">
        <v>0.67361111111111116</v>
      </c>
      <c r="I2232" s="25">
        <v>0.74305555555555558</v>
      </c>
      <c r="J2232" s="20">
        <v>30</v>
      </c>
      <c r="K2232" s="20">
        <v>0</v>
      </c>
      <c r="L2232" s="20">
        <v>30</v>
      </c>
      <c r="M2232" s="26">
        <v>0</v>
      </c>
      <c r="N2232" s="20"/>
    </row>
    <row r="2233" spans="3:14">
      <c r="C2233" s="21">
        <v>45908</v>
      </c>
      <c r="D2233" s="20" t="s">
        <v>229</v>
      </c>
      <c r="E2233" s="20" t="s">
        <v>13</v>
      </c>
      <c r="F2233" s="20" t="s">
        <v>556</v>
      </c>
      <c r="G2233" s="20">
        <v>586</v>
      </c>
      <c r="H2233" s="25">
        <v>0.73611111111111116</v>
      </c>
      <c r="I2233" s="25">
        <v>0.86111111111111116</v>
      </c>
      <c r="J2233" s="20">
        <v>35</v>
      </c>
      <c r="K2233" s="20">
        <v>0</v>
      </c>
      <c r="L2233" s="20">
        <v>35</v>
      </c>
      <c r="M2233" s="26">
        <v>0</v>
      </c>
      <c r="N2233" s="20"/>
    </row>
    <row r="2234" spans="3:14">
      <c r="C2234" s="21">
        <v>45908</v>
      </c>
      <c r="D2234" s="20" t="s">
        <v>54</v>
      </c>
      <c r="E2234" s="20" t="s">
        <v>266</v>
      </c>
      <c r="F2234" s="20" t="s">
        <v>558</v>
      </c>
      <c r="G2234" s="20">
        <v>622</v>
      </c>
      <c r="H2234" s="25">
        <v>0.65277777777777779</v>
      </c>
      <c r="I2234" s="25">
        <v>0.76041666666666663</v>
      </c>
      <c r="J2234" s="20">
        <v>40</v>
      </c>
      <c r="K2234" s="20">
        <v>4</v>
      </c>
      <c r="L2234" s="20">
        <v>36</v>
      </c>
      <c r="M2234" s="26">
        <v>10</v>
      </c>
      <c r="N2234" s="20"/>
    </row>
    <row r="2235" spans="3:14">
      <c r="C2235" s="21">
        <v>45908</v>
      </c>
      <c r="D2235" s="20" t="s">
        <v>29</v>
      </c>
      <c r="E2235" s="20" t="s">
        <v>183</v>
      </c>
      <c r="F2235" s="20" t="s">
        <v>174</v>
      </c>
      <c r="G2235" s="20">
        <v>1010</v>
      </c>
      <c r="H2235" s="25">
        <v>0.70833333333333337</v>
      </c>
      <c r="I2235" s="25">
        <v>0.97916666666666663</v>
      </c>
      <c r="J2235" s="20">
        <v>88</v>
      </c>
      <c r="K2235" s="20">
        <v>28</v>
      </c>
      <c r="L2235" s="20">
        <v>60</v>
      </c>
      <c r="M2235" s="26">
        <v>31.818181818181817</v>
      </c>
      <c r="N2235" s="20"/>
    </row>
    <row r="2236" spans="3:14">
      <c r="C2236" s="21">
        <v>45908</v>
      </c>
      <c r="D2236" s="20" t="s">
        <v>24</v>
      </c>
      <c r="E2236" s="20" t="s">
        <v>147</v>
      </c>
      <c r="F2236" s="20" t="s">
        <v>549</v>
      </c>
      <c r="G2236" s="20">
        <v>5115</v>
      </c>
      <c r="H2236" s="25">
        <v>0.33333333333333331</v>
      </c>
      <c r="I2236" s="25">
        <v>0.51388888888888884</v>
      </c>
      <c r="J2236" s="20">
        <v>189</v>
      </c>
      <c r="K2236" s="20">
        <v>167</v>
      </c>
      <c r="L2236" s="20">
        <v>22</v>
      </c>
      <c r="M2236" s="26">
        <v>88.359788359788354</v>
      </c>
      <c r="N2236" s="20"/>
    </row>
    <row r="2237" spans="3:14">
      <c r="C2237" s="21">
        <v>45909</v>
      </c>
      <c r="D2237" s="20" t="s">
        <v>33</v>
      </c>
      <c r="E2237" s="20" t="s">
        <v>147</v>
      </c>
      <c r="F2237" s="20" t="s">
        <v>181</v>
      </c>
      <c r="G2237" s="20">
        <v>1304</v>
      </c>
      <c r="H2237" s="25">
        <v>0.5</v>
      </c>
      <c r="I2237" s="25">
        <v>0.72569444444444442</v>
      </c>
      <c r="J2237" s="20">
        <v>12</v>
      </c>
      <c r="K2237" s="20">
        <v>0</v>
      </c>
      <c r="L2237" s="20">
        <v>12</v>
      </c>
      <c r="M2237" s="26">
        <v>0</v>
      </c>
      <c r="N2237" s="20"/>
    </row>
    <row r="2238" spans="3:14">
      <c r="C2238" s="21">
        <v>45909</v>
      </c>
      <c r="D2238" s="20" t="s">
        <v>33</v>
      </c>
      <c r="E2238" s="20" t="s">
        <v>261</v>
      </c>
      <c r="F2238" s="20" t="s">
        <v>278</v>
      </c>
      <c r="G2238" s="20">
        <v>761</v>
      </c>
      <c r="H2238" s="25">
        <v>0.69444444444444442</v>
      </c>
      <c r="I2238" s="25">
        <v>0.80555555555555558</v>
      </c>
      <c r="J2238" s="20">
        <v>45</v>
      </c>
      <c r="K2238" s="20">
        <v>1</v>
      </c>
      <c r="L2238" s="20">
        <v>44</v>
      </c>
      <c r="M2238" s="26">
        <v>2.2222222222222223</v>
      </c>
      <c r="N2238" s="20"/>
    </row>
    <row r="2239" spans="3:14">
      <c r="C2239" s="21">
        <v>45909</v>
      </c>
      <c r="D2239" s="20" t="s">
        <v>36</v>
      </c>
      <c r="E2239" s="20" t="s">
        <v>147</v>
      </c>
      <c r="F2239" s="20" t="s">
        <v>181</v>
      </c>
      <c r="G2239" s="20">
        <v>1854</v>
      </c>
      <c r="H2239" s="25">
        <v>0.5</v>
      </c>
      <c r="I2239" s="25">
        <v>0.69097222222222221</v>
      </c>
      <c r="J2239" s="20">
        <v>16</v>
      </c>
      <c r="K2239" s="20">
        <v>0</v>
      </c>
      <c r="L2239" s="20">
        <v>16</v>
      </c>
      <c r="M2239" s="26">
        <v>0</v>
      </c>
      <c r="N2239" s="20"/>
    </row>
    <row r="2240" spans="3:14">
      <c r="C2240" s="21">
        <v>45909</v>
      </c>
      <c r="D2240" s="20" t="s">
        <v>37</v>
      </c>
      <c r="E2240" s="20" t="s">
        <v>147</v>
      </c>
      <c r="F2240" s="20" t="s">
        <v>181</v>
      </c>
      <c r="G2240" s="20">
        <v>1316</v>
      </c>
      <c r="H2240" s="25">
        <v>0.50347222222222221</v>
      </c>
      <c r="I2240" s="25">
        <v>0.71875</v>
      </c>
      <c r="J2240" s="20">
        <v>16</v>
      </c>
      <c r="K2240" s="20">
        <v>2</v>
      </c>
      <c r="L2240" s="20">
        <v>14</v>
      </c>
      <c r="M2240" s="26">
        <v>12.5</v>
      </c>
      <c r="N2240" s="20"/>
    </row>
    <row r="2241" spans="3:14">
      <c r="C2241" s="21">
        <v>45909</v>
      </c>
      <c r="D2241" s="20" t="s">
        <v>209</v>
      </c>
      <c r="E2241" s="20" t="s">
        <v>13</v>
      </c>
      <c r="F2241" s="20" t="s">
        <v>250</v>
      </c>
      <c r="G2241" s="20">
        <v>934</v>
      </c>
      <c r="H2241" s="25">
        <v>0.52430555555555558</v>
      </c>
      <c r="I2241" s="25">
        <v>0.65277777777777779</v>
      </c>
      <c r="J2241" s="20">
        <v>45</v>
      </c>
      <c r="K2241" s="20">
        <v>4</v>
      </c>
      <c r="L2241" s="20">
        <v>41</v>
      </c>
      <c r="M2241" s="26">
        <v>8.8888888888888893</v>
      </c>
      <c r="N2241" s="20"/>
    </row>
    <row r="2242" spans="3:14">
      <c r="C2242" s="21">
        <v>45909</v>
      </c>
      <c r="D2242" s="20" t="s">
        <v>147</v>
      </c>
      <c r="E2242" s="20" t="s">
        <v>33</v>
      </c>
      <c r="F2242" s="20" t="s">
        <v>181</v>
      </c>
      <c r="G2242" s="20">
        <v>1305</v>
      </c>
      <c r="H2242" s="25">
        <v>0.55208333333333337</v>
      </c>
      <c r="I2242" s="25">
        <v>0.70833333333333337</v>
      </c>
      <c r="J2242" s="20">
        <v>12</v>
      </c>
      <c r="K2242" s="20">
        <v>0</v>
      </c>
      <c r="L2242" s="20">
        <v>12</v>
      </c>
      <c r="M2242" s="26">
        <v>0</v>
      </c>
      <c r="N2242" s="20"/>
    </row>
    <row r="2243" spans="3:14">
      <c r="C2243" s="21">
        <v>45909</v>
      </c>
      <c r="D2243" s="20" t="s">
        <v>147</v>
      </c>
      <c r="E2243" s="20" t="s">
        <v>180</v>
      </c>
      <c r="F2243" s="20" t="s">
        <v>181</v>
      </c>
      <c r="G2243" s="20">
        <v>2020</v>
      </c>
      <c r="H2243" s="25">
        <v>0.76736111111111116</v>
      </c>
      <c r="I2243" s="25">
        <v>0.82986111111111116</v>
      </c>
      <c r="J2243" s="20">
        <v>58</v>
      </c>
      <c r="K2243" s="20">
        <v>0</v>
      </c>
      <c r="L2243" s="20">
        <v>58</v>
      </c>
      <c r="M2243" s="26">
        <v>0</v>
      </c>
      <c r="N2243" s="20"/>
    </row>
    <row r="2244" spans="3:14">
      <c r="C2244" s="21">
        <v>45909</v>
      </c>
      <c r="D2244" s="20" t="s">
        <v>147</v>
      </c>
      <c r="E2244" s="20" t="s">
        <v>180</v>
      </c>
      <c r="F2244" s="20" t="s">
        <v>181</v>
      </c>
      <c r="G2244" s="20">
        <v>2022</v>
      </c>
      <c r="H2244" s="25">
        <v>0.83680555555555558</v>
      </c>
      <c r="I2244" s="25">
        <v>0.90277777777777779</v>
      </c>
      <c r="J2244" s="20">
        <v>28</v>
      </c>
      <c r="K2244" s="20">
        <v>2</v>
      </c>
      <c r="L2244" s="20">
        <v>26</v>
      </c>
      <c r="M2244" s="26">
        <v>7.1428571428571432</v>
      </c>
      <c r="N2244" s="20"/>
    </row>
    <row r="2245" spans="3:14">
      <c r="C2245" s="21">
        <v>45909</v>
      </c>
      <c r="D2245" s="20" t="s">
        <v>147</v>
      </c>
      <c r="E2245" s="20" t="s">
        <v>36</v>
      </c>
      <c r="F2245" s="20" t="s">
        <v>181</v>
      </c>
      <c r="G2245" s="20">
        <v>1855</v>
      </c>
      <c r="H2245" s="25">
        <v>0.59722222222222221</v>
      </c>
      <c r="I2245" s="25">
        <v>0.71180555555555558</v>
      </c>
      <c r="J2245" s="20">
        <v>16</v>
      </c>
      <c r="K2245" s="20">
        <v>13</v>
      </c>
      <c r="L2245" s="20">
        <v>3</v>
      </c>
      <c r="M2245" s="26">
        <v>81.25</v>
      </c>
      <c r="N2245" s="20"/>
    </row>
    <row r="2246" spans="3:14">
      <c r="C2246" s="21">
        <v>45909</v>
      </c>
      <c r="D2246" s="20" t="s">
        <v>147</v>
      </c>
      <c r="E2246" s="20" t="s">
        <v>37</v>
      </c>
      <c r="F2246" s="20" t="s">
        <v>181</v>
      </c>
      <c r="G2246" s="20">
        <v>1315</v>
      </c>
      <c r="H2246" s="25">
        <v>0.32291666666666669</v>
      </c>
      <c r="I2246" s="25">
        <v>0.46180555555555558</v>
      </c>
      <c r="J2246" s="20">
        <v>16</v>
      </c>
      <c r="K2246" s="20">
        <v>3</v>
      </c>
      <c r="L2246" s="20">
        <v>13</v>
      </c>
      <c r="M2246" s="26">
        <v>18.75</v>
      </c>
      <c r="N2246" s="20"/>
    </row>
    <row r="2247" spans="3:14">
      <c r="C2247" s="21">
        <v>45909</v>
      </c>
      <c r="D2247" s="20" t="s">
        <v>147</v>
      </c>
      <c r="E2247" s="20" t="s">
        <v>552</v>
      </c>
      <c r="F2247" s="20" t="s">
        <v>181</v>
      </c>
      <c r="G2247" s="20">
        <v>762</v>
      </c>
      <c r="H2247" s="25">
        <v>2.7777777777777776E-2</v>
      </c>
      <c r="I2247" s="25">
        <v>0.26041666666666669</v>
      </c>
      <c r="J2247" s="20">
        <v>27</v>
      </c>
      <c r="K2247" s="20">
        <v>0</v>
      </c>
      <c r="L2247" s="20">
        <v>27</v>
      </c>
      <c r="M2247" s="26">
        <v>0</v>
      </c>
      <c r="N2247" s="20"/>
    </row>
    <row r="2248" spans="3:14">
      <c r="C2248" s="21">
        <v>45909</v>
      </c>
      <c r="D2248" s="20" t="s">
        <v>147</v>
      </c>
      <c r="E2248" s="20" t="s">
        <v>13</v>
      </c>
      <c r="F2248" s="20" t="s">
        <v>181</v>
      </c>
      <c r="G2248" s="20">
        <v>1859</v>
      </c>
      <c r="H2248" s="25">
        <v>0.55208333333333337</v>
      </c>
      <c r="I2248" s="25">
        <v>0.70138888888888884</v>
      </c>
      <c r="J2248" s="20">
        <v>30</v>
      </c>
      <c r="K2248" s="20">
        <v>2</v>
      </c>
      <c r="L2248" s="20">
        <v>28</v>
      </c>
      <c r="M2248" s="26">
        <v>6.666666666666667</v>
      </c>
      <c r="N2248" s="20"/>
    </row>
    <row r="2249" spans="3:14">
      <c r="C2249" s="21">
        <v>45909</v>
      </c>
      <c r="D2249" s="20" t="s">
        <v>147</v>
      </c>
      <c r="E2249" s="20" t="s">
        <v>22</v>
      </c>
      <c r="F2249" s="20" t="s">
        <v>181</v>
      </c>
      <c r="G2249" s="20">
        <v>1313</v>
      </c>
      <c r="H2249" s="25">
        <v>0.59375</v>
      </c>
      <c r="I2249" s="25">
        <v>0.72569444444444442</v>
      </c>
      <c r="J2249" s="20">
        <v>12</v>
      </c>
      <c r="K2249" s="20">
        <v>0</v>
      </c>
      <c r="L2249" s="20">
        <v>12</v>
      </c>
      <c r="M2249" s="26">
        <v>0</v>
      </c>
      <c r="N2249" s="20"/>
    </row>
    <row r="2250" spans="3:14">
      <c r="C2250" s="21">
        <v>45909</v>
      </c>
      <c r="D2250" s="20" t="s">
        <v>13</v>
      </c>
      <c r="E2250" s="20" t="s">
        <v>209</v>
      </c>
      <c r="F2250" s="20" t="s">
        <v>250</v>
      </c>
      <c r="G2250" s="20">
        <v>933</v>
      </c>
      <c r="H2250" s="25">
        <v>0.375</v>
      </c>
      <c r="I2250" s="25">
        <v>0.49305555555555558</v>
      </c>
      <c r="J2250" s="20">
        <v>45</v>
      </c>
      <c r="K2250" s="20">
        <v>2</v>
      </c>
      <c r="L2250" s="20">
        <v>43</v>
      </c>
      <c r="M2250" s="26">
        <v>4.4444444444444446</v>
      </c>
      <c r="N2250" s="20"/>
    </row>
    <row r="2251" spans="3:14">
      <c r="C2251" s="21">
        <v>45909</v>
      </c>
      <c r="D2251" s="20" t="s">
        <v>13</v>
      </c>
      <c r="E2251" s="20" t="s">
        <v>139</v>
      </c>
      <c r="F2251" s="20" t="s">
        <v>400</v>
      </c>
      <c r="G2251" s="20">
        <v>150</v>
      </c>
      <c r="H2251" s="25">
        <v>0.67361111111111116</v>
      </c>
      <c r="I2251" s="25">
        <v>0.99652777777777779</v>
      </c>
      <c r="J2251" s="20">
        <v>27</v>
      </c>
      <c r="K2251" s="20">
        <v>6</v>
      </c>
      <c r="L2251" s="20">
        <v>21</v>
      </c>
      <c r="M2251" s="26">
        <v>22.222222222222221</v>
      </c>
      <c r="N2251" s="20"/>
    </row>
    <row r="2252" spans="3:14">
      <c r="C2252" s="21">
        <v>45909</v>
      </c>
      <c r="D2252" s="20" t="s">
        <v>13</v>
      </c>
      <c r="E2252" s="20" t="s">
        <v>147</v>
      </c>
      <c r="F2252" s="20" t="s">
        <v>181</v>
      </c>
      <c r="G2252" s="20">
        <v>1858</v>
      </c>
      <c r="H2252" s="25">
        <v>0.5</v>
      </c>
      <c r="I2252" s="25">
        <v>0.71527777777777779</v>
      </c>
      <c r="J2252" s="20">
        <v>30</v>
      </c>
      <c r="K2252" s="20">
        <v>0</v>
      </c>
      <c r="L2252" s="20">
        <v>30</v>
      </c>
      <c r="M2252" s="26">
        <v>0</v>
      </c>
      <c r="N2252" s="20"/>
    </row>
    <row r="2253" spans="3:14">
      <c r="C2253" s="21">
        <v>45909</v>
      </c>
      <c r="D2253" s="20" t="s">
        <v>13</v>
      </c>
      <c r="E2253" s="20" t="s">
        <v>358</v>
      </c>
      <c r="F2253" s="20" t="s">
        <v>528</v>
      </c>
      <c r="G2253" s="20">
        <v>416</v>
      </c>
      <c r="H2253" s="25">
        <v>0.51736111111111116</v>
      </c>
      <c r="I2253" s="25">
        <v>0.71875</v>
      </c>
      <c r="J2253" s="20">
        <v>35</v>
      </c>
      <c r="K2253" s="20">
        <v>8</v>
      </c>
      <c r="L2253" s="20">
        <v>27</v>
      </c>
      <c r="M2253" s="26">
        <v>22.857142857142858</v>
      </c>
      <c r="N2253" s="20"/>
    </row>
    <row r="2254" spans="3:14">
      <c r="C2254" s="21">
        <v>45909</v>
      </c>
      <c r="D2254" s="20" t="s">
        <v>13</v>
      </c>
      <c r="E2254" s="20" t="s">
        <v>291</v>
      </c>
      <c r="F2254" s="20" t="s">
        <v>292</v>
      </c>
      <c r="G2254" s="20">
        <v>686</v>
      </c>
      <c r="H2254" s="25">
        <v>0.4513888888888889</v>
      </c>
      <c r="I2254" s="25">
        <v>0.65625</v>
      </c>
      <c r="J2254" s="20">
        <v>46</v>
      </c>
      <c r="K2254" s="20">
        <v>0</v>
      </c>
      <c r="L2254" s="20">
        <v>46</v>
      </c>
      <c r="M2254" s="26">
        <v>0</v>
      </c>
      <c r="N2254" s="20"/>
    </row>
    <row r="2255" spans="3:14">
      <c r="C2255" s="21">
        <v>45909</v>
      </c>
      <c r="D2255" s="20" t="s">
        <v>13</v>
      </c>
      <c r="E2255" s="20" t="s">
        <v>254</v>
      </c>
      <c r="F2255" s="20" t="s">
        <v>250</v>
      </c>
      <c r="G2255" s="20">
        <v>941</v>
      </c>
      <c r="H2255" s="25">
        <v>0.66666666666666663</v>
      </c>
      <c r="I2255" s="25">
        <v>0.78125</v>
      </c>
      <c r="J2255" s="20">
        <v>35</v>
      </c>
      <c r="K2255" s="20">
        <v>2</v>
      </c>
      <c r="L2255" s="20">
        <v>33</v>
      </c>
      <c r="M2255" s="26">
        <v>5.7142857142857144</v>
      </c>
      <c r="N2255" s="20"/>
    </row>
    <row r="2256" spans="3:14">
      <c r="C2256" s="21">
        <v>45909</v>
      </c>
      <c r="D2256" s="20" t="s">
        <v>358</v>
      </c>
      <c r="E2256" s="20" t="s">
        <v>13</v>
      </c>
      <c r="F2256" s="20" t="s">
        <v>528</v>
      </c>
      <c r="G2256" s="20">
        <v>415</v>
      </c>
      <c r="H2256" s="25">
        <v>0.34722222222222221</v>
      </c>
      <c r="I2256" s="25">
        <v>0.47569444444444442</v>
      </c>
      <c r="J2256" s="20">
        <v>35</v>
      </c>
      <c r="K2256" s="20">
        <v>33</v>
      </c>
      <c r="L2256" s="20">
        <v>2</v>
      </c>
      <c r="M2256" s="26">
        <v>94.285714285714292</v>
      </c>
      <c r="N2256" s="20"/>
    </row>
    <row r="2257" spans="3:14">
      <c r="C2257" s="21">
        <v>45909</v>
      </c>
      <c r="D2257" s="20" t="s">
        <v>261</v>
      </c>
      <c r="E2257" s="20" t="s">
        <v>24</v>
      </c>
      <c r="F2257" s="20" t="s">
        <v>278</v>
      </c>
      <c r="G2257" s="20">
        <v>762</v>
      </c>
      <c r="H2257" s="25">
        <v>0.84722222222222221</v>
      </c>
      <c r="I2257" s="25">
        <v>0.94444444444444442</v>
      </c>
      <c r="J2257" s="20">
        <v>45</v>
      </c>
      <c r="K2257" s="20">
        <v>16</v>
      </c>
      <c r="L2257" s="20">
        <v>29</v>
      </c>
      <c r="M2257" s="26">
        <v>35.555555555555557</v>
      </c>
      <c r="N2257" s="20"/>
    </row>
    <row r="2258" spans="3:14">
      <c r="C2258" s="21">
        <v>45909</v>
      </c>
      <c r="D2258" s="20" t="s">
        <v>291</v>
      </c>
      <c r="E2258" s="20" t="s">
        <v>13</v>
      </c>
      <c r="F2258" s="20" t="s">
        <v>292</v>
      </c>
      <c r="G2258" s="20">
        <v>685</v>
      </c>
      <c r="H2258" s="25">
        <v>0.29166666666666669</v>
      </c>
      <c r="I2258" s="25">
        <v>0.41666666666666669</v>
      </c>
      <c r="J2258" s="20">
        <v>46</v>
      </c>
      <c r="K2258" s="20">
        <v>0</v>
      </c>
      <c r="L2258" s="20">
        <v>46</v>
      </c>
      <c r="M2258" s="26">
        <v>0</v>
      </c>
      <c r="N2258" s="20"/>
    </row>
    <row r="2259" spans="3:14">
      <c r="C2259" s="21">
        <v>45909</v>
      </c>
      <c r="D2259" s="20" t="s">
        <v>22</v>
      </c>
      <c r="E2259" s="20" t="s">
        <v>147</v>
      </c>
      <c r="F2259" s="20" t="s">
        <v>181</v>
      </c>
      <c r="G2259" s="20">
        <v>1302</v>
      </c>
      <c r="H2259" s="25">
        <v>0.4826388888888889</v>
      </c>
      <c r="I2259" s="25">
        <v>0.6875</v>
      </c>
      <c r="J2259" s="20">
        <v>12</v>
      </c>
      <c r="K2259" s="20">
        <v>0</v>
      </c>
      <c r="L2259" s="20">
        <v>12</v>
      </c>
      <c r="M2259" s="26">
        <v>0</v>
      </c>
      <c r="N2259" s="20"/>
    </row>
    <row r="2260" spans="3:14">
      <c r="C2260" s="21">
        <v>45909</v>
      </c>
      <c r="D2260" s="20" t="s">
        <v>254</v>
      </c>
      <c r="E2260" s="20" t="s">
        <v>13</v>
      </c>
      <c r="F2260" s="20" t="s">
        <v>250</v>
      </c>
      <c r="G2260" s="20">
        <v>942</v>
      </c>
      <c r="H2260" s="25">
        <v>0.8125</v>
      </c>
      <c r="I2260" s="25">
        <v>0.93402777777777779</v>
      </c>
      <c r="J2260" s="20">
        <v>45</v>
      </c>
      <c r="K2260" s="20">
        <v>1</v>
      </c>
      <c r="L2260" s="20">
        <v>44</v>
      </c>
      <c r="M2260" s="26">
        <v>2.2222222222222223</v>
      </c>
      <c r="N2260" s="20"/>
    </row>
    <row r="2261" spans="3:14">
      <c r="C2261" s="21">
        <v>45910</v>
      </c>
      <c r="D2261" s="20" t="s">
        <v>185</v>
      </c>
      <c r="E2261" s="20" t="s">
        <v>147</v>
      </c>
      <c r="F2261" s="20" t="s">
        <v>181</v>
      </c>
      <c r="G2261" s="20">
        <v>2333</v>
      </c>
      <c r="H2261" s="25">
        <v>0.79513888888888884</v>
      </c>
      <c r="I2261" s="25">
        <v>0.85763888888888884</v>
      </c>
      <c r="J2261" s="20">
        <v>40</v>
      </c>
      <c r="K2261" s="20">
        <v>0</v>
      </c>
      <c r="L2261" s="20">
        <v>40</v>
      </c>
      <c r="M2261" s="26">
        <v>0</v>
      </c>
      <c r="N2261" s="20"/>
    </row>
    <row r="2262" spans="3:14">
      <c r="C2262" s="21">
        <v>45910</v>
      </c>
      <c r="D2262" s="20" t="s">
        <v>175</v>
      </c>
      <c r="E2262" s="20" t="s">
        <v>173</v>
      </c>
      <c r="F2262" s="20" t="s">
        <v>257</v>
      </c>
      <c r="G2262" s="20">
        <v>8055</v>
      </c>
      <c r="H2262" s="25">
        <v>0.5625</v>
      </c>
      <c r="I2262" s="25">
        <v>0.61458333333333337</v>
      </c>
      <c r="J2262" s="20">
        <v>20</v>
      </c>
      <c r="K2262" s="20">
        <v>0</v>
      </c>
      <c r="L2262" s="20">
        <v>20</v>
      </c>
      <c r="M2262" s="26">
        <v>0</v>
      </c>
      <c r="N2262" s="20"/>
    </row>
    <row r="2263" spans="3:14">
      <c r="C2263" s="21">
        <v>45910</v>
      </c>
      <c r="D2263" s="20" t="s">
        <v>139</v>
      </c>
      <c r="E2263" s="20" t="s">
        <v>559</v>
      </c>
      <c r="F2263" s="20" t="s">
        <v>400</v>
      </c>
      <c r="G2263" s="20">
        <v>970</v>
      </c>
      <c r="H2263" s="25">
        <v>9.0277777777777776E-2</v>
      </c>
      <c r="I2263" s="25">
        <v>0.58680555555555558</v>
      </c>
      <c r="J2263" s="20">
        <v>27</v>
      </c>
      <c r="K2263" s="20">
        <v>6</v>
      </c>
      <c r="L2263" s="20">
        <v>21</v>
      </c>
      <c r="M2263" s="26">
        <v>22.222222222222221</v>
      </c>
      <c r="N2263" s="20"/>
    </row>
    <row r="2264" spans="3:14">
      <c r="C2264" s="21">
        <v>45910</v>
      </c>
      <c r="D2264" s="20" t="s">
        <v>13</v>
      </c>
      <c r="E2264" s="20" t="s">
        <v>153</v>
      </c>
      <c r="F2264" s="20" t="s">
        <v>498</v>
      </c>
      <c r="G2264" s="20">
        <v>710</v>
      </c>
      <c r="H2264" s="25">
        <v>0.46180555555555558</v>
      </c>
      <c r="I2264" s="25">
        <v>0.24305555555555555</v>
      </c>
      <c r="J2264" s="20">
        <v>27</v>
      </c>
      <c r="K2264" s="20">
        <v>26</v>
      </c>
      <c r="L2264" s="20">
        <v>1</v>
      </c>
      <c r="M2264" s="26">
        <v>96.296296296296291</v>
      </c>
      <c r="N2264" s="20"/>
    </row>
    <row r="2265" spans="3:14">
      <c r="C2265" s="21">
        <v>45911</v>
      </c>
      <c r="D2265" s="20" t="s">
        <v>111</v>
      </c>
      <c r="E2265" s="20" t="s">
        <v>410</v>
      </c>
      <c r="F2265" s="20" t="s">
        <v>265</v>
      </c>
      <c r="G2265" s="20">
        <v>406</v>
      </c>
      <c r="H2265" s="25">
        <v>0.90625</v>
      </c>
      <c r="I2265" s="25">
        <v>0.2986111111111111</v>
      </c>
      <c r="J2265" s="20">
        <v>27</v>
      </c>
      <c r="K2265" s="20">
        <v>0</v>
      </c>
      <c r="L2265" s="20">
        <v>27</v>
      </c>
      <c r="M2265" s="26">
        <v>0</v>
      </c>
      <c r="N2265" s="20"/>
    </row>
    <row r="2266" spans="3:14">
      <c r="C2266" s="21">
        <v>45911</v>
      </c>
      <c r="D2266" s="20" t="s">
        <v>560</v>
      </c>
      <c r="E2266" s="20" t="s">
        <v>111</v>
      </c>
      <c r="F2266" s="20" t="s">
        <v>265</v>
      </c>
      <c r="G2266" s="20">
        <v>393</v>
      </c>
      <c r="H2266" s="25">
        <v>0.90625</v>
      </c>
      <c r="I2266" s="25">
        <v>3.8194444444444448E-2</v>
      </c>
      <c r="J2266" s="20">
        <v>27</v>
      </c>
      <c r="K2266" s="20">
        <v>8</v>
      </c>
      <c r="L2266" s="20">
        <v>19</v>
      </c>
      <c r="M2266" s="26">
        <v>29.62962962962963</v>
      </c>
      <c r="N2266" s="20"/>
    </row>
    <row r="2267" spans="3:14">
      <c r="C2267" s="21">
        <v>45911</v>
      </c>
      <c r="D2267" s="20" t="s">
        <v>252</v>
      </c>
      <c r="E2267" s="20" t="s">
        <v>13</v>
      </c>
      <c r="F2267" s="20" t="s">
        <v>250</v>
      </c>
      <c r="G2267" s="20">
        <v>650</v>
      </c>
      <c r="H2267" s="25">
        <v>0.61458333333333337</v>
      </c>
      <c r="I2267" s="25">
        <v>0.72222222222222221</v>
      </c>
      <c r="J2267" s="20">
        <v>50</v>
      </c>
      <c r="K2267" s="20">
        <v>0</v>
      </c>
      <c r="L2267" s="20">
        <v>50</v>
      </c>
      <c r="M2267" s="26">
        <v>0</v>
      </c>
      <c r="N2267" s="20"/>
    </row>
    <row r="2268" spans="3:14">
      <c r="C2268" s="21">
        <v>45911</v>
      </c>
      <c r="D2268" s="20" t="s">
        <v>545</v>
      </c>
      <c r="E2268" s="20" t="s">
        <v>13</v>
      </c>
      <c r="F2268" s="20" t="s">
        <v>250</v>
      </c>
      <c r="G2268" s="20">
        <v>690</v>
      </c>
      <c r="H2268" s="25">
        <v>0.84722222222222221</v>
      </c>
      <c r="I2268" s="25">
        <v>0.95138888888888884</v>
      </c>
      <c r="J2268" s="20">
        <v>45</v>
      </c>
      <c r="K2268" s="20">
        <v>8</v>
      </c>
      <c r="L2268" s="20">
        <v>37</v>
      </c>
      <c r="M2268" s="26">
        <v>17.777777777777779</v>
      </c>
      <c r="N2268" s="20"/>
    </row>
    <row r="2269" spans="3:14">
      <c r="C2269" s="21">
        <v>45911</v>
      </c>
      <c r="D2269" s="20" t="s">
        <v>13</v>
      </c>
      <c r="E2269" s="20" t="s">
        <v>111</v>
      </c>
      <c r="F2269" s="20" t="s">
        <v>265</v>
      </c>
      <c r="G2269" s="20">
        <v>104</v>
      </c>
      <c r="H2269" s="25">
        <v>0.44097222222222221</v>
      </c>
      <c r="I2269" s="25">
        <v>0.80902777777777779</v>
      </c>
      <c r="J2269" s="20">
        <v>27</v>
      </c>
      <c r="K2269" s="20">
        <v>0</v>
      </c>
      <c r="L2269" s="20">
        <v>27</v>
      </c>
      <c r="M2269" s="26">
        <v>0</v>
      </c>
      <c r="N2269" s="20"/>
    </row>
    <row r="2270" spans="3:14">
      <c r="C2270" s="21">
        <v>45911</v>
      </c>
      <c r="D2270" s="20" t="s">
        <v>196</v>
      </c>
      <c r="E2270" s="20" t="s">
        <v>37</v>
      </c>
      <c r="F2270" s="20" t="s">
        <v>193</v>
      </c>
      <c r="G2270" s="20">
        <v>1828</v>
      </c>
      <c r="H2270" s="25">
        <v>0.64583333333333337</v>
      </c>
      <c r="I2270" s="25">
        <v>0.74305555555555558</v>
      </c>
      <c r="J2270" s="20">
        <v>12</v>
      </c>
      <c r="K2270" s="20">
        <v>0</v>
      </c>
      <c r="L2270" s="20">
        <v>12</v>
      </c>
      <c r="M2270" s="26">
        <v>0</v>
      </c>
      <c r="N2270" s="20"/>
    </row>
    <row r="2271" spans="3:14">
      <c r="C2271" s="21">
        <v>45911</v>
      </c>
      <c r="D2271" s="20" t="s">
        <v>196</v>
      </c>
      <c r="E2271" s="20" t="s">
        <v>13</v>
      </c>
      <c r="F2271" s="20" t="s">
        <v>475</v>
      </c>
      <c r="G2271" s="20">
        <v>1518</v>
      </c>
      <c r="H2271" s="25">
        <v>0.79166666666666663</v>
      </c>
      <c r="I2271" s="25">
        <v>0.90972222222222221</v>
      </c>
      <c r="J2271" s="20">
        <v>40</v>
      </c>
      <c r="K2271" s="20">
        <v>6</v>
      </c>
      <c r="L2271" s="20">
        <v>34</v>
      </c>
      <c r="M2271" s="26">
        <v>15</v>
      </c>
      <c r="N2271" s="20"/>
    </row>
    <row r="2272" spans="3:14">
      <c r="C2272" s="21">
        <v>45911</v>
      </c>
      <c r="D2272" s="20" t="s">
        <v>153</v>
      </c>
      <c r="E2272" s="20" t="s">
        <v>503</v>
      </c>
      <c r="F2272" s="20" t="s">
        <v>498</v>
      </c>
      <c r="G2272" s="20">
        <v>5129</v>
      </c>
      <c r="H2272" s="25">
        <v>0.37847222222222221</v>
      </c>
      <c r="I2272" s="25">
        <v>0.47222222222222221</v>
      </c>
      <c r="J2272" s="20">
        <v>27</v>
      </c>
      <c r="K2272" s="20">
        <v>26</v>
      </c>
      <c r="L2272" s="20">
        <v>1</v>
      </c>
      <c r="M2272" s="26">
        <v>96.296296296296291</v>
      </c>
      <c r="N2272" s="20"/>
    </row>
    <row r="2273" spans="3:14">
      <c r="C2273" s="21">
        <v>45912</v>
      </c>
      <c r="D2273" s="20" t="s">
        <v>562</v>
      </c>
      <c r="E2273" s="20" t="s">
        <v>173</v>
      </c>
      <c r="F2273" s="20" t="s">
        <v>174</v>
      </c>
      <c r="G2273" s="20">
        <v>1012</v>
      </c>
      <c r="H2273" s="25">
        <v>0.46875</v>
      </c>
      <c r="I2273" s="25">
        <v>0.54166666666666663</v>
      </c>
      <c r="J2273" s="20">
        <v>88</v>
      </c>
      <c r="K2273" s="20">
        <v>28</v>
      </c>
      <c r="L2273" s="20">
        <v>60</v>
      </c>
      <c r="M2273" s="26">
        <v>31.818181818181817</v>
      </c>
      <c r="N2273" s="20"/>
    </row>
    <row r="2274" spans="3:14">
      <c r="C2274" s="21">
        <v>45912</v>
      </c>
      <c r="D2274" s="20" t="s">
        <v>185</v>
      </c>
      <c r="E2274" s="20" t="s">
        <v>147</v>
      </c>
      <c r="F2274" s="20" t="s">
        <v>181</v>
      </c>
      <c r="G2274" s="20">
        <v>2333</v>
      </c>
      <c r="H2274" s="25">
        <v>0.79513888888888884</v>
      </c>
      <c r="I2274" s="25">
        <v>0.85763888888888884</v>
      </c>
      <c r="J2274" s="20">
        <v>40</v>
      </c>
      <c r="K2274" s="20">
        <v>2</v>
      </c>
      <c r="L2274" s="20">
        <v>38</v>
      </c>
      <c r="M2274" s="26">
        <v>5</v>
      </c>
      <c r="N2274" s="20"/>
    </row>
    <row r="2275" spans="3:14">
      <c r="C2275" s="21">
        <v>45912</v>
      </c>
      <c r="D2275" s="20" t="s">
        <v>185</v>
      </c>
      <c r="E2275" s="20" t="s">
        <v>13</v>
      </c>
      <c r="F2275" s="20" t="s">
        <v>186</v>
      </c>
      <c r="G2275" s="20">
        <v>920</v>
      </c>
      <c r="H2275" s="25">
        <v>0.63888888888888884</v>
      </c>
      <c r="I2275" s="25">
        <v>0.78125</v>
      </c>
      <c r="J2275" s="20">
        <v>60</v>
      </c>
      <c r="K2275" s="20">
        <v>30</v>
      </c>
      <c r="L2275" s="20">
        <v>30</v>
      </c>
      <c r="M2275" s="26">
        <v>50</v>
      </c>
      <c r="N2275" s="20"/>
    </row>
    <row r="2276" spans="3:14">
      <c r="C2276" s="21">
        <v>45912</v>
      </c>
      <c r="D2276" s="20" t="s">
        <v>175</v>
      </c>
      <c r="E2276" s="20" t="s">
        <v>562</v>
      </c>
      <c r="F2276" s="20" t="s">
        <v>174</v>
      </c>
      <c r="G2276" s="20">
        <v>1011</v>
      </c>
      <c r="H2276" s="25">
        <v>0.33333333333333331</v>
      </c>
      <c r="I2276" s="25">
        <v>0.36458333333333331</v>
      </c>
      <c r="J2276" s="20">
        <v>88</v>
      </c>
      <c r="K2276" s="20">
        <v>28</v>
      </c>
      <c r="L2276" s="20">
        <v>60</v>
      </c>
      <c r="M2276" s="26">
        <v>31.818181818181817</v>
      </c>
      <c r="N2276" s="20"/>
    </row>
    <row r="2277" spans="3:14">
      <c r="C2277" s="21">
        <v>45912</v>
      </c>
      <c r="D2277" s="20" t="s">
        <v>175</v>
      </c>
      <c r="E2277" s="20" t="s">
        <v>173</v>
      </c>
      <c r="F2277" s="20" t="s">
        <v>257</v>
      </c>
      <c r="G2277" s="20">
        <v>8059</v>
      </c>
      <c r="H2277" s="25">
        <v>0.60416666666666663</v>
      </c>
      <c r="I2277" s="25">
        <v>0.65625</v>
      </c>
      <c r="J2277" s="20">
        <v>10</v>
      </c>
      <c r="K2277" s="20">
        <v>0</v>
      </c>
      <c r="L2277" s="20">
        <v>10</v>
      </c>
      <c r="M2277" s="26">
        <v>0</v>
      </c>
      <c r="N2277" s="20"/>
    </row>
    <row r="2278" spans="3:14">
      <c r="C2278" s="21">
        <v>45912</v>
      </c>
      <c r="D2278" s="20" t="s">
        <v>175</v>
      </c>
      <c r="E2278" s="20" t="s">
        <v>173</v>
      </c>
      <c r="F2278" s="20" t="s">
        <v>174</v>
      </c>
      <c r="G2278" s="20">
        <v>5033</v>
      </c>
      <c r="H2278" s="25">
        <v>0.83333333333333337</v>
      </c>
      <c r="I2278" s="25">
        <v>0.89583333333333337</v>
      </c>
      <c r="J2278" s="20">
        <v>20</v>
      </c>
      <c r="K2278" s="20">
        <v>0</v>
      </c>
      <c r="L2278" s="20">
        <v>20</v>
      </c>
      <c r="M2278" s="26">
        <v>0</v>
      </c>
      <c r="N2278" s="20"/>
    </row>
    <row r="2279" spans="3:14">
      <c r="C2279" s="21">
        <v>45912</v>
      </c>
      <c r="D2279" s="20" t="s">
        <v>175</v>
      </c>
      <c r="E2279" s="20" t="s">
        <v>173</v>
      </c>
      <c r="F2279" s="20" t="s">
        <v>174</v>
      </c>
      <c r="G2279" s="20">
        <v>5003</v>
      </c>
      <c r="H2279" s="25">
        <v>0.83333333333333337</v>
      </c>
      <c r="I2279" s="25">
        <v>0.89583333333333337</v>
      </c>
      <c r="J2279" s="20">
        <v>10</v>
      </c>
      <c r="K2279" s="20">
        <v>0</v>
      </c>
      <c r="L2279" s="20">
        <v>10</v>
      </c>
      <c r="M2279" s="26">
        <v>0</v>
      </c>
      <c r="N2279" s="20"/>
    </row>
    <row r="2280" spans="3:14">
      <c r="C2280" s="21">
        <v>45912</v>
      </c>
      <c r="D2280" s="20" t="s">
        <v>111</v>
      </c>
      <c r="E2280" s="20" t="s">
        <v>13</v>
      </c>
      <c r="F2280" s="20" t="s">
        <v>265</v>
      </c>
      <c r="G2280" s="20">
        <v>103</v>
      </c>
      <c r="H2280" s="25">
        <v>9.375E-2</v>
      </c>
      <c r="I2280" s="25">
        <v>0.33680555555555558</v>
      </c>
      <c r="J2280" s="20">
        <v>27</v>
      </c>
      <c r="K2280" s="20">
        <v>8</v>
      </c>
      <c r="L2280" s="20">
        <v>19</v>
      </c>
      <c r="M2280" s="26">
        <v>29.62962962962963</v>
      </c>
      <c r="N2280" s="20"/>
    </row>
    <row r="2281" spans="3:14">
      <c r="C2281" s="21">
        <v>45912</v>
      </c>
      <c r="D2281" s="20" t="s">
        <v>192</v>
      </c>
      <c r="E2281" s="20" t="s">
        <v>13</v>
      </c>
      <c r="F2281" s="20" t="s">
        <v>193</v>
      </c>
      <c r="G2281" s="20">
        <v>1122</v>
      </c>
      <c r="H2281" s="25">
        <v>0.86805555555555558</v>
      </c>
      <c r="I2281" s="25">
        <v>0.97569444444444442</v>
      </c>
      <c r="J2281" s="20">
        <v>40</v>
      </c>
      <c r="K2281" s="20">
        <v>0</v>
      </c>
      <c r="L2281" s="20">
        <v>40</v>
      </c>
      <c r="M2281" s="26">
        <v>0</v>
      </c>
      <c r="N2281" s="20"/>
    </row>
    <row r="2282" spans="3:14">
      <c r="C2282" s="21">
        <v>45912</v>
      </c>
      <c r="D2282" s="20" t="s">
        <v>147</v>
      </c>
      <c r="E2282" s="20" t="s">
        <v>13</v>
      </c>
      <c r="F2282" s="20" t="s">
        <v>475</v>
      </c>
      <c r="G2282" s="20">
        <v>1684</v>
      </c>
      <c r="H2282" s="25">
        <v>0.65625</v>
      </c>
      <c r="I2282" s="25">
        <v>0.79166666666666663</v>
      </c>
      <c r="J2282" s="20">
        <v>30</v>
      </c>
      <c r="K2282" s="20">
        <v>0</v>
      </c>
      <c r="L2282" s="20">
        <v>30</v>
      </c>
      <c r="M2282" s="26">
        <v>0</v>
      </c>
      <c r="N2282" s="20"/>
    </row>
    <row r="2283" spans="3:14">
      <c r="C2283" s="21">
        <v>45912</v>
      </c>
      <c r="D2283" s="20" t="s">
        <v>13</v>
      </c>
      <c r="E2283" s="20" t="s">
        <v>185</v>
      </c>
      <c r="F2283" s="20" t="s">
        <v>186</v>
      </c>
      <c r="G2283" s="20">
        <v>921</v>
      </c>
      <c r="H2283" s="25">
        <v>0.81597222222222221</v>
      </c>
      <c r="I2283" s="25">
        <v>2.0833333333333332E-2</v>
      </c>
      <c r="J2283" s="20">
        <v>30</v>
      </c>
      <c r="K2283" s="20">
        <v>4</v>
      </c>
      <c r="L2283" s="20">
        <v>26</v>
      </c>
      <c r="M2283" s="26">
        <v>13.333333333333334</v>
      </c>
      <c r="N2283" s="20"/>
    </row>
    <row r="2284" spans="3:14">
      <c r="C2284" s="21">
        <v>45912</v>
      </c>
      <c r="D2284" s="20" t="s">
        <v>13</v>
      </c>
      <c r="E2284" s="20" t="s">
        <v>192</v>
      </c>
      <c r="F2284" s="20" t="s">
        <v>250</v>
      </c>
      <c r="G2284" s="20">
        <v>1327</v>
      </c>
      <c r="H2284" s="25">
        <v>0.3611111111111111</v>
      </c>
      <c r="I2284" s="25">
        <v>0.47569444444444442</v>
      </c>
      <c r="J2284" s="20">
        <v>50</v>
      </c>
      <c r="K2284" s="20">
        <v>0</v>
      </c>
      <c r="L2284" s="20">
        <v>50</v>
      </c>
      <c r="M2284" s="26">
        <v>0</v>
      </c>
      <c r="N2284" s="20"/>
    </row>
    <row r="2285" spans="3:14">
      <c r="C2285" s="21">
        <v>45912</v>
      </c>
      <c r="D2285" s="20" t="s">
        <v>415</v>
      </c>
      <c r="E2285" s="20" t="s">
        <v>185</v>
      </c>
      <c r="F2285" s="20" t="s">
        <v>186</v>
      </c>
      <c r="G2285" s="20">
        <v>9197</v>
      </c>
      <c r="H2285" s="25">
        <v>0.34375</v>
      </c>
      <c r="I2285" s="25">
        <v>0.43402777777777779</v>
      </c>
      <c r="J2285" s="20">
        <v>30</v>
      </c>
      <c r="K2285" s="20">
        <v>0</v>
      </c>
      <c r="L2285" s="20">
        <v>30</v>
      </c>
      <c r="M2285" s="26">
        <v>0</v>
      </c>
      <c r="N2285" s="20"/>
    </row>
    <row r="2286" spans="3:14">
      <c r="C2286" s="21">
        <v>45913</v>
      </c>
      <c r="D2286" s="20" t="s">
        <v>111</v>
      </c>
      <c r="E2286" s="20" t="s">
        <v>13</v>
      </c>
      <c r="F2286" s="20" t="s">
        <v>265</v>
      </c>
      <c r="G2286" s="20">
        <v>103</v>
      </c>
      <c r="H2286" s="25">
        <v>0.58333333333333337</v>
      </c>
      <c r="I2286" s="25">
        <v>0.82638888888888884</v>
      </c>
      <c r="J2286" s="20">
        <v>27</v>
      </c>
      <c r="K2286" s="20">
        <v>0</v>
      </c>
      <c r="L2286" s="20">
        <v>27</v>
      </c>
      <c r="M2286" s="26">
        <v>0</v>
      </c>
      <c r="N2286" s="20"/>
    </row>
    <row r="2287" spans="3:14">
      <c r="C2287" s="21">
        <v>45913</v>
      </c>
      <c r="D2287" s="20" t="s">
        <v>36</v>
      </c>
      <c r="E2287" s="20" t="s">
        <v>252</v>
      </c>
      <c r="F2287" s="20" t="s">
        <v>272</v>
      </c>
      <c r="G2287" s="20">
        <v>77</v>
      </c>
      <c r="H2287" s="25">
        <v>0.4861111111111111</v>
      </c>
      <c r="I2287" s="25">
        <v>0.55902777777777779</v>
      </c>
      <c r="J2287" s="20">
        <v>15</v>
      </c>
      <c r="K2287" s="20">
        <v>0</v>
      </c>
      <c r="L2287" s="20">
        <v>15</v>
      </c>
      <c r="M2287" s="26">
        <v>0</v>
      </c>
      <c r="N2287" s="20"/>
    </row>
    <row r="2288" spans="3:14">
      <c r="C2288" s="21">
        <v>45913</v>
      </c>
      <c r="D2288" s="20" t="s">
        <v>173</v>
      </c>
      <c r="E2288" s="20" t="s">
        <v>13</v>
      </c>
      <c r="F2288" s="20" t="s">
        <v>174</v>
      </c>
      <c r="G2288" s="20">
        <v>6001</v>
      </c>
      <c r="H2288" s="25">
        <v>0.37847222222222221</v>
      </c>
      <c r="I2288" s="25">
        <v>0.55902777777777779</v>
      </c>
      <c r="J2288" s="20">
        <v>20</v>
      </c>
      <c r="K2288" s="20">
        <v>0</v>
      </c>
      <c r="L2288" s="20">
        <v>20</v>
      </c>
      <c r="M2288" s="26">
        <v>0</v>
      </c>
      <c r="N2288" s="20"/>
    </row>
    <row r="2289" spans="3:14">
      <c r="C2289" s="21">
        <v>45913</v>
      </c>
      <c r="D2289" s="20" t="s">
        <v>332</v>
      </c>
      <c r="E2289" s="20" t="s">
        <v>111</v>
      </c>
      <c r="F2289" s="20" t="s">
        <v>265</v>
      </c>
      <c r="G2289" s="20">
        <v>213</v>
      </c>
      <c r="H2289" s="25">
        <v>0.38194444444444442</v>
      </c>
      <c r="I2289" s="25">
        <v>0.47916666666666669</v>
      </c>
      <c r="J2289" s="20">
        <v>27</v>
      </c>
      <c r="K2289" s="20">
        <v>0</v>
      </c>
      <c r="L2289" s="20">
        <v>27</v>
      </c>
      <c r="M2289" s="26">
        <v>0</v>
      </c>
      <c r="N2289" s="20"/>
    </row>
    <row r="2290" spans="3:14">
      <c r="C2290" s="21">
        <v>45913</v>
      </c>
      <c r="D2290" s="20" t="s">
        <v>252</v>
      </c>
      <c r="E2290" s="20" t="s">
        <v>36</v>
      </c>
      <c r="F2290" s="20" t="s">
        <v>272</v>
      </c>
      <c r="G2290" s="20">
        <v>78</v>
      </c>
      <c r="H2290" s="25">
        <v>0.89236111111111116</v>
      </c>
      <c r="I2290" s="25">
        <v>0.96875</v>
      </c>
      <c r="J2290" s="20">
        <v>15</v>
      </c>
      <c r="K2290" s="20">
        <v>0</v>
      </c>
      <c r="L2290" s="20">
        <v>15</v>
      </c>
      <c r="M2290" s="26">
        <v>0</v>
      </c>
      <c r="N2290" s="20"/>
    </row>
    <row r="2291" spans="3:14">
      <c r="C2291" s="21">
        <v>45913</v>
      </c>
      <c r="D2291" s="20" t="s">
        <v>252</v>
      </c>
      <c r="E2291" s="20" t="s">
        <v>232</v>
      </c>
      <c r="F2291" s="20" t="s">
        <v>272</v>
      </c>
      <c r="G2291" s="20">
        <v>1731</v>
      </c>
      <c r="H2291" s="25">
        <v>0.40277777777777779</v>
      </c>
      <c r="I2291" s="25">
        <v>0.4548611111111111</v>
      </c>
      <c r="J2291" s="20">
        <v>18</v>
      </c>
      <c r="K2291" s="20">
        <v>6</v>
      </c>
      <c r="L2291" s="20">
        <v>12</v>
      </c>
      <c r="M2291" s="26">
        <v>33.333333333333336</v>
      </c>
      <c r="N2291" s="20"/>
    </row>
    <row r="2292" spans="3:14">
      <c r="C2292" s="21">
        <v>45913</v>
      </c>
      <c r="D2292" s="20" t="s">
        <v>252</v>
      </c>
      <c r="E2292" s="20" t="s">
        <v>232</v>
      </c>
      <c r="F2292" s="20" t="s">
        <v>272</v>
      </c>
      <c r="G2292" s="20">
        <v>1751</v>
      </c>
      <c r="H2292" s="25">
        <v>0.60416666666666663</v>
      </c>
      <c r="I2292" s="25">
        <v>0.65625</v>
      </c>
      <c r="J2292" s="20">
        <v>15</v>
      </c>
      <c r="K2292" s="20">
        <v>0</v>
      </c>
      <c r="L2292" s="20">
        <v>15</v>
      </c>
      <c r="M2292" s="26">
        <v>0</v>
      </c>
      <c r="N2292" s="20"/>
    </row>
    <row r="2293" spans="3:14">
      <c r="C2293" s="21">
        <v>45913</v>
      </c>
      <c r="D2293" s="20" t="s">
        <v>252</v>
      </c>
      <c r="E2293" s="20" t="s">
        <v>13</v>
      </c>
      <c r="F2293" s="20" t="s">
        <v>272</v>
      </c>
      <c r="G2293" s="20">
        <v>60</v>
      </c>
      <c r="H2293" s="25">
        <v>0.60763888888888884</v>
      </c>
      <c r="I2293" s="25">
        <v>0.71527777777777779</v>
      </c>
      <c r="J2293" s="20">
        <v>15</v>
      </c>
      <c r="K2293" s="20">
        <v>6</v>
      </c>
      <c r="L2293" s="20">
        <v>9</v>
      </c>
      <c r="M2293" s="26">
        <v>40</v>
      </c>
      <c r="N2293" s="20"/>
    </row>
    <row r="2294" spans="3:14">
      <c r="C2294" s="21">
        <v>45913</v>
      </c>
      <c r="D2294" s="20" t="s">
        <v>13</v>
      </c>
      <c r="E2294" s="20" t="s">
        <v>392</v>
      </c>
      <c r="F2294" s="20" t="s">
        <v>250</v>
      </c>
      <c r="G2294" s="20">
        <v>1355</v>
      </c>
      <c r="H2294" s="25">
        <v>0.46527777777777779</v>
      </c>
      <c r="I2294" s="25">
        <v>0.50347222222222221</v>
      </c>
      <c r="J2294" s="20">
        <v>30</v>
      </c>
      <c r="K2294" s="20">
        <v>18</v>
      </c>
      <c r="L2294" s="20">
        <v>12</v>
      </c>
      <c r="M2294" s="26">
        <v>60</v>
      </c>
      <c r="N2294" s="20"/>
    </row>
    <row r="2295" spans="3:14">
      <c r="C2295" s="21">
        <v>45913</v>
      </c>
      <c r="D2295" s="20" t="s">
        <v>13</v>
      </c>
      <c r="E2295" s="20" t="s">
        <v>252</v>
      </c>
      <c r="F2295" s="20" t="s">
        <v>272</v>
      </c>
      <c r="G2295" s="20">
        <v>59</v>
      </c>
      <c r="H2295" s="25">
        <v>0.24305555555555555</v>
      </c>
      <c r="I2295" s="25">
        <v>0.34375</v>
      </c>
      <c r="J2295" s="20">
        <v>18</v>
      </c>
      <c r="K2295" s="20">
        <v>6</v>
      </c>
      <c r="L2295" s="20">
        <v>12</v>
      </c>
      <c r="M2295" s="26">
        <v>33.333333333333336</v>
      </c>
      <c r="N2295" s="20"/>
    </row>
    <row r="2296" spans="3:14">
      <c r="C2296" s="21">
        <v>45913</v>
      </c>
      <c r="D2296" s="20" t="s">
        <v>13</v>
      </c>
      <c r="E2296" s="20" t="s">
        <v>183</v>
      </c>
      <c r="F2296" s="20" t="s">
        <v>174</v>
      </c>
      <c r="G2296" s="20">
        <v>6002</v>
      </c>
      <c r="H2296" s="25">
        <v>0.60069444444444442</v>
      </c>
      <c r="I2296" s="25">
        <v>0.85069444444444442</v>
      </c>
      <c r="J2296" s="20">
        <v>20</v>
      </c>
      <c r="K2296" s="20">
        <v>0</v>
      </c>
      <c r="L2296" s="20">
        <v>20</v>
      </c>
      <c r="M2296" s="26">
        <v>0</v>
      </c>
      <c r="N2296" s="20"/>
    </row>
    <row r="2297" spans="3:14">
      <c r="C2297" s="21">
        <v>45913</v>
      </c>
      <c r="D2297" s="20" t="s">
        <v>261</v>
      </c>
      <c r="E2297" s="20" t="s">
        <v>252</v>
      </c>
      <c r="F2297" s="20" t="s">
        <v>272</v>
      </c>
      <c r="G2297" s="20">
        <v>1784</v>
      </c>
      <c r="H2297" s="25">
        <v>0.51041666666666663</v>
      </c>
      <c r="I2297" s="25">
        <v>0.55902777777777779</v>
      </c>
      <c r="J2297" s="20">
        <v>15</v>
      </c>
      <c r="K2297" s="20">
        <v>6</v>
      </c>
      <c r="L2297" s="20">
        <v>9</v>
      </c>
      <c r="M2297" s="26">
        <v>40</v>
      </c>
      <c r="N2297" s="20"/>
    </row>
    <row r="2298" spans="3:14">
      <c r="C2298" s="21">
        <v>45913</v>
      </c>
      <c r="D2298" s="20" t="s">
        <v>261</v>
      </c>
      <c r="E2298" s="20" t="s">
        <v>252</v>
      </c>
      <c r="F2298" s="20" t="s">
        <v>272</v>
      </c>
      <c r="G2298" s="20">
        <v>1794</v>
      </c>
      <c r="H2298" s="25">
        <v>0.79513888888888884</v>
      </c>
      <c r="I2298" s="25">
        <v>0.84722222222222221</v>
      </c>
      <c r="J2298" s="20">
        <v>15</v>
      </c>
      <c r="K2298" s="20">
        <v>0</v>
      </c>
      <c r="L2298" s="20">
        <v>15</v>
      </c>
      <c r="M2298" s="26">
        <v>0</v>
      </c>
      <c r="N2298" s="20"/>
    </row>
    <row r="2299" spans="3:14">
      <c r="C2299" s="21">
        <v>45913</v>
      </c>
      <c r="D2299" s="20" t="s">
        <v>153</v>
      </c>
      <c r="E2299" s="20" t="s">
        <v>13</v>
      </c>
      <c r="F2299" s="20" t="s">
        <v>498</v>
      </c>
      <c r="G2299" s="20">
        <v>709</v>
      </c>
      <c r="H2299" s="25">
        <v>0.99930555555555556</v>
      </c>
      <c r="I2299" s="25">
        <v>0.3611111111111111</v>
      </c>
      <c r="J2299" s="20">
        <v>27</v>
      </c>
      <c r="K2299" s="20">
        <v>26</v>
      </c>
      <c r="L2299" s="20">
        <v>1</v>
      </c>
      <c r="M2299" s="26">
        <v>96.296296296296291</v>
      </c>
      <c r="N2299" s="20"/>
    </row>
    <row r="2300" spans="3:14">
      <c r="C2300" s="21">
        <v>45913</v>
      </c>
      <c r="D2300" s="20" t="s">
        <v>241</v>
      </c>
      <c r="E2300" s="20" t="s">
        <v>13</v>
      </c>
      <c r="F2300" s="20" t="s">
        <v>250</v>
      </c>
      <c r="G2300" s="20">
        <v>1852</v>
      </c>
      <c r="H2300" s="25">
        <v>0.54861111111111116</v>
      </c>
      <c r="I2300" s="25">
        <v>0.67361111111111116</v>
      </c>
      <c r="J2300" s="20">
        <v>22</v>
      </c>
      <c r="K2300" s="20">
        <v>0</v>
      </c>
      <c r="L2300" s="20">
        <v>22</v>
      </c>
      <c r="M2300" s="26">
        <v>0</v>
      </c>
      <c r="N2300" s="20"/>
    </row>
    <row r="2301" spans="3:14">
      <c r="C2301" s="21">
        <v>45913</v>
      </c>
      <c r="D2301" s="20" t="s">
        <v>241</v>
      </c>
      <c r="E2301" s="20" t="s">
        <v>13</v>
      </c>
      <c r="F2301" s="20" t="s">
        <v>250</v>
      </c>
      <c r="G2301" s="20">
        <v>1852</v>
      </c>
      <c r="H2301" s="25">
        <v>0.55902777777777779</v>
      </c>
      <c r="I2301" s="25">
        <v>0.68402777777777779</v>
      </c>
      <c r="J2301" s="20">
        <v>45</v>
      </c>
      <c r="K2301" s="20">
        <v>8</v>
      </c>
      <c r="L2301" s="20">
        <v>37</v>
      </c>
      <c r="M2301" s="26">
        <v>17.777777777777779</v>
      </c>
      <c r="N2301" s="20"/>
    </row>
    <row r="2302" spans="3:14">
      <c r="C2302" s="21">
        <v>45914</v>
      </c>
      <c r="D2302" s="20" t="s">
        <v>33</v>
      </c>
      <c r="E2302" s="20" t="s">
        <v>147</v>
      </c>
      <c r="F2302" s="20" t="s">
        <v>181</v>
      </c>
      <c r="G2302" s="20">
        <v>1304</v>
      </c>
      <c r="H2302" s="25">
        <v>0.5</v>
      </c>
      <c r="I2302" s="25">
        <v>0.72569444444444442</v>
      </c>
      <c r="J2302" s="20">
        <v>12</v>
      </c>
      <c r="K2302" s="20">
        <v>9</v>
      </c>
      <c r="L2302" s="20">
        <v>3</v>
      </c>
      <c r="M2302" s="26">
        <v>75</v>
      </c>
      <c r="N2302" s="20"/>
    </row>
    <row r="2303" spans="3:14">
      <c r="C2303" s="21">
        <v>45914</v>
      </c>
      <c r="D2303" s="20" t="s">
        <v>354</v>
      </c>
      <c r="E2303" s="20" t="s">
        <v>36</v>
      </c>
      <c r="F2303" s="20" t="s">
        <v>355</v>
      </c>
      <c r="G2303" s="20">
        <v>107</v>
      </c>
      <c r="H2303" s="25">
        <v>0.48958333333333331</v>
      </c>
      <c r="I2303" s="25">
        <v>0.64930555555555558</v>
      </c>
      <c r="J2303" s="20">
        <v>12</v>
      </c>
      <c r="K2303" s="20">
        <v>0</v>
      </c>
      <c r="L2303" s="20">
        <v>12</v>
      </c>
      <c r="M2303" s="26">
        <v>0</v>
      </c>
      <c r="N2303" s="20"/>
    </row>
    <row r="2304" spans="3:14">
      <c r="C2304" s="21">
        <v>45914</v>
      </c>
      <c r="D2304" s="20" t="s">
        <v>354</v>
      </c>
      <c r="E2304" s="20" t="s">
        <v>13</v>
      </c>
      <c r="F2304" s="20" t="s">
        <v>355</v>
      </c>
      <c r="G2304" s="20">
        <v>109</v>
      </c>
      <c r="H2304" s="25">
        <v>0.44791666666666669</v>
      </c>
      <c r="I2304" s="25">
        <v>0.64236111111111116</v>
      </c>
      <c r="J2304" s="20">
        <v>30</v>
      </c>
      <c r="K2304" s="20">
        <v>0</v>
      </c>
      <c r="L2304" s="20">
        <v>30</v>
      </c>
      <c r="M2304" s="26">
        <v>0</v>
      </c>
      <c r="N2304" s="20"/>
    </row>
    <row r="2305" spans="3:14">
      <c r="C2305" s="21">
        <v>45914</v>
      </c>
      <c r="D2305" s="20" t="s">
        <v>484</v>
      </c>
      <c r="E2305" s="20" t="s">
        <v>13</v>
      </c>
      <c r="F2305" s="20" t="s">
        <v>548</v>
      </c>
      <c r="G2305" s="20">
        <v>702</v>
      </c>
      <c r="H2305" s="25">
        <v>0.89930555555555558</v>
      </c>
      <c r="I2305" s="25">
        <v>1.7361111111111112E-2</v>
      </c>
      <c r="J2305" s="20">
        <v>20</v>
      </c>
      <c r="K2305" s="20">
        <v>2</v>
      </c>
      <c r="L2305" s="20">
        <v>18</v>
      </c>
      <c r="M2305" s="26">
        <v>10</v>
      </c>
      <c r="N2305" s="20"/>
    </row>
    <row r="2306" spans="3:14">
      <c r="C2306" s="21">
        <v>45914</v>
      </c>
      <c r="D2306" s="20" t="s">
        <v>36</v>
      </c>
      <c r="E2306" s="20" t="s">
        <v>354</v>
      </c>
      <c r="F2306" s="20" t="s">
        <v>355</v>
      </c>
      <c r="G2306" s="20">
        <v>108</v>
      </c>
      <c r="H2306" s="25">
        <v>0.69097222222222221</v>
      </c>
      <c r="I2306" s="25">
        <v>0.91666666666666663</v>
      </c>
      <c r="J2306" s="20">
        <v>12</v>
      </c>
      <c r="K2306" s="20">
        <v>0</v>
      </c>
      <c r="L2306" s="20">
        <v>12</v>
      </c>
      <c r="M2306" s="26">
        <v>0</v>
      </c>
      <c r="N2306" s="20"/>
    </row>
    <row r="2307" spans="3:14">
      <c r="C2307" s="21">
        <v>45914</v>
      </c>
      <c r="D2307" s="20" t="s">
        <v>36</v>
      </c>
      <c r="E2307" s="20" t="s">
        <v>252</v>
      </c>
      <c r="F2307" s="20" t="s">
        <v>272</v>
      </c>
      <c r="G2307" s="20">
        <v>75</v>
      </c>
      <c r="H2307" s="25">
        <v>0.2638888888888889</v>
      </c>
      <c r="I2307" s="25">
        <v>0.33680555555555558</v>
      </c>
      <c r="J2307" s="20">
        <v>12</v>
      </c>
      <c r="K2307" s="20">
        <v>0</v>
      </c>
      <c r="L2307" s="20">
        <v>12</v>
      </c>
      <c r="M2307" s="26">
        <v>0</v>
      </c>
      <c r="N2307" s="20"/>
    </row>
    <row r="2308" spans="3:14">
      <c r="C2308" s="21">
        <v>45914</v>
      </c>
      <c r="D2308" s="20" t="s">
        <v>36</v>
      </c>
      <c r="E2308" s="20" t="s">
        <v>147</v>
      </c>
      <c r="F2308" s="20" t="s">
        <v>181</v>
      </c>
      <c r="G2308" s="20">
        <v>1854</v>
      </c>
      <c r="H2308" s="25">
        <v>0.5</v>
      </c>
      <c r="I2308" s="25">
        <v>0.69097222222222221</v>
      </c>
      <c r="J2308" s="20">
        <v>16</v>
      </c>
      <c r="K2308" s="20">
        <v>5</v>
      </c>
      <c r="L2308" s="20">
        <v>11</v>
      </c>
      <c r="M2308" s="26">
        <v>31.25</v>
      </c>
      <c r="N2308" s="20"/>
    </row>
    <row r="2309" spans="3:14">
      <c r="C2309" s="21">
        <v>45914</v>
      </c>
      <c r="D2309" s="20" t="s">
        <v>36</v>
      </c>
      <c r="E2309" s="20" t="s">
        <v>394</v>
      </c>
      <c r="F2309" s="20" t="s">
        <v>395</v>
      </c>
      <c r="G2309" s="20">
        <v>438</v>
      </c>
      <c r="H2309" s="25">
        <v>0.55902777777777779</v>
      </c>
      <c r="I2309" s="25">
        <v>0.68402777777777779</v>
      </c>
      <c r="J2309" s="20">
        <v>12</v>
      </c>
      <c r="K2309" s="20">
        <v>0</v>
      </c>
      <c r="L2309" s="20">
        <v>12</v>
      </c>
      <c r="M2309" s="26">
        <v>0</v>
      </c>
      <c r="N2309" s="20"/>
    </row>
    <row r="2310" spans="3:14">
      <c r="C2310" s="21">
        <v>45914</v>
      </c>
      <c r="D2310" s="20" t="s">
        <v>37</v>
      </c>
      <c r="E2310" s="20" t="s">
        <v>147</v>
      </c>
      <c r="F2310" s="20" t="s">
        <v>181</v>
      </c>
      <c r="G2310" s="20">
        <v>1318</v>
      </c>
      <c r="H2310" s="25">
        <v>0.76736111111111116</v>
      </c>
      <c r="I2310" s="25">
        <v>0.97916666666666663</v>
      </c>
      <c r="J2310" s="20">
        <v>16</v>
      </c>
      <c r="K2310" s="20">
        <v>4</v>
      </c>
      <c r="L2310" s="20">
        <v>12</v>
      </c>
      <c r="M2310" s="26">
        <v>25</v>
      </c>
      <c r="N2310" s="20"/>
    </row>
    <row r="2311" spans="3:14">
      <c r="C2311" s="21">
        <v>45914</v>
      </c>
      <c r="D2311" s="20" t="s">
        <v>198</v>
      </c>
      <c r="E2311" s="20" t="s">
        <v>44</v>
      </c>
      <c r="F2311" s="20" t="s">
        <v>549</v>
      </c>
      <c r="G2311" s="20">
        <v>5118</v>
      </c>
      <c r="H2311" s="25">
        <v>0.74652777777777779</v>
      </c>
      <c r="I2311" s="25">
        <v>0.875</v>
      </c>
      <c r="J2311" s="20">
        <v>189</v>
      </c>
      <c r="K2311" s="20">
        <v>189</v>
      </c>
      <c r="L2311" s="20">
        <v>0</v>
      </c>
      <c r="M2311" s="26">
        <v>100</v>
      </c>
      <c r="N2311" s="20"/>
    </row>
    <row r="2312" spans="3:14">
      <c r="C2312" s="21">
        <v>45914</v>
      </c>
      <c r="D2312" s="20" t="s">
        <v>223</v>
      </c>
      <c r="E2312" s="20" t="s">
        <v>13</v>
      </c>
      <c r="F2312" s="20" t="s">
        <v>250</v>
      </c>
      <c r="G2312" s="20">
        <v>872</v>
      </c>
      <c r="H2312" s="25">
        <v>0.64930555555555558</v>
      </c>
      <c r="I2312" s="25">
        <v>0.78819444444444442</v>
      </c>
      <c r="J2312" s="20">
        <v>45</v>
      </c>
      <c r="K2312" s="20">
        <v>0</v>
      </c>
      <c r="L2312" s="20">
        <v>45</v>
      </c>
      <c r="M2312" s="26">
        <v>0</v>
      </c>
      <c r="N2312" s="20"/>
    </row>
    <row r="2313" spans="3:14">
      <c r="C2313" s="21">
        <v>45914</v>
      </c>
      <c r="D2313" s="20" t="s">
        <v>232</v>
      </c>
      <c r="E2313" s="20" t="s">
        <v>13</v>
      </c>
      <c r="F2313" s="20" t="s">
        <v>250</v>
      </c>
      <c r="G2313" s="20">
        <v>696</v>
      </c>
      <c r="H2313" s="25">
        <v>0.74652777777777779</v>
      </c>
      <c r="I2313" s="25">
        <v>0.87847222222222221</v>
      </c>
      <c r="J2313" s="20">
        <v>40</v>
      </c>
      <c r="K2313" s="20">
        <v>0</v>
      </c>
      <c r="L2313" s="20">
        <v>40</v>
      </c>
      <c r="M2313" s="26">
        <v>0</v>
      </c>
      <c r="N2313" s="20"/>
    </row>
    <row r="2314" spans="3:14">
      <c r="C2314" s="21">
        <v>45914</v>
      </c>
      <c r="D2314" s="20" t="s">
        <v>252</v>
      </c>
      <c r="E2314" s="20" t="s">
        <v>36</v>
      </c>
      <c r="F2314" s="20" t="s">
        <v>272</v>
      </c>
      <c r="G2314" s="20">
        <v>76</v>
      </c>
      <c r="H2314" s="25">
        <v>0.58680555555555558</v>
      </c>
      <c r="I2314" s="25">
        <v>0.66319444444444442</v>
      </c>
      <c r="J2314" s="20">
        <v>12</v>
      </c>
      <c r="K2314" s="20">
        <v>0</v>
      </c>
      <c r="L2314" s="20">
        <v>12</v>
      </c>
      <c r="M2314" s="26">
        <v>0</v>
      </c>
      <c r="N2314" s="20"/>
    </row>
    <row r="2315" spans="3:14">
      <c r="C2315" s="21">
        <v>45914</v>
      </c>
      <c r="D2315" s="20" t="s">
        <v>252</v>
      </c>
      <c r="E2315" s="20" t="s">
        <v>13</v>
      </c>
      <c r="F2315" s="20" t="s">
        <v>272</v>
      </c>
      <c r="G2315" s="20">
        <v>60</v>
      </c>
      <c r="H2315" s="25">
        <v>0.60763888888888884</v>
      </c>
      <c r="I2315" s="25">
        <v>0.71527777777777779</v>
      </c>
      <c r="J2315" s="20">
        <v>26</v>
      </c>
      <c r="K2315" s="20">
        <v>5</v>
      </c>
      <c r="L2315" s="20">
        <v>21</v>
      </c>
      <c r="M2315" s="26">
        <v>19.23076923076923</v>
      </c>
      <c r="N2315" s="20"/>
    </row>
    <row r="2316" spans="3:14">
      <c r="C2316" s="21">
        <v>45914</v>
      </c>
      <c r="D2316" s="20" t="s">
        <v>252</v>
      </c>
      <c r="E2316" s="20" t="s">
        <v>336</v>
      </c>
      <c r="F2316" s="20" t="s">
        <v>272</v>
      </c>
      <c r="G2316" s="20">
        <v>582</v>
      </c>
      <c r="H2316" s="25">
        <v>0.38541666666666669</v>
      </c>
      <c r="I2316" s="25">
        <v>0.44444444444444442</v>
      </c>
      <c r="J2316" s="20">
        <v>38</v>
      </c>
      <c r="K2316" s="20">
        <v>0</v>
      </c>
      <c r="L2316" s="20">
        <v>38</v>
      </c>
      <c r="M2316" s="26">
        <v>0</v>
      </c>
      <c r="N2316" s="20"/>
    </row>
    <row r="2317" spans="3:14">
      <c r="C2317" s="21">
        <v>45914</v>
      </c>
      <c r="D2317" s="20" t="s">
        <v>192</v>
      </c>
      <c r="E2317" s="20" t="s">
        <v>36</v>
      </c>
      <c r="F2317" s="20" t="s">
        <v>193</v>
      </c>
      <c r="G2317" s="20">
        <v>1132</v>
      </c>
      <c r="H2317" s="25">
        <v>0.59027777777777779</v>
      </c>
      <c r="I2317" s="25">
        <v>0.67708333333333337</v>
      </c>
      <c r="J2317" s="20">
        <v>12</v>
      </c>
      <c r="K2317" s="20">
        <v>0</v>
      </c>
      <c r="L2317" s="20">
        <v>12</v>
      </c>
      <c r="M2317" s="26">
        <v>0</v>
      </c>
      <c r="N2317" s="20"/>
    </row>
    <row r="2318" spans="3:14">
      <c r="C2318" s="21">
        <v>45914</v>
      </c>
      <c r="D2318" s="20" t="s">
        <v>192</v>
      </c>
      <c r="E2318" s="20" t="s">
        <v>13</v>
      </c>
      <c r="F2318" s="20" t="s">
        <v>250</v>
      </c>
      <c r="G2318" s="20">
        <v>1332</v>
      </c>
      <c r="H2318" s="25">
        <v>0.27083333333333331</v>
      </c>
      <c r="I2318" s="25">
        <v>0.3888888888888889</v>
      </c>
      <c r="J2318" s="20">
        <v>50</v>
      </c>
      <c r="K2318" s="20">
        <v>0</v>
      </c>
      <c r="L2318" s="20">
        <v>50</v>
      </c>
      <c r="M2318" s="26">
        <v>0</v>
      </c>
      <c r="N2318" s="20"/>
    </row>
    <row r="2319" spans="3:14">
      <c r="C2319" s="21">
        <v>45914</v>
      </c>
      <c r="D2319" s="20" t="s">
        <v>147</v>
      </c>
      <c r="E2319" s="20" t="s">
        <v>33</v>
      </c>
      <c r="F2319" s="20" t="s">
        <v>181</v>
      </c>
      <c r="G2319" s="20">
        <v>1305</v>
      </c>
      <c r="H2319" s="25">
        <v>0.55208333333333337</v>
      </c>
      <c r="I2319" s="25">
        <v>0.70833333333333337</v>
      </c>
      <c r="J2319" s="20">
        <v>12</v>
      </c>
      <c r="K2319" s="20">
        <v>10</v>
      </c>
      <c r="L2319" s="20">
        <v>2</v>
      </c>
      <c r="M2319" s="26">
        <v>83.333333333333329</v>
      </c>
      <c r="N2319" s="20"/>
    </row>
    <row r="2320" spans="3:14">
      <c r="C2320" s="21">
        <v>45914</v>
      </c>
      <c r="D2320" s="20" t="s">
        <v>147</v>
      </c>
      <c r="E2320" s="20" t="s">
        <v>180</v>
      </c>
      <c r="F2320" s="20" t="s">
        <v>181</v>
      </c>
      <c r="G2320" s="20">
        <v>2020</v>
      </c>
      <c r="H2320" s="25">
        <v>0.76736111111111116</v>
      </c>
      <c r="I2320" s="25">
        <v>0.82986111111111116</v>
      </c>
      <c r="J2320" s="20">
        <v>68</v>
      </c>
      <c r="K2320" s="20">
        <v>31</v>
      </c>
      <c r="L2320" s="20">
        <v>37</v>
      </c>
      <c r="M2320" s="26">
        <v>45.588235294117645</v>
      </c>
      <c r="N2320" s="20"/>
    </row>
    <row r="2321" spans="3:14">
      <c r="C2321" s="21">
        <v>45914</v>
      </c>
      <c r="D2321" s="20" t="s">
        <v>147</v>
      </c>
      <c r="E2321" s="20" t="s">
        <v>180</v>
      </c>
      <c r="F2321" s="20" t="s">
        <v>181</v>
      </c>
      <c r="G2321" s="20">
        <v>2022</v>
      </c>
      <c r="H2321" s="25">
        <v>0.83680555555555558</v>
      </c>
      <c r="I2321" s="25">
        <v>0.90277777777777779</v>
      </c>
      <c r="J2321" s="20">
        <v>12</v>
      </c>
      <c r="K2321" s="20">
        <v>9</v>
      </c>
      <c r="L2321" s="20">
        <v>3</v>
      </c>
      <c r="M2321" s="26">
        <v>75</v>
      </c>
      <c r="N2321" s="20"/>
    </row>
    <row r="2322" spans="3:14">
      <c r="C2322" s="21">
        <v>45914</v>
      </c>
      <c r="D2322" s="20" t="s">
        <v>147</v>
      </c>
      <c r="E2322" s="20" t="s">
        <v>36</v>
      </c>
      <c r="F2322" s="20" t="s">
        <v>181</v>
      </c>
      <c r="G2322" s="20">
        <v>1855</v>
      </c>
      <c r="H2322" s="25">
        <v>0.59722222222222221</v>
      </c>
      <c r="I2322" s="25">
        <v>0.71180555555555558</v>
      </c>
      <c r="J2322" s="20">
        <v>16</v>
      </c>
      <c r="K2322" s="20">
        <v>9</v>
      </c>
      <c r="L2322" s="20">
        <v>7</v>
      </c>
      <c r="M2322" s="26">
        <v>56.25</v>
      </c>
      <c r="N2322" s="20"/>
    </row>
    <row r="2323" spans="3:14">
      <c r="C2323" s="21">
        <v>45914</v>
      </c>
      <c r="D2323" s="20" t="s">
        <v>147</v>
      </c>
      <c r="E2323" s="20" t="s">
        <v>37</v>
      </c>
      <c r="F2323" s="20" t="s">
        <v>181</v>
      </c>
      <c r="G2323" s="20">
        <v>1317</v>
      </c>
      <c r="H2323" s="25">
        <v>0.58680555555555558</v>
      </c>
      <c r="I2323" s="25">
        <v>0.72569444444444442</v>
      </c>
      <c r="J2323" s="20">
        <v>16</v>
      </c>
      <c r="K2323" s="20">
        <v>12</v>
      </c>
      <c r="L2323" s="20">
        <v>4</v>
      </c>
      <c r="M2323" s="26">
        <v>75</v>
      </c>
      <c r="N2323" s="20"/>
    </row>
    <row r="2324" spans="3:14">
      <c r="C2324" s="21">
        <v>45914</v>
      </c>
      <c r="D2324" s="20" t="s">
        <v>147</v>
      </c>
      <c r="E2324" s="20" t="s">
        <v>13</v>
      </c>
      <c r="F2324" s="20" t="s">
        <v>181</v>
      </c>
      <c r="G2324" s="20">
        <v>1859</v>
      </c>
      <c r="H2324" s="25">
        <v>0.55208333333333337</v>
      </c>
      <c r="I2324" s="25">
        <v>0.70138888888888884</v>
      </c>
      <c r="J2324" s="20">
        <v>40</v>
      </c>
      <c r="K2324" s="20">
        <v>20</v>
      </c>
      <c r="L2324" s="20">
        <v>20</v>
      </c>
      <c r="M2324" s="26">
        <v>50</v>
      </c>
      <c r="N2324" s="20"/>
    </row>
    <row r="2325" spans="3:14">
      <c r="C2325" s="21">
        <v>45914</v>
      </c>
      <c r="D2325" s="20" t="s">
        <v>147</v>
      </c>
      <c r="E2325" s="20" t="s">
        <v>22</v>
      </c>
      <c r="F2325" s="20" t="s">
        <v>181</v>
      </c>
      <c r="G2325" s="20">
        <v>1313</v>
      </c>
      <c r="H2325" s="25">
        <v>0.59375</v>
      </c>
      <c r="I2325" s="25">
        <v>0.72569444444444442</v>
      </c>
      <c r="J2325" s="20">
        <v>12</v>
      </c>
      <c r="K2325" s="20">
        <v>0</v>
      </c>
      <c r="L2325" s="20">
        <v>12</v>
      </c>
      <c r="M2325" s="26">
        <v>0</v>
      </c>
      <c r="N2325" s="20"/>
    </row>
    <row r="2326" spans="3:14">
      <c r="C2326" s="21">
        <v>45914</v>
      </c>
      <c r="D2326" s="20" t="s">
        <v>555</v>
      </c>
      <c r="E2326" s="20" t="s">
        <v>394</v>
      </c>
      <c r="F2326" s="20" t="s">
        <v>395</v>
      </c>
      <c r="G2326" s="20">
        <v>3910</v>
      </c>
      <c r="H2326" s="25">
        <v>0.2361111111111111</v>
      </c>
      <c r="I2326" s="25">
        <v>0.27083333333333331</v>
      </c>
      <c r="J2326" s="20">
        <v>12</v>
      </c>
      <c r="K2326" s="20">
        <v>0</v>
      </c>
      <c r="L2326" s="20">
        <v>12</v>
      </c>
      <c r="M2326" s="26">
        <v>0</v>
      </c>
      <c r="N2326" s="20"/>
    </row>
    <row r="2327" spans="3:14">
      <c r="C2327" s="21">
        <v>45914</v>
      </c>
      <c r="D2327" s="20" t="s">
        <v>555</v>
      </c>
      <c r="E2327" s="20" t="s">
        <v>394</v>
      </c>
      <c r="F2327" s="20" t="s">
        <v>395</v>
      </c>
      <c r="G2327" s="20">
        <v>3904</v>
      </c>
      <c r="H2327" s="25">
        <v>0.36805555555555558</v>
      </c>
      <c r="I2327" s="25">
        <v>0.40277777777777779</v>
      </c>
      <c r="J2327" s="20">
        <v>35</v>
      </c>
      <c r="K2327" s="20">
        <v>2</v>
      </c>
      <c r="L2327" s="20">
        <v>33</v>
      </c>
      <c r="M2327" s="26">
        <v>5.7142857142857144</v>
      </c>
      <c r="N2327" s="20"/>
    </row>
    <row r="2328" spans="3:14">
      <c r="C2328" s="21">
        <v>45914</v>
      </c>
      <c r="D2328" s="20" t="s">
        <v>563</v>
      </c>
      <c r="E2328" s="20" t="s">
        <v>484</v>
      </c>
      <c r="F2328" s="20" t="s">
        <v>548</v>
      </c>
      <c r="G2328" s="20">
        <v>913</v>
      </c>
      <c r="H2328" s="25">
        <v>0.76736111111111116</v>
      </c>
      <c r="I2328" s="25">
        <v>0.84027777777777779</v>
      </c>
      <c r="J2328" s="20">
        <v>20</v>
      </c>
      <c r="K2328" s="20">
        <v>2</v>
      </c>
      <c r="L2328" s="20">
        <v>18</v>
      </c>
      <c r="M2328" s="26">
        <v>10</v>
      </c>
      <c r="N2328" s="20"/>
    </row>
    <row r="2329" spans="3:14">
      <c r="C2329" s="21">
        <v>45914</v>
      </c>
      <c r="D2329" s="20" t="s">
        <v>13</v>
      </c>
      <c r="E2329" s="20" t="s">
        <v>354</v>
      </c>
      <c r="F2329" s="20" t="s">
        <v>355</v>
      </c>
      <c r="G2329" s="20">
        <v>110</v>
      </c>
      <c r="H2329" s="25">
        <v>0.69097222222222221</v>
      </c>
      <c r="I2329" s="25">
        <v>0.94791666666666663</v>
      </c>
      <c r="J2329" s="20">
        <v>30</v>
      </c>
      <c r="K2329" s="20">
        <v>4</v>
      </c>
      <c r="L2329" s="20">
        <v>26</v>
      </c>
      <c r="M2329" s="26">
        <v>13.333333333333334</v>
      </c>
      <c r="N2329" s="20"/>
    </row>
    <row r="2330" spans="3:14">
      <c r="C2330" s="21">
        <v>45914</v>
      </c>
      <c r="D2330" s="20" t="s">
        <v>13</v>
      </c>
      <c r="E2330" s="20" t="s">
        <v>201</v>
      </c>
      <c r="F2330" s="20" t="s">
        <v>250</v>
      </c>
      <c r="G2330" s="20">
        <v>601</v>
      </c>
      <c r="H2330" s="25">
        <v>0.69097222222222221</v>
      </c>
      <c r="I2330" s="25">
        <v>0.78819444444444442</v>
      </c>
      <c r="J2330" s="20">
        <v>50</v>
      </c>
      <c r="K2330" s="20">
        <v>0</v>
      </c>
      <c r="L2330" s="20">
        <v>50</v>
      </c>
      <c r="M2330" s="26">
        <v>0</v>
      </c>
      <c r="N2330" s="20"/>
    </row>
    <row r="2331" spans="3:14">
      <c r="C2331" s="21">
        <v>45914</v>
      </c>
      <c r="D2331" s="20" t="s">
        <v>13</v>
      </c>
      <c r="E2331" s="20" t="s">
        <v>223</v>
      </c>
      <c r="F2331" s="20" t="s">
        <v>250</v>
      </c>
      <c r="G2331" s="20">
        <v>871</v>
      </c>
      <c r="H2331" s="25">
        <v>0.48958333333333331</v>
      </c>
      <c r="I2331" s="25">
        <v>0.62152777777777779</v>
      </c>
      <c r="J2331" s="20">
        <v>45</v>
      </c>
      <c r="K2331" s="20">
        <v>0</v>
      </c>
      <c r="L2331" s="20">
        <v>45</v>
      </c>
      <c r="M2331" s="26">
        <v>0</v>
      </c>
      <c r="N2331" s="20"/>
    </row>
    <row r="2332" spans="3:14">
      <c r="C2332" s="21">
        <v>45914</v>
      </c>
      <c r="D2332" s="20" t="s">
        <v>13</v>
      </c>
      <c r="E2332" s="20" t="s">
        <v>232</v>
      </c>
      <c r="F2332" s="20" t="s">
        <v>250</v>
      </c>
      <c r="G2332" s="20">
        <v>695</v>
      </c>
      <c r="H2332" s="25">
        <v>0.60763888888888884</v>
      </c>
      <c r="I2332" s="25">
        <v>0.71875</v>
      </c>
      <c r="J2332" s="20">
        <v>40</v>
      </c>
      <c r="K2332" s="20">
        <v>0</v>
      </c>
      <c r="L2332" s="20">
        <v>40</v>
      </c>
      <c r="M2332" s="26">
        <v>0</v>
      </c>
      <c r="N2332" s="20"/>
    </row>
    <row r="2333" spans="3:14">
      <c r="C2333" s="21">
        <v>45914</v>
      </c>
      <c r="D2333" s="20" t="s">
        <v>13</v>
      </c>
      <c r="E2333" s="20" t="s">
        <v>209</v>
      </c>
      <c r="F2333" s="20" t="s">
        <v>278</v>
      </c>
      <c r="G2333" s="20">
        <v>775</v>
      </c>
      <c r="H2333" s="25">
        <v>0.33333333333333331</v>
      </c>
      <c r="I2333" s="25">
        <v>0.44791666666666669</v>
      </c>
      <c r="J2333" s="20">
        <v>45</v>
      </c>
      <c r="K2333" s="20">
        <v>0</v>
      </c>
      <c r="L2333" s="20">
        <v>45</v>
      </c>
      <c r="M2333" s="26">
        <v>0</v>
      </c>
      <c r="N2333" s="20"/>
    </row>
    <row r="2334" spans="3:14">
      <c r="C2334" s="21">
        <v>45914</v>
      </c>
      <c r="D2334" s="20" t="s">
        <v>13</v>
      </c>
      <c r="E2334" s="20" t="s">
        <v>252</v>
      </c>
      <c r="F2334" s="20" t="s">
        <v>272</v>
      </c>
      <c r="G2334" s="20">
        <v>59</v>
      </c>
      <c r="H2334" s="25">
        <v>0.24305555555555555</v>
      </c>
      <c r="I2334" s="25">
        <v>0.34375</v>
      </c>
      <c r="J2334" s="20">
        <v>26</v>
      </c>
      <c r="K2334" s="20">
        <v>0</v>
      </c>
      <c r="L2334" s="20">
        <v>26</v>
      </c>
      <c r="M2334" s="26">
        <v>0</v>
      </c>
      <c r="N2334" s="20"/>
    </row>
    <row r="2335" spans="3:14">
      <c r="C2335" s="21">
        <v>45914</v>
      </c>
      <c r="D2335" s="20" t="s">
        <v>13</v>
      </c>
      <c r="E2335" s="20" t="s">
        <v>147</v>
      </c>
      <c r="F2335" s="20" t="s">
        <v>181</v>
      </c>
      <c r="G2335" s="20">
        <v>1858</v>
      </c>
      <c r="H2335" s="25">
        <v>0.49652777777777779</v>
      </c>
      <c r="I2335" s="25">
        <v>0.71527777777777779</v>
      </c>
      <c r="J2335" s="20">
        <v>40</v>
      </c>
      <c r="K2335" s="20">
        <v>18</v>
      </c>
      <c r="L2335" s="20">
        <v>22</v>
      </c>
      <c r="M2335" s="26">
        <v>45</v>
      </c>
      <c r="N2335" s="20"/>
    </row>
    <row r="2336" spans="3:14">
      <c r="C2336" s="21">
        <v>45914</v>
      </c>
      <c r="D2336" s="20" t="s">
        <v>13</v>
      </c>
      <c r="E2336" s="20" t="s">
        <v>424</v>
      </c>
      <c r="F2336" s="20" t="s">
        <v>549</v>
      </c>
      <c r="G2336" s="20">
        <v>5113</v>
      </c>
      <c r="H2336" s="25">
        <v>0.33333333333333331</v>
      </c>
      <c r="I2336" s="25">
        <v>0.40972222222222221</v>
      </c>
      <c r="J2336" s="20">
        <v>189</v>
      </c>
      <c r="K2336" s="20">
        <v>31</v>
      </c>
      <c r="L2336" s="20">
        <v>158</v>
      </c>
      <c r="M2336" s="26">
        <v>16.402116402116402</v>
      </c>
      <c r="N2336" s="20"/>
    </row>
    <row r="2337" spans="3:14">
      <c r="C2337" s="21">
        <v>45914</v>
      </c>
      <c r="D2337" s="20" t="s">
        <v>13</v>
      </c>
      <c r="E2337" s="20" t="s">
        <v>196</v>
      </c>
      <c r="F2337" s="20" t="s">
        <v>193</v>
      </c>
      <c r="G2337" s="20">
        <v>1801</v>
      </c>
      <c r="H2337" s="25">
        <v>0.4861111111111111</v>
      </c>
      <c r="I2337" s="25">
        <v>0.59027777777777779</v>
      </c>
      <c r="J2337" s="20">
        <v>20</v>
      </c>
      <c r="K2337" s="20">
        <v>0</v>
      </c>
      <c r="L2337" s="20">
        <v>20</v>
      </c>
      <c r="M2337" s="26">
        <v>0</v>
      </c>
      <c r="N2337" s="20"/>
    </row>
    <row r="2338" spans="3:14">
      <c r="C2338" s="21">
        <v>45914</v>
      </c>
      <c r="D2338" s="20" t="s">
        <v>13</v>
      </c>
      <c r="E2338" s="20" t="s">
        <v>234</v>
      </c>
      <c r="F2338" s="20" t="s">
        <v>250</v>
      </c>
      <c r="G2338" s="20">
        <v>1831</v>
      </c>
      <c r="H2338" s="25">
        <v>0.47569444444444442</v>
      </c>
      <c r="I2338" s="25">
        <v>0.58333333333333337</v>
      </c>
      <c r="J2338" s="20">
        <v>40</v>
      </c>
      <c r="K2338" s="20">
        <v>0</v>
      </c>
      <c r="L2338" s="20">
        <v>40</v>
      </c>
      <c r="M2338" s="26">
        <v>0</v>
      </c>
      <c r="N2338" s="20"/>
    </row>
    <row r="2339" spans="3:14">
      <c r="C2339" s="21">
        <v>45914</v>
      </c>
      <c r="D2339" s="20" t="s">
        <v>13</v>
      </c>
      <c r="E2339" s="20" t="s">
        <v>358</v>
      </c>
      <c r="F2339" s="20" t="s">
        <v>528</v>
      </c>
      <c r="G2339" s="20">
        <v>416</v>
      </c>
      <c r="H2339" s="25">
        <v>0.51736111111111116</v>
      </c>
      <c r="I2339" s="25">
        <v>0.71875</v>
      </c>
      <c r="J2339" s="20">
        <v>36</v>
      </c>
      <c r="K2339" s="20">
        <v>0</v>
      </c>
      <c r="L2339" s="20">
        <v>36</v>
      </c>
      <c r="M2339" s="26">
        <v>0</v>
      </c>
      <c r="N2339" s="20"/>
    </row>
    <row r="2340" spans="3:14">
      <c r="C2340" s="21">
        <v>45914</v>
      </c>
      <c r="D2340" s="20" t="s">
        <v>13</v>
      </c>
      <c r="E2340" s="20" t="s">
        <v>236</v>
      </c>
      <c r="F2340" s="20" t="s">
        <v>250</v>
      </c>
      <c r="G2340" s="20">
        <v>809</v>
      </c>
      <c r="H2340" s="25">
        <v>0.49652777777777779</v>
      </c>
      <c r="I2340" s="25">
        <v>0.61805555555555558</v>
      </c>
      <c r="J2340" s="20">
        <v>45</v>
      </c>
      <c r="K2340" s="20">
        <v>23</v>
      </c>
      <c r="L2340" s="20">
        <v>22</v>
      </c>
      <c r="M2340" s="26">
        <v>51.111111111111114</v>
      </c>
      <c r="N2340" s="20"/>
    </row>
    <row r="2341" spans="3:14">
      <c r="C2341" s="21">
        <v>45914</v>
      </c>
      <c r="D2341" s="20" t="s">
        <v>13</v>
      </c>
      <c r="E2341" s="20" t="s">
        <v>277</v>
      </c>
      <c r="F2341" s="20" t="s">
        <v>278</v>
      </c>
      <c r="G2341" s="20">
        <v>897</v>
      </c>
      <c r="H2341" s="25">
        <v>0.78472222222222221</v>
      </c>
      <c r="I2341" s="25">
        <v>0.21180555555555555</v>
      </c>
      <c r="J2341" s="20">
        <v>80</v>
      </c>
      <c r="K2341" s="20">
        <v>39</v>
      </c>
      <c r="L2341" s="20">
        <v>41</v>
      </c>
      <c r="M2341" s="26">
        <v>48.75</v>
      </c>
      <c r="N2341" s="20"/>
    </row>
    <row r="2342" spans="3:14">
      <c r="C2342" s="21">
        <v>45914</v>
      </c>
      <c r="D2342" s="20" t="s">
        <v>13</v>
      </c>
      <c r="E2342" s="20" t="s">
        <v>394</v>
      </c>
      <c r="F2342" s="20" t="s">
        <v>395</v>
      </c>
      <c r="G2342" s="20">
        <v>434</v>
      </c>
      <c r="H2342" s="25">
        <v>0.64583333333333337</v>
      </c>
      <c r="I2342" s="25">
        <v>0.79166666666666663</v>
      </c>
      <c r="J2342" s="20">
        <v>35</v>
      </c>
      <c r="K2342" s="20">
        <v>0</v>
      </c>
      <c r="L2342" s="20">
        <v>35</v>
      </c>
      <c r="M2342" s="26">
        <v>0</v>
      </c>
      <c r="N2342" s="20"/>
    </row>
    <row r="2343" spans="3:14">
      <c r="C2343" s="21">
        <v>45914</v>
      </c>
      <c r="D2343" s="20" t="s">
        <v>424</v>
      </c>
      <c r="E2343" s="20" t="s">
        <v>13</v>
      </c>
      <c r="F2343" s="20" t="s">
        <v>549</v>
      </c>
      <c r="G2343" s="20">
        <v>5114</v>
      </c>
      <c r="H2343" s="25">
        <v>0.44444444444444442</v>
      </c>
      <c r="I2343" s="25">
        <v>0.51388888888888884</v>
      </c>
      <c r="J2343" s="20">
        <v>189</v>
      </c>
      <c r="K2343" s="20">
        <v>25</v>
      </c>
      <c r="L2343" s="20">
        <v>164</v>
      </c>
      <c r="M2343" s="26">
        <v>13.227513227513228</v>
      </c>
      <c r="N2343" s="20"/>
    </row>
    <row r="2344" spans="3:14">
      <c r="C2344" s="21">
        <v>45914</v>
      </c>
      <c r="D2344" s="20" t="s">
        <v>196</v>
      </c>
      <c r="E2344" s="20" t="s">
        <v>13</v>
      </c>
      <c r="F2344" s="20" t="s">
        <v>193</v>
      </c>
      <c r="G2344" s="20">
        <v>1804</v>
      </c>
      <c r="H2344" s="25">
        <v>0.62152777777777779</v>
      </c>
      <c r="I2344" s="25">
        <v>0.73263888888888884</v>
      </c>
      <c r="J2344" s="20">
        <v>20</v>
      </c>
      <c r="K2344" s="20">
        <v>0</v>
      </c>
      <c r="L2344" s="20">
        <v>20</v>
      </c>
      <c r="M2344" s="26">
        <v>0</v>
      </c>
      <c r="N2344" s="20"/>
    </row>
    <row r="2345" spans="3:14">
      <c r="C2345" s="21">
        <v>45914</v>
      </c>
      <c r="D2345" s="20" t="s">
        <v>346</v>
      </c>
      <c r="E2345" s="20" t="s">
        <v>13</v>
      </c>
      <c r="F2345" s="20" t="s">
        <v>250</v>
      </c>
      <c r="G2345" s="20">
        <v>572</v>
      </c>
      <c r="H2345" s="25">
        <v>0.53125</v>
      </c>
      <c r="I2345" s="25">
        <v>0.61805555555555558</v>
      </c>
      <c r="J2345" s="20">
        <v>30</v>
      </c>
      <c r="K2345" s="20">
        <v>0</v>
      </c>
      <c r="L2345" s="20">
        <v>30</v>
      </c>
      <c r="M2345" s="26">
        <v>0</v>
      </c>
      <c r="N2345" s="20"/>
    </row>
    <row r="2346" spans="3:14">
      <c r="C2346" s="21">
        <v>45914</v>
      </c>
      <c r="D2346" s="20" t="s">
        <v>358</v>
      </c>
      <c r="E2346" s="20" t="s">
        <v>13</v>
      </c>
      <c r="F2346" s="20" t="s">
        <v>528</v>
      </c>
      <c r="G2346" s="20">
        <v>415</v>
      </c>
      <c r="H2346" s="25">
        <v>0.34722222222222221</v>
      </c>
      <c r="I2346" s="25">
        <v>0.47569444444444442</v>
      </c>
      <c r="J2346" s="20">
        <v>36</v>
      </c>
      <c r="K2346" s="20">
        <v>0</v>
      </c>
      <c r="L2346" s="20">
        <v>36</v>
      </c>
      <c r="M2346" s="26">
        <v>0</v>
      </c>
      <c r="N2346" s="20"/>
    </row>
    <row r="2347" spans="3:14">
      <c r="C2347" s="21">
        <v>45914</v>
      </c>
      <c r="D2347" s="20" t="s">
        <v>358</v>
      </c>
      <c r="E2347" s="20" t="s">
        <v>13</v>
      </c>
      <c r="F2347" s="20" t="s">
        <v>278</v>
      </c>
      <c r="G2347" s="20">
        <v>788</v>
      </c>
      <c r="H2347" s="25">
        <v>0.98958333333333337</v>
      </c>
      <c r="I2347" s="25">
        <v>0.11458333333333333</v>
      </c>
      <c r="J2347" s="20">
        <v>45</v>
      </c>
      <c r="K2347" s="20">
        <v>6</v>
      </c>
      <c r="L2347" s="20">
        <v>39</v>
      </c>
      <c r="M2347" s="26">
        <v>13.333333333333334</v>
      </c>
      <c r="N2347" s="20"/>
    </row>
    <row r="2348" spans="3:14">
      <c r="C2348" s="21">
        <v>45914</v>
      </c>
      <c r="D2348" s="20" t="s">
        <v>236</v>
      </c>
      <c r="E2348" s="20" t="s">
        <v>13</v>
      </c>
      <c r="F2348" s="20" t="s">
        <v>250</v>
      </c>
      <c r="G2348" s="20">
        <v>810</v>
      </c>
      <c r="H2348" s="25">
        <v>0.64930555555555558</v>
      </c>
      <c r="I2348" s="25">
        <v>0.78125</v>
      </c>
      <c r="J2348" s="20">
        <v>45</v>
      </c>
      <c r="K2348" s="20">
        <v>35</v>
      </c>
      <c r="L2348" s="20">
        <v>10</v>
      </c>
      <c r="M2348" s="26">
        <v>77.777777777777771</v>
      </c>
      <c r="N2348" s="20"/>
    </row>
    <row r="2349" spans="3:14">
      <c r="C2349" s="21">
        <v>45914</v>
      </c>
      <c r="D2349" s="20" t="s">
        <v>336</v>
      </c>
      <c r="E2349" s="20" t="s">
        <v>252</v>
      </c>
      <c r="F2349" s="20" t="s">
        <v>272</v>
      </c>
      <c r="G2349" s="20">
        <v>585</v>
      </c>
      <c r="H2349" s="25">
        <v>0.47916666666666669</v>
      </c>
      <c r="I2349" s="25">
        <v>0.53819444444444442</v>
      </c>
      <c r="J2349" s="20">
        <v>38</v>
      </c>
      <c r="K2349" s="20">
        <v>5</v>
      </c>
      <c r="L2349" s="20">
        <v>33</v>
      </c>
      <c r="M2349" s="26">
        <v>13.157894736842104</v>
      </c>
      <c r="N2349" s="20"/>
    </row>
    <row r="2350" spans="3:14">
      <c r="C2350" s="21">
        <v>45914</v>
      </c>
      <c r="D2350" s="20" t="s">
        <v>57</v>
      </c>
      <c r="E2350" s="20" t="s">
        <v>198</v>
      </c>
      <c r="F2350" s="20" t="s">
        <v>549</v>
      </c>
      <c r="G2350" s="20">
        <v>5117</v>
      </c>
      <c r="H2350" s="25">
        <v>0.61111111111111116</v>
      </c>
      <c r="I2350" s="25">
        <v>0.71180555555555558</v>
      </c>
      <c r="J2350" s="20">
        <v>189</v>
      </c>
      <c r="K2350" s="20">
        <v>119</v>
      </c>
      <c r="L2350" s="20">
        <v>70</v>
      </c>
      <c r="M2350" s="26">
        <v>62.962962962962962</v>
      </c>
      <c r="N2350" s="20"/>
    </row>
    <row r="2351" spans="3:14">
      <c r="C2351" s="21">
        <v>45914</v>
      </c>
      <c r="D2351" s="20" t="s">
        <v>22</v>
      </c>
      <c r="E2351" s="20" t="s">
        <v>147</v>
      </c>
      <c r="F2351" s="20" t="s">
        <v>181</v>
      </c>
      <c r="G2351" s="20">
        <v>1302</v>
      </c>
      <c r="H2351" s="25">
        <v>0.4826388888888889</v>
      </c>
      <c r="I2351" s="25">
        <v>0.69097222222222221</v>
      </c>
      <c r="J2351" s="20">
        <v>12</v>
      </c>
      <c r="K2351" s="20">
        <v>8</v>
      </c>
      <c r="L2351" s="20">
        <v>4</v>
      </c>
      <c r="M2351" s="26">
        <v>66.666666666666671</v>
      </c>
      <c r="N2351" s="20"/>
    </row>
    <row r="2352" spans="3:14">
      <c r="C2352" s="21">
        <v>45914</v>
      </c>
      <c r="D2352" s="20" t="s">
        <v>394</v>
      </c>
      <c r="E2352" s="20" t="s">
        <v>36</v>
      </c>
      <c r="F2352" s="20" t="s">
        <v>395</v>
      </c>
      <c r="G2352" s="20">
        <v>437</v>
      </c>
      <c r="H2352" s="25">
        <v>0.3888888888888889</v>
      </c>
      <c r="I2352" s="25">
        <v>0.52083333333333337</v>
      </c>
      <c r="J2352" s="20">
        <v>12</v>
      </c>
      <c r="K2352" s="20">
        <v>0</v>
      </c>
      <c r="L2352" s="20">
        <v>12</v>
      </c>
      <c r="M2352" s="26">
        <v>0</v>
      </c>
      <c r="N2352" s="20"/>
    </row>
    <row r="2353" spans="3:14">
      <c r="C2353" s="21">
        <v>45914</v>
      </c>
      <c r="D2353" s="20" t="s">
        <v>394</v>
      </c>
      <c r="E2353" s="20" t="s">
        <v>555</v>
      </c>
      <c r="F2353" s="20" t="s">
        <v>395</v>
      </c>
      <c r="G2353" s="20">
        <v>3921</v>
      </c>
      <c r="H2353" s="25">
        <v>0.82986111111111116</v>
      </c>
      <c r="I2353" s="25">
        <v>0.86458333333333337</v>
      </c>
      <c r="J2353" s="20">
        <v>35</v>
      </c>
      <c r="K2353" s="20">
        <v>0</v>
      </c>
      <c r="L2353" s="20">
        <v>35</v>
      </c>
      <c r="M2353" s="26">
        <v>0</v>
      </c>
      <c r="N2353" s="20"/>
    </row>
    <row r="2354" spans="3:14">
      <c r="C2354" s="21">
        <v>45914</v>
      </c>
      <c r="D2354" s="20" t="s">
        <v>394</v>
      </c>
      <c r="E2354" s="20" t="s">
        <v>555</v>
      </c>
      <c r="F2354" s="20" t="s">
        <v>395</v>
      </c>
      <c r="G2354" s="20">
        <v>3911</v>
      </c>
      <c r="H2354" s="25">
        <v>0.95486111111111116</v>
      </c>
      <c r="I2354" s="25">
        <v>0.99305555555555558</v>
      </c>
      <c r="J2354" s="20">
        <v>12</v>
      </c>
      <c r="K2354" s="20">
        <v>0</v>
      </c>
      <c r="L2354" s="20">
        <v>12</v>
      </c>
      <c r="M2354" s="26">
        <v>0</v>
      </c>
      <c r="N2354" s="20"/>
    </row>
    <row r="2355" spans="3:14">
      <c r="C2355" s="21">
        <v>45914</v>
      </c>
      <c r="D2355" s="20" t="s">
        <v>394</v>
      </c>
      <c r="E2355" s="20" t="s">
        <v>13</v>
      </c>
      <c r="F2355" s="20" t="s">
        <v>395</v>
      </c>
      <c r="G2355" s="20">
        <v>433</v>
      </c>
      <c r="H2355" s="25">
        <v>0.44444444444444442</v>
      </c>
      <c r="I2355" s="25">
        <v>0.60763888888888884</v>
      </c>
      <c r="J2355" s="20">
        <v>35</v>
      </c>
      <c r="K2355" s="20">
        <v>2</v>
      </c>
      <c r="L2355" s="20">
        <v>33</v>
      </c>
      <c r="M2355" s="26">
        <v>5.7142857142857144</v>
      </c>
      <c r="N2355" s="20"/>
    </row>
    <row r="2356" spans="3:14">
      <c r="C2356" s="21">
        <v>45914</v>
      </c>
      <c r="D2356" s="20" t="s">
        <v>24</v>
      </c>
      <c r="E2356" s="20" t="s">
        <v>358</v>
      </c>
      <c r="F2356" s="20" t="s">
        <v>278</v>
      </c>
      <c r="G2356" s="20">
        <v>787</v>
      </c>
      <c r="H2356" s="25">
        <v>0.76041666666666663</v>
      </c>
      <c r="I2356" s="25">
        <v>0.94791666666666663</v>
      </c>
      <c r="J2356" s="20">
        <v>45</v>
      </c>
      <c r="K2356" s="20">
        <v>8</v>
      </c>
      <c r="L2356" s="20">
        <v>37</v>
      </c>
      <c r="M2356" s="26">
        <v>17.777777777777779</v>
      </c>
      <c r="N2356" s="20"/>
    </row>
    <row r="2357" spans="3:14">
      <c r="C2357" s="21">
        <v>45915</v>
      </c>
      <c r="D2357" s="20" t="s">
        <v>185</v>
      </c>
      <c r="E2357" s="20" t="s">
        <v>13</v>
      </c>
      <c r="F2357" s="20" t="s">
        <v>186</v>
      </c>
      <c r="G2357" s="20">
        <v>920</v>
      </c>
      <c r="H2357" s="25">
        <v>0.63888888888888884</v>
      </c>
      <c r="I2357" s="25">
        <v>0.78125</v>
      </c>
      <c r="J2357" s="20">
        <v>30</v>
      </c>
      <c r="K2357" s="20">
        <v>0</v>
      </c>
      <c r="L2357" s="20">
        <v>30</v>
      </c>
      <c r="M2357" s="26">
        <v>0</v>
      </c>
      <c r="N2357" s="20"/>
    </row>
    <row r="2358" spans="3:14">
      <c r="C2358" s="21">
        <v>45915</v>
      </c>
      <c r="D2358" s="20" t="s">
        <v>36</v>
      </c>
      <c r="E2358" s="20" t="s">
        <v>183</v>
      </c>
      <c r="F2358" s="20" t="s">
        <v>174</v>
      </c>
      <c r="G2358" s="20">
        <v>1336</v>
      </c>
      <c r="H2358" s="25">
        <v>0.58680555555555558</v>
      </c>
      <c r="I2358" s="25">
        <v>0.82291666666666663</v>
      </c>
      <c r="J2358" s="20">
        <v>10</v>
      </c>
      <c r="K2358" s="20">
        <v>2</v>
      </c>
      <c r="L2358" s="20">
        <v>8</v>
      </c>
      <c r="M2358" s="26">
        <v>20</v>
      </c>
      <c r="N2358" s="20"/>
    </row>
    <row r="2359" spans="3:14">
      <c r="C2359" s="21">
        <v>45915</v>
      </c>
      <c r="D2359" s="20" t="s">
        <v>37</v>
      </c>
      <c r="E2359" s="20" t="s">
        <v>183</v>
      </c>
      <c r="F2359" s="20" t="s">
        <v>561</v>
      </c>
      <c r="G2359" s="20">
        <v>2722</v>
      </c>
      <c r="H2359" s="25">
        <v>0.67013888888888884</v>
      </c>
      <c r="I2359" s="25">
        <v>0.93055555555555558</v>
      </c>
      <c r="J2359" s="20">
        <v>10</v>
      </c>
      <c r="K2359" s="20">
        <v>0</v>
      </c>
      <c r="L2359" s="20">
        <v>10</v>
      </c>
      <c r="M2359" s="26">
        <v>0</v>
      </c>
      <c r="N2359" s="20"/>
    </row>
    <row r="2360" spans="3:14">
      <c r="C2360" s="21">
        <v>45915</v>
      </c>
      <c r="D2360" s="20" t="s">
        <v>51</v>
      </c>
      <c r="E2360" s="20" t="s">
        <v>183</v>
      </c>
      <c r="F2360" s="20" t="s">
        <v>174</v>
      </c>
      <c r="G2360" s="20">
        <v>1010</v>
      </c>
      <c r="H2360" s="25">
        <v>0.71875</v>
      </c>
      <c r="I2360" s="25">
        <v>0.98958333333333337</v>
      </c>
      <c r="J2360" s="20">
        <v>88</v>
      </c>
      <c r="K2360" s="20">
        <v>58</v>
      </c>
      <c r="L2360" s="20">
        <v>30</v>
      </c>
      <c r="M2360" s="26">
        <v>65.909090909090907</v>
      </c>
      <c r="N2360" s="20"/>
    </row>
    <row r="2361" spans="3:14">
      <c r="C2361" s="21">
        <v>45915</v>
      </c>
      <c r="D2361" s="20" t="s">
        <v>173</v>
      </c>
      <c r="E2361" s="20" t="s">
        <v>36</v>
      </c>
      <c r="F2361" s="20" t="s">
        <v>174</v>
      </c>
      <c r="G2361" s="20">
        <v>1335</v>
      </c>
      <c r="H2361" s="25">
        <v>0.40277777777777779</v>
      </c>
      <c r="I2361" s="25">
        <v>0.54513888888888884</v>
      </c>
      <c r="J2361" s="20">
        <v>10</v>
      </c>
      <c r="K2361" s="20">
        <v>0</v>
      </c>
      <c r="L2361" s="20">
        <v>10</v>
      </c>
      <c r="M2361" s="26">
        <v>0</v>
      </c>
      <c r="N2361" s="20"/>
    </row>
    <row r="2362" spans="3:14">
      <c r="C2362" s="21">
        <v>45915</v>
      </c>
      <c r="D2362" s="20" t="s">
        <v>173</v>
      </c>
      <c r="E2362" s="20" t="s">
        <v>37</v>
      </c>
      <c r="F2362" s="20" t="s">
        <v>561</v>
      </c>
      <c r="G2362" s="20">
        <v>2721</v>
      </c>
      <c r="H2362" s="25">
        <v>0.45833333333333331</v>
      </c>
      <c r="I2362" s="25">
        <v>0.62847222222222221</v>
      </c>
      <c r="J2362" s="20">
        <v>10</v>
      </c>
      <c r="K2362" s="20">
        <v>0</v>
      </c>
      <c r="L2362" s="20">
        <v>10</v>
      </c>
      <c r="M2362" s="26">
        <v>0</v>
      </c>
      <c r="N2362" s="20"/>
    </row>
    <row r="2363" spans="3:14">
      <c r="C2363" s="21">
        <v>45915</v>
      </c>
      <c r="D2363" s="20" t="s">
        <v>173</v>
      </c>
      <c r="E2363" s="20" t="s">
        <v>13</v>
      </c>
      <c r="F2363" s="20" t="s">
        <v>174</v>
      </c>
      <c r="G2363" s="20">
        <v>1002</v>
      </c>
      <c r="H2363" s="25">
        <v>0.3125</v>
      </c>
      <c r="I2363" s="25">
        <v>0.4861111111111111</v>
      </c>
      <c r="J2363" s="20">
        <v>20</v>
      </c>
      <c r="K2363" s="20">
        <v>0</v>
      </c>
      <c r="L2363" s="20">
        <v>20</v>
      </c>
      <c r="M2363" s="26">
        <v>0</v>
      </c>
      <c r="N2363" s="20"/>
    </row>
    <row r="2364" spans="3:14">
      <c r="C2364" s="21">
        <v>45915</v>
      </c>
      <c r="D2364" s="20" t="s">
        <v>173</v>
      </c>
      <c r="E2364" s="20" t="s">
        <v>29</v>
      </c>
      <c r="F2364" s="20" t="s">
        <v>174</v>
      </c>
      <c r="G2364" s="20">
        <v>1014</v>
      </c>
      <c r="H2364" s="25">
        <v>0.39583333333333331</v>
      </c>
      <c r="I2364" s="25">
        <v>0.58333333333333337</v>
      </c>
      <c r="J2364" s="20">
        <v>88</v>
      </c>
      <c r="K2364" s="20">
        <v>28</v>
      </c>
      <c r="L2364" s="20">
        <v>60</v>
      </c>
      <c r="M2364" s="26">
        <v>31.818181818181817</v>
      </c>
      <c r="N2364" s="20"/>
    </row>
    <row r="2365" spans="3:14">
      <c r="C2365" s="21">
        <v>45915</v>
      </c>
      <c r="D2365" s="20" t="s">
        <v>206</v>
      </c>
      <c r="E2365" s="20" t="s">
        <v>13</v>
      </c>
      <c r="F2365" s="20" t="s">
        <v>250</v>
      </c>
      <c r="G2365" s="20">
        <v>586</v>
      </c>
      <c r="H2365" s="25">
        <v>0.53125</v>
      </c>
      <c r="I2365" s="25">
        <v>0.62152777777777779</v>
      </c>
      <c r="J2365" s="20">
        <v>12</v>
      </c>
      <c r="K2365" s="20">
        <v>0</v>
      </c>
      <c r="L2365" s="20">
        <v>12</v>
      </c>
      <c r="M2365" s="26">
        <v>0</v>
      </c>
      <c r="N2365" s="20"/>
    </row>
    <row r="2366" spans="3:14">
      <c r="C2366" s="21">
        <v>45915</v>
      </c>
      <c r="D2366" s="20" t="s">
        <v>552</v>
      </c>
      <c r="E2366" s="20" t="s">
        <v>147</v>
      </c>
      <c r="F2366" s="20" t="s">
        <v>181</v>
      </c>
      <c r="G2366" s="20">
        <v>761</v>
      </c>
      <c r="H2366" s="25">
        <v>8.3333333333333329E-2</v>
      </c>
      <c r="I2366" s="25">
        <v>0.23958333333333334</v>
      </c>
      <c r="J2366" s="20">
        <v>27</v>
      </c>
      <c r="K2366" s="20">
        <v>0</v>
      </c>
      <c r="L2366" s="20">
        <v>27</v>
      </c>
      <c r="M2366" s="26">
        <v>0</v>
      </c>
      <c r="N2366" s="20"/>
    </row>
    <row r="2367" spans="3:14">
      <c r="C2367" s="21">
        <v>45915</v>
      </c>
      <c r="D2367" s="20" t="s">
        <v>147</v>
      </c>
      <c r="E2367" s="20" t="s">
        <v>180</v>
      </c>
      <c r="F2367" s="20" t="s">
        <v>181</v>
      </c>
      <c r="G2367" s="20">
        <v>2232</v>
      </c>
      <c r="H2367" s="25">
        <v>5.5555555555555552E-2</v>
      </c>
      <c r="I2367" s="25">
        <v>0.11805555555555555</v>
      </c>
      <c r="J2367" s="20">
        <v>16</v>
      </c>
      <c r="K2367" s="20">
        <v>4</v>
      </c>
      <c r="L2367" s="20">
        <v>12</v>
      </c>
      <c r="M2367" s="26">
        <v>25</v>
      </c>
      <c r="N2367" s="20"/>
    </row>
    <row r="2368" spans="3:14">
      <c r="C2368" s="21">
        <v>45915</v>
      </c>
      <c r="D2368" s="20" t="s">
        <v>147</v>
      </c>
      <c r="E2368" s="20" t="s">
        <v>13</v>
      </c>
      <c r="F2368" s="20" t="s">
        <v>181</v>
      </c>
      <c r="G2368" s="20">
        <v>1357</v>
      </c>
      <c r="H2368" s="25">
        <v>0.41666666666666669</v>
      </c>
      <c r="I2368" s="25">
        <v>0.56944444444444442</v>
      </c>
      <c r="J2368" s="20">
        <v>27</v>
      </c>
      <c r="K2368" s="20">
        <v>0</v>
      </c>
      <c r="L2368" s="20">
        <v>27</v>
      </c>
      <c r="M2368" s="26">
        <v>0</v>
      </c>
      <c r="N2368" s="20"/>
    </row>
    <row r="2369" spans="3:14">
      <c r="C2369" s="21">
        <v>45915</v>
      </c>
      <c r="D2369" s="20" t="s">
        <v>147</v>
      </c>
      <c r="E2369" s="20" t="s">
        <v>13</v>
      </c>
      <c r="F2369" s="20" t="s">
        <v>181</v>
      </c>
      <c r="G2369" s="20">
        <v>1359</v>
      </c>
      <c r="H2369" s="25">
        <v>0.78819444444444442</v>
      </c>
      <c r="I2369" s="25">
        <v>0.9375</v>
      </c>
      <c r="J2369" s="20">
        <v>15</v>
      </c>
      <c r="K2369" s="20">
        <v>0</v>
      </c>
      <c r="L2369" s="20">
        <v>15</v>
      </c>
      <c r="M2369" s="26">
        <v>0</v>
      </c>
      <c r="N2369" s="20"/>
    </row>
    <row r="2370" spans="3:14">
      <c r="C2370" s="21">
        <v>45915</v>
      </c>
      <c r="D2370" s="20" t="s">
        <v>550</v>
      </c>
      <c r="E2370" s="20" t="s">
        <v>147</v>
      </c>
      <c r="F2370" s="20" t="s">
        <v>181</v>
      </c>
      <c r="G2370" s="20">
        <v>727</v>
      </c>
      <c r="H2370" s="25">
        <v>0.30902777777777779</v>
      </c>
      <c r="I2370" s="25">
        <v>0.53125</v>
      </c>
      <c r="J2370" s="20">
        <v>15</v>
      </c>
      <c r="K2370" s="20">
        <v>0</v>
      </c>
      <c r="L2370" s="20">
        <v>15</v>
      </c>
      <c r="M2370" s="26">
        <v>0</v>
      </c>
      <c r="N2370" s="20"/>
    </row>
    <row r="2371" spans="3:14">
      <c r="C2371" s="21">
        <v>45915</v>
      </c>
      <c r="D2371" s="20" t="s">
        <v>266</v>
      </c>
      <c r="E2371" s="20" t="s">
        <v>54</v>
      </c>
      <c r="F2371" s="20" t="s">
        <v>558</v>
      </c>
      <c r="G2371" s="20">
        <v>622</v>
      </c>
      <c r="H2371" s="25">
        <v>0.41666666666666669</v>
      </c>
      <c r="I2371" s="25">
        <v>0.53819444444444442</v>
      </c>
      <c r="J2371" s="20">
        <v>40</v>
      </c>
      <c r="K2371" s="20">
        <v>4</v>
      </c>
      <c r="L2371" s="20">
        <v>36</v>
      </c>
      <c r="M2371" s="26">
        <v>10</v>
      </c>
      <c r="N2371" s="20"/>
    </row>
    <row r="2372" spans="3:14">
      <c r="C2372" s="21">
        <v>45915</v>
      </c>
      <c r="D2372" s="20" t="s">
        <v>13</v>
      </c>
      <c r="E2372" s="20" t="s">
        <v>185</v>
      </c>
      <c r="F2372" s="20" t="s">
        <v>186</v>
      </c>
      <c r="G2372" s="20">
        <v>921</v>
      </c>
      <c r="H2372" s="25">
        <v>0.81597222222222221</v>
      </c>
      <c r="I2372" s="25">
        <v>2.0833333333333332E-2</v>
      </c>
      <c r="J2372" s="20">
        <v>10</v>
      </c>
      <c r="K2372" s="20">
        <v>0</v>
      </c>
      <c r="L2372" s="20">
        <v>10</v>
      </c>
      <c r="M2372" s="26">
        <v>0</v>
      </c>
      <c r="N2372" s="20"/>
    </row>
    <row r="2373" spans="3:14">
      <c r="C2373" s="21">
        <v>45915</v>
      </c>
      <c r="D2373" s="20" t="s">
        <v>13</v>
      </c>
      <c r="E2373" s="20" t="s">
        <v>185</v>
      </c>
      <c r="F2373" s="20" t="s">
        <v>186</v>
      </c>
      <c r="G2373" s="20">
        <v>921</v>
      </c>
      <c r="H2373" s="25">
        <v>0.81597222222222221</v>
      </c>
      <c r="I2373" s="25">
        <v>0.99930555555555556</v>
      </c>
      <c r="J2373" s="20">
        <v>20</v>
      </c>
      <c r="K2373" s="20">
        <v>0</v>
      </c>
      <c r="L2373" s="20">
        <v>20</v>
      </c>
      <c r="M2373" s="26">
        <v>0</v>
      </c>
      <c r="N2373" s="20"/>
    </row>
    <row r="2374" spans="3:14">
      <c r="C2374" s="21">
        <v>45915</v>
      </c>
      <c r="D2374" s="20" t="s">
        <v>13</v>
      </c>
      <c r="E2374" s="20" t="s">
        <v>147</v>
      </c>
      <c r="F2374" s="20" t="s">
        <v>475</v>
      </c>
      <c r="G2374" s="20">
        <v>1683</v>
      </c>
      <c r="H2374" s="25">
        <v>0.38194444444444442</v>
      </c>
      <c r="I2374" s="25">
        <v>0.57986111111111116</v>
      </c>
      <c r="J2374" s="20">
        <v>30</v>
      </c>
      <c r="K2374" s="20">
        <v>0</v>
      </c>
      <c r="L2374" s="20">
        <v>30</v>
      </c>
      <c r="M2374" s="26">
        <v>0</v>
      </c>
      <c r="N2374" s="20"/>
    </row>
    <row r="2375" spans="3:14">
      <c r="C2375" s="21">
        <v>45915</v>
      </c>
      <c r="D2375" s="20" t="s">
        <v>13</v>
      </c>
      <c r="E2375" s="20" t="s">
        <v>147</v>
      </c>
      <c r="F2375" s="20" t="s">
        <v>181</v>
      </c>
      <c r="G2375" s="20">
        <v>1358</v>
      </c>
      <c r="H2375" s="25">
        <v>0.61458333333333337</v>
      </c>
      <c r="I2375" s="25">
        <v>0.83333333333333337</v>
      </c>
      <c r="J2375" s="20">
        <v>27</v>
      </c>
      <c r="K2375" s="20">
        <v>0</v>
      </c>
      <c r="L2375" s="20">
        <v>27</v>
      </c>
      <c r="M2375" s="26">
        <v>0</v>
      </c>
      <c r="N2375" s="20"/>
    </row>
    <row r="2376" spans="3:14">
      <c r="C2376" s="21">
        <v>45915</v>
      </c>
      <c r="D2376" s="20" t="s">
        <v>13</v>
      </c>
      <c r="E2376" s="20" t="s">
        <v>275</v>
      </c>
      <c r="F2376" s="20" t="s">
        <v>250</v>
      </c>
      <c r="G2376" s="20">
        <v>1861</v>
      </c>
      <c r="H2376" s="25">
        <v>0.39583333333333331</v>
      </c>
      <c r="I2376" s="25">
        <v>0.4513888888888889</v>
      </c>
      <c r="J2376" s="20">
        <v>45</v>
      </c>
      <c r="K2376" s="20">
        <v>19</v>
      </c>
      <c r="L2376" s="20">
        <v>26</v>
      </c>
      <c r="M2376" s="26">
        <v>42.222222222222221</v>
      </c>
      <c r="N2376" s="20"/>
    </row>
    <row r="2377" spans="3:14">
      <c r="C2377" s="21">
        <v>45915</v>
      </c>
      <c r="D2377" s="20" t="s">
        <v>13</v>
      </c>
      <c r="E2377" s="20" t="s">
        <v>183</v>
      </c>
      <c r="F2377" s="20" t="s">
        <v>174</v>
      </c>
      <c r="G2377" s="20">
        <v>1002</v>
      </c>
      <c r="H2377" s="25">
        <v>0.52777777777777779</v>
      </c>
      <c r="I2377" s="25">
        <v>0.77777777777777779</v>
      </c>
      <c r="J2377" s="20">
        <v>20</v>
      </c>
      <c r="K2377" s="20">
        <v>0</v>
      </c>
      <c r="L2377" s="20">
        <v>20</v>
      </c>
      <c r="M2377" s="26">
        <v>0</v>
      </c>
      <c r="N2377" s="20"/>
    </row>
    <row r="2378" spans="3:14">
      <c r="C2378" s="21">
        <v>45915</v>
      </c>
      <c r="D2378" s="20" t="s">
        <v>13</v>
      </c>
      <c r="E2378" s="20" t="s">
        <v>229</v>
      </c>
      <c r="F2378" s="20" t="s">
        <v>556</v>
      </c>
      <c r="G2378" s="20">
        <v>587</v>
      </c>
      <c r="H2378" s="25">
        <v>0.89583333333333337</v>
      </c>
      <c r="I2378" s="25">
        <v>1.0416666666666666E-2</v>
      </c>
      <c r="J2378" s="20">
        <v>35</v>
      </c>
      <c r="K2378" s="20">
        <v>0</v>
      </c>
      <c r="L2378" s="20">
        <v>35</v>
      </c>
      <c r="M2378" s="26">
        <v>0</v>
      </c>
      <c r="N2378" s="20"/>
    </row>
    <row r="2379" spans="3:14">
      <c r="C2379" s="21">
        <v>45915</v>
      </c>
      <c r="D2379" s="20" t="s">
        <v>13</v>
      </c>
      <c r="E2379" s="20" t="s">
        <v>557</v>
      </c>
      <c r="F2379" s="20" t="s">
        <v>250</v>
      </c>
      <c r="G2379" s="20">
        <v>1219</v>
      </c>
      <c r="H2379" s="25">
        <v>0.3125</v>
      </c>
      <c r="I2379" s="25">
        <v>0.38194444444444442</v>
      </c>
      <c r="J2379" s="20">
        <v>30</v>
      </c>
      <c r="K2379" s="20">
        <v>0</v>
      </c>
      <c r="L2379" s="20">
        <v>30</v>
      </c>
      <c r="M2379" s="26">
        <v>0</v>
      </c>
      <c r="N2379" s="20"/>
    </row>
    <row r="2380" spans="3:14">
      <c r="C2380" s="21">
        <v>45915</v>
      </c>
      <c r="D2380" s="20" t="s">
        <v>13</v>
      </c>
      <c r="E2380" s="20" t="s">
        <v>394</v>
      </c>
      <c r="F2380" s="20" t="s">
        <v>395</v>
      </c>
      <c r="G2380" s="20">
        <v>434</v>
      </c>
      <c r="H2380" s="25">
        <v>0.64583333333333337</v>
      </c>
      <c r="I2380" s="25">
        <v>0.79166666666666663</v>
      </c>
      <c r="J2380" s="20">
        <v>36</v>
      </c>
      <c r="K2380" s="20">
        <v>0</v>
      </c>
      <c r="L2380" s="20">
        <v>36</v>
      </c>
      <c r="M2380" s="26">
        <v>0</v>
      </c>
      <c r="N2380" s="20"/>
    </row>
    <row r="2381" spans="3:14">
      <c r="C2381" s="21">
        <v>45915</v>
      </c>
      <c r="D2381" s="20" t="s">
        <v>13</v>
      </c>
      <c r="E2381" s="20" t="s">
        <v>394</v>
      </c>
      <c r="F2381" s="20" t="s">
        <v>395</v>
      </c>
      <c r="G2381" s="20">
        <v>434</v>
      </c>
      <c r="H2381" s="25">
        <v>0.64583333333333337</v>
      </c>
      <c r="I2381" s="25">
        <v>0.79513888888888884</v>
      </c>
      <c r="J2381" s="20">
        <v>10</v>
      </c>
      <c r="K2381" s="20">
        <v>4</v>
      </c>
      <c r="L2381" s="20">
        <v>6</v>
      </c>
      <c r="M2381" s="26">
        <v>40</v>
      </c>
      <c r="N2381" s="20"/>
    </row>
    <row r="2382" spans="3:14">
      <c r="C2382" s="21">
        <v>45915</v>
      </c>
      <c r="D2382" s="20" t="s">
        <v>196</v>
      </c>
      <c r="E2382" s="20" t="s">
        <v>13</v>
      </c>
      <c r="F2382" s="20" t="s">
        <v>250</v>
      </c>
      <c r="G2382" s="20">
        <v>742</v>
      </c>
      <c r="H2382" s="25">
        <v>0.50694444444444442</v>
      </c>
      <c r="I2382" s="25">
        <v>0.625</v>
      </c>
      <c r="J2382" s="20">
        <v>40</v>
      </c>
      <c r="K2382" s="20">
        <v>0</v>
      </c>
      <c r="L2382" s="20">
        <v>40</v>
      </c>
      <c r="M2382" s="26">
        <v>0</v>
      </c>
      <c r="N2382" s="20"/>
    </row>
    <row r="2383" spans="3:14">
      <c r="C2383" s="21">
        <v>45915</v>
      </c>
      <c r="D2383" s="20" t="s">
        <v>447</v>
      </c>
      <c r="E2383" s="20" t="s">
        <v>24</v>
      </c>
      <c r="F2383" s="20" t="s">
        <v>549</v>
      </c>
      <c r="G2383" s="20">
        <v>5116</v>
      </c>
      <c r="H2383" s="25">
        <v>0.60416666666666663</v>
      </c>
      <c r="I2383" s="25">
        <v>0.73263888888888884</v>
      </c>
      <c r="J2383" s="20">
        <v>189</v>
      </c>
      <c r="K2383" s="20">
        <v>167</v>
      </c>
      <c r="L2383" s="20">
        <v>22</v>
      </c>
      <c r="M2383" s="26">
        <v>88.359788359788354</v>
      </c>
      <c r="N2383" s="20"/>
    </row>
    <row r="2384" spans="3:14">
      <c r="C2384" s="21">
        <v>45915</v>
      </c>
      <c r="D2384" s="20" t="s">
        <v>81</v>
      </c>
      <c r="E2384" s="20" t="s">
        <v>266</v>
      </c>
      <c r="F2384" s="20" t="s">
        <v>558</v>
      </c>
      <c r="G2384" s="20">
        <v>624</v>
      </c>
      <c r="H2384" s="25">
        <v>0.63194444444444442</v>
      </c>
      <c r="I2384" s="25">
        <v>0.73263888888888884</v>
      </c>
      <c r="J2384" s="20">
        <v>40</v>
      </c>
      <c r="K2384" s="20">
        <v>5</v>
      </c>
      <c r="L2384" s="20">
        <v>35</v>
      </c>
      <c r="M2384" s="26">
        <v>12.5</v>
      </c>
      <c r="N2384" s="20"/>
    </row>
    <row r="2385" spans="3:14">
      <c r="C2385" s="21">
        <v>45915</v>
      </c>
      <c r="D2385" s="20" t="s">
        <v>44</v>
      </c>
      <c r="E2385" s="20" t="s">
        <v>447</v>
      </c>
      <c r="F2385" s="20" t="s">
        <v>549</v>
      </c>
      <c r="G2385" s="20">
        <v>5115</v>
      </c>
      <c r="H2385" s="25">
        <v>0.33333333333333331</v>
      </c>
      <c r="I2385" s="25">
        <v>0.56944444444444442</v>
      </c>
      <c r="J2385" s="20">
        <v>189</v>
      </c>
      <c r="K2385" s="20">
        <v>189</v>
      </c>
      <c r="L2385" s="20">
        <v>0</v>
      </c>
      <c r="M2385" s="26">
        <v>100</v>
      </c>
      <c r="N2385" s="20"/>
    </row>
    <row r="2386" spans="3:14">
      <c r="C2386" s="21">
        <v>45915</v>
      </c>
      <c r="D2386" s="20" t="s">
        <v>277</v>
      </c>
      <c r="E2386" s="20" t="s">
        <v>13</v>
      </c>
      <c r="F2386" s="20" t="s">
        <v>278</v>
      </c>
      <c r="G2386" s="20">
        <v>898</v>
      </c>
      <c r="H2386" s="25">
        <v>0.28125</v>
      </c>
      <c r="I2386" s="25">
        <v>0.51041666666666663</v>
      </c>
      <c r="J2386" s="20">
        <v>80</v>
      </c>
      <c r="K2386" s="20">
        <v>9</v>
      </c>
      <c r="L2386" s="20">
        <v>71</v>
      </c>
      <c r="M2386" s="26">
        <v>11.25</v>
      </c>
      <c r="N2386" s="20"/>
    </row>
    <row r="2387" spans="3:14">
      <c r="C2387" s="21">
        <v>45915</v>
      </c>
      <c r="D2387" s="20" t="s">
        <v>394</v>
      </c>
      <c r="E2387" s="20" t="s">
        <v>543</v>
      </c>
      <c r="F2387" s="20" t="s">
        <v>395</v>
      </c>
      <c r="G2387" s="20">
        <v>725</v>
      </c>
      <c r="H2387" s="25">
        <v>0.94791666666666663</v>
      </c>
      <c r="I2387" s="25">
        <v>0.18402777777777779</v>
      </c>
      <c r="J2387" s="20">
        <v>46</v>
      </c>
      <c r="K2387" s="20">
        <v>4</v>
      </c>
      <c r="L2387" s="20">
        <v>42</v>
      </c>
      <c r="M2387" s="26">
        <v>8.695652173913043</v>
      </c>
      <c r="N2387" s="20"/>
    </row>
    <row r="2388" spans="3:14">
      <c r="C2388" s="21">
        <v>45916</v>
      </c>
      <c r="D2388" s="20" t="s">
        <v>33</v>
      </c>
      <c r="E2388" s="20" t="s">
        <v>147</v>
      </c>
      <c r="F2388" s="20" t="s">
        <v>181</v>
      </c>
      <c r="G2388" s="20">
        <v>1304</v>
      </c>
      <c r="H2388" s="25">
        <v>0.5</v>
      </c>
      <c r="I2388" s="25">
        <v>0.72569444444444442</v>
      </c>
      <c r="J2388" s="20">
        <v>12</v>
      </c>
      <c r="K2388" s="20">
        <v>0</v>
      </c>
      <c r="L2388" s="20">
        <v>12</v>
      </c>
      <c r="M2388" s="26">
        <v>0</v>
      </c>
      <c r="N2388" s="20"/>
    </row>
    <row r="2389" spans="3:14">
      <c r="C2389" s="21">
        <v>45916</v>
      </c>
      <c r="D2389" s="20" t="s">
        <v>36</v>
      </c>
      <c r="E2389" s="20" t="s">
        <v>252</v>
      </c>
      <c r="F2389" s="20" t="s">
        <v>272</v>
      </c>
      <c r="G2389" s="20">
        <v>75</v>
      </c>
      <c r="H2389" s="25">
        <v>0.2638888888888889</v>
      </c>
      <c r="I2389" s="25">
        <v>0.33680555555555558</v>
      </c>
      <c r="J2389" s="20">
        <v>15</v>
      </c>
      <c r="K2389" s="20">
        <v>2</v>
      </c>
      <c r="L2389" s="20">
        <v>13</v>
      </c>
      <c r="M2389" s="26">
        <v>13.333333333333334</v>
      </c>
      <c r="N2389" s="20"/>
    </row>
    <row r="2390" spans="3:14">
      <c r="C2390" s="21">
        <v>45916</v>
      </c>
      <c r="D2390" s="20" t="s">
        <v>36</v>
      </c>
      <c r="E2390" s="20" t="s">
        <v>147</v>
      </c>
      <c r="F2390" s="20" t="s">
        <v>181</v>
      </c>
      <c r="G2390" s="20">
        <v>1854</v>
      </c>
      <c r="H2390" s="25">
        <v>0.5</v>
      </c>
      <c r="I2390" s="25">
        <v>0.69097222222222221</v>
      </c>
      <c r="J2390" s="20">
        <v>16</v>
      </c>
      <c r="K2390" s="20">
        <v>0</v>
      </c>
      <c r="L2390" s="20">
        <v>16</v>
      </c>
      <c r="M2390" s="26">
        <v>0</v>
      </c>
      <c r="N2390" s="20"/>
    </row>
    <row r="2391" spans="3:14">
      <c r="C2391" s="21">
        <v>45916</v>
      </c>
      <c r="D2391" s="20" t="s">
        <v>37</v>
      </c>
      <c r="E2391" s="20" t="s">
        <v>147</v>
      </c>
      <c r="F2391" s="20" t="s">
        <v>181</v>
      </c>
      <c r="G2391" s="20">
        <v>1316</v>
      </c>
      <c r="H2391" s="25">
        <v>0.50347222222222221</v>
      </c>
      <c r="I2391" s="25">
        <v>0.71875</v>
      </c>
      <c r="J2391" s="20">
        <v>16</v>
      </c>
      <c r="K2391" s="20">
        <v>0</v>
      </c>
      <c r="L2391" s="20">
        <v>16</v>
      </c>
      <c r="M2391" s="26">
        <v>0</v>
      </c>
      <c r="N2391" s="20"/>
    </row>
    <row r="2392" spans="3:14">
      <c r="C2392" s="21">
        <v>45916</v>
      </c>
      <c r="D2392" s="20" t="s">
        <v>232</v>
      </c>
      <c r="E2392" s="20" t="s">
        <v>33</v>
      </c>
      <c r="F2392" s="20" t="s">
        <v>278</v>
      </c>
      <c r="G2392" s="20">
        <v>766</v>
      </c>
      <c r="H2392" s="25">
        <v>0.79166666666666663</v>
      </c>
      <c r="I2392" s="25">
        <v>0.93402777777777779</v>
      </c>
      <c r="J2392" s="20">
        <v>45</v>
      </c>
      <c r="K2392" s="20">
        <v>1</v>
      </c>
      <c r="L2392" s="20">
        <v>44</v>
      </c>
      <c r="M2392" s="26">
        <v>2.2222222222222223</v>
      </c>
      <c r="N2392" s="20"/>
    </row>
    <row r="2393" spans="3:14">
      <c r="C2393" s="21">
        <v>45916</v>
      </c>
      <c r="D2393" s="20" t="s">
        <v>209</v>
      </c>
      <c r="E2393" s="20" t="s">
        <v>13</v>
      </c>
      <c r="F2393" s="20" t="s">
        <v>250</v>
      </c>
      <c r="G2393" s="20">
        <v>938</v>
      </c>
      <c r="H2393" s="25">
        <v>0.82638888888888884</v>
      </c>
      <c r="I2393" s="25">
        <v>0.95486111111111116</v>
      </c>
      <c r="J2393" s="20">
        <v>35</v>
      </c>
      <c r="K2393" s="20">
        <v>2</v>
      </c>
      <c r="L2393" s="20">
        <v>33</v>
      </c>
      <c r="M2393" s="26">
        <v>5.7142857142857144</v>
      </c>
      <c r="N2393" s="20"/>
    </row>
    <row r="2394" spans="3:14">
      <c r="C2394" s="21">
        <v>45916</v>
      </c>
      <c r="D2394" s="20" t="s">
        <v>252</v>
      </c>
      <c r="E2394" s="20" t="s">
        <v>336</v>
      </c>
      <c r="F2394" s="20" t="s">
        <v>272</v>
      </c>
      <c r="G2394" s="20">
        <v>582</v>
      </c>
      <c r="H2394" s="25">
        <v>0.38541666666666669</v>
      </c>
      <c r="I2394" s="25">
        <v>0.44444444444444442</v>
      </c>
      <c r="J2394" s="20">
        <v>33</v>
      </c>
      <c r="K2394" s="20">
        <v>10</v>
      </c>
      <c r="L2394" s="20">
        <v>23</v>
      </c>
      <c r="M2394" s="26">
        <v>30.303030303030305</v>
      </c>
      <c r="N2394" s="20"/>
    </row>
    <row r="2395" spans="3:14">
      <c r="C2395" s="21">
        <v>45916</v>
      </c>
      <c r="D2395" s="20" t="s">
        <v>147</v>
      </c>
      <c r="E2395" s="20" t="s">
        <v>33</v>
      </c>
      <c r="F2395" s="20" t="s">
        <v>181</v>
      </c>
      <c r="G2395" s="20">
        <v>1305</v>
      </c>
      <c r="H2395" s="25">
        <v>0.55208333333333337</v>
      </c>
      <c r="I2395" s="25">
        <v>0.70833333333333337</v>
      </c>
      <c r="J2395" s="20">
        <v>12</v>
      </c>
      <c r="K2395" s="20">
        <v>0</v>
      </c>
      <c r="L2395" s="20">
        <v>12</v>
      </c>
      <c r="M2395" s="26">
        <v>0</v>
      </c>
      <c r="N2395" s="20"/>
    </row>
    <row r="2396" spans="3:14">
      <c r="C2396" s="21">
        <v>45916</v>
      </c>
      <c r="D2396" s="20" t="s">
        <v>147</v>
      </c>
      <c r="E2396" s="20" t="s">
        <v>180</v>
      </c>
      <c r="F2396" s="20" t="s">
        <v>181</v>
      </c>
      <c r="G2396" s="20">
        <v>2020</v>
      </c>
      <c r="H2396" s="25">
        <v>0.76736111111111116</v>
      </c>
      <c r="I2396" s="25">
        <v>0.82986111111111116</v>
      </c>
      <c r="J2396" s="20">
        <v>58</v>
      </c>
      <c r="K2396" s="20">
        <v>0</v>
      </c>
      <c r="L2396" s="20">
        <v>58</v>
      </c>
      <c r="M2396" s="26">
        <v>0</v>
      </c>
      <c r="N2396" s="20"/>
    </row>
    <row r="2397" spans="3:14">
      <c r="C2397" s="21">
        <v>45916</v>
      </c>
      <c r="D2397" s="20" t="s">
        <v>147</v>
      </c>
      <c r="E2397" s="20" t="s">
        <v>180</v>
      </c>
      <c r="F2397" s="20" t="s">
        <v>181</v>
      </c>
      <c r="G2397" s="20">
        <v>2022</v>
      </c>
      <c r="H2397" s="25">
        <v>0.83680555555555558</v>
      </c>
      <c r="I2397" s="25">
        <v>0.90277777777777779</v>
      </c>
      <c r="J2397" s="20">
        <v>12</v>
      </c>
      <c r="K2397" s="20">
        <v>0</v>
      </c>
      <c r="L2397" s="20">
        <v>12</v>
      </c>
      <c r="M2397" s="26">
        <v>0</v>
      </c>
      <c r="N2397" s="20"/>
    </row>
    <row r="2398" spans="3:14">
      <c r="C2398" s="21">
        <v>45916</v>
      </c>
      <c r="D2398" s="20" t="s">
        <v>147</v>
      </c>
      <c r="E2398" s="20" t="s">
        <v>180</v>
      </c>
      <c r="F2398" s="20" t="s">
        <v>181</v>
      </c>
      <c r="G2398" s="20">
        <v>2022</v>
      </c>
      <c r="H2398" s="25">
        <v>0.83680555555555558</v>
      </c>
      <c r="I2398" s="25">
        <v>0.90277777777777779</v>
      </c>
      <c r="J2398" s="20">
        <v>16</v>
      </c>
      <c r="K2398" s="20">
        <v>0</v>
      </c>
      <c r="L2398" s="20">
        <v>16</v>
      </c>
      <c r="M2398" s="26">
        <v>0</v>
      </c>
      <c r="N2398" s="20"/>
    </row>
    <row r="2399" spans="3:14">
      <c r="C2399" s="21">
        <v>45916</v>
      </c>
      <c r="D2399" s="20" t="s">
        <v>147</v>
      </c>
      <c r="E2399" s="20" t="s">
        <v>36</v>
      </c>
      <c r="F2399" s="20" t="s">
        <v>181</v>
      </c>
      <c r="G2399" s="20">
        <v>1855</v>
      </c>
      <c r="H2399" s="25">
        <v>0.59722222222222221</v>
      </c>
      <c r="I2399" s="25">
        <v>0.71180555555555558</v>
      </c>
      <c r="J2399" s="20">
        <v>16</v>
      </c>
      <c r="K2399" s="20">
        <v>0</v>
      </c>
      <c r="L2399" s="20">
        <v>16</v>
      </c>
      <c r="M2399" s="26">
        <v>0</v>
      </c>
      <c r="N2399" s="20"/>
    </row>
    <row r="2400" spans="3:14">
      <c r="C2400" s="21">
        <v>45916</v>
      </c>
      <c r="D2400" s="20" t="s">
        <v>147</v>
      </c>
      <c r="E2400" s="20" t="s">
        <v>37</v>
      </c>
      <c r="F2400" s="20" t="s">
        <v>181</v>
      </c>
      <c r="G2400" s="20">
        <v>1315</v>
      </c>
      <c r="H2400" s="25">
        <v>0.32291666666666669</v>
      </c>
      <c r="I2400" s="25">
        <v>0.46180555555555558</v>
      </c>
      <c r="J2400" s="20">
        <v>16</v>
      </c>
      <c r="K2400" s="20">
        <v>2</v>
      </c>
      <c r="L2400" s="20">
        <v>14</v>
      </c>
      <c r="M2400" s="26">
        <v>12.5</v>
      </c>
      <c r="N2400" s="20"/>
    </row>
    <row r="2401" spans="3:14">
      <c r="C2401" s="21">
        <v>45916</v>
      </c>
      <c r="D2401" s="20" t="s">
        <v>147</v>
      </c>
      <c r="E2401" s="20" t="s">
        <v>552</v>
      </c>
      <c r="F2401" s="20" t="s">
        <v>181</v>
      </c>
      <c r="G2401" s="20">
        <v>762</v>
      </c>
      <c r="H2401" s="25">
        <v>2.7777777777777776E-2</v>
      </c>
      <c r="I2401" s="25">
        <v>0.26041666666666669</v>
      </c>
      <c r="J2401" s="20">
        <v>27</v>
      </c>
      <c r="K2401" s="20">
        <v>0</v>
      </c>
      <c r="L2401" s="20">
        <v>27</v>
      </c>
      <c r="M2401" s="26">
        <v>0</v>
      </c>
      <c r="N2401" s="20"/>
    </row>
    <row r="2402" spans="3:14">
      <c r="C2402" s="21">
        <v>45916</v>
      </c>
      <c r="D2402" s="20" t="s">
        <v>147</v>
      </c>
      <c r="E2402" s="20" t="s">
        <v>13</v>
      </c>
      <c r="F2402" s="20" t="s">
        <v>181</v>
      </c>
      <c r="G2402" s="20">
        <v>1859</v>
      </c>
      <c r="H2402" s="25">
        <v>0.55208333333333337</v>
      </c>
      <c r="I2402" s="25">
        <v>0.70138888888888884</v>
      </c>
      <c r="J2402" s="20">
        <v>30</v>
      </c>
      <c r="K2402" s="20">
        <v>0</v>
      </c>
      <c r="L2402" s="20">
        <v>30</v>
      </c>
      <c r="M2402" s="26">
        <v>0</v>
      </c>
      <c r="N2402" s="20"/>
    </row>
    <row r="2403" spans="3:14">
      <c r="C2403" s="21">
        <v>45916</v>
      </c>
      <c r="D2403" s="20" t="s">
        <v>147</v>
      </c>
      <c r="E2403" s="20" t="s">
        <v>22</v>
      </c>
      <c r="F2403" s="20" t="s">
        <v>181</v>
      </c>
      <c r="G2403" s="20">
        <v>1313</v>
      </c>
      <c r="H2403" s="25">
        <v>0.59375</v>
      </c>
      <c r="I2403" s="25">
        <v>0.72569444444444442</v>
      </c>
      <c r="J2403" s="20">
        <v>12</v>
      </c>
      <c r="K2403" s="20">
        <v>0</v>
      </c>
      <c r="L2403" s="20">
        <v>12</v>
      </c>
      <c r="M2403" s="26">
        <v>0</v>
      </c>
      <c r="N2403" s="20"/>
    </row>
    <row r="2404" spans="3:14">
      <c r="C2404" s="21">
        <v>45916</v>
      </c>
      <c r="D2404" s="20" t="s">
        <v>13</v>
      </c>
      <c r="E2404" s="20" t="s">
        <v>103</v>
      </c>
      <c r="F2404" s="20" t="s">
        <v>482</v>
      </c>
      <c r="G2404" s="20">
        <v>727</v>
      </c>
      <c r="H2404" s="25">
        <v>0.80555555555555558</v>
      </c>
      <c r="I2404" s="25">
        <v>0.27083333333333331</v>
      </c>
      <c r="J2404" s="20">
        <v>20</v>
      </c>
      <c r="K2404" s="20">
        <v>6</v>
      </c>
      <c r="L2404" s="20">
        <v>14</v>
      </c>
      <c r="M2404" s="26">
        <v>30</v>
      </c>
      <c r="N2404" s="20"/>
    </row>
    <row r="2405" spans="3:14">
      <c r="C2405" s="21">
        <v>45916</v>
      </c>
      <c r="D2405" s="20" t="s">
        <v>13</v>
      </c>
      <c r="E2405" s="20" t="s">
        <v>544</v>
      </c>
      <c r="F2405" s="20" t="s">
        <v>250</v>
      </c>
      <c r="G2405" s="20">
        <v>1241</v>
      </c>
      <c r="H2405" s="25">
        <v>0.66666666666666663</v>
      </c>
      <c r="I2405" s="25">
        <v>0.76388888888888884</v>
      </c>
      <c r="J2405" s="20">
        <v>50</v>
      </c>
      <c r="K2405" s="20">
        <v>0</v>
      </c>
      <c r="L2405" s="20">
        <v>50</v>
      </c>
      <c r="M2405" s="26">
        <v>0</v>
      </c>
      <c r="N2405" s="20"/>
    </row>
    <row r="2406" spans="3:14">
      <c r="C2406" s="21">
        <v>45916</v>
      </c>
      <c r="D2406" s="20" t="s">
        <v>13</v>
      </c>
      <c r="E2406" s="20" t="s">
        <v>209</v>
      </c>
      <c r="F2406" s="20" t="s">
        <v>250</v>
      </c>
      <c r="G2406" s="20">
        <v>933</v>
      </c>
      <c r="H2406" s="25">
        <v>0.375</v>
      </c>
      <c r="I2406" s="25">
        <v>0.49305555555555558</v>
      </c>
      <c r="J2406" s="20">
        <v>45</v>
      </c>
      <c r="K2406" s="20">
        <v>0</v>
      </c>
      <c r="L2406" s="20">
        <v>45</v>
      </c>
      <c r="M2406" s="26">
        <v>0</v>
      </c>
      <c r="N2406" s="20"/>
    </row>
    <row r="2407" spans="3:14">
      <c r="C2407" s="21">
        <v>45916</v>
      </c>
      <c r="D2407" s="20" t="s">
        <v>13</v>
      </c>
      <c r="E2407" s="20" t="s">
        <v>209</v>
      </c>
      <c r="F2407" s="20" t="s">
        <v>250</v>
      </c>
      <c r="G2407" s="20">
        <v>937</v>
      </c>
      <c r="H2407" s="25">
        <v>0.66666666666666663</v>
      </c>
      <c r="I2407" s="25">
        <v>0.79166666666666663</v>
      </c>
      <c r="J2407" s="20">
        <v>45</v>
      </c>
      <c r="K2407" s="20">
        <v>22</v>
      </c>
      <c r="L2407" s="20">
        <v>23</v>
      </c>
      <c r="M2407" s="26">
        <v>48.888888888888886</v>
      </c>
      <c r="N2407" s="20"/>
    </row>
    <row r="2408" spans="3:14">
      <c r="C2408" s="21">
        <v>45916</v>
      </c>
      <c r="D2408" s="20" t="s">
        <v>13</v>
      </c>
      <c r="E2408" s="20" t="s">
        <v>252</v>
      </c>
      <c r="F2408" s="20" t="s">
        <v>272</v>
      </c>
      <c r="G2408" s="20">
        <v>59</v>
      </c>
      <c r="H2408" s="25">
        <v>0.24305555555555555</v>
      </c>
      <c r="I2408" s="25">
        <v>0.34375</v>
      </c>
      <c r="J2408" s="20">
        <v>18</v>
      </c>
      <c r="K2408" s="20">
        <v>8</v>
      </c>
      <c r="L2408" s="20">
        <v>10</v>
      </c>
      <c r="M2408" s="26">
        <v>44.444444444444443</v>
      </c>
      <c r="N2408" s="20"/>
    </row>
    <row r="2409" spans="3:14">
      <c r="C2409" s="21">
        <v>45916</v>
      </c>
      <c r="D2409" s="20" t="s">
        <v>13</v>
      </c>
      <c r="E2409" s="20" t="s">
        <v>545</v>
      </c>
      <c r="F2409" s="20" t="s">
        <v>250</v>
      </c>
      <c r="G2409" s="20">
        <v>689</v>
      </c>
      <c r="H2409" s="25">
        <v>0.71527777777777779</v>
      </c>
      <c r="I2409" s="25">
        <v>0.81597222222222221</v>
      </c>
      <c r="J2409" s="20">
        <v>45</v>
      </c>
      <c r="K2409" s="20">
        <v>10</v>
      </c>
      <c r="L2409" s="20">
        <v>35</v>
      </c>
      <c r="M2409" s="26">
        <v>22.222222222222221</v>
      </c>
      <c r="N2409" s="20"/>
    </row>
    <row r="2410" spans="3:14">
      <c r="C2410" s="21">
        <v>45916</v>
      </c>
      <c r="D2410" s="20" t="s">
        <v>13</v>
      </c>
      <c r="E2410" s="20" t="s">
        <v>147</v>
      </c>
      <c r="F2410" s="20" t="s">
        <v>181</v>
      </c>
      <c r="G2410" s="20">
        <v>1858</v>
      </c>
      <c r="H2410" s="25">
        <v>0.5</v>
      </c>
      <c r="I2410" s="25">
        <v>0.71527777777777779</v>
      </c>
      <c r="J2410" s="20">
        <v>30</v>
      </c>
      <c r="K2410" s="20">
        <v>0</v>
      </c>
      <c r="L2410" s="20">
        <v>30</v>
      </c>
      <c r="M2410" s="26">
        <v>0</v>
      </c>
      <c r="N2410" s="20"/>
    </row>
    <row r="2411" spans="3:14">
      <c r="C2411" s="21">
        <v>45916</v>
      </c>
      <c r="D2411" s="20" t="s">
        <v>13</v>
      </c>
      <c r="E2411" s="20" t="s">
        <v>358</v>
      </c>
      <c r="F2411" s="20" t="s">
        <v>528</v>
      </c>
      <c r="G2411" s="20">
        <v>416</v>
      </c>
      <c r="H2411" s="25">
        <v>0.51736111111111116</v>
      </c>
      <c r="I2411" s="25">
        <v>0.71875</v>
      </c>
      <c r="J2411" s="20">
        <v>35</v>
      </c>
      <c r="K2411" s="20">
        <v>35</v>
      </c>
      <c r="L2411" s="20">
        <v>0</v>
      </c>
      <c r="M2411" s="26">
        <v>100</v>
      </c>
      <c r="N2411" s="20"/>
    </row>
    <row r="2412" spans="3:14">
      <c r="C2412" s="21">
        <v>45916</v>
      </c>
      <c r="D2412" s="20" t="s">
        <v>13</v>
      </c>
      <c r="E2412" s="20" t="s">
        <v>291</v>
      </c>
      <c r="F2412" s="20" t="s">
        <v>292</v>
      </c>
      <c r="G2412" s="20">
        <v>686</v>
      </c>
      <c r="H2412" s="25">
        <v>0.4513888888888889</v>
      </c>
      <c r="I2412" s="25">
        <v>0.65625</v>
      </c>
      <c r="J2412" s="20">
        <v>46</v>
      </c>
      <c r="K2412" s="20">
        <v>0</v>
      </c>
      <c r="L2412" s="20">
        <v>46</v>
      </c>
      <c r="M2412" s="26">
        <v>0</v>
      </c>
      <c r="N2412" s="20"/>
    </row>
    <row r="2413" spans="3:14">
      <c r="C2413" s="21">
        <v>45916</v>
      </c>
      <c r="D2413" s="20" t="s">
        <v>13</v>
      </c>
      <c r="E2413" s="20" t="s">
        <v>254</v>
      </c>
      <c r="F2413" s="20" t="s">
        <v>250</v>
      </c>
      <c r="G2413" s="20">
        <v>941</v>
      </c>
      <c r="H2413" s="25">
        <v>0.66666666666666663</v>
      </c>
      <c r="I2413" s="25">
        <v>0.78125</v>
      </c>
      <c r="J2413" s="20">
        <v>45</v>
      </c>
      <c r="K2413" s="20">
        <v>0</v>
      </c>
      <c r="L2413" s="20">
        <v>45</v>
      </c>
      <c r="M2413" s="26">
        <v>0</v>
      </c>
      <c r="N2413" s="20"/>
    </row>
    <row r="2414" spans="3:14">
      <c r="C2414" s="21">
        <v>45916</v>
      </c>
      <c r="D2414" s="20" t="s">
        <v>358</v>
      </c>
      <c r="E2414" s="20" t="s">
        <v>13</v>
      </c>
      <c r="F2414" s="20" t="s">
        <v>528</v>
      </c>
      <c r="G2414" s="20">
        <v>415</v>
      </c>
      <c r="H2414" s="25">
        <v>0.34722222222222221</v>
      </c>
      <c r="I2414" s="25">
        <v>0.47569444444444442</v>
      </c>
      <c r="J2414" s="20">
        <v>35</v>
      </c>
      <c r="K2414" s="20">
        <v>8</v>
      </c>
      <c r="L2414" s="20">
        <v>27</v>
      </c>
      <c r="M2414" s="26">
        <v>22.857142857142858</v>
      </c>
      <c r="N2414" s="20"/>
    </row>
    <row r="2415" spans="3:14">
      <c r="C2415" s="21">
        <v>45916</v>
      </c>
      <c r="D2415" s="20" t="s">
        <v>291</v>
      </c>
      <c r="E2415" s="20" t="s">
        <v>13</v>
      </c>
      <c r="F2415" s="20" t="s">
        <v>292</v>
      </c>
      <c r="G2415" s="20">
        <v>685</v>
      </c>
      <c r="H2415" s="25">
        <v>0.29166666666666669</v>
      </c>
      <c r="I2415" s="25">
        <v>0.41666666666666669</v>
      </c>
      <c r="J2415" s="20">
        <v>46</v>
      </c>
      <c r="K2415" s="20">
        <v>0</v>
      </c>
      <c r="L2415" s="20">
        <v>46</v>
      </c>
      <c r="M2415" s="26">
        <v>0</v>
      </c>
      <c r="N2415" s="20"/>
    </row>
    <row r="2416" spans="3:14">
      <c r="C2416" s="21">
        <v>45916</v>
      </c>
      <c r="D2416" s="20" t="s">
        <v>22</v>
      </c>
      <c r="E2416" s="20" t="s">
        <v>232</v>
      </c>
      <c r="F2416" s="20" t="s">
        <v>278</v>
      </c>
      <c r="G2416" s="20">
        <v>765</v>
      </c>
      <c r="H2416" s="25">
        <v>0.67708333333333337</v>
      </c>
      <c r="I2416" s="25">
        <v>0.78472222222222221</v>
      </c>
      <c r="J2416" s="20">
        <v>45</v>
      </c>
      <c r="K2416" s="20">
        <v>2</v>
      </c>
      <c r="L2416" s="20">
        <v>43</v>
      </c>
      <c r="M2416" s="26">
        <v>4.4444444444444446</v>
      </c>
      <c r="N2416" s="20"/>
    </row>
    <row r="2417" spans="3:14">
      <c r="C2417" s="21">
        <v>45916</v>
      </c>
      <c r="D2417" s="20" t="s">
        <v>22</v>
      </c>
      <c r="E2417" s="20" t="s">
        <v>147</v>
      </c>
      <c r="F2417" s="20" t="s">
        <v>181</v>
      </c>
      <c r="G2417" s="20">
        <v>1302</v>
      </c>
      <c r="H2417" s="25">
        <v>0.4826388888888889</v>
      </c>
      <c r="I2417" s="25">
        <v>0.6875</v>
      </c>
      <c r="J2417" s="20">
        <v>12</v>
      </c>
      <c r="K2417" s="20">
        <v>0</v>
      </c>
      <c r="L2417" s="20">
        <v>12</v>
      </c>
      <c r="M2417" s="26">
        <v>0</v>
      </c>
      <c r="N2417" s="20"/>
    </row>
    <row r="2418" spans="3:14">
      <c r="C2418" s="21">
        <v>45916</v>
      </c>
      <c r="D2418" s="20" t="s">
        <v>254</v>
      </c>
      <c r="E2418" s="20" t="s">
        <v>13</v>
      </c>
      <c r="F2418" s="20" t="s">
        <v>250</v>
      </c>
      <c r="G2418" s="20">
        <v>942</v>
      </c>
      <c r="H2418" s="25">
        <v>0.8125</v>
      </c>
      <c r="I2418" s="25">
        <v>0.93402777777777779</v>
      </c>
      <c r="J2418" s="20">
        <v>45</v>
      </c>
      <c r="K2418" s="20">
        <v>2</v>
      </c>
      <c r="L2418" s="20">
        <v>43</v>
      </c>
      <c r="M2418" s="26">
        <v>4.4444444444444446</v>
      </c>
      <c r="N2418" s="20"/>
    </row>
    <row r="2419" spans="3:14">
      <c r="C2419" s="21">
        <v>45917</v>
      </c>
      <c r="D2419" s="20" t="s">
        <v>185</v>
      </c>
      <c r="E2419" s="20" t="s">
        <v>147</v>
      </c>
      <c r="F2419" s="20" t="s">
        <v>181</v>
      </c>
      <c r="G2419" s="20">
        <v>2333</v>
      </c>
      <c r="H2419" s="25">
        <v>0.79513888888888884</v>
      </c>
      <c r="I2419" s="25">
        <v>0.85763888888888884</v>
      </c>
      <c r="J2419" s="20">
        <v>40</v>
      </c>
      <c r="K2419" s="20">
        <v>7</v>
      </c>
      <c r="L2419" s="20">
        <v>33</v>
      </c>
      <c r="M2419" s="26">
        <v>17.5</v>
      </c>
      <c r="N2419" s="20"/>
    </row>
    <row r="2420" spans="3:14">
      <c r="C2420" s="21">
        <v>45917</v>
      </c>
      <c r="D2420" s="20" t="s">
        <v>103</v>
      </c>
      <c r="E2420" s="20" t="s">
        <v>495</v>
      </c>
      <c r="F2420" s="20" t="s">
        <v>482</v>
      </c>
      <c r="G2420" s="20">
        <v>847</v>
      </c>
      <c r="H2420" s="25">
        <v>0.34375</v>
      </c>
      <c r="I2420" s="25">
        <v>0.57291666666666663</v>
      </c>
      <c r="J2420" s="20">
        <v>20</v>
      </c>
      <c r="K2420" s="20">
        <v>6</v>
      </c>
      <c r="L2420" s="20">
        <v>14</v>
      </c>
      <c r="M2420" s="26">
        <v>30</v>
      </c>
      <c r="N2420" s="20"/>
    </row>
    <row r="2421" spans="3:14">
      <c r="C2421" s="21">
        <v>45917</v>
      </c>
      <c r="D2421" s="20" t="s">
        <v>175</v>
      </c>
      <c r="E2421" s="20" t="s">
        <v>173</v>
      </c>
      <c r="F2421" s="20" t="s">
        <v>257</v>
      </c>
      <c r="G2421" s="20">
        <v>8055</v>
      </c>
      <c r="H2421" s="25">
        <v>0.5625</v>
      </c>
      <c r="I2421" s="25">
        <v>0.61458333333333337</v>
      </c>
      <c r="J2421" s="20">
        <v>20</v>
      </c>
      <c r="K2421" s="20">
        <v>0</v>
      </c>
      <c r="L2421" s="20">
        <v>20</v>
      </c>
      <c r="M2421" s="26">
        <v>0</v>
      </c>
      <c r="N2421" s="20"/>
    </row>
    <row r="2422" spans="3:14">
      <c r="C2422" s="21">
        <v>45917</v>
      </c>
      <c r="D2422" s="20" t="s">
        <v>13</v>
      </c>
      <c r="E2422" s="20" t="s">
        <v>153</v>
      </c>
      <c r="F2422" s="20" t="s">
        <v>498</v>
      </c>
      <c r="G2422" s="20">
        <v>710</v>
      </c>
      <c r="H2422" s="25">
        <v>0.46180555555555558</v>
      </c>
      <c r="I2422" s="25">
        <v>0.24652777777777779</v>
      </c>
      <c r="J2422" s="20">
        <v>27</v>
      </c>
      <c r="K2422" s="20">
        <v>26</v>
      </c>
      <c r="L2422" s="20">
        <v>1</v>
      </c>
      <c r="M2422" s="26">
        <v>96.296296296296291</v>
      </c>
      <c r="N2422" s="20"/>
    </row>
    <row r="2423" spans="3:14">
      <c r="C2423" s="21">
        <v>45917</v>
      </c>
      <c r="D2423" s="20" t="s">
        <v>13</v>
      </c>
      <c r="E2423" s="20" t="s">
        <v>254</v>
      </c>
      <c r="F2423" s="20" t="s">
        <v>250</v>
      </c>
      <c r="G2423" s="20">
        <v>939</v>
      </c>
      <c r="H2423" s="25">
        <v>0.36805555555555558</v>
      </c>
      <c r="I2423" s="25">
        <v>0.4826388888888889</v>
      </c>
      <c r="J2423" s="20">
        <v>45</v>
      </c>
      <c r="K2423" s="20">
        <v>30</v>
      </c>
      <c r="L2423" s="20">
        <v>15</v>
      </c>
      <c r="M2423" s="26">
        <v>66.666666666666671</v>
      </c>
      <c r="N2423" s="20"/>
    </row>
    <row r="2424" spans="3:14">
      <c r="C2424" s="21">
        <v>45918</v>
      </c>
      <c r="D2424" s="20" t="s">
        <v>111</v>
      </c>
      <c r="E2424" s="20" t="s">
        <v>410</v>
      </c>
      <c r="F2424" s="20" t="s">
        <v>265</v>
      </c>
      <c r="G2424" s="20">
        <v>406</v>
      </c>
      <c r="H2424" s="25">
        <v>0.90625</v>
      </c>
      <c r="I2424" s="25">
        <v>0.2986111111111111</v>
      </c>
      <c r="J2424" s="20">
        <v>27</v>
      </c>
      <c r="K2424" s="20">
        <v>0</v>
      </c>
      <c r="L2424" s="20">
        <v>27</v>
      </c>
      <c r="M2424" s="26">
        <v>0</v>
      </c>
      <c r="N2424" s="20"/>
    </row>
    <row r="2425" spans="3:14">
      <c r="C2425" s="21">
        <v>45918</v>
      </c>
      <c r="D2425" s="20" t="s">
        <v>13</v>
      </c>
      <c r="E2425" s="20" t="s">
        <v>111</v>
      </c>
      <c r="F2425" s="20" t="s">
        <v>265</v>
      </c>
      <c r="G2425" s="20">
        <v>104</v>
      </c>
      <c r="H2425" s="25">
        <v>0.44097222222222221</v>
      </c>
      <c r="I2425" s="25">
        <v>0.80902777777777779</v>
      </c>
      <c r="J2425" s="20">
        <v>27</v>
      </c>
      <c r="K2425" s="20">
        <v>0</v>
      </c>
      <c r="L2425" s="20">
        <v>27</v>
      </c>
      <c r="M2425" s="26">
        <v>0</v>
      </c>
      <c r="N2425" s="20"/>
    </row>
    <row r="2426" spans="3:14">
      <c r="C2426" s="21">
        <v>45918</v>
      </c>
      <c r="D2426" s="20" t="s">
        <v>153</v>
      </c>
      <c r="E2426" s="20" t="s">
        <v>503</v>
      </c>
      <c r="F2426" s="20" t="s">
        <v>498</v>
      </c>
      <c r="G2426" s="20">
        <v>5129</v>
      </c>
      <c r="H2426" s="25">
        <v>0.37847222222222221</v>
      </c>
      <c r="I2426" s="25">
        <v>0.47222222222222221</v>
      </c>
      <c r="J2426" s="20">
        <v>27</v>
      </c>
      <c r="K2426" s="20">
        <v>26</v>
      </c>
      <c r="L2426" s="20">
        <v>1</v>
      </c>
      <c r="M2426" s="26">
        <v>96.296296296296291</v>
      </c>
      <c r="N2426" s="20"/>
    </row>
    <row r="2427" spans="3:14">
      <c r="C2427" s="21">
        <v>45919</v>
      </c>
      <c r="D2427" s="20" t="s">
        <v>562</v>
      </c>
      <c r="E2427" s="20" t="s">
        <v>173</v>
      </c>
      <c r="F2427" s="20" t="s">
        <v>174</v>
      </c>
      <c r="G2427" s="20">
        <v>1012</v>
      </c>
      <c r="H2427" s="25">
        <v>0.46875</v>
      </c>
      <c r="I2427" s="25">
        <v>0.54166666666666663</v>
      </c>
      <c r="J2427" s="20">
        <v>88</v>
      </c>
      <c r="K2427" s="20">
        <v>28</v>
      </c>
      <c r="L2427" s="20">
        <v>60</v>
      </c>
      <c r="M2427" s="26">
        <v>31.818181818181817</v>
      </c>
      <c r="N2427" s="20"/>
    </row>
    <row r="2428" spans="3:14">
      <c r="C2428" s="21">
        <v>45919</v>
      </c>
      <c r="D2428" s="20" t="s">
        <v>185</v>
      </c>
      <c r="E2428" s="20" t="s">
        <v>147</v>
      </c>
      <c r="F2428" s="20" t="s">
        <v>181</v>
      </c>
      <c r="G2428" s="20">
        <v>2333</v>
      </c>
      <c r="H2428" s="25">
        <v>0.79513888888888884</v>
      </c>
      <c r="I2428" s="25">
        <v>0.85763888888888884</v>
      </c>
      <c r="J2428" s="20">
        <v>40</v>
      </c>
      <c r="K2428" s="20">
        <v>0</v>
      </c>
      <c r="L2428" s="20">
        <v>40</v>
      </c>
      <c r="M2428" s="26">
        <v>0</v>
      </c>
      <c r="N2428" s="20"/>
    </row>
    <row r="2429" spans="3:14">
      <c r="C2429" s="21">
        <v>45919</v>
      </c>
      <c r="D2429" s="20" t="s">
        <v>185</v>
      </c>
      <c r="E2429" s="20" t="s">
        <v>13</v>
      </c>
      <c r="F2429" s="20" t="s">
        <v>186</v>
      </c>
      <c r="G2429" s="20">
        <v>920</v>
      </c>
      <c r="H2429" s="25">
        <v>0.63888888888888884</v>
      </c>
      <c r="I2429" s="25">
        <v>0.78125</v>
      </c>
      <c r="J2429" s="20">
        <v>30</v>
      </c>
      <c r="K2429" s="20">
        <v>0</v>
      </c>
      <c r="L2429" s="20">
        <v>30</v>
      </c>
      <c r="M2429" s="26">
        <v>0</v>
      </c>
      <c r="N2429" s="20"/>
    </row>
    <row r="2430" spans="3:14">
      <c r="C2430" s="21">
        <v>45919</v>
      </c>
      <c r="D2430" s="20" t="s">
        <v>175</v>
      </c>
      <c r="E2430" s="20" t="s">
        <v>562</v>
      </c>
      <c r="F2430" s="20" t="s">
        <v>174</v>
      </c>
      <c r="G2430" s="20">
        <v>1011</v>
      </c>
      <c r="H2430" s="25">
        <v>0.33333333333333331</v>
      </c>
      <c r="I2430" s="25">
        <v>0.36458333333333331</v>
      </c>
      <c r="J2430" s="20">
        <v>88</v>
      </c>
      <c r="K2430" s="20">
        <v>28</v>
      </c>
      <c r="L2430" s="20">
        <v>60</v>
      </c>
      <c r="M2430" s="26">
        <v>31.818181818181817</v>
      </c>
      <c r="N2430" s="20"/>
    </row>
    <row r="2431" spans="3:14">
      <c r="C2431" s="21">
        <v>45919</v>
      </c>
      <c r="D2431" s="20" t="s">
        <v>175</v>
      </c>
      <c r="E2431" s="20" t="s">
        <v>173</v>
      </c>
      <c r="F2431" s="20" t="s">
        <v>257</v>
      </c>
      <c r="G2431" s="20">
        <v>8059</v>
      </c>
      <c r="H2431" s="25">
        <v>0.60416666666666663</v>
      </c>
      <c r="I2431" s="25">
        <v>0.65625</v>
      </c>
      <c r="J2431" s="20">
        <v>10</v>
      </c>
      <c r="K2431" s="20">
        <v>0</v>
      </c>
      <c r="L2431" s="20">
        <v>10</v>
      </c>
      <c r="M2431" s="26">
        <v>0</v>
      </c>
      <c r="N2431" s="20"/>
    </row>
    <row r="2432" spans="3:14">
      <c r="C2432" s="21">
        <v>45919</v>
      </c>
      <c r="D2432" s="20" t="s">
        <v>175</v>
      </c>
      <c r="E2432" s="20" t="s">
        <v>173</v>
      </c>
      <c r="F2432" s="20" t="s">
        <v>174</v>
      </c>
      <c r="G2432" s="20">
        <v>5003</v>
      </c>
      <c r="H2432" s="25">
        <v>0.83333333333333337</v>
      </c>
      <c r="I2432" s="25">
        <v>0.89583333333333337</v>
      </c>
      <c r="J2432" s="20">
        <v>10</v>
      </c>
      <c r="K2432" s="20">
        <v>2</v>
      </c>
      <c r="L2432" s="20">
        <v>8</v>
      </c>
      <c r="M2432" s="26">
        <v>20</v>
      </c>
      <c r="N2432" s="20"/>
    </row>
    <row r="2433" spans="3:14">
      <c r="C2433" s="21">
        <v>45919</v>
      </c>
      <c r="D2433" s="20" t="s">
        <v>175</v>
      </c>
      <c r="E2433" s="20" t="s">
        <v>173</v>
      </c>
      <c r="F2433" s="20" t="s">
        <v>174</v>
      </c>
      <c r="G2433" s="20">
        <v>5033</v>
      </c>
      <c r="H2433" s="25">
        <v>0.83333333333333337</v>
      </c>
      <c r="I2433" s="25">
        <v>0.89583333333333337</v>
      </c>
      <c r="J2433" s="20">
        <v>20</v>
      </c>
      <c r="K2433" s="20">
        <v>0</v>
      </c>
      <c r="L2433" s="20">
        <v>20</v>
      </c>
      <c r="M2433" s="26">
        <v>0</v>
      </c>
      <c r="N2433" s="20"/>
    </row>
    <row r="2434" spans="3:14">
      <c r="C2434" s="21">
        <v>45919</v>
      </c>
      <c r="D2434" s="20" t="s">
        <v>111</v>
      </c>
      <c r="E2434" s="20" t="s">
        <v>264</v>
      </c>
      <c r="F2434" s="20" t="s">
        <v>265</v>
      </c>
      <c r="G2434" s="20">
        <v>328</v>
      </c>
      <c r="H2434" s="25">
        <v>0.89930555555555558</v>
      </c>
      <c r="I2434" s="25">
        <v>0.1076388888888889</v>
      </c>
      <c r="J2434" s="20">
        <v>27</v>
      </c>
      <c r="K2434" s="20">
        <v>2</v>
      </c>
      <c r="L2434" s="20">
        <v>25</v>
      </c>
      <c r="M2434" s="26">
        <v>7.4074074074074074</v>
      </c>
      <c r="N2434" s="20"/>
    </row>
    <row r="2435" spans="3:14">
      <c r="C2435" s="21">
        <v>45919</v>
      </c>
      <c r="D2435" s="20" t="s">
        <v>111</v>
      </c>
      <c r="E2435" s="20" t="s">
        <v>503</v>
      </c>
      <c r="F2435" s="20" t="s">
        <v>265</v>
      </c>
      <c r="G2435" s="20">
        <v>888</v>
      </c>
      <c r="H2435" s="25">
        <v>0.88541666666666663</v>
      </c>
      <c r="I2435" s="25">
        <v>0.36805555555555558</v>
      </c>
      <c r="J2435" s="20">
        <v>27</v>
      </c>
      <c r="K2435" s="20">
        <v>26</v>
      </c>
      <c r="L2435" s="20">
        <v>1</v>
      </c>
      <c r="M2435" s="26">
        <v>96.296296296296291</v>
      </c>
      <c r="N2435" s="20"/>
    </row>
    <row r="2436" spans="3:14">
      <c r="C2436" s="21">
        <v>45919</v>
      </c>
      <c r="D2436" s="20" t="s">
        <v>37</v>
      </c>
      <c r="E2436" s="20" t="s">
        <v>192</v>
      </c>
      <c r="F2436" s="20" t="s">
        <v>193</v>
      </c>
      <c r="G2436" s="20">
        <v>1147</v>
      </c>
      <c r="H2436" s="25">
        <v>0.28125</v>
      </c>
      <c r="I2436" s="25">
        <v>0.37152777777777779</v>
      </c>
      <c r="J2436" s="20">
        <v>18</v>
      </c>
      <c r="K2436" s="20">
        <v>17</v>
      </c>
      <c r="L2436" s="20">
        <v>1</v>
      </c>
      <c r="M2436" s="26">
        <v>94.444444444444443</v>
      </c>
      <c r="N2436" s="20"/>
    </row>
    <row r="2437" spans="3:14">
      <c r="C2437" s="21">
        <v>45919</v>
      </c>
      <c r="D2437" s="20" t="s">
        <v>192</v>
      </c>
      <c r="E2437" s="20" t="s">
        <v>13</v>
      </c>
      <c r="F2437" s="20" t="s">
        <v>250</v>
      </c>
      <c r="G2437" s="20">
        <v>766</v>
      </c>
      <c r="H2437" s="25">
        <v>0.82638888888888884</v>
      </c>
      <c r="I2437" s="25">
        <v>0.94444444444444442</v>
      </c>
      <c r="J2437" s="20">
        <v>50</v>
      </c>
      <c r="K2437" s="20">
        <v>0</v>
      </c>
      <c r="L2437" s="20">
        <v>50</v>
      </c>
      <c r="M2437" s="26">
        <v>0</v>
      </c>
      <c r="N2437" s="20"/>
    </row>
    <row r="2438" spans="3:14">
      <c r="C2438" s="21">
        <v>45919</v>
      </c>
      <c r="D2438" s="20" t="s">
        <v>147</v>
      </c>
      <c r="E2438" s="20" t="s">
        <v>13</v>
      </c>
      <c r="F2438" s="20" t="s">
        <v>475</v>
      </c>
      <c r="G2438" s="20">
        <v>1684</v>
      </c>
      <c r="H2438" s="25">
        <v>0.65625</v>
      </c>
      <c r="I2438" s="25">
        <v>0.79166666666666663</v>
      </c>
      <c r="J2438" s="20">
        <v>30</v>
      </c>
      <c r="K2438" s="20">
        <v>0</v>
      </c>
      <c r="L2438" s="20">
        <v>30</v>
      </c>
      <c r="M2438" s="26">
        <v>0</v>
      </c>
      <c r="N2438" s="20"/>
    </row>
    <row r="2439" spans="3:14">
      <c r="C2439" s="21">
        <v>45919</v>
      </c>
      <c r="D2439" s="20" t="s">
        <v>13</v>
      </c>
      <c r="E2439" s="20" t="s">
        <v>185</v>
      </c>
      <c r="F2439" s="20" t="s">
        <v>186</v>
      </c>
      <c r="G2439" s="20">
        <v>921</v>
      </c>
      <c r="H2439" s="25">
        <v>0.81597222222222221</v>
      </c>
      <c r="I2439" s="25">
        <v>2.0833333333333332E-2</v>
      </c>
      <c r="J2439" s="20">
        <v>60</v>
      </c>
      <c r="K2439" s="20">
        <v>60</v>
      </c>
      <c r="L2439" s="20">
        <v>0</v>
      </c>
      <c r="M2439" s="26">
        <v>100</v>
      </c>
      <c r="N2439" s="20"/>
    </row>
    <row r="2440" spans="3:14">
      <c r="C2440" s="21">
        <v>45919</v>
      </c>
      <c r="D2440" s="20" t="s">
        <v>13</v>
      </c>
      <c r="E2440" s="20" t="s">
        <v>111</v>
      </c>
      <c r="F2440" s="20" t="s">
        <v>265</v>
      </c>
      <c r="G2440" s="20">
        <v>102</v>
      </c>
      <c r="H2440" s="25">
        <v>0.44097222222222221</v>
      </c>
      <c r="I2440" s="25">
        <v>0.80902777777777779</v>
      </c>
      <c r="J2440" s="20">
        <v>27</v>
      </c>
      <c r="K2440" s="20">
        <v>26</v>
      </c>
      <c r="L2440" s="20">
        <v>1</v>
      </c>
      <c r="M2440" s="26">
        <v>96.296296296296291</v>
      </c>
      <c r="N2440" s="20"/>
    </row>
    <row r="2441" spans="3:14">
      <c r="C2441" s="21">
        <v>45919</v>
      </c>
      <c r="D2441" s="20" t="s">
        <v>13</v>
      </c>
      <c r="E2441" s="20" t="s">
        <v>111</v>
      </c>
      <c r="F2441" s="20" t="s">
        <v>265</v>
      </c>
      <c r="G2441" s="20">
        <v>102</v>
      </c>
      <c r="H2441" s="25">
        <v>0.44097222222222221</v>
      </c>
      <c r="I2441" s="25">
        <v>0.8125</v>
      </c>
      <c r="J2441" s="20">
        <v>27</v>
      </c>
      <c r="K2441" s="20">
        <v>2</v>
      </c>
      <c r="L2441" s="20">
        <v>25</v>
      </c>
      <c r="M2441" s="26">
        <v>7.4074074074074074</v>
      </c>
      <c r="N2441" s="20"/>
    </row>
    <row r="2442" spans="3:14">
      <c r="C2442" s="21">
        <v>45919</v>
      </c>
      <c r="D2442" s="20" t="s">
        <v>13</v>
      </c>
      <c r="E2442" s="20" t="s">
        <v>192</v>
      </c>
      <c r="F2442" s="20" t="s">
        <v>250</v>
      </c>
      <c r="G2442" s="20">
        <v>765</v>
      </c>
      <c r="H2442" s="25">
        <v>0.67708333333333337</v>
      </c>
      <c r="I2442" s="25">
        <v>0.79513888888888884</v>
      </c>
      <c r="J2442" s="20">
        <v>40</v>
      </c>
      <c r="K2442" s="20">
        <v>0</v>
      </c>
      <c r="L2442" s="20">
        <v>40</v>
      </c>
      <c r="M2442" s="26">
        <v>0</v>
      </c>
      <c r="N2442" s="20"/>
    </row>
    <row r="2443" spans="3:14">
      <c r="C2443" s="21">
        <v>45919</v>
      </c>
      <c r="D2443" s="20" t="s">
        <v>415</v>
      </c>
      <c r="E2443" s="20" t="s">
        <v>185</v>
      </c>
      <c r="F2443" s="20" t="s">
        <v>186</v>
      </c>
      <c r="G2443" s="20">
        <v>9197</v>
      </c>
      <c r="H2443" s="25">
        <v>0.34375</v>
      </c>
      <c r="I2443" s="25">
        <v>0.43402777777777779</v>
      </c>
      <c r="J2443" s="20">
        <v>30</v>
      </c>
      <c r="K2443" s="20">
        <v>0</v>
      </c>
      <c r="L2443" s="20">
        <v>30</v>
      </c>
      <c r="M2443" s="26">
        <v>0</v>
      </c>
      <c r="N2443" s="20"/>
    </row>
    <row r="2444" spans="3:14">
      <c r="C2444" s="21">
        <v>45920</v>
      </c>
      <c r="D2444" s="20" t="s">
        <v>36</v>
      </c>
      <c r="E2444" s="20" t="s">
        <v>252</v>
      </c>
      <c r="F2444" s="20" t="s">
        <v>272</v>
      </c>
      <c r="G2444" s="20">
        <v>77</v>
      </c>
      <c r="H2444" s="25">
        <v>0.4861111111111111</v>
      </c>
      <c r="I2444" s="25">
        <v>0.55902777777777779</v>
      </c>
      <c r="J2444" s="20">
        <v>14</v>
      </c>
      <c r="K2444" s="20">
        <v>0</v>
      </c>
      <c r="L2444" s="20">
        <v>14</v>
      </c>
      <c r="M2444" s="26">
        <v>0</v>
      </c>
      <c r="N2444" s="20"/>
    </row>
    <row r="2445" spans="3:14">
      <c r="C2445" s="21">
        <v>45920</v>
      </c>
      <c r="D2445" s="20" t="s">
        <v>410</v>
      </c>
      <c r="E2445" s="20" t="s">
        <v>139</v>
      </c>
      <c r="F2445" s="20" t="s">
        <v>400</v>
      </c>
      <c r="G2445" s="20">
        <v>837</v>
      </c>
      <c r="H2445" s="25">
        <v>0.99930555555555556</v>
      </c>
      <c r="I2445" s="25">
        <v>0.22916666666666666</v>
      </c>
      <c r="J2445" s="20">
        <v>27</v>
      </c>
      <c r="K2445" s="20">
        <v>6</v>
      </c>
      <c r="L2445" s="20">
        <v>21</v>
      </c>
      <c r="M2445" s="26">
        <v>22.222222222222221</v>
      </c>
      <c r="N2445" s="20"/>
    </row>
    <row r="2446" spans="3:14">
      <c r="C2446" s="21">
        <v>45920</v>
      </c>
      <c r="D2446" s="20" t="s">
        <v>173</v>
      </c>
      <c r="E2446" s="20" t="s">
        <v>13</v>
      </c>
      <c r="F2446" s="20" t="s">
        <v>174</v>
      </c>
      <c r="G2446" s="20">
        <v>6001</v>
      </c>
      <c r="H2446" s="25">
        <v>0.37847222222222221</v>
      </c>
      <c r="I2446" s="25">
        <v>0.55902777777777779</v>
      </c>
      <c r="J2446" s="20">
        <v>20</v>
      </c>
      <c r="K2446" s="20">
        <v>0</v>
      </c>
      <c r="L2446" s="20">
        <v>20</v>
      </c>
      <c r="M2446" s="26">
        <v>0</v>
      </c>
      <c r="N2446" s="20"/>
    </row>
    <row r="2447" spans="3:14">
      <c r="C2447" s="21">
        <v>45920</v>
      </c>
      <c r="D2447" s="20" t="s">
        <v>252</v>
      </c>
      <c r="E2447" s="20" t="s">
        <v>36</v>
      </c>
      <c r="F2447" s="20" t="s">
        <v>272</v>
      </c>
      <c r="G2447" s="20">
        <v>78</v>
      </c>
      <c r="H2447" s="25">
        <v>0.89236111111111116</v>
      </c>
      <c r="I2447" s="25">
        <v>0.96875</v>
      </c>
      <c r="J2447" s="20">
        <v>15</v>
      </c>
      <c r="K2447" s="20">
        <v>0</v>
      </c>
      <c r="L2447" s="20">
        <v>15</v>
      </c>
      <c r="M2447" s="26">
        <v>0</v>
      </c>
      <c r="N2447" s="20"/>
    </row>
    <row r="2448" spans="3:14">
      <c r="C2448" s="21">
        <v>45920</v>
      </c>
      <c r="D2448" s="20" t="s">
        <v>252</v>
      </c>
      <c r="E2448" s="20" t="s">
        <v>232</v>
      </c>
      <c r="F2448" s="20" t="s">
        <v>272</v>
      </c>
      <c r="G2448" s="20">
        <v>1751</v>
      </c>
      <c r="H2448" s="25">
        <v>0.60416666666666663</v>
      </c>
      <c r="I2448" s="25">
        <v>0.65625</v>
      </c>
      <c r="J2448" s="20">
        <v>14</v>
      </c>
      <c r="K2448" s="20">
        <v>0</v>
      </c>
      <c r="L2448" s="20">
        <v>14</v>
      </c>
      <c r="M2448" s="26">
        <v>0</v>
      </c>
      <c r="N2448" s="20"/>
    </row>
    <row r="2449" spans="3:14">
      <c r="C2449" s="21">
        <v>45920</v>
      </c>
      <c r="D2449" s="20" t="s">
        <v>252</v>
      </c>
      <c r="E2449" s="20" t="s">
        <v>232</v>
      </c>
      <c r="F2449" s="20" t="s">
        <v>272</v>
      </c>
      <c r="G2449" s="20">
        <v>1733</v>
      </c>
      <c r="H2449" s="25">
        <v>0.71875</v>
      </c>
      <c r="I2449" s="25">
        <v>0.77083333333333337</v>
      </c>
      <c r="J2449" s="20">
        <v>30</v>
      </c>
      <c r="K2449" s="20">
        <v>6</v>
      </c>
      <c r="L2449" s="20">
        <v>24</v>
      </c>
      <c r="M2449" s="26">
        <v>20</v>
      </c>
      <c r="N2449" s="20"/>
    </row>
    <row r="2450" spans="3:14">
      <c r="C2450" s="21">
        <v>45920</v>
      </c>
      <c r="D2450" s="20" t="s">
        <v>252</v>
      </c>
      <c r="E2450" s="20" t="s">
        <v>13</v>
      </c>
      <c r="F2450" s="20" t="s">
        <v>272</v>
      </c>
      <c r="G2450" s="20">
        <v>64</v>
      </c>
      <c r="H2450" s="25">
        <v>0.89236111111111116</v>
      </c>
      <c r="I2450" s="25">
        <v>0.99930555555555556</v>
      </c>
      <c r="J2450" s="20">
        <v>18</v>
      </c>
      <c r="K2450" s="20">
        <v>6</v>
      </c>
      <c r="L2450" s="20">
        <v>12</v>
      </c>
      <c r="M2450" s="26">
        <v>33.333333333333336</v>
      </c>
      <c r="N2450" s="20"/>
    </row>
    <row r="2451" spans="3:14">
      <c r="C2451" s="21">
        <v>45920</v>
      </c>
      <c r="D2451" s="20" t="s">
        <v>13</v>
      </c>
      <c r="E2451" s="20" t="s">
        <v>392</v>
      </c>
      <c r="F2451" s="20" t="s">
        <v>250</v>
      </c>
      <c r="G2451" s="20">
        <v>1355</v>
      </c>
      <c r="H2451" s="25">
        <v>0.46527777777777779</v>
      </c>
      <c r="I2451" s="25">
        <v>0.50347222222222221</v>
      </c>
      <c r="J2451" s="20">
        <v>30</v>
      </c>
      <c r="K2451" s="20">
        <v>2</v>
      </c>
      <c r="L2451" s="20">
        <v>28</v>
      </c>
      <c r="M2451" s="26">
        <v>6.666666666666667</v>
      </c>
      <c r="N2451" s="20"/>
    </row>
    <row r="2452" spans="3:14">
      <c r="C2452" s="21">
        <v>45920</v>
      </c>
      <c r="D2452" s="20" t="s">
        <v>13</v>
      </c>
      <c r="E2452" s="20" t="s">
        <v>139</v>
      </c>
      <c r="F2452" s="20" t="s">
        <v>400</v>
      </c>
      <c r="G2452" s="20">
        <v>150</v>
      </c>
      <c r="H2452" s="25">
        <v>0.68055555555555558</v>
      </c>
      <c r="I2452" s="25">
        <v>3.472222222222222E-3</v>
      </c>
      <c r="J2452" s="20">
        <v>19</v>
      </c>
      <c r="K2452" s="20">
        <v>6</v>
      </c>
      <c r="L2452" s="20">
        <v>13</v>
      </c>
      <c r="M2452" s="26">
        <v>31.578947368421051</v>
      </c>
      <c r="N2452" s="20"/>
    </row>
    <row r="2453" spans="3:14">
      <c r="C2453" s="21">
        <v>45920</v>
      </c>
      <c r="D2453" s="20" t="s">
        <v>13</v>
      </c>
      <c r="E2453" s="20" t="s">
        <v>252</v>
      </c>
      <c r="F2453" s="20" t="s">
        <v>272</v>
      </c>
      <c r="G2453" s="20">
        <v>61</v>
      </c>
      <c r="H2453" s="25">
        <v>0.4826388888888889</v>
      </c>
      <c r="I2453" s="25">
        <v>0.58680555555555558</v>
      </c>
      <c r="J2453" s="20">
        <v>30</v>
      </c>
      <c r="K2453" s="20">
        <v>6</v>
      </c>
      <c r="L2453" s="20">
        <v>24</v>
      </c>
      <c r="M2453" s="26">
        <v>20</v>
      </c>
      <c r="N2453" s="20"/>
    </row>
    <row r="2454" spans="3:14">
      <c r="C2454" s="21">
        <v>45920</v>
      </c>
      <c r="D2454" s="20" t="s">
        <v>13</v>
      </c>
      <c r="E2454" s="20" t="s">
        <v>183</v>
      </c>
      <c r="F2454" s="20" t="s">
        <v>174</v>
      </c>
      <c r="G2454" s="20">
        <v>6002</v>
      </c>
      <c r="H2454" s="25">
        <v>0.60069444444444442</v>
      </c>
      <c r="I2454" s="25">
        <v>0.85069444444444442</v>
      </c>
      <c r="J2454" s="20">
        <v>20</v>
      </c>
      <c r="K2454" s="20">
        <v>0</v>
      </c>
      <c r="L2454" s="20">
        <v>20</v>
      </c>
      <c r="M2454" s="26">
        <v>0</v>
      </c>
      <c r="N2454" s="20"/>
    </row>
    <row r="2455" spans="3:14">
      <c r="C2455" s="21">
        <v>45920</v>
      </c>
      <c r="D2455" s="20" t="s">
        <v>261</v>
      </c>
      <c r="E2455" s="20" t="s">
        <v>252</v>
      </c>
      <c r="F2455" s="20" t="s">
        <v>272</v>
      </c>
      <c r="G2455" s="20">
        <v>1794</v>
      </c>
      <c r="H2455" s="25">
        <v>0.79166666666666663</v>
      </c>
      <c r="I2455" s="25">
        <v>0.84375</v>
      </c>
      <c r="J2455" s="20">
        <v>18</v>
      </c>
      <c r="K2455" s="20">
        <v>6</v>
      </c>
      <c r="L2455" s="20">
        <v>12</v>
      </c>
      <c r="M2455" s="26">
        <v>33.333333333333336</v>
      </c>
      <c r="N2455" s="20"/>
    </row>
    <row r="2456" spans="3:14">
      <c r="C2456" s="21">
        <v>45920</v>
      </c>
      <c r="D2456" s="20" t="s">
        <v>261</v>
      </c>
      <c r="E2456" s="20" t="s">
        <v>252</v>
      </c>
      <c r="F2456" s="20" t="s">
        <v>272</v>
      </c>
      <c r="G2456" s="20">
        <v>1794</v>
      </c>
      <c r="H2456" s="25">
        <v>0.79513888888888884</v>
      </c>
      <c r="I2456" s="25">
        <v>0.84722222222222221</v>
      </c>
      <c r="J2456" s="20">
        <v>15</v>
      </c>
      <c r="K2456" s="20">
        <v>0</v>
      </c>
      <c r="L2456" s="20">
        <v>15</v>
      </c>
      <c r="M2456" s="26">
        <v>0</v>
      </c>
      <c r="N2456" s="20"/>
    </row>
    <row r="2457" spans="3:14">
      <c r="C2457" s="21">
        <v>45920</v>
      </c>
      <c r="D2457" s="20" t="s">
        <v>241</v>
      </c>
      <c r="E2457" s="20" t="s">
        <v>13</v>
      </c>
      <c r="F2457" s="20" t="s">
        <v>250</v>
      </c>
      <c r="G2457" s="20">
        <v>1852</v>
      </c>
      <c r="H2457" s="25">
        <v>0.54861111111111116</v>
      </c>
      <c r="I2457" s="25">
        <v>0.67361111111111116</v>
      </c>
      <c r="J2457" s="20">
        <v>30</v>
      </c>
      <c r="K2457" s="20">
        <v>18</v>
      </c>
      <c r="L2457" s="20">
        <v>12</v>
      </c>
      <c r="M2457" s="26">
        <v>60</v>
      </c>
      <c r="N2457" s="20"/>
    </row>
    <row r="2458" spans="3:14">
      <c r="C2458" s="21">
        <v>45921</v>
      </c>
      <c r="D2458" s="20" t="s">
        <v>33</v>
      </c>
      <c r="E2458" s="20" t="s">
        <v>147</v>
      </c>
      <c r="F2458" s="20" t="s">
        <v>181</v>
      </c>
      <c r="G2458" s="20">
        <v>1304</v>
      </c>
      <c r="H2458" s="25">
        <v>0.5</v>
      </c>
      <c r="I2458" s="25">
        <v>0.72569444444444442</v>
      </c>
      <c r="J2458" s="20">
        <v>12</v>
      </c>
      <c r="K2458" s="20">
        <v>2</v>
      </c>
      <c r="L2458" s="20">
        <v>10</v>
      </c>
      <c r="M2458" s="26">
        <v>16.666666666666668</v>
      </c>
      <c r="N2458" s="20"/>
    </row>
    <row r="2459" spans="3:14">
      <c r="C2459" s="21">
        <v>45921</v>
      </c>
      <c r="D2459" s="20" t="s">
        <v>354</v>
      </c>
      <c r="E2459" s="20" t="s">
        <v>36</v>
      </c>
      <c r="F2459" s="20" t="s">
        <v>355</v>
      </c>
      <c r="G2459" s="20">
        <v>107</v>
      </c>
      <c r="H2459" s="25">
        <v>0.48958333333333331</v>
      </c>
      <c r="I2459" s="25">
        <v>0.64930555555555558</v>
      </c>
      <c r="J2459" s="20">
        <v>12</v>
      </c>
      <c r="K2459" s="20">
        <v>0</v>
      </c>
      <c r="L2459" s="20">
        <v>12</v>
      </c>
      <c r="M2459" s="26">
        <v>0</v>
      </c>
      <c r="N2459" s="20"/>
    </row>
    <row r="2460" spans="3:14">
      <c r="C2460" s="21">
        <v>45921</v>
      </c>
      <c r="D2460" s="20" t="s">
        <v>354</v>
      </c>
      <c r="E2460" s="20" t="s">
        <v>13</v>
      </c>
      <c r="F2460" s="20" t="s">
        <v>355</v>
      </c>
      <c r="G2460" s="20">
        <v>109</v>
      </c>
      <c r="H2460" s="25">
        <v>0.44444444444444442</v>
      </c>
      <c r="I2460" s="25">
        <v>0.64236111111111116</v>
      </c>
      <c r="J2460" s="20">
        <v>30</v>
      </c>
      <c r="K2460" s="20">
        <v>4</v>
      </c>
      <c r="L2460" s="20">
        <v>26</v>
      </c>
      <c r="M2460" s="26">
        <v>13.333333333333334</v>
      </c>
      <c r="N2460" s="20"/>
    </row>
    <row r="2461" spans="3:14">
      <c r="C2461" s="21">
        <v>45921</v>
      </c>
      <c r="D2461" s="20" t="s">
        <v>36</v>
      </c>
      <c r="E2461" s="20" t="s">
        <v>354</v>
      </c>
      <c r="F2461" s="20" t="s">
        <v>355</v>
      </c>
      <c r="G2461" s="20">
        <v>108</v>
      </c>
      <c r="H2461" s="25">
        <v>0.69097222222222221</v>
      </c>
      <c r="I2461" s="25">
        <v>0.91666666666666663</v>
      </c>
      <c r="J2461" s="20">
        <v>12</v>
      </c>
      <c r="K2461" s="20">
        <v>0</v>
      </c>
      <c r="L2461" s="20">
        <v>12</v>
      </c>
      <c r="M2461" s="26">
        <v>0</v>
      </c>
      <c r="N2461" s="20"/>
    </row>
    <row r="2462" spans="3:14">
      <c r="C2462" s="21">
        <v>45921</v>
      </c>
      <c r="D2462" s="20" t="s">
        <v>36</v>
      </c>
      <c r="E2462" s="20" t="s">
        <v>201</v>
      </c>
      <c r="F2462" s="20" t="s">
        <v>202</v>
      </c>
      <c r="G2462" s="20">
        <v>3704</v>
      </c>
      <c r="H2462" s="25">
        <v>0.63194444444444442</v>
      </c>
      <c r="I2462" s="25">
        <v>0.71875</v>
      </c>
      <c r="J2462" s="20">
        <v>12</v>
      </c>
      <c r="K2462" s="20">
        <v>0</v>
      </c>
      <c r="L2462" s="20">
        <v>12</v>
      </c>
      <c r="M2462" s="26">
        <v>0</v>
      </c>
      <c r="N2462" s="20"/>
    </row>
    <row r="2463" spans="3:14">
      <c r="C2463" s="21">
        <v>45921</v>
      </c>
      <c r="D2463" s="20" t="s">
        <v>36</v>
      </c>
      <c r="E2463" s="20" t="s">
        <v>147</v>
      </c>
      <c r="F2463" s="20" t="s">
        <v>181</v>
      </c>
      <c r="G2463" s="20">
        <v>1854</v>
      </c>
      <c r="H2463" s="25">
        <v>0.49652777777777779</v>
      </c>
      <c r="I2463" s="25">
        <v>0.6875</v>
      </c>
      <c r="J2463" s="20">
        <v>16</v>
      </c>
      <c r="K2463" s="20">
        <v>0</v>
      </c>
      <c r="L2463" s="20">
        <v>16</v>
      </c>
      <c r="M2463" s="26">
        <v>0</v>
      </c>
      <c r="N2463" s="20"/>
    </row>
    <row r="2464" spans="3:14">
      <c r="C2464" s="21">
        <v>45921</v>
      </c>
      <c r="D2464" s="20" t="s">
        <v>36</v>
      </c>
      <c r="E2464" s="20" t="s">
        <v>291</v>
      </c>
      <c r="F2464" s="20" t="s">
        <v>292</v>
      </c>
      <c r="G2464" s="20">
        <v>684</v>
      </c>
      <c r="H2464" s="25">
        <v>0.60069444444444442</v>
      </c>
      <c r="I2464" s="25">
        <v>0.79166666666666663</v>
      </c>
      <c r="J2464" s="20">
        <v>12</v>
      </c>
      <c r="K2464" s="20">
        <v>0</v>
      </c>
      <c r="L2464" s="20">
        <v>12</v>
      </c>
      <c r="M2464" s="26">
        <v>0</v>
      </c>
      <c r="N2464" s="20"/>
    </row>
    <row r="2465" spans="3:14">
      <c r="C2465" s="21">
        <v>45921</v>
      </c>
      <c r="D2465" s="20" t="s">
        <v>36</v>
      </c>
      <c r="E2465" s="20" t="s">
        <v>394</v>
      </c>
      <c r="F2465" s="20" t="s">
        <v>395</v>
      </c>
      <c r="G2465" s="20">
        <v>438</v>
      </c>
      <c r="H2465" s="25">
        <v>0.55902777777777779</v>
      </c>
      <c r="I2465" s="25">
        <v>0.68402777777777779</v>
      </c>
      <c r="J2465" s="20">
        <v>12</v>
      </c>
      <c r="K2465" s="20">
        <v>0</v>
      </c>
      <c r="L2465" s="20">
        <v>12</v>
      </c>
      <c r="M2465" s="26">
        <v>0</v>
      </c>
      <c r="N2465" s="20"/>
    </row>
    <row r="2466" spans="3:14">
      <c r="C2466" s="21">
        <v>45921</v>
      </c>
      <c r="D2466" s="20" t="s">
        <v>37</v>
      </c>
      <c r="E2466" s="20" t="s">
        <v>147</v>
      </c>
      <c r="F2466" s="20" t="s">
        <v>181</v>
      </c>
      <c r="G2466" s="20">
        <v>1318</v>
      </c>
      <c r="H2466" s="25">
        <v>0.76736111111111116</v>
      </c>
      <c r="I2466" s="25">
        <v>0.97916666666666663</v>
      </c>
      <c r="J2466" s="20">
        <v>16</v>
      </c>
      <c r="K2466" s="20">
        <v>5</v>
      </c>
      <c r="L2466" s="20">
        <v>11</v>
      </c>
      <c r="M2466" s="26">
        <v>31.25</v>
      </c>
      <c r="N2466" s="20"/>
    </row>
    <row r="2467" spans="3:14">
      <c r="C2467" s="21">
        <v>45921</v>
      </c>
      <c r="D2467" s="20" t="s">
        <v>51</v>
      </c>
      <c r="E2467" s="20" t="s">
        <v>234</v>
      </c>
      <c r="F2467" s="20" t="s">
        <v>549</v>
      </c>
      <c r="G2467" s="20">
        <v>5117</v>
      </c>
      <c r="H2467" s="25">
        <v>0.625</v>
      </c>
      <c r="I2467" s="25">
        <v>0.73611111111111116</v>
      </c>
      <c r="J2467" s="20">
        <v>189</v>
      </c>
      <c r="K2467" s="20">
        <v>139</v>
      </c>
      <c r="L2467" s="20">
        <v>50</v>
      </c>
      <c r="M2467" s="26">
        <v>73.544973544973544</v>
      </c>
      <c r="N2467" s="20"/>
    </row>
    <row r="2468" spans="3:14">
      <c r="C2468" s="21">
        <v>45921</v>
      </c>
      <c r="D2468" s="20" t="s">
        <v>223</v>
      </c>
      <c r="E2468" s="20" t="s">
        <v>13</v>
      </c>
      <c r="F2468" s="20" t="s">
        <v>250</v>
      </c>
      <c r="G2468" s="20">
        <v>872</v>
      </c>
      <c r="H2468" s="25">
        <v>0.64930555555555558</v>
      </c>
      <c r="I2468" s="25">
        <v>0.78819444444444442</v>
      </c>
      <c r="J2468" s="20">
        <v>45</v>
      </c>
      <c r="K2468" s="20">
        <v>23</v>
      </c>
      <c r="L2468" s="20">
        <v>22</v>
      </c>
      <c r="M2468" s="26">
        <v>51.111111111111114</v>
      </c>
      <c r="N2468" s="20"/>
    </row>
    <row r="2469" spans="3:14">
      <c r="C2469" s="21">
        <v>45921</v>
      </c>
      <c r="D2469" s="20" t="s">
        <v>232</v>
      </c>
      <c r="E2469" s="20" t="s">
        <v>13</v>
      </c>
      <c r="F2469" s="20" t="s">
        <v>250</v>
      </c>
      <c r="G2469" s="20">
        <v>696</v>
      </c>
      <c r="H2469" s="25">
        <v>0.74652777777777779</v>
      </c>
      <c r="I2469" s="25">
        <v>0.87847222222222221</v>
      </c>
      <c r="J2469" s="20">
        <v>40</v>
      </c>
      <c r="K2469" s="20">
        <v>0</v>
      </c>
      <c r="L2469" s="20">
        <v>40</v>
      </c>
      <c r="M2469" s="26">
        <v>0</v>
      </c>
      <c r="N2469" s="20"/>
    </row>
    <row r="2470" spans="3:14">
      <c r="C2470" s="21">
        <v>45921</v>
      </c>
      <c r="D2470" s="20" t="s">
        <v>139</v>
      </c>
      <c r="E2470" s="20" t="s">
        <v>13</v>
      </c>
      <c r="F2470" s="20" t="s">
        <v>400</v>
      </c>
      <c r="G2470" s="20">
        <v>149</v>
      </c>
      <c r="H2470" s="25">
        <v>0.3298611111111111</v>
      </c>
      <c r="I2470" s="25">
        <v>0.60069444444444442</v>
      </c>
      <c r="J2470" s="20">
        <v>27</v>
      </c>
      <c r="K2470" s="20">
        <v>6</v>
      </c>
      <c r="L2470" s="20">
        <v>21</v>
      </c>
      <c r="M2470" s="26">
        <v>22.222222222222221</v>
      </c>
      <c r="N2470" s="20"/>
    </row>
    <row r="2471" spans="3:14">
      <c r="C2471" s="21">
        <v>45921</v>
      </c>
      <c r="D2471" s="20" t="s">
        <v>139</v>
      </c>
      <c r="E2471" s="20" t="s">
        <v>553</v>
      </c>
      <c r="F2471" s="20" t="s">
        <v>400</v>
      </c>
      <c r="G2471" s="20">
        <v>1335</v>
      </c>
      <c r="H2471" s="25">
        <v>6.5972222222222224E-2</v>
      </c>
      <c r="I2471" s="25">
        <v>0.28819444444444442</v>
      </c>
      <c r="J2471" s="20">
        <v>19</v>
      </c>
      <c r="K2471" s="20">
        <v>6</v>
      </c>
      <c r="L2471" s="20">
        <v>13</v>
      </c>
      <c r="M2471" s="26">
        <v>31.578947368421051</v>
      </c>
      <c r="N2471" s="20"/>
    </row>
    <row r="2472" spans="3:14">
      <c r="C2472" s="21">
        <v>45921</v>
      </c>
      <c r="D2472" s="20" t="s">
        <v>252</v>
      </c>
      <c r="E2472" s="20" t="s">
        <v>36</v>
      </c>
      <c r="F2472" s="20" t="s">
        <v>272</v>
      </c>
      <c r="G2472" s="20">
        <v>76</v>
      </c>
      <c r="H2472" s="25">
        <v>0.58680555555555558</v>
      </c>
      <c r="I2472" s="25">
        <v>0.66319444444444442</v>
      </c>
      <c r="J2472" s="20">
        <v>12</v>
      </c>
      <c r="K2472" s="20">
        <v>0</v>
      </c>
      <c r="L2472" s="20">
        <v>12</v>
      </c>
      <c r="M2472" s="26">
        <v>0</v>
      </c>
      <c r="N2472" s="20"/>
    </row>
    <row r="2473" spans="3:14">
      <c r="C2473" s="21">
        <v>45921</v>
      </c>
      <c r="D2473" s="20" t="s">
        <v>252</v>
      </c>
      <c r="E2473" s="20" t="s">
        <v>13</v>
      </c>
      <c r="F2473" s="20" t="s">
        <v>272</v>
      </c>
      <c r="G2473" s="20">
        <v>60</v>
      </c>
      <c r="H2473" s="25">
        <v>0.60763888888888884</v>
      </c>
      <c r="I2473" s="25">
        <v>0.71527777777777779</v>
      </c>
      <c r="J2473" s="20">
        <v>26</v>
      </c>
      <c r="K2473" s="20">
        <v>0</v>
      </c>
      <c r="L2473" s="20">
        <v>26</v>
      </c>
      <c r="M2473" s="26">
        <v>0</v>
      </c>
      <c r="N2473" s="20"/>
    </row>
    <row r="2474" spans="3:14">
      <c r="C2474" s="21">
        <v>45921</v>
      </c>
      <c r="D2474" s="20" t="s">
        <v>192</v>
      </c>
      <c r="E2474" s="20" t="s">
        <v>13</v>
      </c>
      <c r="F2474" s="20" t="s">
        <v>250</v>
      </c>
      <c r="G2474" s="20">
        <v>1332</v>
      </c>
      <c r="H2474" s="25">
        <v>0.27083333333333331</v>
      </c>
      <c r="I2474" s="25">
        <v>0.3888888888888889</v>
      </c>
      <c r="J2474" s="20">
        <v>50</v>
      </c>
      <c r="K2474" s="20">
        <v>0</v>
      </c>
      <c r="L2474" s="20">
        <v>50</v>
      </c>
      <c r="M2474" s="26">
        <v>0</v>
      </c>
      <c r="N2474" s="20"/>
    </row>
    <row r="2475" spans="3:14">
      <c r="C2475" s="21">
        <v>45921</v>
      </c>
      <c r="D2475" s="20" t="s">
        <v>147</v>
      </c>
      <c r="E2475" s="20" t="s">
        <v>33</v>
      </c>
      <c r="F2475" s="20" t="s">
        <v>181</v>
      </c>
      <c r="G2475" s="20">
        <v>1305</v>
      </c>
      <c r="H2475" s="25">
        <v>0.55208333333333337</v>
      </c>
      <c r="I2475" s="25">
        <v>0.70833333333333337</v>
      </c>
      <c r="J2475" s="20">
        <v>12</v>
      </c>
      <c r="K2475" s="20">
        <v>9</v>
      </c>
      <c r="L2475" s="20">
        <v>3</v>
      </c>
      <c r="M2475" s="26">
        <v>75</v>
      </c>
      <c r="N2475" s="20"/>
    </row>
    <row r="2476" spans="3:14">
      <c r="C2476" s="21">
        <v>45921</v>
      </c>
      <c r="D2476" s="20" t="s">
        <v>147</v>
      </c>
      <c r="E2476" s="20" t="s">
        <v>180</v>
      </c>
      <c r="F2476" s="20" t="s">
        <v>181</v>
      </c>
      <c r="G2476" s="20">
        <v>2020</v>
      </c>
      <c r="H2476" s="25">
        <v>0.76736111111111116</v>
      </c>
      <c r="I2476" s="25">
        <v>0.82986111111111116</v>
      </c>
      <c r="J2476" s="20">
        <v>68</v>
      </c>
      <c r="K2476" s="20">
        <v>20</v>
      </c>
      <c r="L2476" s="20">
        <v>48</v>
      </c>
      <c r="M2476" s="26">
        <v>29.411764705882351</v>
      </c>
      <c r="N2476" s="20"/>
    </row>
    <row r="2477" spans="3:14">
      <c r="C2477" s="21">
        <v>45921</v>
      </c>
      <c r="D2477" s="20" t="s">
        <v>147</v>
      </c>
      <c r="E2477" s="20" t="s">
        <v>180</v>
      </c>
      <c r="F2477" s="20" t="s">
        <v>181</v>
      </c>
      <c r="G2477" s="20">
        <v>2022</v>
      </c>
      <c r="H2477" s="25">
        <v>0.83680555555555558</v>
      </c>
      <c r="I2477" s="25">
        <v>0.90277777777777779</v>
      </c>
      <c r="J2477" s="20">
        <v>12</v>
      </c>
      <c r="K2477" s="20">
        <v>2</v>
      </c>
      <c r="L2477" s="20">
        <v>10</v>
      </c>
      <c r="M2477" s="26">
        <v>16.666666666666668</v>
      </c>
      <c r="N2477" s="20"/>
    </row>
    <row r="2478" spans="3:14">
      <c r="C2478" s="21">
        <v>45921</v>
      </c>
      <c r="D2478" s="20" t="s">
        <v>147</v>
      </c>
      <c r="E2478" s="20" t="s">
        <v>36</v>
      </c>
      <c r="F2478" s="20" t="s">
        <v>181</v>
      </c>
      <c r="G2478" s="20">
        <v>1855</v>
      </c>
      <c r="H2478" s="25">
        <v>0.59722222222222221</v>
      </c>
      <c r="I2478" s="25">
        <v>0.71180555555555558</v>
      </c>
      <c r="J2478" s="20">
        <v>16</v>
      </c>
      <c r="K2478" s="20">
        <v>5</v>
      </c>
      <c r="L2478" s="20">
        <v>11</v>
      </c>
      <c r="M2478" s="26">
        <v>31.25</v>
      </c>
      <c r="N2478" s="20"/>
    </row>
    <row r="2479" spans="3:14">
      <c r="C2479" s="21">
        <v>45921</v>
      </c>
      <c r="D2479" s="20" t="s">
        <v>147</v>
      </c>
      <c r="E2479" s="20" t="s">
        <v>37</v>
      </c>
      <c r="F2479" s="20" t="s">
        <v>181</v>
      </c>
      <c r="G2479" s="20">
        <v>1317</v>
      </c>
      <c r="H2479" s="25">
        <v>0.58680555555555558</v>
      </c>
      <c r="I2479" s="25">
        <v>0.72569444444444442</v>
      </c>
      <c r="J2479" s="20">
        <v>16</v>
      </c>
      <c r="K2479" s="20">
        <v>4</v>
      </c>
      <c r="L2479" s="20">
        <v>12</v>
      </c>
      <c r="M2479" s="26">
        <v>25</v>
      </c>
      <c r="N2479" s="20"/>
    </row>
    <row r="2480" spans="3:14">
      <c r="C2480" s="21">
        <v>45921</v>
      </c>
      <c r="D2480" s="20" t="s">
        <v>147</v>
      </c>
      <c r="E2480" s="20" t="s">
        <v>13</v>
      </c>
      <c r="F2480" s="20" t="s">
        <v>181</v>
      </c>
      <c r="G2480" s="20">
        <v>1859</v>
      </c>
      <c r="H2480" s="25">
        <v>0.55208333333333337</v>
      </c>
      <c r="I2480" s="25">
        <v>0.70138888888888884</v>
      </c>
      <c r="J2480" s="20">
        <v>40</v>
      </c>
      <c r="K2480" s="20">
        <v>18</v>
      </c>
      <c r="L2480" s="20">
        <v>22</v>
      </c>
      <c r="M2480" s="26">
        <v>45</v>
      </c>
      <c r="N2480" s="20"/>
    </row>
    <row r="2481" spans="3:14">
      <c r="C2481" s="21">
        <v>45921</v>
      </c>
      <c r="D2481" s="20" t="s">
        <v>147</v>
      </c>
      <c r="E2481" s="20" t="s">
        <v>22</v>
      </c>
      <c r="F2481" s="20" t="s">
        <v>181</v>
      </c>
      <c r="G2481" s="20">
        <v>1313</v>
      </c>
      <c r="H2481" s="25">
        <v>0.59375</v>
      </c>
      <c r="I2481" s="25">
        <v>0.72569444444444442</v>
      </c>
      <c r="J2481" s="20">
        <v>12</v>
      </c>
      <c r="K2481" s="20">
        <v>8</v>
      </c>
      <c r="L2481" s="20">
        <v>4</v>
      </c>
      <c r="M2481" s="26">
        <v>66.666666666666671</v>
      </c>
      <c r="N2481" s="20"/>
    </row>
    <row r="2482" spans="3:14">
      <c r="C2482" s="21">
        <v>45921</v>
      </c>
      <c r="D2482" s="20" t="s">
        <v>13</v>
      </c>
      <c r="E2482" s="20" t="s">
        <v>354</v>
      </c>
      <c r="F2482" s="20" t="s">
        <v>355</v>
      </c>
      <c r="G2482" s="20">
        <v>110</v>
      </c>
      <c r="H2482" s="25">
        <v>0.69097222222222221</v>
      </c>
      <c r="I2482" s="25">
        <v>0.94791666666666663</v>
      </c>
      <c r="J2482" s="20">
        <v>30</v>
      </c>
      <c r="K2482" s="20">
        <v>0</v>
      </c>
      <c r="L2482" s="20">
        <v>30</v>
      </c>
      <c r="M2482" s="26">
        <v>0</v>
      </c>
      <c r="N2482" s="20"/>
    </row>
    <row r="2483" spans="3:14">
      <c r="C2483" s="21">
        <v>45921</v>
      </c>
      <c r="D2483" s="20" t="s">
        <v>13</v>
      </c>
      <c r="E2483" s="20" t="s">
        <v>223</v>
      </c>
      <c r="F2483" s="20" t="s">
        <v>250</v>
      </c>
      <c r="G2483" s="20">
        <v>871</v>
      </c>
      <c r="H2483" s="25">
        <v>0.48958333333333331</v>
      </c>
      <c r="I2483" s="25">
        <v>0.62152777777777779</v>
      </c>
      <c r="J2483" s="20">
        <v>45</v>
      </c>
      <c r="K2483" s="20">
        <v>37</v>
      </c>
      <c r="L2483" s="20">
        <v>8</v>
      </c>
      <c r="M2483" s="26">
        <v>82.222222222222229</v>
      </c>
      <c r="N2483" s="20"/>
    </row>
    <row r="2484" spans="3:14">
      <c r="C2484" s="21">
        <v>45921</v>
      </c>
      <c r="D2484" s="20" t="s">
        <v>13</v>
      </c>
      <c r="E2484" s="20" t="s">
        <v>232</v>
      </c>
      <c r="F2484" s="20" t="s">
        <v>250</v>
      </c>
      <c r="G2484" s="20">
        <v>695</v>
      </c>
      <c r="H2484" s="25">
        <v>0.60763888888888884</v>
      </c>
      <c r="I2484" s="25">
        <v>0.71875</v>
      </c>
      <c r="J2484" s="20">
        <v>40</v>
      </c>
      <c r="K2484" s="20">
        <v>0</v>
      </c>
      <c r="L2484" s="20">
        <v>40</v>
      </c>
      <c r="M2484" s="26">
        <v>0</v>
      </c>
      <c r="N2484" s="20"/>
    </row>
    <row r="2485" spans="3:14">
      <c r="C2485" s="21">
        <v>45921</v>
      </c>
      <c r="D2485" s="20" t="s">
        <v>13</v>
      </c>
      <c r="E2485" s="20" t="s">
        <v>147</v>
      </c>
      <c r="F2485" s="20" t="s">
        <v>181</v>
      </c>
      <c r="G2485" s="20">
        <v>1858</v>
      </c>
      <c r="H2485" s="25">
        <v>0.49652777777777779</v>
      </c>
      <c r="I2485" s="25">
        <v>0.71527777777777779</v>
      </c>
      <c r="J2485" s="20">
        <v>40</v>
      </c>
      <c r="K2485" s="20">
        <v>16</v>
      </c>
      <c r="L2485" s="20">
        <v>24</v>
      </c>
      <c r="M2485" s="26">
        <v>40</v>
      </c>
      <c r="N2485" s="20"/>
    </row>
    <row r="2486" spans="3:14">
      <c r="C2486" s="21">
        <v>45921</v>
      </c>
      <c r="D2486" s="20" t="s">
        <v>13</v>
      </c>
      <c r="E2486" s="20" t="s">
        <v>424</v>
      </c>
      <c r="F2486" s="20" t="s">
        <v>549</v>
      </c>
      <c r="G2486" s="20">
        <v>5113</v>
      </c>
      <c r="H2486" s="25">
        <v>0.33333333333333331</v>
      </c>
      <c r="I2486" s="25">
        <v>0.40972222222222221</v>
      </c>
      <c r="J2486" s="20">
        <v>189</v>
      </c>
      <c r="K2486" s="20">
        <v>24</v>
      </c>
      <c r="L2486" s="20">
        <v>165</v>
      </c>
      <c r="M2486" s="26">
        <v>12.698412698412698</v>
      </c>
      <c r="N2486" s="20"/>
    </row>
    <row r="2487" spans="3:14">
      <c r="C2487" s="21">
        <v>45921</v>
      </c>
      <c r="D2487" s="20" t="s">
        <v>13</v>
      </c>
      <c r="E2487" s="20" t="s">
        <v>234</v>
      </c>
      <c r="F2487" s="20" t="s">
        <v>250</v>
      </c>
      <c r="G2487" s="20">
        <v>1835</v>
      </c>
      <c r="H2487" s="25">
        <v>0.8125</v>
      </c>
      <c r="I2487" s="25">
        <v>0.92013888888888884</v>
      </c>
      <c r="J2487" s="20">
        <v>40</v>
      </c>
      <c r="K2487" s="20">
        <v>0</v>
      </c>
      <c r="L2487" s="20">
        <v>40</v>
      </c>
      <c r="M2487" s="26">
        <v>0</v>
      </c>
      <c r="N2487" s="20"/>
    </row>
    <row r="2488" spans="3:14">
      <c r="C2488" s="21">
        <v>45921</v>
      </c>
      <c r="D2488" s="20" t="s">
        <v>13</v>
      </c>
      <c r="E2488" s="20" t="s">
        <v>358</v>
      </c>
      <c r="F2488" s="20" t="s">
        <v>528</v>
      </c>
      <c r="G2488" s="20">
        <v>416</v>
      </c>
      <c r="H2488" s="25">
        <v>0.51736111111111116</v>
      </c>
      <c r="I2488" s="25">
        <v>0.71875</v>
      </c>
      <c r="J2488" s="20">
        <v>36</v>
      </c>
      <c r="K2488" s="20">
        <v>0</v>
      </c>
      <c r="L2488" s="20">
        <v>36</v>
      </c>
      <c r="M2488" s="26">
        <v>0</v>
      </c>
      <c r="N2488" s="20"/>
    </row>
    <row r="2489" spans="3:14">
      <c r="C2489" s="21">
        <v>45921</v>
      </c>
      <c r="D2489" s="20" t="s">
        <v>13</v>
      </c>
      <c r="E2489" s="20" t="s">
        <v>358</v>
      </c>
      <c r="F2489" s="20" t="s">
        <v>278</v>
      </c>
      <c r="G2489" s="20">
        <v>787</v>
      </c>
      <c r="H2489" s="25">
        <v>0.60069444444444442</v>
      </c>
      <c r="I2489" s="25">
        <v>0.80555555555555558</v>
      </c>
      <c r="J2489" s="20">
        <v>45</v>
      </c>
      <c r="K2489" s="20">
        <v>0</v>
      </c>
      <c r="L2489" s="20">
        <v>45</v>
      </c>
      <c r="M2489" s="26">
        <v>0</v>
      </c>
      <c r="N2489" s="20"/>
    </row>
    <row r="2490" spans="3:14">
      <c r="C2490" s="21">
        <v>45921</v>
      </c>
      <c r="D2490" s="20" t="s">
        <v>13</v>
      </c>
      <c r="E2490" s="20" t="s">
        <v>236</v>
      </c>
      <c r="F2490" s="20" t="s">
        <v>250</v>
      </c>
      <c r="G2490" s="20">
        <v>809</v>
      </c>
      <c r="H2490" s="25">
        <v>0.49652777777777779</v>
      </c>
      <c r="I2490" s="25">
        <v>0.61805555555555558</v>
      </c>
      <c r="J2490" s="20">
        <v>45</v>
      </c>
      <c r="K2490" s="20">
        <v>0</v>
      </c>
      <c r="L2490" s="20">
        <v>45</v>
      </c>
      <c r="M2490" s="26">
        <v>0</v>
      </c>
      <c r="N2490" s="20"/>
    </row>
    <row r="2491" spans="3:14">
      <c r="C2491" s="21">
        <v>45921</v>
      </c>
      <c r="D2491" s="20" t="s">
        <v>13</v>
      </c>
      <c r="E2491" s="20" t="s">
        <v>291</v>
      </c>
      <c r="F2491" s="20" t="s">
        <v>292</v>
      </c>
      <c r="G2491" s="20">
        <v>686</v>
      </c>
      <c r="H2491" s="25">
        <v>0.70833333333333337</v>
      </c>
      <c r="I2491" s="25">
        <v>0.92013888888888884</v>
      </c>
      <c r="J2491" s="20">
        <v>26</v>
      </c>
      <c r="K2491" s="20">
        <v>0</v>
      </c>
      <c r="L2491" s="20">
        <v>26</v>
      </c>
      <c r="M2491" s="26">
        <v>0</v>
      </c>
      <c r="N2491" s="20"/>
    </row>
    <row r="2492" spans="3:14">
      <c r="C2492" s="21">
        <v>45921</v>
      </c>
      <c r="D2492" s="20" t="s">
        <v>13</v>
      </c>
      <c r="E2492" s="20" t="s">
        <v>375</v>
      </c>
      <c r="F2492" s="20" t="s">
        <v>278</v>
      </c>
      <c r="G2492" s="20">
        <v>775</v>
      </c>
      <c r="H2492" s="25">
        <v>0.29166666666666669</v>
      </c>
      <c r="I2492" s="25">
        <v>0.40277777777777779</v>
      </c>
      <c r="J2492" s="20">
        <v>45</v>
      </c>
      <c r="K2492" s="20">
        <v>0</v>
      </c>
      <c r="L2492" s="20">
        <v>45</v>
      </c>
      <c r="M2492" s="26">
        <v>0</v>
      </c>
      <c r="N2492" s="20"/>
    </row>
    <row r="2493" spans="3:14">
      <c r="C2493" s="21">
        <v>45921</v>
      </c>
      <c r="D2493" s="20" t="s">
        <v>13</v>
      </c>
      <c r="E2493" s="20" t="s">
        <v>294</v>
      </c>
      <c r="F2493" s="20" t="s">
        <v>295</v>
      </c>
      <c r="G2493" s="20">
        <v>472</v>
      </c>
      <c r="H2493" s="25">
        <v>0.4236111111111111</v>
      </c>
      <c r="I2493" s="25">
        <v>0.61111111111111116</v>
      </c>
      <c r="J2493" s="20">
        <v>40</v>
      </c>
      <c r="K2493" s="20">
        <v>9</v>
      </c>
      <c r="L2493" s="20">
        <v>31</v>
      </c>
      <c r="M2493" s="26">
        <v>22.5</v>
      </c>
      <c r="N2493" s="20"/>
    </row>
    <row r="2494" spans="3:14">
      <c r="C2494" s="21">
        <v>45921</v>
      </c>
      <c r="D2494" s="20" t="s">
        <v>13</v>
      </c>
      <c r="E2494" s="20" t="s">
        <v>350</v>
      </c>
      <c r="F2494" s="20" t="s">
        <v>278</v>
      </c>
      <c r="G2494" s="20">
        <v>897</v>
      </c>
      <c r="H2494" s="25">
        <v>0.84375</v>
      </c>
      <c r="I2494" s="25">
        <v>0.24652777777777779</v>
      </c>
      <c r="J2494" s="20">
        <v>80</v>
      </c>
      <c r="K2494" s="20">
        <v>35</v>
      </c>
      <c r="L2494" s="20">
        <v>45</v>
      </c>
      <c r="M2494" s="26">
        <v>43.75</v>
      </c>
      <c r="N2494" s="20"/>
    </row>
    <row r="2495" spans="3:14">
      <c r="C2495" s="21">
        <v>45921</v>
      </c>
      <c r="D2495" s="20" t="s">
        <v>13</v>
      </c>
      <c r="E2495" s="20" t="s">
        <v>394</v>
      </c>
      <c r="F2495" s="20" t="s">
        <v>395</v>
      </c>
      <c r="G2495" s="20">
        <v>434</v>
      </c>
      <c r="H2495" s="25">
        <v>0.64583333333333337</v>
      </c>
      <c r="I2495" s="25">
        <v>0.79513888888888884</v>
      </c>
      <c r="J2495" s="20">
        <v>81</v>
      </c>
      <c r="K2495" s="20">
        <v>10</v>
      </c>
      <c r="L2495" s="20">
        <v>71</v>
      </c>
      <c r="M2495" s="26">
        <v>12.345679012345679</v>
      </c>
      <c r="N2495" s="20"/>
    </row>
    <row r="2496" spans="3:14">
      <c r="C2496" s="21">
        <v>45921</v>
      </c>
      <c r="D2496" s="20" t="s">
        <v>424</v>
      </c>
      <c r="E2496" s="20" t="s">
        <v>13</v>
      </c>
      <c r="F2496" s="20" t="s">
        <v>549</v>
      </c>
      <c r="G2496" s="20">
        <v>5114</v>
      </c>
      <c r="H2496" s="25">
        <v>0.44444444444444442</v>
      </c>
      <c r="I2496" s="25">
        <v>0.51388888888888884</v>
      </c>
      <c r="J2496" s="20">
        <v>189</v>
      </c>
      <c r="K2496" s="20">
        <v>31</v>
      </c>
      <c r="L2496" s="20">
        <v>158</v>
      </c>
      <c r="M2496" s="26">
        <v>16.402116402116402</v>
      </c>
      <c r="N2496" s="20"/>
    </row>
    <row r="2497" spans="3:14">
      <c r="C2497" s="21">
        <v>45921</v>
      </c>
      <c r="D2497" s="20" t="s">
        <v>196</v>
      </c>
      <c r="E2497" s="20" t="s">
        <v>13</v>
      </c>
      <c r="F2497" s="20" t="s">
        <v>193</v>
      </c>
      <c r="G2497" s="20">
        <v>1806</v>
      </c>
      <c r="H2497" s="25">
        <v>0.80902777777777779</v>
      </c>
      <c r="I2497" s="25">
        <v>0.92013888888888884</v>
      </c>
      <c r="J2497" s="20">
        <v>20</v>
      </c>
      <c r="K2497" s="20">
        <v>0</v>
      </c>
      <c r="L2497" s="20">
        <v>20</v>
      </c>
      <c r="M2497" s="26">
        <v>0</v>
      </c>
      <c r="N2497" s="20"/>
    </row>
    <row r="2498" spans="3:14">
      <c r="C2498" s="21">
        <v>45921</v>
      </c>
      <c r="D2498" s="20" t="s">
        <v>234</v>
      </c>
      <c r="E2498" s="20" t="s">
        <v>13</v>
      </c>
      <c r="F2498" s="20" t="s">
        <v>250</v>
      </c>
      <c r="G2498" s="20">
        <v>1832</v>
      </c>
      <c r="H2498" s="25">
        <v>0.61111111111111116</v>
      </c>
      <c r="I2498" s="25">
        <v>0.72916666666666663</v>
      </c>
      <c r="J2498" s="20">
        <v>40</v>
      </c>
      <c r="K2498" s="20">
        <v>0</v>
      </c>
      <c r="L2498" s="20">
        <v>40</v>
      </c>
      <c r="M2498" s="26">
        <v>0</v>
      </c>
      <c r="N2498" s="20"/>
    </row>
    <row r="2499" spans="3:14">
      <c r="C2499" s="21">
        <v>45921</v>
      </c>
      <c r="D2499" s="20" t="s">
        <v>234</v>
      </c>
      <c r="E2499" s="20" t="s">
        <v>57</v>
      </c>
      <c r="F2499" s="20" t="s">
        <v>549</v>
      </c>
      <c r="G2499" s="20">
        <v>5118</v>
      </c>
      <c r="H2499" s="25">
        <v>0.77083333333333337</v>
      </c>
      <c r="I2499" s="25">
        <v>0.875</v>
      </c>
      <c r="J2499" s="20">
        <v>189</v>
      </c>
      <c r="K2499" s="20">
        <v>119</v>
      </c>
      <c r="L2499" s="20">
        <v>70</v>
      </c>
      <c r="M2499" s="26">
        <v>62.962962962962962</v>
      </c>
      <c r="N2499" s="20"/>
    </row>
    <row r="2500" spans="3:14">
      <c r="C2500" s="21">
        <v>45921</v>
      </c>
      <c r="D2500" s="20" t="s">
        <v>346</v>
      </c>
      <c r="E2500" s="20" t="s">
        <v>13</v>
      </c>
      <c r="F2500" s="20" t="s">
        <v>250</v>
      </c>
      <c r="G2500" s="20">
        <v>572</v>
      </c>
      <c r="H2500" s="25">
        <v>0.53125</v>
      </c>
      <c r="I2500" s="25">
        <v>0.61805555555555558</v>
      </c>
      <c r="J2500" s="20">
        <v>30</v>
      </c>
      <c r="K2500" s="20">
        <v>0</v>
      </c>
      <c r="L2500" s="20">
        <v>30</v>
      </c>
      <c r="M2500" s="26">
        <v>0</v>
      </c>
      <c r="N2500" s="20"/>
    </row>
    <row r="2501" spans="3:14">
      <c r="C2501" s="21">
        <v>45921</v>
      </c>
      <c r="D2501" s="20" t="s">
        <v>358</v>
      </c>
      <c r="E2501" s="20" t="s">
        <v>13</v>
      </c>
      <c r="F2501" s="20" t="s">
        <v>528</v>
      </c>
      <c r="G2501" s="20">
        <v>415</v>
      </c>
      <c r="H2501" s="25">
        <v>0.34722222222222221</v>
      </c>
      <c r="I2501" s="25">
        <v>0.47569444444444442</v>
      </c>
      <c r="J2501" s="20">
        <v>36</v>
      </c>
      <c r="K2501" s="20">
        <v>0</v>
      </c>
      <c r="L2501" s="20">
        <v>36</v>
      </c>
      <c r="M2501" s="26">
        <v>0</v>
      </c>
      <c r="N2501" s="20"/>
    </row>
    <row r="2502" spans="3:14">
      <c r="C2502" s="21">
        <v>45921</v>
      </c>
      <c r="D2502" s="20" t="s">
        <v>358</v>
      </c>
      <c r="E2502" s="20" t="s">
        <v>24</v>
      </c>
      <c r="F2502" s="20" t="s">
        <v>278</v>
      </c>
      <c r="G2502" s="20">
        <v>788</v>
      </c>
      <c r="H2502" s="25">
        <v>0.84722222222222221</v>
      </c>
      <c r="I2502" s="25">
        <v>0.95833333333333337</v>
      </c>
      <c r="J2502" s="20">
        <v>45</v>
      </c>
      <c r="K2502" s="20">
        <v>8</v>
      </c>
      <c r="L2502" s="20">
        <v>37</v>
      </c>
      <c r="M2502" s="26">
        <v>17.777777777777779</v>
      </c>
      <c r="N2502" s="20"/>
    </row>
    <row r="2503" spans="3:14">
      <c r="C2503" s="21">
        <v>45921</v>
      </c>
      <c r="D2503" s="20" t="s">
        <v>236</v>
      </c>
      <c r="E2503" s="20" t="s">
        <v>13</v>
      </c>
      <c r="F2503" s="20" t="s">
        <v>250</v>
      </c>
      <c r="G2503" s="20">
        <v>808</v>
      </c>
      <c r="H2503" s="25">
        <v>0.51736111111111116</v>
      </c>
      <c r="I2503" s="25">
        <v>0.64930555555555558</v>
      </c>
      <c r="J2503" s="20">
        <v>45</v>
      </c>
      <c r="K2503" s="20">
        <v>0</v>
      </c>
      <c r="L2503" s="20">
        <v>45</v>
      </c>
      <c r="M2503" s="26">
        <v>0</v>
      </c>
      <c r="N2503" s="20"/>
    </row>
    <row r="2504" spans="3:14">
      <c r="C2504" s="21">
        <v>45921</v>
      </c>
      <c r="D2504" s="20" t="s">
        <v>153</v>
      </c>
      <c r="E2504" s="20" t="s">
        <v>13</v>
      </c>
      <c r="F2504" s="20" t="s">
        <v>498</v>
      </c>
      <c r="G2504" s="20">
        <v>709</v>
      </c>
      <c r="H2504" s="25">
        <v>3.125E-2</v>
      </c>
      <c r="I2504" s="25">
        <v>0.3611111111111111</v>
      </c>
      <c r="J2504" s="20">
        <v>27</v>
      </c>
      <c r="K2504" s="20">
        <v>26</v>
      </c>
      <c r="L2504" s="20">
        <v>1</v>
      </c>
      <c r="M2504" s="26">
        <v>96.296296296296291</v>
      </c>
      <c r="N2504" s="20"/>
    </row>
    <row r="2505" spans="3:14">
      <c r="C2505" s="21">
        <v>45921</v>
      </c>
      <c r="D2505" s="20" t="s">
        <v>291</v>
      </c>
      <c r="E2505" s="20" t="s">
        <v>301</v>
      </c>
      <c r="F2505" s="20" t="s">
        <v>292</v>
      </c>
      <c r="G2505" s="20">
        <v>317</v>
      </c>
      <c r="H2505" s="25">
        <v>0.82986111111111116</v>
      </c>
      <c r="I2505" s="25">
        <v>0.86458333333333337</v>
      </c>
      <c r="J2505" s="20">
        <v>12</v>
      </c>
      <c r="K2505" s="20">
        <v>0</v>
      </c>
      <c r="L2505" s="20">
        <v>12</v>
      </c>
      <c r="M2505" s="26">
        <v>0</v>
      </c>
      <c r="N2505" s="20"/>
    </row>
    <row r="2506" spans="3:14">
      <c r="C2506" s="21">
        <v>45921</v>
      </c>
      <c r="D2506" s="20" t="s">
        <v>291</v>
      </c>
      <c r="E2506" s="20" t="s">
        <v>301</v>
      </c>
      <c r="F2506" s="20" t="s">
        <v>292</v>
      </c>
      <c r="G2506" s="20">
        <v>361</v>
      </c>
      <c r="H2506" s="25">
        <v>0.96875</v>
      </c>
      <c r="I2506" s="25">
        <v>0.99930555555555556</v>
      </c>
      <c r="J2506" s="20">
        <v>26</v>
      </c>
      <c r="K2506" s="20">
        <v>0</v>
      </c>
      <c r="L2506" s="20">
        <v>26</v>
      </c>
      <c r="M2506" s="26">
        <v>0</v>
      </c>
      <c r="N2506" s="20"/>
    </row>
    <row r="2507" spans="3:14">
      <c r="C2507" s="21">
        <v>45921</v>
      </c>
      <c r="D2507" s="20" t="s">
        <v>375</v>
      </c>
      <c r="E2507" s="20" t="s">
        <v>13</v>
      </c>
      <c r="F2507" s="20" t="s">
        <v>278</v>
      </c>
      <c r="G2507" s="20">
        <v>776</v>
      </c>
      <c r="H2507" s="25">
        <v>0.4861111111111111</v>
      </c>
      <c r="I2507" s="25">
        <v>0.55902777777777779</v>
      </c>
      <c r="J2507" s="20">
        <v>45</v>
      </c>
      <c r="K2507" s="20">
        <v>0</v>
      </c>
      <c r="L2507" s="20">
        <v>45</v>
      </c>
      <c r="M2507" s="26">
        <v>0</v>
      </c>
      <c r="N2507" s="20"/>
    </row>
    <row r="2508" spans="3:14">
      <c r="C2508" s="21">
        <v>45921</v>
      </c>
      <c r="D2508" s="20" t="s">
        <v>336</v>
      </c>
      <c r="E2508" s="20" t="s">
        <v>252</v>
      </c>
      <c r="F2508" s="20" t="s">
        <v>272</v>
      </c>
      <c r="G2508" s="20">
        <v>585</v>
      </c>
      <c r="H2508" s="25">
        <v>0.47916666666666669</v>
      </c>
      <c r="I2508" s="25">
        <v>0.53819444444444442</v>
      </c>
      <c r="J2508" s="20">
        <v>38</v>
      </c>
      <c r="K2508" s="20">
        <v>0</v>
      </c>
      <c r="L2508" s="20">
        <v>38</v>
      </c>
      <c r="M2508" s="26">
        <v>0</v>
      </c>
      <c r="N2508" s="20"/>
    </row>
    <row r="2509" spans="3:14">
      <c r="C2509" s="21">
        <v>45921</v>
      </c>
      <c r="D2509" s="20" t="s">
        <v>22</v>
      </c>
      <c r="E2509" s="20" t="s">
        <v>147</v>
      </c>
      <c r="F2509" s="20" t="s">
        <v>181</v>
      </c>
      <c r="G2509" s="20">
        <v>1302</v>
      </c>
      <c r="H2509" s="25">
        <v>0.4826388888888889</v>
      </c>
      <c r="I2509" s="25">
        <v>0.69097222222222221</v>
      </c>
      <c r="J2509" s="20">
        <v>12</v>
      </c>
      <c r="K2509" s="20">
        <v>4</v>
      </c>
      <c r="L2509" s="20">
        <v>8</v>
      </c>
      <c r="M2509" s="26">
        <v>33.333333333333336</v>
      </c>
      <c r="N2509" s="20"/>
    </row>
    <row r="2510" spans="3:14">
      <c r="C2510" s="21">
        <v>45921</v>
      </c>
      <c r="D2510" s="20" t="s">
        <v>394</v>
      </c>
      <c r="E2510" s="20" t="s">
        <v>36</v>
      </c>
      <c r="F2510" s="20" t="s">
        <v>395</v>
      </c>
      <c r="G2510" s="20">
        <v>437</v>
      </c>
      <c r="H2510" s="25">
        <v>0.3888888888888889</v>
      </c>
      <c r="I2510" s="25">
        <v>0.52083333333333337</v>
      </c>
      <c r="J2510" s="20">
        <v>12</v>
      </c>
      <c r="K2510" s="20">
        <v>0</v>
      </c>
      <c r="L2510" s="20">
        <v>12</v>
      </c>
      <c r="M2510" s="26">
        <v>0</v>
      </c>
      <c r="N2510" s="20"/>
    </row>
    <row r="2511" spans="3:14">
      <c r="C2511" s="21">
        <v>45921</v>
      </c>
      <c r="D2511" s="20" t="s">
        <v>394</v>
      </c>
      <c r="E2511" s="20" t="s">
        <v>13</v>
      </c>
      <c r="F2511" s="20" t="s">
        <v>395</v>
      </c>
      <c r="G2511" s="20">
        <v>433</v>
      </c>
      <c r="H2511" s="25">
        <v>0.44444444444444442</v>
      </c>
      <c r="I2511" s="25">
        <v>0.60763888888888884</v>
      </c>
      <c r="J2511" s="20">
        <v>35</v>
      </c>
      <c r="K2511" s="20">
        <v>0</v>
      </c>
      <c r="L2511" s="20">
        <v>35</v>
      </c>
      <c r="M2511" s="26">
        <v>0</v>
      </c>
      <c r="N2511" s="20"/>
    </row>
    <row r="2512" spans="3:14">
      <c r="C2512" s="21">
        <v>45921</v>
      </c>
      <c r="D2512" s="20" t="s">
        <v>394</v>
      </c>
      <c r="E2512" s="20" t="s">
        <v>543</v>
      </c>
      <c r="F2512" s="20" t="s">
        <v>395</v>
      </c>
      <c r="G2512" s="20">
        <v>723</v>
      </c>
      <c r="H2512" s="25">
        <v>0.89583333333333337</v>
      </c>
      <c r="I2512" s="25">
        <v>0.13194444444444445</v>
      </c>
      <c r="J2512" s="20">
        <v>46</v>
      </c>
      <c r="K2512" s="20">
        <v>10</v>
      </c>
      <c r="L2512" s="20">
        <v>36</v>
      </c>
      <c r="M2512" s="26">
        <v>21.739130434782609</v>
      </c>
      <c r="N2512" s="20"/>
    </row>
    <row r="2513" spans="3:14">
      <c r="C2513" s="21">
        <v>45922</v>
      </c>
      <c r="D2513" s="20" t="s">
        <v>82</v>
      </c>
      <c r="E2513" s="20" t="s">
        <v>266</v>
      </c>
      <c r="F2513" s="20" t="s">
        <v>558</v>
      </c>
      <c r="G2513" s="20">
        <v>626</v>
      </c>
      <c r="H2513" s="25">
        <v>0.62847222222222221</v>
      </c>
      <c r="I2513" s="25">
        <v>0.72222222222222221</v>
      </c>
      <c r="J2513" s="20">
        <v>40</v>
      </c>
      <c r="K2513" s="20">
        <v>0</v>
      </c>
      <c r="L2513" s="20">
        <v>40</v>
      </c>
      <c r="M2513" s="26">
        <v>0</v>
      </c>
      <c r="N2513" s="20"/>
    </row>
    <row r="2514" spans="3:14">
      <c r="C2514" s="21">
        <v>45922</v>
      </c>
      <c r="D2514" s="20" t="s">
        <v>185</v>
      </c>
      <c r="E2514" s="20" t="s">
        <v>13</v>
      </c>
      <c r="F2514" s="20" t="s">
        <v>186</v>
      </c>
      <c r="G2514" s="20">
        <v>920</v>
      </c>
      <c r="H2514" s="25">
        <v>0.63888888888888884</v>
      </c>
      <c r="I2514" s="25">
        <v>0.78125</v>
      </c>
      <c r="J2514" s="20">
        <v>30</v>
      </c>
      <c r="K2514" s="20">
        <v>4</v>
      </c>
      <c r="L2514" s="20">
        <v>26</v>
      </c>
      <c r="M2514" s="26">
        <v>13.333333333333334</v>
      </c>
      <c r="N2514" s="20"/>
    </row>
    <row r="2515" spans="3:14">
      <c r="C2515" s="21">
        <v>45922</v>
      </c>
      <c r="D2515" s="20" t="s">
        <v>111</v>
      </c>
      <c r="E2515" s="20" t="s">
        <v>13</v>
      </c>
      <c r="F2515" s="20" t="s">
        <v>265</v>
      </c>
      <c r="G2515" s="20">
        <v>103</v>
      </c>
      <c r="H2515" s="25">
        <v>0.58333333333333337</v>
      </c>
      <c r="I2515" s="25">
        <v>0.82638888888888884</v>
      </c>
      <c r="J2515" s="20">
        <v>27</v>
      </c>
      <c r="K2515" s="20">
        <v>0</v>
      </c>
      <c r="L2515" s="20">
        <v>27</v>
      </c>
      <c r="M2515" s="26">
        <v>0</v>
      </c>
      <c r="N2515" s="20"/>
    </row>
    <row r="2516" spans="3:14">
      <c r="C2516" s="21">
        <v>45922</v>
      </c>
      <c r="D2516" s="20" t="s">
        <v>36</v>
      </c>
      <c r="E2516" s="20" t="s">
        <v>183</v>
      </c>
      <c r="F2516" s="20" t="s">
        <v>174</v>
      </c>
      <c r="G2516" s="20">
        <v>1336</v>
      </c>
      <c r="H2516" s="25">
        <v>0.58680555555555558</v>
      </c>
      <c r="I2516" s="25">
        <v>0.82291666666666663</v>
      </c>
      <c r="J2516" s="20">
        <v>10</v>
      </c>
      <c r="K2516" s="20">
        <v>0</v>
      </c>
      <c r="L2516" s="20">
        <v>10</v>
      </c>
      <c r="M2516" s="26">
        <v>0</v>
      </c>
      <c r="N2516" s="20"/>
    </row>
    <row r="2517" spans="3:14">
      <c r="C2517" s="21">
        <v>45922</v>
      </c>
      <c r="D2517" s="20" t="s">
        <v>37</v>
      </c>
      <c r="E2517" s="20" t="s">
        <v>183</v>
      </c>
      <c r="F2517" s="20" t="s">
        <v>561</v>
      </c>
      <c r="G2517" s="20">
        <v>2722</v>
      </c>
      <c r="H2517" s="25">
        <v>0.67013888888888884</v>
      </c>
      <c r="I2517" s="25">
        <v>0.93055555555555558</v>
      </c>
      <c r="J2517" s="20">
        <v>10</v>
      </c>
      <c r="K2517" s="20">
        <v>0</v>
      </c>
      <c r="L2517" s="20">
        <v>10</v>
      </c>
      <c r="M2517" s="26">
        <v>0</v>
      </c>
      <c r="N2517" s="20"/>
    </row>
    <row r="2518" spans="3:14">
      <c r="C2518" s="21">
        <v>45922</v>
      </c>
      <c r="D2518" s="20" t="s">
        <v>173</v>
      </c>
      <c r="E2518" s="20" t="s">
        <v>36</v>
      </c>
      <c r="F2518" s="20" t="s">
        <v>174</v>
      </c>
      <c r="G2518" s="20">
        <v>1335</v>
      </c>
      <c r="H2518" s="25">
        <v>0.40277777777777779</v>
      </c>
      <c r="I2518" s="25">
        <v>0.54513888888888884</v>
      </c>
      <c r="J2518" s="20">
        <v>10</v>
      </c>
      <c r="K2518" s="20">
        <v>2</v>
      </c>
      <c r="L2518" s="20">
        <v>8</v>
      </c>
      <c r="M2518" s="26">
        <v>20</v>
      </c>
      <c r="N2518" s="20"/>
    </row>
    <row r="2519" spans="3:14">
      <c r="C2519" s="21">
        <v>45922</v>
      </c>
      <c r="D2519" s="20" t="s">
        <v>173</v>
      </c>
      <c r="E2519" s="20" t="s">
        <v>37</v>
      </c>
      <c r="F2519" s="20" t="s">
        <v>561</v>
      </c>
      <c r="G2519" s="20">
        <v>2721</v>
      </c>
      <c r="H2519" s="25">
        <v>0.45833333333333331</v>
      </c>
      <c r="I2519" s="25">
        <v>0.62847222222222221</v>
      </c>
      <c r="J2519" s="20">
        <v>10</v>
      </c>
      <c r="K2519" s="20">
        <v>0</v>
      </c>
      <c r="L2519" s="20">
        <v>10</v>
      </c>
      <c r="M2519" s="26">
        <v>0</v>
      </c>
      <c r="N2519" s="20"/>
    </row>
    <row r="2520" spans="3:14">
      <c r="C2520" s="21">
        <v>45922</v>
      </c>
      <c r="D2520" s="20" t="s">
        <v>173</v>
      </c>
      <c r="E2520" s="20" t="s">
        <v>51</v>
      </c>
      <c r="F2520" s="20" t="s">
        <v>174</v>
      </c>
      <c r="G2520" s="20">
        <v>1014</v>
      </c>
      <c r="H2520" s="25">
        <v>0.39583333333333331</v>
      </c>
      <c r="I2520" s="25">
        <v>0.58333333333333337</v>
      </c>
      <c r="J2520" s="20">
        <v>88</v>
      </c>
      <c r="K2520" s="20">
        <v>58</v>
      </c>
      <c r="L2520" s="20">
        <v>30</v>
      </c>
      <c r="M2520" s="26">
        <v>65.909090909090907</v>
      </c>
      <c r="N2520" s="20"/>
    </row>
    <row r="2521" spans="3:14">
      <c r="C2521" s="21">
        <v>45922</v>
      </c>
      <c r="D2521" s="20" t="s">
        <v>173</v>
      </c>
      <c r="E2521" s="20" t="s">
        <v>13</v>
      </c>
      <c r="F2521" s="20" t="s">
        <v>174</v>
      </c>
      <c r="G2521" s="20">
        <v>1002</v>
      </c>
      <c r="H2521" s="25">
        <v>0.3125</v>
      </c>
      <c r="I2521" s="25">
        <v>0.4861111111111111</v>
      </c>
      <c r="J2521" s="20">
        <v>20</v>
      </c>
      <c r="K2521" s="20">
        <v>0</v>
      </c>
      <c r="L2521" s="20">
        <v>20</v>
      </c>
      <c r="M2521" s="26">
        <v>0</v>
      </c>
      <c r="N2521" s="20"/>
    </row>
    <row r="2522" spans="3:14">
      <c r="C2522" s="21">
        <v>45922</v>
      </c>
      <c r="D2522" s="20" t="s">
        <v>552</v>
      </c>
      <c r="E2522" s="20" t="s">
        <v>147</v>
      </c>
      <c r="F2522" s="20" t="s">
        <v>181</v>
      </c>
      <c r="G2522" s="20">
        <v>761</v>
      </c>
      <c r="H2522" s="25">
        <v>8.3333333333333329E-2</v>
      </c>
      <c r="I2522" s="25">
        <v>0.23958333333333334</v>
      </c>
      <c r="J2522" s="20">
        <v>27</v>
      </c>
      <c r="K2522" s="20">
        <v>0</v>
      </c>
      <c r="L2522" s="20">
        <v>27</v>
      </c>
      <c r="M2522" s="26">
        <v>0</v>
      </c>
      <c r="N2522" s="20"/>
    </row>
    <row r="2523" spans="3:14">
      <c r="C2523" s="21">
        <v>45922</v>
      </c>
      <c r="D2523" s="20" t="s">
        <v>520</v>
      </c>
      <c r="E2523" s="20" t="s">
        <v>111</v>
      </c>
      <c r="F2523" s="20" t="s">
        <v>265</v>
      </c>
      <c r="G2523" s="20">
        <v>411</v>
      </c>
      <c r="H2523" s="25">
        <v>0.38194444444444442</v>
      </c>
      <c r="I2523" s="25">
        <v>0.52777777777777779</v>
      </c>
      <c r="J2523" s="20">
        <v>27</v>
      </c>
      <c r="K2523" s="20">
        <v>0</v>
      </c>
      <c r="L2523" s="20">
        <v>27</v>
      </c>
      <c r="M2523" s="26">
        <v>0</v>
      </c>
      <c r="N2523" s="20"/>
    </row>
    <row r="2524" spans="3:14">
      <c r="C2524" s="21">
        <v>45922</v>
      </c>
      <c r="D2524" s="20" t="s">
        <v>147</v>
      </c>
      <c r="E2524" s="20" t="s">
        <v>180</v>
      </c>
      <c r="F2524" s="20" t="s">
        <v>181</v>
      </c>
      <c r="G2524" s="20">
        <v>2232</v>
      </c>
      <c r="H2524" s="25">
        <v>5.5555555555555552E-2</v>
      </c>
      <c r="I2524" s="25">
        <v>0.11805555555555555</v>
      </c>
      <c r="J2524" s="20">
        <v>16</v>
      </c>
      <c r="K2524" s="20">
        <v>5</v>
      </c>
      <c r="L2524" s="20">
        <v>11</v>
      </c>
      <c r="M2524" s="26">
        <v>31.25</v>
      </c>
      <c r="N2524" s="20"/>
    </row>
    <row r="2525" spans="3:14">
      <c r="C2525" s="21">
        <v>45922</v>
      </c>
      <c r="D2525" s="20" t="s">
        <v>147</v>
      </c>
      <c r="E2525" s="20" t="s">
        <v>13</v>
      </c>
      <c r="F2525" s="20" t="s">
        <v>181</v>
      </c>
      <c r="G2525" s="20">
        <v>1357</v>
      </c>
      <c r="H2525" s="25">
        <v>0.41666666666666669</v>
      </c>
      <c r="I2525" s="25">
        <v>0.56944444444444442</v>
      </c>
      <c r="J2525" s="20">
        <v>27</v>
      </c>
      <c r="K2525" s="20">
        <v>0</v>
      </c>
      <c r="L2525" s="20">
        <v>27</v>
      </c>
      <c r="M2525" s="26">
        <v>0</v>
      </c>
      <c r="N2525" s="20"/>
    </row>
    <row r="2526" spans="3:14">
      <c r="C2526" s="21">
        <v>45922</v>
      </c>
      <c r="D2526" s="20" t="s">
        <v>147</v>
      </c>
      <c r="E2526" s="20" t="s">
        <v>44</v>
      </c>
      <c r="F2526" s="20" t="s">
        <v>549</v>
      </c>
      <c r="G2526" s="20">
        <v>5116</v>
      </c>
      <c r="H2526" s="25">
        <v>0.55555555555555558</v>
      </c>
      <c r="I2526" s="25">
        <v>0.68402777777777779</v>
      </c>
      <c r="J2526" s="20">
        <v>189</v>
      </c>
      <c r="K2526" s="20">
        <v>189</v>
      </c>
      <c r="L2526" s="20">
        <v>0</v>
      </c>
      <c r="M2526" s="26">
        <v>100</v>
      </c>
      <c r="N2526" s="20"/>
    </row>
    <row r="2527" spans="3:14">
      <c r="C2527" s="21">
        <v>45922</v>
      </c>
      <c r="D2527" s="20" t="s">
        <v>551</v>
      </c>
      <c r="E2527" s="20" t="s">
        <v>13</v>
      </c>
      <c r="F2527" s="20" t="s">
        <v>250</v>
      </c>
      <c r="G2527" s="20">
        <v>716</v>
      </c>
      <c r="H2527" s="25">
        <v>0.47916666666666669</v>
      </c>
      <c r="I2527" s="25">
        <v>0.62152777777777779</v>
      </c>
      <c r="J2527" s="20">
        <v>45</v>
      </c>
      <c r="K2527" s="20">
        <v>19</v>
      </c>
      <c r="L2527" s="20">
        <v>26</v>
      </c>
      <c r="M2527" s="26">
        <v>42.222222222222221</v>
      </c>
      <c r="N2527" s="20"/>
    </row>
    <row r="2528" spans="3:14">
      <c r="C2528" s="21">
        <v>45922</v>
      </c>
      <c r="D2528" s="20" t="s">
        <v>266</v>
      </c>
      <c r="E2528" s="20" t="s">
        <v>81</v>
      </c>
      <c r="F2528" s="20" t="s">
        <v>558</v>
      </c>
      <c r="G2528" s="20">
        <v>625</v>
      </c>
      <c r="H2528" s="25">
        <v>0.41666666666666669</v>
      </c>
      <c r="I2528" s="25">
        <v>0.51736111111111116</v>
      </c>
      <c r="J2528" s="20">
        <v>40</v>
      </c>
      <c r="K2528" s="20">
        <v>5</v>
      </c>
      <c r="L2528" s="20">
        <v>35</v>
      </c>
      <c r="M2528" s="26">
        <v>12.5</v>
      </c>
      <c r="N2528" s="20"/>
    </row>
    <row r="2529" spans="3:14">
      <c r="C2529" s="21">
        <v>45922</v>
      </c>
      <c r="D2529" s="20" t="s">
        <v>13</v>
      </c>
      <c r="E2529" s="20" t="s">
        <v>185</v>
      </c>
      <c r="F2529" s="20" t="s">
        <v>186</v>
      </c>
      <c r="G2529" s="20">
        <v>921</v>
      </c>
      <c r="H2529" s="25">
        <v>0.81597222222222221</v>
      </c>
      <c r="I2529" s="25">
        <v>0.99930555555555556</v>
      </c>
      <c r="J2529" s="20">
        <v>20</v>
      </c>
      <c r="K2529" s="20">
        <v>0</v>
      </c>
      <c r="L2529" s="20">
        <v>20</v>
      </c>
      <c r="M2529" s="26">
        <v>0</v>
      </c>
      <c r="N2529" s="20"/>
    </row>
    <row r="2530" spans="3:14">
      <c r="C2530" s="21">
        <v>45922</v>
      </c>
      <c r="D2530" s="20" t="s">
        <v>13</v>
      </c>
      <c r="E2530" s="20" t="s">
        <v>185</v>
      </c>
      <c r="F2530" s="20" t="s">
        <v>186</v>
      </c>
      <c r="G2530" s="20">
        <v>921</v>
      </c>
      <c r="H2530" s="25">
        <v>0.81597222222222221</v>
      </c>
      <c r="I2530" s="25">
        <v>2.0833333333333332E-2</v>
      </c>
      <c r="J2530" s="20">
        <v>10</v>
      </c>
      <c r="K2530" s="20">
        <v>0</v>
      </c>
      <c r="L2530" s="20">
        <v>10</v>
      </c>
      <c r="M2530" s="26">
        <v>0</v>
      </c>
      <c r="N2530" s="20"/>
    </row>
    <row r="2531" spans="3:14">
      <c r="C2531" s="21">
        <v>45922</v>
      </c>
      <c r="D2531" s="20" t="s">
        <v>13</v>
      </c>
      <c r="E2531" s="20" t="s">
        <v>147</v>
      </c>
      <c r="F2531" s="20" t="s">
        <v>475</v>
      </c>
      <c r="G2531" s="20">
        <v>1683</v>
      </c>
      <c r="H2531" s="25">
        <v>0.38194444444444442</v>
      </c>
      <c r="I2531" s="25">
        <v>0.57986111111111116</v>
      </c>
      <c r="J2531" s="20">
        <v>30</v>
      </c>
      <c r="K2531" s="20">
        <v>0</v>
      </c>
      <c r="L2531" s="20">
        <v>30</v>
      </c>
      <c r="M2531" s="26">
        <v>0</v>
      </c>
      <c r="N2531" s="20"/>
    </row>
    <row r="2532" spans="3:14">
      <c r="C2532" s="21">
        <v>45922</v>
      </c>
      <c r="D2532" s="20" t="s">
        <v>13</v>
      </c>
      <c r="E2532" s="20" t="s">
        <v>551</v>
      </c>
      <c r="F2532" s="20" t="s">
        <v>250</v>
      </c>
      <c r="G2532" s="20">
        <v>715</v>
      </c>
      <c r="H2532" s="25">
        <v>0.38194444444444442</v>
      </c>
      <c r="I2532" s="25">
        <v>0.44097222222222221</v>
      </c>
      <c r="J2532" s="20">
        <v>45</v>
      </c>
      <c r="K2532" s="20">
        <v>10</v>
      </c>
      <c r="L2532" s="20">
        <v>35</v>
      </c>
      <c r="M2532" s="26">
        <v>22.222222222222221</v>
      </c>
      <c r="N2532" s="20"/>
    </row>
    <row r="2533" spans="3:14">
      <c r="C2533" s="21">
        <v>45922</v>
      </c>
      <c r="D2533" s="20" t="s">
        <v>13</v>
      </c>
      <c r="E2533" s="20" t="s">
        <v>183</v>
      </c>
      <c r="F2533" s="20" t="s">
        <v>174</v>
      </c>
      <c r="G2533" s="20">
        <v>1002</v>
      </c>
      <c r="H2533" s="25">
        <v>0.52777777777777779</v>
      </c>
      <c r="I2533" s="25">
        <v>0.77777777777777779</v>
      </c>
      <c r="J2533" s="20">
        <v>20</v>
      </c>
      <c r="K2533" s="20">
        <v>0</v>
      </c>
      <c r="L2533" s="20">
        <v>20</v>
      </c>
      <c r="M2533" s="26">
        <v>0</v>
      </c>
      <c r="N2533" s="20"/>
    </row>
    <row r="2534" spans="3:14">
      <c r="C2534" s="21">
        <v>45922</v>
      </c>
      <c r="D2534" s="20" t="s">
        <v>13</v>
      </c>
      <c r="E2534" s="20" t="s">
        <v>557</v>
      </c>
      <c r="F2534" s="20" t="s">
        <v>250</v>
      </c>
      <c r="G2534" s="20">
        <v>1219</v>
      </c>
      <c r="H2534" s="25">
        <v>0.3125</v>
      </c>
      <c r="I2534" s="25">
        <v>0.38194444444444442</v>
      </c>
      <c r="J2534" s="20">
        <v>30</v>
      </c>
      <c r="K2534" s="20">
        <v>0</v>
      </c>
      <c r="L2534" s="20">
        <v>30</v>
      </c>
      <c r="M2534" s="26">
        <v>0</v>
      </c>
      <c r="N2534" s="20"/>
    </row>
    <row r="2535" spans="3:14">
      <c r="C2535" s="21">
        <v>45922</v>
      </c>
      <c r="D2535" s="20" t="s">
        <v>229</v>
      </c>
      <c r="E2535" s="20" t="s">
        <v>13</v>
      </c>
      <c r="F2535" s="20" t="s">
        <v>556</v>
      </c>
      <c r="G2535" s="20">
        <v>586</v>
      </c>
      <c r="H2535" s="25">
        <v>0.73611111111111116</v>
      </c>
      <c r="I2535" s="25">
        <v>0.86111111111111116</v>
      </c>
      <c r="J2535" s="20">
        <v>35</v>
      </c>
      <c r="K2535" s="20">
        <v>0</v>
      </c>
      <c r="L2535" s="20">
        <v>35</v>
      </c>
      <c r="M2535" s="26">
        <v>0</v>
      </c>
      <c r="N2535" s="20"/>
    </row>
    <row r="2536" spans="3:14">
      <c r="C2536" s="21">
        <v>45922</v>
      </c>
      <c r="D2536" s="20" t="s">
        <v>20</v>
      </c>
      <c r="E2536" s="20" t="s">
        <v>183</v>
      </c>
      <c r="F2536" s="20" t="s">
        <v>174</v>
      </c>
      <c r="G2536" s="20">
        <v>1010</v>
      </c>
      <c r="H2536" s="25">
        <v>0.72916666666666663</v>
      </c>
      <c r="I2536" s="25">
        <v>3.125E-2</v>
      </c>
      <c r="J2536" s="20">
        <v>88</v>
      </c>
      <c r="K2536" s="20">
        <v>69</v>
      </c>
      <c r="L2536" s="20">
        <v>19</v>
      </c>
      <c r="M2536" s="26">
        <v>78.409090909090907</v>
      </c>
      <c r="N2536" s="20"/>
    </row>
    <row r="2537" spans="3:14">
      <c r="C2537" s="21">
        <v>45922</v>
      </c>
      <c r="D2537" s="20" t="s">
        <v>350</v>
      </c>
      <c r="E2537" s="20" t="s">
        <v>13</v>
      </c>
      <c r="F2537" s="20" t="s">
        <v>278</v>
      </c>
      <c r="G2537" s="20">
        <v>898</v>
      </c>
      <c r="H2537" s="25">
        <v>0.33333333333333331</v>
      </c>
      <c r="I2537" s="25">
        <v>0.52083333333333337</v>
      </c>
      <c r="J2537" s="20">
        <v>80</v>
      </c>
      <c r="K2537" s="20">
        <v>39</v>
      </c>
      <c r="L2537" s="20">
        <v>41</v>
      </c>
      <c r="M2537" s="26">
        <v>48.75</v>
      </c>
      <c r="N2537" s="20"/>
    </row>
    <row r="2538" spans="3:14">
      <c r="C2538" s="21">
        <v>45922</v>
      </c>
      <c r="D2538" s="20" t="s">
        <v>57</v>
      </c>
      <c r="E2538" s="20" t="s">
        <v>147</v>
      </c>
      <c r="F2538" s="20" t="s">
        <v>549</v>
      </c>
      <c r="G2538" s="20">
        <v>5115</v>
      </c>
      <c r="H2538" s="25">
        <v>0.33333333333333331</v>
      </c>
      <c r="I2538" s="25">
        <v>0.56944444444444442</v>
      </c>
      <c r="J2538" s="20">
        <v>189</v>
      </c>
      <c r="K2538" s="20">
        <v>174</v>
      </c>
      <c r="L2538" s="20">
        <v>15</v>
      </c>
      <c r="M2538" s="26">
        <v>92.063492063492063</v>
      </c>
      <c r="N2538" s="20"/>
    </row>
    <row r="2539" spans="3:14">
      <c r="C2539" s="21">
        <v>45923</v>
      </c>
      <c r="D2539" s="20" t="s">
        <v>33</v>
      </c>
      <c r="E2539" s="20" t="s">
        <v>147</v>
      </c>
      <c r="F2539" s="20" t="s">
        <v>181</v>
      </c>
      <c r="G2539" s="20">
        <v>1304</v>
      </c>
      <c r="H2539" s="25">
        <v>0.5</v>
      </c>
      <c r="I2539" s="25">
        <v>0.72569444444444442</v>
      </c>
      <c r="J2539" s="20">
        <v>12</v>
      </c>
      <c r="K2539" s="20">
        <v>2</v>
      </c>
      <c r="L2539" s="20">
        <v>10</v>
      </c>
      <c r="M2539" s="26">
        <v>16.666666666666668</v>
      </c>
      <c r="N2539" s="20"/>
    </row>
    <row r="2540" spans="3:14">
      <c r="C2540" s="21">
        <v>45923</v>
      </c>
      <c r="D2540" s="20" t="s">
        <v>36</v>
      </c>
      <c r="E2540" s="20" t="s">
        <v>147</v>
      </c>
      <c r="F2540" s="20" t="s">
        <v>181</v>
      </c>
      <c r="G2540" s="20">
        <v>1854</v>
      </c>
      <c r="H2540" s="25">
        <v>0.5</v>
      </c>
      <c r="I2540" s="25">
        <v>0.69097222222222221</v>
      </c>
      <c r="J2540" s="20">
        <v>16</v>
      </c>
      <c r="K2540" s="20">
        <v>0</v>
      </c>
      <c r="L2540" s="20">
        <v>16</v>
      </c>
      <c r="M2540" s="26">
        <v>0</v>
      </c>
      <c r="N2540" s="20"/>
    </row>
    <row r="2541" spans="3:14">
      <c r="C2541" s="21">
        <v>45923</v>
      </c>
      <c r="D2541" s="20" t="s">
        <v>37</v>
      </c>
      <c r="E2541" s="20" t="s">
        <v>147</v>
      </c>
      <c r="F2541" s="20" t="s">
        <v>181</v>
      </c>
      <c r="G2541" s="20">
        <v>1316</v>
      </c>
      <c r="H2541" s="25">
        <v>0.50347222222222221</v>
      </c>
      <c r="I2541" s="25">
        <v>0.71875</v>
      </c>
      <c r="J2541" s="20">
        <v>16</v>
      </c>
      <c r="K2541" s="20">
        <v>4</v>
      </c>
      <c r="L2541" s="20">
        <v>12</v>
      </c>
      <c r="M2541" s="26">
        <v>25</v>
      </c>
      <c r="N2541" s="20"/>
    </row>
    <row r="2542" spans="3:14">
      <c r="C2542" s="21">
        <v>45923</v>
      </c>
      <c r="D2542" s="20" t="s">
        <v>209</v>
      </c>
      <c r="E2542" s="20" t="s">
        <v>13</v>
      </c>
      <c r="F2542" s="20" t="s">
        <v>250</v>
      </c>
      <c r="G2542" s="20">
        <v>938</v>
      </c>
      <c r="H2542" s="25">
        <v>0.82638888888888884</v>
      </c>
      <c r="I2542" s="25">
        <v>0.95486111111111116</v>
      </c>
      <c r="J2542" s="20">
        <v>45</v>
      </c>
      <c r="K2542" s="20">
        <v>0</v>
      </c>
      <c r="L2542" s="20">
        <v>45</v>
      </c>
      <c r="M2542" s="26">
        <v>0</v>
      </c>
      <c r="N2542" s="20"/>
    </row>
    <row r="2543" spans="3:14">
      <c r="C2543" s="21">
        <v>45923</v>
      </c>
      <c r="D2543" s="20" t="s">
        <v>547</v>
      </c>
      <c r="E2543" s="20" t="s">
        <v>394</v>
      </c>
      <c r="F2543" s="20" t="s">
        <v>395</v>
      </c>
      <c r="G2543" s="20">
        <v>728</v>
      </c>
      <c r="H2543" s="25">
        <v>0.18055555555555555</v>
      </c>
      <c r="I2543" s="25">
        <v>0.26041666666666669</v>
      </c>
      <c r="J2543" s="20">
        <v>46</v>
      </c>
      <c r="K2543" s="20">
        <v>4</v>
      </c>
      <c r="L2543" s="20">
        <v>42</v>
      </c>
      <c r="M2543" s="26">
        <v>8.695652173913043</v>
      </c>
      <c r="N2543" s="20"/>
    </row>
    <row r="2544" spans="3:14">
      <c r="C2544" s="21">
        <v>45923</v>
      </c>
      <c r="D2544" s="20" t="s">
        <v>252</v>
      </c>
      <c r="E2544" s="20" t="s">
        <v>36</v>
      </c>
      <c r="F2544" s="20" t="s">
        <v>272</v>
      </c>
      <c r="G2544" s="20">
        <v>76</v>
      </c>
      <c r="H2544" s="25">
        <v>0.58680555555555558</v>
      </c>
      <c r="I2544" s="25">
        <v>0.66319444444444442</v>
      </c>
      <c r="J2544" s="20">
        <v>15</v>
      </c>
      <c r="K2544" s="20">
        <v>2</v>
      </c>
      <c r="L2544" s="20">
        <v>13</v>
      </c>
      <c r="M2544" s="26">
        <v>13.333333333333334</v>
      </c>
      <c r="N2544" s="20"/>
    </row>
    <row r="2545" spans="3:14">
      <c r="C2545" s="21">
        <v>45923</v>
      </c>
      <c r="D2545" s="20" t="s">
        <v>252</v>
      </c>
      <c r="E2545" s="20" t="s">
        <v>13</v>
      </c>
      <c r="F2545" s="20" t="s">
        <v>272</v>
      </c>
      <c r="G2545" s="20">
        <v>60</v>
      </c>
      <c r="H2545" s="25">
        <v>0.60763888888888884</v>
      </c>
      <c r="I2545" s="25">
        <v>0.71527777777777779</v>
      </c>
      <c r="J2545" s="20">
        <v>18</v>
      </c>
      <c r="K2545" s="20">
        <v>8</v>
      </c>
      <c r="L2545" s="20">
        <v>10</v>
      </c>
      <c r="M2545" s="26">
        <v>44.444444444444443</v>
      </c>
      <c r="N2545" s="20"/>
    </row>
    <row r="2546" spans="3:14">
      <c r="C2546" s="21">
        <v>45923</v>
      </c>
      <c r="D2546" s="20" t="s">
        <v>252</v>
      </c>
      <c r="E2546" s="20" t="s">
        <v>13</v>
      </c>
      <c r="F2546" s="20" t="s">
        <v>250</v>
      </c>
      <c r="G2546" s="20">
        <v>650</v>
      </c>
      <c r="H2546" s="25">
        <v>0.61458333333333337</v>
      </c>
      <c r="I2546" s="25">
        <v>0.72222222222222221</v>
      </c>
      <c r="J2546" s="20">
        <v>50</v>
      </c>
      <c r="K2546" s="20">
        <v>0</v>
      </c>
      <c r="L2546" s="20">
        <v>50</v>
      </c>
      <c r="M2546" s="26">
        <v>0</v>
      </c>
      <c r="N2546" s="20"/>
    </row>
    <row r="2547" spans="3:14">
      <c r="C2547" s="21">
        <v>45923</v>
      </c>
      <c r="D2547" s="20" t="s">
        <v>545</v>
      </c>
      <c r="E2547" s="20" t="s">
        <v>13</v>
      </c>
      <c r="F2547" s="20" t="s">
        <v>250</v>
      </c>
      <c r="G2547" s="20">
        <v>690</v>
      </c>
      <c r="H2547" s="25">
        <v>0.84722222222222221</v>
      </c>
      <c r="I2547" s="25">
        <v>0.95138888888888884</v>
      </c>
      <c r="J2547" s="20">
        <v>45</v>
      </c>
      <c r="K2547" s="20">
        <v>10</v>
      </c>
      <c r="L2547" s="20">
        <v>35</v>
      </c>
      <c r="M2547" s="26">
        <v>22.222222222222221</v>
      </c>
      <c r="N2547" s="20"/>
    </row>
    <row r="2548" spans="3:14">
      <c r="C2548" s="21">
        <v>45923</v>
      </c>
      <c r="D2548" s="20" t="s">
        <v>147</v>
      </c>
      <c r="E2548" s="20" t="s">
        <v>33</v>
      </c>
      <c r="F2548" s="20" t="s">
        <v>181</v>
      </c>
      <c r="G2548" s="20">
        <v>1305</v>
      </c>
      <c r="H2548" s="25">
        <v>0.55208333333333337</v>
      </c>
      <c r="I2548" s="25">
        <v>0.70833333333333337</v>
      </c>
      <c r="J2548" s="20">
        <v>12</v>
      </c>
      <c r="K2548" s="20">
        <v>0</v>
      </c>
      <c r="L2548" s="20">
        <v>12</v>
      </c>
      <c r="M2548" s="26">
        <v>0</v>
      </c>
      <c r="N2548" s="20"/>
    </row>
    <row r="2549" spans="3:14">
      <c r="C2549" s="21">
        <v>45923</v>
      </c>
      <c r="D2549" s="20" t="s">
        <v>147</v>
      </c>
      <c r="E2549" s="20" t="s">
        <v>180</v>
      </c>
      <c r="F2549" s="20" t="s">
        <v>181</v>
      </c>
      <c r="G2549" s="20">
        <v>2020</v>
      </c>
      <c r="H2549" s="25">
        <v>0.76736111111111116</v>
      </c>
      <c r="I2549" s="25">
        <v>0.82986111111111116</v>
      </c>
      <c r="J2549" s="20">
        <v>58</v>
      </c>
      <c r="K2549" s="20">
        <v>0</v>
      </c>
      <c r="L2549" s="20">
        <v>58</v>
      </c>
      <c r="M2549" s="26">
        <v>0</v>
      </c>
      <c r="N2549" s="20"/>
    </row>
    <row r="2550" spans="3:14">
      <c r="C2550" s="21">
        <v>45923</v>
      </c>
      <c r="D2550" s="20" t="s">
        <v>147</v>
      </c>
      <c r="E2550" s="20" t="s">
        <v>180</v>
      </c>
      <c r="F2550" s="20" t="s">
        <v>181</v>
      </c>
      <c r="G2550" s="20">
        <v>2022</v>
      </c>
      <c r="H2550" s="25">
        <v>0.83680555555555558</v>
      </c>
      <c r="I2550" s="25">
        <v>0.90277777777777779</v>
      </c>
      <c r="J2550" s="20">
        <v>28</v>
      </c>
      <c r="K2550" s="20">
        <v>6</v>
      </c>
      <c r="L2550" s="20">
        <v>22</v>
      </c>
      <c r="M2550" s="26">
        <v>21.428571428571427</v>
      </c>
      <c r="N2550" s="20"/>
    </row>
    <row r="2551" spans="3:14">
      <c r="C2551" s="21">
        <v>45923</v>
      </c>
      <c r="D2551" s="20" t="s">
        <v>147</v>
      </c>
      <c r="E2551" s="20" t="s">
        <v>36</v>
      </c>
      <c r="F2551" s="20" t="s">
        <v>181</v>
      </c>
      <c r="G2551" s="20">
        <v>1855</v>
      </c>
      <c r="H2551" s="25">
        <v>0.59722222222222221</v>
      </c>
      <c r="I2551" s="25">
        <v>0.71180555555555558</v>
      </c>
      <c r="J2551" s="20">
        <v>16</v>
      </c>
      <c r="K2551" s="20">
        <v>0</v>
      </c>
      <c r="L2551" s="20">
        <v>16</v>
      </c>
      <c r="M2551" s="26">
        <v>0</v>
      </c>
      <c r="N2551" s="20"/>
    </row>
    <row r="2552" spans="3:14">
      <c r="C2552" s="21">
        <v>45923</v>
      </c>
      <c r="D2552" s="20" t="s">
        <v>147</v>
      </c>
      <c r="E2552" s="20" t="s">
        <v>37</v>
      </c>
      <c r="F2552" s="20" t="s">
        <v>181</v>
      </c>
      <c r="G2552" s="20">
        <v>1315</v>
      </c>
      <c r="H2552" s="25">
        <v>0.32291666666666669</v>
      </c>
      <c r="I2552" s="25">
        <v>0.46180555555555558</v>
      </c>
      <c r="J2552" s="20">
        <v>16</v>
      </c>
      <c r="K2552" s="20">
        <v>0</v>
      </c>
      <c r="L2552" s="20">
        <v>16</v>
      </c>
      <c r="M2552" s="26">
        <v>0</v>
      </c>
      <c r="N2552" s="20"/>
    </row>
    <row r="2553" spans="3:14">
      <c r="C2553" s="21">
        <v>45923</v>
      </c>
      <c r="D2553" s="20" t="s">
        <v>147</v>
      </c>
      <c r="E2553" s="20" t="s">
        <v>13</v>
      </c>
      <c r="F2553" s="20" t="s">
        <v>181</v>
      </c>
      <c r="G2553" s="20">
        <v>1859</v>
      </c>
      <c r="H2553" s="25">
        <v>0.55208333333333337</v>
      </c>
      <c r="I2553" s="25">
        <v>0.70138888888888884</v>
      </c>
      <c r="J2553" s="20">
        <v>30</v>
      </c>
      <c r="K2553" s="20">
        <v>0</v>
      </c>
      <c r="L2553" s="20">
        <v>30</v>
      </c>
      <c r="M2553" s="26">
        <v>0</v>
      </c>
      <c r="N2553" s="20"/>
    </row>
    <row r="2554" spans="3:14">
      <c r="C2554" s="21">
        <v>45923</v>
      </c>
      <c r="D2554" s="20" t="s">
        <v>147</v>
      </c>
      <c r="E2554" s="20" t="s">
        <v>22</v>
      </c>
      <c r="F2554" s="20" t="s">
        <v>181</v>
      </c>
      <c r="G2554" s="20">
        <v>1313</v>
      </c>
      <c r="H2554" s="25">
        <v>0.59375</v>
      </c>
      <c r="I2554" s="25">
        <v>0.72569444444444442</v>
      </c>
      <c r="J2554" s="20">
        <v>12</v>
      </c>
      <c r="K2554" s="20">
        <v>0</v>
      </c>
      <c r="L2554" s="20">
        <v>12</v>
      </c>
      <c r="M2554" s="26">
        <v>0</v>
      </c>
      <c r="N2554" s="20"/>
    </row>
    <row r="2555" spans="3:14">
      <c r="C2555" s="21">
        <v>45923</v>
      </c>
      <c r="D2555" s="20" t="s">
        <v>13</v>
      </c>
      <c r="E2555" s="20" t="s">
        <v>544</v>
      </c>
      <c r="F2555" s="20" t="s">
        <v>250</v>
      </c>
      <c r="G2555" s="20">
        <v>1241</v>
      </c>
      <c r="H2555" s="25">
        <v>0.66666666666666663</v>
      </c>
      <c r="I2555" s="25">
        <v>0.76388888888888884</v>
      </c>
      <c r="J2555" s="20">
        <v>50</v>
      </c>
      <c r="K2555" s="20">
        <v>0</v>
      </c>
      <c r="L2555" s="20">
        <v>50</v>
      </c>
      <c r="M2555" s="26">
        <v>0</v>
      </c>
      <c r="N2555" s="20"/>
    </row>
    <row r="2556" spans="3:14">
      <c r="C2556" s="21">
        <v>45923</v>
      </c>
      <c r="D2556" s="20" t="s">
        <v>13</v>
      </c>
      <c r="E2556" s="20" t="s">
        <v>209</v>
      </c>
      <c r="F2556" s="20" t="s">
        <v>250</v>
      </c>
      <c r="G2556" s="20">
        <v>933</v>
      </c>
      <c r="H2556" s="25">
        <v>0.375</v>
      </c>
      <c r="I2556" s="25">
        <v>0.49305555555555558</v>
      </c>
      <c r="J2556" s="20">
        <v>45</v>
      </c>
      <c r="K2556" s="20">
        <v>45</v>
      </c>
      <c r="L2556" s="20">
        <v>0</v>
      </c>
      <c r="M2556" s="26">
        <v>100</v>
      </c>
      <c r="N2556" s="20"/>
    </row>
    <row r="2557" spans="3:14">
      <c r="C2557" s="21">
        <v>45923</v>
      </c>
      <c r="D2557" s="20" t="s">
        <v>13</v>
      </c>
      <c r="E2557" s="20" t="s">
        <v>545</v>
      </c>
      <c r="F2557" s="20" t="s">
        <v>250</v>
      </c>
      <c r="G2557" s="20">
        <v>689</v>
      </c>
      <c r="H2557" s="25">
        <v>0.71527777777777779</v>
      </c>
      <c r="I2557" s="25">
        <v>0.81597222222222221</v>
      </c>
      <c r="J2557" s="20">
        <v>45</v>
      </c>
      <c r="K2557" s="20">
        <v>8</v>
      </c>
      <c r="L2557" s="20">
        <v>37</v>
      </c>
      <c r="M2557" s="26">
        <v>17.777777777777779</v>
      </c>
      <c r="N2557" s="20"/>
    </row>
    <row r="2558" spans="3:14">
      <c r="C2558" s="21">
        <v>45923</v>
      </c>
      <c r="D2558" s="20" t="s">
        <v>13</v>
      </c>
      <c r="E2558" s="20" t="s">
        <v>147</v>
      </c>
      <c r="F2558" s="20" t="s">
        <v>181</v>
      </c>
      <c r="G2558" s="20">
        <v>1858</v>
      </c>
      <c r="H2558" s="25">
        <v>0.5</v>
      </c>
      <c r="I2558" s="25">
        <v>0.71527777777777779</v>
      </c>
      <c r="J2558" s="20">
        <v>30</v>
      </c>
      <c r="K2558" s="20">
        <v>0</v>
      </c>
      <c r="L2558" s="20">
        <v>30</v>
      </c>
      <c r="M2558" s="26">
        <v>0</v>
      </c>
      <c r="N2558" s="20"/>
    </row>
    <row r="2559" spans="3:14">
      <c r="C2559" s="21">
        <v>45923</v>
      </c>
      <c r="D2559" s="20" t="s">
        <v>13</v>
      </c>
      <c r="E2559" s="20" t="s">
        <v>358</v>
      </c>
      <c r="F2559" s="20" t="s">
        <v>528</v>
      </c>
      <c r="G2559" s="20">
        <v>416</v>
      </c>
      <c r="H2559" s="25">
        <v>0.52083333333333337</v>
      </c>
      <c r="I2559" s="25">
        <v>0.72222222222222221</v>
      </c>
      <c r="J2559" s="20">
        <v>35</v>
      </c>
      <c r="K2559" s="20">
        <v>0</v>
      </c>
      <c r="L2559" s="20">
        <v>35</v>
      </c>
      <c r="M2559" s="26">
        <v>0</v>
      </c>
      <c r="N2559" s="20"/>
    </row>
    <row r="2560" spans="3:14">
      <c r="C2560" s="21">
        <v>45923</v>
      </c>
      <c r="D2560" s="20" t="s">
        <v>13</v>
      </c>
      <c r="E2560" s="20" t="s">
        <v>261</v>
      </c>
      <c r="F2560" s="20" t="s">
        <v>278</v>
      </c>
      <c r="G2560" s="20">
        <v>761</v>
      </c>
      <c r="H2560" s="25">
        <v>0.72569444444444442</v>
      </c>
      <c r="I2560" s="25">
        <v>0.82986111111111116</v>
      </c>
      <c r="J2560" s="20">
        <v>45</v>
      </c>
      <c r="K2560" s="20">
        <v>4</v>
      </c>
      <c r="L2560" s="20">
        <v>41</v>
      </c>
      <c r="M2560" s="26">
        <v>8.8888888888888893</v>
      </c>
      <c r="N2560" s="20"/>
    </row>
    <row r="2561" spans="3:14">
      <c r="C2561" s="21">
        <v>45923</v>
      </c>
      <c r="D2561" s="20" t="s">
        <v>13</v>
      </c>
      <c r="E2561" s="20" t="s">
        <v>291</v>
      </c>
      <c r="F2561" s="20" t="s">
        <v>292</v>
      </c>
      <c r="G2561" s="20">
        <v>686</v>
      </c>
      <c r="H2561" s="25">
        <v>0.4513888888888889</v>
      </c>
      <c r="I2561" s="25">
        <v>0.65625</v>
      </c>
      <c r="J2561" s="20">
        <v>46</v>
      </c>
      <c r="K2561" s="20">
        <v>0</v>
      </c>
      <c r="L2561" s="20">
        <v>46</v>
      </c>
      <c r="M2561" s="26">
        <v>0</v>
      </c>
      <c r="N2561" s="20"/>
    </row>
    <row r="2562" spans="3:14">
      <c r="C2562" s="21">
        <v>45923</v>
      </c>
      <c r="D2562" s="20" t="s">
        <v>13</v>
      </c>
      <c r="E2562" s="20" t="s">
        <v>254</v>
      </c>
      <c r="F2562" s="20" t="s">
        <v>250</v>
      </c>
      <c r="G2562" s="20">
        <v>941</v>
      </c>
      <c r="H2562" s="25">
        <v>0.66666666666666663</v>
      </c>
      <c r="I2562" s="25">
        <v>0.78125</v>
      </c>
      <c r="J2562" s="20">
        <v>45</v>
      </c>
      <c r="K2562" s="20">
        <v>0</v>
      </c>
      <c r="L2562" s="20">
        <v>45</v>
      </c>
      <c r="M2562" s="26">
        <v>0</v>
      </c>
      <c r="N2562" s="20"/>
    </row>
    <row r="2563" spans="3:14">
      <c r="C2563" s="21">
        <v>45923</v>
      </c>
      <c r="D2563" s="20" t="s">
        <v>358</v>
      </c>
      <c r="E2563" s="20" t="s">
        <v>13</v>
      </c>
      <c r="F2563" s="20" t="s">
        <v>528</v>
      </c>
      <c r="G2563" s="20">
        <v>415</v>
      </c>
      <c r="H2563" s="25">
        <v>0.34722222222222221</v>
      </c>
      <c r="I2563" s="25">
        <v>0.47569444444444442</v>
      </c>
      <c r="J2563" s="20">
        <v>35</v>
      </c>
      <c r="K2563" s="20">
        <v>35</v>
      </c>
      <c r="L2563" s="20">
        <v>0</v>
      </c>
      <c r="M2563" s="26">
        <v>100</v>
      </c>
      <c r="N2563" s="20"/>
    </row>
    <row r="2564" spans="3:14">
      <c r="C2564" s="21">
        <v>45923</v>
      </c>
      <c r="D2564" s="20" t="s">
        <v>261</v>
      </c>
      <c r="E2564" s="20" t="s">
        <v>22</v>
      </c>
      <c r="F2564" s="20" t="s">
        <v>278</v>
      </c>
      <c r="G2564" s="20">
        <v>762</v>
      </c>
      <c r="H2564" s="25">
        <v>0.87152777777777779</v>
      </c>
      <c r="I2564" s="25">
        <v>0.96527777777777779</v>
      </c>
      <c r="J2564" s="20">
        <v>45</v>
      </c>
      <c r="K2564" s="20">
        <v>2</v>
      </c>
      <c r="L2564" s="20">
        <v>43</v>
      </c>
      <c r="M2564" s="26">
        <v>4.4444444444444446</v>
      </c>
      <c r="N2564" s="20"/>
    </row>
    <row r="2565" spans="3:14">
      <c r="C2565" s="21">
        <v>45923</v>
      </c>
      <c r="D2565" s="20" t="s">
        <v>291</v>
      </c>
      <c r="E2565" s="20" t="s">
        <v>13</v>
      </c>
      <c r="F2565" s="20" t="s">
        <v>292</v>
      </c>
      <c r="G2565" s="20">
        <v>685</v>
      </c>
      <c r="H2565" s="25">
        <v>0.29166666666666669</v>
      </c>
      <c r="I2565" s="25">
        <v>0.41666666666666669</v>
      </c>
      <c r="J2565" s="20">
        <v>46</v>
      </c>
      <c r="K2565" s="20">
        <v>0</v>
      </c>
      <c r="L2565" s="20">
        <v>46</v>
      </c>
      <c r="M2565" s="26">
        <v>0</v>
      </c>
      <c r="N2565" s="20"/>
    </row>
    <row r="2566" spans="3:14">
      <c r="C2566" s="21">
        <v>45923</v>
      </c>
      <c r="D2566" s="20" t="s">
        <v>336</v>
      </c>
      <c r="E2566" s="20" t="s">
        <v>252</v>
      </c>
      <c r="F2566" s="20" t="s">
        <v>272</v>
      </c>
      <c r="G2566" s="20">
        <v>585</v>
      </c>
      <c r="H2566" s="25">
        <v>0.47916666666666669</v>
      </c>
      <c r="I2566" s="25">
        <v>0.53819444444444442</v>
      </c>
      <c r="J2566" s="20">
        <v>33</v>
      </c>
      <c r="K2566" s="20">
        <v>10</v>
      </c>
      <c r="L2566" s="20">
        <v>23</v>
      </c>
      <c r="M2566" s="26">
        <v>30.303030303030305</v>
      </c>
      <c r="N2566" s="20"/>
    </row>
    <row r="2567" spans="3:14">
      <c r="C2567" s="21">
        <v>45923</v>
      </c>
      <c r="D2567" s="20" t="s">
        <v>22</v>
      </c>
      <c r="E2567" s="20" t="s">
        <v>147</v>
      </c>
      <c r="F2567" s="20" t="s">
        <v>181</v>
      </c>
      <c r="G2567" s="20">
        <v>1302</v>
      </c>
      <c r="H2567" s="25">
        <v>0.4826388888888889</v>
      </c>
      <c r="I2567" s="25">
        <v>0.6875</v>
      </c>
      <c r="J2567" s="20">
        <v>12</v>
      </c>
      <c r="K2567" s="20">
        <v>0</v>
      </c>
      <c r="L2567" s="20">
        <v>12</v>
      </c>
      <c r="M2567" s="26">
        <v>0</v>
      </c>
      <c r="N2567" s="20"/>
    </row>
    <row r="2568" spans="3:14">
      <c r="C2568" s="21">
        <v>45923</v>
      </c>
      <c r="D2568" s="20" t="s">
        <v>394</v>
      </c>
      <c r="E2568" s="20" t="s">
        <v>13</v>
      </c>
      <c r="F2568" s="20" t="s">
        <v>395</v>
      </c>
      <c r="G2568" s="20">
        <v>433</v>
      </c>
      <c r="H2568" s="25">
        <v>0.44444444444444442</v>
      </c>
      <c r="I2568" s="25">
        <v>0.60763888888888884</v>
      </c>
      <c r="J2568" s="20">
        <v>46</v>
      </c>
      <c r="K2568" s="20">
        <v>4</v>
      </c>
      <c r="L2568" s="20">
        <v>42</v>
      </c>
      <c r="M2568" s="26">
        <v>8.695652173913043</v>
      </c>
      <c r="N2568" s="20"/>
    </row>
    <row r="2569" spans="3:14">
      <c r="C2569" s="21">
        <v>45923</v>
      </c>
      <c r="D2569" s="20" t="s">
        <v>254</v>
      </c>
      <c r="E2569" s="20" t="s">
        <v>13</v>
      </c>
      <c r="F2569" s="20" t="s">
        <v>250</v>
      </c>
      <c r="G2569" s="20">
        <v>942</v>
      </c>
      <c r="H2569" s="25">
        <v>0.8125</v>
      </c>
      <c r="I2569" s="25">
        <v>0.93402777777777779</v>
      </c>
      <c r="J2569" s="20">
        <v>90</v>
      </c>
      <c r="K2569" s="20">
        <v>22</v>
      </c>
      <c r="L2569" s="20">
        <v>68</v>
      </c>
      <c r="M2569" s="26">
        <v>24.444444444444443</v>
      </c>
      <c r="N2569" s="20"/>
    </row>
    <row r="2570" spans="3:14">
      <c r="C2570" s="21">
        <v>45924</v>
      </c>
      <c r="D2570" s="20" t="s">
        <v>185</v>
      </c>
      <c r="E2570" s="20" t="s">
        <v>147</v>
      </c>
      <c r="F2570" s="20" t="s">
        <v>181</v>
      </c>
      <c r="G2570" s="20">
        <v>2333</v>
      </c>
      <c r="H2570" s="25">
        <v>0.79513888888888884</v>
      </c>
      <c r="I2570" s="25">
        <v>0.85763888888888884</v>
      </c>
      <c r="J2570" s="20">
        <v>40</v>
      </c>
      <c r="K2570" s="20">
        <v>0</v>
      </c>
      <c r="L2570" s="20">
        <v>40</v>
      </c>
      <c r="M2570" s="26">
        <v>0</v>
      </c>
      <c r="N2570" s="20"/>
    </row>
    <row r="2571" spans="3:14">
      <c r="C2571" s="21">
        <v>45924</v>
      </c>
      <c r="D2571" s="20" t="s">
        <v>175</v>
      </c>
      <c r="E2571" s="20" t="s">
        <v>173</v>
      </c>
      <c r="F2571" s="20" t="s">
        <v>257</v>
      </c>
      <c r="G2571" s="20">
        <v>8055</v>
      </c>
      <c r="H2571" s="25">
        <v>0.5625</v>
      </c>
      <c r="I2571" s="25">
        <v>0.61458333333333337</v>
      </c>
      <c r="J2571" s="20">
        <v>20</v>
      </c>
      <c r="K2571" s="20">
        <v>0</v>
      </c>
      <c r="L2571" s="20">
        <v>20</v>
      </c>
      <c r="M2571" s="26">
        <v>0</v>
      </c>
      <c r="N2571" s="20"/>
    </row>
    <row r="2572" spans="3:14">
      <c r="C2572" s="21">
        <v>45924</v>
      </c>
      <c r="D2572" s="20" t="s">
        <v>209</v>
      </c>
      <c r="E2572" s="20" t="s">
        <v>13</v>
      </c>
      <c r="F2572" s="20" t="s">
        <v>250</v>
      </c>
      <c r="G2572" s="20">
        <v>938</v>
      </c>
      <c r="H2572" s="25">
        <v>0.82638888888888884</v>
      </c>
      <c r="I2572" s="25">
        <v>0.95486111111111116</v>
      </c>
      <c r="J2572" s="20">
        <v>45</v>
      </c>
      <c r="K2572" s="20">
        <v>30</v>
      </c>
      <c r="L2572" s="20">
        <v>15</v>
      </c>
      <c r="M2572" s="26">
        <v>66.666666666666671</v>
      </c>
      <c r="N2572" s="20"/>
    </row>
    <row r="2573" spans="3:14">
      <c r="C2573" s="21">
        <v>45924</v>
      </c>
      <c r="D2573" s="20" t="s">
        <v>546</v>
      </c>
      <c r="E2573" s="20" t="s">
        <v>103</v>
      </c>
      <c r="F2573" s="20" t="s">
        <v>482</v>
      </c>
      <c r="G2573" s="20">
        <v>808</v>
      </c>
      <c r="H2573" s="25">
        <v>0.60416666666666663</v>
      </c>
      <c r="I2573" s="25">
        <v>0.86458333333333337</v>
      </c>
      <c r="J2573" s="20">
        <v>20</v>
      </c>
      <c r="K2573" s="20">
        <v>6</v>
      </c>
      <c r="L2573" s="20">
        <v>14</v>
      </c>
      <c r="M2573" s="26">
        <v>30</v>
      </c>
      <c r="N2573" s="20"/>
    </row>
    <row r="2574" spans="3:14">
      <c r="C2574" s="21">
        <v>45924</v>
      </c>
      <c r="D2574" s="20" t="s">
        <v>13</v>
      </c>
      <c r="E2574" s="20" t="s">
        <v>234</v>
      </c>
      <c r="F2574" s="20" t="s">
        <v>250</v>
      </c>
      <c r="G2574" s="20">
        <v>1831</v>
      </c>
      <c r="H2574" s="25">
        <v>0.47916666666666669</v>
      </c>
      <c r="I2574" s="25">
        <v>0.58680555555555558</v>
      </c>
      <c r="J2574" s="20">
        <v>50</v>
      </c>
      <c r="K2574" s="20">
        <v>16</v>
      </c>
      <c r="L2574" s="20">
        <v>34</v>
      </c>
      <c r="M2574" s="26">
        <v>32</v>
      </c>
      <c r="N2574" s="20"/>
    </row>
    <row r="2575" spans="3:14">
      <c r="C2575" s="21">
        <v>45924</v>
      </c>
      <c r="D2575" s="20" t="s">
        <v>13</v>
      </c>
      <c r="E2575" s="20" t="s">
        <v>234</v>
      </c>
      <c r="F2575" s="20" t="s">
        <v>250</v>
      </c>
      <c r="G2575" s="20">
        <v>1835</v>
      </c>
      <c r="H2575" s="25">
        <v>0.8125</v>
      </c>
      <c r="I2575" s="25">
        <v>0.92013888888888884</v>
      </c>
      <c r="J2575" s="20">
        <v>30</v>
      </c>
      <c r="K2575" s="20">
        <v>4</v>
      </c>
      <c r="L2575" s="20">
        <v>26</v>
      </c>
      <c r="M2575" s="26">
        <v>13.333333333333334</v>
      </c>
      <c r="N2575" s="20"/>
    </row>
    <row r="2576" spans="3:14">
      <c r="C2576" s="21">
        <v>45924</v>
      </c>
      <c r="D2576" s="20" t="s">
        <v>13</v>
      </c>
      <c r="E2576" s="20" t="s">
        <v>277</v>
      </c>
      <c r="F2576" s="20" t="s">
        <v>564</v>
      </c>
      <c r="G2576" s="20">
        <v>6741</v>
      </c>
      <c r="H2576" s="25">
        <v>0.92708333333333337</v>
      </c>
      <c r="I2576" s="25">
        <v>0.35416666666666669</v>
      </c>
      <c r="J2576" s="20">
        <v>40</v>
      </c>
      <c r="K2576" s="20">
        <v>0</v>
      </c>
      <c r="L2576" s="20">
        <v>40</v>
      </c>
      <c r="M2576" s="26">
        <v>0</v>
      </c>
      <c r="N2576" s="20"/>
    </row>
    <row r="2577" spans="3:14">
      <c r="C2577" s="21">
        <v>45924</v>
      </c>
      <c r="D2577" s="20" t="s">
        <v>13</v>
      </c>
      <c r="E2577" s="20" t="s">
        <v>254</v>
      </c>
      <c r="F2577" s="20" t="s">
        <v>250</v>
      </c>
      <c r="G2577" s="20">
        <v>939</v>
      </c>
      <c r="H2577" s="25">
        <v>0.36805555555555558</v>
      </c>
      <c r="I2577" s="25">
        <v>0.4826388888888889</v>
      </c>
      <c r="J2577" s="20">
        <v>45</v>
      </c>
      <c r="K2577" s="20">
        <v>15</v>
      </c>
      <c r="L2577" s="20">
        <v>30</v>
      </c>
      <c r="M2577" s="26">
        <v>33.333333333333336</v>
      </c>
      <c r="N2577" s="20"/>
    </row>
    <row r="2578" spans="3:14">
      <c r="C2578" s="21">
        <v>45925</v>
      </c>
      <c r="D2578" s="20" t="s">
        <v>103</v>
      </c>
      <c r="E2578" s="20" t="s">
        <v>13</v>
      </c>
      <c r="F2578" s="20" t="s">
        <v>482</v>
      </c>
      <c r="G2578" s="20">
        <v>726</v>
      </c>
      <c r="H2578" s="25">
        <v>3.472222222222222E-3</v>
      </c>
      <c r="I2578" s="25">
        <v>0.33680555555555558</v>
      </c>
      <c r="J2578" s="20">
        <v>20</v>
      </c>
      <c r="K2578" s="20">
        <v>6</v>
      </c>
      <c r="L2578" s="20">
        <v>14</v>
      </c>
      <c r="M2578" s="26">
        <v>30</v>
      </c>
      <c r="N2578" s="20"/>
    </row>
    <row r="2579" spans="3:14">
      <c r="C2579" s="21">
        <v>45926</v>
      </c>
      <c r="D2579" s="20" t="s">
        <v>562</v>
      </c>
      <c r="E2579" s="20" t="s">
        <v>173</v>
      </c>
      <c r="F2579" s="20" t="s">
        <v>174</v>
      </c>
      <c r="G2579" s="20">
        <v>1012</v>
      </c>
      <c r="H2579" s="25">
        <v>0.46875</v>
      </c>
      <c r="I2579" s="25">
        <v>0.54166666666666663</v>
      </c>
      <c r="J2579" s="20">
        <v>88</v>
      </c>
      <c r="K2579" s="20">
        <v>69</v>
      </c>
      <c r="L2579" s="20">
        <v>19</v>
      </c>
      <c r="M2579" s="26">
        <v>78.409090909090907</v>
      </c>
      <c r="N2579" s="20"/>
    </row>
    <row r="2580" spans="3:14">
      <c r="C2580" s="21">
        <v>45926</v>
      </c>
      <c r="D2580" s="20" t="s">
        <v>185</v>
      </c>
      <c r="E2580" s="20" t="s">
        <v>147</v>
      </c>
      <c r="F2580" s="20" t="s">
        <v>181</v>
      </c>
      <c r="G2580" s="20">
        <v>2333</v>
      </c>
      <c r="H2580" s="25">
        <v>0.79513888888888884</v>
      </c>
      <c r="I2580" s="25">
        <v>0.85763888888888884</v>
      </c>
      <c r="J2580" s="20">
        <v>40</v>
      </c>
      <c r="K2580" s="20">
        <v>6</v>
      </c>
      <c r="L2580" s="20">
        <v>34</v>
      </c>
      <c r="M2580" s="26">
        <v>15</v>
      </c>
      <c r="N2580" s="20"/>
    </row>
    <row r="2581" spans="3:14">
      <c r="C2581" s="21">
        <v>45926</v>
      </c>
      <c r="D2581" s="20" t="s">
        <v>185</v>
      </c>
      <c r="E2581" s="20" t="s">
        <v>13</v>
      </c>
      <c r="F2581" s="20" t="s">
        <v>186</v>
      </c>
      <c r="G2581" s="20">
        <v>920</v>
      </c>
      <c r="H2581" s="25">
        <v>0.63888888888888884</v>
      </c>
      <c r="I2581" s="25">
        <v>0.78125</v>
      </c>
      <c r="J2581" s="20">
        <v>60</v>
      </c>
      <c r="K2581" s="20">
        <v>30</v>
      </c>
      <c r="L2581" s="20">
        <v>30</v>
      </c>
      <c r="M2581" s="26">
        <v>50</v>
      </c>
      <c r="N2581" s="20"/>
    </row>
    <row r="2582" spans="3:14">
      <c r="C2582" s="21">
        <v>45926</v>
      </c>
      <c r="D2582" s="20" t="s">
        <v>175</v>
      </c>
      <c r="E2582" s="20" t="s">
        <v>562</v>
      </c>
      <c r="F2582" s="20" t="s">
        <v>174</v>
      </c>
      <c r="G2582" s="20">
        <v>1011</v>
      </c>
      <c r="H2582" s="25">
        <v>0.33333333333333331</v>
      </c>
      <c r="I2582" s="25">
        <v>0.36458333333333331</v>
      </c>
      <c r="J2582" s="20">
        <v>88</v>
      </c>
      <c r="K2582" s="20">
        <v>69</v>
      </c>
      <c r="L2582" s="20">
        <v>19</v>
      </c>
      <c r="M2582" s="26">
        <v>78.409090909090907</v>
      </c>
      <c r="N2582" s="20"/>
    </row>
    <row r="2583" spans="3:14">
      <c r="C2583" s="21">
        <v>45926</v>
      </c>
      <c r="D2583" s="20" t="s">
        <v>175</v>
      </c>
      <c r="E2583" s="20" t="s">
        <v>173</v>
      </c>
      <c r="F2583" s="20" t="s">
        <v>257</v>
      </c>
      <c r="G2583" s="20">
        <v>8059</v>
      </c>
      <c r="H2583" s="25">
        <v>0.60416666666666663</v>
      </c>
      <c r="I2583" s="25">
        <v>0.65625</v>
      </c>
      <c r="J2583" s="20">
        <v>10</v>
      </c>
      <c r="K2583" s="20">
        <v>0</v>
      </c>
      <c r="L2583" s="20">
        <v>10</v>
      </c>
      <c r="M2583" s="26">
        <v>0</v>
      </c>
      <c r="N2583" s="20"/>
    </row>
    <row r="2584" spans="3:14">
      <c r="C2584" s="21">
        <v>45926</v>
      </c>
      <c r="D2584" s="20" t="s">
        <v>175</v>
      </c>
      <c r="E2584" s="20" t="s">
        <v>173</v>
      </c>
      <c r="F2584" s="20" t="s">
        <v>174</v>
      </c>
      <c r="G2584" s="20">
        <v>5003</v>
      </c>
      <c r="H2584" s="25">
        <v>0.83333333333333337</v>
      </c>
      <c r="I2584" s="25">
        <v>0.89583333333333337</v>
      </c>
      <c r="J2584" s="20">
        <v>10</v>
      </c>
      <c r="K2584" s="20">
        <v>0</v>
      </c>
      <c r="L2584" s="20">
        <v>10</v>
      </c>
      <c r="M2584" s="26">
        <v>0</v>
      </c>
      <c r="N2584" s="20"/>
    </row>
    <row r="2585" spans="3:14">
      <c r="C2585" s="21">
        <v>45926</v>
      </c>
      <c r="D2585" s="20" t="s">
        <v>175</v>
      </c>
      <c r="E2585" s="20" t="s">
        <v>173</v>
      </c>
      <c r="F2585" s="20" t="s">
        <v>174</v>
      </c>
      <c r="G2585" s="20">
        <v>5033</v>
      </c>
      <c r="H2585" s="25">
        <v>0.83333333333333337</v>
      </c>
      <c r="I2585" s="25">
        <v>0.89583333333333337</v>
      </c>
      <c r="J2585" s="20">
        <v>20</v>
      </c>
      <c r="K2585" s="20">
        <v>0</v>
      </c>
      <c r="L2585" s="20">
        <v>20</v>
      </c>
      <c r="M2585" s="26">
        <v>0</v>
      </c>
      <c r="N2585" s="20"/>
    </row>
    <row r="2586" spans="3:14">
      <c r="C2586" s="21">
        <v>45926</v>
      </c>
      <c r="D2586" s="20" t="s">
        <v>192</v>
      </c>
      <c r="E2586" s="20" t="s">
        <v>37</v>
      </c>
      <c r="F2586" s="20" t="s">
        <v>193</v>
      </c>
      <c r="G2586" s="20">
        <v>1144</v>
      </c>
      <c r="H2586" s="25">
        <v>0.67708333333333337</v>
      </c>
      <c r="I2586" s="25">
        <v>0.76736111111111116</v>
      </c>
      <c r="J2586" s="20">
        <v>18</v>
      </c>
      <c r="K2586" s="20">
        <v>17</v>
      </c>
      <c r="L2586" s="20">
        <v>1</v>
      </c>
      <c r="M2586" s="26">
        <v>94.444444444444443</v>
      </c>
      <c r="N2586" s="20"/>
    </row>
    <row r="2587" spans="3:14">
      <c r="C2587" s="21">
        <v>45926</v>
      </c>
      <c r="D2587" s="20" t="s">
        <v>192</v>
      </c>
      <c r="E2587" s="20" t="s">
        <v>13</v>
      </c>
      <c r="F2587" s="20" t="s">
        <v>250</v>
      </c>
      <c r="G2587" s="20">
        <v>1328</v>
      </c>
      <c r="H2587" s="25">
        <v>0.50694444444444442</v>
      </c>
      <c r="I2587" s="25">
        <v>0.625</v>
      </c>
      <c r="J2587" s="20">
        <v>40</v>
      </c>
      <c r="K2587" s="20">
        <v>0</v>
      </c>
      <c r="L2587" s="20">
        <v>40</v>
      </c>
      <c r="M2587" s="26">
        <v>0</v>
      </c>
      <c r="N2587" s="20"/>
    </row>
    <row r="2588" spans="3:14">
      <c r="C2588" s="21">
        <v>45926</v>
      </c>
      <c r="D2588" s="20" t="s">
        <v>147</v>
      </c>
      <c r="E2588" s="20" t="s">
        <v>13</v>
      </c>
      <c r="F2588" s="20" t="s">
        <v>475</v>
      </c>
      <c r="G2588" s="20">
        <v>1684</v>
      </c>
      <c r="H2588" s="25">
        <v>0.65625</v>
      </c>
      <c r="I2588" s="25">
        <v>0.79166666666666663</v>
      </c>
      <c r="J2588" s="20">
        <v>30</v>
      </c>
      <c r="K2588" s="20">
        <v>0</v>
      </c>
      <c r="L2588" s="20">
        <v>30</v>
      </c>
      <c r="M2588" s="26">
        <v>0</v>
      </c>
      <c r="N2588" s="20"/>
    </row>
    <row r="2589" spans="3:14">
      <c r="C2589" s="21">
        <v>45926</v>
      </c>
      <c r="D2589" s="20" t="s">
        <v>13</v>
      </c>
      <c r="E2589" s="20" t="s">
        <v>185</v>
      </c>
      <c r="F2589" s="20" t="s">
        <v>186</v>
      </c>
      <c r="G2589" s="20">
        <v>921</v>
      </c>
      <c r="H2589" s="25">
        <v>0.81597222222222221</v>
      </c>
      <c r="I2589" s="25">
        <v>2.0833333333333332E-2</v>
      </c>
      <c r="J2589" s="20">
        <v>30</v>
      </c>
      <c r="K2589" s="20">
        <v>30</v>
      </c>
      <c r="L2589" s="20">
        <v>0</v>
      </c>
      <c r="M2589" s="26">
        <v>100</v>
      </c>
      <c r="N2589" s="20"/>
    </row>
    <row r="2590" spans="3:14">
      <c r="C2590" s="21">
        <v>45926</v>
      </c>
      <c r="D2590" s="20" t="s">
        <v>13</v>
      </c>
      <c r="E2590" s="20" t="s">
        <v>192</v>
      </c>
      <c r="F2590" s="20" t="s">
        <v>250</v>
      </c>
      <c r="G2590" s="20">
        <v>765</v>
      </c>
      <c r="H2590" s="25">
        <v>0.67708333333333337</v>
      </c>
      <c r="I2590" s="25">
        <v>0.79513888888888884</v>
      </c>
      <c r="J2590" s="20">
        <v>40</v>
      </c>
      <c r="K2590" s="20">
        <v>0</v>
      </c>
      <c r="L2590" s="20">
        <v>40</v>
      </c>
      <c r="M2590" s="26">
        <v>0</v>
      </c>
      <c r="N2590" s="20"/>
    </row>
    <row r="2591" spans="3:14">
      <c r="C2591" s="21">
        <v>45926</v>
      </c>
      <c r="D2591" s="20" t="s">
        <v>415</v>
      </c>
      <c r="E2591" s="20" t="s">
        <v>185</v>
      </c>
      <c r="F2591" s="20" t="s">
        <v>186</v>
      </c>
      <c r="G2591" s="20">
        <v>9197</v>
      </c>
      <c r="H2591" s="25">
        <v>0.34375</v>
      </c>
      <c r="I2591" s="25">
        <v>0.43402777777777779</v>
      </c>
      <c r="J2591" s="20">
        <v>30</v>
      </c>
      <c r="K2591" s="20">
        <v>0</v>
      </c>
      <c r="L2591" s="20">
        <v>30</v>
      </c>
      <c r="M2591" s="26">
        <v>0</v>
      </c>
      <c r="N2591" s="20"/>
    </row>
    <row r="2592" spans="3:14">
      <c r="C2592" s="21">
        <v>45926</v>
      </c>
      <c r="D2592" s="20" t="s">
        <v>553</v>
      </c>
      <c r="E2592" s="20" t="s">
        <v>139</v>
      </c>
      <c r="F2592" s="20" t="s">
        <v>400</v>
      </c>
      <c r="G2592" s="20">
        <v>1342</v>
      </c>
      <c r="H2592" s="25">
        <v>0.99930555555555556</v>
      </c>
      <c r="I2592" s="25">
        <v>0.27430555555555558</v>
      </c>
      <c r="J2592" s="20">
        <v>19</v>
      </c>
      <c r="K2592" s="20">
        <v>6</v>
      </c>
      <c r="L2592" s="20">
        <v>13</v>
      </c>
      <c r="M2592" s="26">
        <v>31.578947368421051</v>
      </c>
      <c r="N2592" s="20"/>
    </row>
    <row r="2593" spans="3:14">
      <c r="C2593" s="21">
        <v>45927</v>
      </c>
      <c r="D2593" s="20" t="s">
        <v>111</v>
      </c>
      <c r="E2593" s="20" t="s">
        <v>13</v>
      </c>
      <c r="F2593" s="20" t="s">
        <v>265</v>
      </c>
      <c r="G2593" s="20">
        <v>103</v>
      </c>
      <c r="H2593" s="25">
        <v>0.61111111111111116</v>
      </c>
      <c r="I2593" s="25">
        <v>0.84722222222222221</v>
      </c>
      <c r="J2593" s="20">
        <v>27</v>
      </c>
      <c r="K2593" s="20">
        <v>2</v>
      </c>
      <c r="L2593" s="20">
        <v>25</v>
      </c>
      <c r="M2593" s="26">
        <v>7.4074074074074074</v>
      </c>
      <c r="N2593" s="20"/>
    </row>
    <row r="2594" spans="3:14">
      <c r="C2594" s="21">
        <v>45927</v>
      </c>
      <c r="D2594" s="20" t="s">
        <v>36</v>
      </c>
      <c r="E2594" s="20" t="s">
        <v>252</v>
      </c>
      <c r="F2594" s="20" t="s">
        <v>272</v>
      </c>
      <c r="G2594" s="20">
        <v>77</v>
      </c>
      <c r="H2594" s="25">
        <v>0.4861111111111111</v>
      </c>
      <c r="I2594" s="25">
        <v>0.55902777777777779</v>
      </c>
      <c r="J2594" s="20">
        <v>15</v>
      </c>
      <c r="K2594" s="20">
        <v>4</v>
      </c>
      <c r="L2594" s="20">
        <v>11</v>
      </c>
      <c r="M2594" s="26">
        <v>26.666666666666668</v>
      </c>
      <c r="N2594" s="20"/>
    </row>
    <row r="2595" spans="3:14">
      <c r="C2595" s="21">
        <v>45927</v>
      </c>
      <c r="D2595" s="20" t="s">
        <v>173</v>
      </c>
      <c r="E2595" s="20" t="s">
        <v>13</v>
      </c>
      <c r="F2595" s="20" t="s">
        <v>174</v>
      </c>
      <c r="G2595" s="20">
        <v>6001</v>
      </c>
      <c r="H2595" s="25">
        <v>0.37847222222222221</v>
      </c>
      <c r="I2595" s="25">
        <v>0.55902777777777779</v>
      </c>
      <c r="J2595" s="20">
        <v>20</v>
      </c>
      <c r="K2595" s="20">
        <v>0</v>
      </c>
      <c r="L2595" s="20">
        <v>20</v>
      </c>
      <c r="M2595" s="26">
        <v>0</v>
      </c>
      <c r="N2595" s="20"/>
    </row>
    <row r="2596" spans="3:14">
      <c r="C2596" s="21">
        <v>45927</v>
      </c>
      <c r="D2596" s="20" t="s">
        <v>332</v>
      </c>
      <c r="E2596" s="20" t="s">
        <v>111</v>
      </c>
      <c r="F2596" s="20" t="s">
        <v>265</v>
      </c>
      <c r="G2596" s="20">
        <v>213</v>
      </c>
      <c r="H2596" s="25">
        <v>0.38194444444444442</v>
      </c>
      <c r="I2596" s="25">
        <v>0.47569444444444442</v>
      </c>
      <c r="J2596" s="20">
        <v>27</v>
      </c>
      <c r="K2596" s="20">
        <v>2</v>
      </c>
      <c r="L2596" s="20">
        <v>25</v>
      </c>
      <c r="M2596" s="26">
        <v>7.4074074074074074</v>
      </c>
      <c r="N2596" s="20"/>
    </row>
    <row r="2597" spans="3:14">
      <c r="C2597" s="21">
        <v>45927</v>
      </c>
      <c r="D2597" s="20" t="s">
        <v>139</v>
      </c>
      <c r="E2597" s="20" t="s">
        <v>13</v>
      </c>
      <c r="F2597" s="20" t="s">
        <v>400</v>
      </c>
      <c r="G2597" s="20">
        <v>149</v>
      </c>
      <c r="H2597" s="25">
        <v>0.3298611111111111</v>
      </c>
      <c r="I2597" s="25">
        <v>0.60069444444444442</v>
      </c>
      <c r="J2597" s="20">
        <v>19</v>
      </c>
      <c r="K2597" s="20">
        <v>6</v>
      </c>
      <c r="L2597" s="20">
        <v>13</v>
      </c>
      <c r="M2597" s="26">
        <v>31.578947368421051</v>
      </c>
      <c r="N2597" s="20"/>
    </row>
    <row r="2598" spans="3:14">
      <c r="C2598" s="21">
        <v>45927</v>
      </c>
      <c r="D2598" s="20" t="s">
        <v>252</v>
      </c>
      <c r="E2598" s="20" t="s">
        <v>36</v>
      </c>
      <c r="F2598" s="20" t="s">
        <v>272</v>
      </c>
      <c r="G2598" s="20">
        <v>78</v>
      </c>
      <c r="H2598" s="25">
        <v>0.89236111111111116</v>
      </c>
      <c r="I2598" s="25">
        <v>0.96875</v>
      </c>
      <c r="J2598" s="20">
        <v>14</v>
      </c>
      <c r="K2598" s="20">
        <v>0</v>
      </c>
      <c r="L2598" s="20">
        <v>14</v>
      </c>
      <c r="M2598" s="26">
        <v>0</v>
      </c>
      <c r="N2598" s="20"/>
    </row>
    <row r="2599" spans="3:14">
      <c r="C2599" s="21">
        <v>45927</v>
      </c>
      <c r="D2599" s="20" t="s">
        <v>252</v>
      </c>
      <c r="E2599" s="20" t="s">
        <v>232</v>
      </c>
      <c r="F2599" s="20" t="s">
        <v>272</v>
      </c>
      <c r="G2599" s="20">
        <v>1751</v>
      </c>
      <c r="H2599" s="25">
        <v>0.60416666666666663</v>
      </c>
      <c r="I2599" s="25">
        <v>0.65625</v>
      </c>
      <c r="J2599" s="20">
        <v>45</v>
      </c>
      <c r="K2599" s="20">
        <v>10</v>
      </c>
      <c r="L2599" s="20">
        <v>35</v>
      </c>
      <c r="M2599" s="26">
        <v>22.222222222222221</v>
      </c>
      <c r="N2599" s="20"/>
    </row>
    <row r="2600" spans="3:14">
      <c r="C2600" s="21">
        <v>45927</v>
      </c>
      <c r="D2600" s="20" t="s">
        <v>252</v>
      </c>
      <c r="E2600" s="20" t="s">
        <v>13</v>
      </c>
      <c r="F2600" s="20" t="s">
        <v>272</v>
      </c>
      <c r="G2600" s="20">
        <v>60</v>
      </c>
      <c r="H2600" s="25">
        <v>0.60763888888888884</v>
      </c>
      <c r="I2600" s="25">
        <v>0.71527777777777779</v>
      </c>
      <c r="J2600" s="20">
        <v>30</v>
      </c>
      <c r="K2600" s="20">
        <v>6</v>
      </c>
      <c r="L2600" s="20">
        <v>24</v>
      </c>
      <c r="M2600" s="26">
        <v>20</v>
      </c>
      <c r="N2600" s="20"/>
    </row>
    <row r="2601" spans="3:14">
      <c r="C2601" s="21">
        <v>45927</v>
      </c>
      <c r="D2601" s="20" t="s">
        <v>13</v>
      </c>
      <c r="E2601" s="20" t="s">
        <v>392</v>
      </c>
      <c r="F2601" s="20" t="s">
        <v>250</v>
      </c>
      <c r="G2601" s="20">
        <v>1355</v>
      </c>
      <c r="H2601" s="25">
        <v>0.46875</v>
      </c>
      <c r="I2601" s="25">
        <v>0.50694444444444442</v>
      </c>
      <c r="J2601" s="20">
        <v>30</v>
      </c>
      <c r="K2601" s="20">
        <v>0</v>
      </c>
      <c r="L2601" s="20">
        <v>30</v>
      </c>
      <c r="M2601" s="26">
        <v>0</v>
      </c>
      <c r="N2601" s="20"/>
    </row>
    <row r="2602" spans="3:14">
      <c r="C2602" s="21">
        <v>45927</v>
      </c>
      <c r="D2602" s="20" t="s">
        <v>13</v>
      </c>
      <c r="E2602" s="20" t="s">
        <v>252</v>
      </c>
      <c r="F2602" s="20" t="s">
        <v>272</v>
      </c>
      <c r="G2602" s="20">
        <v>61</v>
      </c>
      <c r="H2602" s="25">
        <v>0.4826388888888889</v>
      </c>
      <c r="I2602" s="25">
        <v>0.58680555555555558</v>
      </c>
      <c r="J2602" s="20">
        <v>30</v>
      </c>
      <c r="K2602" s="20">
        <v>6</v>
      </c>
      <c r="L2602" s="20">
        <v>24</v>
      </c>
      <c r="M2602" s="26">
        <v>20</v>
      </c>
      <c r="N2602" s="20"/>
    </row>
    <row r="2603" spans="3:14">
      <c r="C2603" s="21">
        <v>45927</v>
      </c>
      <c r="D2603" s="20" t="s">
        <v>13</v>
      </c>
      <c r="E2603" s="20" t="s">
        <v>183</v>
      </c>
      <c r="F2603" s="20" t="s">
        <v>174</v>
      </c>
      <c r="G2603" s="20">
        <v>6002</v>
      </c>
      <c r="H2603" s="25">
        <v>0.60069444444444442</v>
      </c>
      <c r="I2603" s="25">
        <v>0.85069444444444442</v>
      </c>
      <c r="J2603" s="20">
        <v>20</v>
      </c>
      <c r="K2603" s="20">
        <v>0</v>
      </c>
      <c r="L2603" s="20">
        <v>20</v>
      </c>
      <c r="M2603" s="26">
        <v>0</v>
      </c>
      <c r="N2603" s="20"/>
    </row>
    <row r="2604" spans="3:14">
      <c r="C2604" s="21">
        <v>45927</v>
      </c>
      <c r="D2604" s="20" t="s">
        <v>13</v>
      </c>
      <c r="E2604" s="20" t="s">
        <v>530</v>
      </c>
      <c r="F2604" s="20" t="s">
        <v>531</v>
      </c>
      <c r="G2604" s="20">
        <v>857</v>
      </c>
      <c r="H2604" s="25">
        <v>0.63888888888888884</v>
      </c>
      <c r="I2604" s="25">
        <v>0.75694444444444442</v>
      </c>
      <c r="J2604" s="20">
        <v>31</v>
      </c>
      <c r="K2604" s="20">
        <v>0</v>
      </c>
      <c r="L2604" s="20">
        <v>31</v>
      </c>
      <c r="M2604" s="26">
        <v>0</v>
      </c>
      <c r="N2604" s="20"/>
    </row>
    <row r="2605" spans="3:14">
      <c r="C2605" s="21">
        <v>45927</v>
      </c>
      <c r="D2605" s="20" t="s">
        <v>261</v>
      </c>
      <c r="E2605" s="20" t="s">
        <v>252</v>
      </c>
      <c r="F2605" s="20" t="s">
        <v>272</v>
      </c>
      <c r="G2605" s="20">
        <v>1784</v>
      </c>
      <c r="H2605" s="25">
        <v>0.51041666666666663</v>
      </c>
      <c r="I2605" s="25">
        <v>0.55902777777777779</v>
      </c>
      <c r="J2605" s="20">
        <v>30</v>
      </c>
      <c r="K2605" s="20">
        <v>6</v>
      </c>
      <c r="L2605" s="20">
        <v>24</v>
      </c>
      <c r="M2605" s="26">
        <v>20</v>
      </c>
      <c r="N2605" s="20"/>
    </row>
    <row r="2606" spans="3:14">
      <c r="C2606" s="21">
        <v>45927</v>
      </c>
      <c r="D2606" s="20" t="s">
        <v>261</v>
      </c>
      <c r="E2606" s="20" t="s">
        <v>252</v>
      </c>
      <c r="F2606" s="20" t="s">
        <v>272</v>
      </c>
      <c r="G2606" s="20">
        <v>1794</v>
      </c>
      <c r="H2606" s="25">
        <v>0.79513888888888884</v>
      </c>
      <c r="I2606" s="25">
        <v>0.84722222222222221</v>
      </c>
      <c r="J2606" s="20">
        <v>14</v>
      </c>
      <c r="K2606" s="20">
        <v>0</v>
      </c>
      <c r="L2606" s="20">
        <v>14</v>
      </c>
      <c r="M2606" s="26">
        <v>0</v>
      </c>
      <c r="N2606" s="20"/>
    </row>
    <row r="2607" spans="3:14">
      <c r="C2607" s="21">
        <v>45927</v>
      </c>
      <c r="D2607" s="20" t="s">
        <v>241</v>
      </c>
      <c r="E2607" s="20" t="s">
        <v>13</v>
      </c>
      <c r="F2607" s="20" t="s">
        <v>250</v>
      </c>
      <c r="G2607" s="20">
        <v>1852</v>
      </c>
      <c r="H2607" s="25">
        <v>0.54861111111111116</v>
      </c>
      <c r="I2607" s="25">
        <v>0.67361111111111116</v>
      </c>
      <c r="J2607" s="20">
        <v>30</v>
      </c>
      <c r="K2607" s="20">
        <v>2</v>
      </c>
      <c r="L2607" s="20">
        <v>28</v>
      </c>
      <c r="M2607" s="26">
        <v>6.666666666666667</v>
      </c>
      <c r="N2607" s="20"/>
    </row>
    <row r="2608" spans="3:14">
      <c r="C2608" s="21">
        <v>45928</v>
      </c>
      <c r="D2608" s="20" t="s">
        <v>33</v>
      </c>
      <c r="E2608" s="20" t="s">
        <v>147</v>
      </c>
      <c r="F2608" s="20" t="s">
        <v>181</v>
      </c>
      <c r="G2608" s="20">
        <v>1304</v>
      </c>
      <c r="H2608" s="25">
        <v>0.5</v>
      </c>
      <c r="I2608" s="25">
        <v>0.72569444444444442</v>
      </c>
      <c r="J2608" s="20">
        <v>12</v>
      </c>
      <c r="K2608" s="20">
        <v>2</v>
      </c>
      <c r="L2608" s="20">
        <v>10</v>
      </c>
      <c r="M2608" s="26">
        <v>16.666666666666668</v>
      </c>
      <c r="N2608" s="20"/>
    </row>
    <row r="2609" spans="3:14">
      <c r="C2609" s="21">
        <v>45928</v>
      </c>
      <c r="D2609" s="20" t="s">
        <v>354</v>
      </c>
      <c r="E2609" s="20" t="s">
        <v>36</v>
      </c>
      <c r="F2609" s="20" t="s">
        <v>355</v>
      </c>
      <c r="G2609" s="20">
        <v>107</v>
      </c>
      <c r="H2609" s="25">
        <v>0.48958333333333331</v>
      </c>
      <c r="I2609" s="25">
        <v>0.64930555555555558</v>
      </c>
      <c r="J2609" s="20">
        <v>12</v>
      </c>
      <c r="K2609" s="20">
        <v>0</v>
      </c>
      <c r="L2609" s="20">
        <v>12</v>
      </c>
      <c r="M2609" s="26">
        <v>0</v>
      </c>
      <c r="N2609" s="20"/>
    </row>
    <row r="2610" spans="3:14">
      <c r="C2610" s="21">
        <v>45928</v>
      </c>
      <c r="D2610" s="20" t="s">
        <v>354</v>
      </c>
      <c r="E2610" s="20" t="s">
        <v>13</v>
      </c>
      <c r="F2610" s="20" t="s">
        <v>355</v>
      </c>
      <c r="G2610" s="20">
        <v>109</v>
      </c>
      <c r="H2610" s="25">
        <v>0.44444444444444442</v>
      </c>
      <c r="I2610" s="25">
        <v>0.64236111111111116</v>
      </c>
      <c r="J2610" s="20">
        <v>30</v>
      </c>
      <c r="K2610" s="20">
        <v>0</v>
      </c>
      <c r="L2610" s="20">
        <v>30</v>
      </c>
      <c r="M2610" s="26">
        <v>0</v>
      </c>
      <c r="N2610" s="20"/>
    </row>
    <row r="2611" spans="3:14">
      <c r="C2611" s="21">
        <v>45928</v>
      </c>
      <c r="D2611" s="20" t="s">
        <v>36</v>
      </c>
      <c r="E2611" s="20" t="s">
        <v>354</v>
      </c>
      <c r="F2611" s="20" t="s">
        <v>355</v>
      </c>
      <c r="G2611" s="20">
        <v>108</v>
      </c>
      <c r="H2611" s="25">
        <v>0.69097222222222221</v>
      </c>
      <c r="I2611" s="25">
        <v>0.91666666666666663</v>
      </c>
      <c r="J2611" s="20">
        <v>12</v>
      </c>
      <c r="K2611" s="20">
        <v>0</v>
      </c>
      <c r="L2611" s="20">
        <v>12</v>
      </c>
      <c r="M2611" s="26">
        <v>0</v>
      </c>
      <c r="N2611" s="20"/>
    </row>
    <row r="2612" spans="3:14">
      <c r="C2612" s="21">
        <v>45928</v>
      </c>
      <c r="D2612" s="20" t="s">
        <v>36</v>
      </c>
      <c r="E2612" s="20" t="s">
        <v>147</v>
      </c>
      <c r="F2612" s="20" t="s">
        <v>181</v>
      </c>
      <c r="G2612" s="20">
        <v>1854</v>
      </c>
      <c r="H2612" s="25">
        <v>0.49652777777777779</v>
      </c>
      <c r="I2612" s="25">
        <v>0.6875</v>
      </c>
      <c r="J2612" s="20">
        <v>16</v>
      </c>
      <c r="K2612" s="20">
        <v>0</v>
      </c>
      <c r="L2612" s="20">
        <v>16</v>
      </c>
      <c r="M2612" s="26">
        <v>0</v>
      </c>
      <c r="N2612" s="20"/>
    </row>
    <row r="2613" spans="3:14">
      <c r="C2613" s="21">
        <v>45928</v>
      </c>
      <c r="D2613" s="20" t="s">
        <v>36</v>
      </c>
      <c r="E2613" s="20" t="s">
        <v>291</v>
      </c>
      <c r="F2613" s="20" t="s">
        <v>292</v>
      </c>
      <c r="G2613" s="20">
        <v>684</v>
      </c>
      <c r="H2613" s="25">
        <v>0.60069444444444442</v>
      </c>
      <c r="I2613" s="25">
        <v>0.79166666666666663</v>
      </c>
      <c r="J2613" s="20">
        <v>12</v>
      </c>
      <c r="K2613" s="20">
        <v>0</v>
      </c>
      <c r="L2613" s="20">
        <v>12</v>
      </c>
      <c r="M2613" s="26">
        <v>0</v>
      </c>
      <c r="N2613" s="20"/>
    </row>
    <row r="2614" spans="3:14">
      <c r="C2614" s="21">
        <v>45928</v>
      </c>
      <c r="D2614" s="20" t="s">
        <v>36</v>
      </c>
      <c r="E2614" s="20" t="s">
        <v>394</v>
      </c>
      <c r="F2614" s="20" t="s">
        <v>395</v>
      </c>
      <c r="G2614" s="20">
        <v>438</v>
      </c>
      <c r="H2614" s="25">
        <v>0.55902777777777779</v>
      </c>
      <c r="I2614" s="25">
        <v>0.68402777777777779</v>
      </c>
      <c r="J2614" s="20">
        <v>12</v>
      </c>
      <c r="K2614" s="20">
        <v>0</v>
      </c>
      <c r="L2614" s="20">
        <v>12</v>
      </c>
      <c r="M2614" s="26">
        <v>0</v>
      </c>
      <c r="N2614" s="20"/>
    </row>
    <row r="2615" spans="3:14">
      <c r="C2615" s="21">
        <v>45928</v>
      </c>
      <c r="D2615" s="20" t="s">
        <v>37</v>
      </c>
      <c r="E2615" s="20" t="s">
        <v>201</v>
      </c>
      <c r="F2615" s="20" t="s">
        <v>202</v>
      </c>
      <c r="G2615" s="20">
        <v>3712</v>
      </c>
      <c r="H2615" s="25">
        <v>0.57638888888888884</v>
      </c>
      <c r="I2615" s="25">
        <v>0.65277777777777779</v>
      </c>
      <c r="J2615" s="20">
        <v>12</v>
      </c>
      <c r="K2615" s="20">
        <v>2</v>
      </c>
      <c r="L2615" s="20">
        <v>10</v>
      </c>
      <c r="M2615" s="26">
        <v>16.666666666666668</v>
      </c>
      <c r="N2615" s="20"/>
    </row>
    <row r="2616" spans="3:14">
      <c r="C2616" s="21">
        <v>45928</v>
      </c>
      <c r="D2616" s="20" t="s">
        <v>37</v>
      </c>
      <c r="E2616" s="20" t="s">
        <v>147</v>
      </c>
      <c r="F2616" s="20" t="s">
        <v>181</v>
      </c>
      <c r="G2616" s="20">
        <v>1318</v>
      </c>
      <c r="H2616" s="25">
        <v>0.76736111111111116</v>
      </c>
      <c r="I2616" s="25">
        <v>0.97916666666666663</v>
      </c>
      <c r="J2616" s="20">
        <v>16</v>
      </c>
      <c r="K2616" s="20">
        <v>0</v>
      </c>
      <c r="L2616" s="20">
        <v>16</v>
      </c>
      <c r="M2616" s="26">
        <v>0</v>
      </c>
      <c r="N2616" s="20"/>
    </row>
    <row r="2617" spans="3:14">
      <c r="C2617" s="21">
        <v>45928</v>
      </c>
      <c r="D2617" s="20" t="s">
        <v>198</v>
      </c>
      <c r="E2617" s="20" t="s">
        <v>51</v>
      </c>
      <c r="F2617" s="20" t="s">
        <v>549</v>
      </c>
      <c r="G2617" s="20">
        <v>5118</v>
      </c>
      <c r="H2617" s="25">
        <v>0.77083333333333337</v>
      </c>
      <c r="I2617" s="25">
        <v>0.88888888888888884</v>
      </c>
      <c r="J2617" s="20">
        <v>189</v>
      </c>
      <c r="K2617" s="20">
        <v>139</v>
      </c>
      <c r="L2617" s="20">
        <v>50</v>
      </c>
      <c r="M2617" s="26">
        <v>73.544973544973544</v>
      </c>
      <c r="N2617" s="20"/>
    </row>
    <row r="2618" spans="3:14">
      <c r="C2618" s="21">
        <v>45928</v>
      </c>
      <c r="D2618" s="20" t="s">
        <v>223</v>
      </c>
      <c r="E2618" s="20" t="s">
        <v>13</v>
      </c>
      <c r="F2618" s="20" t="s">
        <v>250</v>
      </c>
      <c r="G2618" s="20">
        <v>872</v>
      </c>
      <c r="H2618" s="25">
        <v>0.64930555555555558</v>
      </c>
      <c r="I2618" s="25">
        <v>0.78819444444444442</v>
      </c>
      <c r="J2618" s="20">
        <v>45</v>
      </c>
      <c r="K2618" s="20">
        <v>0</v>
      </c>
      <c r="L2618" s="20">
        <v>45</v>
      </c>
      <c r="M2618" s="26">
        <v>0</v>
      </c>
      <c r="N2618" s="20"/>
    </row>
    <row r="2619" spans="3:14">
      <c r="C2619" s="21">
        <v>45928</v>
      </c>
      <c r="D2619" s="20" t="s">
        <v>232</v>
      </c>
      <c r="E2619" s="20" t="s">
        <v>13</v>
      </c>
      <c r="F2619" s="20" t="s">
        <v>250</v>
      </c>
      <c r="G2619" s="20">
        <v>696</v>
      </c>
      <c r="H2619" s="25">
        <v>0.74652777777777779</v>
      </c>
      <c r="I2619" s="25">
        <v>0.87847222222222221</v>
      </c>
      <c r="J2619" s="20">
        <v>40</v>
      </c>
      <c r="K2619" s="20">
        <v>0</v>
      </c>
      <c r="L2619" s="20">
        <v>40</v>
      </c>
      <c r="M2619" s="26">
        <v>0</v>
      </c>
      <c r="N2619" s="20"/>
    </row>
    <row r="2620" spans="3:14">
      <c r="C2620" s="21">
        <v>45928</v>
      </c>
      <c r="D2620" s="20" t="s">
        <v>209</v>
      </c>
      <c r="E2620" s="20" t="s">
        <v>13</v>
      </c>
      <c r="F2620" s="20" t="s">
        <v>278</v>
      </c>
      <c r="G2620" s="20">
        <v>776</v>
      </c>
      <c r="H2620" s="25">
        <v>0.48958333333333331</v>
      </c>
      <c r="I2620" s="25">
        <v>0.61805555555555558</v>
      </c>
      <c r="J2620" s="20">
        <v>45</v>
      </c>
      <c r="K2620" s="20">
        <v>0</v>
      </c>
      <c r="L2620" s="20">
        <v>45</v>
      </c>
      <c r="M2620" s="26">
        <v>0</v>
      </c>
      <c r="N2620" s="20"/>
    </row>
    <row r="2621" spans="3:14">
      <c r="C2621" s="21">
        <v>45928</v>
      </c>
      <c r="D2621" s="20" t="s">
        <v>192</v>
      </c>
      <c r="E2621" s="20" t="s">
        <v>36</v>
      </c>
      <c r="F2621" s="20" t="s">
        <v>193</v>
      </c>
      <c r="G2621" s="20">
        <v>1134</v>
      </c>
      <c r="H2621" s="25">
        <v>0.67013888888888884</v>
      </c>
      <c r="I2621" s="25">
        <v>0.75694444444444442</v>
      </c>
      <c r="J2621" s="20">
        <v>12</v>
      </c>
      <c r="K2621" s="20">
        <v>0</v>
      </c>
      <c r="L2621" s="20">
        <v>12</v>
      </c>
      <c r="M2621" s="26">
        <v>0</v>
      </c>
      <c r="N2621" s="20"/>
    </row>
    <row r="2622" spans="3:14">
      <c r="C2622" s="21">
        <v>45928</v>
      </c>
      <c r="D2622" s="20" t="s">
        <v>52</v>
      </c>
      <c r="E2622" s="20" t="s">
        <v>198</v>
      </c>
      <c r="F2622" s="20" t="s">
        <v>549</v>
      </c>
      <c r="G2622" s="20">
        <v>5117</v>
      </c>
      <c r="H2622" s="25">
        <v>0.33333333333333331</v>
      </c>
      <c r="I2622" s="25">
        <v>0.44444444444444442</v>
      </c>
      <c r="J2622" s="20">
        <v>189</v>
      </c>
      <c r="K2622" s="20">
        <v>136</v>
      </c>
      <c r="L2622" s="20">
        <v>53</v>
      </c>
      <c r="M2622" s="26">
        <v>71.957671957671963</v>
      </c>
      <c r="N2622" s="20"/>
    </row>
    <row r="2623" spans="3:14">
      <c r="C2623" s="21">
        <v>45928</v>
      </c>
      <c r="D2623" s="20" t="s">
        <v>147</v>
      </c>
      <c r="E2623" s="20" t="s">
        <v>33</v>
      </c>
      <c r="F2623" s="20" t="s">
        <v>181</v>
      </c>
      <c r="G2623" s="20">
        <v>1305</v>
      </c>
      <c r="H2623" s="25">
        <v>0.55208333333333337</v>
      </c>
      <c r="I2623" s="25">
        <v>0.70833333333333337</v>
      </c>
      <c r="J2623" s="20">
        <v>12</v>
      </c>
      <c r="K2623" s="20">
        <v>2</v>
      </c>
      <c r="L2623" s="20">
        <v>10</v>
      </c>
      <c r="M2623" s="26">
        <v>16.666666666666668</v>
      </c>
      <c r="N2623" s="20"/>
    </row>
    <row r="2624" spans="3:14">
      <c r="C2624" s="21">
        <v>45928</v>
      </c>
      <c r="D2624" s="20" t="s">
        <v>147</v>
      </c>
      <c r="E2624" s="20" t="s">
        <v>180</v>
      </c>
      <c r="F2624" s="20" t="s">
        <v>181</v>
      </c>
      <c r="G2624" s="20">
        <v>2020</v>
      </c>
      <c r="H2624" s="25">
        <v>0.76736111111111116</v>
      </c>
      <c r="I2624" s="25">
        <v>0.82986111111111116</v>
      </c>
      <c r="J2624" s="20">
        <v>68</v>
      </c>
      <c r="K2624" s="20">
        <v>52</v>
      </c>
      <c r="L2624" s="20">
        <v>16</v>
      </c>
      <c r="M2624" s="26">
        <v>76.470588235294116</v>
      </c>
      <c r="N2624" s="20"/>
    </row>
    <row r="2625" spans="3:14">
      <c r="C2625" s="21">
        <v>45928</v>
      </c>
      <c r="D2625" s="20" t="s">
        <v>147</v>
      </c>
      <c r="E2625" s="20" t="s">
        <v>180</v>
      </c>
      <c r="F2625" s="20" t="s">
        <v>181</v>
      </c>
      <c r="G2625" s="20">
        <v>2022</v>
      </c>
      <c r="H2625" s="25">
        <v>0.83680555555555558</v>
      </c>
      <c r="I2625" s="25">
        <v>0.90277777777777779</v>
      </c>
      <c r="J2625" s="20">
        <v>24</v>
      </c>
      <c r="K2625" s="20">
        <v>2</v>
      </c>
      <c r="L2625" s="20">
        <v>22</v>
      </c>
      <c r="M2625" s="26">
        <v>8.3333333333333339</v>
      </c>
      <c r="N2625" s="20"/>
    </row>
    <row r="2626" spans="3:14">
      <c r="C2626" s="21">
        <v>45928</v>
      </c>
      <c r="D2626" s="20" t="s">
        <v>147</v>
      </c>
      <c r="E2626" s="20" t="s">
        <v>36</v>
      </c>
      <c r="F2626" s="20" t="s">
        <v>181</v>
      </c>
      <c r="G2626" s="20">
        <v>1855</v>
      </c>
      <c r="H2626" s="25">
        <v>0.59722222222222221</v>
      </c>
      <c r="I2626" s="25">
        <v>0.71180555555555558</v>
      </c>
      <c r="J2626" s="20">
        <v>16</v>
      </c>
      <c r="K2626" s="20">
        <v>0</v>
      </c>
      <c r="L2626" s="20">
        <v>16</v>
      </c>
      <c r="M2626" s="26">
        <v>0</v>
      </c>
      <c r="N2626" s="20"/>
    </row>
    <row r="2627" spans="3:14">
      <c r="C2627" s="21">
        <v>45928</v>
      </c>
      <c r="D2627" s="20" t="s">
        <v>147</v>
      </c>
      <c r="E2627" s="20" t="s">
        <v>37</v>
      </c>
      <c r="F2627" s="20" t="s">
        <v>181</v>
      </c>
      <c r="G2627" s="20">
        <v>1317</v>
      </c>
      <c r="H2627" s="25">
        <v>0.58680555555555558</v>
      </c>
      <c r="I2627" s="25">
        <v>0.72569444444444442</v>
      </c>
      <c r="J2627" s="20">
        <v>16</v>
      </c>
      <c r="K2627" s="20">
        <v>5</v>
      </c>
      <c r="L2627" s="20">
        <v>11</v>
      </c>
      <c r="M2627" s="26">
        <v>31.25</v>
      </c>
      <c r="N2627" s="20"/>
    </row>
    <row r="2628" spans="3:14">
      <c r="C2628" s="21">
        <v>45928</v>
      </c>
      <c r="D2628" s="20" t="s">
        <v>147</v>
      </c>
      <c r="E2628" s="20" t="s">
        <v>13</v>
      </c>
      <c r="F2628" s="20" t="s">
        <v>181</v>
      </c>
      <c r="G2628" s="20">
        <v>1859</v>
      </c>
      <c r="H2628" s="25">
        <v>0.55208333333333337</v>
      </c>
      <c r="I2628" s="25">
        <v>0.70138888888888884</v>
      </c>
      <c r="J2628" s="20">
        <v>40</v>
      </c>
      <c r="K2628" s="20">
        <v>16</v>
      </c>
      <c r="L2628" s="20">
        <v>24</v>
      </c>
      <c r="M2628" s="26">
        <v>40</v>
      </c>
      <c r="N2628" s="20"/>
    </row>
    <row r="2629" spans="3:14">
      <c r="C2629" s="21">
        <v>45928</v>
      </c>
      <c r="D2629" s="20" t="s">
        <v>147</v>
      </c>
      <c r="E2629" s="20" t="s">
        <v>22</v>
      </c>
      <c r="F2629" s="20" t="s">
        <v>181</v>
      </c>
      <c r="G2629" s="20">
        <v>1313</v>
      </c>
      <c r="H2629" s="25">
        <v>0.59375</v>
      </c>
      <c r="I2629" s="25">
        <v>0.72569444444444442</v>
      </c>
      <c r="J2629" s="20">
        <v>12</v>
      </c>
      <c r="K2629" s="20">
        <v>4</v>
      </c>
      <c r="L2629" s="20">
        <v>8</v>
      </c>
      <c r="M2629" s="26">
        <v>33.333333333333336</v>
      </c>
      <c r="N2629" s="20"/>
    </row>
    <row r="2630" spans="3:14">
      <c r="C2630" s="21">
        <v>45928</v>
      </c>
      <c r="D2630" s="20" t="s">
        <v>555</v>
      </c>
      <c r="E2630" s="20" t="s">
        <v>394</v>
      </c>
      <c r="F2630" s="20" t="s">
        <v>395</v>
      </c>
      <c r="G2630" s="20">
        <v>3910</v>
      </c>
      <c r="H2630" s="25">
        <v>0.2361111111111111</v>
      </c>
      <c r="I2630" s="25">
        <v>0.27083333333333331</v>
      </c>
      <c r="J2630" s="20">
        <v>12</v>
      </c>
      <c r="K2630" s="20">
        <v>0</v>
      </c>
      <c r="L2630" s="20">
        <v>12</v>
      </c>
      <c r="M2630" s="26">
        <v>0</v>
      </c>
      <c r="N2630" s="20"/>
    </row>
    <row r="2631" spans="3:14">
      <c r="C2631" s="21">
        <v>45928</v>
      </c>
      <c r="D2631" s="20" t="s">
        <v>555</v>
      </c>
      <c r="E2631" s="20" t="s">
        <v>394</v>
      </c>
      <c r="F2631" s="20" t="s">
        <v>395</v>
      </c>
      <c r="G2631" s="20">
        <v>3904</v>
      </c>
      <c r="H2631" s="25">
        <v>0.36805555555555558</v>
      </c>
      <c r="I2631" s="25">
        <v>0.40277777777777779</v>
      </c>
      <c r="J2631" s="20">
        <v>35</v>
      </c>
      <c r="K2631" s="20">
        <v>0</v>
      </c>
      <c r="L2631" s="20">
        <v>35</v>
      </c>
      <c r="M2631" s="26">
        <v>0</v>
      </c>
      <c r="N2631" s="20"/>
    </row>
    <row r="2632" spans="3:14">
      <c r="C2632" s="21">
        <v>45928</v>
      </c>
      <c r="D2632" s="20" t="s">
        <v>13</v>
      </c>
      <c r="E2632" s="20" t="s">
        <v>354</v>
      </c>
      <c r="F2632" s="20" t="s">
        <v>355</v>
      </c>
      <c r="G2632" s="20">
        <v>110</v>
      </c>
      <c r="H2632" s="25">
        <v>0.69097222222222221</v>
      </c>
      <c r="I2632" s="25">
        <v>0.94791666666666663</v>
      </c>
      <c r="J2632" s="20">
        <v>30</v>
      </c>
      <c r="K2632" s="20">
        <v>4</v>
      </c>
      <c r="L2632" s="20">
        <v>26</v>
      </c>
      <c r="M2632" s="26">
        <v>13.333333333333334</v>
      </c>
      <c r="N2632" s="20"/>
    </row>
    <row r="2633" spans="3:14">
      <c r="C2633" s="21">
        <v>45928</v>
      </c>
      <c r="D2633" s="20" t="s">
        <v>13</v>
      </c>
      <c r="E2633" s="20" t="s">
        <v>201</v>
      </c>
      <c r="F2633" s="20" t="s">
        <v>250</v>
      </c>
      <c r="G2633" s="20">
        <v>601</v>
      </c>
      <c r="H2633" s="25">
        <v>0.69097222222222221</v>
      </c>
      <c r="I2633" s="25">
        <v>0.78819444444444442</v>
      </c>
      <c r="J2633" s="20">
        <v>50</v>
      </c>
      <c r="K2633" s="20">
        <v>0</v>
      </c>
      <c r="L2633" s="20">
        <v>50</v>
      </c>
      <c r="M2633" s="26">
        <v>0</v>
      </c>
      <c r="N2633" s="20"/>
    </row>
    <row r="2634" spans="3:14">
      <c r="C2634" s="21">
        <v>45928</v>
      </c>
      <c r="D2634" s="20" t="s">
        <v>13</v>
      </c>
      <c r="E2634" s="20" t="s">
        <v>223</v>
      </c>
      <c r="F2634" s="20" t="s">
        <v>250</v>
      </c>
      <c r="G2634" s="20">
        <v>871</v>
      </c>
      <c r="H2634" s="25">
        <v>0.48958333333333331</v>
      </c>
      <c r="I2634" s="25">
        <v>0.62152777777777779</v>
      </c>
      <c r="J2634" s="20">
        <v>45</v>
      </c>
      <c r="K2634" s="20">
        <v>41</v>
      </c>
      <c r="L2634" s="20">
        <v>4</v>
      </c>
      <c r="M2634" s="26">
        <v>91.111111111111114</v>
      </c>
      <c r="N2634" s="20"/>
    </row>
    <row r="2635" spans="3:14">
      <c r="C2635" s="21">
        <v>45928</v>
      </c>
      <c r="D2635" s="20" t="s">
        <v>13</v>
      </c>
      <c r="E2635" s="20" t="s">
        <v>209</v>
      </c>
      <c r="F2635" s="20" t="s">
        <v>278</v>
      </c>
      <c r="G2635" s="20">
        <v>775</v>
      </c>
      <c r="H2635" s="25">
        <v>0.33333333333333331</v>
      </c>
      <c r="I2635" s="25">
        <v>0.44791666666666669</v>
      </c>
      <c r="J2635" s="20">
        <v>45</v>
      </c>
      <c r="K2635" s="20">
        <v>0</v>
      </c>
      <c r="L2635" s="20">
        <v>45</v>
      </c>
      <c r="M2635" s="26">
        <v>0</v>
      </c>
      <c r="N2635" s="20"/>
    </row>
    <row r="2636" spans="3:14">
      <c r="C2636" s="21">
        <v>45928</v>
      </c>
      <c r="D2636" s="20" t="s">
        <v>13</v>
      </c>
      <c r="E2636" s="20" t="s">
        <v>147</v>
      </c>
      <c r="F2636" s="20" t="s">
        <v>181</v>
      </c>
      <c r="G2636" s="20">
        <v>1858</v>
      </c>
      <c r="H2636" s="25">
        <v>0.49652777777777779</v>
      </c>
      <c r="I2636" s="25">
        <v>0.71527777777777779</v>
      </c>
      <c r="J2636" s="20">
        <v>52</v>
      </c>
      <c r="K2636" s="20">
        <v>52</v>
      </c>
      <c r="L2636" s="20">
        <v>0</v>
      </c>
      <c r="M2636" s="26">
        <v>100</v>
      </c>
      <c r="N2636" s="20"/>
    </row>
    <row r="2637" spans="3:14">
      <c r="C2637" s="21">
        <v>45928</v>
      </c>
      <c r="D2637" s="20" t="s">
        <v>13</v>
      </c>
      <c r="E2637" s="20" t="s">
        <v>424</v>
      </c>
      <c r="F2637" s="20" t="s">
        <v>549</v>
      </c>
      <c r="G2637" s="20">
        <v>5113</v>
      </c>
      <c r="H2637" s="25">
        <v>0.71180555555555558</v>
      </c>
      <c r="I2637" s="25">
        <v>0.78819444444444442</v>
      </c>
      <c r="J2637" s="20">
        <v>189</v>
      </c>
      <c r="K2637" s="20">
        <v>36</v>
      </c>
      <c r="L2637" s="20">
        <v>153</v>
      </c>
      <c r="M2637" s="26">
        <v>19.047619047619047</v>
      </c>
      <c r="N2637" s="20"/>
    </row>
    <row r="2638" spans="3:14">
      <c r="C2638" s="21">
        <v>45928</v>
      </c>
      <c r="D2638" s="20" t="s">
        <v>13</v>
      </c>
      <c r="E2638" s="20" t="s">
        <v>358</v>
      </c>
      <c r="F2638" s="20" t="s">
        <v>528</v>
      </c>
      <c r="G2638" s="20">
        <v>416</v>
      </c>
      <c r="H2638" s="25">
        <v>0.51736111111111116</v>
      </c>
      <c r="I2638" s="25">
        <v>0.71875</v>
      </c>
      <c r="J2638" s="20">
        <v>36</v>
      </c>
      <c r="K2638" s="20">
        <v>0</v>
      </c>
      <c r="L2638" s="20">
        <v>36</v>
      </c>
      <c r="M2638" s="26">
        <v>0</v>
      </c>
      <c r="N2638" s="20"/>
    </row>
    <row r="2639" spans="3:14">
      <c r="C2639" s="21">
        <v>45928</v>
      </c>
      <c r="D2639" s="20" t="s">
        <v>13</v>
      </c>
      <c r="E2639" s="20" t="s">
        <v>358</v>
      </c>
      <c r="F2639" s="20" t="s">
        <v>278</v>
      </c>
      <c r="G2639" s="20">
        <v>787</v>
      </c>
      <c r="H2639" s="25">
        <v>0.65972222222222221</v>
      </c>
      <c r="I2639" s="25">
        <v>0.86458333333333337</v>
      </c>
      <c r="J2639" s="20">
        <v>45</v>
      </c>
      <c r="K2639" s="20">
        <v>0</v>
      </c>
      <c r="L2639" s="20">
        <v>45</v>
      </c>
      <c r="M2639" s="26">
        <v>0</v>
      </c>
      <c r="N2639" s="20"/>
    </row>
    <row r="2640" spans="3:14">
      <c r="C2640" s="21">
        <v>45928</v>
      </c>
      <c r="D2640" s="20" t="s">
        <v>13</v>
      </c>
      <c r="E2640" s="20" t="s">
        <v>236</v>
      </c>
      <c r="F2640" s="20" t="s">
        <v>250</v>
      </c>
      <c r="G2640" s="20">
        <v>809</v>
      </c>
      <c r="H2640" s="25">
        <v>0.49652777777777779</v>
      </c>
      <c r="I2640" s="25">
        <v>0.61805555555555558</v>
      </c>
      <c r="J2640" s="20">
        <v>45</v>
      </c>
      <c r="K2640" s="20">
        <v>2</v>
      </c>
      <c r="L2640" s="20">
        <v>43</v>
      </c>
      <c r="M2640" s="26">
        <v>4.4444444444444446</v>
      </c>
      <c r="N2640" s="20"/>
    </row>
    <row r="2641" spans="3:14">
      <c r="C2641" s="21">
        <v>45928</v>
      </c>
      <c r="D2641" s="20" t="s">
        <v>13</v>
      </c>
      <c r="E2641" s="20" t="s">
        <v>291</v>
      </c>
      <c r="F2641" s="20" t="s">
        <v>292</v>
      </c>
      <c r="G2641" s="20">
        <v>686</v>
      </c>
      <c r="H2641" s="25">
        <v>0.70833333333333337</v>
      </c>
      <c r="I2641" s="25">
        <v>0.92013888888888884</v>
      </c>
      <c r="J2641" s="20">
        <v>26</v>
      </c>
      <c r="K2641" s="20">
        <v>0</v>
      </c>
      <c r="L2641" s="20">
        <v>26</v>
      </c>
      <c r="M2641" s="26">
        <v>0</v>
      </c>
      <c r="N2641" s="20"/>
    </row>
    <row r="2642" spans="3:14">
      <c r="C2642" s="21">
        <v>45928</v>
      </c>
      <c r="D2642" s="20" t="s">
        <v>13</v>
      </c>
      <c r="E2642" s="20" t="s">
        <v>277</v>
      </c>
      <c r="F2642" s="20" t="s">
        <v>278</v>
      </c>
      <c r="G2642" s="20">
        <v>897</v>
      </c>
      <c r="H2642" s="25">
        <v>0.78472222222222221</v>
      </c>
      <c r="I2642" s="25">
        <v>0.21180555555555555</v>
      </c>
      <c r="J2642" s="20">
        <v>80</v>
      </c>
      <c r="K2642" s="20">
        <v>35</v>
      </c>
      <c r="L2642" s="20">
        <v>45</v>
      </c>
      <c r="M2642" s="26">
        <v>43.75</v>
      </c>
      <c r="N2642" s="20"/>
    </row>
    <row r="2643" spans="3:14">
      <c r="C2643" s="21">
        <v>45928</v>
      </c>
      <c r="D2643" s="20" t="s">
        <v>13</v>
      </c>
      <c r="E2643" s="20" t="s">
        <v>394</v>
      </c>
      <c r="F2643" s="20" t="s">
        <v>395</v>
      </c>
      <c r="G2643" s="20">
        <v>434</v>
      </c>
      <c r="H2643" s="25">
        <v>0.64583333333333337</v>
      </c>
      <c r="I2643" s="25">
        <v>0.79513888888888884</v>
      </c>
      <c r="J2643" s="20">
        <v>81</v>
      </c>
      <c r="K2643" s="20">
        <v>0</v>
      </c>
      <c r="L2643" s="20">
        <v>81</v>
      </c>
      <c r="M2643" s="26">
        <v>0</v>
      </c>
      <c r="N2643" s="20"/>
    </row>
    <row r="2644" spans="3:14">
      <c r="C2644" s="21">
        <v>45928</v>
      </c>
      <c r="D2644" s="20" t="s">
        <v>424</v>
      </c>
      <c r="E2644" s="20" t="s">
        <v>13</v>
      </c>
      <c r="F2644" s="20" t="s">
        <v>549</v>
      </c>
      <c r="G2644" s="20">
        <v>5114</v>
      </c>
      <c r="H2644" s="25">
        <v>0.82291666666666663</v>
      </c>
      <c r="I2644" s="25">
        <v>0.89236111111111116</v>
      </c>
      <c r="J2644" s="20">
        <v>189</v>
      </c>
      <c r="K2644" s="20">
        <v>24</v>
      </c>
      <c r="L2644" s="20">
        <v>165</v>
      </c>
      <c r="M2644" s="26">
        <v>12.698412698412698</v>
      </c>
      <c r="N2644" s="20"/>
    </row>
    <row r="2645" spans="3:14">
      <c r="C2645" s="21">
        <v>45928</v>
      </c>
      <c r="D2645" s="20" t="s">
        <v>234</v>
      </c>
      <c r="E2645" s="20" t="s">
        <v>13</v>
      </c>
      <c r="F2645" s="20" t="s">
        <v>250</v>
      </c>
      <c r="G2645" s="20">
        <v>1832</v>
      </c>
      <c r="H2645" s="25">
        <v>0.61111111111111116</v>
      </c>
      <c r="I2645" s="25">
        <v>0.72916666666666663</v>
      </c>
      <c r="J2645" s="20">
        <v>40</v>
      </c>
      <c r="K2645" s="20">
        <v>0</v>
      </c>
      <c r="L2645" s="20">
        <v>40</v>
      </c>
      <c r="M2645" s="26">
        <v>0</v>
      </c>
      <c r="N2645" s="20"/>
    </row>
    <row r="2646" spans="3:14">
      <c r="C2646" s="21">
        <v>45928</v>
      </c>
      <c r="D2646" s="20" t="s">
        <v>346</v>
      </c>
      <c r="E2646" s="20" t="s">
        <v>13</v>
      </c>
      <c r="F2646" s="20" t="s">
        <v>250</v>
      </c>
      <c r="G2646" s="20">
        <v>572</v>
      </c>
      <c r="H2646" s="25">
        <v>0.53125</v>
      </c>
      <c r="I2646" s="25">
        <v>0.61805555555555558</v>
      </c>
      <c r="J2646" s="20">
        <v>30</v>
      </c>
      <c r="K2646" s="20">
        <v>0</v>
      </c>
      <c r="L2646" s="20">
        <v>30</v>
      </c>
      <c r="M2646" s="26">
        <v>0</v>
      </c>
      <c r="N2646" s="20"/>
    </row>
    <row r="2647" spans="3:14">
      <c r="C2647" s="21">
        <v>45928</v>
      </c>
      <c r="D2647" s="20" t="s">
        <v>358</v>
      </c>
      <c r="E2647" s="20" t="s">
        <v>13</v>
      </c>
      <c r="F2647" s="20" t="s">
        <v>528</v>
      </c>
      <c r="G2647" s="20">
        <v>415</v>
      </c>
      <c r="H2647" s="25">
        <v>0.34722222222222221</v>
      </c>
      <c r="I2647" s="25">
        <v>0.47569444444444442</v>
      </c>
      <c r="J2647" s="20">
        <v>36</v>
      </c>
      <c r="K2647" s="20">
        <v>0</v>
      </c>
      <c r="L2647" s="20">
        <v>36</v>
      </c>
      <c r="M2647" s="26">
        <v>0</v>
      </c>
      <c r="N2647" s="20"/>
    </row>
    <row r="2648" spans="3:14">
      <c r="C2648" s="21">
        <v>45928</v>
      </c>
      <c r="D2648" s="20" t="s">
        <v>358</v>
      </c>
      <c r="E2648" s="20" t="s">
        <v>13</v>
      </c>
      <c r="F2648" s="20" t="s">
        <v>278</v>
      </c>
      <c r="G2648" s="20">
        <v>788</v>
      </c>
      <c r="H2648" s="25">
        <v>0.90625</v>
      </c>
      <c r="I2648" s="25">
        <v>3.125E-2</v>
      </c>
      <c r="J2648" s="20">
        <v>45</v>
      </c>
      <c r="K2648" s="20">
        <v>0</v>
      </c>
      <c r="L2648" s="20">
        <v>45</v>
      </c>
      <c r="M2648" s="26">
        <v>0</v>
      </c>
      <c r="N2648" s="20"/>
    </row>
    <row r="2649" spans="3:14">
      <c r="C2649" s="21">
        <v>45928</v>
      </c>
      <c r="D2649" s="20" t="s">
        <v>236</v>
      </c>
      <c r="E2649" s="20" t="s">
        <v>13</v>
      </c>
      <c r="F2649" s="20" t="s">
        <v>250</v>
      </c>
      <c r="G2649" s="20">
        <v>808</v>
      </c>
      <c r="H2649" s="25">
        <v>0.51736111111111116</v>
      </c>
      <c r="I2649" s="25">
        <v>0.64930555555555558</v>
      </c>
      <c r="J2649" s="20">
        <v>45</v>
      </c>
      <c r="K2649" s="20">
        <v>37</v>
      </c>
      <c r="L2649" s="20">
        <v>8</v>
      </c>
      <c r="M2649" s="26">
        <v>82.222222222222229</v>
      </c>
      <c r="N2649" s="20"/>
    </row>
    <row r="2650" spans="3:14">
      <c r="C2650" s="21">
        <v>45928</v>
      </c>
      <c r="D2650" s="20" t="s">
        <v>153</v>
      </c>
      <c r="E2650" s="20" t="s">
        <v>13</v>
      </c>
      <c r="F2650" s="20" t="s">
        <v>498</v>
      </c>
      <c r="G2650" s="20">
        <v>709</v>
      </c>
      <c r="H2650" s="25">
        <v>2.7777777777777776E-2</v>
      </c>
      <c r="I2650" s="25">
        <v>0.3611111111111111</v>
      </c>
      <c r="J2650" s="20">
        <v>27</v>
      </c>
      <c r="K2650" s="20">
        <v>26</v>
      </c>
      <c r="L2650" s="20">
        <v>1</v>
      </c>
      <c r="M2650" s="26">
        <v>96.296296296296291</v>
      </c>
      <c r="N2650" s="20"/>
    </row>
    <row r="2651" spans="3:14">
      <c r="C2651" s="21">
        <v>45928</v>
      </c>
      <c r="D2651" s="20" t="s">
        <v>291</v>
      </c>
      <c r="E2651" s="20" t="s">
        <v>36</v>
      </c>
      <c r="F2651" s="20" t="s">
        <v>292</v>
      </c>
      <c r="G2651" s="20">
        <v>683</v>
      </c>
      <c r="H2651" s="25">
        <v>0.45833333333333331</v>
      </c>
      <c r="I2651" s="25">
        <v>0.56944444444444442</v>
      </c>
      <c r="J2651" s="20">
        <v>12</v>
      </c>
      <c r="K2651" s="20">
        <v>0</v>
      </c>
      <c r="L2651" s="20">
        <v>12</v>
      </c>
      <c r="M2651" s="26">
        <v>0</v>
      </c>
      <c r="N2651" s="20"/>
    </row>
    <row r="2652" spans="3:14">
      <c r="C2652" s="21">
        <v>45928</v>
      </c>
      <c r="D2652" s="20" t="s">
        <v>291</v>
      </c>
      <c r="E2652" s="20" t="s">
        <v>13</v>
      </c>
      <c r="F2652" s="20" t="s">
        <v>292</v>
      </c>
      <c r="G2652" s="20">
        <v>685</v>
      </c>
      <c r="H2652" s="25">
        <v>0.54861111111111116</v>
      </c>
      <c r="I2652" s="25">
        <v>0.68055555555555558</v>
      </c>
      <c r="J2652" s="20">
        <v>26</v>
      </c>
      <c r="K2652" s="20">
        <v>0</v>
      </c>
      <c r="L2652" s="20">
        <v>26</v>
      </c>
      <c r="M2652" s="26">
        <v>0</v>
      </c>
      <c r="N2652" s="20"/>
    </row>
    <row r="2653" spans="3:14">
      <c r="C2653" s="21">
        <v>45928</v>
      </c>
      <c r="D2653" s="20" t="s">
        <v>291</v>
      </c>
      <c r="E2653" s="20" t="s">
        <v>214</v>
      </c>
      <c r="F2653" s="20" t="s">
        <v>292</v>
      </c>
      <c r="G2653" s="20">
        <v>347</v>
      </c>
      <c r="H2653" s="25">
        <v>0.82986111111111116</v>
      </c>
      <c r="I2653" s="25">
        <v>0.86458333333333337</v>
      </c>
      <c r="J2653" s="20">
        <v>12</v>
      </c>
      <c r="K2653" s="20">
        <v>0</v>
      </c>
      <c r="L2653" s="20">
        <v>12</v>
      </c>
      <c r="M2653" s="26">
        <v>0</v>
      </c>
      <c r="N2653" s="20"/>
    </row>
    <row r="2654" spans="3:14">
      <c r="C2654" s="21">
        <v>45928</v>
      </c>
      <c r="D2654" s="20" t="s">
        <v>291</v>
      </c>
      <c r="E2654" s="20" t="s">
        <v>214</v>
      </c>
      <c r="F2654" s="20" t="s">
        <v>292</v>
      </c>
      <c r="G2654" s="20">
        <v>349</v>
      </c>
      <c r="H2654" s="25">
        <v>0.96875</v>
      </c>
      <c r="I2654" s="25">
        <v>0.99930555555555556</v>
      </c>
      <c r="J2654" s="20">
        <v>26</v>
      </c>
      <c r="K2654" s="20">
        <v>0</v>
      </c>
      <c r="L2654" s="20">
        <v>26</v>
      </c>
      <c r="M2654" s="26">
        <v>0</v>
      </c>
      <c r="N2654" s="20"/>
    </row>
    <row r="2655" spans="3:14">
      <c r="C2655" s="21">
        <v>45928</v>
      </c>
      <c r="D2655" s="20" t="s">
        <v>294</v>
      </c>
      <c r="E2655" s="20" t="s">
        <v>13</v>
      </c>
      <c r="F2655" s="20" t="s">
        <v>295</v>
      </c>
      <c r="G2655" s="20">
        <v>471</v>
      </c>
      <c r="H2655" s="25">
        <v>0.25694444444444442</v>
      </c>
      <c r="I2655" s="25">
        <v>0.3888888888888889</v>
      </c>
      <c r="J2655" s="20">
        <v>40</v>
      </c>
      <c r="K2655" s="20">
        <v>9</v>
      </c>
      <c r="L2655" s="20">
        <v>31</v>
      </c>
      <c r="M2655" s="26">
        <v>22.5</v>
      </c>
      <c r="N2655" s="20"/>
    </row>
    <row r="2656" spans="3:14">
      <c r="C2656" s="21">
        <v>45928</v>
      </c>
      <c r="D2656" s="20" t="s">
        <v>22</v>
      </c>
      <c r="E2656" s="20" t="s">
        <v>147</v>
      </c>
      <c r="F2656" s="20" t="s">
        <v>181</v>
      </c>
      <c r="G2656" s="20">
        <v>1302</v>
      </c>
      <c r="H2656" s="25">
        <v>0.4826388888888889</v>
      </c>
      <c r="I2656" s="25">
        <v>0.69097222222222221</v>
      </c>
      <c r="J2656" s="20">
        <v>12</v>
      </c>
      <c r="K2656" s="20">
        <v>0</v>
      </c>
      <c r="L2656" s="20">
        <v>12</v>
      </c>
      <c r="M2656" s="26">
        <v>0</v>
      </c>
      <c r="N2656" s="20"/>
    </row>
    <row r="2657" spans="3:14">
      <c r="C2657" s="21">
        <v>45928</v>
      </c>
      <c r="D2657" s="20" t="s">
        <v>214</v>
      </c>
      <c r="E2657" s="20" t="s">
        <v>291</v>
      </c>
      <c r="F2657" s="20" t="s">
        <v>292</v>
      </c>
      <c r="G2657" s="20">
        <v>342</v>
      </c>
      <c r="H2657" s="25">
        <v>0.37847222222222221</v>
      </c>
      <c r="I2657" s="25">
        <v>0.41319444444444442</v>
      </c>
      <c r="J2657" s="20">
        <v>38</v>
      </c>
      <c r="K2657" s="20">
        <v>0</v>
      </c>
      <c r="L2657" s="20">
        <v>38</v>
      </c>
      <c r="M2657" s="26">
        <v>0</v>
      </c>
      <c r="N2657" s="20"/>
    </row>
    <row r="2658" spans="3:14">
      <c r="C2658" s="21">
        <v>45928</v>
      </c>
      <c r="D2658" s="20" t="s">
        <v>394</v>
      </c>
      <c r="E2658" s="20" t="s">
        <v>36</v>
      </c>
      <c r="F2658" s="20" t="s">
        <v>395</v>
      </c>
      <c r="G2658" s="20">
        <v>437</v>
      </c>
      <c r="H2658" s="25">
        <v>0.3888888888888889</v>
      </c>
      <c r="I2658" s="25">
        <v>0.52083333333333337</v>
      </c>
      <c r="J2658" s="20">
        <v>12</v>
      </c>
      <c r="K2658" s="20">
        <v>0</v>
      </c>
      <c r="L2658" s="20">
        <v>12</v>
      </c>
      <c r="M2658" s="26">
        <v>0</v>
      </c>
      <c r="N2658" s="20"/>
    </row>
    <row r="2659" spans="3:14">
      <c r="C2659" s="21">
        <v>45928</v>
      </c>
      <c r="D2659" s="20" t="s">
        <v>394</v>
      </c>
      <c r="E2659" s="20" t="s">
        <v>555</v>
      </c>
      <c r="F2659" s="20" t="s">
        <v>395</v>
      </c>
      <c r="G2659" s="20">
        <v>3911</v>
      </c>
      <c r="H2659" s="25">
        <v>0.95486111111111116</v>
      </c>
      <c r="I2659" s="25">
        <v>0.99305555555555558</v>
      </c>
      <c r="J2659" s="20">
        <v>47</v>
      </c>
      <c r="K2659" s="20">
        <v>0</v>
      </c>
      <c r="L2659" s="20">
        <v>47</v>
      </c>
      <c r="M2659" s="26">
        <v>0</v>
      </c>
      <c r="N2659" s="20"/>
    </row>
    <row r="2660" spans="3:14">
      <c r="C2660" s="21">
        <v>45928</v>
      </c>
      <c r="D2660" s="20" t="s">
        <v>394</v>
      </c>
      <c r="E2660" s="20" t="s">
        <v>13</v>
      </c>
      <c r="F2660" s="20" t="s">
        <v>395</v>
      </c>
      <c r="G2660" s="20">
        <v>433</v>
      </c>
      <c r="H2660" s="25">
        <v>0.44444444444444442</v>
      </c>
      <c r="I2660" s="25">
        <v>0.60763888888888884</v>
      </c>
      <c r="J2660" s="20">
        <v>35</v>
      </c>
      <c r="K2660" s="20">
        <v>0</v>
      </c>
      <c r="L2660" s="20">
        <v>35</v>
      </c>
      <c r="M2660" s="26">
        <v>0</v>
      </c>
      <c r="N2660" s="20"/>
    </row>
    <row r="2661" spans="3:14">
      <c r="C2661" s="21">
        <v>45928</v>
      </c>
      <c r="D2661" s="20" t="s">
        <v>394</v>
      </c>
      <c r="E2661" s="20" t="s">
        <v>543</v>
      </c>
      <c r="F2661" s="20" t="s">
        <v>395</v>
      </c>
      <c r="G2661" s="20">
        <v>723</v>
      </c>
      <c r="H2661" s="25">
        <v>0.89583333333333337</v>
      </c>
      <c r="I2661" s="25">
        <v>0.13194444444444445</v>
      </c>
      <c r="J2661" s="20">
        <v>46</v>
      </c>
      <c r="K2661" s="20">
        <v>0</v>
      </c>
      <c r="L2661" s="20">
        <v>46</v>
      </c>
      <c r="M2661" s="26">
        <v>0</v>
      </c>
      <c r="N2661" s="20"/>
    </row>
    <row r="2662" spans="3:14">
      <c r="C2662" s="21">
        <v>45929</v>
      </c>
      <c r="D2662" s="20" t="s">
        <v>185</v>
      </c>
      <c r="E2662" s="20" t="s">
        <v>13</v>
      </c>
      <c r="F2662" s="20" t="s">
        <v>186</v>
      </c>
      <c r="G2662" s="20">
        <v>920</v>
      </c>
      <c r="H2662" s="25">
        <v>0.63888888888888884</v>
      </c>
      <c r="I2662" s="25">
        <v>0.78125</v>
      </c>
      <c r="J2662" s="20">
        <v>30</v>
      </c>
      <c r="K2662" s="20">
        <v>30</v>
      </c>
      <c r="L2662" s="20">
        <v>0</v>
      </c>
      <c r="M2662" s="26">
        <v>100</v>
      </c>
      <c r="N2662" s="20"/>
    </row>
    <row r="2663" spans="3:14">
      <c r="C2663" s="21">
        <v>45929</v>
      </c>
      <c r="D2663" s="20" t="s">
        <v>111</v>
      </c>
      <c r="E2663" s="20" t="s">
        <v>13</v>
      </c>
      <c r="F2663" s="20" t="s">
        <v>265</v>
      </c>
      <c r="G2663" s="20">
        <v>103</v>
      </c>
      <c r="H2663" s="25">
        <v>0.58333333333333337</v>
      </c>
      <c r="I2663" s="25">
        <v>0.82638888888888884</v>
      </c>
      <c r="J2663" s="20">
        <v>27</v>
      </c>
      <c r="K2663" s="20">
        <v>0</v>
      </c>
      <c r="L2663" s="20">
        <v>27</v>
      </c>
      <c r="M2663" s="26">
        <v>0</v>
      </c>
      <c r="N2663" s="20"/>
    </row>
    <row r="2664" spans="3:14">
      <c r="C2664" s="21">
        <v>45929</v>
      </c>
      <c r="D2664" s="20" t="s">
        <v>36</v>
      </c>
      <c r="E2664" s="20" t="s">
        <v>183</v>
      </c>
      <c r="F2664" s="20" t="s">
        <v>174</v>
      </c>
      <c r="G2664" s="20">
        <v>1336</v>
      </c>
      <c r="H2664" s="25">
        <v>0.58680555555555558</v>
      </c>
      <c r="I2664" s="25">
        <v>0.82291666666666663</v>
      </c>
      <c r="J2664" s="20">
        <v>10</v>
      </c>
      <c r="K2664" s="20">
        <v>0</v>
      </c>
      <c r="L2664" s="20">
        <v>10</v>
      </c>
      <c r="M2664" s="26">
        <v>0</v>
      </c>
      <c r="N2664" s="20"/>
    </row>
    <row r="2665" spans="3:14">
      <c r="C2665" s="21">
        <v>45929</v>
      </c>
      <c r="D2665" s="20" t="s">
        <v>37</v>
      </c>
      <c r="E2665" s="20" t="s">
        <v>183</v>
      </c>
      <c r="F2665" s="20" t="s">
        <v>561</v>
      </c>
      <c r="G2665" s="20">
        <v>2722</v>
      </c>
      <c r="H2665" s="25">
        <v>0.67013888888888884</v>
      </c>
      <c r="I2665" s="25">
        <v>0.93055555555555558</v>
      </c>
      <c r="J2665" s="20">
        <v>10</v>
      </c>
      <c r="K2665" s="20">
        <v>0</v>
      </c>
      <c r="L2665" s="20">
        <v>10</v>
      </c>
      <c r="M2665" s="26">
        <v>0</v>
      </c>
      <c r="N2665" s="20"/>
    </row>
    <row r="2666" spans="3:14">
      <c r="C2666" s="21">
        <v>45929</v>
      </c>
      <c r="D2666" s="20" t="s">
        <v>51</v>
      </c>
      <c r="E2666" s="20" t="s">
        <v>447</v>
      </c>
      <c r="F2666" s="20" t="s">
        <v>549</v>
      </c>
      <c r="G2666" s="20">
        <v>5115</v>
      </c>
      <c r="H2666" s="25">
        <v>0.3923611111111111</v>
      </c>
      <c r="I2666" s="25">
        <v>0.625</v>
      </c>
      <c r="J2666" s="20">
        <v>189</v>
      </c>
      <c r="K2666" s="20">
        <v>139</v>
      </c>
      <c r="L2666" s="20">
        <v>50</v>
      </c>
      <c r="M2666" s="26">
        <v>73.544973544973544</v>
      </c>
      <c r="N2666" s="20"/>
    </row>
    <row r="2667" spans="3:14">
      <c r="C2667" s="21">
        <v>45929</v>
      </c>
      <c r="D2667" s="20" t="s">
        <v>173</v>
      </c>
      <c r="E2667" s="20" t="s">
        <v>36</v>
      </c>
      <c r="F2667" s="20" t="s">
        <v>174</v>
      </c>
      <c r="G2667" s="20">
        <v>1335</v>
      </c>
      <c r="H2667" s="25">
        <v>0.40277777777777779</v>
      </c>
      <c r="I2667" s="25">
        <v>0.54513888888888884</v>
      </c>
      <c r="J2667" s="20">
        <v>10</v>
      </c>
      <c r="K2667" s="20">
        <v>0</v>
      </c>
      <c r="L2667" s="20">
        <v>10</v>
      </c>
      <c r="M2667" s="26">
        <v>0</v>
      </c>
      <c r="N2667" s="20"/>
    </row>
    <row r="2668" spans="3:14">
      <c r="C2668" s="21">
        <v>45929</v>
      </c>
      <c r="D2668" s="20" t="s">
        <v>173</v>
      </c>
      <c r="E2668" s="20" t="s">
        <v>37</v>
      </c>
      <c r="F2668" s="20" t="s">
        <v>561</v>
      </c>
      <c r="G2668" s="20">
        <v>2721</v>
      </c>
      <c r="H2668" s="25">
        <v>0.45833333333333331</v>
      </c>
      <c r="I2668" s="25">
        <v>0.62847222222222221</v>
      </c>
      <c r="J2668" s="20">
        <v>10</v>
      </c>
      <c r="K2668" s="20">
        <v>0</v>
      </c>
      <c r="L2668" s="20">
        <v>10</v>
      </c>
      <c r="M2668" s="26">
        <v>0</v>
      </c>
      <c r="N2668" s="20"/>
    </row>
    <row r="2669" spans="3:14">
      <c r="C2669" s="21">
        <v>45929</v>
      </c>
      <c r="D2669" s="20" t="s">
        <v>173</v>
      </c>
      <c r="E2669" s="20" t="s">
        <v>13</v>
      </c>
      <c r="F2669" s="20" t="s">
        <v>174</v>
      </c>
      <c r="G2669" s="20">
        <v>1002</v>
      </c>
      <c r="H2669" s="25">
        <v>0.3125</v>
      </c>
      <c r="I2669" s="25">
        <v>0.4861111111111111</v>
      </c>
      <c r="J2669" s="20">
        <v>20</v>
      </c>
      <c r="K2669" s="20">
        <v>0</v>
      </c>
      <c r="L2669" s="20">
        <v>20</v>
      </c>
      <c r="M2669" s="26">
        <v>0</v>
      </c>
      <c r="N2669" s="20"/>
    </row>
    <row r="2670" spans="3:14">
      <c r="C2670" s="21">
        <v>45929</v>
      </c>
      <c r="D2670" s="20" t="s">
        <v>173</v>
      </c>
      <c r="E2670" s="20" t="s">
        <v>20</v>
      </c>
      <c r="F2670" s="20" t="s">
        <v>174</v>
      </c>
      <c r="G2670" s="20">
        <v>1014</v>
      </c>
      <c r="H2670" s="25">
        <v>0.39583333333333331</v>
      </c>
      <c r="I2670" s="25">
        <v>0.5625</v>
      </c>
      <c r="J2670" s="20">
        <v>88</v>
      </c>
      <c r="K2670" s="20">
        <v>69</v>
      </c>
      <c r="L2670" s="20">
        <v>19</v>
      </c>
      <c r="M2670" s="26">
        <v>78.409090909090907</v>
      </c>
      <c r="N2670" s="20"/>
    </row>
    <row r="2671" spans="3:14">
      <c r="C2671" s="21">
        <v>45929</v>
      </c>
      <c r="D2671" s="20" t="s">
        <v>547</v>
      </c>
      <c r="E2671" s="20" t="s">
        <v>394</v>
      </c>
      <c r="F2671" s="20" t="s">
        <v>395</v>
      </c>
      <c r="G2671" s="20">
        <v>730</v>
      </c>
      <c r="H2671" s="25">
        <v>0.22916666666666666</v>
      </c>
      <c r="I2671" s="25">
        <v>0.30902777777777779</v>
      </c>
      <c r="J2671" s="20">
        <v>46</v>
      </c>
      <c r="K2671" s="20">
        <v>10</v>
      </c>
      <c r="L2671" s="20">
        <v>36</v>
      </c>
      <c r="M2671" s="26">
        <v>21.739130434782609</v>
      </c>
      <c r="N2671" s="20"/>
    </row>
    <row r="2672" spans="3:14">
      <c r="C2672" s="21">
        <v>45929</v>
      </c>
      <c r="D2672" s="20" t="s">
        <v>520</v>
      </c>
      <c r="E2672" s="20" t="s">
        <v>111</v>
      </c>
      <c r="F2672" s="20" t="s">
        <v>265</v>
      </c>
      <c r="G2672" s="20">
        <v>411</v>
      </c>
      <c r="H2672" s="25">
        <v>0.38194444444444442</v>
      </c>
      <c r="I2672" s="25">
        <v>0.52777777777777779</v>
      </c>
      <c r="J2672" s="20">
        <v>27</v>
      </c>
      <c r="K2672" s="20">
        <v>0</v>
      </c>
      <c r="L2672" s="20">
        <v>27</v>
      </c>
      <c r="M2672" s="26">
        <v>0</v>
      </c>
      <c r="N2672" s="20"/>
    </row>
    <row r="2673" spans="3:14">
      <c r="C2673" s="21">
        <v>45929</v>
      </c>
      <c r="D2673" s="20" t="s">
        <v>147</v>
      </c>
      <c r="E2673" s="20" t="s">
        <v>180</v>
      </c>
      <c r="F2673" s="20" t="s">
        <v>181</v>
      </c>
      <c r="G2673" s="20">
        <v>2232</v>
      </c>
      <c r="H2673" s="25">
        <v>5.5555555555555552E-2</v>
      </c>
      <c r="I2673" s="25">
        <v>0.11805555555555555</v>
      </c>
      <c r="J2673" s="20">
        <v>16</v>
      </c>
      <c r="K2673" s="20">
        <v>0</v>
      </c>
      <c r="L2673" s="20">
        <v>16</v>
      </c>
      <c r="M2673" s="26">
        <v>0</v>
      </c>
      <c r="N2673" s="20"/>
    </row>
    <row r="2674" spans="3:14">
      <c r="C2674" s="21">
        <v>45929</v>
      </c>
      <c r="D2674" s="20" t="s">
        <v>551</v>
      </c>
      <c r="E2674" s="20" t="s">
        <v>13</v>
      </c>
      <c r="F2674" s="20" t="s">
        <v>250</v>
      </c>
      <c r="G2674" s="20">
        <v>718</v>
      </c>
      <c r="H2674" s="25">
        <v>0.65972222222222221</v>
      </c>
      <c r="I2674" s="25">
        <v>0.80208333333333337</v>
      </c>
      <c r="J2674" s="20">
        <v>45</v>
      </c>
      <c r="K2674" s="20">
        <v>10</v>
      </c>
      <c r="L2674" s="20">
        <v>35</v>
      </c>
      <c r="M2674" s="26">
        <v>22.222222222222221</v>
      </c>
      <c r="N2674" s="20"/>
    </row>
    <row r="2675" spans="3:14">
      <c r="C2675" s="21">
        <v>45929</v>
      </c>
      <c r="D2675" s="20" t="s">
        <v>266</v>
      </c>
      <c r="E2675" s="20" t="s">
        <v>82</v>
      </c>
      <c r="F2675" s="20" t="s">
        <v>558</v>
      </c>
      <c r="G2675" s="20">
        <v>627</v>
      </c>
      <c r="H2675" s="25">
        <v>0.41666666666666669</v>
      </c>
      <c r="I2675" s="25">
        <v>0.52083333333333337</v>
      </c>
      <c r="J2675" s="20">
        <v>40</v>
      </c>
      <c r="K2675" s="20">
        <v>0</v>
      </c>
      <c r="L2675" s="20">
        <v>40</v>
      </c>
      <c r="M2675" s="26">
        <v>0</v>
      </c>
      <c r="N2675" s="20"/>
    </row>
    <row r="2676" spans="3:14">
      <c r="C2676" s="21">
        <v>45929</v>
      </c>
      <c r="D2676" s="20" t="s">
        <v>13</v>
      </c>
      <c r="E2676" s="20" t="s">
        <v>185</v>
      </c>
      <c r="F2676" s="20" t="s">
        <v>186</v>
      </c>
      <c r="G2676" s="20">
        <v>921</v>
      </c>
      <c r="H2676" s="25">
        <v>0.81597222222222221</v>
      </c>
      <c r="I2676" s="25">
        <v>2.0833333333333332E-2</v>
      </c>
      <c r="J2676" s="20">
        <v>10</v>
      </c>
      <c r="K2676" s="20">
        <v>0</v>
      </c>
      <c r="L2676" s="20">
        <v>10</v>
      </c>
      <c r="M2676" s="26">
        <v>0</v>
      </c>
      <c r="N2676" s="20"/>
    </row>
    <row r="2677" spans="3:14">
      <c r="C2677" s="21">
        <v>45929</v>
      </c>
      <c r="D2677" s="20" t="s">
        <v>13</v>
      </c>
      <c r="E2677" s="20" t="s">
        <v>185</v>
      </c>
      <c r="F2677" s="20" t="s">
        <v>186</v>
      </c>
      <c r="G2677" s="20">
        <v>921</v>
      </c>
      <c r="H2677" s="25">
        <v>0.81597222222222221</v>
      </c>
      <c r="I2677" s="25">
        <v>0.99930555555555556</v>
      </c>
      <c r="J2677" s="20">
        <v>20</v>
      </c>
      <c r="K2677" s="20">
        <v>0</v>
      </c>
      <c r="L2677" s="20">
        <v>20</v>
      </c>
      <c r="M2677" s="26">
        <v>0</v>
      </c>
      <c r="N2677" s="20"/>
    </row>
    <row r="2678" spans="3:14">
      <c r="C2678" s="21">
        <v>45929</v>
      </c>
      <c r="D2678" s="20" t="s">
        <v>13</v>
      </c>
      <c r="E2678" s="20" t="s">
        <v>147</v>
      </c>
      <c r="F2678" s="20" t="s">
        <v>475</v>
      </c>
      <c r="G2678" s="20">
        <v>1683</v>
      </c>
      <c r="H2678" s="25">
        <v>0.38194444444444442</v>
      </c>
      <c r="I2678" s="25">
        <v>0.57986111111111116</v>
      </c>
      <c r="J2678" s="20">
        <v>30</v>
      </c>
      <c r="K2678" s="20">
        <v>0</v>
      </c>
      <c r="L2678" s="20">
        <v>30</v>
      </c>
      <c r="M2678" s="26">
        <v>0</v>
      </c>
      <c r="N2678" s="20"/>
    </row>
    <row r="2679" spans="3:14">
      <c r="C2679" s="21">
        <v>45929</v>
      </c>
      <c r="D2679" s="20" t="s">
        <v>13</v>
      </c>
      <c r="E2679" s="20" t="s">
        <v>551</v>
      </c>
      <c r="F2679" s="20" t="s">
        <v>250</v>
      </c>
      <c r="G2679" s="20">
        <v>715</v>
      </c>
      <c r="H2679" s="25">
        <v>0.38194444444444442</v>
      </c>
      <c r="I2679" s="25">
        <v>0.44097222222222221</v>
      </c>
      <c r="J2679" s="20">
        <v>45</v>
      </c>
      <c r="K2679" s="20">
        <v>6</v>
      </c>
      <c r="L2679" s="20">
        <v>39</v>
      </c>
      <c r="M2679" s="26">
        <v>13.333333333333334</v>
      </c>
      <c r="N2679" s="20"/>
    </row>
    <row r="2680" spans="3:14">
      <c r="C2680" s="21">
        <v>45929</v>
      </c>
      <c r="D2680" s="20" t="s">
        <v>13</v>
      </c>
      <c r="E2680" s="20" t="s">
        <v>183</v>
      </c>
      <c r="F2680" s="20" t="s">
        <v>174</v>
      </c>
      <c r="G2680" s="20">
        <v>1002</v>
      </c>
      <c r="H2680" s="25">
        <v>0.52777777777777779</v>
      </c>
      <c r="I2680" s="25">
        <v>0.77777777777777779</v>
      </c>
      <c r="J2680" s="20">
        <v>20</v>
      </c>
      <c r="K2680" s="20">
        <v>0</v>
      </c>
      <c r="L2680" s="20">
        <v>20</v>
      </c>
      <c r="M2680" s="26">
        <v>0</v>
      </c>
      <c r="N2680" s="20"/>
    </row>
    <row r="2681" spans="3:14">
      <c r="C2681" s="21">
        <v>45929</v>
      </c>
      <c r="D2681" s="20" t="s">
        <v>447</v>
      </c>
      <c r="E2681" s="20" t="s">
        <v>57</v>
      </c>
      <c r="F2681" s="20" t="s">
        <v>549</v>
      </c>
      <c r="G2681" s="20">
        <v>5116</v>
      </c>
      <c r="H2681" s="25">
        <v>0.65972222222222221</v>
      </c>
      <c r="I2681" s="25">
        <v>0.83333333333333337</v>
      </c>
      <c r="J2681" s="20">
        <v>189</v>
      </c>
      <c r="K2681" s="20">
        <v>174</v>
      </c>
      <c r="L2681" s="20">
        <v>15</v>
      </c>
      <c r="M2681" s="26">
        <v>92.063492063492063</v>
      </c>
      <c r="N2681" s="20"/>
    </row>
    <row r="2682" spans="3:14">
      <c r="C2682" s="21">
        <v>45929</v>
      </c>
      <c r="D2682" s="20" t="s">
        <v>54</v>
      </c>
      <c r="E2682" s="20" t="s">
        <v>183</v>
      </c>
      <c r="F2682" s="20" t="s">
        <v>174</v>
      </c>
      <c r="G2682" s="20">
        <v>1010</v>
      </c>
      <c r="H2682" s="25">
        <v>0.6875</v>
      </c>
      <c r="I2682" s="25">
        <v>0.95833333333333337</v>
      </c>
      <c r="J2682" s="20">
        <v>88</v>
      </c>
      <c r="K2682" s="20">
        <v>63</v>
      </c>
      <c r="L2682" s="20">
        <v>25</v>
      </c>
      <c r="M2682" s="26">
        <v>71.590909090909093</v>
      </c>
      <c r="N2682" s="20"/>
    </row>
    <row r="2683" spans="3:14">
      <c r="C2683" s="21">
        <v>45929</v>
      </c>
      <c r="D2683" s="20" t="s">
        <v>153</v>
      </c>
      <c r="E2683" s="20" t="s">
        <v>111</v>
      </c>
      <c r="F2683" s="20" t="s">
        <v>265</v>
      </c>
      <c r="G2683" s="20">
        <v>867</v>
      </c>
      <c r="H2683" s="25">
        <v>0.78819444444444442</v>
      </c>
      <c r="I2683" s="25">
        <v>2.0833333333333332E-2</v>
      </c>
      <c r="J2683" s="20">
        <v>27</v>
      </c>
      <c r="K2683" s="20">
        <v>26</v>
      </c>
      <c r="L2683" s="20">
        <v>1</v>
      </c>
      <c r="M2683" s="26">
        <v>96.296296296296291</v>
      </c>
      <c r="N2683" s="20"/>
    </row>
    <row r="2684" spans="3:14">
      <c r="C2684" s="21">
        <v>45929</v>
      </c>
      <c r="D2684" s="20" t="s">
        <v>277</v>
      </c>
      <c r="E2684" s="20" t="s">
        <v>13</v>
      </c>
      <c r="F2684" s="20" t="s">
        <v>278</v>
      </c>
      <c r="G2684" s="20">
        <v>898</v>
      </c>
      <c r="H2684" s="25">
        <v>0.28125</v>
      </c>
      <c r="I2684" s="25">
        <v>0.51041666666666663</v>
      </c>
      <c r="J2684" s="20">
        <v>80</v>
      </c>
      <c r="K2684" s="20">
        <v>35</v>
      </c>
      <c r="L2684" s="20">
        <v>45</v>
      </c>
      <c r="M2684" s="26">
        <v>43.75</v>
      </c>
      <c r="N2684" s="20"/>
    </row>
    <row r="2685" spans="3:14">
      <c r="C2685" s="21">
        <v>45929</v>
      </c>
      <c r="D2685" s="20" t="s">
        <v>394</v>
      </c>
      <c r="E2685" s="20" t="s">
        <v>13</v>
      </c>
      <c r="F2685" s="20" t="s">
        <v>395</v>
      </c>
      <c r="G2685" s="20">
        <v>433</v>
      </c>
      <c r="H2685" s="25">
        <v>0.44444444444444442</v>
      </c>
      <c r="I2685" s="25">
        <v>0.60763888888888884</v>
      </c>
      <c r="J2685" s="20">
        <v>46</v>
      </c>
      <c r="K2685" s="20">
        <v>10</v>
      </c>
      <c r="L2685" s="20">
        <v>36</v>
      </c>
      <c r="M2685" s="26">
        <v>21.739130434782609</v>
      </c>
      <c r="N2685" s="20"/>
    </row>
    <row r="2686" spans="3:14">
      <c r="C2686" s="21">
        <v>45930</v>
      </c>
      <c r="D2686" s="20" t="s">
        <v>33</v>
      </c>
      <c r="E2686" s="20" t="s">
        <v>147</v>
      </c>
      <c r="F2686" s="20" t="s">
        <v>181</v>
      </c>
      <c r="G2686" s="20">
        <v>1304</v>
      </c>
      <c r="H2686" s="25">
        <v>0.5</v>
      </c>
      <c r="I2686" s="25">
        <v>0.72569444444444442</v>
      </c>
      <c r="J2686" s="20">
        <v>12</v>
      </c>
      <c r="K2686" s="20">
        <v>0</v>
      </c>
      <c r="L2686" s="20">
        <v>12</v>
      </c>
      <c r="M2686" s="26">
        <v>0</v>
      </c>
      <c r="N2686" s="20"/>
    </row>
    <row r="2687" spans="3:14">
      <c r="C2687" s="21">
        <v>45930</v>
      </c>
      <c r="D2687" s="20" t="s">
        <v>111</v>
      </c>
      <c r="E2687" s="20" t="s">
        <v>13</v>
      </c>
      <c r="F2687" s="20" t="s">
        <v>265</v>
      </c>
      <c r="G2687" s="20">
        <v>101</v>
      </c>
      <c r="H2687" s="25">
        <v>9.375E-2</v>
      </c>
      <c r="I2687" s="25">
        <v>0.33680555555555558</v>
      </c>
      <c r="J2687" s="20">
        <v>27</v>
      </c>
      <c r="K2687" s="20">
        <v>26</v>
      </c>
      <c r="L2687" s="20">
        <v>1</v>
      </c>
      <c r="M2687" s="26">
        <v>96.296296296296291</v>
      </c>
      <c r="N2687" s="20"/>
    </row>
    <row r="2688" spans="3:14">
      <c r="C2688" s="21">
        <v>45930</v>
      </c>
      <c r="D2688" s="20" t="s">
        <v>36</v>
      </c>
      <c r="E2688" s="20" t="s">
        <v>252</v>
      </c>
      <c r="F2688" s="20" t="s">
        <v>272</v>
      </c>
      <c r="G2688" s="20">
        <v>59</v>
      </c>
      <c r="H2688" s="25">
        <v>0.24305555555555555</v>
      </c>
      <c r="I2688" s="25">
        <v>0.34375</v>
      </c>
      <c r="J2688" s="20">
        <v>14</v>
      </c>
      <c r="K2688" s="20">
        <v>0</v>
      </c>
      <c r="L2688" s="20">
        <v>14</v>
      </c>
      <c r="M2688" s="26">
        <v>0</v>
      </c>
      <c r="N2688" s="20"/>
    </row>
    <row r="2689" spans="3:14">
      <c r="C2689" s="21">
        <v>45930</v>
      </c>
      <c r="D2689" s="20" t="s">
        <v>36</v>
      </c>
      <c r="E2689" s="20" t="s">
        <v>252</v>
      </c>
      <c r="F2689" s="20" t="s">
        <v>272</v>
      </c>
      <c r="G2689" s="20">
        <v>77</v>
      </c>
      <c r="H2689" s="25">
        <v>0.4861111111111111</v>
      </c>
      <c r="I2689" s="25">
        <v>0.55902777777777779</v>
      </c>
      <c r="J2689" s="20">
        <v>15</v>
      </c>
      <c r="K2689" s="20">
        <v>0</v>
      </c>
      <c r="L2689" s="20">
        <v>15</v>
      </c>
      <c r="M2689" s="26">
        <v>0</v>
      </c>
      <c r="N2689" s="20"/>
    </row>
    <row r="2690" spans="3:14">
      <c r="C2690" s="21">
        <v>45930</v>
      </c>
      <c r="D2690" s="20" t="s">
        <v>36</v>
      </c>
      <c r="E2690" s="20" t="s">
        <v>147</v>
      </c>
      <c r="F2690" s="20" t="s">
        <v>181</v>
      </c>
      <c r="G2690" s="20">
        <v>1854</v>
      </c>
      <c r="H2690" s="25">
        <v>0.5</v>
      </c>
      <c r="I2690" s="25">
        <v>0.69097222222222221</v>
      </c>
      <c r="J2690" s="20">
        <v>16</v>
      </c>
      <c r="K2690" s="20">
        <v>0</v>
      </c>
      <c r="L2690" s="20">
        <v>16</v>
      </c>
      <c r="M2690" s="26">
        <v>0</v>
      </c>
      <c r="N2690" s="20"/>
    </row>
    <row r="2691" spans="3:14">
      <c r="C2691" s="21">
        <v>45930</v>
      </c>
      <c r="D2691" s="20" t="s">
        <v>37</v>
      </c>
      <c r="E2691" s="20" t="s">
        <v>147</v>
      </c>
      <c r="F2691" s="20" t="s">
        <v>181</v>
      </c>
      <c r="G2691" s="20">
        <v>1316</v>
      </c>
      <c r="H2691" s="25">
        <v>0.50347222222222221</v>
      </c>
      <c r="I2691" s="25">
        <v>0.71875</v>
      </c>
      <c r="J2691" s="20">
        <v>16</v>
      </c>
      <c r="K2691" s="20">
        <v>0</v>
      </c>
      <c r="L2691" s="20">
        <v>16</v>
      </c>
      <c r="M2691" s="26">
        <v>0</v>
      </c>
      <c r="N2691" s="20"/>
    </row>
    <row r="2692" spans="3:14">
      <c r="C2692" s="21">
        <v>45930</v>
      </c>
      <c r="D2692" s="20" t="s">
        <v>232</v>
      </c>
      <c r="E2692" s="20" t="s">
        <v>13</v>
      </c>
      <c r="F2692" s="20" t="s">
        <v>278</v>
      </c>
      <c r="G2692" s="20">
        <v>766</v>
      </c>
      <c r="H2692" s="25">
        <v>0.82986111111111116</v>
      </c>
      <c r="I2692" s="25">
        <v>0.94444444444444442</v>
      </c>
      <c r="J2692" s="20">
        <v>45</v>
      </c>
      <c r="K2692" s="20">
        <v>4</v>
      </c>
      <c r="L2692" s="20">
        <v>41</v>
      </c>
      <c r="M2692" s="26">
        <v>8.8888888888888893</v>
      </c>
      <c r="N2692" s="20"/>
    </row>
    <row r="2693" spans="3:14">
      <c r="C2693" s="21">
        <v>45930</v>
      </c>
      <c r="D2693" s="20" t="s">
        <v>209</v>
      </c>
      <c r="E2693" s="20" t="s">
        <v>13</v>
      </c>
      <c r="F2693" s="20" t="s">
        <v>250</v>
      </c>
      <c r="G2693" s="20">
        <v>938</v>
      </c>
      <c r="H2693" s="25">
        <v>0.82638888888888884</v>
      </c>
      <c r="I2693" s="25">
        <v>0.95486111111111116</v>
      </c>
      <c r="J2693" s="20">
        <v>45</v>
      </c>
      <c r="K2693" s="20">
        <v>0</v>
      </c>
      <c r="L2693" s="20">
        <v>45</v>
      </c>
      <c r="M2693" s="26">
        <v>0</v>
      </c>
      <c r="N2693" s="20"/>
    </row>
    <row r="2694" spans="3:14">
      <c r="C2694" s="21">
        <v>45930</v>
      </c>
      <c r="D2694" s="20" t="s">
        <v>252</v>
      </c>
      <c r="E2694" s="20" t="s">
        <v>232</v>
      </c>
      <c r="F2694" s="20" t="s">
        <v>272</v>
      </c>
      <c r="G2694" s="20">
        <v>1751</v>
      </c>
      <c r="H2694" s="25">
        <v>0.60416666666666663</v>
      </c>
      <c r="I2694" s="25">
        <v>0.65625</v>
      </c>
      <c r="J2694" s="20">
        <v>15</v>
      </c>
      <c r="K2694" s="20">
        <v>0</v>
      </c>
      <c r="L2694" s="20">
        <v>15</v>
      </c>
      <c r="M2694" s="26">
        <v>0</v>
      </c>
      <c r="N2694" s="20"/>
    </row>
    <row r="2695" spans="3:14">
      <c r="C2695" s="21">
        <v>45930</v>
      </c>
      <c r="D2695" s="20" t="s">
        <v>252</v>
      </c>
      <c r="E2695" s="20" t="s">
        <v>232</v>
      </c>
      <c r="F2695" s="20" t="s">
        <v>272</v>
      </c>
      <c r="G2695" s="20">
        <v>1733</v>
      </c>
      <c r="H2695" s="25">
        <v>0.71875</v>
      </c>
      <c r="I2695" s="25">
        <v>0.77083333333333337</v>
      </c>
      <c r="J2695" s="20">
        <v>30</v>
      </c>
      <c r="K2695" s="20">
        <v>0</v>
      </c>
      <c r="L2695" s="20">
        <v>30</v>
      </c>
      <c r="M2695" s="26">
        <v>0</v>
      </c>
      <c r="N2695" s="20"/>
    </row>
    <row r="2696" spans="3:14">
      <c r="C2696" s="21">
        <v>45930</v>
      </c>
      <c r="D2696" s="20" t="s">
        <v>252</v>
      </c>
      <c r="E2696" s="20" t="s">
        <v>13</v>
      </c>
      <c r="F2696" s="20" t="s">
        <v>250</v>
      </c>
      <c r="G2696" s="20">
        <v>650</v>
      </c>
      <c r="H2696" s="25">
        <v>0.61458333333333337</v>
      </c>
      <c r="I2696" s="25">
        <v>0.72222222222222221</v>
      </c>
      <c r="J2696" s="20">
        <v>50</v>
      </c>
      <c r="K2696" s="20">
        <v>0</v>
      </c>
      <c r="L2696" s="20">
        <v>50</v>
      </c>
      <c r="M2696" s="26">
        <v>0</v>
      </c>
      <c r="N2696" s="20"/>
    </row>
    <row r="2697" spans="3:14">
      <c r="C2697" s="21">
        <v>45930</v>
      </c>
      <c r="D2697" s="20" t="s">
        <v>252</v>
      </c>
      <c r="E2697" s="20" t="s">
        <v>336</v>
      </c>
      <c r="F2697" s="20" t="s">
        <v>272</v>
      </c>
      <c r="G2697" s="20">
        <v>582</v>
      </c>
      <c r="H2697" s="25">
        <v>0.38541666666666669</v>
      </c>
      <c r="I2697" s="25">
        <v>0.44444444444444442</v>
      </c>
      <c r="J2697" s="20">
        <v>37</v>
      </c>
      <c r="K2697" s="20">
        <v>6</v>
      </c>
      <c r="L2697" s="20">
        <v>31</v>
      </c>
      <c r="M2697" s="26">
        <v>16.216216216216218</v>
      </c>
      <c r="N2697" s="20"/>
    </row>
    <row r="2698" spans="3:14">
      <c r="C2698" s="21">
        <v>45930</v>
      </c>
      <c r="D2698" s="20" t="s">
        <v>545</v>
      </c>
      <c r="E2698" s="20" t="s">
        <v>13</v>
      </c>
      <c r="F2698" s="20" t="s">
        <v>250</v>
      </c>
      <c r="G2698" s="20">
        <v>690</v>
      </c>
      <c r="H2698" s="25">
        <v>0.84722222222222221</v>
      </c>
      <c r="I2698" s="25">
        <v>0.95138888888888884</v>
      </c>
      <c r="J2698" s="20">
        <v>45</v>
      </c>
      <c r="K2698" s="20">
        <v>8</v>
      </c>
      <c r="L2698" s="20">
        <v>37</v>
      </c>
      <c r="M2698" s="26">
        <v>17.777777777777779</v>
      </c>
      <c r="N2698" s="20"/>
    </row>
    <row r="2699" spans="3:14">
      <c r="C2699" s="21">
        <v>45930</v>
      </c>
      <c r="D2699" s="20" t="s">
        <v>147</v>
      </c>
      <c r="E2699" s="20" t="s">
        <v>33</v>
      </c>
      <c r="F2699" s="20" t="s">
        <v>181</v>
      </c>
      <c r="G2699" s="20">
        <v>1305</v>
      </c>
      <c r="H2699" s="25">
        <v>0.55208333333333337</v>
      </c>
      <c r="I2699" s="25">
        <v>0.70833333333333337</v>
      </c>
      <c r="J2699" s="20">
        <v>12</v>
      </c>
      <c r="K2699" s="20">
        <v>2</v>
      </c>
      <c r="L2699" s="20">
        <v>10</v>
      </c>
      <c r="M2699" s="26">
        <v>16.666666666666668</v>
      </c>
      <c r="N2699" s="20"/>
    </row>
    <row r="2700" spans="3:14">
      <c r="C2700" s="21">
        <v>45930</v>
      </c>
      <c r="D2700" s="20" t="s">
        <v>147</v>
      </c>
      <c r="E2700" s="20" t="s">
        <v>180</v>
      </c>
      <c r="F2700" s="20" t="s">
        <v>181</v>
      </c>
      <c r="G2700" s="20">
        <v>2020</v>
      </c>
      <c r="H2700" s="25">
        <v>0.76736111111111116</v>
      </c>
      <c r="I2700" s="25">
        <v>0.82986111111111116</v>
      </c>
      <c r="J2700" s="20">
        <v>58</v>
      </c>
      <c r="K2700" s="20">
        <v>0</v>
      </c>
      <c r="L2700" s="20">
        <v>58</v>
      </c>
      <c r="M2700" s="26">
        <v>0</v>
      </c>
      <c r="N2700" s="20"/>
    </row>
    <row r="2701" spans="3:14">
      <c r="C2701" s="21">
        <v>45930</v>
      </c>
      <c r="D2701" s="20" t="s">
        <v>147</v>
      </c>
      <c r="E2701" s="20" t="s">
        <v>180</v>
      </c>
      <c r="F2701" s="20" t="s">
        <v>181</v>
      </c>
      <c r="G2701" s="20">
        <v>2022</v>
      </c>
      <c r="H2701" s="25">
        <v>0.83680555555555558</v>
      </c>
      <c r="I2701" s="25">
        <v>0.90277777777777779</v>
      </c>
      <c r="J2701" s="20">
        <v>28</v>
      </c>
      <c r="K2701" s="20">
        <v>0</v>
      </c>
      <c r="L2701" s="20">
        <v>28</v>
      </c>
      <c r="M2701" s="26">
        <v>0</v>
      </c>
      <c r="N2701" s="20"/>
    </row>
    <row r="2702" spans="3:14">
      <c r="C2702" s="21">
        <v>45930</v>
      </c>
      <c r="D2702" s="20" t="s">
        <v>147</v>
      </c>
      <c r="E2702" s="20" t="s">
        <v>36</v>
      </c>
      <c r="F2702" s="20" t="s">
        <v>181</v>
      </c>
      <c r="G2702" s="20">
        <v>1855</v>
      </c>
      <c r="H2702" s="25">
        <v>0.59722222222222221</v>
      </c>
      <c r="I2702" s="25">
        <v>0.71180555555555558</v>
      </c>
      <c r="J2702" s="20">
        <v>16</v>
      </c>
      <c r="K2702" s="20">
        <v>0</v>
      </c>
      <c r="L2702" s="20">
        <v>16</v>
      </c>
      <c r="M2702" s="26">
        <v>0</v>
      </c>
      <c r="N2702" s="20"/>
    </row>
    <row r="2703" spans="3:14">
      <c r="C2703" s="21">
        <v>45930</v>
      </c>
      <c r="D2703" s="20" t="s">
        <v>147</v>
      </c>
      <c r="E2703" s="20" t="s">
        <v>37</v>
      </c>
      <c r="F2703" s="20" t="s">
        <v>181</v>
      </c>
      <c r="G2703" s="20">
        <v>1315</v>
      </c>
      <c r="H2703" s="25">
        <v>0.32291666666666669</v>
      </c>
      <c r="I2703" s="25">
        <v>0.46180555555555558</v>
      </c>
      <c r="J2703" s="20">
        <v>16</v>
      </c>
      <c r="K2703" s="20">
        <v>4</v>
      </c>
      <c r="L2703" s="20">
        <v>12</v>
      </c>
      <c r="M2703" s="26">
        <v>25</v>
      </c>
      <c r="N2703" s="20"/>
    </row>
    <row r="2704" spans="3:14">
      <c r="C2704" s="21">
        <v>45930</v>
      </c>
      <c r="D2704" s="20" t="s">
        <v>147</v>
      </c>
      <c r="E2704" s="20" t="s">
        <v>13</v>
      </c>
      <c r="F2704" s="20" t="s">
        <v>181</v>
      </c>
      <c r="G2704" s="20">
        <v>1859</v>
      </c>
      <c r="H2704" s="25">
        <v>0.55208333333333337</v>
      </c>
      <c r="I2704" s="25">
        <v>0.70138888888888884</v>
      </c>
      <c r="J2704" s="20">
        <v>30</v>
      </c>
      <c r="K2704" s="20">
        <v>0</v>
      </c>
      <c r="L2704" s="20">
        <v>30</v>
      </c>
      <c r="M2704" s="26">
        <v>0</v>
      </c>
      <c r="N2704" s="20"/>
    </row>
    <row r="2705" spans="3:14">
      <c r="C2705" s="21">
        <v>45930</v>
      </c>
      <c r="D2705" s="20" t="s">
        <v>147</v>
      </c>
      <c r="E2705" s="20" t="s">
        <v>22</v>
      </c>
      <c r="F2705" s="20" t="s">
        <v>181</v>
      </c>
      <c r="G2705" s="20">
        <v>1313</v>
      </c>
      <c r="H2705" s="25">
        <v>0.59375</v>
      </c>
      <c r="I2705" s="25">
        <v>0.72569444444444442</v>
      </c>
      <c r="J2705" s="20">
        <v>12</v>
      </c>
      <c r="K2705" s="20">
        <v>0</v>
      </c>
      <c r="L2705" s="20">
        <v>12</v>
      </c>
      <c r="M2705" s="26">
        <v>0</v>
      </c>
      <c r="N2705" s="20"/>
    </row>
    <row r="2706" spans="3:14">
      <c r="C2706" s="21">
        <v>45930</v>
      </c>
      <c r="D2706" s="20" t="s">
        <v>13</v>
      </c>
      <c r="E2706" s="20" t="s">
        <v>103</v>
      </c>
      <c r="F2706" s="20" t="s">
        <v>482</v>
      </c>
      <c r="G2706" s="20">
        <v>727</v>
      </c>
      <c r="H2706" s="25">
        <v>0.80555555555555558</v>
      </c>
      <c r="I2706" s="25">
        <v>0.27083333333333331</v>
      </c>
      <c r="J2706" s="20">
        <v>20</v>
      </c>
      <c r="K2706" s="20">
        <v>0</v>
      </c>
      <c r="L2706" s="20">
        <v>20</v>
      </c>
      <c r="M2706" s="26">
        <v>0</v>
      </c>
      <c r="N2706" s="20"/>
    </row>
    <row r="2707" spans="3:14">
      <c r="C2707" s="21">
        <v>45930</v>
      </c>
      <c r="D2707" s="20" t="s">
        <v>13</v>
      </c>
      <c r="E2707" s="20" t="s">
        <v>232</v>
      </c>
      <c r="F2707" s="20" t="s">
        <v>278</v>
      </c>
      <c r="G2707" s="20">
        <v>765</v>
      </c>
      <c r="H2707" s="25">
        <v>0.67361111111111116</v>
      </c>
      <c r="I2707" s="25">
        <v>0.78819444444444442</v>
      </c>
      <c r="J2707" s="20">
        <v>45</v>
      </c>
      <c r="K2707" s="20">
        <v>8</v>
      </c>
      <c r="L2707" s="20">
        <v>37</v>
      </c>
      <c r="M2707" s="26">
        <v>17.777777777777779</v>
      </c>
      <c r="N2707" s="20"/>
    </row>
    <row r="2708" spans="3:14">
      <c r="C2708" s="21">
        <v>45930</v>
      </c>
      <c r="D2708" s="20" t="s">
        <v>13</v>
      </c>
      <c r="E2708" s="20" t="s">
        <v>209</v>
      </c>
      <c r="F2708" s="20" t="s">
        <v>250</v>
      </c>
      <c r="G2708" s="20">
        <v>937</v>
      </c>
      <c r="H2708" s="25">
        <v>0.66666666666666663</v>
      </c>
      <c r="I2708" s="25">
        <v>0.79166666666666663</v>
      </c>
      <c r="J2708" s="20">
        <v>45</v>
      </c>
      <c r="K2708" s="20">
        <v>45</v>
      </c>
      <c r="L2708" s="20">
        <v>0</v>
      </c>
      <c r="M2708" s="26">
        <v>100</v>
      </c>
      <c r="N2708" s="20"/>
    </row>
    <row r="2709" spans="3:14">
      <c r="C2709" s="21">
        <v>45930</v>
      </c>
      <c r="D2709" s="20" t="s">
        <v>13</v>
      </c>
      <c r="E2709" s="20" t="s">
        <v>252</v>
      </c>
      <c r="F2709" s="20" t="s">
        <v>272</v>
      </c>
      <c r="G2709" s="20">
        <v>59</v>
      </c>
      <c r="H2709" s="25">
        <v>0.24305555555555555</v>
      </c>
      <c r="I2709" s="25">
        <v>0.34375</v>
      </c>
      <c r="J2709" s="20">
        <v>23</v>
      </c>
      <c r="K2709" s="20">
        <v>6</v>
      </c>
      <c r="L2709" s="20">
        <v>17</v>
      </c>
      <c r="M2709" s="26">
        <v>26.086956521739129</v>
      </c>
      <c r="N2709" s="20"/>
    </row>
    <row r="2710" spans="3:14">
      <c r="C2710" s="21">
        <v>45930</v>
      </c>
      <c r="D2710" s="20" t="s">
        <v>13</v>
      </c>
      <c r="E2710" s="20" t="s">
        <v>252</v>
      </c>
      <c r="F2710" s="20" t="s">
        <v>272</v>
      </c>
      <c r="G2710" s="20">
        <v>61</v>
      </c>
      <c r="H2710" s="25">
        <v>0.4826388888888889</v>
      </c>
      <c r="I2710" s="25">
        <v>0.58680555555555558</v>
      </c>
      <c r="J2710" s="20">
        <v>30</v>
      </c>
      <c r="K2710" s="20">
        <v>0</v>
      </c>
      <c r="L2710" s="20">
        <v>30</v>
      </c>
      <c r="M2710" s="26">
        <v>0</v>
      </c>
      <c r="N2710" s="20"/>
    </row>
    <row r="2711" spans="3:14">
      <c r="C2711" s="21">
        <v>45930</v>
      </c>
      <c r="D2711" s="20" t="s">
        <v>13</v>
      </c>
      <c r="E2711" s="20" t="s">
        <v>147</v>
      </c>
      <c r="F2711" s="20" t="s">
        <v>181</v>
      </c>
      <c r="G2711" s="20">
        <v>1858</v>
      </c>
      <c r="H2711" s="25">
        <v>0.5</v>
      </c>
      <c r="I2711" s="25">
        <v>0.71527777777777779</v>
      </c>
      <c r="J2711" s="20">
        <v>30</v>
      </c>
      <c r="K2711" s="20">
        <v>0</v>
      </c>
      <c r="L2711" s="20">
        <v>30</v>
      </c>
      <c r="M2711" s="26">
        <v>0</v>
      </c>
      <c r="N2711" s="20"/>
    </row>
    <row r="2712" spans="3:14">
      <c r="C2712" s="21">
        <v>45930</v>
      </c>
      <c r="D2712" s="20" t="s">
        <v>13</v>
      </c>
      <c r="E2712" s="20" t="s">
        <v>358</v>
      </c>
      <c r="F2712" s="20" t="s">
        <v>528</v>
      </c>
      <c r="G2712" s="20">
        <v>416</v>
      </c>
      <c r="H2712" s="25">
        <v>0.52083333333333337</v>
      </c>
      <c r="I2712" s="25">
        <v>0.72222222222222221</v>
      </c>
      <c r="J2712" s="20">
        <v>35</v>
      </c>
      <c r="K2712" s="20">
        <v>0</v>
      </c>
      <c r="L2712" s="20">
        <v>35</v>
      </c>
      <c r="M2712" s="26">
        <v>0</v>
      </c>
      <c r="N2712" s="20"/>
    </row>
    <row r="2713" spans="3:14">
      <c r="C2713" s="21">
        <v>45930</v>
      </c>
      <c r="D2713" s="20" t="s">
        <v>358</v>
      </c>
      <c r="E2713" s="20" t="s">
        <v>13</v>
      </c>
      <c r="F2713" s="20" t="s">
        <v>528</v>
      </c>
      <c r="G2713" s="20">
        <v>415</v>
      </c>
      <c r="H2713" s="25">
        <v>0.34722222222222221</v>
      </c>
      <c r="I2713" s="25">
        <v>0.47569444444444442</v>
      </c>
      <c r="J2713" s="20">
        <v>35</v>
      </c>
      <c r="K2713" s="20">
        <v>0</v>
      </c>
      <c r="L2713" s="20">
        <v>35</v>
      </c>
      <c r="M2713" s="26">
        <v>0</v>
      </c>
      <c r="N2713" s="20"/>
    </row>
    <row r="2714" spans="3:14">
      <c r="C2714" s="21">
        <v>45930</v>
      </c>
      <c r="D2714" s="20" t="s">
        <v>291</v>
      </c>
      <c r="E2714" s="20" t="s">
        <v>13</v>
      </c>
      <c r="F2714" s="20" t="s">
        <v>292</v>
      </c>
      <c r="G2714" s="20">
        <v>685</v>
      </c>
      <c r="H2714" s="25">
        <v>0.29166666666666669</v>
      </c>
      <c r="I2714" s="25">
        <v>0.41666666666666669</v>
      </c>
      <c r="J2714" s="20">
        <v>46</v>
      </c>
      <c r="K2714" s="20">
        <v>0</v>
      </c>
      <c r="L2714" s="20">
        <v>46</v>
      </c>
      <c r="M2714" s="26">
        <v>0</v>
      </c>
      <c r="N2714" s="20"/>
    </row>
    <row r="2715" spans="3:14">
      <c r="C2715" s="21">
        <v>45930</v>
      </c>
      <c r="D2715" s="20" t="s">
        <v>22</v>
      </c>
      <c r="E2715" s="20" t="s">
        <v>147</v>
      </c>
      <c r="F2715" s="20" t="s">
        <v>181</v>
      </c>
      <c r="G2715" s="20">
        <v>1302</v>
      </c>
      <c r="H2715" s="25">
        <v>0.4826388888888889</v>
      </c>
      <c r="I2715" s="25">
        <v>0.6875</v>
      </c>
      <c r="J2715" s="20">
        <v>12</v>
      </c>
      <c r="K2715" s="20">
        <v>0</v>
      </c>
      <c r="L2715" s="20">
        <v>12</v>
      </c>
      <c r="M2715" s="26">
        <v>0</v>
      </c>
      <c r="N2715" s="20"/>
    </row>
    <row r="2716" spans="3:14">
      <c r="C2716" s="21">
        <v>45930</v>
      </c>
      <c r="D2716" s="20" t="s">
        <v>254</v>
      </c>
      <c r="E2716" s="20" t="s">
        <v>13</v>
      </c>
      <c r="F2716" s="20" t="s">
        <v>250</v>
      </c>
      <c r="G2716" s="20">
        <v>942</v>
      </c>
      <c r="H2716" s="25">
        <v>0.8125</v>
      </c>
      <c r="I2716" s="25">
        <v>0.93402777777777779</v>
      </c>
      <c r="J2716" s="20">
        <v>45</v>
      </c>
      <c r="K2716" s="20">
        <v>45</v>
      </c>
      <c r="L2716" s="20">
        <v>0</v>
      </c>
      <c r="M2716" s="26">
        <v>100</v>
      </c>
      <c r="N2716" s="20"/>
    </row>
    <row r="2717" spans="3:14">
      <c r="C2717" s="21">
        <v>45931</v>
      </c>
      <c r="D2717" s="20" t="s">
        <v>185</v>
      </c>
      <c r="E2717" s="20" t="s">
        <v>147</v>
      </c>
      <c r="F2717" s="20" t="s">
        <v>181</v>
      </c>
      <c r="G2717" s="20">
        <v>2333</v>
      </c>
      <c r="H2717" s="25">
        <v>0.79513888888888884</v>
      </c>
      <c r="I2717" s="25">
        <v>0.85763888888888884</v>
      </c>
      <c r="J2717" s="20">
        <v>40</v>
      </c>
      <c r="K2717" s="20">
        <v>0</v>
      </c>
      <c r="L2717" s="20">
        <v>40</v>
      </c>
      <c r="M2717" s="26">
        <v>0</v>
      </c>
      <c r="N2717" s="20"/>
    </row>
    <row r="2718" spans="3:14">
      <c r="C2718" s="21">
        <v>45931</v>
      </c>
      <c r="D2718" s="20" t="s">
        <v>103</v>
      </c>
      <c r="E2718" s="20" t="s">
        <v>495</v>
      </c>
      <c r="F2718" s="20" t="s">
        <v>482</v>
      </c>
      <c r="G2718" s="20">
        <v>847</v>
      </c>
      <c r="H2718" s="25">
        <v>0.34375</v>
      </c>
      <c r="I2718" s="25">
        <v>0.57291666666666663</v>
      </c>
      <c r="J2718" s="20">
        <v>20</v>
      </c>
      <c r="K2718" s="20">
        <v>0</v>
      </c>
      <c r="L2718" s="20">
        <v>20</v>
      </c>
      <c r="M2718" s="26">
        <v>0</v>
      </c>
      <c r="N2718" s="20"/>
    </row>
    <row r="2719" spans="3:14">
      <c r="C2719" s="21">
        <v>45931</v>
      </c>
      <c r="D2719" s="20" t="s">
        <v>175</v>
      </c>
      <c r="E2719" s="20" t="s">
        <v>173</v>
      </c>
      <c r="F2719" s="20" t="s">
        <v>257</v>
      </c>
      <c r="G2719" s="20">
        <v>8055</v>
      </c>
      <c r="H2719" s="25">
        <v>0.5625</v>
      </c>
      <c r="I2719" s="25">
        <v>0.61458333333333337</v>
      </c>
      <c r="J2719" s="20">
        <v>20</v>
      </c>
      <c r="K2719" s="20">
        <v>0</v>
      </c>
      <c r="L2719" s="20">
        <v>20</v>
      </c>
      <c r="M2719" s="26">
        <v>0</v>
      </c>
      <c r="N2719" s="20"/>
    </row>
    <row r="2720" spans="3:14">
      <c r="C2720" s="21">
        <v>45931</v>
      </c>
      <c r="D2720" s="20" t="s">
        <v>209</v>
      </c>
      <c r="E2720" s="20" t="s">
        <v>13</v>
      </c>
      <c r="F2720" s="20" t="s">
        <v>250</v>
      </c>
      <c r="G2720" s="20">
        <v>938</v>
      </c>
      <c r="H2720" s="25">
        <v>0.82638888888888884</v>
      </c>
      <c r="I2720" s="25">
        <v>0.95486111111111116</v>
      </c>
      <c r="J2720" s="20">
        <v>45</v>
      </c>
      <c r="K2720" s="20">
        <v>15</v>
      </c>
      <c r="L2720" s="20">
        <v>30</v>
      </c>
      <c r="M2720" s="26">
        <v>33.333333333333336</v>
      </c>
      <c r="N2720" s="20"/>
    </row>
    <row r="2721" spans="3:14">
      <c r="C2721" s="21">
        <v>45931</v>
      </c>
      <c r="D2721" s="20" t="s">
        <v>13</v>
      </c>
      <c r="E2721" s="20" t="s">
        <v>350</v>
      </c>
      <c r="F2721" s="20" t="s">
        <v>564</v>
      </c>
      <c r="G2721" s="20">
        <v>6743</v>
      </c>
      <c r="H2721" s="25">
        <v>0.95833333333333337</v>
      </c>
      <c r="I2721" s="25">
        <v>0.35069444444444442</v>
      </c>
      <c r="J2721" s="20">
        <v>40</v>
      </c>
      <c r="K2721" s="20">
        <v>0</v>
      </c>
      <c r="L2721" s="20">
        <v>40</v>
      </c>
      <c r="M2721" s="26">
        <v>0</v>
      </c>
      <c r="N2721" s="20"/>
    </row>
    <row r="2722" spans="3:14">
      <c r="C2722" s="21">
        <v>45931</v>
      </c>
      <c r="D2722" s="20" t="s">
        <v>234</v>
      </c>
      <c r="E2722" s="20" t="s">
        <v>13</v>
      </c>
      <c r="F2722" s="20" t="s">
        <v>250</v>
      </c>
      <c r="G2722" s="20">
        <v>1832</v>
      </c>
      <c r="H2722" s="25">
        <v>0.61111111111111116</v>
      </c>
      <c r="I2722" s="25">
        <v>0.72916666666666663</v>
      </c>
      <c r="J2722" s="20">
        <v>30</v>
      </c>
      <c r="K2722" s="20">
        <v>4</v>
      </c>
      <c r="L2722" s="20">
        <v>26</v>
      </c>
      <c r="M2722" s="26">
        <v>13.333333333333334</v>
      </c>
      <c r="N2722" s="20"/>
    </row>
    <row r="2723" spans="3:14">
      <c r="C2723" s="21">
        <v>45931</v>
      </c>
      <c r="D2723" s="20" t="s">
        <v>234</v>
      </c>
      <c r="E2723" s="20" t="s">
        <v>13</v>
      </c>
      <c r="F2723" s="20" t="s">
        <v>250</v>
      </c>
      <c r="G2723" s="20">
        <v>1832</v>
      </c>
      <c r="H2723" s="25">
        <v>0.61805555555555558</v>
      </c>
      <c r="I2723" s="25">
        <v>0.73263888888888884</v>
      </c>
      <c r="J2723" s="20">
        <v>50</v>
      </c>
      <c r="K2723" s="20">
        <v>16</v>
      </c>
      <c r="L2723" s="20">
        <v>34</v>
      </c>
      <c r="M2723" s="26">
        <v>32</v>
      </c>
      <c r="N2723" s="20"/>
    </row>
    <row r="2724" spans="3:14">
      <c r="C2724" s="21">
        <v>45932</v>
      </c>
      <c r="D2724" s="20" t="s">
        <v>350</v>
      </c>
      <c r="E2724" s="20" t="s">
        <v>13</v>
      </c>
      <c r="F2724" s="20" t="s">
        <v>564</v>
      </c>
      <c r="G2724" s="20">
        <v>6744</v>
      </c>
      <c r="H2724" s="25">
        <v>0.43402777777777779</v>
      </c>
      <c r="I2724" s="25">
        <v>0.63541666666666663</v>
      </c>
      <c r="J2724" s="20">
        <v>40</v>
      </c>
      <c r="K2724" s="20">
        <v>0</v>
      </c>
      <c r="L2724" s="20">
        <v>40</v>
      </c>
      <c r="M2724" s="26">
        <v>0</v>
      </c>
      <c r="N2724" s="20"/>
    </row>
    <row r="2725" spans="3:14">
      <c r="C2725" s="21">
        <v>45933</v>
      </c>
      <c r="D2725" s="20" t="s">
        <v>562</v>
      </c>
      <c r="E2725" s="20" t="s">
        <v>173</v>
      </c>
      <c r="F2725" s="20" t="s">
        <v>174</v>
      </c>
      <c r="G2725" s="20">
        <v>1012</v>
      </c>
      <c r="H2725" s="25">
        <v>0.46875</v>
      </c>
      <c r="I2725" s="25">
        <v>0.54166666666666663</v>
      </c>
      <c r="J2725" s="20">
        <v>88</v>
      </c>
      <c r="K2725" s="20">
        <v>63</v>
      </c>
      <c r="L2725" s="20">
        <v>25</v>
      </c>
      <c r="M2725" s="26">
        <v>71.590909090909093</v>
      </c>
      <c r="N2725" s="20"/>
    </row>
    <row r="2726" spans="3:14">
      <c r="C2726" s="21">
        <v>45933</v>
      </c>
      <c r="D2726" s="20" t="s">
        <v>185</v>
      </c>
      <c r="E2726" s="20" t="s">
        <v>147</v>
      </c>
      <c r="F2726" s="20" t="s">
        <v>181</v>
      </c>
      <c r="G2726" s="20">
        <v>2333</v>
      </c>
      <c r="H2726" s="25">
        <v>0.79513888888888884</v>
      </c>
      <c r="I2726" s="25">
        <v>0.85763888888888884</v>
      </c>
      <c r="J2726" s="20">
        <v>40</v>
      </c>
      <c r="K2726" s="20">
        <v>0</v>
      </c>
      <c r="L2726" s="20">
        <v>40</v>
      </c>
      <c r="M2726" s="26">
        <v>0</v>
      </c>
      <c r="N2726" s="20"/>
    </row>
    <row r="2727" spans="3:14">
      <c r="C2727" s="21">
        <v>45933</v>
      </c>
      <c r="D2727" s="20" t="s">
        <v>185</v>
      </c>
      <c r="E2727" s="20" t="s">
        <v>13</v>
      </c>
      <c r="F2727" s="20" t="s">
        <v>186</v>
      </c>
      <c r="G2727" s="20">
        <v>920</v>
      </c>
      <c r="H2727" s="25">
        <v>0.63888888888888884</v>
      </c>
      <c r="I2727" s="25">
        <v>0.78125</v>
      </c>
      <c r="J2727" s="20">
        <v>30</v>
      </c>
      <c r="K2727" s="20">
        <v>0</v>
      </c>
      <c r="L2727" s="20">
        <v>30</v>
      </c>
      <c r="M2727" s="26">
        <v>0</v>
      </c>
      <c r="N2727" s="20"/>
    </row>
    <row r="2728" spans="3:14">
      <c r="C2728" s="21">
        <v>45933</v>
      </c>
      <c r="D2728" s="20" t="s">
        <v>175</v>
      </c>
      <c r="E2728" s="20" t="s">
        <v>562</v>
      </c>
      <c r="F2728" s="20" t="s">
        <v>174</v>
      </c>
      <c r="G2728" s="20">
        <v>1011</v>
      </c>
      <c r="H2728" s="25">
        <v>0.33333333333333331</v>
      </c>
      <c r="I2728" s="25">
        <v>0.36458333333333331</v>
      </c>
      <c r="J2728" s="20">
        <v>88</v>
      </c>
      <c r="K2728" s="20">
        <v>63</v>
      </c>
      <c r="L2728" s="20">
        <v>25</v>
      </c>
      <c r="M2728" s="26">
        <v>71.590909090909093</v>
      </c>
      <c r="N2728" s="20"/>
    </row>
    <row r="2729" spans="3:14">
      <c r="C2729" s="21">
        <v>45933</v>
      </c>
      <c r="D2729" s="20" t="s">
        <v>175</v>
      </c>
      <c r="E2729" s="20" t="s">
        <v>173</v>
      </c>
      <c r="F2729" s="20" t="s">
        <v>257</v>
      </c>
      <c r="G2729" s="20">
        <v>8059</v>
      </c>
      <c r="H2729" s="25">
        <v>0.60416666666666663</v>
      </c>
      <c r="I2729" s="25">
        <v>0.65625</v>
      </c>
      <c r="J2729" s="20">
        <v>10</v>
      </c>
      <c r="K2729" s="20">
        <v>0</v>
      </c>
      <c r="L2729" s="20">
        <v>10</v>
      </c>
      <c r="M2729" s="26">
        <v>0</v>
      </c>
      <c r="N2729" s="20"/>
    </row>
    <row r="2730" spans="3:14">
      <c r="C2730" s="21">
        <v>45933</v>
      </c>
      <c r="D2730" s="20" t="s">
        <v>175</v>
      </c>
      <c r="E2730" s="20" t="s">
        <v>173</v>
      </c>
      <c r="F2730" s="20" t="s">
        <v>174</v>
      </c>
      <c r="G2730" s="20">
        <v>5033</v>
      </c>
      <c r="H2730" s="25">
        <v>0.83333333333333337</v>
      </c>
      <c r="I2730" s="25">
        <v>0.89583333333333337</v>
      </c>
      <c r="J2730" s="20">
        <v>20</v>
      </c>
      <c r="K2730" s="20">
        <v>0</v>
      </c>
      <c r="L2730" s="20">
        <v>20</v>
      </c>
      <c r="M2730" s="26">
        <v>0</v>
      </c>
      <c r="N2730" s="20"/>
    </row>
    <row r="2731" spans="3:14">
      <c r="C2731" s="21">
        <v>45933</v>
      </c>
      <c r="D2731" s="20" t="s">
        <v>175</v>
      </c>
      <c r="E2731" s="20" t="s">
        <v>173</v>
      </c>
      <c r="F2731" s="20" t="s">
        <v>174</v>
      </c>
      <c r="G2731" s="20">
        <v>5003</v>
      </c>
      <c r="H2731" s="25">
        <v>0.83333333333333337</v>
      </c>
      <c r="I2731" s="25">
        <v>0.89583333333333337</v>
      </c>
      <c r="J2731" s="20">
        <v>10</v>
      </c>
      <c r="K2731" s="20">
        <v>0</v>
      </c>
      <c r="L2731" s="20">
        <v>10</v>
      </c>
      <c r="M2731" s="26">
        <v>0</v>
      </c>
      <c r="N2731" s="20"/>
    </row>
    <row r="2732" spans="3:14">
      <c r="C2732" s="21">
        <v>45933</v>
      </c>
      <c r="D2732" s="20" t="s">
        <v>37</v>
      </c>
      <c r="E2732" s="20" t="s">
        <v>192</v>
      </c>
      <c r="F2732" s="20" t="s">
        <v>193</v>
      </c>
      <c r="G2732" s="20">
        <v>1147</v>
      </c>
      <c r="H2732" s="25">
        <v>0.28125</v>
      </c>
      <c r="I2732" s="25">
        <v>0.37152777777777779</v>
      </c>
      <c r="J2732" s="20">
        <v>12</v>
      </c>
      <c r="K2732" s="20">
        <v>0</v>
      </c>
      <c r="L2732" s="20">
        <v>12</v>
      </c>
      <c r="M2732" s="26">
        <v>0</v>
      </c>
      <c r="N2732" s="20"/>
    </row>
    <row r="2733" spans="3:14">
      <c r="C2733" s="21">
        <v>45933</v>
      </c>
      <c r="D2733" s="20" t="s">
        <v>192</v>
      </c>
      <c r="E2733" s="20" t="s">
        <v>13</v>
      </c>
      <c r="F2733" s="20" t="s">
        <v>250</v>
      </c>
      <c r="G2733" s="20">
        <v>766</v>
      </c>
      <c r="H2733" s="25">
        <v>0.82638888888888884</v>
      </c>
      <c r="I2733" s="25">
        <v>0.94444444444444442</v>
      </c>
      <c r="J2733" s="20">
        <v>40</v>
      </c>
      <c r="K2733" s="20">
        <v>0</v>
      </c>
      <c r="L2733" s="20">
        <v>40</v>
      </c>
      <c r="M2733" s="26">
        <v>0</v>
      </c>
      <c r="N2733" s="20"/>
    </row>
    <row r="2734" spans="3:14">
      <c r="C2734" s="21">
        <v>45933</v>
      </c>
      <c r="D2734" s="20" t="s">
        <v>147</v>
      </c>
      <c r="E2734" s="20" t="s">
        <v>13</v>
      </c>
      <c r="F2734" s="20" t="s">
        <v>475</v>
      </c>
      <c r="G2734" s="20">
        <v>1684</v>
      </c>
      <c r="H2734" s="25">
        <v>0.65625</v>
      </c>
      <c r="I2734" s="25">
        <v>0.79166666666666663</v>
      </c>
      <c r="J2734" s="20">
        <v>30</v>
      </c>
      <c r="K2734" s="20">
        <v>0</v>
      </c>
      <c r="L2734" s="20">
        <v>30</v>
      </c>
      <c r="M2734" s="26">
        <v>0</v>
      </c>
      <c r="N2734" s="20"/>
    </row>
    <row r="2735" spans="3:14">
      <c r="C2735" s="21">
        <v>45933</v>
      </c>
      <c r="D2735" s="20" t="s">
        <v>13</v>
      </c>
      <c r="E2735" s="20" t="s">
        <v>185</v>
      </c>
      <c r="F2735" s="20" t="s">
        <v>186</v>
      </c>
      <c r="G2735" s="20">
        <v>921</v>
      </c>
      <c r="H2735" s="25">
        <v>0.81597222222222221</v>
      </c>
      <c r="I2735" s="25">
        <v>2.0833333333333332E-2</v>
      </c>
      <c r="J2735" s="20">
        <v>30</v>
      </c>
      <c r="K2735" s="20">
        <v>0</v>
      </c>
      <c r="L2735" s="20">
        <v>30</v>
      </c>
      <c r="M2735" s="26">
        <v>0</v>
      </c>
      <c r="N2735" s="20"/>
    </row>
    <row r="2736" spans="3:14">
      <c r="C2736" s="21">
        <v>45933</v>
      </c>
      <c r="D2736" s="20" t="s">
        <v>13</v>
      </c>
      <c r="E2736" s="20" t="s">
        <v>192</v>
      </c>
      <c r="F2736" s="20" t="s">
        <v>250</v>
      </c>
      <c r="G2736" s="20">
        <v>765</v>
      </c>
      <c r="H2736" s="25">
        <v>0.67708333333333337</v>
      </c>
      <c r="I2736" s="25">
        <v>0.79513888888888884</v>
      </c>
      <c r="J2736" s="20">
        <v>50</v>
      </c>
      <c r="K2736" s="20">
        <v>0</v>
      </c>
      <c r="L2736" s="20">
        <v>50</v>
      </c>
      <c r="M2736" s="26">
        <v>0</v>
      </c>
      <c r="N2736" s="20"/>
    </row>
    <row r="2737" spans="3:14">
      <c r="C2737" s="21">
        <v>45933</v>
      </c>
      <c r="D2737" s="20" t="s">
        <v>415</v>
      </c>
      <c r="E2737" s="20" t="s">
        <v>185</v>
      </c>
      <c r="F2737" s="20" t="s">
        <v>186</v>
      </c>
      <c r="G2737" s="20">
        <v>9197</v>
      </c>
      <c r="H2737" s="25">
        <v>0.34375</v>
      </c>
      <c r="I2737" s="25">
        <v>0.43402777777777779</v>
      </c>
      <c r="J2737" s="20">
        <v>30</v>
      </c>
      <c r="K2737" s="20">
        <v>0</v>
      </c>
      <c r="L2737" s="20">
        <v>30</v>
      </c>
      <c r="M2737" s="26">
        <v>0</v>
      </c>
      <c r="N2737" s="20"/>
    </row>
    <row r="2738" spans="3:14">
      <c r="C2738" s="21">
        <v>45934</v>
      </c>
      <c r="D2738" s="20" t="s">
        <v>173</v>
      </c>
      <c r="E2738" s="20" t="s">
        <v>13</v>
      </c>
      <c r="F2738" s="20" t="s">
        <v>174</v>
      </c>
      <c r="G2738" s="20">
        <v>6001</v>
      </c>
      <c r="H2738" s="25">
        <v>0.37847222222222221</v>
      </c>
      <c r="I2738" s="25">
        <v>0.55902777777777779</v>
      </c>
      <c r="J2738" s="20">
        <v>20</v>
      </c>
      <c r="K2738" s="20">
        <v>0</v>
      </c>
      <c r="L2738" s="20">
        <v>20</v>
      </c>
      <c r="M2738" s="26">
        <v>0</v>
      </c>
      <c r="N2738" s="20"/>
    </row>
    <row r="2739" spans="3:14">
      <c r="C2739" s="21">
        <v>45934</v>
      </c>
      <c r="D2739" s="20" t="s">
        <v>252</v>
      </c>
      <c r="E2739" s="20" t="s">
        <v>36</v>
      </c>
      <c r="F2739" s="20" t="s">
        <v>272</v>
      </c>
      <c r="G2739" s="20">
        <v>78</v>
      </c>
      <c r="H2739" s="25">
        <v>0.89236111111111116</v>
      </c>
      <c r="I2739" s="25">
        <v>0.96875</v>
      </c>
      <c r="J2739" s="20">
        <v>15</v>
      </c>
      <c r="K2739" s="20">
        <v>4</v>
      </c>
      <c r="L2739" s="20">
        <v>11</v>
      </c>
      <c r="M2739" s="26">
        <v>26.666666666666668</v>
      </c>
      <c r="N2739" s="20"/>
    </row>
    <row r="2740" spans="3:14">
      <c r="C2740" s="21">
        <v>45934</v>
      </c>
      <c r="D2740" s="20" t="s">
        <v>252</v>
      </c>
      <c r="E2740" s="20" t="s">
        <v>13</v>
      </c>
      <c r="F2740" s="20" t="s">
        <v>272</v>
      </c>
      <c r="G2740" s="20">
        <v>60</v>
      </c>
      <c r="H2740" s="25">
        <v>0.60763888888888884</v>
      </c>
      <c r="I2740" s="25">
        <v>0.71527777777777779</v>
      </c>
      <c r="J2740" s="20">
        <v>30</v>
      </c>
      <c r="K2740" s="20">
        <v>6</v>
      </c>
      <c r="L2740" s="20">
        <v>24</v>
      </c>
      <c r="M2740" s="26">
        <v>20</v>
      </c>
      <c r="N2740" s="20"/>
    </row>
    <row r="2741" spans="3:14">
      <c r="C2741" s="21">
        <v>45934</v>
      </c>
      <c r="D2741" s="20" t="s">
        <v>13</v>
      </c>
      <c r="E2741" s="20" t="s">
        <v>111</v>
      </c>
      <c r="F2741" s="20" t="s">
        <v>265</v>
      </c>
      <c r="G2741" s="20">
        <v>104</v>
      </c>
      <c r="H2741" s="25">
        <v>0.90625</v>
      </c>
      <c r="I2741" s="25">
        <v>0.27430555555555558</v>
      </c>
      <c r="J2741" s="20">
        <v>27</v>
      </c>
      <c r="K2741" s="20">
        <v>2</v>
      </c>
      <c r="L2741" s="20">
        <v>25</v>
      </c>
      <c r="M2741" s="26">
        <v>7.4074074074074074</v>
      </c>
      <c r="N2741" s="20"/>
    </row>
    <row r="2742" spans="3:14">
      <c r="C2742" s="21">
        <v>45934</v>
      </c>
      <c r="D2742" s="20" t="s">
        <v>13</v>
      </c>
      <c r="E2742" s="20" t="s">
        <v>392</v>
      </c>
      <c r="F2742" s="20" t="s">
        <v>250</v>
      </c>
      <c r="G2742" s="20">
        <v>1355</v>
      </c>
      <c r="H2742" s="25">
        <v>0.46875</v>
      </c>
      <c r="I2742" s="25">
        <v>0.50694444444444442</v>
      </c>
      <c r="J2742" s="20">
        <v>30</v>
      </c>
      <c r="K2742" s="20">
        <v>12</v>
      </c>
      <c r="L2742" s="20">
        <v>18</v>
      </c>
      <c r="M2742" s="26">
        <v>40</v>
      </c>
      <c r="N2742" s="20"/>
    </row>
    <row r="2743" spans="3:14">
      <c r="C2743" s="21">
        <v>45934</v>
      </c>
      <c r="D2743" s="20" t="s">
        <v>13</v>
      </c>
      <c r="E2743" s="20" t="s">
        <v>192</v>
      </c>
      <c r="F2743" s="20" t="s">
        <v>250</v>
      </c>
      <c r="G2743" s="20">
        <v>765</v>
      </c>
      <c r="H2743" s="25">
        <v>0.67361111111111116</v>
      </c>
      <c r="I2743" s="25">
        <v>0.79166666666666663</v>
      </c>
      <c r="J2743" s="20">
        <v>45</v>
      </c>
      <c r="K2743" s="20">
        <v>0</v>
      </c>
      <c r="L2743" s="20">
        <v>45</v>
      </c>
      <c r="M2743" s="26">
        <v>0</v>
      </c>
      <c r="N2743" s="20"/>
    </row>
    <row r="2744" spans="3:14">
      <c r="C2744" s="21">
        <v>45934</v>
      </c>
      <c r="D2744" s="20" t="s">
        <v>13</v>
      </c>
      <c r="E2744" s="20" t="s">
        <v>183</v>
      </c>
      <c r="F2744" s="20" t="s">
        <v>174</v>
      </c>
      <c r="G2744" s="20">
        <v>6002</v>
      </c>
      <c r="H2744" s="25">
        <v>0.60069444444444442</v>
      </c>
      <c r="I2744" s="25">
        <v>0.85069444444444442</v>
      </c>
      <c r="J2744" s="20">
        <v>20</v>
      </c>
      <c r="K2744" s="20">
        <v>0</v>
      </c>
      <c r="L2744" s="20">
        <v>20</v>
      </c>
      <c r="M2744" s="26">
        <v>0</v>
      </c>
      <c r="N2744" s="20"/>
    </row>
    <row r="2745" spans="3:14">
      <c r="C2745" s="21">
        <v>45934</v>
      </c>
      <c r="D2745" s="20" t="s">
        <v>13</v>
      </c>
      <c r="E2745" s="20" t="s">
        <v>530</v>
      </c>
      <c r="F2745" s="20" t="s">
        <v>531</v>
      </c>
      <c r="G2745" s="20">
        <v>857</v>
      </c>
      <c r="H2745" s="25">
        <v>0.63888888888888884</v>
      </c>
      <c r="I2745" s="25">
        <v>0.75694444444444442</v>
      </c>
      <c r="J2745" s="20">
        <v>31</v>
      </c>
      <c r="K2745" s="20">
        <v>0</v>
      </c>
      <c r="L2745" s="20">
        <v>31</v>
      </c>
      <c r="M2745" s="26">
        <v>0</v>
      </c>
      <c r="N2745" s="20"/>
    </row>
    <row r="2746" spans="3:14">
      <c r="C2746" s="21">
        <v>45934</v>
      </c>
      <c r="D2746" s="20" t="s">
        <v>261</v>
      </c>
      <c r="E2746" s="20" t="s">
        <v>252</v>
      </c>
      <c r="F2746" s="20" t="s">
        <v>272</v>
      </c>
      <c r="G2746" s="20">
        <v>1784</v>
      </c>
      <c r="H2746" s="25">
        <v>0.51041666666666663</v>
      </c>
      <c r="I2746" s="25">
        <v>0.55902777777777779</v>
      </c>
      <c r="J2746" s="20">
        <v>30</v>
      </c>
      <c r="K2746" s="20">
        <v>6</v>
      </c>
      <c r="L2746" s="20">
        <v>24</v>
      </c>
      <c r="M2746" s="26">
        <v>20</v>
      </c>
      <c r="N2746" s="20"/>
    </row>
    <row r="2747" spans="3:14">
      <c r="C2747" s="21">
        <v>45934</v>
      </c>
      <c r="D2747" s="20" t="s">
        <v>261</v>
      </c>
      <c r="E2747" s="20" t="s">
        <v>252</v>
      </c>
      <c r="F2747" s="20" t="s">
        <v>272</v>
      </c>
      <c r="G2747" s="20">
        <v>1794</v>
      </c>
      <c r="H2747" s="25">
        <v>0.79166666666666663</v>
      </c>
      <c r="I2747" s="25">
        <v>0.84375</v>
      </c>
      <c r="J2747" s="20">
        <v>15</v>
      </c>
      <c r="K2747" s="20">
        <v>4</v>
      </c>
      <c r="L2747" s="20">
        <v>11</v>
      </c>
      <c r="M2747" s="26">
        <v>26.666666666666668</v>
      </c>
      <c r="N2747" s="20"/>
    </row>
    <row r="2748" spans="3:14">
      <c r="C2748" s="21">
        <v>45934</v>
      </c>
      <c r="D2748" s="20" t="s">
        <v>241</v>
      </c>
      <c r="E2748" s="20" t="s">
        <v>13</v>
      </c>
      <c r="F2748" s="20" t="s">
        <v>250</v>
      </c>
      <c r="G2748" s="20">
        <v>1852</v>
      </c>
      <c r="H2748" s="25">
        <v>0.54861111111111116</v>
      </c>
      <c r="I2748" s="25">
        <v>0.67361111111111116</v>
      </c>
      <c r="J2748" s="20">
        <v>30</v>
      </c>
      <c r="K2748" s="20">
        <v>0</v>
      </c>
      <c r="L2748" s="20">
        <v>30</v>
      </c>
      <c r="M2748" s="26">
        <v>0</v>
      </c>
      <c r="N2748" s="20"/>
    </row>
    <row r="2749" spans="3:14">
      <c r="C2749" s="21">
        <v>45934</v>
      </c>
      <c r="D2749" s="20" t="s">
        <v>530</v>
      </c>
      <c r="E2749" s="20" t="s">
        <v>13</v>
      </c>
      <c r="F2749" s="20" t="s">
        <v>531</v>
      </c>
      <c r="G2749" s="20">
        <v>858</v>
      </c>
      <c r="H2749" s="25">
        <v>0.86805555555555558</v>
      </c>
      <c r="I2749" s="25">
        <v>0.625</v>
      </c>
      <c r="J2749" s="20">
        <v>31</v>
      </c>
      <c r="K2749" s="20">
        <v>0</v>
      </c>
      <c r="L2749" s="20">
        <v>31</v>
      </c>
      <c r="M2749" s="26">
        <v>0</v>
      </c>
      <c r="N2749" s="20"/>
    </row>
    <row r="2750" spans="3:14">
      <c r="C2750" s="21">
        <v>45935</v>
      </c>
      <c r="D2750" s="20" t="s">
        <v>33</v>
      </c>
      <c r="E2750" s="20" t="s">
        <v>147</v>
      </c>
      <c r="F2750" s="20" t="s">
        <v>181</v>
      </c>
      <c r="G2750" s="20">
        <v>1304</v>
      </c>
      <c r="H2750" s="25">
        <v>0.5</v>
      </c>
      <c r="I2750" s="25">
        <v>0.72569444444444442</v>
      </c>
      <c r="J2750" s="20">
        <v>12</v>
      </c>
      <c r="K2750" s="20">
        <v>0</v>
      </c>
      <c r="L2750" s="20">
        <v>12</v>
      </c>
      <c r="M2750" s="26">
        <v>0</v>
      </c>
      <c r="N2750" s="20"/>
    </row>
    <row r="2751" spans="3:14">
      <c r="C2751" s="21">
        <v>45935</v>
      </c>
      <c r="D2751" s="20" t="s">
        <v>354</v>
      </c>
      <c r="E2751" s="20" t="s">
        <v>36</v>
      </c>
      <c r="F2751" s="20" t="s">
        <v>355</v>
      </c>
      <c r="G2751" s="20">
        <v>107</v>
      </c>
      <c r="H2751" s="25">
        <v>0.48958333333333331</v>
      </c>
      <c r="I2751" s="25">
        <v>0.64930555555555558</v>
      </c>
      <c r="J2751" s="20">
        <v>12</v>
      </c>
      <c r="K2751" s="20">
        <v>0</v>
      </c>
      <c r="L2751" s="20">
        <v>12</v>
      </c>
      <c r="M2751" s="26">
        <v>0</v>
      </c>
      <c r="N2751" s="20"/>
    </row>
    <row r="2752" spans="3:14">
      <c r="C2752" s="21">
        <v>45935</v>
      </c>
      <c r="D2752" s="20" t="s">
        <v>354</v>
      </c>
      <c r="E2752" s="20" t="s">
        <v>13</v>
      </c>
      <c r="F2752" s="20" t="s">
        <v>355</v>
      </c>
      <c r="G2752" s="20">
        <v>109</v>
      </c>
      <c r="H2752" s="25">
        <v>0.44444444444444442</v>
      </c>
      <c r="I2752" s="25">
        <v>0.64236111111111116</v>
      </c>
      <c r="J2752" s="20">
        <v>30</v>
      </c>
      <c r="K2752" s="20">
        <v>4</v>
      </c>
      <c r="L2752" s="20">
        <v>26</v>
      </c>
      <c r="M2752" s="26">
        <v>13.333333333333334</v>
      </c>
      <c r="N2752" s="20"/>
    </row>
    <row r="2753" spans="3:14">
      <c r="C2753" s="21">
        <v>45935</v>
      </c>
      <c r="D2753" s="20" t="s">
        <v>484</v>
      </c>
      <c r="E2753" s="20" t="s">
        <v>563</v>
      </c>
      <c r="F2753" s="20" t="s">
        <v>548</v>
      </c>
      <c r="G2753" s="20">
        <v>908</v>
      </c>
      <c r="H2753" s="25">
        <v>0.77083333333333337</v>
      </c>
      <c r="I2753" s="25">
        <v>0.83680555555555558</v>
      </c>
      <c r="J2753" s="20">
        <v>32</v>
      </c>
      <c r="K2753" s="20">
        <v>0</v>
      </c>
      <c r="L2753" s="20">
        <v>32</v>
      </c>
      <c r="M2753" s="26">
        <v>0</v>
      </c>
      <c r="N2753" s="20"/>
    </row>
    <row r="2754" spans="3:14">
      <c r="C2754" s="21">
        <v>45935</v>
      </c>
      <c r="D2754" s="20" t="s">
        <v>111</v>
      </c>
      <c r="E2754" s="20" t="s">
        <v>410</v>
      </c>
      <c r="F2754" s="20" t="s">
        <v>265</v>
      </c>
      <c r="G2754" s="20">
        <v>406</v>
      </c>
      <c r="H2754" s="25">
        <v>0.38194444444444442</v>
      </c>
      <c r="I2754" s="25">
        <v>0.77430555555555558</v>
      </c>
      <c r="J2754" s="20">
        <v>27</v>
      </c>
      <c r="K2754" s="20">
        <v>2</v>
      </c>
      <c r="L2754" s="20">
        <v>25</v>
      </c>
      <c r="M2754" s="26">
        <v>7.4074074074074074</v>
      </c>
      <c r="N2754" s="20"/>
    </row>
    <row r="2755" spans="3:14">
      <c r="C2755" s="21">
        <v>45935</v>
      </c>
      <c r="D2755" s="20" t="s">
        <v>36</v>
      </c>
      <c r="E2755" s="20" t="s">
        <v>354</v>
      </c>
      <c r="F2755" s="20" t="s">
        <v>355</v>
      </c>
      <c r="G2755" s="20">
        <v>108</v>
      </c>
      <c r="H2755" s="25">
        <v>0.69097222222222221</v>
      </c>
      <c r="I2755" s="25">
        <v>0.91666666666666663</v>
      </c>
      <c r="J2755" s="20">
        <v>12</v>
      </c>
      <c r="K2755" s="20">
        <v>0</v>
      </c>
      <c r="L2755" s="20">
        <v>12</v>
      </c>
      <c r="M2755" s="26">
        <v>0</v>
      </c>
      <c r="N2755" s="20"/>
    </row>
    <row r="2756" spans="3:14">
      <c r="C2756" s="21">
        <v>45935</v>
      </c>
      <c r="D2756" s="20" t="s">
        <v>36</v>
      </c>
      <c r="E2756" s="20" t="s">
        <v>484</v>
      </c>
      <c r="F2756" s="20" t="s">
        <v>548</v>
      </c>
      <c r="G2756" s="20">
        <v>711</v>
      </c>
      <c r="H2756" s="25">
        <v>0.5</v>
      </c>
      <c r="I2756" s="25">
        <v>0.65972222222222221</v>
      </c>
      <c r="J2756" s="20">
        <v>12</v>
      </c>
      <c r="K2756" s="20">
        <v>0</v>
      </c>
      <c r="L2756" s="20">
        <v>12</v>
      </c>
      <c r="M2756" s="26">
        <v>0</v>
      </c>
      <c r="N2756" s="20"/>
    </row>
    <row r="2757" spans="3:14">
      <c r="C2757" s="21">
        <v>45935</v>
      </c>
      <c r="D2757" s="20" t="s">
        <v>36</v>
      </c>
      <c r="E2757" s="20" t="s">
        <v>201</v>
      </c>
      <c r="F2757" s="20" t="s">
        <v>202</v>
      </c>
      <c r="G2757" s="20">
        <v>3704</v>
      </c>
      <c r="H2757" s="25">
        <v>0.63194444444444442</v>
      </c>
      <c r="I2757" s="25">
        <v>0.71875</v>
      </c>
      <c r="J2757" s="20">
        <v>12</v>
      </c>
      <c r="K2757" s="20">
        <v>0</v>
      </c>
      <c r="L2757" s="20">
        <v>12</v>
      </c>
      <c r="M2757" s="26">
        <v>0</v>
      </c>
      <c r="N2757" s="20"/>
    </row>
    <row r="2758" spans="3:14">
      <c r="C2758" s="21">
        <v>45935</v>
      </c>
      <c r="D2758" s="20" t="s">
        <v>36</v>
      </c>
      <c r="E2758" s="20" t="s">
        <v>147</v>
      </c>
      <c r="F2758" s="20" t="s">
        <v>181</v>
      </c>
      <c r="G2758" s="20">
        <v>1854</v>
      </c>
      <c r="H2758" s="25">
        <v>0.5</v>
      </c>
      <c r="I2758" s="25">
        <v>0.69097222222222221</v>
      </c>
      <c r="J2758" s="20">
        <v>16</v>
      </c>
      <c r="K2758" s="20">
        <v>7</v>
      </c>
      <c r="L2758" s="20">
        <v>9</v>
      </c>
      <c r="M2758" s="26">
        <v>43.75</v>
      </c>
      <c r="N2758" s="20"/>
    </row>
    <row r="2759" spans="3:14">
      <c r="C2759" s="21">
        <v>45935</v>
      </c>
      <c r="D2759" s="20" t="s">
        <v>36</v>
      </c>
      <c r="E2759" s="20" t="s">
        <v>291</v>
      </c>
      <c r="F2759" s="20" t="s">
        <v>292</v>
      </c>
      <c r="G2759" s="20">
        <v>684</v>
      </c>
      <c r="H2759" s="25">
        <v>0.60069444444444442</v>
      </c>
      <c r="I2759" s="25">
        <v>0.79166666666666663</v>
      </c>
      <c r="J2759" s="20">
        <v>12</v>
      </c>
      <c r="K2759" s="20">
        <v>0</v>
      </c>
      <c r="L2759" s="20">
        <v>12</v>
      </c>
      <c r="M2759" s="26">
        <v>0</v>
      </c>
      <c r="N2759" s="20"/>
    </row>
    <row r="2760" spans="3:14">
      <c r="C2760" s="21">
        <v>45935</v>
      </c>
      <c r="D2760" s="20" t="s">
        <v>36</v>
      </c>
      <c r="E2760" s="20" t="s">
        <v>394</v>
      </c>
      <c r="F2760" s="20" t="s">
        <v>395</v>
      </c>
      <c r="G2760" s="20">
        <v>438</v>
      </c>
      <c r="H2760" s="25">
        <v>0.55902777777777779</v>
      </c>
      <c r="I2760" s="25">
        <v>0.68402777777777779</v>
      </c>
      <c r="J2760" s="20">
        <v>12</v>
      </c>
      <c r="K2760" s="20">
        <v>0</v>
      </c>
      <c r="L2760" s="20">
        <v>12</v>
      </c>
      <c r="M2760" s="26">
        <v>0</v>
      </c>
      <c r="N2760" s="20"/>
    </row>
    <row r="2761" spans="3:14">
      <c r="C2761" s="21">
        <v>45935</v>
      </c>
      <c r="D2761" s="20" t="s">
        <v>37</v>
      </c>
      <c r="E2761" s="20" t="s">
        <v>147</v>
      </c>
      <c r="F2761" s="20" t="s">
        <v>181</v>
      </c>
      <c r="G2761" s="20">
        <v>1318</v>
      </c>
      <c r="H2761" s="25">
        <v>0.76736111111111116</v>
      </c>
      <c r="I2761" s="25">
        <v>0.97916666666666663</v>
      </c>
      <c r="J2761" s="20">
        <v>16</v>
      </c>
      <c r="K2761" s="20">
        <v>8</v>
      </c>
      <c r="L2761" s="20">
        <v>8</v>
      </c>
      <c r="M2761" s="26">
        <v>50</v>
      </c>
      <c r="N2761" s="20"/>
    </row>
    <row r="2762" spans="3:14">
      <c r="C2762" s="21">
        <v>45935</v>
      </c>
      <c r="D2762" s="20" t="s">
        <v>223</v>
      </c>
      <c r="E2762" s="20" t="s">
        <v>13</v>
      </c>
      <c r="F2762" s="20" t="s">
        <v>250</v>
      </c>
      <c r="G2762" s="20">
        <v>872</v>
      </c>
      <c r="H2762" s="25">
        <v>0.64930555555555558</v>
      </c>
      <c r="I2762" s="25">
        <v>0.78819444444444442</v>
      </c>
      <c r="J2762" s="20">
        <v>45</v>
      </c>
      <c r="K2762" s="20">
        <v>2</v>
      </c>
      <c r="L2762" s="20">
        <v>43</v>
      </c>
      <c r="M2762" s="26">
        <v>4.4444444444444446</v>
      </c>
      <c r="N2762" s="20"/>
    </row>
    <row r="2763" spans="3:14">
      <c r="C2763" s="21">
        <v>45935</v>
      </c>
      <c r="D2763" s="20" t="s">
        <v>192</v>
      </c>
      <c r="E2763" s="20" t="s">
        <v>37</v>
      </c>
      <c r="F2763" s="20" t="s">
        <v>193</v>
      </c>
      <c r="G2763" s="20">
        <v>1146</v>
      </c>
      <c r="H2763" s="25">
        <v>0.86111111111111116</v>
      </c>
      <c r="I2763" s="25">
        <v>0.95138888888888884</v>
      </c>
      <c r="J2763" s="20">
        <v>12</v>
      </c>
      <c r="K2763" s="20">
        <v>2</v>
      </c>
      <c r="L2763" s="20">
        <v>10</v>
      </c>
      <c r="M2763" s="26">
        <v>16.666666666666668</v>
      </c>
      <c r="N2763" s="20"/>
    </row>
    <row r="2764" spans="3:14">
      <c r="C2764" s="21">
        <v>45935</v>
      </c>
      <c r="D2764" s="20" t="s">
        <v>192</v>
      </c>
      <c r="E2764" s="20" t="s">
        <v>13</v>
      </c>
      <c r="F2764" s="20" t="s">
        <v>250</v>
      </c>
      <c r="G2764" s="20">
        <v>1332</v>
      </c>
      <c r="H2764" s="25">
        <v>0.27083333333333331</v>
      </c>
      <c r="I2764" s="25">
        <v>0.3888888888888889</v>
      </c>
      <c r="J2764" s="20">
        <v>50</v>
      </c>
      <c r="K2764" s="20">
        <v>0</v>
      </c>
      <c r="L2764" s="20">
        <v>50</v>
      </c>
      <c r="M2764" s="26">
        <v>0</v>
      </c>
      <c r="N2764" s="20"/>
    </row>
    <row r="2765" spans="3:14">
      <c r="C2765" s="21">
        <v>45935</v>
      </c>
      <c r="D2765" s="20" t="s">
        <v>147</v>
      </c>
      <c r="E2765" s="20" t="s">
        <v>33</v>
      </c>
      <c r="F2765" s="20" t="s">
        <v>181</v>
      </c>
      <c r="G2765" s="20">
        <v>1305</v>
      </c>
      <c r="H2765" s="25">
        <v>0.55208333333333337</v>
      </c>
      <c r="I2765" s="25">
        <v>0.70833333333333337</v>
      </c>
      <c r="J2765" s="20">
        <v>12</v>
      </c>
      <c r="K2765" s="20">
        <v>2</v>
      </c>
      <c r="L2765" s="20">
        <v>10</v>
      </c>
      <c r="M2765" s="26">
        <v>16.666666666666668</v>
      </c>
      <c r="N2765" s="20"/>
    </row>
    <row r="2766" spans="3:14">
      <c r="C2766" s="21">
        <v>45935</v>
      </c>
      <c r="D2766" s="20" t="s">
        <v>147</v>
      </c>
      <c r="E2766" s="20" t="s">
        <v>180</v>
      </c>
      <c r="F2766" s="20" t="s">
        <v>181</v>
      </c>
      <c r="G2766" s="20">
        <v>2020</v>
      </c>
      <c r="H2766" s="25">
        <v>0.76736111111111116</v>
      </c>
      <c r="I2766" s="25">
        <v>0.82986111111111116</v>
      </c>
      <c r="J2766" s="20">
        <v>78</v>
      </c>
      <c r="K2766" s="20">
        <v>57</v>
      </c>
      <c r="L2766" s="20">
        <v>21</v>
      </c>
      <c r="M2766" s="26">
        <v>73.07692307692308</v>
      </c>
      <c r="N2766" s="20"/>
    </row>
    <row r="2767" spans="3:14">
      <c r="C2767" s="21">
        <v>45935</v>
      </c>
      <c r="D2767" s="20" t="s">
        <v>147</v>
      </c>
      <c r="E2767" s="20" t="s">
        <v>180</v>
      </c>
      <c r="F2767" s="20" t="s">
        <v>181</v>
      </c>
      <c r="G2767" s="20">
        <v>2026</v>
      </c>
      <c r="H2767" s="25">
        <v>0.89236111111111116</v>
      </c>
      <c r="I2767" s="25">
        <v>0.95486111111111116</v>
      </c>
      <c r="J2767" s="20">
        <v>12</v>
      </c>
      <c r="K2767" s="20">
        <v>0</v>
      </c>
      <c r="L2767" s="20">
        <v>12</v>
      </c>
      <c r="M2767" s="26">
        <v>0</v>
      </c>
      <c r="N2767" s="20"/>
    </row>
    <row r="2768" spans="3:14">
      <c r="C2768" s="21">
        <v>45935</v>
      </c>
      <c r="D2768" s="20" t="s">
        <v>147</v>
      </c>
      <c r="E2768" s="20" t="s">
        <v>36</v>
      </c>
      <c r="F2768" s="20" t="s">
        <v>181</v>
      </c>
      <c r="G2768" s="20">
        <v>1855</v>
      </c>
      <c r="H2768" s="25">
        <v>0.59722222222222221</v>
      </c>
      <c r="I2768" s="25">
        <v>0.71180555555555558</v>
      </c>
      <c r="J2768" s="20">
        <v>16</v>
      </c>
      <c r="K2768" s="20">
        <v>0</v>
      </c>
      <c r="L2768" s="20">
        <v>16</v>
      </c>
      <c r="M2768" s="26">
        <v>0</v>
      </c>
      <c r="N2768" s="20"/>
    </row>
    <row r="2769" spans="3:14">
      <c r="C2769" s="21">
        <v>45935</v>
      </c>
      <c r="D2769" s="20" t="s">
        <v>147</v>
      </c>
      <c r="E2769" s="20" t="s">
        <v>37</v>
      </c>
      <c r="F2769" s="20" t="s">
        <v>181</v>
      </c>
      <c r="G2769" s="20">
        <v>1317</v>
      </c>
      <c r="H2769" s="25">
        <v>0.58680555555555558</v>
      </c>
      <c r="I2769" s="25">
        <v>0.72569444444444442</v>
      </c>
      <c r="J2769" s="20">
        <v>16</v>
      </c>
      <c r="K2769" s="20">
        <v>0</v>
      </c>
      <c r="L2769" s="20">
        <v>16</v>
      </c>
      <c r="M2769" s="26">
        <v>0</v>
      </c>
      <c r="N2769" s="20"/>
    </row>
    <row r="2770" spans="3:14">
      <c r="C2770" s="21">
        <v>45935</v>
      </c>
      <c r="D2770" s="20" t="s">
        <v>147</v>
      </c>
      <c r="E2770" s="20" t="s">
        <v>13</v>
      </c>
      <c r="F2770" s="20" t="s">
        <v>181</v>
      </c>
      <c r="G2770" s="20">
        <v>1859</v>
      </c>
      <c r="H2770" s="25">
        <v>0.55208333333333337</v>
      </c>
      <c r="I2770" s="25">
        <v>0.70138888888888884</v>
      </c>
      <c r="J2770" s="20">
        <v>52</v>
      </c>
      <c r="K2770" s="20">
        <v>52</v>
      </c>
      <c r="L2770" s="20">
        <v>0</v>
      </c>
      <c r="M2770" s="26">
        <v>100</v>
      </c>
      <c r="N2770" s="20"/>
    </row>
    <row r="2771" spans="3:14">
      <c r="C2771" s="21">
        <v>45935</v>
      </c>
      <c r="D2771" s="20" t="s">
        <v>147</v>
      </c>
      <c r="E2771" s="20" t="s">
        <v>22</v>
      </c>
      <c r="F2771" s="20" t="s">
        <v>181</v>
      </c>
      <c r="G2771" s="20">
        <v>1313</v>
      </c>
      <c r="H2771" s="25">
        <v>0.59375</v>
      </c>
      <c r="I2771" s="25">
        <v>0.72569444444444442</v>
      </c>
      <c r="J2771" s="20">
        <v>12</v>
      </c>
      <c r="K2771" s="20">
        <v>0</v>
      </c>
      <c r="L2771" s="20">
        <v>12</v>
      </c>
      <c r="M2771" s="26">
        <v>0</v>
      </c>
      <c r="N2771" s="20"/>
    </row>
    <row r="2772" spans="3:14">
      <c r="C2772" s="21">
        <v>45935</v>
      </c>
      <c r="D2772" s="20" t="s">
        <v>13</v>
      </c>
      <c r="E2772" s="20" t="s">
        <v>354</v>
      </c>
      <c r="F2772" s="20" t="s">
        <v>355</v>
      </c>
      <c r="G2772" s="20">
        <v>110</v>
      </c>
      <c r="H2772" s="25">
        <v>0.69097222222222221</v>
      </c>
      <c r="I2772" s="25">
        <v>0.94097222222222221</v>
      </c>
      <c r="J2772" s="20">
        <v>30</v>
      </c>
      <c r="K2772" s="20">
        <v>0</v>
      </c>
      <c r="L2772" s="20">
        <v>30</v>
      </c>
      <c r="M2772" s="26">
        <v>0</v>
      </c>
      <c r="N2772" s="20"/>
    </row>
    <row r="2773" spans="3:14">
      <c r="C2773" s="21">
        <v>45935</v>
      </c>
      <c r="D2773" s="20" t="s">
        <v>13</v>
      </c>
      <c r="E2773" s="20" t="s">
        <v>484</v>
      </c>
      <c r="F2773" s="20" t="s">
        <v>548</v>
      </c>
      <c r="G2773" s="20">
        <v>701</v>
      </c>
      <c r="H2773" s="25">
        <v>0.53125</v>
      </c>
      <c r="I2773" s="25">
        <v>0.71527777777777779</v>
      </c>
      <c r="J2773" s="20">
        <v>20</v>
      </c>
      <c r="K2773" s="20">
        <v>0</v>
      </c>
      <c r="L2773" s="20">
        <v>20</v>
      </c>
      <c r="M2773" s="26">
        <v>0</v>
      </c>
      <c r="N2773" s="20"/>
    </row>
    <row r="2774" spans="3:14">
      <c r="C2774" s="21">
        <v>45935</v>
      </c>
      <c r="D2774" s="20" t="s">
        <v>13</v>
      </c>
      <c r="E2774" s="20" t="s">
        <v>201</v>
      </c>
      <c r="F2774" s="20" t="s">
        <v>250</v>
      </c>
      <c r="G2774" s="20">
        <v>601</v>
      </c>
      <c r="H2774" s="25">
        <v>0.69097222222222221</v>
      </c>
      <c r="I2774" s="25">
        <v>0.78819444444444442</v>
      </c>
      <c r="J2774" s="20">
        <v>50</v>
      </c>
      <c r="K2774" s="20">
        <v>0</v>
      </c>
      <c r="L2774" s="20">
        <v>50</v>
      </c>
      <c r="M2774" s="26">
        <v>0</v>
      </c>
      <c r="N2774" s="20"/>
    </row>
    <row r="2775" spans="3:14">
      <c r="C2775" s="21">
        <v>45935</v>
      </c>
      <c r="D2775" s="20" t="s">
        <v>13</v>
      </c>
      <c r="E2775" s="20" t="s">
        <v>223</v>
      </c>
      <c r="F2775" s="20" t="s">
        <v>250</v>
      </c>
      <c r="G2775" s="20">
        <v>871</v>
      </c>
      <c r="H2775" s="25">
        <v>0.48958333333333331</v>
      </c>
      <c r="I2775" s="25">
        <v>0.62152777777777779</v>
      </c>
      <c r="J2775" s="20">
        <v>45</v>
      </c>
      <c r="K2775" s="20">
        <v>12</v>
      </c>
      <c r="L2775" s="20">
        <v>33</v>
      </c>
      <c r="M2775" s="26">
        <v>26.666666666666668</v>
      </c>
      <c r="N2775" s="20"/>
    </row>
    <row r="2776" spans="3:14">
      <c r="C2776" s="21">
        <v>45935</v>
      </c>
      <c r="D2776" s="20" t="s">
        <v>13</v>
      </c>
      <c r="E2776" s="20" t="s">
        <v>147</v>
      </c>
      <c r="F2776" s="20" t="s">
        <v>181</v>
      </c>
      <c r="G2776" s="20">
        <v>1858</v>
      </c>
      <c r="H2776" s="25">
        <v>0.49652777777777779</v>
      </c>
      <c r="I2776" s="25">
        <v>0.71527777777777779</v>
      </c>
      <c r="J2776" s="20">
        <v>50</v>
      </c>
      <c r="K2776" s="20">
        <v>48</v>
      </c>
      <c r="L2776" s="20">
        <v>2</v>
      </c>
      <c r="M2776" s="26">
        <v>96</v>
      </c>
      <c r="N2776" s="20"/>
    </row>
    <row r="2777" spans="3:14">
      <c r="C2777" s="21">
        <v>45935</v>
      </c>
      <c r="D2777" s="20" t="s">
        <v>13</v>
      </c>
      <c r="E2777" s="20" t="s">
        <v>236</v>
      </c>
      <c r="F2777" s="20" t="s">
        <v>250</v>
      </c>
      <c r="G2777" s="20">
        <v>809</v>
      </c>
      <c r="H2777" s="25">
        <v>0.49652777777777779</v>
      </c>
      <c r="I2777" s="25">
        <v>0.61805555555555558</v>
      </c>
      <c r="J2777" s="20">
        <v>45</v>
      </c>
      <c r="K2777" s="20">
        <v>2</v>
      </c>
      <c r="L2777" s="20">
        <v>43</v>
      </c>
      <c r="M2777" s="26">
        <v>4.4444444444444446</v>
      </c>
      <c r="N2777" s="20"/>
    </row>
    <row r="2778" spans="3:14">
      <c r="C2778" s="21">
        <v>45935</v>
      </c>
      <c r="D2778" s="20" t="s">
        <v>13</v>
      </c>
      <c r="E2778" s="20" t="s">
        <v>291</v>
      </c>
      <c r="F2778" s="20" t="s">
        <v>292</v>
      </c>
      <c r="G2778" s="20">
        <v>686</v>
      </c>
      <c r="H2778" s="25">
        <v>0.70833333333333337</v>
      </c>
      <c r="I2778" s="25">
        <v>0.92013888888888884</v>
      </c>
      <c r="J2778" s="20">
        <v>26</v>
      </c>
      <c r="K2778" s="20">
        <v>0</v>
      </c>
      <c r="L2778" s="20">
        <v>26</v>
      </c>
      <c r="M2778" s="26">
        <v>0</v>
      </c>
      <c r="N2778" s="20"/>
    </row>
    <row r="2779" spans="3:14">
      <c r="C2779" s="21">
        <v>45935</v>
      </c>
      <c r="D2779" s="20" t="s">
        <v>13</v>
      </c>
      <c r="E2779" s="20" t="s">
        <v>375</v>
      </c>
      <c r="F2779" s="20" t="s">
        <v>278</v>
      </c>
      <c r="G2779" s="20">
        <v>775</v>
      </c>
      <c r="H2779" s="25">
        <v>0.33333333333333331</v>
      </c>
      <c r="I2779" s="25">
        <v>0.44444444444444442</v>
      </c>
      <c r="J2779" s="20">
        <v>30</v>
      </c>
      <c r="K2779" s="20">
        <v>0</v>
      </c>
      <c r="L2779" s="20">
        <v>30</v>
      </c>
      <c r="M2779" s="26">
        <v>0</v>
      </c>
      <c r="N2779" s="20"/>
    </row>
    <row r="2780" spans="3:14">
      <c r="C2780" s="21">
        <v>45935</v>
      </c>
      <c r="D2780" s="20" t="s">
        <v>13</v>
      </c>
      <c r="E2780" s="20" t="s">
        <v>350</v>
      </c>
      <c r="F2780" s="20" t="s">
        <v>278</v>
      </c>
      <c r="G2780" s="20">
        <v>897</v>
      </c>
      <c r="H2780" s="25">
        <v>0.84375</v>
      </c>
      <c r="I2780" s="25">
        <v>0.24652777777777779</v>
      </c>
      <c r="J2780" s="20">
        <v>120</v>
      </c>
      <c r="K2780" s="20">
        <v>10</v>
      </c>
      <c r="L2780" s="20">
        <v>110</v>
      </c>
      <c r="M2780" s="26">
        <v>8.3333333333333339</v>
      </c>
      <c r="N2780" s="20"/>
    </row>
    <row r="2781" spans="3:14">
      <c r="C2781" s="21">
        <v>45935</v>
      </c>
      <c r="D2781" s="20" t="s">
        <v>13</v>
      </c>
      <c r="E2781" s="20" t="s">
        <v>394</v>
      </c>
      <c r="F2781" s="20" t="s">
        <v>395</v>
      </c>
      <c r="G2781" s="20">
        <v>434</v>
      </c>
      <c r="H2781" s="25">
        <v>0.64583333333333337</v>
      </c>
      <c r="I2781" s="25">
        <v>0.79513888888888884</v>
      </c>
      <c r="J2781" s="20">
        <v>81</v>
      </c>
      <c r="K2781" s="20">
        <v>3</v>
      </c>
      <c r="L2781" s="20">
        <v>78</v>
      </c>
      <c r="M2781" s="26">
        <v>3.7037037037037037</v>
      </c>
      <c r="N2781" s="20"/>
    </row>
    <row r="2782" spans="3:14">
      <c r="C2782" s="21">
        <v>45935</v>
      </c>
      <c r="D2782" s="20" t="s">
        <v>424</v>
      </c>
      <c r="E2782" s="20" t="s">
        <v>13</v>
      </c>
      <c r="F2782" s="20" t="s">
        <v>549</v>
      </c>
      <c r="G2782" s="20">
        <v>5114</v>
      </c>
      <c r="H2782" s="25">
        <v>0.44097222222222221</v>
      </c>
      <c r="I2782" s="25">
        <v>0.50694444444444442</v>
      </c>
      <c r="J2782" s="20">
        <v>189</v>
      </c>
      <c r="K2782" s="20">
        <v>36</v>
      </c>
      <c r="L2782" s="20">
        <v>153</v>
      </c>
      <c r="M2782" s="26">
        <v>19.047619047619047</v>
      </c>
      <c r="N2782" s="20"/>
    </row>
    <row r="2783" spans="3:14">
      <c r="C2783" s="21">
        <v>45935</v>
      </c>
      <c r="D2783" s="20" t="s">
        <v>234</v>
      </c>
      <c r="E2783" s="20" t="s">
        <v>52</v>
      </c>
      <c r="F2783" s="20" t="s">
        <v>549</v>
      </c>
      <c r="G2783" s="20">
        <v>5118</v>
      </c>
      <c r="H2783" s="25">
        <v>0.74305555555555558</v>
      </c>
      <c r="I2783" s="25">
        <v>0.84375</v>
      </c>
      <c r="J2783" s="20">
        <v>189</v>
      </c>
      <c r="K2783" s="20">
        <v>136</v>
      </c>
      <c r="L2783" s="20">
        <v>53</v>
      </c>
      <c r="M2783" s="26">
        <v>71.957671957671963</v>
      </c>
      <c r="N2783" s="20"/>
    </row>
    <row r="2784" spans="3:14">
      <c r="C2784" s="21">
        <v>45935</v>
      </c>
      <c r="D2784" s="20" t="s">
        <v>358</v>
      </c>
      <c r="E2784" s="20" t="s">
        <v>13</v>
      </c>
      <c r="F2784" s="20" t="s">
        <v>528</v>
      </c>
      <c r="G2784" s="20">
        <v>415</v>
      </c>
      <c r="H2784" s="25">
        <v>0.34722222222222221</v>
      </c>
      <c r="I2784" s="25">
        <v>0.47569444444444442</v>
      </c>
      <c r="J2784" s="20">
        <v>36</v>
      </c>
      <c r="K2784" s="20">
        <v>0</v>
      </c>
      <c r="L2784" s="20">
        <v>36</v>
      </c>
      <c r="M2784" s="26">
        <v>0</v>
      </c>
      <c r="N2784" s="20"/>
    </row>
    <row r="2785" spans="3:14">
      <c r="C2785" s="21">
        <v>45935</v>
      </c>
      <c r="D2785" s="20" t="s">
        <v>358</v>
      </c>
      <c r="E2785" s="20" t="s">
        <v>13</v>
      </c>
      <c r="F2785" s="20" t="s">
        <v>278</v>
      </c>
      <c r="G2785" s="20">
        <v>788</v>
      </c>
      <c r="H2785" s="25">
        <v>0.88888888888888884</v>
      </c>
      <c r="I2785" s="25">
        <v>1.3888888888888888E-2</v>
      </c>
      <c r="J2785" s="20">
        <v>45</v>
      </c>
      <c r="K2785" s="20">
        <v>0</v>
      </c>
      <c r="L2785" s="20">
        <v>45</v>
      </c>
      <c r="M2785" s="26">
        <v>0</v>
      </c>
      <c r="N2785" s="20"/>
    </row>
    <row r="2786" spans="3:14">
      <c r="C2786" s="21">
        <v>45935</v>
      </c>
      <c r="D2786" s="20" t="s">
        <v>236</v>
      </c>
      <c r="E2786" s="20" t="s">
        <v>13</v>
      </c>
      <c r="F2786" s="20" t="s">
        <v>250</v>
      </c>
      <c r="G2786" s="20">
        <v>808</v>
      </c>
      <c r="H2786" s="25">
        <v>0.51736111111111116</v>
      </c>
      <c r="I2786" s="25">
        <v>0.64930555555555558</v>
      </c>
      <c r="J2786" s="20">
        <v>45</v>
      </c>
      <c r="K2786" s="20">
        <v>41</v>
      </c>
      <c r="L2786" s="20">
        <v>4</v>
      </c>
      <c r="M2786" s="26">
        <v>91.111111111111114</v>
      </c>
      <c r="N2786" s="20"/>
    </row>
    <row r="2787" spans="3:14">
      <c r="C2787" s="21">
        <v>45935</v>
      </c>
      <c r="D2787" s="20" t="s">
        <v>291</v>
      </c>
      <c r="E2787" s="20" t="s">
        <v>36</v>
      </c>
      <c r="F2787" s="20" t="s">
        <v>292</v>
      </c>
      <c r="G2787" s="20">
        <v>683</v>
      </c>
      <c r="H2787" s="25">
        <v>0.45833333333333331</v>
      </c>
      <c r="I2787" s="25">
        <v>0.56944444444444442</v>
      </c>
      <c r="J2787" s="20">
        <v>12</v>
      </c>
      <c r="K2787" s="20">
        <v>0</v>
      </c>
      <c r="L2787" s="20">
        <v>12</v>
      </c>
      <c r="M2787" s="26">
        <v>0</v>
      </c>
      <c r="N2787" s="20"/>
    </row>
    <row r="2788" spans="3:14">
      <c r="C2788" s="21">
        <v>45935</v>
      </c>
      <c r="D2788" s="20" t="s">
        <v>291</v>
      </c>
      <c r="E2788" s="20" t="s">
        <v>13</v>
      </c>
      <c r="F2788" s="20" t="s">
        <v>292</v>
      </c>
      <c r="G2788" s="20">
        <v>685</v>
      </c>
      <c r="H2788" s="25">
        <v>0.54861111111111116</v>
      </c>
      <c r="I2788" s="25">
        <v>0.68055555555555558</v>
      </c>
      <c r="J2788" s="20">
        <v>26</v>
      </c>
      <c r="K2788" s="20">
        <v>0</v>
      </c>
      <c r="L2788" s="20">
        <v>26</v>
      </c>
      <c r="M2788" s="26">
        <v>0</v>
      </c>
      <c r="N2788" s="20"/>
    </row>
    <row r="2789" spans="3:14">
      <c r="C2789" s="21">
        <v>45935</v>
      </c>
      <c r="D2789" s="20" t="s">
        <v>291</v>
      </c>
      <c r="E2789" s="20" t="s">
        <v>301</v>
      </c>
      <c r="F2789" s="20" t="s">
        <v>292</v>
      </c>
      <c r="G2789" s="20">
        <v>317</v>
      </c>
      <c r="H2789" s="25">
        <v>0.82986111111111116</v>
      </c>
      <c r="I2789" s="25">
        <v>0.86458333333333337</v>
      </c>
      <c r="J2789" s="20">
        <v>12</v>
      </c>
      <c r="K2789" s="20">
        <v>0</v>
      </c>
      <c r="L2789" s="20">
        <v>12</v>
      </c>
      <c r="M2789" s="26">
        <v>0</v>
      </c>
      <c r="N2789" s="20"/>
    </row>
    <row r="2790" spans="3:14">
      <c r="C2790" s="21">
        <v>45935</v>
      </c>
      <c r="D2790" s="20" t="s">
        <v>291</v>
      </c>
      <c r="E2790" s="20" t="s">
        <v>301</v>
      </c>
      <c r="F2790" s="20" t="s">
        <v>292</v>
      </c>
      <c r="G2790" s="20">
        <v>361</v>
      </c>
      <c r="H2790" s="25">
        <v>0.96875</v>
      </c>
      <c r="I2790" s="25">
        <v>0.99930555555555556</v>
      </c>
      <c r="J2790" s="20">
        <v>26</v>
      </c>
      <c r="K2790" s="20">
        <v>0</v>
      </c>
      <c r="L2790" s="20">
        <v>26</v>
      </c>
      <c r="M2790" s="26">
        <v>0</v>
      </c>
      <c r="N2790" s="20"/>
    </row>
    <row r="2791" spans="3:14">
      <c r="C2791" s="21">
        <v>45935</v>
      </c>
      <c r="D2791" s="20" t="s">
        <v>375</v>
      </c>
      <c r="E2791" s="20" t="s">
        <v>13</v>
      </c>
      <c r="F2791" s="20" t="s">
        <v>278</v>
      </c>
      <c r="G2791" s="20">
        <v>776</v>
      </c>
      <c r="H2791" s="25">
        <v>0.4861111111111111</v>
      </c>
      <c r="I2791" s="25">
        <v>0.60069444444444442</v>
      </c>
      <c r="J2791" s="20">
        <v>45</v>
      </c>
      <c r="K2791" s="20">
        <v>0</v>
      </c>
      <c r="L2791" s="20">
        <v>45</v>
      </c>
      <c r="M2791" s="26">
        <v>0</v>
      </c>
      <c r="N2791" s="20"/>
    </row>
    <row r="2792" spans="3:14">
      <c r="C2792" s="21">
        <v>45935</v>
      </c>
      <c r="D2792" s="20" t="s">
        <v>301</v>
      </c>
      <c r="E2792" s="20" t="s">
        <v>291</v>
      </c>
      <c r="F2792" s="20" t="s">
        <v>292</v>
      </c>
      <c r="G2792" s="20">
        <v>362</v>
      </c>
      <c r="H2792" s="25">
        <v>0.2361111111111111</v>
      </c>
      <c r="I2792" s="25">
        <v>0.27083333333333331</v>
      </c>
      <c r="J2792" s="20">
        <v>26</v>
      </c>
      <c r="K2792" s="20">
        <v>0</v>
      </c>
      <c r="L2792" s="20">
        <v>26</v>
      </c>
      <c r="M2792" s="26">
        <v>0</v>
      </c>
      <c r="N2792" s="20"/>
    </row>
    <row r="2793" spans="3:14">
      <c r="C2793" s="21">
        <v>45935</v>
      </c>
      <c r="D2793" s="20" t="s">
        <v>301</v>
      </c>
      <c r="E2793" s="20" t="s">
        <v>291</v>
      </c>
      <c r="F2793" s="20" t="s">
        <v>292</v>
      </c>
      <c r="G2793" s="20">
        <v>312</v>
      </c>
      <c r="H2793" s="25">
        <v>0.4201388888888889</v>
      </c>
      <c r="I2793" s="25">
        <v>0.4548611111111111</v>
      </c>
      <c r="J2793" s="20">
        <v>12</v>
      </c>
      <c r="K2793" s="20">
        <v>0</v>
      </c>
      <c r="L2793" s="20">
        <v>12</v>
      </c>
      <c r="M2793" s="26">
        <v>0</v>
      </c>
      <c r="N2793" s="20"/>
    </row>
    <row r="2794" spans="3:14">
      <c r="C2794" s="21">
        <v>45935</v>
      </c>
      <c r="D2794" s="20" t="s">
        <v>22</v>
      </c>
      <c r="E2794" s="20" t="s">
        <v>147</v>
      </c>
      <c r="F2794" s="20" t="s">
        <v>181</v>
      </c>
      <c r="G2794" s="20">
        <v>1302</v>
      </c>
      <c r="H2794" s="25">
        <v>0.4826388888888889</v>
      </c>
      <c r="I2794" s="25">
        <v>0.6875</v>
      </c>
      <c r="J2794" s="20">
        <v>12</v>
      </c>
      <c r="K2794" s="20">
        <v>2</v>
      </c>
      <c r="L2794" s="20">
        <v>10</v>
      </c>
      <c r="M2794" s="26">
        <v>16.666666666666668</v>
      </c>
      <c r="N2794" s="20"/>
    </row>
    <row r="2795" spans="3:14">
      <c r="C2795" s="21">
        <v>45935</v>
      </c>
      <c r="D2795" s="20" t="s">
        <v>22</v>
      </c>
      <c r="E2795" s="20" t="s">
        <v>424</v>
      </c>
      <c r="F2795" s="20" t="s">
        <v>549</v>
      </c>
      <c r="G2795" s="20">
        <v>5113</v>
      </c>
      <c r="H2795" s="25">
        <v>0.33333333333333331</v>
      </c>
      <c r="I2795" s="25">
        <v>0.40625</v>
      </c>
      <c r="J2795" s="20">
        <v>189</v>
      </c>
      <c r="K2795" s="20">
        <v>69</v>
      </c>
      <c r="L2795" s="20">
        <v>120</v>
      </c>
      <c r="M2795" s="26">
        <v>36.507936507936506</v>
      </c>
      <c r="N2795" s="20"/>
    </row>
    <row r="2796" spans="3:14">
      <c r="C2796" s="21">
        <v>45935</v>
      </c>
      <c r="D2796" s="20" t="s">
        <v>394</v>
      </c>
      <c r="E2796" s="20" t="s">
        <v>36</v>
      </c>
      <c r="F2796" s="20" t="s">
        <v>395</v>
      </c>
      <c r="G2796" s="20">
        <v>437</v>
      </c>
      <c r="H2796" s="25">
        <v>0.3888888888888889</v>
      </c>
      <c r="I2796" s="25">
        <v>0.52083333333333337</v>
      </c>
      <c r="J2796" s="20">
        <v>12</v>
      </c>
      <c r="K2796" s="20">
        <v>0</v>
      </c>
      <c r="L2796" s="20">
        <v>12</v>
      </c>
      <c r="M2796" s="26">
        <v>0</v>
      </c>
      <c r="N2796" s="20"/>
    </row>
    <row r="2797" spans="3:14">
      <c r="C2797" s="21">
        <v>45935</v>
      </c>
      <c r="D2797" s="20" t="s">
        <v>394</v>
      </c>
      <c r="E2797" s="20" t="s">
        <v>13</v>
      </c>
      <c r="F2797" s="20" t="s">
        <v>395</v>
      </c>
      <c r="G2797" s="20">
        <v>433</v>
      </c>
      <c r="H2797" s="25">
        <v>0.44444444444444442</v>
      </c>
      <c r="I2797" s="25">
        <v>0.60763888888888884</v>
      </c>
      <c r="J2797" s="20">
        <v>35</v>
      </c>
      <c r="K2797" s="20">
        <v>0</v>
      </c>
      <c r="L2797" s="20">
        <v>35</v>
      </c>
      <c r="M2797" s="26">
        <v>0</v>
      </c>
      <c r="N2797" s="20"/>
    </row>
    <row r="2798" spans="3:14">
      <c r="C2798" s="21">
        <v>45935</v>
      </c>
      <c r="D2798" s="20" t="s">
        <v>394</v>
      </c>
      <c r="E2798" s="20" t="s">
        <v>543</v>
      </c>
      <c r="F2798" s="20" t="s">
        <v>395</v>
      </c>
      <c r="G2798" s="20">
        <v>723</v>
      </c>
      <c r="H2798" s="25">
        <v>0.89583333333333337</v>
      </c>
      <c r="I2798" s="25">
        <v>0.13194444444444445</v>
      </c>
      <c r="J2798" s="20">
        <v>46</v>
      </c>
      <c r="K2798" s="20">
        <v>3</v>
      </c>
      <c r="L2798" s="20">
        <v>43</v>
      </c>
      <c r="M2798" s="26">
        <v>6.5217391304347823</v>
      </c>
      <c r="N2798" s="20"/>
    </row>
    <row r="2799" spans="3:14">
      <c r="C2799" s="21">
        <v>45935</v>
      </c>
      <c r="D2799" s="20" t="s">
        <v>24</v>
      </c>
      <c r="E2799" s="20" t="s">
        <v>234</v>
      </c>
      <c r="F2799" s="20" t="s">
        <v>549</v>
      </c>
      <c r="G2799" s="20">
        <v>5117</v>
      </c>
      <c r="H2799" s="25">
        <v>0.625</v>
      </c>
      <c r="I2799" s="25">
        <v>0.70833333333333337</v>
      </c>
      <c r="J2799" s="20">
        <v>189</v>
      </c>
      <c r="K2799" s="20">
        <v>126</v>
      </c>
      <c r="L2799" s="20">
        <v>63</v>
      </c>
      <c r="M2799" s="26">
        <v>66.666666666666671</v>
      </c>
      <c r="N2799" s="20"/>
    </row>
    <row r="2800" spans="3:14">
      <c r="C2800" s="21">
        <v>45936</v>
      </c>
      <c r="D2800" s="20" t="s">
        <v>185</v>
      </c>
      <c r="E2800" s="20" t="s">
        <v>13</v>
      </c>
      <c r="F2800" s="20" t="s">
        <v>186</v>
      </c>
      <c r="G2800" s="20">
        <v>920</v>
      </c>
      <c r="H2800" s="25">
        <v>0.63888888888888884</v>
      </c>
      <c r="I2800" s="25">
        <v>0.78125</v>
      </c>
      <c r="J2800" s="20">
        <v>30</v>
      </c>
      <c r="K2800" s="20">
        <v>30</v>
      </c>
      <c r="L2800" s="20">
        <v>0</v>
      </c>
      <c r="M2800" s="26">
        <v>100</v>
      </c>
      <c r="N2800" s="20"/>
    </row>
    <row r="2801" spans="3:14">
      <c r="C2801" s="21">
        <v>45936</v>
      </c>
      <c r="D2801" s="20" t="s">
        <v>36</v>
      </c>
      <c r="E2801" s="20" t="s">
        <v>183</v>
      </c>
      <c r="F2801" s="20" t="s">
        <v>174</v>
      </c>
      <c r="G2801" s="20">
        <v>1336</v>
      </c>
      <c r="H2801" s="25">
        <v>0.58680555555555558</v>
      </c>
      <c r="I2801" s="25">
        <v>0.82291666666666663</v>
      </c>
      <c r="J2801" s="20">
        <v>10</v>
      </c>
      <c r="K2801" s="20">
        <v>0</v>
      </c>
      <c r="L2801" s="20">
        <v>10</v>
      </c>
      <c r="M2801" s="26">
        <v>0</v>
      </c>
      <c r="N2801" s="20"/>
    </row>
    <row r="2802" spans="3:14">
      <c r="C2802" s="21">
        <v>45936</v>
      </c>
      <c r="D2802" s="20" t="s">
        <v>37</v>
      </c>
      <c r="E2802" s="20" t="s">
        <v>183</v>
      </c>
      <c r="F2802" s="20" t="s">
        <v>561</v>
      </c>
      <c r="G2802" s="20">
        <v>2722</v>
      </c>
      <c r="H2802" s="25">
        <v>0.67013888888888884</v>
      </c>
      <c r="I2802" s="25">
        <v>0.93055555555555558</v>
      </c>
      <c r="J2802" s="20">
        <v>10</v>
      </c>
      <c r="K2802" s="20">
        <v>0</v>
      </c>
      <c r="L2802" s="20">
        <v>10</v>
      </c>
      <c r="M2802" s="26">
        <v>0</v>
      </c>
      <c r="N2802" s="20"/>
    </row>
    <row r="2803" spans="3:14">
      <c r="C2803" s="21">
        <v>45936</v>
      </c>
      <c r="D2803" s="20" t="s">
        <v>173</v>
      </c>
      <c r="E2803" s="20" t="s">
        <v>36</v>
      </c>
      <c r="F2803" s="20" t="s">
        <v>174</v>
      </c>
      <c r="G2803" s="20">
        <v>1335</v>
      </c>
      <c r="H2803" s="25">
        <v>0.40277777777777779</v>
      </c>
      <c r="I2803" s="25">
        <v>0.54513888888888884</v>
      </c>
      <c r="J2803" s="20">
        <v>10</v>
      </c>
      <c r="K2803" s="20">
        <v>0</v>
      </c>
      <c r="L2803" s="20">
        <v>10</v>
      </c>
      <c r="M2803" s="26">
        <v>0</v>
      </c>
      <c r="N2803" s="20"/>
    </row>
    <row r="2804" spans="3:14">
      <c r="C2804" s="21">
        <v>45936</v>
      </c>
      <c r="D2804" s="20" t="s">
        <v>173</v>
      </c>
      <c r="E2804" s="20" t="s">
        <v>37</v>
      </c>
      <c r="F2804" s="20" t="s">
        <v>561</v>
      </c>
      <c r="G2804" s="20">
        <v>2721</v>
      </c>
      <c r="H2804" s="25">
        <v>0.45833333333333331</v>
      </c>
      <c r="I2804" s="25">
        <v>0.62847222222222221</v>
      </c>
      <c r="J2804" s="20">
        <v>10</v>
      </c>
      <c r="K2804" s="20">
        <v>0</v>
      </c>
      <c r="L2804" s="20">
        <v>10</v>
      </c>
      <c r="M2804" s="26">
        <v>0</v>
      </c>
      <c r="N2804" s="20"/>
    </row>
    <row r="2805" spans="3:14">
      <c r="C2805" s="21">
        <v>45936</v>
      </c>
      <c r="D2805" s="20" t="s">
        <v>173</v>
      </c>
      <c r="E2805" s="20" t="s">
        <v>13</v>
      </c>
      <c r="F2805" s="20" t="s">
        <v>174</v>
      </c>
      <c r="G2805" s="20">
        <v>1002</v>
      </c>
      <c r="H2805" s="25">
        <v>0.3125</v>
      </c>
      <c r="I2805" s="25">
        <v>0.4861111111111111</v>
      </c>
      <c r="J2805" s="20">
        <v>20</v>
      </c>
      <c r="K2805" s="20">
        <v>0</v>
      </c>
      <c r="L2805" s="20">
        <v>20</v>
      </c>
      <c r="M2805" s="26">
        <v>0</v>
      </c>
      <c r="N2805" s="20"/>
    </row>
    <row r="2806" spans="3:14">
      <c r="C2806" s="21">
        <v>45936</v>
      </c>
      <c r="D2806" s="20" t="s">
        <v>173</v>
      </c>
      <c r="E2806" s="20" t="s">
        <v>54</v>
      </c>
      <c r="F2806" s="20" t="s">
        <v>174</v>
      </c>
      <c r="G2806" s="20">
        <v>1014</v>
      </c>
      <c r="H2806" s="25">
        <v>0.39583333333333331</v>
      </c>
      <c r="I2806" s="25">
        <v>0.58333333333333337</v>
      </c>
      <c r="J2806" s="20">
        <v>88</v>
      </c>
      <c r="K2806" s="20">
        <v>63</v>
      </c>
      <c r="L2806" s="20">
        <v>25</v>
      </c>
      <c r="M2806" s="26">
        <v>71.590909090909093</v>
      </c>
      <c r="N2806" s="20"/>
    </row>
    <row r="2807" spans="3:14">
      <c r="C2807" s="21">
        <v>45936</v>
      </c>
      <c r="D2807" s="20" t="s">
        <v>547</v>
      </c>
      <c r="E2807" s="20" t="s">
        <v>394</v>
      </c>
      <c r="F2807" s="20" t="s">
        <v>395</v>
      </c>
      <c r="G2807" s="20">
        <v>730</v>
      </c>
      <c r="H2807" s="25">
        <v>0.22916666666666666</v>
      </c>
      <c r="I2807" s="25">
        <v>0.30902777777777779</v>
      </c>
      <c r="J2807" s="20">
        <v>46</v>
      </c>
      <c r="K2807" s="20">
        <v>0</v>
      </c>
      <c r="L2807" s="20">
        <v>46</v>
      </c>
      <c r="M2807" s="26">
        <v>0</v>
      </c>
      <c r="N2807" s="20"/>
    </row>
    <row r="2808" spans="3:14">
      <c r="C2808" s="21">
        <v>45936</v>
      </c>
      <c r="D2808" s="20" t="s">
        <v>52</v>
      </c>
      <c r="E2808" s="20" t="s">
        <v>147</v>
      </c>
      <c r="F2808" s="20" t="s">
        <v>549</v>
      </c>
      <c r="G2808" s="20">
        <v>5115</v>
      </c>
      <c r="H2808" s="25">
        <v>0.33333333333333331</v>
      </c>
      <c r="I2808" s="25">
        <v>0.53125</v>
      </c>
      <c r="J2808" s="20">
        <v>189</v>
      </c>
      <c r="K2808" s="20">
        <v>189</v>
      </c>
      <c r="L2808" s="20">
        <v>0</v>
      </c>
      <c r="M2808" s="26">
        <v>100</v>
      </c>
      <c r="N2808" s="20"/>
    </row>
    <row r="2809" spans="3:14">
      <c r="C2809" s="21">
        <v>45936</v>
      </c>
      <c r="D2809" s="20" t="s">
        <v>147</v>
      </c>
      <c r="E2809" s="20" t="s">
        <v>180</v>
      </c>
      <c r="F2809" s="20" t="s">
        <v>181</v>
      </c>
      <c r="G2809" s="20">
        <v>2232</v>
      </c>
      <c r="H2809" s="25">
        <v>5.5555555555555552E-2</v>
      </c>
      <c r="I2809" s="25">
        <v>0.11805555555555555</v>
      </c>
      <c r="J2809" s="20">
        <v>16</v>
      </c>
      <c r="K2809" s="20">
        <v>8</v>
      </c>
      <c r="L2809" s="20">
        <v>8</v>
      </c>
      <c r="M2809" s="26">
        <v>50</v>
      </c>
      <c r="N2809" s="20"/>
    </row>
    <row r="2810" spans="3:14">
      <c r="C2810" s="21">
        <v>45936</v>
      </c>
      <c r="D2810" s="20" t="s">
        <v>147</v>
      </c>
      <c r="E2810" s="20" t="s">
        <v>51</v>
      </c>
      <c r="F2810" s="20" t="s">
        <v>549</v>
      </c>
      <c r="G2810" s="20">
        <v>5116</v>
      </c>
      <c r="H2810" s="25">
        <v>0.56597222222222221</v>
      </c>
      <c r="I2810" s="25">
        <v>0.69097222222222221</v>
      </c>
      <c r="J2810" s="20">
        <v>189</v>
      </c>
      <c r="K2810" s="20">
        <v>139</v>
      </c>
      <c r="L2810" s="20">
        <v>50</v>
      </c>
      <c r="M2810" s="26">
        <v>73.544973544973544</v>
      </c>
      <c r="N2810" s="20"/>
    </row>
    <row r="2811" spans="3:14">
      <c r="C2811" s="21">
        <v>45936</v>
      </c>
      <c r="D2811" s="20" t="s">
        <v>551</v>
      </c>
      <c r="E2811" s="20" t="s">
        <v>13</v>
      </c>
      <c r="F2811" s="20" t="s">
        <v>250</v>
      </c>
      <c r="G2811" s="20">
        <v>716</v>
      </c>
      <c r="H2811" s="25">
        <v>0.47916666666666669</v>
      </c>
      <c r="I2811" s="25">
        <v>0.62152777777777779</v>
      </c>
      <c r="J2811" s="20">
        <v>45</v>
      </c>
      <c r="K2811" s="20">
        <v>6</v>
      </c>
      <c r="L2811" s="20">
        <v>39</v>
      </c>
      <c r="M2811" s="26">
        <v>13.333333333333334</v>
      </c>
      <c r="N2811" s="20"/>
    </row>
    <row r="2812" spans="3:14">
      <c r="C2812" s="21">
        <v>45936</v>
      </c>
      <c r="D2812" s="20" t="s">
        <v>13</v>
      </c>
      <c r="E2812" s="20" t="s">
        <v>185</v>
      </c>
      <c r="F2812" s="20" t="s">
        <v>186</v>
      </c>
      <c r="G2812" s="20">
        <v>921</v>
      </c>
      <c r="H2812" s="25">
        <v>0.81597222222222221</v>
      </c>
      <c r="I2812" s="25">
        <v>2.0833333333333332E-2</v>
      </c>
      <c r="J2812" s="20">
        <v>4</v>
      </c>
      <c r="K2812" s="20">
        <v>0</v>
      </c>
      <c r="L2812" s="20">
        <v>4</v>
      </c>
      <c r="M2812" s="26">
        <v>0</v>
      </c>
      <c r="N2812" s="20"/>
    </row>
    <row r="2813" spans="3:14">
      <c r="C2813" s="21">
        <v>45936</v>
      </c>
      <c r="D2813" s="20" t="s">
        <v>13</v>
      </c>
      <c r="E2813" s="20" t="s">
        <v>185</v>
      </c>
      <c r="F2813" s="20" t="s">
        <v>186</v>
      </c>
      <c r="G2813" s="20">
        <v>921</v>
      </c>
      <c r="H2813" s="25">
        <v>0.81597222222222221</v>
      </c>
      <c r="I2813" s="25">
        <v>0.99930555555555556</v>
      </c>
      <c r="J2813" s="20">
        <v>26</v>
      </c>
      <c r="K2813" s="20">
        <v>0</v>
      </c>
      <c r="L2813" s="20">
        <v>26</v>
      </c>
      <c r="M2813" s="26">
        <v>0</v>
      </c>
      <c r="N2813" s="20"/>
    </row>
    <row r="2814" spans="3:14">
      <c r="C2814" s="21">
        <v>45936</v>
      </c>
      <c r="D2814" s="20" t="s">
        <v>13</v>
      </c>
      <c r="E2814" s="20" t="s">
        <v>147</v>
      </c>
      <c r="F2814" s="20" t="s">
        <v>475</v>
      </c>
      <c r="G2814" s="20">
        <v>1683</v>
      </c>
      <c r="H2814" s="25">
        <v>0.38194444444444442</v>
      </c>
      <c r="I2814" s="25">
        <v>0.57986111111111116</v>
      </c>
      <c r="J2814" s="20">
        <v>30</v>
      </c>
      <c r="K2814" s="20">
        <v>0</v>
      </c>
      <c r="L2814" s="20">
        <v>30</v>
      </c>
      <c r="M2814" s="26">
        <v>0</v>
      </c>
      <c r="N2814" s="20"/>
    </row>
    <row r="2815" spans="3:14">
      <c r="C2815" s="21">
        <v>45936</v>
      </c>
      <c r="D2815" s="20" t="s">
        <v>13</v>
      </c>
      <c r="E2815" s="20" t="s">
        <v>147</v>
      </c>
      <c r="F2815" s="20" t="s">
        <v>181</v>
      </c>
      <c r="G2815" s="20">
        <v>1358</v>
      </c>
      <c r="H2815" s="25">
        <v>0.61458333333333337</v>
      </c>
      <c r="I2815" s="25">
        <v>0.83333333333333337</v>
      </c>
      <c r="J2815" s="20">
        <v>27</v>
      </c>
      <c r="K2815" s="20">
        <v>0</v>
      </c>
      <c r="L2815" s="20">
        <v>27</v>
      </c>
      <c r="M2815" s="26">
        <v>0</v>
      </c>
      <c r="N2815" s="20"/>
    </row>
    <row r="2816" spans="3:14">
      <c r="C2816" s="21">
        <v>45936</v>
      </c>
      <c r="D2816" s="20" t="s">
        <v>13</v>
      </c>
      <c r="E2816" s="20" t="s">
        <v>551</v>
      </c>
      <c r="F2816" s="20" t="s">
        <v>250</v>
      </c>
      <c r="G2816" s="20">
        <v>715</v>
      </c>
      <c r="H2816" s="25">
        <v>0.38194444444444442</v>
      </c>
      <c r="I2816" s="25">
        <v>0.44097222222222221</v>
      </c>
      <c r="J2816" s="20">
        <v>45</v>
      </c>
      <c r="K2816" s="20">
        <v>45</v>
      </c>
      <c r="L2816" s="20">
        <v>0</v>
      </c>
      <c r="M2816" s="26">
        <v>100</v>
      </c>
      <c r="N2816" s="20"/>
    </row>
    <row r="2817" spans="3:14">
      <c r="C2817" s="21">
        <v>45936</v>
      </c>
      <c r="D2817" s="20" t="s">
        <v>13</v>
      </c>
      <c r="E2817" s="20" t="s">
        <v>183</v>
      </c>
      <c r="F2817" s="20" t="s">
        <v>174</v>
      </c>
      <c r="G2817" s="20">
        <v>1002</v>
      </c>
      <c r="H2817" s="25">
        <v>0.52777777777777779</v>
      </c>
      <c r="I2817" s="25">
        <v>0.77777777777777779</v>
      </c>
      <c r="J2817" s="20">
        <v>20</v>
      </c>
      <c r="K2817" s="20">
        <v>0</v>
      </c>
      <c r="L2817" s="20">
        <v>20</v>
      </c>
      <c r="M2817" s="26">
        <v>0</v>
      </c>
      <c r="N2817" s="20"/>
    </row>
    <row r="2818" spans="3:14">
      <c r="C2818" s="21">
        <v>45936</v>
      </c>
      <c r="D2818" s="20" t="s">
        <v>13</v>
      </c>
      <c r="E2818" s="20" t="s">
        <v>229</v>
      </c>
      <c r="F2818" s="20" t="s">
        <v>556</v>
      </c>
      <c r="G2818" s="20">
        <v>587</v>
      </c>
      <c r="H2818" s="25">
        <v>0.89583333333333337</v>
      </c>
      <c r="I2818" s="25">
        <v>1.0416666666666666E-2</v>
      </c>
      <c r="J2818" s="20">
        <v>35</v>
      </c>
      <c r="K2818" s="20">
        <v>0</v>
      </c>
      <c r="L2818" s="20">
        <v>35</v>
      </c>
      <c r="M2818" s="26">
        <v>0</v>
      </c>
      <c r="N2818" s="20"/>
    </row>
    <row r="2819" spans="3:14">
      <c r="C2819" s="21">
        <v>45936</v>
      </c>
      <c r="D2819" s="20" t="s">
        <v>13</v>
      </c>
      <c r="E2819" s="20" t="s">
        <v>294</v>
      </c>
      <c r="F2819" s="20" t="s">
        <v>295</v>
      </c>
      <c r="G2819" s="20">
        <v>472</v>
      </c>
      <c r="H2819" s="25">
        <v>0.59722222222222221</v>
      </c>
      <c r="I2819" s="25">
        <v>0.78472222222222221</v>
      </c>
      <c r="J2819" s="20">
        <v>40</v>
      </c>
      <c r="K2819" s="20">
        <v>6</v>
      </c>
      <c r="L2819" s="20">
        <v>34</v>
      </c>
      <c r="M2819" s="26">
        <v>15</v>
      </c>
      <c r="N2819" s="20"/>
    </row>
    <row r="2820" spans="3:14">
      <c r="C2820" s="21">
        <v>45936</v>
      </c>
      <c r="D2820" s="20" t="s">
        <v>350</v>
      </c>
      <c r="E2820" s="20" t="s">
        <v>13</v>
      </c>
      <c r="F2820" s="20" t="s">
        <v>278</v>
      </c>
      <c r="G2820" s="20">
        <v>898</v>
      </c>
      <c r="H2820" s="25">
        <v>0.33333333333333331</v>
      </c>
      <c r="I2820" s="25">
        <v>0.52083333333333337</v>
      </c>
      <c r="J2820" s="20">
        <v>80</v>
      </c>
      <c r="K2820" s="20">
        <v>35</v>
      </c>
      <c r="L2820" s="20">
        <v>45</v>
      </c>
      <c r="M2820" s="26">
        <v>43.75</v>
      </c>
      <c r="N2820" s="20"/>
    </row>
    <row r="2821" spans="3:14">
      <c r="C2821" s="21">
        <v>45936</v>
      </c>
      <c r="D2821" s="20" t="s">
        <v>394</v>
      </c>
      <c r="E2821" s="20" t="s">
        <v>13</v>
      </c>
      <c r="F2821" s="20" t="s">
        <v>395</v>
      </c>
      <c r="G2821" s="20">
        <v>433</v>
      </c>
      <c r="H2821" s="25">
        <v>0.44444444444444442</v>
      </c>
      <c r="I2821" s="25">
        <v>0.60763888888888884</v>
      </c>
      <c r="J2821" s="20">
        <v>46</v>
      </c>
      <c r="K2821" s="20">
        <v>0</v>
      </c>
      <c r="L2821" s="20">
        <v>46</v>
      </c>
      <c r="M2821" s="26">
        <v>0</v>
      </c>
      <c r="N2821" s="20"/>
    </row>
    <row r="2822" spans="3:14">
      <c r="C2822" s="21">
        <v>45936</v>
      </c>
      <c r="D2822" s="20" t="s">
        <v>24</v>
      </c>
      <c r="E2822" s="20" t="s">
        <v>183</v>
      </c>
      <c r="F2822" s="20" t="s">
        <v>174</v>
      </c>
      <c r="G2822" s="20">
        <v>1010</v>
      </c>
      <c r="H2822" s="25">
        <v>0.70833333333333337</v>
      </c>
      <c r="I2822" s="25">
        <v>0.96875</v>
      </c>
      <c r="J2822" s="20">
        <v>88</v>
      </c>
      <c r="K2822" s="20">
        <v>65</v>
      </c>
      <c r="L2822" s="20">
        <v>23</v>
      </c>
      <c r="M2822" s="26">
        <v>73.86363636363636</v>
      </c>
      <c r="N2822" s="20"/>
    </row>
    <row r="2823" spans="3:14">
      <c r="C2823" s="21">
        <v>45937</v>
      </c>
      <c r="D2823" s="20" t="s">
        <v>33</v>
      </c>
      <c r="E2823" s="20" t="s">
        <v>147</v>
      </c>
      <c r="F2823" s="20" t="s">
        <v>181</v>
      </c>
      <c r="G2823" s="20">
        <v>1304</v>
      </c>
      <c r="H2823" s="25">
        <v>0.5</v>
      </c>
      <c r="I2823" s="25">
        <v>0.72569444444444442</v>
      </c>
      <c r="J2823" s="20">
        <v>12</v>
      </c>
      <c r="K2823" s="20">
        <v>0</v>
      </c>
      <c r="L2823" s="20">
        <v>12</v>
      </c>
      <c r="M2823" s="26">
        <v>0</v>
      </c>
      <c r="N2823" s="20"/>
    </row>
    <row r="2824" spans="3:14">
      <c r="C2824" s="21">
        <v>45937</v>
      </c>
      <c r="D2824" s="20" t="s">
        <v>36</v>
      </c>
      <c r="E2824" s="20" t="s">
        <v>147</v>
      </c>
      <c r="F2824" s="20" t="s">
        <v>181</v>
      </c>
      <c r="G2824" s="20">
        <v>1854</v>
      </c>
      <c r="H2824" s="25">
        <v>0.5</v>
      </c>
      <c r="I2824" s="25">
        <v>0.69097222222222221</v>
      </c>
      <c r="J2824" s="20">
        <v>16</v>
      </c>
      <c r="K2824" s="20">
        <v>0</v>
      </c>
      <c r="L2824" s="20">
        <v>16</v>
      </c>
      <c r="M2824" s="26">
        <v>0</v>
      </c>
      <c r="N2824" s="20"/>
    </row>
    <row r="2825" spans="3:14">
      <c r="C2825" s="21">
        <v>45937</v>
      </c>
      <c r="D2825" s="20" t="s">
        <v>37</v>
      </c>
      <c r="E2825" s="20" t="s">
        <v>147</v>
      </c>
      <c r="F2825" s="20" t="s">
        <v>181</v>
      </c>
      <c r="G2825" s="20">
        <v>1316</v>
      </c>
      <c r="H2825" s="25">
        <v>0.50347222222222221</v>
      </c>
      <c r="I2825" s="25">
        <v>0.71875</v>
      </c>
      <c r="J2825" s="20">
        <v>16</v>
      </c>
      <c r="K2825" s="20">
        <v>0</v>
      </c>
      <c r="L2825" s="20">
        <v>16</v>
      </c>
      <c r="M2825" s="26">
        <v>0</v>
      </c>
      <c r="N2825" s="20"/>
    </row>
    <row r="2826" spans="3:14">
      <c r="C2826" s="21">
        <v>45937</v>
      </c>
      <c r="D2826" s="20" t="s">
        <v>252</v>
      </c>
      <c r="E2826" s="20" t="s">
        <v>36</v>
      </c>
      <c r="F2826" s="20" t="s">
        <v>272</v>
      </c>
      <c r="G2826" s="20">
        <v>74</v>
      </c>
      <c r="H2826" s="25">
        <v>0.375</v>
      </c>
      <c r="I2826" s="25">
        <v>0.4513888888888889</v>
      </c>
      <c r="J2826" s="20">
        <v>14</v>
      </c>
      <c r="K2826" s="20">
        <v>0</v>
      </c>
      <c r="L2826" s="20">
        <v>14</v>
      </c>
      <c r="M2826" s="26">
        <v>0</v>
      </c>
      <c r="N2826" s="20"/>
    </row>
    <row r="2827" spans="3:14">
      <c r="C2827" s="21">
        <v>45937</v>
      </c>
      <c r="D2827" s="20" t="s">
        <v>252</v>
      </c>
      <c r="E2827" s="20" t="s">
        <v>36</v>
      </c>
      <c r="F2827" s="20" t="s">
        <v>272</v>
      </c>
      <c r="G2827" s="20">
        <v>78</v>
      </c>
      <c r="H2827" s="25">
        <v>0.89236111111111116</v>
      </c>
      <c r="I2827" s="25">
        <v>0.96875</v>
      </c>
      <c r="J2827" s="20">
        <v>15</v>
      </c>
      <c r="K2827" s="20">
        <v>0</v>
      </c>
      <c r="L2827" s="20">
        <v>15</v>
      </c>
      <c r="M2827" s="26">
        <v>0</v>
      </c>
      <c r="N2827" s="20"/>
    </row>
    <row r="2828" spans="3:14">
      <c r="C2828" s="21">
        <v>45937</v>
      </c>
      <c r="D2828" s="20" t="s">
        <v>252</v>
      </c>
      <c r="E2828" s="20" t="s">
        <v>13</v>
      </c>
      <c r="F2828" s="20" t="s">
        <v>272</v>
      </c>
      <c r="G2828" s="20">
        <v>58</v>
      </c>
      <c r="H2828" s="25">
        <v>0.375</v>
      </c>
      <c r="I2828" s="25">
        <v>0.4513888888888889</v>
      </c>
      <c r="J2828" s="20">
        <v>23</v>
      </c>
      <c r="K2828" s="20">
        <v>6</v>
      </c>
      <c r="L2828" s="20">
        <v>17</v>
      </c>
      <c r="M2828" s="26">
        <v>26.086956521739129</v>
      </c>
      <c r="N2828" s="20"/>
    </row>
    <row r="2829" spans="3:14">
      <c r="C2829" s="21">
        <v>45937</v>
      </c>
      <c r="D2829" s="20" t="s">
        <v>252</v>
      </c>
      <c r="E2829" s="20" t="s">
        <v>13</v>
      </c>
      <c r="F2829" s="20" t="s">
        <v>272</v>
      </c>
      <c r="G2829" s="20">
        <v>60</v>
      </c>
      <c r="H2829" s="25">
        <v>0.60763888888888884</v>
      </c>
      <c r="I2829" s="25">
        <v>0.71527777777777779</v>
      </c>
      <c r="J2829" s="20">
        <v>30</v>
      </c>
      <c r="K2829" s="20">
        <v>0</v>
      </c>
      <c r="L2829" s="20">
        <v>30</v>
      </c>
      <c r="M2829" s="26">
        <v>0</v>
      </c>
      <c r="N2829" s="20"/>
    </row>
    <row r="2830" spans="3:14">
      <c r="C2830" s="21">
        <v>45937</v>
      </c>
      <c r="D2830" s="20" t="s">
        <v>147</v>
      </c>
      <c r="E2830" s="20" t="s">
        <v>33</v>
      </c>
      <c r="F2830" s="20" t="s">
        <v>181</v>
      </c>
      <c r="G2830" s="20">
        <v>1305</v>
      </c>
      <c r="H2830" s="25">
        <v>0.55208333333333337</v>
      </c>
      <c r="I2830" s="25">
        <v>0.70833333333333337</v>
      </c>
      <c r="J2830" s="20">
        <v>12</v>
      </c>
      <c r="K2830" s="20">
        <v>0</v>
      </c>
      <c r="L2830" s="20">
        <v>12</v>
      </c>
      <c r="M2830" s="26">
        <v>0</v>
      </c>
      <c r="N2830" s="20"/>
    </row>
    <row r="2831" spans="3:14">
      <c r="C2831" s="21">
        <v>45937</v>
      </c>
      <c r="D2831" s="20" t="s">
        <v>147</v>
      </c>
      <c r="E2831" s="20" t="s">
        <v>180</v>
      </c>
      <c r="F2831" s="20" t="s">
        <v>181</v>
      </c>
      <c r="G2831" s="20">
        <v>2020</v>
      </c>
      <c r="H2831" s="25">
        <v>0.76736111111111116</v>
      </c>
      <c r="I2831" s="25">
        <v>0.82986111111111116</v>
      </c>
      <c r="J2831" s="20">
        <v>58</v>
      </c>
      <c r="K2831" s="20">
        <v>2</v>
      </c>
      <c r="L2831" s="20">
        <v>56</v>
      </c>
      <c r="M2831" s="26">
        <v>3.4482758620689653</v>
      </c>
      <c r="N2831" s="20"/>
    </row>
    <row r="2832" spans="3:14">
      <c r="C2832" s="21">
        <v>45937</v>
      </c>
      <c r="D2832" s="20" t="s">
        <v>147</v>
      </c>
      <c r="E2832" s="20" t="s">
        <v>180</v>
      </c>
      <c r="F2832" s="20" t="s">
        <v>181</v>
      </c>
      <c r="G2832" s="20">
        <v>2022</v>
      </c>
      <c r="H2832" s="25">
        <v>0.83680555555555558</v>
      </c>
      <c r="I2832" s="25">
        <v>0.90277777777777779</v>
      </c>
      <c r="J2832" s="20">
        <v>28</v>
      </c>
      <c r="K2832" s="20">
        <v>0</v>
      </c>
      <c r="L2832" s="20">
        <v>28</v>
      </c>
      <c r="M2832" s="26">
        <v>0</v>
      </c>
      <c r="N2832" s="20"/>
    </row>
    <row r="2833" spans="3:14">
      <c r="C2833" s="21">
        <v>45937</v>
      </c>
      <c r="D2833" s="20" t="s">
        <v>147</v>
      </c>
      <c r="E2833" s="20" t="s">
        <v>36</v>
      </c>
      <c r="F2833" s="20" t="s">
        <v>181</v>
      </c>
      <c r="G2833" s="20">
        <v>1855</v>
      </c>
      <c r="H2833" s="25">
        <v>0.59722222222222221</v>
      </c>
      <c r="I2833" s="25">
        <v>0.71180555555555558</v>
      </c>
      <c r="J2833" s="20">
        <v>16</v>
      </c>
      <c r="K2833" s="20">
        <v>0</v>
      </c>
      <c r="L2833" s="20">
        <v>16</v>
      </c>
      <c r="M2833" s="26">
        <v>0</v>
      </c>
      <c r="N2833" s="20"/>
    </row>
    <row r="2834" spans="3:14">
      <c r="C2834" s="21">
        <v>45937</v>
      </c>
      <c r="D2834" s="20" t="s">
        <v>147</v>
      </c>
      <c r="E2834" s="20" t="s">
        <v>37</v>
      </c>
      <c r="F2834" s="20" t="s">
        <v>181</v>
      </c>
      <c r="G2834" s="20">
        <v>1315</v>
      </c>
      <c r="H2834" s="25">
        <v>0.32291666666666669</v>
      </c>
      <c r="I2834" s="25">
        <v>0.46180555555555558</v>
      </c>
      <c r="J2834" s="20">
        <v>16</v>
      </c>
      <c r="K2834" s="20">
        <v>0</v>
      </c>
      <c r="L2834" s="20">
        <v>16</v>
      </c>
      <c r="M2834" s="26">
        <v>0</v>
      </c>
      <c r="N2834" s="20"/>
    </row>
    <row r="2835" spans="3:14">
      <c r="C2835" s="21">
        <v>45937</v>
      </c>
      <c r="D2835" s="20" t="s">
        <v>147</v>
      </c>
      <c r="E2835" s="20" t="s">
        <v>552</v>
      </c>
      <c r="F2835" s="20" t="s">
        <v>181</v>
      </c>
      <c r="G2835" s="20">
        <v>762</v>
      </c>
      <c r="H2835" s="25">
        <v>2.7777777777777776E-2</v>
      </c>
      <c r="I2835" s="25">
        <v>0.26041666666666669</v>
      </c>
      <c r="J2835" s="20">
        <v>27</v>
      </c>
      <c r="K2835" s="20">
        <v>0</v>
      </c>
      <c r="L2835" s="20">
        <v>27</v>
      </c>
      <c r="M2835" s="26">
        <v>0</v>
      </c>
      <c r="N2835" s="20"/>
    </row>
    <row r="2836" spans="3:14">
      <c r="C2836" s="21">
        <v>45937</v>
      </c>
      <c r="D2836" s="20" t="s">
        <v>147</v>
      </c>
      <c r="E2836" s="20" t="s">
        <v>13</v>
      </c>
      <c r="F2836" s="20" t="s">
        <v>181</v>
      </c>
      <c r="G2836" s="20">
        <v>1859</v>
      </c>
      <c r="H2836" s="25">
        <v>0.55208333333333337</v>
      </c>
      <c r="I2836" s="25">
        <v>0.70138888888888884</v>
      </c>
      <c r="J2836" s="20">
        <v>30</v>
      </c>
      <c r="K2836" s="20">
        <v>0</v>
      </c>
      <c r="L2836" s="20">
        <v>30</v>
      </c>
      <c r="M2836" s="26">
        <v>0</v>
      </c>
      <c r="N2836" s="20"/>
    </row>
    <row r="2837" spans="3:14">
      <c r="C2837" s="21">
        <v>45937</v>
      </c>
      <c r="D2837" s="20" t="s">
        <v>147</v>
      </c>
      <c r="E2837" s="20" t="s">
        <v>22</v>
      </c>
      <c r="F2837" s="20" t="s">
        <v>181</v>
      </c>
      <c r="G2837" s="20">
        <v>1313</v>
      </c>
      <c r="H2837" s="25">
        <v>0.59375</v>
      </c>
      <c r="I2837" s="25">
        <v>0.72569444444444442</v>
      </c>
      <c r="J2837" s="20">
        <v>12</v>
      </c>
      <c r="K2837" s="20">
        <v>0</v>
      </c>
      <c r="L2837" s="20">
        <v>12</v>
      </c>
      <c r="M2837" s="26">
        <v>0</v>
      </c>
      <c r="N2837" s="20"/>
    </row>
    <row r="2838" spans="3:14">
      <c r="C2838" s="21">
        <v>45937</v>
      </c>
      <c r="D2838" s="20" t="s">
        <v>13</v>
      </c>
      <c r="E2838" s="20" t="s">
        <v>103</v>
      </c>
      <c r="F2838" s="20" t="s">
        <v>482</v>
      </c>
      <c r="G2838" s="20">
        <v>727</v>
      </c>
      <c r="H2838" s="25">
        <v>0.80555555555555558</v>
      </c>
      <c r="I2838" s="25">
        <v>0.27083333333333331</v>
      </c>
      <c r="J2838" s="20">
        <v>20</v>
      </c>
      <c r="K2838" s="20">
        <v>0</v>
      </c>
      <c r="L2838" s="20">
        <v>20</v>
      </c>
      <c r="M2838" s="26">
        <v>0</v>
      </c>
      <c r="N2838" s="20"/>
    </row>
    <row r="2839" spans="3:14">
      <c r="C2839" s="21">
        <v>45937</v>
      </c>
      <c r="D2839" s="20" t="s">
        <v>13</v>
      </c>
      <c r="E2839" s="20" t="s">
        <v>544</v>
      </c>
      <c r="F2839" s="20" t="s">
        <v>250</v>
      </c>
      <c r="G2839" s="20">
        <v>1241</v>
      </c>
      <c r="H2839" s="25">
        <v>0.66666666666666663</v>
      </c>
      <c r="I2839" s="25">
        <v>0.76388888888888884</v>
      </c>
      <c r="J2839" s="20">
        <v>50</v>
      </c>
      <c r="K2839" s="20">
        <v>0</v>
      </c>
      <c r="L2839" s="20">
        <v>50</v>
      </c>
      <c r="M2839" s="26">
        <v>0</v>
      </c>
      <c r="N2839" s="20"/>
    </row>
    <row r="2840" spans="3:14">
      <c r="C2840" s="21">
        <v>45937</v>
      </c>
      <c r="D2840" s="20" t="s">
        <v>13</v>
      </c>
      <c r="E2840" s="20" t="s">
        <v>545</v>
      </c>
      <c r="F2840" s="20" t="s">
        <v>250</v>
      </c>
      <c r="G2840" s="20">
        <v>689</v>
      </c>
      <c r="H2840" s="25">
        <v>0.71527777777777779</v>
      </c>
      <c r="I2840" s="25">
        <v>0.81597222222222221</v>
      </c>
      <c r="J2840" s="20">
        <v>45</v>
      </c>
      <c r="K2840" s="20">
        <v>6</v>
      </c>
      <c r="L2840" s="20">
        <v>39</v>
      </c>
      <c r="M2840" s="26">
        <v>13.333333333333334</v>
      </c>
      <c r="N2840" s="20"/>
    </row>
    <row r="2841" spans="3:14">
      <c r="C2841" s="21">
        <v>45937</v>
      </c>
      <c r="D2841" s="20" t="s">
        <v>13</v>
      </c>
      <c r="E2841" s="20" t="s">
        <v>147</v>
      </c>
      <c r="F2841" s="20" t="s">
        <v>181</v>
      </c>
      <c r="G2841" s="20">
        <v>1858</v>
      </c>
      <c r="H2841" s="25">
        <v>0.5</v>
      </c>
      <c r="I2841" s="25">
        <v>0.71527777777777779</v>
      </c>
      <c r="J2841" s="20">
        <v>30</v>
      </c>
      <c r="K2841" s="20">
        <v>2</v>
      </c>
      <c r="L2841" s="20">
        <v>28</v>
      </c>
      <c r="M2841" s="26">
        <v>6.666666666666667</v>
      </c>
      <c r="N2841" s="20"/>
    </row>
    <row r="2842" spans="3:14">
      <c r="C2842" s="21">
        <v>45937</v>
      </c>
      <c r="D2842" s="20" t="s">
        <v>13</v>
      </c>
      <c r="E2842" s="20" t="s">
        <v>358</v>
      </c>
      <c r="F2842" s="20" t="s">
        <v>528</v>
      </c>
      <c r="G2842" s="20">
        <v>416</v>
      </c>
      <c r="H2842" s="25">
        <v>0.52083333333333337</v>
      </c>
      <c r="I2842" s="25">
        <v>0.72222222222222221</v>
      </c>
      <c r="J2842" s="20">
        <v>35</v>
      </c>
      <c r="K2842" s="20">
        <v>0</v>
      </c>
      <c r="L2842" s="20">
        <v>35</v>
      </c>
      <c r="M2842" s="26">
        <v>0</v>
      </c>
      <c r="N2842" s="20"/>
    </row>
    <row r="2843" spans="3:14">
      <c r="C2843" s="21">
        <v>45937</v>
      </c>
      <c r="D2843" s="20" t="s">
        <v>13</v>
      </c>
      <c r="E2843" s="20" t="s">
        <v>261</v>
      </c>
      <c r="F2843" s="20" t="s">
        <v>278</v>
      </c>
      <c r="G2843" s="20">
        <v>761</v>
      </c>
      <c r="H2843" s="25">
        <v>0.67361111111111116</v>
      </c>
      <c r="I2843" s="25">
        <v>0.77777777777777779</v>
      </c>
      <c r="J2843" s="20">
        <v>45</v>
      </c>
      <c r="K2843" s="20">
        <v>8</v>
      </c>
      <c r="L2843" s="20">
        <v>37</v>
      </c>
      <c r="M2843" s="26">
        <v>17.777777777777779</v>
      </c>
      <c r="N2843" s="20"/>
    </row>
    <row r="2844" spans="3:14">
      <c r="C2844" s="21">
        <v>45937</v>
      </c>
      <c r="D2844" s="20" t="s">
        <v>358</v>
      </c>
      <c r="E2844" s="20" t="s">
        <v>13</v>
      </c>
      <c r="F2844" s="20" t="s">
        <v>528</v>
      </c>
      <c r="G2844" s="20">
        <v>415</v>
      </c>
      <c r="H2844" s="25">
        <v>0.34722222222222221</v>
      </c>
      <c r="I2844" s="25">
        <v>0.47569444444444442</v>
      </c>
      <c r="J2844" s="20">
        <v>35</v>
      </c>
      <c r="K2844" s="20">
        <v>0</v>
      </c>
      <c r="L2844" s="20">
        <v>35</v>
      </c>
      <c r="M2844" s="26">
        <v>0</v>
      </c>
      <c r="N2844" s="20"/>
    </row>
    <row r="2845" spans="3:14">
      <c r="C2845" s="21">
        <v>45937</v>
      </c>
      <c r="D2845" s="20" t="s">
        <v>261</v>
      </c>
      <c r="E2845" s="20" t="s">
        <v>252</v>
      </c>
      <c r="F2845" s="20" t="s">
        <v>272</v>
      </c>
      <c r="G2845" s="20">
        <v>1784</v>
      </c>
      <c r="H2845" s="25">
        <v>0.51041666666666663</v>
      </c>
      <c r="I2845" s="25">
        <v>0.55902777777777779</v>
      </c>
      <c r="J2845" s="20">
        <v>30</v>
      </c>
      <c r="K2845" s="20">
        <v>0</v>
      </c>
      <c r="L2845" s="20">
        <v>30</v>
      </c>
      <c r="M2845" s="26">
        <v>0</v>
      </c>
      <c r="N2845" s="20"/>
    </row>
    <row r="2846" spans="3:14">
      <c r="C2846" s="21">
        <v>45937</v>
      </c>
      <c r="D2846" s="20" t="s">
        <v>261</v>
      </c>
      <c r="E2846" s="20" t="s">
        <v>252</v>
      </c>
      <c r="F2846" s="20" t="s">
        <v>272</v>
      </c>
      <c r="G2846" s="20">
        <v>1794</v>
      </c>
      <c r="H2846" s="25">
        <v>0.79513888888888884</v>
      </c>
      <c r="I2846" s="25">
        <v>0.84722222222222221</v>
      </c>
      <c r="J2846" s="20">
        <v>15</v>
      </c>
      <c r="K2846" s="20">
        <v>0</v>
      </c>
      <c r="L2846" s="20">
        <v>15</v>
      </c>
      <c r="M2846" s="26">
        <v>0</v>
      </c>
      <c r="N2846" s="20"/>
    </row>
    <row r="2847" spans="3:14">
      <c r="C2847" s="21">
        <v>45937</v>
      </c>
      <c r="D2847" s="20" t="s">
        <v>261</v>
      </c>
      <c r="E2847" s="20" t="s">
        <v>13</v>
      </c>
      <c r="F2847" s="20" t="s">
        <v>278</v>
      </c>
      <c r="G2847" s="20">
        <v>762</v>
      </c>
      <c r="H2847" s="25">
        <v>0.81944444444444442</v>
      </c>
      <c r="I2847" s="25">
        <v>0.92708333333333337</v>
      </c>
      <c r="J2847" s="20">
        <v>45</v>
      </c>
      <c r="K2847" s="20">
        <v>8</v>
      </c>
      <c r="L2847" s="20">
        <v>37</v>
      </c>
      <c r="M2847" s="26">
        <v>17.777777777777779</v>
      </c>
      <c r="N2847" s="20"/>
    </row>
    <row r="2848" spans="3:14">
      <c r="C2848" s="21">
        <v>45937</v>
      </c>
      <c r="D2848" s="20" t="s">
        <v>336</v>
      </c>
      <c r="E2848" s="20" t="s">
        <v>252</v>
      </c>
      <c r="F2848" s="20" t="s">
        <v>272</v>
      </c>
      <c r="G2848" s="20">
        <v>507</v>
      </c>
      <c r="H2848" s="25">
        <v>0.2326388888888889</v>
      </c>
      <c r="I2848" s="25">
        <v>0.29166666666666669</v>
      </c>
      <c r="J2848" s="20">
        <v>37</v>
      </c>
      <c r="K2848" s="20">
        <v>6</v>
      </c>
      <c r="L2848" s="20">
        <v>31</v>
      </c>
      <c r="M2848" s="26">
        <v>16.216216216216218</v>
      </c>
      <c r="N2848" s="20"/>
    </row>
    <row r="2849" spans="3:14">
      <c r="C2849" s="21">
        <v>45937</v>
      </c>
      <c r="D2849" s="20" t="s">
        <v>22</v>
      </c>
      <c r="E2849" s="20" t="s">
        <v>147</v>
      </c>
      <c r="F2849" s="20" t="s">
        <v>181</v>
      </c>
      <c r="G2849" s="20">
        <v>1302</v>
      </c>
      <c r="H2849" s="25">
        <v>0.4826388888888889</v>
      </c>
      <c r="I2849" s="25">
        <v>0.6875</v>
      </c>
      <c r="J2849" s="20">
        <v>12</v>
      </c>
      <c r="K2849" s="20">
        <v>0</v>
      </c>
      <c r="L2849" s="20">
        <v>12</v>
      </c>
      <c r="M2849" s="26">
        <v>0</v>
      </c>
      <c r="N2849" s="20"/>
    </row>
    <row r="2850" spans="3:14">
      <c r="C2850" s="21">
        <v>45937</v>
      </c>
      <c r="D2850" s="20" t="s">
        <v>254</v>
      </c>
      <c r="E2850" s="20" t="s">
        <v>13</v>
      </c>
      <c r="F2850" s="20" t="s">
        <v>250</v>
      </c>
      <c r="G2850" s="20">
        <v>942</v>
      </c>
      <c r="H2850" s="25">
        <v>0.8125</v>
      </c>
      <c r="I2850" s="25">
        <v>0.93402777777777779</v>
      </c>
      <c r="J2850" s="20">
        <v>45</v>
      </c>
      <c r="K2850" s="20">
        <v>45</v>
      </c>
      <c r="L2850" s="20">
        <v>0</v>
      </c>
      <c r="M2850" s="26">
        <v>100</v>
      </c>
      <c r="N2850" s="20"/>
    </row>
    <row r="2851" spans="3:14">
      <c r="C2851" s="21">
        <v>45938</v>
      </c>
      <c r="D2851" s="20" t="s">
        <v>185</v>
      </c>
      <c r="E2851" s="20" t="s">
        <v>147</v>
      </c>
      <c r="F2851" s="20" t="s">
        <v>181</v>
      </c>
      <c r="G2851" s="20">
        <v>2333</v>
      </c>
      <c r="H2851" s="25">
        <v>0.79513888888888884</v>
      </c>
      <c r="I2851" s="25">
        <v>0.85763888888888884</v>
      </c>
      <c r="J2851" s="20">
        <v>40</v>
      </c>
      <c r="K2851" s="20">
        <v>4</v>
      </c>
      <c r="L2851" s="20">
        <v>36</v>
      </c>
      <c r="M2851" s="26">
        <v>10</v>
      </c>
      <c r="N2851" s="20"/>
    </row>
    <row r="2852" spans="3:14">
      <c r="C2852" s="21">
        <v>45938</v>
      </c>
      <c r="D2852" s="20" t="s">
        <v>103</v>
      </c>
      <c r="E2852" s="20" t="s">
        <v>495</v>
      </c>
      <c r="F2852" s="20" t="s">
        <v>482</v>
      </c>
      <c r="G2852" s="20">
        <v>847</v>
      </c>
      <c r="H2852" s="25">
        <v>0.34375</v>
      </c>
      <c r="I2852" s="25">
        <v>0.57291666666666663</v>
      </c>
      <c r="J2852" s="20">
        <v>20</v>
      </c>
      <c r="K2852" s="20">
        <v>0</v>
      </c>
      <c r="L2852" s="20">
        <v>20</v>
      </c>
      <c r="M2852" s="26">
        <v>0</v>
      </c>
      <c r="N2852" s="20"/>
    </row>
    <row r="2853" spans="3:14">
      <c r="C2853" s="21">
        <v>45938</v>
      </c>
      <c r="D2853" s="20" t="s">
        <v>175</v>
      </c>
      <c r="E2853" s="20" t="s">
        <v>173</v>
      </c>
      <c r="F2853" s="20" t="s">
        <v>257</v>
      </c>
      <c r="G2853" s="20">
        <v>8055</v>
      </c>
      <c r="H2853" s="25">
        <v>0.5625</v>
      </c>
      <c r="I2853" s="25">
        <v>0.61458333333333337</v>
      </c>
      <c r="J2853" s="20">
        <v>20</v>
      </c>
      <c r="K2853" s="20">
        <v>0</v>
      </c>
      <c r="L2853" s="20">
        <v>20</v>
      </c>
      <c r="M2853" s="26">
        <v>0</v>
      </c>
      <c r="N2853" s="20"/>
    </row>
    <row r="2854" spans="3:14">
      <c r="C2854" s="21">
        <v>45938</v>
      </c>
      <c r="D2854" s="20" t="s">
        <v>147</v>
      </c>
      <c r="E2854" s="20" t="s">
        <v>550</v>
      </c>
      <c r="F2854" s="20" t="s">
        <v>181</v>
      </c>
      <c r="G2854" s="20">
        <v>726</v>
      </c>
      <c r="H2854" s="25">
        <v>0.84722222222222221</v>
      </c>
      <c r="I2854" s="25">
        <v>0.25</v>
      </c>
      <c r="J2854" s="20">
        <v>15</v>
      </c>
      <c r="K2854" s="20">
        <v>0</v>
      </c>
      <c r="L2854" s="20">
        <v>15</v>
      </c>
      <c r="M2854" s="26">
        <v>0</v>
      </c>
      <c r="N2854" s="20"/>
    </row>
    <row r="2855" spans="3:14">
      <c r="C2855" s="21">
        <v>45938</v>
      </c>
      <c r="D2855" s="20" t="s">
        <v>546</v>
      </c>
      <c r="E2855" s="20" t="s">
        <v>103</v>
      </c>
      <c r="F2855" s="20" t="s">
        <v>482</v>
      </c>
      <c r="G2855" s="20">
        <v>808</v>
      </c>
      <c r="H2855" s="25">
        <v>0.60416666666666663</v>
      </c>
      <c r="I2855" s="25">
        <v>0.86458333333333337</v>
      </c>
      <c r="J2855" s="20">
        <v>20</v>
      </c>
      <c r="K2855" s="20">
        <v>0</v>
      </c>
      <c r="L2855" s="20">
        <v>20</v>
      </c>
      <c r="M2855" s="26">
        <v>0</v>
      </c>
      <c r="N2855" s="20"/>
    </row>
    <row r="2856" spans="3:14">
      <c r="C2856" s="21">
        <v>45938</v>
      </c>
      <c r="D2856" s="20" t="s">
        <v>13</v>
      </c>
      <c r="E2856" s="20" t="s">
        <v>147</v>
      </c>
      <c r="F2856" s="20" t="s">
        <v>181</v>
      </c>
      <c r="G2856" s="20">
        <v>1858</v>
      </c>
      <c r="H2856" s="25">
        <v>0.49652777777777779</v>
      </c>
      <c r="I2856" s="25">
        <v>0.71527777777777779</v>
      </c>
      <c r="J2856" s="20">
        <v>15</v>
      </c>
      <c r="K2856" s="20">
        <v>0</v>
      </c>
      <c r="L2856" s="20">
        <v>15</v>
      </c>
      <c r="M2856" s="26">
        <v>0</v>
      </c>
      <c r="N2856" s="20"/>
    </row>
    <row r="2857" spans="3:14">
      <c r="C2857" s="21">
        <v>45938</v>
      </c>
      <c r="D2857" s="20" t="s">
        <v>13</v>
      </c>
      <c r="E2857" s="20" t="s">
        <v>153</v>
      </c>
      <c r="F2857" s="20" t="s">
        <v>498</v>
      </c>
      <c r="G2857" s="20">
        <v>710</v>
      </c>
      <c r="H2857" s="25">
        <v>0.46180555555555558</v>
      </c>
      <c r="I2857" s="25">
        <v>0.24652777777777779</v>
      </c>
      <c r="J2857" s="20">
        <v>27</v>
      </c>
      <c r="K2857" s="20">
        <v>26</v>
      </c>
      <c r="L2857" s="20">
        <v>1</v>
      </c>
      <c r="M2857" s="26">
        <v>96.296296296296291</v>
      </c>
      <c r="N2857" s="20"/>
    </row>
    <row r="2858" spans="3:14">
      <c r="C2858" s="21">
        <v>45939</v>
      </c>
      <c r="D2858" s="20" t="s">
        <v>103</v>
      </c>
      <c r="E2858" s="20" t="s">
        <v>13</v>
      </c>
      <c r="F2858" s="20" t="s">
        <v>482</v>
      </c>
      <c r="G2858" s="20">
        <v>726</v>
      </c>
      <c r="H2858" s="25">
        <v>3.472222222222222E-3</v>
      </c>
      <c r="I2858" s="25">
        <v>0.33680555555555558</v>
      </c>
      <c r="J2858" s="20">
        <v>20</v>
      </c>
      <c r="K2858" s="20">
        <v>0</v>
      </c>
      <c r="L2858" s="20">
        <v>20</v>
      </c>
      <c r="M2858" s="26">
        <v>0</v>
      </c>
      <c r="N2858" s="20"/>
    </row>
    <row r="2859" spans="3:14">
      <c r="C2859" s="21">
        <v>45939</v>
      </c>
      <c r="D2859" s="20" t="s">
        <v>13</v>
      </c>
      <c r="E2859" s="20" t="s">
        <v>111</v>
      </c>
      <c r="F2859" s="20" t="s">
        <v>265</v>
      </c>
      <c r="G2859" s="20">
        <v>104</v>
      </c>
      <c r="H2859" s="25">
        <v>0.90625</v>
      </c>
      <c r="I2859" s="25">
        <v>0.27430555555555558</v>
      </c>
      <c r="J2859" s="20">
        <v>27</v>
      </c>
      <c r="K2859" s="20">
        <v>6</v>
      </c>
      <c r="L2859" s="20">
        <v>21</v>
      </c>
      <c r="M2859" s="26">
        <v>22.222222222222221</v>
      </c>
      <c r="N2859" s="20"/>
    </row>
    <row r="2860" spans="3:14">
      <c r="C2860" s="21">
        <v>45939</v>
      </c>
      <c r="D2860" s="20" t="s">
        <v>153</v>
      </c>
      <c r="E2860" s="20" t="s">
        <v>503</v>
      </c>
      <c r="F2860" s="20" t="s">
        <v>498</v>
      </c>
      <c r="G2860" s="20">
        <v>5129</v>
      </c>
      <c r="H2860" s="25">
        <v>0.37847222222222221</v>
      </c>
      <c r="I2860" s="25">
        <v>0.47222222222222221</v>
      </c>
      <c r="J2860" s="20">
        <v>27</v>
      </c>
      <c r="K2860" s="20">
        <v>26</v>
      </c>
      <c r="L2860" s="20">
        <v>1</v>
      </c>
      <c r="M2860" s="26">
        <v>96.296296296296291</v>
      </c>
      <c r="N2860" s="20"/>
    </row>
    <row r="2861" spans="3:14">
      <c r="C2861" s="21">
        <v>45939</v>
      </c>
      <c r="D2861" s="20" t="s">
        <v>277</v>
      </c>
      <c r="E2861" s="20" t="s">
        <v>13</v>
      </c>
      <c r="F2861" s="20" t="s">
        <v>564</v>
      </c>
      <c r="G2861" s="20">
        <v>6742</v>
      </c>
      <c r="H2861" s="25">
        <v>0.4375</v>
      </c>
      <c r="I2861" s="25">
        <v>0.66319444444444442</v>
      </c>
      <c r="J2861" s="20">
        <v>40</v>
      </c>
      <c r="K2861" s="20">
        <v>0</v>
      </c>
      <c r="L2861" s="20">
        <v>40</v>
      </c>
      <c r="M2861" s="26">
        <v>0</v>
      </c>
      <c r="N2861" s="20"/>
    </row>
    <row r="2862" spans="3:14">
      <c r="C2862" s="21">
        <v>45940</v>
      </c>
      <c r="D2862" s="20" t="s">
        <v>562</v>
      </c>
      <c r="E2862" s="20" t="s">
        <v>173</v>
      </c>
      <c r="F2862" s="20" t="s">
        <v>174</v>
      </c>
      <c r="G2862" s="20">
        <v>1012</v>
      </c>
      <c r="H2862" s="25">
        <v>0.46875</v>
      </c>
      <c r="I2862" s="25">
        <v>0.54166666666666663</v>
      </c>
      <c r="J2862" s="20">
        <v>88</v>
      </c>
      <c r="K2862" s="20">
        <v>59</v>
      </c>
      <c r="L2862" s="20">
        <v>29</v>
      </c>
      <c r="M2862" s="26">
        <v>67.045454545454547</v>
      </c>
      <c r="N2862" s="20"/>
    </row>
    <row r="2863" spans="3:14">
      <c r="C2863" s="21">
        <v>45940</v>
      </c>
      <c r="D2863" s="20" t="s">
        <v>185</v>
      </c>
      <c r="E2863" s="20" t="s">
        <v>147</v>
      </c>
      <c r="F2863" s="20" t="s">
        <v>181</v>
      </c>
      <c r="G2863" s="20">
        <v>2333</v>
      </c>
      <c r="H2863" s="25">
        <v>0.79513888888888884</v>
      </c>
      <c r="I2863" s="25">
        <v>0.85763888888888884</v>
      </c>
      <c r="J2863" s="20">
        <v>40</v>
      </c>
      <c r="K2863" s="20">
        <v>0</v>
      </c>
      <c r="L2863" s="20">
        <v>40</v>
      </c>
      <c r="M2863" s="26">
        <v>0</v>
      </c>
      <c r="N2863" s="20"/>
    </row>
    <row r="2864" spans="3:14">
      <c r="C2864" s="21">
        <v>45940</v>
      </c>
      <c r="D2864" s="20" t="s">
        <v>185</v>
      </c>
      <c r="E2864" s="20" t="s">
        <v>13</v>
      </c>
      <c r="F2864" s="20" t="s">
        <v>186</v>
      </c>
      <c r="G2864" s="20">
        <v>920</v>
      </c>
      <c r="H2864" s="25">
        <v>0.63888888888888884</v>
      </c>
      <c r="I2864" s="25">
        <v>0.78125</v>
      </c>
      <c r="J2864" s="20">
        <v>30</v>
      </c>
      <c r="K2864" s="20">
        <v>0</v>
      </c>
      <c r="L2864" s="20">
        <v>30</v>
      </c>
      <c r="M2864" s="26">
        <v>0</v>
      </c>
      <c r="N2864" s="20"/>
    </row>
    <row r="2865" spans="3:14">
      <c r="C2865" s="21">
        <v>45940</v>
      </c>
      <c r="D2865" s="20" t="s">
        <v>175</v>
      </c>
      <c r="E2865" s="20" t="s">
        <v>562</v>
      </c>
      <c r="F2865" s="20" t="s">
        <v>174</v>
      </c>
      <c r="G2865" s="20">
        <v>1011</v>
      </c>
      <c r="H2865" s="25">
        <v>0.33333333333333331</v>
      </c>
      <c r="I2865" s="25">
        <v>0.36458333333333331</v>
      </c>
      <c r="J2865" s="20">
        <v>88</v>
      </c>
      <c r="K2865" s="20">
        <v>59</v>
      </c>
      <c r="L2865" s="20">
        <v>29</v>
      </c>
      <c r="M2865" s="26">
        <v>67.045454545454547</v>
      </c>
      <c r="N2865" s="20"/>
    </row>
    <row r="2866" spans="3:14">
      <c r="C2866" s="21">
        <v>45940</v>
      </c>
      <c r="D2866" s="20" t="s">
        <v>175</v>
      </c>
      <c r="E2866" s="20" t="s">
        <v>173</v>
      </c>
      <c r="F2866" s="20" t="s">
        <v>257</v>
      </c>
      <c r="G2866" s="20">
        <v>8059</v>
      </c>
      <c r="H2866" s="25">
        <v>0.60416666666666663</v>
      </c>
      <c r="I2866" s="25">
        <v>0.65625</v>
      </c>
      <c r="J2866" s="20">
        <v>10</v>
      </c>
      <c r="K2866" s="20">
        <v>0</v>
      </c>
      <c r="L2866" s="20">
        <v>10</v>
      </c>
      <c r="M2866" s="26">
        <v>0</v>
      </c>
      <c r="N2866" s="20"/>
    </row>
    <row r="2867" spans="3:14">
      <c r="C2867" s="21">
        <v>45940</v>
      </c>
      <c r="D2867" s="20" t="s">
        <v>175</v>
      </c>
      <c r="E2867" s="20" t="s">
        <v>173</v>
      </c>
      <c r="F2867" s="20" t="s">
        <v>174</v>
      </c>
      <c r="G2867" s="20">
        <v>5003</v>
      </c>
      <c r="H2867" s="25">
        <v>0.83333333333333337</v>
      </c>
      <c r="I2867" s="25">
        <v>0.89583333333333337</v>
      </c>
      <c r="J2867" s="20">
        <v>10</v>
      </c>
      <c r="K2867" s="20">
        <v>0</v>
      </c>
      <c r="L2867" s="20">
        <v>10</v>
      </c>
      <c r="M2867" s="26">
        <v>0</v>
      </c>
      <c r="N2867" s="20"/>
    </row>
    <row r="2868" spans="3:14">
      <c r="C2868" s="21">
        <v>45940</v>
      </c>
      <c r="D2868" s="20" t="s">
        <v>175</v>
      </c>
      <c r="E2868" s="20" t="s">
        <v>173</v>
      </c>
      <c r="F2868" s="20" t="s">
        <v>174</v>
      </c>
      <c r="G2868" s="20">
        <v>5033</v>
      </c>
      <c r="H2868" s="25">
        <v>0.83333333333333337</v>
      </c>
      <c r="I2868" s="25">
        <v>0.89583333333333337</v>
      </c>
      <c r="J2868" s="20">
        <v>20</v>
      </c>
      <c r="K2868" s="20">
        <v>0</v>
      </c>
      <c r="L2868" s="20">
        <v>20</v>
      </c>
      <c r="M2868" s="26">
        <v>0</v>
      </c>
      <c r="N2868" s="20"/>
    </row>
    <row r="2869" spans="3:14">
      <c r="C2869" s="21">
        <v>45940</v>
      </c>
      <c r="D2869" s="20" t="s">
        <v>111</v>
      </c>
      <c r="E2869" s="20" t="s">
        <v>560</v>
      </c>
      <c r="F2869" s="20" t="s">
        <v>265</v>
      </c>
      <c r="G2869" s="20">
        <v>390</v>
      </c>
      <c r="H2869" s="25">
        <v>0.38541666666666669</v>
      </c>
      <c r="I2869" s="25">
        <v>0.64236111111111116</v>
      </c>
      <c r="J2869" s="20">
        <v>27</v>
      </c>
      <c r="K2869" s="20">
        <v>6</v>
      </c>
      <c r="L2869" s="20">
        <v>21</v>
      </c>
      <c r="M2869" s="26">
        <v>22.222222222222221</v>
      </c>
      <c r="N2869" s="20"/>
    </row>
    <row r="2870" spans="3:14">
      <c r="C2870" s="21">
        <v>45940</v>
      </c>
      <c r="D2870" s="20" t="s">
        <v>111</v>
      </c>
      <c r="E2870" s="20" t="s">
        <v>264</v>
      </c>
      <c r="F2870" s="20" t="s">
        <v>265</v>
      </c>
      <c r="G2870" s="20">
        <v>328</v>
      </c>
      <c r="H2870" s="25">
        <v>0.87847222222222221</v>
      </c>
      <c r="I2870" s="25">
        <v>9.0277777777777776E-2</v>
      </c>
      <c r="J2870" s="20">
        <v>27</v>
      </c>
      <c r="K2870" s="20">
        <v>0</v>
      </c>
      <c r="L2870" s="20">
        <v>27</v>
      </c>
      <c r="M2870" s="26">
        <v>0</v>
      </c>
      <c r="N2870" s="20"/>
    </row>
    <row r="2871" spans="3:14">
      <c r="C2871" s="21">
        <v>45940</v>
      </c>
      <c r="D2871" s="20" t="s">
        <v>111</v>
      </c>
      <c r="E2871" s="20" t="s">
        <v>503</v>
      </c>
      <c r="F2871" s="20" t="s">
        <v>265</v>
      </c>
      <c r="G2871" s="20">
        <v>888</v>
      </c>
      <c r="H2871" s="25">
        <v>0.88541666666666663</v>
      </c>
      <c r="I2871" s="25">
        <v>0.36805555555555558</v>
      </c>
      <c r="J2871" s="20">
        <v>27</v>
      </c>
      <c r="K2871" s="20">
        <v>27</v>
      </c>
      <c r="L2871" s="20">
        <v>0</v>
      </c>
      <c r="M2871" s="26">
        <v>100</v>
      </c>
      <c r="N2871" s="20"/>
    </row>
    <row r="2872" spans="3:14">
      <c r="C2872" s="21">
        <v>45940</v>
      </c>
      <c r="D2872" s="20" t="s">
        <v>36</v>
      </c>
      <c r="E2872" s="20" t="s">
        <v>192</v>
      </c>
      <c r="F2872" s="20" t="s">
        <v>193</v>
      </c>
      <c r="G2872" s="20">
        <v>1137</v>
      </c>
      <c r="H2872" s="25">
        <v>0.33333333333333331</v>
      </c>
      <c r="I2872" s="25">
        <v>0.4236111111111111</v>
      </c>
      <c r="J2872" s="20">
        <v>12</v>
      </c>
      <c r="K2872" s="20">
        <v>2</v>
      </c>
      <c r="L2872" s="20">
        <v>10</v>
      </c>
      <c r="M2872" s="26">
        <v>16.666666666666668</v>
      </c>
      <c r="N2872" s="20"/>
    </row>
    <row r="2873" spans="3:14">
      <c r="C2873" s="21">
        <v>45940</v>
      </c>
      <c r="D2873" s="20" t="s">
        <v>192</v>
      </c>
      <c r="E2873" s="20" t="s">
        <v>37</v>
      </c>
      <c r="F2873" s="20" t="s">
        <v>193</v>
      </c>
      <c r="G2873" s="20">
        <v>1142</v>
      </c>
      <c r="H2873" s="25">
        <v>0.46527777777777779</v>
      </c>
      <c r="I2873" s="25">
        <v>0.55555555555555558</v>
      </c>
      <c r="J2873" s="20">
        <v>12</v>
      </c>
      <c r="K2873" s="20">
        <v>0</v>
      </c>
      <c r="L2873" s="20">
        <v>12</v>
      </c>
      <c r="M2873" s="26">
        <v>0</v>
      </c>
      <c r="N2873" s="20"/>
    </row>
    <row r="2874" spans="3:14">
      <c r="C2874" s="21">
        <v>45940</v>
      </c>
      <c r="D2874" s="20" t="s">
        <v>192</v>
      </c>
      <c r="E2874" s="20" t="s">
        <v>13</v>
      </c>
      <c r="F2874" s="20" t="s">
        <v>250</v>
      </c>
      <c r="G2874" s="20">
        <v>766</v>
      </c>
      <c r="H2874" s="25">
        <v>0.82638888888888884</v>
      </c>
      <c r="I2874" s="25">
        <v>0.94444444444444442</v>
      </c>
      <c r="J2874" s="20">
        <v>50</v>
      </c>
      <c r="K2874" s="20">
        <v>0</v>
      </c>
      <c r="L2874" s="20">
        <v>50</v>
      </c>
      <c r="M2874" s="26">
        <v>0</v>
      </c>
      <c r="N2874" s="20"/>
    </row>
    <row r="2875" spans="3:14">
      <c r="C2875" s="21">
        <v>45940</v>
      </c>
      <c r="D2875" s="20" t="s">
        <v>147</v>
      </c>
      <c r="E2875" s="20" t="s">
        <v>13</v>
      </c>
      <c r="F2875" s="20" t="s">
        <v>475</v>
      </c>
      <c r="G2875" s="20">
        <v>1684</v>
      </c>
      <c r="H2875" s="25">
        <v>0.65625</v>
      </c>
      <c r="I2875" s="25">
        <v>0.79166666666666663</v>
      </c>
      <c r="J2875" s="20">
        <v>30</v>
      </c>
      <c r="K2875" s="20">
        <v>0</v>
      </c>
      <c r="L2875" s="20">
        <v>30</v>
      </c>
      <c r="M2875" s="26">
        <v>0</v>
      </c>
      <c r="N2875" s="20"/>
    </row>
    <row r="2876" spans="3:14">
      <c r="C2876" s="21">
        <v>45940</v>
      </c>
      <c r="D2876" s="20" t="s">
        <v>13</v>
      </c>
      <c r="E2876" s="20" t="s">
        <v>185</v>
      </c>
      <c r="F2876" s="20" t="s">
        <v>186</v>
      </c>
      <c r="G2876" s="20">
        <v>921</v>
      </c>
      <c r="H2876" s="25">
        <v>0.81597222222222221</v>
      </c>
      <c r="I2876" s="25">
        <v>2.0833333333333332E-2</v>
      </c>
      <c r="J2876" s="20">
        <v>60</v>
      </c>
      <c r="K2876" s="20">
        <v>56</v>
      </c>
      <c r="L2876" s="20">
        <v>4</v>
      </c>
      <c r="M2876" s="26">
        <v>93.333333333333329</v>
      </c>
      <c r="N2876" s="20"/>
    </row>
    <row r="2877" spans="3:14">
      <c r="C2877" s="21">
        <v>45940</v>
      </c>
      <c r="D2877" s="20" t="s">
        <v>13</v>
      </c>
      <c r="E2877" s="20" t="s">
        <v>111</v>
      </c>
      <c r="F2877" s="20" t="s">
        <v>265</v>
      </c>
      <c r="G2877" s="20">
        <v>102</v>
      </c>
      <c r="H2877" s="25">
        <v>0.44097222222222221</v>
      </c>
      <c r="I2877" s="25">
        <v>0.80902777777777779</v>
      </c>
      <c r="J2877" s="20">
        <v>54</v>
      </c>
      <c r="K2877" s="20">
        <v>27</v>
      </c>
      <c r="L2877" s="20">
        <v>27</v>
      </c>
      <c r="M2877" s="26">
        <v>50</v>
      </c>
      <c r="N2877" s="20"/>
    </row>
    <row r="2878" spans="3:14">
      <c r="C2878" s="21">
        <v>45940</v>
      </c>
      <c r="D2878" s="20" t="s">
        <v>13</v>
      </c>
      <c r="E2878" s="20" t="s">
        <v>192</v>
      </c>
      <c r="F2878" s="20" t="s">
        <v>250</v>
      </c>
      <c r="G2878" s="20">
        <v>765</v>
      </c>
      <c r="H2878" s="25">
        <v>0.67708333333333337</v>
      </c>
      <c r="I2878" s="25">
        <v>0.79513888888888884</v>
      </c>
      <c r="J2878" s="20">
        <v>40</v>
      </c>
      <c r="K2878" s="20">
        <v>0</v>
      </c>
      <c r="L2878" s="20">
        <v>40</v>
      </c>
      <c r="M2878" s="26">
        <v>0</v>
      </c>
      <c r="N2878" s="20"/>
    </row>
    <row r="2879" spans="3:14">
      <c r="C2879" s="21">
        <v>45940</v>
      </c>
      <c r="D2879" s="20" t="s">
        <v>415</v>
      </c>
      <c r="E2879" s="20" t="s">
        <v>185</v>
      </c>
      <c r="F2879" s="20" t="s">
        <v>186</v>
      </c>
      <c r="G2879" s="20">
        <v>9197</v>
      </c>
      <c r="H2879" s="25">
        <v>0.34375</v>
      </c>
      <c r="I2879" s="25">
        <v>0.43402777777777779</v>
      </c>
      <c r="J2879" s="20">
        <v>30</v>
      </c>
      <c r="K2879" s="20">
        <v>0</v>
      </c>
      <c r="L2879" s="20">
        <v>30</v>
      </c>
      <c r="M2879" s="26">
        <v>0</v>
      </c>
      <c r="N2879" s="20"/>
    </row>
    <row r="2880" spans="3:14">
      <c r="C2880" s="21">
        <v>45941</v>
      </c>
      <c r="D2880" s="20" t="s">
        <v>36</v>
      </c>
      <c r="E2880" s="20" t="s">
        <v>252</v>
      </c>
      <c r="F2880" s="20" t="s">
        <v>272</v>
      </c>
      <c r="G2880" s="20">
        <v>75</v>
      </c>
      <c r="H2880" s="25">
        <v>0.2638888888888889</v>
      </c>
      <c r="I2880" s="25">
        <v>0.33680555555555558</v>
      </c>
      <c r="J2880" s="20">
        <v>15</v>
      </c>
      <c r="K2880" s="20">
        <v>0</v>
      </c>
      <c r="L2880" s="20">
        <v>15</v>
      </c>
      <c r="M2880" s="26">
        <v>0</v>
      </c>
      <c r="N2880" s="20"/>
    </row>
    <row r="2881" spans="3:14">
      <c r="C2881" s="21">
        <v>45941</v>
      </c>
      <c r="D2881" s="20" t="s">
        <v>173</v>
      </c>
      <c r="E2881" s="20" t="s">
        <v>13</v>
      </c>
      <c r="F2881" s="20" t="s">
        <v>174</v>
      </c>
      <c r="G2881" s="20">
        <v>6001</v>
      </c>
      <c r="H2881" s="25">
        <v>0.37847222222222221</v>
      </c>
      <c r="I2881" s="25">
        <v>0.55902777777777779</v>
      </c>
      <c r="J2881" s="20">
        <v>20</v>
      </c>
      <c r="K2881" s="20">
        <v>0</v>
      </c>
      <c r="L2881" s="20">
        <v>20</v>
      </c>
      <c r="M2881" s="26">
        <v>0</v>
      </c>
      <c r="N2881" s="20"/>
    </row>
    <row r="2882" spans="3:14">
      <c r="C2882" s="21">
        <v>45941</v>
      </c>
      <c r="D2882" s="20" t="s">
        <v>252</v>
      </c>
      <c r="E2882" s="20" t="s">
        <v>232</v>
      </c>
      <c r="F2882" s="20" t="s">
        <v>272</v>
      </c>
      <c r="G2882" s="20">
        <v>1731</v>
      </c>
      <c r="H2882" s="25">
        <v>0.40277777777777779</v>
      </c>
      <c r="I2882" s="25">
        <v>0.4548611111111111</v>
      </c>
      <c r="J2882" s="20">
        <v>45</v>
      </c>
      <c r="K2882" s="20">
        <v>6</v>
      </c>
      <c r="L2882" s="20">
        <v>39</v>
      </c>
      <c r="M2882" s="26">
        <v>13.333333333333334</v>
      </c>
      <c r="N2882" s="20"/>
    </row>
    <row r="2883" spans="3:14">
      <c r="C2883" s="21">
        <v>45941</v>
      </c>
      <c r="D2883" s="20" t="s">
        <v>192</v>
      </c>
      <c r="E2883" s="20" t="s">
        <v>13</v>
      </c>
      <c r="F2883" s="20" t="s">
        <v>250</v>
      </c>
      <c r="G2883" s="20">
        <v>766</v>
      </c>
      <c r="H2883" s="25">
        <v>0.82291666666666663</v>
      </c>
      <c r="I2883" s="25">
        <v>0.94097222222222221</v>
      </c>
      <c r="J2883" s="20">
        <v>45</v>
      </c>
      <c r="K2883" s="20">
        <v>0</v>
      </c>
      <c r="L2883" s="20">
        <v>45</v>
      </c>
      <c r="M2883" s="26">
        <v>0</v>
      </c>
      <c r="N2883" s="20"/>
    </row>
    <row r="2884" spans="3:14">
      <c r="C2884" s="21">
        <v>45941</v>
      </c>
      <c r="D2884" s="20" t="s">
        <v>13</v>
      </c>
      <c r="E2884" s="20" t="s">
        <v>392</v>
      </c>
      <c r="F2884" s="20" t="s">
        <v>250</v>
      </c>
      <c r="G2884" s="20">
        <v>1355</v>
      </c>
      <c r="H2884" s="25">
        <v>0.46875</v>
      </c>
      <c r="I2884" s="25">
        <v>0.50694444444444442</v>
      </c>
      <c r="J2884" s="20">
        <v>30</v>
      </c>
      <c r="K2884" s="20">
        <v>0</v>
      </c>
      <c r="L2884" s="20">
        <v>30</v>
      </c>
      <c r="M2884" s="26">
        <v>0</v>
      </c>
      <c r="N2884" s="20"/>
    </row>
    <row r="2885" spans="3:14">
      <c r="C2885" s="21">
        <v>45941</v>
      </c>
      <c r="D2885" s="20" t="s">
        <v>13</v>
      </c>
      <c r="E2885" s="20" t="s">
        <v>139</v>
      </c>
      <c r="F2885" s="20" t="s">
        <v>400</v>
      </c>
      <c r="G2885" s="20">
        <v>150</v>
      </c>
      <c r="H2885" s="25">
        <v>0.68055555555555558</v>
      </c>
      <c r="I2885" s="25">
        <v>3.472222222222222E-3</v>
      </c>
      <c r="J2885" s="20">
        <v>19</v>
      </c>
      <c r="K2885" s="20">
        <v>8</v>
      </c>
      <c r="L2885" s="20">
        <v>11</v>
      </c>
      <c r="M2885" s="26">
        <v>42.10526315789474</v>
      </c>
      <c r="N2885" s="20"/>
    </row>
    <row r="2886" spans="3:14">
      <c r="C2886" s="21">
        <v>45941</v>
      </c>
      <c r="D2886" s="20" t="s">
        <v>13</v>
      </c>
      <c r="E2886" s="20" t="s">
        <v>252</v>
      </c>
      <c r="F2886" s="20" t="s">
        <v>272</v>
      </c>
      <c r="G2886" s="20">
        <v>59</v>
      </c>
      <c r="H2886" s="25">
        <v>0.24305555555555555</v>
      </c>
      <c r="I2886" s="25">
        <v>0.34375</v>
      </c>
      <c r="J2886" s="20">
        <v>30</v>
      </c>
      <c r="K2886" s="20">
        <v>6</v>
      </c>
      <c r="L2886" s="20">
        <v>24</v>
      </c>
      <c r="M2886" s="26">
        <v>20</v>
      </c>
      <c r="N2886" s="20"/>
    </row>
    <row r="2887" spans="3:14">
      <c r="C2887" s="21">
        <v>45941</v>
      </c>
      <c r="D2887" s="20" t="s">
        <v>13</v>
      </c>
      <c r="E2887" s="20" t="s">
        <v>192</v>
      </c>
      <c r="F2887" s="20" t="s">
        <v>250</v>
      </c>
      <c r="G2887" s="20">
        <v>1325</v>
      </c>
      <c r="H2887" s="25">
        <v>0.3611111111111111</v>
      </c>
      <c r="I2887" s="25">
        <v>0.47569444444444442</v>
      </c>
      <c r="J2887" s="20">
        <v>45</v>
      </c>
      <c r="K2887" s="20">
        <v>0</v>
      </c>
      <c r="L2887" s="20">
        <v>45</v>
      </c>
      <c r="M2887" s="26">
        <v>0</v>
      </c>
      <c r="N2887" s="20"/>
    </row>
    <row r="2888" spans="3:14">
      <c r="C2888" s="21">
        <v>45941</v>
      </c>
      <c r="D2888" s="20" t="s">
        <v>13</v>
      </c>
      <c r="E2888" s="20" t="s">
        <v>183</v>
      </c>
      <c r="F2888" s="20" t="s">
        <v>174</v>
      </c>
      <c r="G2888" s="20">
        <v>6002</v>
      </c>
      <c r="H2888" s="25">
        <v>0.60069444444444442</v>
      </c>
      <c r="I2888" s="25">
        <v>0.85069444444444442</v>
      </c>
      <c r="J2888" s="20">
        <v>20</v>
      </c>
      <c r="K2888" s="20">
        <v>0</v>
      </c>
      <c r="L2888" s="20">
        <v>20</v>
      </c>
      <c r="M2888" s="26">
        <v>0</v>
      </c>
      <c r="N2888" s="20"/>
    </row>
    <row r="2889" spans="3:14">
      <c r="C2889" s="21">
        <v>45941</v>
      </c>
      <c r="D2889" s="20" t="s">
        <v>13</v>
      </c>
      <c r="E2889" s="20" t="s">
        <v>530</v>
      </c>
      <c r="F2889" s="20" t="s">
        <v>531</v>
      </c>
      <c r="G2889" s="20">
        <v>857</v>
      </c>
      <c r="H2889" s="25">
        <v>0.63888888888888884</v>
      </c>
      <c r="I2889" s="25">
        <v>0.75694444444444442</v>
      </c>
      <c r="J2889" s="20">
        <v>31</v>
      </c>
      <c r="K2889" s="20">
        <v>0</v>
      </c>
      <c r="L2889" s="20">
        <v>31</v>
      </c>
      <c r="M2889" s="26">
        <v>0</v>
      </c>
      <c r="N2889" s="20"/>
    </row>
    <row r="2890" spans="3:14">
      <c r="C2890" s="21">
        <v>45941</v>
      </c>
      <c r="D2890" s="20" t="s">
        <v>241</v>
      </c>
      <c r="E2890" s="20" t="s">
        <v>13</v>
      </c>
      <c r="F2890" s="20" t="s">
        <v>250</v>
      </c>
      <c r="G2890" s="20">
        <v>1852</v>
      </c>
      <c r="H2890" s="25">
        <v>0.54861111111111116</v>
      </c>
      <c r="I2890" s="25">
        <v>0.67361111111111116</v>
      </c>
      <c r="J2890" s="20">
        <v>30</v>
      </c>
      <c r="K2890" s="20">
        <v>12</v>
      </c>
      <c r="L2890" s="20">
        <v>18</v>
      </c>
      <c r="M2890" s="26">
        <v>40</v>
      </c>
      <c r="N2890" s="20"/>
    </row>
    <row r="2891" spans="3:14">
      <c r="C2891" s="21">
        <v>45941</v>
      </c>
      <c r="D2891" s="20" t="s">
        <v>530</v>
      </c>
      <c r="E2891" s="20" t="s">
        <v>13</v>
      </c>
      <c r="F2891" s="20" t="s">
        <v>531</v>
      </c>
      <c r="G2891" s="20">
        <v>858</v>
      </c>
      <c r="H2891" s="25">
        <v>0.86805555555555558</v>
      </c>
      <c r="I2891" s="25">
        <v>0.625</v>
      </c>
      <c r="J2891" s="20">
        <v>31</v>
      </c>
      <c r="K2891" s="20">
        <v>0</v>
      </c>
      <c r="L2891" s="20">
        <v>31</v>
      </c>
      <c r="M2891" s="26">
        <v>0</v>
      </c>
      <c r="N2891" s="20"/>
    </row>
    <row r="2892" spans="3:14">
      <c r="C2892" s="21">
        <v>45942</v>
      </c>
      <c r="D2892" s="20" t="s">
        <v>33</v>
      </c>
      <c r="E2892" s="20" t="s">
        <v>147</v>
      </c>
      <c r="F2892" s="20" t="s">
        <v>181</v>
      </c>
      <c r="G2892" s="20">
        <v>1304</v>
      </c>
      <c r="H2892" s="25">
        <v>0.5</v>
      </c>
      <c r="I2892" s="25">
        <v>0.72569444444444442</v>
      </c>
      <c r="J2892" s="20">
        <v>12</v>
      </c>
      <c r="K2892" s="20">
        <v>0</v>
      </c>
      <c r="L2892" s="20">
        <v>12</v>
      </c>
      <c r="M2892" s="26">
        <v>0</v>
      </c>
      <c r="N2892" s="20"/>
    </row>
    <row r="2893" spans="3:14">
      <c r="C2893" s="21">
        <v>45942</v>
      </c>
      <c r="D2893" s="20" t="s">
        <v>354</v>
      </c>
      <c r="E2893" s="20" t="s">
        <v>36</v>
      </c>
      <c r="F2893" s="20" t="s">
        <v>355</v>
      </c>
      <c r="G2893" s="20">
        <v>107</v>
      </c>
      <c r="H2893" s="25">
        <v>0.48958333333333331</v>
      </c>
      <c r="I2893" s="25">
        <v>0.64930555555555558</v>
      </c>
      <c r="J2893" s="20">
        <v>12</v>
      </c>
      <c r="K2893" s="20">
        <v>0</v>
      </c>
      <c r="L2893" s="20">
        <v>12</v>
      </c>
      <c r="M2893" s="26">
        <v>0</v>
      </c>
      <c r="N2893" s="20"/>
    </row>
    <row r="2894" spans="3:14">
      <c r="C2894" s="21">
        <v>45942</v>
      </c>
      <c r="D2894" s="20" t="s">
        <v>354</v>
      </c>
      <c r="E2894" s="20" t="s">
        <v>13</v>
      </c>
      <c r="F2894" s="20" t="s">
        <v>355</v>
      </c>
      <c r="G2894" s="20">
        <v>109</v>
      </c>
      <c r="H2894" s="25">
        <v>0.44791666666666669</v>
      </c>
      <c r="I2894" s="25">
        <v>0.64236111111111116</v>
      </c>
      <c r="J2894" s="20">
        <v>30</v>
      </c>
      <c r="K2894" s="20">
        <v>0</v>
      </c>
      <c r="L2894" s="20">
        <v>30</v>
      </c>
      <c r="M2894" s="26">
        <v>0</v>
      </c>
      <c r="N2894" s="20"/>
    </row>
    <row r="2895" spans="3:14">
      <c r="C2895" s="21">
        <v>45942</v>
      </c>
      <c r="D2895" s="20" t="s">
        <v>484</v>
      </c>
      <c r="E2895" s="20" t="s">
        <v>36</v>
      </c>
      <c r="F2895" s="20" t="s">
        <v>548</v>
      </c>
      <c r="G2895" s="20">
        <v>712</v>
      </c>
      <c r="H2895" s="25">
        <v>0.95138888888888884</v>
      </c>
      <c r="I2895" s="25">
        <v>4.1666666666666664E-2</v>
      </c>
      <c r="J2895" s="20">
        <v>12</v>
      </c>
      <c r="K2895" s="20">
        <v>0</v>
      </c>
      <c r="L2895" s="20">
        <v>12</v>
      </c>
      <c r="M2895" s="26">
        <v>0</v>
      </c>
      <c r="N2895" s="20"/>
    </row>
    <row r="2896" spans="3:14">
      <c r="C2896" s="21">
        <v>45942</v>
      </c>
      <c r="D2896" s="20" t="s">
        <v>484</v>
      </c>
      <c r="E2896" s="20" t="s">
        <v>13</v>
      </c>
      <c r="F2896" s="20" t="s">
        <v>548</v>
      </c>
      <c r="G2896" s="20">
        <v>702</v>
      </c>
      <c r="H2896" s="25">
        <v>0.89930555555555558</v>
      </c>
      <c r="I2896" s="25">
        <v>1.7361111111111112E-2</v>
      </c>
      <c r="J2896" s="20">
        <v>20</v>
      </c>
      <c r="K2896" s="20">
        <v>0</v>
      </c>
      <c r="L2896" s="20">
        <v>20</v>
      </c>
      <c r="M2896" s="26">
        <v>0</v>
      </c>
      <c r="N2896" s="20"/>
    </row>
    <row r="2897" spans="3:14">
      <c r="C2897" s="21">
        <v>45942</v>
      </c>
      <c r="D2897" s="20" t="s">
        <v>36</v>
      </c>
      <c r="E2897" s="20" t="s">
        <v>354</v>
      </c>
      <c r="F2897" s="20" t="s">
        <v>355</v>
      </c>
      <c r="G2897" s="20">
        <v>108</v>
      </c>
      <c r="H2897" s="25">
        <v>0.69097222222222221</v>
      </c>
      <c r="I2897" s="25">
        <v>0.91666666666666663</v>
      </c>
      <c r="J2897" s="20">
        <v>12</v>
      </c>
      <c r="K2897" s="20">
        <v>0</v>
      </c>
      <c r="L2897" s="20">
        <v>12</v>
      </c>
      <c r="M2897" s="26">
        <v>0</v>
      </c>
      <c r="N2897" s="20"/>
    </row>
    <row r="2898" spans="3:14">
      <c r="C2898" s="21">
        <v>45942</v>
      </c>
      <c r="D2898" s="20" t="s">
        <v>36</v>
      </c>
      <c r="E2898" s="20" t="s">
        <v>147</v>
      </c>
      <c r="F2898" s="20" t="s">
        <v>181</v>
      </c>
      <c r="G2898" s="20">
        <v>1854</v>
      </c>
      <c r="H2898" s="25">
        <v>0.49652777777777779</v>
      </c>
      <c r="I2898" s="25">
        <v>0.6875</v>
      </c>
      <c r="J2898" s="20">
        <v>16</v>
      </c>
      <c r="K2898" s="20">
        <v>0</v>
      </c>
      <c r="L2898" s="20">
        <v>16</v>
      </c>
      <c r="M2898" s="26">
        <v>0</v>
      </c>
      <c r="N2898" s="20"/>
    </row>
    <row r="2899" spans="3:14">
      <c r="C2899" s="21">
        <v>45942</v>
      </c>
      <c r="D2899" s="20" t="s">
        <v>36</v>
      </c>
      <c r="E2899" s="20" t="s">
        <v>394</v>
      </c>
      <c r="F2899" s="20" t="s">
        <v>395</v>
      </c>
      <c r="G2899" s="20">
        <v>438</v>
      </c>
      <c r="H2899" s="25">
        <v>0.55902777777777779</v>
      </c>
      <c r="I2899" s="25">
        <v>0.68402777777777779</v>
      </c>
      <c r="J2899" s="20">
        <v>12</v>
      </c>
      <c r="K2899" s="20">
        <v>0</v>
      </c>
      <c r="L2899" s="20">
        <v>12</v>
      </c>
      <c r="M2899" s="26">
        <v>0</v>
      </c>
      <c r="N2899" s="20"/>
    </row>
    <row r="2900" spans="3:14">
      <c r="C2900" s="21">
        <v>45942</v>
      </c>
      <c r="D2900" s="20" t="s">
        <v>37</v>
      </c>
      <c r="E2900" s="20" t="s">
        <v>201</v>
      </c>
      <c r="F2900" s="20" t="s">
        <v>202</v>
      </c>
      <c r="G2900" s="20">
        <v>3712</v>
      </c>
      <c r="H2900" s="25">
        <v>0.57638888888888884</v>
      </c>
      <c r="I2900" s="25">
        <v>0.65277777777777779</v>
      </c>
      <c r="J2900" s="20">
        <v>12</v>
      </c>
      <c r="K2900" s="20">
        <v>0</v>
      </c>
      <c r="L2900" s="20">
        <v>12</v>
      </c>
      <c r="M2900" s="26">
        <v>0</v>
      </c>
      <c r="N2900" s="20"/>
    </row>
    <row r="2901" spans="3:14">
      <c r="C2901" s="21">
        <v>45942</v>
      </c>
      <c r="D2901" s="20" t="s">
        <v>37</v>
      </c>
      <c r="E2901" s="20" t="s">
        <v>147</v>
      </c>
      <c r="F2901" s="20" t="s">
        <v>181</v>
      </c>
      <c r="G2901" s="20">
        <v>1318</v>
      </c>
      <c r="H2901" s="25">
        <v>0.77083333333333337</v>
      </c>
      <c r="I2901" s="25">
        <v>0.97916666666666663</v>
      </c>
      <c r="J2901" s="20">
        <v>16</v>
      </c>
      <c r="K2901" s="20">
        <v>0</v>
      </c>
      <c r="L2901" s="20">
        <v>16</v>
      </c>
      <c r="M2901" s="26">
        <v>0</v>
      </c>
      <c r="N2901" s="20"/>
    </row>
    <row r="2902" spans="3:14">
      <c r="C2902" s="21">
        <v>45942</v>
      </c>
      <c r="D2902" s="20" t="s">
        <v>198</v>
      </c>
      <c r="E2902" s="20" t="s">
        <v>24</v>
      </c>
      <c r="F2902" s="20" t="s">
        <v>549</v>
      </c>
      <c r="G2902" s="20">
        <v>5118</v>
      </c>
      <c r="H2902" s="25">
        <v>0.78472222222222221</v>
      </c>
      <c r="I2902" s="25">
        <v>0.87847222222222221</v>
      </c>
      <c r="J2902" s="20">
        <v>189</v>
      </c>
      <c r="K2902" s="20">
        <v>126</v>
      </c>
      <c r="L2902" s="20">
        <v>63</v>
      </c>
      <c r="M2902" s="26">
        <v>66.666666666666671</v>
      </c>
      <c r="N2902" s="20"/>
    </row>
    <row r="2903" spans="3:14">
      <c r="C2903" s="21">
        <v>45942</v>
      </c>
      <c r="D2903" s="20" t="s">
        <v>223</v>
      </c>
      <c r="E2903" s="20" t="s">
        <v>13</v>
      </c>
      <c r="F2903" s="20" t="s">
        <v>250</v>
      </c>
      <c r="G2903" s="20">
        <v>872</v>
      </c>
      <c r="H2903" s="25">
        <v>0.64930555555555558</v>
      </c>
      <c r="I2903" s="25">
        <v>0.78819444444444442</v>
      </c>
      <c r="J2903" s="20">
        <v>45</v>
      </c>
      <c r="K2903" s="20">
        <v>2</v>
      </c>
      <c r="L2903" s="20">
        <v>43</v>
      </c>
      <c r="M2903" s="26">
        <v>4.4444444444444446</v>
      </c>
      <c r="N2903" s="20"/>
    </row>
    <row r="2904" spans="3:14">
      <c r="C2904" s="21">
        <v>45942</v>
      </c>
      <c r="D2904" s="20" t="s">
        <v>209</v>
      </c>
      <c r="E2904" s="20" t="s">
        <v>13</v>
      </c>
      <c r="F2904" s="20" t="s">
        <v>250</v>
      </c>
      <c r="G2904" s="20">
        <v>938</v>
      </c>
      <c r="H2904" s="25">
        <v>0.82638888888888884</v>
      </c>
      <c r="I2904" s="25">
        <v>0.95486111111111116</v>
      </c>
      <c r="J2904" s="20">
        <v>30</v>
      </c>
      <c r="K2904" s="20">
        <v>0</v>
      </c>
      <c r="L2904" s="20">
        <v>30</v>
      </c>
      <c r="M2904" s="26">
        <v>0</v>
      </c>
      <c r="N2904" s="20"/>
    </row>
    <row r="2905" spans="3:14">
      <c r="C2905" s="21">
        <v>45942</v>
      </c>
      <c r="D2905" s="20" t="s">
        <v>139</v>
      </c>
      <c r="E2905" s="20" t="s">
        <v>553</v>
      </c>
      <c r="F2905" s="20" t="s">
        <v>400</v>
      </c>
      <c r="G2905" s="20">
        <v>1335</v>
      </c>
      <c r="H2905" s="25">
        <v>6.5972222222222224E-2</v>
      </c>
      <c r="I2905" s="25">
        <v>0.28819444444444442</v>
      </c>
      <c r="J2905" s="20">
        <v>19</v>
      </c>
      <c r="K2905" s="20">
        <v>8</v>
      </c>
      <c r="L2905" s="20">
        <v>11</v>
      </c>
      <c r="M2905" s="26">
        <v>42.10526315789474</v>
      </c>
      <c r="N2905" s="20"/>
    </row>
    <row r="2906" spans="3:14">
      <c r="C2906" s="21">
        <v>45942</v>
      </c>
      <c r="D2906" s="20" t="s">
        <v>192</v>
      </c>
      <c r="E2906" s="20" t="s">
        <v>36</v>
      </c>
      <c r="F2906" s="20" t="s">
        <v>193</v>
      </c>
      <c r="G2906" s="20">
        <v>1132</v>
      </c>
      <c r="H2906" s="25">
        <v>0.59027777777777779</v>
      </c>
      <c r="I2906" s="25">
        <v>0.67708333333333337</v>
      </c>
      <c r="J2906" s="20">
        <v>12</v>
      </c>
      <c r="K2906" s="20">
        <v>0</v>
      </c>
      <c r="L2906" s="20">
        <v>12</v>
      </c>
      <c r="M2906" s="26">
        <v>0</v>
      </c>
      <c r="N2906" s="20"/>
    </row>
    <row r="2907" spans="3:14">
      <c r="C2907" s="21">
        <v>45942</v>
      </c>
      <c r="D2907" s="20" t="s">
        <v>192</v>
      </c>
      <c r="E2907" s="20" t="s">
        <v>13</v>
      </c>
      <c r="F2907" s="20" t="s">
        <v>250</v>
      </c>
      <c r="G2907" s="20">
        <v>1332</v>
      </c>
      <c r="H2907" s="25">
        <v>0.27083333333333331</v>
      </c>
      <c r="I2907" s="25">
        <v>0.3888888888888889</v>
      </c>
      <c r="J2907" s="20">
        <v>50</v>
      </c>
      <c r="K2907" s="20">
        <v>0</v>
      </c>
      <c r="L2907" s="20">
        <v>50</v>
      </c>
      <c r="M2907" s="26">
        <v>0</v>
      </c>
      <c r="N2907" s="20"/>
    </row>
    <row r="2908" spans="3:14">
      <c r="C2908" s="21">
        <v>45942</v>
      </c>
      <c r="D2908" s="20" t="s">
        <v>147</v>
      </c>
      <c r="E2908" s="20" t="s">
        <v>33</v>
      </c>
      <c r="F2908" s="20" t="s">
        <v>181</v>
      </c>
      <c r="G2908" s="20">
        <v>1305</v>
      </c>
      <c r="H2908" s="25">
        <v>0.55208333333333337</v>
      </c>
      <c r="I2908" s="25">
        <v>0.70833333333333337</v>
      </c>
      <c r="J2908" s="20">
        <v>12</v>
      </c>
      <c r="K2908" s="20">
        <v>0</v>
      </c>
      <c r="L2908" s="20">
        <v>12</v>
      </c>
      <c r="M2908" s="26">
        <v>0</v>
      </c>
      <c r="N2908" s="20"/>
    </row>
    <row r="2909" spans="3:14">
      <c r="C2909" s="21">
        <v>45942</v>
      </c>
      <c r="D2909" s="20" t="s">
        <v>147</v>
      </c>
      <c r="E2909" s="20" t="s">
        <v>180</v>
      </c>
      <c r="F2909" s="20" t="s">
        <v>181</v>
      </c>
      <c r="G2909" s="20">
        <v>2020</v>
      </c>
      <c r="H2909" s="25">
        <v>0.76736111111111116</v>
      </c>
      <c r="I2909" s="25">
        <v>0.82986111111111116</v>
      </c>
      <c r="J2909" s="20">
        <v>54</v>
      </c>
      <c r="K2909" s="20">
        <v>0</v>
      </c>
      <c r="L2909" s="20">
        <v>54</v>
      </c>
      <c r="M2909" s="26">
        <v>0</v>
      </c>
      <c r="N2909" s="20"/>
    </row>
    <row r="2910" spans="3:14">
      <c r="C2910" s="21">
        <v>45942</v>
      </c>
      <c r="D2910" s="20" t="s">
        <v>147</v>
      </c>
      <c r="E2910" s="20" t="s">
        <v>180</v>
      </c>
      <c r="F2910" s="20" t="s">
        <v>181</v>
      </c>
      <c r="G2910" s="20">
        <v>2026</v>
      </c>
      <c r="H2910" s="25">
        <v>0.89236111111111116</v>
      </c>
      <c r="I2910" s="25">
        <v>0.95486111111111116</v>
      </c>
      <c r="J2910" s="20">
        <v>12</v>
      </c>
      <c r="K2910" s="20">
        <v>0</v>
      </c>
      <c r="L2910" s="20">
        <v>12</v>
      </c>
      <c r="M2910" s="26">
        <v>0</v>
      </c>
      <c r="N2910" s="20"/>
    </row>
    <row r="2911" spans="3:14">
      <c r="C2911" s="21">
        <v>45942</v>
      </c>
      <c r="D2911" s="20" t="s">
        <v>147</v>
      </c>
      <c r="E2911" s="20" t="s">
        <v>36</v>
      </c>
      <c r="F2911" s="20" t="s">
        <v>181</v>
      </c>
      <c r="G2911" s="20">
        <v>1855</v>
      </c>
      <c r="H2911" s="25">
        <v>0.59722222222222221</v>
      </c>
      <c r="I2911" s="25">
        <v>0.71180555555555558</v>
      </c>
      <c r="J2911" s="20">
        <v>16</v>
      </c>
      <c r="K2911" s="20">
        <v>7</v>
      </c>
      <c r="L2911" s="20">
        <v>9</v>
      </c>
      <c r="M2911" s="26">
        <v>43.75</v>
      </c>
      <c r="N2911" s="20"/>
    </row>
    <row r="2912" spans="3:14">
      <c r="C2912" s="21">
        <v>45942</v>
      </c>
      <c r="D2912" s="20" t="s">
        <v>147</v>
      </c>
      <c r="E2912" s="20" t="s">
        <v>37</v>
      </c>
      <c r="F2912" s="20" t="s">
        <v>181</v>
      </c>
      <c r="G2912" s="20">
        <v>1317</v>
      </c>
      <c r="H2912" s="25">
        <v>0.58680555555555558</v>
      </c>
      <c r="I2912" s="25">
        <v>0.72569444444444442</v>
      </c>
      <c r="J2912" s="20">
        <v>16</v>
      </c>
      <c r="K2912" s="20">
        <v>8</v>
      </c>
      <c r="L2912" s="20">
        <v>8</v>
      </c>
      <c r="M2912" s="26">
        <v>50</v>
      </c>
      <c r="N2912" s="20"/>
    </row>
    <row r="2913" spans="3:14">
      <c r="C2913" s="21">
        <v>45942</v>
      </c>
      <c r="D2913" s="20" t="s">
        <v>147</v>
      </c>
      <c r="E2913" s="20" t="s">
        <v>13</v>
      </c>
      <c r="F2913" s="20" t="s">
        <v>181</v>
      </c>
      <c r="G2913" s="20">
        <v>1859</v>
      </c>
      <c r="H2913" s="25">
        <v>0.55208333333333337</v>
      </c>
      <c r="I2913" s="25">
        <v>0.70138888888888884</v>
      </c>
      <c r="J2913" s="20">
        <v>50</v>
      </c>
      <c r="K2913" s="20">
        <v>48</v>
      </c>
      <c r="L2913" s="20">
        <v>2</v>
      </c>
      <c r="M2913" s="26">
        <v>96</v>
      </c>
      <c r="N2913" s="20"/>
    </row>
    <row r="2914" spans="3:14">
      <c r="C2914" s="21">
        <v>45942</v>
      </c>
      <c r="D2914" s="20" t="s">
        <v>147</v>
      </c>
      <c r="E2914" s="20" t="s">
        <v>22</v>
      </c>
      <c r="F2914" s="20" t="s">
        <v>181</v>
      </c>
      <c r="G2914" s="20">
        <v>1313</v>
      </c>
      <c r="H2914" s="25">
        <v>0.59375</v>
      </c>
      <c r="I2914" s="25">
        <v>0.72569444444444442</v>
      </c>
      <c r="J2914" s="20">
        <v>12</v>
      </c>
      <c r="K2914" s="20">
        <v>2</v>
      </c>
      <c r="L2914" s="20">
        <v>10</v>
      </c>
      <c r="M2914" s="26">
        <v>16.666666666666668</v>
      </c>
      <c r="N2914" s="20"/>
    </row>
    <row r="2915" spans="3:14">
      <c r="C2915" s="21">
        <v>45942</v>
      </c>
      <c r="D2915" s="20" t="s">
        <v>555</v>
      </c>
      <c r="E2915" s="20" t="s">
        <v>394</v>
      </c>
      <c r="F2915" s="20" t="s">
        <v>395</v>
      </c>
      <c r="G2915" s="20">
        <v>3910</v>
      </c>
      <c r="H2915" s="25">
        <v>0.2361111111111111</v>
      </c>
      <c r="I2915" s="25">
        <v>0.27083333333333331</v>
      </c>
      <c r="J2915" s="20">
        <v>12</v>
      </c>
      <c r="K2915" s="20">
        <v>0</v>
      </c>
      <c r="L2915" s="20">
        <v>12</v>
      </c>
      <c r="M2915" s="26">
        <v>0</v>
      </c>
      <c r="N2915" s="20"/>
    </row>
    <row r="2916" spans="3:14">
      <c r="C2916" s="21">
        <v>45942</v>
      </c>
      <c r="D2916" s="20" t="s">
        <v>555</v>
      </c>
      <c r="E2916" s="20" t="s">
        <v>394</v>
      </c>
      <c r="F2916" s="20" t="s">
        <v>395</v>
      </c>
      <c r="G2916" s="20">
        <v>3904</v>
      </c>
      <c r="H2916" s="25">
        <v>0.36805555555555558</v>
      </c>
      <c r="I2916" s="25">
        <v>0.40277777777777779</v>
      </c>
      <c r="J2916" s="20">
        <v>35</v>
      </c>
      <c r="K2916" s="20">
        <v>0</v>
      </c>
      <c r="L2916" s="20">
        <v>35</v>
      </c>
      <c r="M2916" s="26">
        <v>0</v>
      </c>
      <c r="N2916" s="20"/>
    </row>
    <row r="2917" spans="3:14">
      <c r="C2917" s="21">
        <v>45942</v>
      </c>
      <c r="D2917" s="20" t="s">
        <v>563</v>
      </c>
      <c r="E2917" s="20" t="s">
        <v>484</v>
      </c>
      <c r="F2917" s="20" t="s">
        <v>548</v>
      </c>
      <c r="G2917" s="20">
        <v>913</v>
      </c>
      <c r="H2917" s="25">
        <v>0.76736111111111116</v>
      </c>
      <c r="I2917" s="25">
        <v>0.84027777777777779</v>
      </c>
      <c r="J2917" s="20">
        <v>32</v>
      </c>
      <c r="K2917" s="20">
        <v>0</v>
      </c>
      <c r="L2917" s="20">
        <v>32</v>
      </c>
      <c r="M2917" s="26">
        <v>0</v>
      </c>
      <c r="N2917" s="20"/>
    </row>
    <row r="2918" spans="3:14">
      <c r="C2918" s="21">
        <v>45942</v>
      </c>
      <c r="D2918" s="20" t="s">
        <v>13</v>
      </c>
      <c r="E2918" s="20" t="s">
        <v>354</v>
      </c>
      <c r="F2918" s="20" t="s">
        <v>355</v>
      </c>
      <c r="G2918" s="20">
        <v>110</v>
      </c>
      <c r="H2918" s="25">
        <v>0.69097222222222221</v>
      </c>
      <c r="I2918" s="25">
        <v>0.94791666666666663</v>
      </c>
      <c r="J2918" s="20">
        <v>30</v>
      </c>
      <c r="K2918" s="20">
        <v>2</v>
      </c>
      <c r="L2918" s="20">
        <v>28</v>
      </c>
      <c r="M2918" s="26">
        <v>6.666666666666667</v>
      </c>
      <c r="N2918" s="20"/>
    </row>
    <row r="2919" spans="3:14">
      <c r="C2919" s="21">
        <v>45942</v>
      </c>
      <c r="D2919" s="20" t="s">
        <v>13</v>
      </c>
      <c r="E2919" s="20" t="s">
        <v>201</v>
      </c>
      <c r="F2919" s="20" t="s">
        <v>250</v>
      </c>
      <c r="G2919" s="20">
        <v>601</v>
      </c>
      <c r="H2919" s="25">
        <v>0.69097222222222221</v>
      </c>
      <c r="I2919" s="25">
        <v>0.78819444444444442</v>
      </c>
      <c r="J2919" s="20">
        <v>50</v>
      </c>
      <c r="K2919" s="20">
        <v>0</v>
      </c>
      <c r="L2919" s="20">
        <v>50</v>
      </c>
      <c r="M2919" s="26">
        <v>0</v>
      </c>
      <c r="N2919" s="20"/>
    </row>
    <row r="2920" spans="3:14">
      <c r="C2920" s="21">
        <v>45942</v>
      </c>
      <c r="D2920" s="20" t="s">
        <v>13</v>
      </c>
      <c r="E2920" s="20" t="s">
        <v>223</v>
      </c>
      <c r="F2920" s="20" t="s">
        <v>250</v>
      </c>
      <c r="G2920" s="20">
        <v>871</v>
      </c>
      <c r="H2920" s="25">
        <v>0.48958333333333331</v>
      </c>
      <c r="I2920" s="25">
        <v>0.62152777777777779</v>
      </c>
      <c r="J2920" s="20">
        <v>45</v>
      </c>
      <c r="K2920" s="20">
        <v>1</v>
      </c>
      <c r="L2920" s="20">
        <v>44</v>
      </c>
      <c r="M2920" s="26">
        <v>2.2222222222222223</v>
      </c>
      <c r="N2920" s="20"/>
    </row>
    <row r="2921" spans="3:14">
      <c r="C2921" s="21">
        <v>45942</v>
      </c>
      <c r="D2921" s="20" t="s">
        <v>13</v>
      </c>
      <c r="E2921" s="20" t="s">
        <v>147</v>
      </c>
      <c r="F2921" s="20" t="s">
        <v>181</v>
      </c>
      <c r="G2921" s="20">
        <v>1858</v>
      </c>
      <c r="H2921" s="25">
        <v>0.5</v>
      </c>
      <c r="I2921" s="25">
        <v>0.71527777777777779</v>
      </c>
      <c r="J2921" s="20">
        <v>26</v>
      </c>
      <c r="K2921" s="20">
        <v>0</v>
      </c>
      <c r="L2921" s="20">
        <v>26</v>
      </c>
      <c r="M2921" s="26">
        <v>0</v>
      </c>
      <c r="N2921" s="20"/>
    </row>
    <row r="2922" spans="3:14">
      <c r="C2922" s="21">
        <v>45942</v>
      </c>
      <c r="D2922" s="20" t="s">
        <v>13</v>
      </c>
      <c r="E2922" s="20" t="s">
        <v>147</v>
      </c>
      <c r="F2922" s="20" t="s">
        <v>181</v>
      </c>
      <c r="G2922" s="20">
        <v>1860</v>
      </c>
      <c r="H2922" s="25">
        <v>0.76388888888888884</v>
      </c>
      <c r="I2922" s="25">
        <v>0.98263888888888884</v>
      </c>
      <c r="J2922" s="20">
        <v>27</v>
      </c>
      <c r="K2922" s="20">
        <v>12</v>
      </c>
      <c r="L2922" s="20">
        <v>15</v>
      </c>
      <c r="M2922" s="26">
        <v>44.444444444444443</v>
      </c>
      <c r="N2922" s="20"/>
    </row>
    <row r="2923" spans="3:14">
      <c r="C2923" s="21">
        <v>45942</v>
      </c>
      <c r="D2923" s="20" t="s">
        <v>13</v>
      </c>
      <c r="E2923" s="20" t="s">
        <v>358</v>
      </c>
      <c r="F2923" s="20" t="s">
        <v>528</v>
      </c>
      <c r="G2923" s="20">
        <v>416</v>
      </c>
      <c r="H2923" s="25">
        <v>0.52083333333333337</v>
      </c>
      <c r="I2923" s="25">
        <v>0.72222222222222221</v>
      </c>
      <c r="J2923" s="20">
        <v>25</v>
      </c>
      <c r="K2923" s="20">
        <v>0</v>
      </c>
      <c r="L2923" s="20">
        <v>25</v>
      </c>
      <c r="M2923" s="26">
        <v>0</v>
      </c>
      <c r="N2923" s="20"/>
    </row>
    <row r="2924" spans="3:14">
      <c r="C2924" s="21">
        <v>45942</v>
      </c>
      <c r="D2924" s="20" t="s">
        <v>13</v>
      </c>
      <c r="E2924" s="20" t="s">
        <v>236</v>
      </c>
      <c r="F2924" s="20" t="s">
        <v>250</v>
      </c>
      <c r="G2924" s="20">
        <v>809</v>
      </c>
      <c r="H2924" s="25">
        <v>0.49652777777777779</v>
      </c>
      <c r="I2924" s="25">
        <v>0.61805555555555558</v>
      </c>
      <c r="J2924" s="20">
        <v>45</v>
      </c>
      <c r="K2924" s="20">
        <v>0</v>
      </c>
      <c r="L2924" s="20">
        <v>45</v>
      </c>
      <c r="M2924" s="26">
        <v>0</v>
      </c>
      <c r="N2924" s="20"/>
    </row>
    <row r="2925" spans="3:14">
      <c r="C2925" s="21">
        <v>45942</v>
      </c>
      <c r="D2925" s="20" t="s">
        <v>13</v>
      </c>
      <c r="E2925" s="20" t="s">
        <v>277</v>
      </c>
      <c r="F2925" s="20" t="s">
        <v>278</v>
      </c>
      <c r="G2925" s="20">
        <v>897</v>
      </c>
      <c r="H2925" s="25">
        <v>0.78472222222222221</v>
      </c>
      <c r="I2925" s="25">
        <v>0.21180555555555555</v>
      </c>
      <c r="J2925" s="20">
        <v>120</v>
      </c>
      <c r="K2925" s="20">
        <v>11</v>
      </c>
      <c r="L2925" s="20">
        <v>109</v>
      </c>
      <c r="M2925" s="26">
        <v>9.1666666666666661</v>
      </c>
      <c r="N2925" s="20"/>
    </row>
    <row r="2926" spans="3:14">
      <c r="C2926" s="21">
        <v>45942</v>
      </c>
      <c r="D2926" s="20" t="s">
        <v>13</v>
      </c>
      <c r="E2926" s="20" t="s">
        <v>394</v>
      </c>
      <c r="F2926" s="20" t="s">
        <v>395</v>
      </c>
      <c r="G2926" s="20">
        <v>434</v>
      </c>
      <c r="H2926" s="25">
        <v>0.64583333333333337</v>
      </c>
      <c r="I2926" s="25">
        <v>0.79513888888888884</v>
      </c>
      <c r="J2926" s="20">
        <v>81</v>
      </c>
      <c r="K2926" s="20">
        <v>0</v>
      </c>
      <c r="L2926" s="20">
        <v>81</v>
      </c>
      <c r="M2926" s="26">
        <v>0</v>
      </c>
      <c r="N2926" s="20"/>
    </row>
    <row r="2927" spans="3:14">
      <c r="C2927" s="21">
        <v>45942</v>
      </c>
      <c r="D2927" s="20" t="s">
        <v>424</v>
      </c>
      <c r="E2927" s="20" t="s">
        <v>22</v>
      </c>
      <c r="F2927" s="20" t="s">
        <v>549</v>
      </c>
      <c r="G2927" s="20">
        <v>5114</v>
      </c>
      <c r="H2927" s="25">
        <v>0.44097222222222221</v>
      </c>
      <c r="I2927" s="25">
        <v>0.50694444444444442</v>
      </c>
      <c r="J2927" s="20">
        <v>189</v>
      </c>
      <c r="K2927" s="20">
        <v>69</v>
      </c>
      <c r="L2927" s="20">
        <v>120</v>
      </c>
      <c r="M2927" s="26">
        <v>36.507936507936506</v>
      </c>
      <c r="N2927" s="20"/>
    </row>
    <row r="2928" spans="3:14">
      <c r="C2928" s="21">
        <v>45942</v>
      </c>
      <c r="D2928" s="20" t="s">
        <v>236</v>
      </c>
      <c r="E2928" s="20" t="s">
        <v>13</v>
      </c>
      <c r="F2928" s="20" t="s">
        <v>250</v>
      </c>
      <c r="G2928" s="20">
        <v>808</v>
      </c>
      <c r="H2928" s="25">
        <v>0.51736111111111116</v>
      </c>
      <c r="I2928" s="25">
        <v>0.64930555555555558</v>
      </c>
      <c r="J2928" s="20">
        <v>45</v>
      </c>
      <c r="K2928" s="20">
        <v>12</v>
      </c>
      <c r="L2928" s="20">
        <v>33</v>
      </c>
      <c r="M2928" s="26">
        <v>26.666666666666668</v>
      </c>
      <c r="N2928" s="20"/>
    </row>
    <row r="2929" spans="3:14">
      <c r="C2929" s="21">
        <v>45942</v>
      </c>
      <c r="D2929" s="20" t="s">
        <v>291</v>
      </c>
      <c r="E2929" s="20" t="s">
        <v>36</v>
      </c>
      <c r="F2929" s="20" t="s">
        <v>292</v>
      </c>
      <c r="G2929" s="20">
        <v>683</v>
      </c>
      <c r="H2929" s="25">
        <v>0.45833333333333331</v>
      </c>
      <c r="I2929" s="25">
        <v>0.56944444444444442</v>
      </c>
      <c r="J2929" s="20">
        <v>12</v>
      </c>
      <c r="K2929" s="20">
        <v>0</v>
      </c>
      <c r="L2929" s="20">
        <v>12</v>
      </c>
      <c r="M2929" s="26">
        <v>0</v>
      </c>
      <c r="N2929" s="20"/>
    </row>
    <row r="2930" spans="3:14">
      <c r="C2930" s="21">
        <v>45942</v>
      </c>
      <c r="D2930" s="20" t="s">
        <v>291</v>
      </c>
      <c r="E2930" s="20" t="s">
        <v>13</v>
      </c>
      <c r="F2930" s="20" t="s">
        <v>292</v>
      </c>
      <c r="G2930" s="20">
        <v>685</v>
      </c>
      <c r="H2930" s="25">
        <v>0.54861111111111116</v>
      </c>
      <c r="I2930" s="25">
        <v>0.68055555555555558</v>
      </c>
      <c r="J2930" s="20">
        <v>26</v>
      </c>
      <c r="K2930" s="20">
        <v>0</v>
      </c>
      <c r="L2930" s="20">
        <v>26</v>
      </c>
      <c r="M2930" s="26">
        <v>0</v>
      </c>
      <c r="N2930" s="20"/>
    </row>
    <row r="2931" spans="3:14">
      <c r="C2931" s="21">
        <v>45942</v>
      </c>
      <c r="D2931" s="20" t="s">
        <v>44</v>
      </c>
      <c r="E2931" s="20" t="s">
        <v>198</v>
      </c>
      <c r="F2931" s="20" t="s">
        <v>549</v>
      </c>
      <c r="G2931" s="20">
        <v>5117</v>
      </c>
      <c r="H2931" s="25">
        <v>0.625</v>
      </c>
      <c r="I2931" s="25">
        <v>0.75</v>
      </c>
      <c r="J2931" s="20">
        <v>189</v>
      </c>
      <c r="K2931" s="20">
        <v>140</v>
      </c>
      <c r="L2931" s="20">
        <v>49</v>
      </c>
      <c r="M2931" s="26">
        <v>74.074074074074076</v>
      </c>
      <c r="N2931" s="20"/>
    </row>
    <row r="2932" spans="3:14">
      <c r="C2932" s="21">
        <v>45942</v>
      </c>
      <c r="D2932" s="20" t="s">
        <v>22</v>
      </c>
      <c r="E2932" s="20" t="s">
        <v>147</v>
      </c>
      <c r="F2932" s="20" t="s">
        <v>181</v>
      </c>
      <c r="G2932" s="20">
        <v>1302</v>
      </c>
      <c r="H2932" s="25">
        <v>0.4826388888888889</v>
      </c>
      <c r="I2932" s="25">
        <v>0.6875</v>
      </c>
      <c r="J2932" s="20">
        <v>12</v>
      </c>
      <c r="K2932" s="20">
        <v>0</v>
      </c>
      <c r="L2932" s="20">
        <v>12</v>
      </c>
      <c r="M2932" s="26">
        <v>0</v>
      </c>
      <c r="N2932" s="20"/>
    </row>
    <row r="2933" spans="3:14">
      <c r="C2933" s="21">
        <v>45942</v>
      </c>
      <c r="D2933" s="20" t="s">
        <v>214</v>
      </c>
      <c r="E2933" s="20" t="s">
        <v>291</v>
      </c>
      <c r="F2933" s="20" t="s">
        <v>292</v>
      </c>
      <c r="G2933" s="20">
        <v>342</v>
      </c>
      <c r="H2933" s="25">
        <v>0.37847222222222221</v>
      </c>
      <c r="I2933" s="25">
        <v>0.41319444444444442</v>
      </c>
      <c r="J2933" s="20">
        <v>38</v>
      </c>
      <c r="K2933" s="20">
        <v>0</v>
      </c>
      <c r="L2933" s="20">
        <v>38</v>
      </c>
      <c r="M2933" s="26">
        <v>0</v>
      </c>
      <c r="N2933" s="20"/>
    </row>
    <row r="2934" spans="3:14">
      <c r="C2934" s="21">
        <v>45942</v>
      </c>
      <c r="D2934" s="20" t="s">
        <v>394</v>
      </c>
      <c r="E2934" s="20" t="s">
        <v>36</v>
      </c>
      <c r="F2934" s="20" t="s">
        <v>395</v>
      </c>
      <c r="G2934" s="20">
        <v>437</v>
      </c>
      <c r="H2934" s="25">
        <v>0.3888888888888889</v>
      </c>
      <c r="I2934" s="25">
        <v>0.52083333333333337</v>
      </c>
      <c r="J2934" s="20">
        <v>12</v>
      </c>
      <c r="K2934" s="20">
        <v>0</v>
      </c>
      <c r="L2934" s="20">
        <v>12</v>
      </c>
      <c r="M2934" s="26">
        <v>0</v>
      </c>
      <c r="N2934" s="20"/>
    </row>
    <row r="2935" spans="3:14">
      <c r="C2935" s="21">
        <v>45942</v>
      </c>
      <c r="D2935" s="20" t="s">
        <v>394</v>
      </c>
      <c r="E2935" s="20" t="s">
        <v>555</v>
      </c>
      <c r="F2935" s="20" t="s">
        <v>395</v>
      </c>
      <c r="G2935" s="20">
        <v>3911</v>
      </c>
      <c r="H2935" s="25">
        <v>0.95486111111111116</v>
      </c>
      <c r="I2935" s="25">
        <v>0.99305555555555558</v>
      </c>
      <c r="J2935" s="20">
        <v>47</v>
      </c>
      <c r="K2935" s="20">
        <v>0</v>
      </c>
      <c r="L2935" s="20">
        <v>47</v>
      </c>
      <c r="M2935" s="26">
        <v>0</v>
      </c>
      <c r="N2935" s="20"/>
    </row>
    <row r="2936" spans="3:14">
      <c r="C2936" s="21">
        <v>45942</v>
      </c>
      <c r="D2936" s="20" t="s">
        <v>394</v>
      </c>
      <c r="E2936" s="20" t="s">
        <v>13</v>
      </c>
      <c r="F2936" s="20" t="s">
        <v>395</v>
      </c>
      <c r="G2936" s="20">
        <v>433</v>
      </c>
      <c r="H2936" s="25">
        <v>0.44444444444444442</v>
      </c>
      <c r="I2936" s="25">
        <v>0.60763888888888884</v>
      </c>
      <c r="J2936" s="20">
        <v>35</v>
      </c>
      <c r="K2936" s="20">
        <v>0</v>
      </c>
      <c r="L2936" s="20">
        <v>35</v>
      </c>
      <c r="M2936" s="26">
        <v>0</v>
      </c>
      <c r="N2936" s="20"/>
    </row>
    <row r="2937" spans="3:14">
      <c r="C2937" s="21">
        <v>45942</v>
      </c>
      <c r="D2937" s="20" t="s">
        <v>394</v>
      </c>
      <c r="E2937" s="20" t="s">
        <v>543</v>
      </c>
      <c r="F2937" s="20" t="s">
        <v>395</v>
      </c>
      <c r="G2937" s="20">
        <v>723</v>
      </c>
      <c r="H2937" s="25">
        <v>0.89583333333333337</v>
      </c>
      <c r="I2937" s="25">
        <v>0.13194444444444445</v>
      </c>
      <c r="J2937" s="20">
        <v>46</v>
      </c>
      <c r="K2937" s="20">
        <v>0</v>
      </c>
      <c r="L2937" s="20">
        <v>46</v>
      </c>
      <c r="M2937" s="26">
        <v>0</v>
      </c>
      <c r="N2937" s="20"/>
    </row>
    <row r="2938" spans="3:14">
      <c r="C2938" s="21">
        <v>45943</v>
      </c>
      <c r="D2938" s="20" t="s">
        <v>185</v>
      </c>
      <c r="E2938" s="20" t="s">
        <v>13</v>
      </c>
      <c r="F2938" s="20" t="s">
        <v>186</v>
      </c>
      <c r="G2938" s="20">
        <v>920</v>
      </c>
      <c r="H2938" s="25">
        <v>0.63888888888888884</v>
      </c>
      <c r="I2938" s="25">
        <v>0.78125</v>
      </c>
      <c r="J2938" s="20">
        <v>30</v>
      </c>
      <c r="K2938" s="20">
        <v>0</v>
      </c>
      <c r="L2938" s="20">
        <v>30</v>
      </c>
      <c r="M2938" s="26">
        <v>0</v>
      </c>
      <c r="N2938" s="20"/>
    </row>
    <row r="2939" spans="3:14">
      <c r="C2939" s="21">
        <v>45943</v>
      </c>
      <c r="D2939" s="20" t="s">
        <v>36</v>
      </c>
      <c r="E2939" s="20" t="s">
        <v>183</v>
      </c>
      <c r="F2939" s="20" t="s">
        <v>174</v>
      </c>
      <c r="G2939" s="20">
        <v>1336</v>
      </c>
      <c r="H2939" s="25">
        <v>0.58680555555555558</v>
      </c>
      <c r="I2939" s="25">
        <v>0.82291666666666663</v>
      </c>
      <c r="J2939" s="20">
        <v>10</v>
      </c>
      <c r="K2939" s="20">
        <v>0</v>
      </c>
      <c r="L2939" s="20">
        <v>10</v>
      </c>
      <c r="M2939" s="26">
        <v>0</v>
      </c>
      <c r="N2939" s="20"/>
    </row>
    <row r="2940" spans="3:14">
      <c r="C2940" s="21">
        <v>45943</v>
      </c>
      <c r="D2940" s="20" t="s">
        <v>37</v>
      </c>
      <c r="E2940" s="20" t="s">
        <v>183</v>
      </c>
      <c r="F2940" s="20" t="s">
        <v>561</v>
      </c>
      <c r="G2940" s="20">
        <v>2722</v>
      </c>
      <c r="H2940" s="25">
        <v>0.67013888888888884</v>
      </c>
      <c r="I2940" s="25">
        <v>0.93055555555555558</v>
      </c>
      <c r="J2940" s="20">
        <v>10</v>
      </c>
      <c r="K2940" s="20">
        <v>0</v>
      </c>
      <c r="L2940" s="20">
        <v>10</v>
      </c>
      <c r="M2940" s="26">
        <v>0</v>
      </c>
      <c r="N2940" s="20"/>
    </row>
    <row r="2941" spans="3:14">
      <c r="C2941" s="21">
        <v>45943</v>
      </c>
      <c r="D2941" s="20" t="s">
        <v>173</v>
      </c>
      <c r="E2941" s="20" t="s">
        <v>36</v>
      </c>
      <c r="F2941" s="20" t="s">
        <v>174</v>
      </c>
      <c r="G2941" s="20">
        <v>1335</v>
      </c>
      <c r="H2941" s="25">
        <v>0.40277777777777779</v>
      </c>
      <c r="I2941" s="25">
        <v>0.54513888888888884</v>
      </c>
      <c r="J2941" s="20">
        <v>10</v>
      </c>
      <c r="K2941" s="20">
        <v>0</v>
      </c>
      <c r="L2941" s="20">
        <v>10</v>
      </c>
      <c r="M2941" s="26">
        <v>0</v>
      </c>
      <c r="N2941" s="20"/>
    </row>
    <row r="2942" spans="3:14">
      <c r="C2942" s="21">
        <v>45943</v>
      </c>
      <c r="D2942" s="20" t="s">
        <v>173</v>
      </c>
      <c r="E2942" s="20" t="s">
        <v>37</v>
      </c>
      <c r="F2942" s="20" t="s">
        <v>561</v>
      </c>
      <c r="G2942" s="20">
        <v>2721</v>
      </c>
      <c r="H2942" s="25">
        <v>0.45833333333333331</v>
      </c>
      <c r="I2942" s="25">
        <v>0.62847222222222221</v>
      </c>
      <c r="J2942" s="20">
        <v>10</v>
      </c>
      <c r="K2942" s="20">
        <v>0</v>
      </c>
      <c r="L2942" s="20">
        <v>10</v>
      </c>
      <c r="M2942" s="26">
        <v>0</v>
      </c>
      <c r="N2942" s="20"/>
    </row>
    <row r="2943" spans="3:14">
      <c r="C2943" s="21">
        <v>45943</v>
      </c>
      <c r="D2943" s="20" t="s">
        <v>173</v>
      </c>
      <c r="E2943" s="20" t="s">
        <v>13</v>
      </c>
      <c r="F2943" s="20" t="s">
        <v>174</v>
      </c>
      <c r="G2943" s="20">
        <v>1002</v>
      </c>
      <c r="H2943" s="25">
        <v>0.3125</v>
      </c>
      <c r="I2943" s="25">
        <v>0.4861111111111111</v>
      </c>
      <c r="J2943" s="20">
        <v>20</v>
      </c>
      <c r="K2943" s="20">
        <v>0</v>
      </c>
      <c r="L2943" s="20">
        <v>20</v>
      </c>
      <c r="M2943" s="26">
        <v>0</v>
      </c>
      <c r="N2943" s="20"/>
    </row>
    <row r="2944" spans="3:14">
      <c r="C2944" s="21">
        <v>45943</v>
      </c>
      <c r="D2944" s="20" t="s">
        <v>173</v>
      </c>
      <c r="E2944" s="20" t="s">
        <v>24</v>
      </c>
      <c r="F2944" s="20" t="s">
        <v>174</v>
      </c>
      <c r="G2944" s="20">
        <v>1014</v>
      </c>
      <c r="H2944" s="25">
        <v>0.39583333333333331</v>
      </c>
      <c r="I2944" s="25">
        <v>0.57291666666666663</v>
      </c>
      <c r="J2944" s="20">
        <v>88</v>
      </c>
      <c r="K2944" s="20">
        <v>65</v>
      </c>
      <c r="L2944" s="20">
        <v>23</v>
      </c>
      <c r="M2944" s="26">
        <v>73.86363636363636</v>
      </c>
      <c r="N2944" s="20"/>
    </row>
    <row r="2945" spans="3:14">
      <c r="C2945" s="21">
        <v>45943</v>
      </c>
      <c r="D2945" s="20" t="s">
        <v>552</v>
      </c>
      <c r="E2945" s="20" t="s">
        <v>147</v>
      </c>
      <c r="F2945" s="20" t="s">
        <v>181</v>
      </c>
      <c r="G2945" s="20">
        <v>761</v>
      </c>
      <c r="H2945" s="25">
        <v>8.3333333333333329E-2</v>
      </c>
      <c r="I2945" s="25">
        <v>0.23958333333333334</v>
      </c>
      <c r="J2945" s="20">
        <v>27</v>
      </c>
      <c r="K2945" s="20">
        <v>0</v>
      </c>
      <c r="L2945" s="20">
        <v>27</v>
      </c>
      <c r="M2945" s="26">
        <v>0</v>
      </c>
      <c r="N2945" s="20"/>
    </row>
    <row r="2946" spans="3:14">
      <c r="C2946" s="21">
        <v>45943</v>
      </c>
      <c r="D2946" s="20" t="s">
        <v>547</v>
      </c>
      <c r="E2946" s="20" t="s">
        <v>394</v>
      </c>
      <c r="F2946" s="20" t="s">
        <v>395</v>
      </c>
      <c r="G2946" s="20">
        <v>730</v>
      </c>
      <c r="H2946" s="25">
        <v>0.22916666666666666</v>
      </c>
      <c r="I2946" s="25">
        <v>0.30902777777777779</v>
      </c>
      <c r="J2946" s="20">
        <v>46</v>
      </c>
      <c r="K2946" s="20">
        <v>3</v>
      </c>
      <c r="L2946" s="20">
        <v>43</v>
      </c>
      <c r="M2946" s="26">
        <v>6.5217391304347823</v>
      </c>
      <c r="N2946" s="20"/>
    </row>
    <row r="2947" spans="3:14">
      <c r="C2947" s="21">
        <v>45943</v>
      </c>
      <c r="D2947" s="20" t="s">
        <v>147</v>
      </c>
      <c r="E2947" s="20" t="s">
        <v>180</v>
      </c>
      <c r="F2947" s="20" t="s">
        <v>181</v>
      </c>
      <c r="G2947" s="20">
        <v>2232</v>
      </c>
      <c r="H2947" s="25">
        <v>5.5555555555555552E-2</v>
      </c>
      <c r="I2947" s="25">
        <v>0.11805555555555555</v>
      </c>
      <c r="J2947" s="20">
        <v>16</v>
      </c>
      <c r="K2947" s="20">
        <v>0</v>
      </c>
      <c r="L2947" s="20">
        <v>16</v>
      </c>
      <c r="M2947" s="26">
        <v>0</v>
      </c>
      <c r="N2947" s="20"/>
    </row>
    <row r="2948" spans="3:14">
      <c r="C2948" s="21">
        <v>45943</v>
      </c>
      <c r="D2948" s="20" t="s">
        <v>147</v>
      </c>
      <c r="E2948" s="20" t="s">
        <v>13</v>
      </c>
      <c r="F2948" s="20" t="s">
        <v>181</v>
      </c>
      <c r="G2948" s="20">
        <v>1357</v>
      </c>
      <c r="H2948" s="25">
        <v>0.41666666666666669</v>
      </c>
      <c r="I2948" s="25">
        <v>0.56944444444444442</v>
      </c>
      <c r="J2948" s="20">
        <v>27</v>
      </c>
      <c r="K2948" s="20">
        <v>0</v>
      </c>
      <c r="L2948" s="20">
        <v>27</v>
      </c>
      <c r="M2948" s="26">
        <v>0</v>
      </c>
      <c r="N2948" s="20"/>
    </row>
    <row r="2949" spans="3:14">
      <c r="C2949" s="21">
        <v>45943</v>
      </c>
      <c r="D2949" s="20" t="s">
        <v>147</v>
      </c>
      <c r="E2949" s="20" t="s">
        <v>559</v>
      </c>
      <c r="F2949" s="20" t="s">
        <v>181</v>
      </c>
      <c r="G2949" s="20">
        <v>162</v>
      </c>
      <c r="H2949" s="25">
        <v>8.6805555555555552E-2</v>
      </c>
      <c r="I2949" s="25">
        <v>0.67361111111111116</v>
      </c>
      <c r="J2949" s="20">
        <v>27</v>
      </c>
      <c r="K2949" s="20">
        <v>12</v>
      </c>
      <c r="L2949" s="20">
        <v>15</v>
      </c>
      <c r="M2949" s="26">
        <v>44.444444444444443</v>
      </c>
      <c r="N2949" s="20"/>
    </row>
    <row r="2950" spans="3:14">
      <c r="C2950" s="21">
        <v>45943</v>
      </c>
      <c r="D2950" s="20" t="s">
        <v>551</v>
      </c>
      <c r="E2950" s="20" t="s">
        <v>13</v>
      </c>
      <c r="F2950" s="20" t="s">
        <v>250</v>
      </c>
      <c r="G2950" s="20">
        <v>716</v>
      </c>
      <c r="H2950" s="25">
        <v>0.47916666666666669</v>
      </c>
      <c r="I2950" s="25">
        <v>0.62152777777777779</v>
      </c>
      <c r="J2950" s="20">
        <v>45</v>
      </c>
      <c r="K2950" s="20">
        <v>45</v>
      </c>
      <c r="L2950" s="20">
        <v>0</v>
      </c>
      <c r="M2950" s="26">
        <v>100</v>
      </c>
      <c r="N2950" s="20"/>
    </row>
    <row r="2951" spans="3:14">
      <c r="C2951" s="21">
        <v>45943</v>
      </c>
      <c r="D2951" s="20" t="s">
        <v>13</v>
      </c>
      <c r="E2951" s="20" t="s">
        <v>185</v>
      </c>
      <c r="F2951" s="20" t="s">
        <v>186</v>
      </c>
      <c r="G2951" s="20">
        <v>921</v>
      </c>
      <c r="H2951" s="25">
        <v>0.81597222222222221</v>
      </c>
      <c r="I2951" s="25">
        <v>2.0833333333333332E-2</v>
      </c>
      <c r="J2951" s="20">
        <v>10</v>
      </c>
      <c r="K2951" s="20">
        <v>0</v>
      </c>
      <c r="L2951" s="20">
        <v>10</v>
      </c>
      <c r="M2951" s="26">
        <v>0</v>
      </c>
      <c r="N2951" s="20"/>
    </row>
    <row r="2952" spans="3:14">
      <c r="C2952" s="21">
        <v>45943</v>
      </c>
      <c r="D2952" s="20" t="s">
        <v>13</v>
      </c>
      <c r="E2952" s="20" t="s">
        <v>185</v>
      </c>
      <c r="F2952" s="20" t="s">
        <v>186</v>
      </c>
      <c r="G2952" s="20">
        <v>921</v>
      </c>
      <c r="H2952" s="25">
        <v>0.81597222222222221</v>
      </c>
      <c r="I2952" s="25">
        <v>0.99930555555555556</v>
      </c>
      <c r="J2952" s="20">
        <v>20</v>
      </c>
      <c r="K2952" s="20">
        <v>0</v>
      </c>
      <c r="L2952" s="20">
        <v>20</v>
      </c>
      <c r="M2952" s="26">
        <v>0</v>
      </c>
      <c r="N2952" s="20"/>
    </row>
    <row r="2953" spans="3:14">
      <c r="C2953" s="21">
        <v>45943</v>
      </c>
      <c r="D2953" s="20" t="s">
        <v>13</v>
      </c>
      <c r="E2953" s="20" t="s">
        <v>147</v>
      </c>
      <c r="F2953" s="20" t="s">
        <v>181</v>
      </c>
      <c r="G2953" s="20">
        <v>1358</v>
      </c>
      <c r="H2953" s="25">
        <v>0.61458333333333337</v>
      </c>
      <c r="I2953" s="25">
        <v>0.83333333333333337</v>
      </c>
      <c r="J2953" s="20">
        <v>20</v>
      </c>
      <c r="K2953" s="20">
        <v>0</v>
      </c>
      <c r="L2953" s="20">
        <v>20</v>
      </c>
      <c r="M2953" s="26">
        <v>0</v>
      </c>
      <c r="N2953" s="20"/>
    </row>
    <row r="2954" spans="3:14">
      <c r="C2954" s="21">
        <v>45943</v>
      </c>
      <c r="D2954" s="20" t="s">
        <v>13</v>
      </c>
      <c r="E2954" s="20" t="s">
        <v>183</v>
      </c>
      <c r="F2954" s="20" t="s">
        <v>174</v>
      </c>
      <c r="G2954" s="20">
        <v>1002</v>
      </c>
      <c r="H2954" s="25">
        <v>0.52777777777777779</v>
      </c>
      <c r="I2954" s="25">
        <v>0.77777777777777779</v>
      </c>
      <c r="J2954" s="20">
        <v>20</v>
      </c>
      <c r="K2954" s="20">
        <v>0</v>
      </c>
      <c r="L2954" s="20">
        <v>20</v>
      </c>
      <c r="M2954" s="26">
        <v>0</v>
      </c>
      <c r="N2954" s="20"/>
    </row>
    <row r="2955" spans="3:14">
      <c r="C2955" s="21">
        <v>45943</v>
      </c>
      <c r="D2955" s="20" t="s">
        <v>13</v>
      </c>
      <c r="E2955" s="20" t="s">
        <v>294</v>
      </c>
      <c r="F2955" s="20" t="s">
        <v>295</v>
      </c>
      <c r="G2955" s="20">
        <v>472</v>
      </c>
      <c r="H2955" s="25">
        <v>0.59722222222222221</v>
      </c>
      <c r="I2955" s="25">
        <v>0.78472222222222221</v>
      </c>
      <c r="J2955" s="20">
        <v>40</v>
      </c>
      <c r="K2955" s="20">
        <v>6</v>
      </c>
      <c r="L2955" s="20">
        <v>34</v>
      </c>
      <c r="M2955" s="26">
        <v>15</v>
      </c>
      <c r="N2955" s="20"/>
    </row>
    <row r="2956" spans="3:14">
      <c r="C2956" s="21">
        <v>45943</v>
      </c>
      <c r="D2956" s="20" t="s">
        <v>229</v>
      </c>
      <c r="E2956" s="20" t="s">
        <v>13</v>
      </c>
      <c r="F2956" s="20" t="s">
        <v>556</v>
      </c>
      <c r="G2956" s="20">
        <v>586</v>
      </c>
      <c r="H2956" s="25">
        <v>0.73611111111111116</v>
      </c>
      <c r="I2956" s="25">
        <v>0.86111111111111116</v>
      </c>
      <c r="J2956" s="20">
        <v>35</v>
      </c>
      <c r="K2956" s="20">
        <v>0</v>
      </c>
      <c r="L2956" s="20">
        <v>35</v>
      </c>
      <c r="M2956" s="26">
        <v>0</v>
      </c>
      <c r="N2956" s="20"/>
    </row>
    <row r="2957" spans="3:14">
      <c r="C2957" s="21">
        <v>45943</v>
      </c>
      <c r="D2957" s="20" t="s">
        <v>447</v>
      </c>
      <c r="E2957" s="20" t="s">
        <v>52</v>
      </c>
      <c r="F2957" s="20" t="s">
        <v>549</v>
      </c>
      <c r="G2957" s="20">
        <v>5116</v>
      </c>
      <c r="H2957" s="25">
        <v>0.57638888888888884</v>
      </c>
      <c r="I2957" s="25">
        <v>0.71527777777777779</v>
      </c>
      <c r="J2957" s="20">
        <v>189</v>
      </c>
      <c r="K2957" s="20">
        <v>189</v>
      </c>
      <c r="L2957" s="20">
        <v>0</v>
      </c>
      <c r="M2957" s="26">
        <v>100</v>
      </c>
      <c r="N2957" s="20"/>
    </row>
    <row r="2958" spans="3:14">
      <c r="C2958" s="21">
        <v>45943</v>
      </c>
      <c r="D2958" s="20" t="s">
        <v>44</v>
      </c>
      <c r="E2958" s="20" t="s">
        <v>183</v>
      </c>
      <c r="F2958" s="20" t="s">
        <v>174</v>
      </c>
      <c r="G2958" s="20">
        <v>1010</v>
      </c>
      <c r="H2958" s="25">
        <v>0.71875</v>
      </c>
      <c r="I2958" s="25">
        <v>0</v>
      </c>
      <c r="J2958" s="20">
        <v>88</v>
      </c>
      <c r="K2958" s="20">
        <v>88</v>
      </c>
      <c r="L2958" s="20">
        <v>0</v>
      </c>
      <c r="M2958" s="26">
        <v>100</v>
      </c>
      <c r="N2958" s="20"/>
    </row>
    <row r="2959" spans="3:14">
      <c r="C2959" s="21">
        <v>45943</v>
      </c>
      <c r="D2959" s="20" t="s">
        <v>294</v>
      </c>
      <c r="E2959" s="20" t="s">
        <v>13</v>
      </c>
      <c r="F2959" s="20" t="s">
        <v>295</v>
      </c>
      <c r="G2959" s="20">
        <v>471</v>
      </c>
      <c r="H2959" s="25">
        <v>0.43055555555555558</v>
      </c>
      <c r="I2959" s="25">
        <v>0.55555555555555558</v>
      </c>
      <c r="J2959" s="20">
        <v>40</v>
      </c>
      <c r="K2959" s="20">
        <v>6</v>
      </c>
      <c r="L2959" s="20">
        <v>34</v>
      </c>
      <c r="M2959" s="26">
        <v>15</v>
      </c>
      <c r="N2959" s="20"/>
    </row>
    <row r="2960" spans="3:14">
      <c r="C2960" s="21">
        <v>45943</v>
      </c>
      <c r="D2960" s="20" t="s">
        <v>277</v>
      </c>
      <c r="E2960" s="20" t="s">
        <v>13</v>
      </c>
      <c r="F2960" s="20" t="s">
        <v>278</v>
      </c>
      <c r="G2960" s="20">
        <v>898</v>
      </c>
      <c r="H2960" s="25">
        <v>0.28125</v>
      </c>
      <c r="I2960" s="25">
        <v>0.51041666666666663</v>
      </c>
      <c r="J2960" s="20">
        <v>120</v>
      </c>
      <c r="K2960" s="20">
        <v>10</v>
      </c>
      <c r="L2960" s="20">
        <v>110</v>
      </c>
      <c r="M2960" s="26">
        <v>8.3333333333333339</v>
      </c>
      <c r="N2960" s="20"/>
    </row>
    <row r="2961" spans="3:14">
      <c r="C2961" s="21">
        <v>45943</v>
      </c>
      <c r="D2961" s="20" t="s">
        <v>394</v>
      </c>
      <c r="E2961" s="20" t="s">
        <v>13</v>
      </c>
      <c r="F2961" s="20" t="s">
        <v>395</v>
      </c>
      <c r="G2961" s="20">
        <v>433</v>
      </c>
      <c r="H2961" s="25">
        <v>0.44444444444444442</v>
      </c>
      <c r="I2961" s="25">
        <v>0.60763888888888884</v>
      </c>
      <c r="J2961" s="20">
        <v>46</v>
      </c>
      <c r="K2961" s="20">
        <v>3</v>
      </c>
      <c r="L2961" s="20">
        <v>43</v>
      </c>
      <c r="M2961" s="26">
        <v>6.5217391304347823</v>
      </c>
      <c r="N2961" s="20"/>
    </row>
    <row r="2962" spans="3:14">
      <c r="C2962" s="21">
        <v>45943</v>
      </c>
      <c r="D2962" s="20" t="s">
        <v>24</v>
      </c>
      <c r="E2962" s="20" t="s">
        <v>447</v>
      </c>
      <c r="F2962" s="20" t="s">
        <v>549</v>
      </c>
      <c r="G2962" s="20">
        <v>5115</v>
      </c>
      <c r="H2962" s="25">
        <v>0.33333333333333331</v>
      </c>
      <c r="I2962" s="25">
        <v>0.54166666666666663</v>
      </c>
      <c r="J2962" s="20">
        <v>189</v>
      </c>
      <c r="K2962" s="20">
        <v>189</v>
      </c>
      <c r="L2962" s="20">
        <v>0</v>
      </c>
      <c r="M2962" s="26">
        <v>100</v>
      </c>
      <c r="N2962" s="20"/>
    </row>
    <row r="2963" spans="3:14">
      <c r="C2963" s="21">
        <v>45944</v>
      </c>
      <c r="D2963" s="20" t="s">
        <v>232</v>
      </c>
      <c r="E2963" s="20" t="s">
        <v>13</v>
      </c>
      <c r="F2963" s="20" t="s">
        <v>278</v>
      </c>
      <c r="G2963" s="20">
        <v>766</v>
      </c>
      <c r="H2963" s="25">
        <v>0.69791666666666663</v>
      </c>
      <c r="I2963" s="25">
        <v>0.8125</v>
      </c>
      <c r="J2963" s="20">
        <v>45</v>
      </c>
      <c r="K2963" s="20">
        <v>8</v>
      </c>
      <c r="L2963" s="20">
        <v>37</v>
      </c>
      <c r="M2963" s="26">
        <v>17.777777777777779</v>
      </c>
      <c r="N2963" s="20"/>
    </row>
    <row r="2964" spans="3:14">
      <c r="C2964" s="21">
        <v>45944</v>
      </c>
      <c r="D2964" s="20" t="s">
        <v>252</v>
      </c>
      <c r="E2964" s="20" t="s">
        <v>13</v>
      </c>
      <c r="F2964" s="20" t="s">
        <v>250</v>
      </c>
      <c r="G2964" s="20">
        <v>650</v>
      </c>
      <c r="H2964" s="25">
        <v>0.61458333333333337</v>
      </c>
      <c r="I2964" s="25">
        <v>0.72222222222222221</v>
      </c>
      <c r="J2964" s="20">
        <v>50</v>
      </c>
      <c r="K2964" s="20">
        <v>0</v>
      </c>
      <c r="L2964" s="20">
        <v>50</v>
      </c>
      <c r="M2964" s="26">
        <v>0</v>
      </c>
      <c r="N2964" s="20"/>
    </row>
    <row r="2965" spans="3:14">
      <c r="C2965" s="21">
        <v>45944</v>
      </c>
      <c r="D2965" s="20" t="s">
        <v>545</v>
      </c>
      <c r="E2965" s="20" t="s">
        <v>13</v>
      </c>
      <c r="F2965" s="20" t="s">
        <v>250</v>
      </c>
      <c r="G2965" s="20">
        <v>690</v>
      </c>
      <c r="H2965" s="25">
        <v>0.84722222222222221</v>
      </c>
      <c r="I2965" s="25">
        <v>0.95138888888888884</v>
      </c>
      <c r="J2965" s="20">
        <v>45</v>
      </c>
      <c r="K2965" s="20">
        <v>6</v>
      </c>
      <c r="L2965" s="20">
        <v>39</v>
      </c>
      <c r="M2965" s="26">
        <v>13.333333333333334</v>
      </c>
      <c r="N2965" s="20"/>
    </row>
    <row r="2966" spans="3:14">
      <c r="C2966" s="21">
        <v>45944</v>
      </c>
      <c r="D2966" s="20" t="s">
        <v>147</v>
      </c>
      <c r="E2966" s="20" t="s">
        <v>33</v>
      </c>
      <c r="F2966" s="20" t="s">
        <v>181</v>
      </c>
      <c r="G2966" s="20">
        <v>1305</v>
      </c>
      <c r="H2966" s="25">
        <v>0.55208333333333337</v>
      </c>
      <c r="I2966" s="25">
        <v>0.70833333333333337</v>
      </c>
      <c r="J2966" s="20">
        <v>12</v>
      </c>
      <c r="K2966" s="20">
        <v>0</v>
      </c>
      <c r="L2966" s="20">
        <v>12</v>
      </c>
      <c r="M2966" s="26">
        <v>0</v>
      </c>
      <c r="N2966" s="20"/>
    </row>
    <row r="2967" spans="3:14">
      <c r="C2967" s="21">
        <v>45944</v>
      </c>
      <c r="D2967" s="20" t="s">
        <v>147</v>
      </c>
      <c r="E2967" s="20" t="s">
        <v>36</v>
      </c>
      <c r="F2967" s="20" t="s">
        <v>181</v>
      </c>
      <c r="G2967" s="20">
        <v>1855</v>
      </c>
      <c r="H2967" s="25">
        <v>0.59722222222222221</v>
      </c>
      <c r="I2967" s="25">
        <v>0.71180555555555558</v>
      </c>
      <c r="J2967" s="20">
        <v>16</v>
      </c>
      <c r="K2967" s="20">
        <v>0</v>
      </c>
      <c r="L2967" s="20">
        <v>16</v>
      </c>
      <c r="M2967" s="26">
        <v>0</v>
      </c>
      <c r="N2967" s="20"/>
    </row>
    <row r="2968" spans="3:14">
      <c r="C2968" s="21">
        <v>45944</v>
      </c>
      <c r="D2968" s="20" t="s">
        <v>147</v>
      </c>
      <c r="E2968" s="20" t="s">
        <v>37</v>
      </c>
      <c r="F2968" s="20" t="s">
        <v>181</v>
      </c>
      <c r="G2968" s="20">
        <v>1315</v>
      </c>
      <c r="H2968" s="25">
        <v>0.32291666666666669</v>
      </c>
      <c r="I2968" s="25">
        <v>0.46180555555555558</v>
      </c>
      <c r="J2968" s="20">
        <v>16</v>
      </c>
      <c r="K2968" s="20">
        <v>0</v>
      </c>
      <c r="L2968" s="20">
        <v>16</v>
      </c>
      <c r="M2968" s="26">
        <v>0</v>
      </c>
      <c r="N2968" s="20"/>
    </row>
    <row r="2969" spans="3:14">
      <c r="C2969" s="21">
        <v>45944</v>
      </c>
      <c r="D2969" s="20" t="s">
        <v>147</v>
      </c>
      <c r="E2969" s="20" t="s">
        <v>552</v>
      </c>
      <c r="F2969" s="20" t="s">
        <v>181</v>
      </c>
      <c r="G2969" s="20">
        <v>762</v>
      </c>
      <c r="H2969" s="25">
        <v>2.7777777777777776E-2</v>
      </c>
      <c r="I2969" s="25">
        <v>0.26041666666666669</v>
      </c>
      <c r="J2969" s="20">
        <v>20</v>
      </c>
      <c r="K2969" s="20">
        <v>0</v>
      </c>
      <c r="L2969" s="20">
        <v>20</v>
      </c>
      <c r="M2969" s="26">
        <v>0</v>
      </c>
      <c r="N2969" s="20"/>
    </row>
    <row r="2970" spans="3:14">
      <c r="C2970" s="21">
        <v>45944</v>
      </c>
      <c r="D2970" s="20" t="s">
        <v>147</v>
      </c>
      <c r="E2970" s="20" t="s">
        <v>13</v>
      </c>
      <c r="F2970" s="20" t="s">
        <v>181</v>
      </c>
      <c r="G2970" s="20">
        <v>1859</v>
      </c>
      <c r="H2970" s="25">
        <v>0.55208333333333337</v>
      </c>
      <c r="I2970" s="25">
        <v>0.70138888888888884</v>
      </c>
      <c r="J2970" s="20">
        <v>30</v>
      </c>
      <c r="K2970" s="20">
        <v>2</v>
      </c>
      <c r="L2970" s="20">
        <v>28</v>
      </c>
      <c r="M2970" s="26">
        <v>6.666666666666667</v>
      </c>
      <c r="N2970" s="20"/>
    </row>
    <row r="2971" spans="3:14">
      <c r="C2971" s="21">
        <v>45944</v>
      </c>
      <c r="D2971" s="20" t="s">
        <v>147</v>
      </c>
      <c r="E2971" s="20" t="s">
        <v>22</v>
      </c>
      <c r="F2971" s="20" t="s">
        <v>181</v>
      </c>
      <c r="G2971" s="20">
        <v>1313</v>
      </c>
      <c r="H2971" s="25">
        <v>0.59375</v>
      </c>
      <c r="I2971" s="25">
        <v>0.72569444444444442</v>
      </c>
      <c r="J2971" s="20">
        <v>12</v>
      </c>
      <c r="K2971" s="20">
        <v>0</v>
      </c>
      <c r="L2971" s="20">
        <v>12</v>
      </c>
      <c r="M2971" s="26">
        <v>0</v>
      </c>
      <c r="N2971" s="20"/>
    </row>
    <row r="2972" spans="3:14">
      <c r="C2972" s="21">
        <v>45944</v>
      </c>
      <c r="D2972" s="20" t="s">
        <v>358</v>
      </c>
      <c r="E2972" s="20" t="s">
        <v>13</v>
      </c>
      <c r="F2972" s="20" t="s">
        <v>528</v>
      </c>
      <c r="G2972" s="20">
        <v>415</v>
      </c>
      <c r="H2972" s="25">
        <v>0.34722222222222221</v>
      </c>
      <c r="I2972" s="25">
        <v>0.47569444444444442</v>
      </c>
      <c r="J2972" s="20">
        <v>35</v>
      </c>
      <c r="K2972" s="20">
        <v>0</v>
      </c>
      <c r="L2972" s="20">
        <v>35</v>
      </c>
      <c r="M2972" s="26">
        <v>0</v>
      </c>
      <c r="N2972" s="20"/>
    </row>
    <row r="2973" spans="3:14">
      <c r="C2973" s="21">
        <v>45945</v>
      </c>
      <c r="D2973" s="20" t="s">
        <v>185</v>
      </c>
      <c r="E2973" s="20" t="s">
        <v>147</v>
      </c>
      <c r="F2973" s="20" t="s">
        <v>181</v>
      </c>
      <c r="G2973" s="20">
        <v>2333</v>
      </c>
      <c r="H2973" s="25">
        <v>0.79513888888888884</v>
      </c>
      <c r="I2973" s="25">
        <v>0.85763888888888884</v>
      </c>
      <c r="J2973" s="20">
        <v>40</v>
      </c>
      <c r="K2973" s="20">
        <v>0</v>
      </c>
      <c r="L2973" s="20">
        <v>40</v>
      </c>
      <c r="M2973" s="26">
        <v>0</v>
      </c>
      <c r="N2973" s="20"/>
    </row>
    <row r="2974" spans="3:14">
      <c r="C2974" s="21">
        <v>45945</v>
      </c>
      <c r="D2974" s="20" t="s">
        <v>175</v>
      </c>
      <c r="E2974" s="20" t="s">
        <v>173</v>
      </c>
      <c r="F2974" s="20" t="s">
        <v>257</v>
      </c>
      <c r="G2974" s="20">
        <v>8055</v>
      </c>
      <c r="H2974" s="25">
        <v>0.5625</v>
      </c>
      <c r="I2974" s="25">
        <v>0.61458333333333337</v>
      </c>
      <c r="J2974" s="20">
        <v>20</v>
      </c>
      <c r="K2974" s="20">
        <v>0</v>
      </c>
      <c r="L2974" s="20">
        <v>20</v>
      </c>
      <c r="M2974" s="26">
        <v>0</v>
      </c>
      <c r="N2974" s="20"/>
    </row>
    <row r="2975" spans="3:14">
      <c r="C2975" s="21">
        <v>45945</v>
      </c>
      <c r="D2975" s="20" t="s">
        <v>111</v>
      </c>
      <c r="E2975" s="20" t="s">
        <v>13</v>
      </c>
      <c r="F2975" s="20" t="s">
        <v>265</v>
      </c>
      <c r="G2975" s="20">
        <v>103</v>
      </c>
      <c r="H2975" s="25">
        <v>0.58333333333333337</v>
      </c>
      <c r="I2975" s="25">
        <v>0.82638888888888884</v>
      </c>
      <c r="J2975" s="20">
        <v>27</v>
      </c>
      <c r="K2975" s="20">
        <v>2</v>
      </c>
      <c r="L2975" s="20">
        <v>25</v>
      </c>
      <c r="M2975" s="26">
        <v>7.4074074074074074</v>
      </c>
      <c r="N2975" s="20"/>
    </row>
    <row r="2976" spans="3:14">
      <c r="C2976" s="21">
        <v>45945</v>
      </c>
      <c r="D2976" s="20" t="s">
        <v>520</v>
      </c>
      <c r="E2976" s="20" t="s">
        <v>111</v>
      </c>
      <c r="F2976" s="20" t="s">
        <v>265</v>
      </c>
      <c r="G2976" s="20">
        <v>411</v>
      </c>
      <c r="H2976" s="25">
        <v>0.38194444444444442</v>
      </c>
      <c r="I2976" s="25">
        <v>0.52777777777777779</v>
      </c>
      <c r="J2976" s="20">
        <v>27</v>
      </c>
      <c r="K2976" s="20">
        <v>2</v>
      </c>
      <c r="L2976" s="20">
        <v>25</v>
      </c>
      <c r="M2976" s="26">
        <v>7.4074074074074074</v>
      </c>
      <c r="N2976" s="20"/>
    </row>
    <row r="2977" spans="3:14">
      <c r="C2977" s="21">
        <v>45945</v>
      </c>
      <c r="D2977" s="20" t="s">
        <v>546</v>
      </c>
      <c r="E2977" s="20" t="s">
        <v>103</v>
      </c>
      <c r="F2977" s="20" t="s">
        <v>482</v>
      </c>
      <c r="G2977" s="20">
        <v>808</v>
      </c>
      <c r="H2977" s="25">
        <v>0.60416666666666663</v>
      </c>
      <c r="I2977" s="25">
        <v>0.86458333333333337</v>
      </c>
      <c r="J2977" s="20">
        <v>20</v>
      </c>
      <c r="K2977" s="20">
        <v>0</v>
      </c>
      <c r="L2977" s="20">
        <v>20</v>
      </c>
      <c r="M2977" s="26">
        <v>0</v>
      </c>
      <c r="N2977" s="20"/>
    </row>
    <row r="2978" spans="3:14">
      <c r="C2978" s="21">
        <v>45945</v>
      </c>
      <c r="D2978" s="20" t="s">
        <v>13</v>
      </c>
      <c r="E2978" s="20" t="s">
        <v>234</v>
      </c>
      <c r="F2978" s="20" t="s">
        <v>250</v>
      </c>
      <c r="G2978" s="20">
        <v>1831</v>
      </c>
      <c r="H2978" s="25">
        <v>0.47569444444444442</v>
      </c>
      <c r="I2978" s="25">
        <v>0.58333333333333337</v>
      </c>
      <c r="J2978" s="20">
        <v>40</v>
      </c>
      <c r="K2978" s="20">
        <v>39</v>
      </c>
      <c r="L2978" s="20">
        <v>1</v>
      </c>
      <c r="M2978" s="26">
        <v>97.5</v>
      </c>
      <c r="N2978" s="20"/>
    </row>
    <row r="2979" spans="3:14">
      <c r="C2979" s="21">
        <v>45945</v>
      </c>
      <c r="D2979" s="20" t="s">
        <v>13</v>
      </c>
      <c r="E2979" s="20" t="s">
        <v>350</v>
      </c>
      <c r="F2979" s="20" t="s">
        <v>564</v>
      </c>
      <c r="G2979" s="20">
        <v>6743</v>
      </c>
      <c r="H2979" s="25">
        <v>0.95833333333333337</v>
      </c>
      <c r="I2979" s="25">
        <v>0.35069444444444442</v>
      </c>
      <c r="J2979" s="20">
        <v>40</v>
      </c>
      <c r="K2979" s="20">
        <v>0</v>
      </c>
      <c r="L2979" s="20">
        <v>40</v>
      </c>
      <c r="M2979" s="26">
        <v>0</v>
      </c>
      <c r="N2979" s="20"/>
    </row>
    <row r="2980" spans="3:14">
      <c r="C2980" s="21">
        <v>45946</v>
      </c>
      <c r="D2980" s="20" t="s">
        <v>103</v>
      </c>
      <c r="E2980" s="20" t="s">
        <v>13</v>
      </c>
      <c r="F2980" s="20" t="s">
        <v>482</v>
      </c>
      <c r="G2980" s="20">
        <v>726</v>
      </c>
      <c r="H2980" s="25">
        <v>3.472222222222222E-3</v>
      </c>
      <c r="I2980" s="25">
        <v>0.33680555555555558</v>
      </c>
      <c r="J2980" s="20">
        <v>20</v>
      </c>
      <c r="K2980" s="20">
        <v>0</v>
      </c>
      <c r="L2980" s="20">
        <v>20</v>
      </c>
      <c r="M2980" s="26">
        <v>0</v>
      </c>
      <c r="N2980" s="20"/>
    </row>
    <row r="2981" spans="3:14">
      <c r="C2981" s="21">
        <v>45946</v>
      </c>
      <c r="D2981" s="20" t="s">
        <v>111</v>
      </c>
      <c r="E2981" s="20" t="s">
        <v>13</v>
      </c>
      <c r="F2981" s="20" t="s">
        <v>265</v>
      </c>
      <c r="G2981" s="20">
        <v>103</v>
      </c>
      <c r="H2981" s="25">
        <v>0.58333333333333337</v>
      </c>
      <c r="I2981" s="25">
        <v>0.82638888888888884</v>
      </c>
      <c r="J2981" s="20">
        <v>27</v>
      </c>
      <c r="K2981" s="20">
        <v>6</v>
      </c>
      <c r="L2981" s="20">
        <v>21</v>
      </c>
      <c r="M2981" s="26">
        <v>22.222222222222221</v>
      </c>
      <c r="N2981" s="20"/>
    </row>
    <row r="2982" spans="3:14">
      <c r="C2982" s="21">
        <v>45946</v>
      </c>
      <c r="D2982" s="20" t="s">
        <v>560</v>
      </c>
      <c r="E2982" s="20" t="s">
        <v>111</v>
      </c>
      <c r="F2982" s="20" t="s">
        <v>265</v>
      </c>
      <c r="G2982" s="20">
        <v>393</v>
      </c>
      <c r="H2982" s="25">
        <v>0.40972222222222221</v>
      </c>
      <c r="I2982" s="25">
        <v>0.54166666666666663</v>
      </c>
      <c r="J2982" s="20">
        <v>27</v>
      </c>
      <c r="K2982" s="20">
        <v>6</v>
      </c>
      <c r="L2982" s="20">
        <v>21</v>
      </c>
      <c r="M2982" s="26">
        <v>22.222222222222221</v>
      </c>
      <c r="N2982" s="20"/>
    </row>
    <row r="2983" spans="3:14">
      <c r="C2983" s="21">
        <v>45947</v>
      </c>
      <c r="D2983" s="20" t="s">
        <v>562</v>
      </c>
      <c r="E2983" s="20" t="s">
        <v>173</v>
      </c>
      <c r="F2983" s="20" t="s">
        <v>174</v>
      </c>
      <c r="G2983" s="20">
        <v>1012</v>
      </c>
      <c r="H2983" s="25">
        <v>0.46875</v>
      </c>
      <c r="I2983" s="25">
        <v>0.54166666666666663</v>
      </c>
      <c r="J2983" s="20">
        <v>88</v>
      </c>
      <c r="K2983" s="20">
        <v>88</v>
      </c>
      <c r="L2983" s="20">
        <v>0</v>
      </c>
      <c r="M2983" s="26">
        <v>100</v>
      </c>
      <c r="N2983" s="20"/>
    </row>
    <row r="2984" spans="3:14">
      <c r="C2984" s="21">
        <v>45947</v>
      </c>
      <c r="D2984" s="20" t="s">
        <v>185</v>
      </c>
      <c r="E2984" s="20" t="s">
        <v>13</v>
      </c>
      <c r="F2984" s="20" t="s">
        <v>186</v>
      </c>
      <c r="G2984" s="20">
        <v>920</v>
      </c>
      <c r="H2984" s="25">
        <v>0.63888888888888884</v>
      </c>
      <c r="I2984" s="25">
        <v>0.78125</v>
      </c>
      <c r="J2984" s="20">
        <v>60</v>
      </c>
      <c r="K2984" s="20">
        <v>29</v>
      </c>
      <c r="L2984" s="20">
        <v>31</v>
      </c>
      <c r="M2984" s="26">
        <v>48.333333333333336</v>
      </c>
      <c r="N2984" s="20"/>
    </row>
    <row r="2985" spans="3:14">
      <c r="C2985" s="21">
        <v>45947</v>
      </c>
      <c r="D2985" s="20" t="s">
        <v>175</v>
      </c>
      <c r="E2985" s="20" t="s">
        <v>562</v>
      </c>
      <c r="F2985" s="20" t="s">
        <v>174</v>
      </c>
      <c r="G2985" s="20">
        <v>1011</v>
      </c>
      <c r="H2985" s="25">
        <v>0.33333333333333331</v>
      </c>
      <c r="I2985" s="25">
        <v>0.36458333333333331</v>
      </c>
      <c r="J2985" s="20">
        <v>88</v>
      </c>
      <c r="K2985" s="20">
        <v>88</v>
      </c>
      <c r="L2985" s="20">
        <v>0</v>
      </c>
      <c r="M2985" s="26">
        <v>100</v>
      </c>
      <c r="N2985" s="20"/>
    </row>
    <row r="2986" spans="3:14">
      <c r="C2986" s="21">
        <v>45947</v>
      </c>
      <c r="D2986" s="20" t="s">
        <v>175</v>
      </c>
      <c r="E2986" s="20" t="s">
        <v>173</v>
      </c>
      <c r="F2986" s="20" t="s">
        <v>257</v>
      </c>
      <c r="G2986" s="20">
        <v>8059</v>
      </c>
      <c r="H2986" s="25">
        <v>0.60416666666666663</v>
      </c>
      <c r="I2986" s="25">
        <v>0.65625</v>
      </c>
      <c r="J2986" s="20">
        <v>10</v>
      </c>
      <c r="K2986" s="20">
        <v>0</v>
      </c>
      <c r="L2986" s="20">
        <v>10</v>
      </c>
      <c r="M2986" s="26">
        <v>0</v>
      </c>
      <c r="N2986" s="20"/>
    </row>
    <row r="2987" spans="3:14">
      <c r="C2987" s="21">
        <v>45947</v>
      </c>
      <c r="D2987" s="20" t="s">
        <v>175</v>
      </c>
      <c r="E2987" s="20" t="s">
        <v>173</v>
      </c>
      <c r="F2987" s="20" t="s">
        <v>174</v>
      </c>
      <c r="G2987" s="20">
        <v>5033</v>
      </c>
      <c r="H2987" s="25">
        <v>0.83333333333333337</v>
      </c>
      <c r="I2987" s="25">
        <v>0.89583333333333337</v>
      </c>
      <c r="J2987" s="20">
        <v>20</v>
      </c>
      <c r="K2987" s="20">
        <v>0</v>
      </c>
      <c r="L2987" s="20">
        <v>20</v>
      </c>
      <c r="M2987" s="26">
        <v>0</v>
      </c>
      <c r="N2987" s="20"/>
    </row>
    <row r="2988" spans="3:14">
      <c r="C2988" s="21">
        <v>45947</v>
      </c>
      <c r="D2988" s="20" t="s">
        <v>175</v>
      </c>
      <c r="E2988" s="20" t="s">
        <v>173</v>
      </c>
      <c r="F2988" s="20" t="s">
        <v>174</v>
      </c>
      <c r="G2988" s="20">
        <v>5003</v>
      </c>
      <c r="H2988" s="25">
        <v>0.83333333333333337</v>
      </c>
      <c r="I2988" s="25">
        <v>0.89583333333333337</v>
      </c>
      <c r="J2988" s="20">
        <v>10</v>
      </c>
      <c r="K2988" s="20">
        <v>0</v>
      </c>
      <c r="L2988" s="20">
        <v>10</v>
      </c>
      <c r="M2988" s="26">
        <v>0</v>
      </c>
      <c r="N2988" s="20"/>
    </row>
    <row r="2989" spans="3:14">
      <c r="C2989" s="21">
        <v>45947</v>
      </c>
      <c r="D2989" s="20" t="s">
        <v>37</v>
      </c>
      <c r="E2989" s="20" t="s">
        <v>192</v>
      </c>
      <c r="F2989" s="20" t="s">
        <v>193</v>
      </c>
      <c r="G2989" s="20">
        <v>1147</v>
      </c>
      <c r="H2989" s="25">
        <v>0.28125</v>
      </c>
      <c r="I2989" s="25">
        <v>0.37152777777777779</v>
      </c>
      <c r="J2989" s="20">
        <v>12</v>
      </c>
      <c r="K2989" s="20">
        <v>0</v>
      </c>
      <c r="L2989" s="20">
        <v>12</v>
      </c>
      <c r="M2989" s="26">
        <v>0</v>
      </c>
      <c r="N2989" s="20"/>
    </row>
    <row r="2990" spans="3:14">
      <c r="C2990" s="21">
        <v>45947</v>
      </c>
      <c r="D2990" s="20" t="s">
        <v>192</v>
      </c>
      <c r="E2990" s="20" t="s">
        <v>36</v>
      </c>
      <c r="F2990" s="20" t="s">
        <v>193</v>
      </c>
      <c r="G2990" s="20">
        <v>1134</v>
      </c>
      <c r="H2990" s="25">
        <v>0.67013888888888884</v>
      </c>
      <c r="I2990" s="25">
        <v>0.75694444444444442</v>
      </c>
      <c r="J2990" s="20">
        <v>12</v>
      </c>
      <c r="K2990" s="20">
        <v>2</v>
      </c>
      <c r="L2990" s="20">
        <v>10</v>
      </c>
      <c r="M2990" s="26">
        <v>16.666666666666668</v>
      </c>
      <c r="N2990" s="20"/>
    </row>
    <row r="2991" spans="3:14">
      <c r="C2991" s="21">
        <v>45947</v>
      </c>
      <c r="D2991" s="20" t="s">
        <v>192</v>
      </c>
      <c r="E2991" s="20" t="s">
        <v>13</v>
      </c>
      <c r="F2991" s="20" t="s">
        <v>250</v>
      </c>
      <c r="G2991" s="20">
        <v>766</v>
      </c>
      <c r="H2991" s="25">
        <v>0.82638888888888884</v>
      </c>
      <c r="I2991" s="25">
        <v>0.94444444444444442</v>
      </c>
      <c r="J2991" s="20">
        <v>40</v>
      </c>
      <c r="K2991" s="20">
        <v>0</v>
      </c>
      <c r="L2991" s="20">
        <v>40</v>
      </c>
      <c r="M2991" s="26">
        <v>0</v>
      </c>
      <c r="N2991" s="20"/>
    </row>
    <row r="2992" spans="3:14">
      <c r="C2992" s="21">
        <v>45947</v>
      </c>
      <c r="D2992" s="20" t="s">
        <v>147</v>
      </c>
      <c r="E2992" s="20" t="s">
        <v>13</v>
      </c>
      <c r="F2992" s="20" t="s">
        <v>181</v>
      </c>
      <c r="G2992" s="20">
        <v>1359</v>
      </c>
      <c r="H2992" s="25">
        <v>0.78819444444444442</v>
      </c>
      <c r="I2992" s="25">
        <v>0.9375</v>
      </c>
      <c r="J2992" s="20">
        <v>15</v>
      </c>
      <c r="K2992" s="20">
        <v>0</v>
      </c>
      <c r="L2992" s="20">
        <v>15</v>
      </c>
      <c r="M2992" s="26">
        <v>0</v>
      </c>
      <c r="N2992" s="20"/>
    </row>
    <row r="2993" spans="3:14">
      <c r="C2993" s="21">
        <v>45947</v>
      </c>
      <c r="D2993" s="20" t="s">
        <v>550</v>
      </c>
      <c r="E2993" s="20" t="s">
        <v>147</v>
      </c>
      <c r="F2993" s="20" t="s">
        <v>181</v>
      </c>
      <c r="G2993" s="20">
        <v>727</v>
      </c>
      <c r="H2993" s="25">
        <v>0.30902777777777779</v>
      </c>
      <c r="I2993" s="25">
        <v>0.53125</v>
      </c>
      <c r="J2993" s="20">
        <v>15</v>
      </c>
      <c r="K2993" s="20">
        <v>0</v>
      </c>
      <c r="L2993" s="20">
        <v>15</v>
      </c>
      <c r="M2993" s="26">
        <v>0</v>
      </c>
      <c r="N2993" s="20"/>
    </row>
    <row r="2994" spans="3:14">
      <c r="C2994" s="21">
        <v>45947</v>
      </c>
      <c r="D2994" s="20" t="s">
        <v>13</v>
      </c>
      <c r="E2994" s="20" t="s">
        <v>185</v>
      </c>
      <c r="F2994" s="20" t="s">
        <v>186</v>
      </c>
      <c r="G2994" s="20">
        <v>921</v>
      </c>
      <c r="H2994" s="25">
        <v>0.81597222222222221</v>
      </c>
      <c r="I2994" s="25">
        <v>2.0833333333333332E-2</v>
      </c>
      <c r="J2994" s="20">
        <v>30</v>
      </c>
      <c r="K2994" s="20">
        <v>27</v>
      </c>
      <c r="L2994" s="20">
        <v>3</v>
      </c>
      <c r="M2994" s="26">
        <v>90</v>
      </c>
      <c r="N2994" s="20"/>
    </row>
    <row r="2995" spans="3:14">
      <c r="C2995" s="21">
        <v>45947</v>
      </c>
      <c r="D2995" s="20" t="s">
        <v>13</v>
      </c>
      <c r="E2995" s="20" t="s">
        <v>192</v>
      </c>
      <c r="F2995" s="20" t="s">
        <v>250</v>
      </c>
      <c r="G2995" s="20">
        <v>765</v>
      </c>
      <c r="H2995" s="25">
        <v>0.67708333333333337</v>
      </c>
      <c r="I2995" s="25">
        <v>0.79513888888888884</v>
      </c>
      <c r="J2995" s="20">
        <v>40</v>
      </c>
      <c r="K2995" s="20">
        <v>0</v>
      </c>
      <c r="L2995" s="20">
        <v>40</v>
      </c>
      <c r="M2995" s="26">
        <v>0</v>
      </c>
      <c r="N2995" s="20"/>
    </row>
    <row r="2996" spans="3:14">
      <c r="C2996" s="21">
        <v>45947</v>
      </c>
      <c r="D2996" s="20" t="s">
        <v>415</v>
      </c>
      <c r="E2996" s="20" t="s">
        <v>185</v>
      </c>
      <c r="F2996" s="20" t="s">
        <v>186</v>
      </c>
      <c r="G2996" s="20">
        <v>9197</v>
      </c>
      <c r="H2996" s="25">
        <v>0.34375</v>
      </c>
      <c r="I2996" s="25">
        <v>0.43402777777777779</v>
      </c>
      <c r="J2996" s="20">
        <v>30</v>
      </c>
      <c r="K2996" s="20">
        <v>0</v>
      </c>
      <c r="L2996" s="20">
        <v>30</v>
      </c>
      <c r="M2996" s="26">
        <v>0</v>
      </c>
      <c r="N2996" s="20"/>
    </row>
    <row r="2997" spans="3:14">
      <c r="C2997" s="21">
        <v>45947</v>
      </c>
      <c r="D2997" s="20" t="s">
        <v>553</v>
      </c>
      <c r="E2997" s="20" t="s">
        <v>139</v>
      </c>
      <c r="F2997" s="20" t="s">
        <v>400</v>
      </c>
      <c r="G2997" s="20">
        <v>1342</v>
      </c>
      <c r="H2997" s="25">
        <v>0.99930555555555556</v>
      </c>
      <c r="I2997" s="25">
        <v>0.27430555555555558</v>
      </c>
      <c r="J2997" s="20">
        <v>19</v>
      </c>
      <c r="K2997" s="20">
        <v>8</v>
      </c>
      <c r="L2997" s="20">
        <v>11</v>
      </c>
      <c r="M2997" s="26">
        <v>42.10526315789474</v>
      </c>
      <c r="N2997" s="20"/>
    </row>
    <row r="2998" spans="3:14">
      <c r="C2998" s="21">
        <v>45948</v>
      </c>
      <c r="D2998" s="20" t="s">
        <v>111</v>
      </c>
      <c r="E2998" s="20" t="s">
        <v>13</v>
      </c>
      <c r="F2998" s="20" t="s">
        <v>265</v>
      </c>
      <c r="G2998" s="20">
        <v>103</v>
      </c>
      <c r="H2998" s="25">
        <v>0.58333333333333337</v>
      </c>
      <c r="I2998" s="25">
        <v>0.82638888888888884</v>
      </c>
      <c r="J2998" s="20">
        <v>27</v>
      </c>
      <c r="K2998" s="20">
        <v>0</v>
      </c>
      <c r="L2998" s="20">
        <v>27</v>
      </c>
      <c r="M2998" s="26">
        <v>0</v>
      </c>
      <c r="N2998" s="20"/>
    </row>
    <row r="2999" spans="3:14">
      <c r="C2999" s="21">
        <v>45948</v>
      </c>
      <c r="D2999" s="20" t="s">
        <v>36</v>
      </c>
      <c r="E2999" s="20" t="s">
        <v>252</v>
      </c>
      <c r="F2999" s="20" t="s">
        <v>272</v>
      </c>
      <c r="G2999" s="20">
        <v>75</v>
      </c>
      <c r="H2999" s="25">
        <v>0.2638888888888889</v>
      </c>
      <c r="I2999" s="25">
        <v>0.33680555555555558</v>
      </c>
      <c r="J2999" s="20">
        <v>15</v>
      </c>
      <c r="K2999" s="20">
        <v>0</v>
      </c>
      <c r="L2999" s="20">
        <v>15</v>
      </c>
      <c r="M2999" s="26">
        <v>0</v>
      </c>
      <c r="N2999" s="20"/>
    </row>
    <row r="3000" spans="3:14">
      <c r="C3000" s="21">
        <v>45948</v>
      </c>
      <c r="D3000" s="20" t="s">
        <v>173</v>
      </c>
      <c r="E3000" s="20" t="s">
        <v>13</v>
      </c>
      <c r="F3000" s="20" t="s">
        <v>174</v>
      </c>
      <c r="G3000" s="20">
        <v>6001</v>
      </c>
      <c r="H3000" s="25">
        <v>0.37847222222222221</v>
      </c>
      <c r="I3000" s="25">
        <v>0.55902777777777779</v>
      </c>
      <c r="J3000" s="20">
        <v>20</v>
      </c>
      <c r="K3000" s="20">
        <v>0</v>
      </c>
      <c r="L3000" s="20">
        <v>20</v>
      </c>
      <c r="M3000" s="26">
        <v>0</v>
      </c>
      <c r="N3000" s="20"/>
    </row>
    <row r="3001" spans="3:14">
      <c r="C3001" s="21">
        <v>45948</v>
      </c>
      <c r="D3001" s="20" t="s">
        <v>332</v>
      </c>
      <c r="E3001" s="20" t="s">
        <v>111</v>
      </c>
      <c r="F3001" s="20" t="s">
        <v>265</v>
      </c>
      <c r="G3001" s="20">
        <v>213</v>
      </c>
      <c r="H3001" s="25">
        <v>0.38194444444444442</v>
      </c>
      <c r="I3001" s="25">
        <v>0.47916666666666669</v>
      </c>
      <c r="J3001" s="20">
        <v>27</v>
      </c>
      <c r="K3001" s="20">
        <v>0</v>
      </c>
      <c r="L3001" s="20">
        <v>27</v>
      </c>
      <c r="M3001" s="26">
        <v>0</v>
      </c>
      <c r="N3001" s="20"/>
    </row>
    <row r="3002" spans="3:14">
      <c r="C3002" s="21">
        <v>45948</v>
      </c>
      <c r="D3002" s="20" t="s">
        <v>139</v>
      </c>
      <c r="E3002" s="20" t="s">
        <v>13</v>
      </c>
      <c r="F3002" s="20" t="s">
        <v>400</v>
      </c>
      <c r="G3002" s="20">
        <v>149</v>
      </c>
      <c r="H3002" s="25">
        <v>0.3298611111111111</v>
      </c>
      <c r="I3002" s="25">
        <v>0.60069444444444442</v>
      </c>
      <c r="J3002" s="20">
        <v>19</v>
      </c>
      <c r="K3002" s="20">
        <v>8</v>
      </c>
      <c r="L3002" s="20">
        <v>11</v>
      </c>
      <c r="M3002" s="26">
        <v>42.10526315789474</v>
      </c>
      <c r="N3002" s="20"/>
    </row>
    <row r="3003" spans="3:14">
      <c r="C3003" s="21">
        <v>45948</v>
      </c>
      <c r="D3003" s="20" t="s">
        <v>252</v>
      </c>
      <c r="E3003" s="20" t="s">
        <v>36</v>
      </c>
      <c r="F3003" s="20" t="s">
        <v>272</v>
      </c>
      <c r="G3003" s="20">
        <v>78</v>
      </c>
      <c r="H3003" s="25">
        <v>0.89236111111111116</v>
      </c>
      <c r="I3003" s="25">
        <v>0.96875</v>
      </c>
      <c r="J3003" s="20">
        <v>15</v>
      </c>
      <c r="K3003" s="20">
        <v>0</v>
      </c>
      <c r="L3003" s="20">
        <v>15</v>
      </c>
      <c r="M3003" s="26">
        <v>0</v>
      </c>
      <c r="N3003" s="20"/>
    </row>
    <row r="3004" spans="3:14">
      <c r="C3004" s="21">
        <v>45948</v>
      </c>
      <c r="D3004" s="20" t="s">
        <v>252</v>
      </c>
      <c r="E3004" s="20" t="s">
        <v>232</v>
      </c>
      <c r="F3004" s="20" t="s">
        <v>272</v>
      </c>
      <c r="G3004" s="20">
        <v>1731</v>
      </c>
      <c r="H3004" s="25">
        <v>0.40277777777777779</v>
      </c>
      <c r="I3004" s="25">
        <v>0.4548611111111111</v>
      </c>
      <c r="J3004" s="20">
        <v>45</v>
      </c>
      <c r="K3004" s="20">
        <v>6</v>
      </c>
      <c r="L3004" s="20">
        <v>39</v>
      </c>
      <c r="M3004" s="26">
        <v>13.333333333333334</v>
      </c>
      <c r="N3004" s="20"/>
    </row>
    <row r="3005" spans="3:14">
      <c r="C3005" s="21">
        <v>45948</v>
      </c>
      <c r="D3005" s="20" t="s">
        <v>252</v>
      </c>
      <c r="E3005" s="20" t="s">
        <v>13</v>
      </c>
      <c r="F3005" s="20" t="s">
        <v>272</v>
      </c>
      <c r="G3005" s="20">
        <v>60</v>
      </c>
      <c r="H3005" s="25">
        <v>0.60763888888888884</v>
      </c>
      <c r="I3005" s="25">
        <v>0.71527777777777779</v>
      </c>
      <c r="J3005" s="20">
        <v>30</v>
      </c>
      <c r="K3005" s="20">
        <v>6</v>
      </c>
      <c r="L3005" s="20">
        <v>24</v>
      </c>
      <c r="M3005" s="26">
        <v>20</v>
      </c>
      <c r="N3005" s="20"/>
    </row>
    <row r="3006" spans="3:14">
      <c r="C3006" s="21">
        <v>45948</v>
      </c>
      <c r="D3006" s="20" t="s">
        <v>192</v>
      </c>
      <c r="E3006" s="20" t="s">
        <v>13</v>
      </c>
      <c r="F3006" s="20" t="s">
        <v>250</v>
      </c>
      <c r="G3006" s="20">
        <v>1328</v>
      </c>
      <c r="H3006" s="25">
        <v>0.50694444444444442</v>
      </c>
      <c r="I3006" s="25">
        <v>0.625</v>
      </c>
      <c r="J3006" s="20">
        <v>45</v>
      </c>
      <c r="K3006" s="20">
        <v>0</v>
      </c>
      <c r="L3006" s="20">
        <v>45</v>
      </c>
      <c r="M3006" s="26">
        <v>0</v>
      </c>
      <c r="N3006" s="20"/>
    </row>
    <row r="3007" spans="3:14">
      <c r="C3007" s="21">
        <v>45948</v>
      </c>
      <c r="D3007" s="20" t="s">
        <v>13</v>
      </c>
      <c r="E3007" s="20" t="s">
        <v>354</v>
      </c>
      <c r="F3007" s="20" t="s">
        <v>355</v>
      </c>
      <c r="G3007" s="20">
        <v>110</v>
      </c>
      <c r="H3007" s="25">
        <v>0.69097222222222221</v>
      </c>
      <c r="I3007" s="25">
        <v>0.94791666666666663</v>
      </c>
      <c r="J3007" s="20">
        <v>30</v>
      </c>
      <c r="K3007" s="20">
        <v>0</v>
      </c>
      <c r="L3007" s="20">
        <v>30</v>
      </c>
      <c r="M3007" s="26">
        <v>0</v>
      </c>
      <c r="N3007" s="20"/>
    </row>
    <row r="3008" spans="3:14">
      <c r="C3008" s="21">
        <v>45948</v>
      </c>
      <c r="D3008" s="20" t="s">
        <v>13</v>
      </c>
      <c r="E3008" s="20" t="s">
        <v>111</v>
      </c>
      <c r="F3008" s="20" t="s">
        <v>265</v>
      </c>
      <c r="G3008" s="20">
        <v>104</v>
      </c>
      <c r="H3008" s="25">
        <v>0.90625</v>
      </c>
      <c r="I3008" s="25">
        <v>0.27430555555555558</v>
      </c>
      <c r="J3008" s="20">
        <v>27</v>
      </c>
      <c r="K3008" s="20">
        <v>6</v>
      </c>
      <c r="L3008" s="20">
        <v>21</v>
      </c>
      <c r="M3008" s="26">
        <v>22.222222222222221</v>
      </c>
      <c r="N3008" s="20"/>
    </row>
    <row r="3009" spans="3:14">
      <c r="C3009" s="21">
        <v>45948</v>
      </c>
      <c r="D3009" s="20" t="s">
        <v>13</v>
      </c>
      <c r="E3009" s="20" t="s">
        <v>392</v>
      </c>
      <c r="F3009" s="20" t="s">
        <v>250</v>
      </c>
      <c r="G3009" s="20">
        <v>1355</v>
      </c>
      <c r="H3009" s="25">
        <v>0.46875</v>
      </c>
      <c r="I3009" s="25">
        <v>0.50694444444444442</v>
      </c>
      <c r="J3009" s="20">
        <v>30</v>
      </c>
      <c r="K3009" s="20">
        <v>0</v>
      </c>
      <c r="L3009" s="20">
        <v>30</v>
      </c>
      <c r="M3009" s="26">
        <v>0</v>
      </c>
      <c r="N3009" s="20"/>
    </row>
    <row r="3010" spans="3:14">
      <c r="C3010" s="21">
        <v>45948</v>
      </c>
      <c r="D3010" s="20" t="s">
        <v>13</v>
      </c>
      <c r="E3010" s="20" t="s">
        <v>252</v>
      </c>
      <c r="F3010" s="20" t="s">
        <v>272</v>
      </c>
      <c r="G3010" s="20">
        <v>59</v>
      </c>
      <c r="H3010" s="25">
        <v>0.24305555555555555</v>
      </c>
      <c r="I3010" s="25">
        <v>0.34375</v>
      </c>
      <c r="J3010" s="20">
        <v>30</v>
      </c>
      <c r="K3010" s="20">
        <v>6</v>
      </c>
      <c r="L3010" s="20">
        <v>24</v>
      </c>
      <c r="M3010" s="26">
        <v>20</v>
      </c>
      <c r="N3010" s="20"/>
    </row>
    <row r="3011" spans="3:14">
      <c r="C3011" s="21">
        <v>45948</v>
      </c>
      <c r="D3011" s="20" t="s">
        <v>13</v>
      </c>
      <c r="E3011" s="20" t="s">
        <v>192</v>
      </c>
      <c r="F3011" s="20" t="s">
        <v>250</v>
      </c>
      <c r="G3011" s="20">
        <v>1327</v>
      </c>
      <c r="H3011" s="25">
        <v>0.3611111111111111</v>
      </c>
      <c r="I3011" s="25">
        <v>0.47569444444444442</v>
      </c>
      <c r="J3011" s="20">
        <v>45</v>
      </c>
      <c r="K3011" s="20">
        <v>0</v>
      </c>
      <c r="L3011" s="20">
        <v>45</v>
      </c>
      <c r="M3011" s="26">
        <v>0</v>
      </c>
      <c r="N3011" s="20"/>
    </row>
    <row r="3012" spans="3:14">
      <c r="C3012" s="21">
        <v>45948</v>
      </c>
      <c r="D3012" s="20" t="s">
        <v>13</v>
      </c>
      <c r="E3012" s="20" t="s">
        <v>183</v>
      </c>
      <c r="F3012" s="20" t="s">
        <v>174</v>
      </c>
      <c r="G3012" s="20">
        <v>6002</v>
      </c>
      <c r="H3012" s="25">
        <v>0.60069444444444442</v>
      </c>
      <c r="I3012" s="25">
        <v>0.85069444444444442</v>
      </c>
      <c r="J3012" s="20">
        <v>20</v>
      </c>
      <c r="K3012" s="20">
        <v>0</v>
      </c>
      <c r="L3012" s="20">
        <v>20</v>
      </c>
      <c r="M3012" s="26">
        <v>0</v>
      </c>
      <c r="N3012" s="20"/>
    </row>
    <row r="3013" spans="3:14">
      <c r="C3013" s="21">
        <v>45948</v>
      </c>
      <c r="D3013" s="20" t="s">
        <v>13</v>
      </c>
      <c r="E3013" s="20" t="s">
        <v>530</v>
      </c>
      <c r="F3013" s="20" t="s">
        <v>531</v>
      </c>
      <c r="G3013" s="20">
        <v>857</v>
      </c>
      <c r="H3013" s="25">
        <v>0.63888888888888884</v>
      </c>
      <c r="I3013" s="25">
        <v>0.75694444444444442</v>
      </c>
      <c r="J3013" s="20">
        <v>31</v>
      </c>
      <c r="K3013" s="20">
        <v>0</v>
      </c>
      <c r="L3013" s="20">
        <v>31</v>
      </c>
      <c r="M3013" s="26">
        <v>0</v>
      </c>
      <c r="N3013" s="20"/>
    </row>
    <row r="3014" spans="3:14">
      <c r="C3014" s="21">
        <v>45948</v>
      </c>
      <c r="D3014" s="20" t="s">
        <v>261</v>
      </c>
      <c r="E3014" s="20" t="s">
        <v>252</v>
      </c>
      <c r="F3014" s="20" t="s">
        <v>272</v>
      </c>
      <c r="G3014" s="20">
        <v>1784</v>
      </c>
      <c r="H3014" s="25">
        <v>0.51041666666666663</v>
      </c>
      <c r="I3014" s="25">
        <v>0.55902777777777779</v>
      </c>
      <c r="J3014" s="20">
        <v>30</v>
      </c>
      <c r="K3014" s="20">
        <v>6</v>
      </c>
      <c r="L3014" s="20">
        <v>24</v>
      </c>
      <c r="M3014" s="26">
        <v>20</v>
      </c>
      <c r="N3014" s="20"/>
    </row>
    <row r="3015" spans="3:14">
      <c r="C3015" s="21">
        <v>45948</v>
      </c>
      <c r="D3015" s="20" t="s">
        <v>261</v>
      </c>
      <c r="E3015" s="20" t="s">
        <v>252</v>
      </c>
      <c r="F3015" s="20" t="s">
        <v>272</v>
      </c>
      <c r="G3015" s="20">
        <v>1794</v>
      </c>
      <c r="H3015" s="25">
        <v>0.79513888888888884</v>
      </c>
      <c r="I3015" s="25">
        <v>0.84722222222222221</v>
      </c>
      <c r="J3015" s="20">
        <v>15</v>
      </c>
      <c r="K3015" s="20">
        <v>0</v>
      </c>
      <c r="L3015" s="20">
        <v>15</v>
      </c>
      <c r="M3015" s="26">
        <v>0</v>
      </c>
      <c r="N3015" s="20"/>
    </row>
    <row r="3016" spans="3:14">
      <c r="C3016" s="21">
        <v>45948</v>
      </c>
      <c r="D3016" s="20" t="s">
        <v>241</v>
      </c>
      <c r="E3016" s="20" t="s">
        <v>13</v>
      </c>
      <c r="F3016" s="20" t="s">
        <v>250</v>
      </c>
      <c r="G3016" s="20">
        <v>1852</v>
      </c>
      <c r="H3016" s="25">
        <v>0.54861111111111116</v>
      </c>
      <c r="I3016" s="25">
        <v>0.67361111111111116</v>
      </c>
      <c r="J3016" s="20">
        <v>30</v>
      </c>
      <c r="K3016" s="20">
        <v>0</v>
      </c>
      <c r="L3016" s="20">
        <v>30</v>
      </c>
      <c r="M3016" s="26">
        <v>0</v>
      </c>
      <c r="N3016" s="20"/>
    </row>
    <row r="3017" spans="3:14">
      <c r="C3017" s="21">
        <v>45948</v>
      </c>
      <c r="D3017" s="20" t="s">
        <v>530</v>
      </c>
      <c r="E3017" s="20" t="s">
        <v>13</v>
      </c>
      <c r="F3017" s="20" t="s">
        <v>531</v>
      </c>
      <c r="G3017" s="20">
        <v>858</v>
      </c>
      <c r="H3017" s="25">
        <v>0.86805555555555558</v>
      </c>
      <c r="I3017" s="25">
        <v>0.625</v>
      </c>
      <c r="J3017" s="20">
        <v>31</v>
      </c>
      <c r="K3017" s="20">
        <v>0</v>
      </c>
      <c r="L3017" s="20">
        <v>31</v>
      </c>
      <c r="M3017" s="26">
        <v>0</v>
      </c>
      <c r="N3017" s="20"/>
    </row>
    <row r="3018" spans="3:14">
      <c r="C3018" s="21">
        <v>45949</v>
      </c>
      <c r="D3018" s="20" t="s">
        <v>33</v>
      </c>
      <c r="E3018" s="20" t="s">
        <v>147</v>
      </c>
      <c r="F3018" s="20" t="s">
        <v>181</v>
      </c>
      <c r="G3018" s="20">
        <v>1304</v>
      </c>
      <c r="H3018" s="25">
        <v>0.5</v>
      </c>
      <c r="I3018" s="25">
        <v>0.72569444444444442</v>
      </c>
      <c r="J3018" s="20">
        <v>12</v>
      </c>
      <c r="K3018" s="20">
        <v>4</v>
      </c>
      <c r="L3018" s="20">
        <v>8</v>
      </c>
      <c r="M3018" s="26">
        <v>33.333333333333336</v>
      </c>
      <c r="N3018" s="20"/>
    </row>
    <row r="3019" spans="3:14">
      <c r="C3019" s="21">
        <v>45949</v>
      </c>
      <c r="D3019" s="20" t="s">
        <v>354</v>
      </c>
      <c r="E3019" s="20" t="s">
        <v>36</v>
      </c>
      <c r="F3019" s="20" t="s">
        <v>355</v>
      </c>
      <c r="G3019" s="20">
        <v>107</v>
      </c>
      <c r="H3019" s="25">
        <v>0.48958333333333331</v>
      </c>
      <c r="I3019" s="25">
        <v>0.64930555555555558</v>
      </c>
      <c r="J3019" s="20">
        <v>12</v>
      </c>
      <c r="K3019" s="20">
        <v>0</v>
      </c>
      <c r="L3019" s="20">
        <v>12</v>
      </c>
      <c r="M3019" s="26">
        <v>0</v>
      </c>
      <c r="N3019" s="20"/>
    </row>
    <row r="3020" spans="3:14">
      <c r="C3020" s="21">
        <v>45949</v>
      </c>
      <c r="D3020" s="20" t="s">
        <v>354</v>
      </c>
      <c r="E3020" s="20" t="s">
        <v>13</v>
      </c>
      <c r="F3020" s="20" t="s">
        <v>355</v>
      </c>
      <c r="G3020" s="20">
        <v>109</v>
      </c>
      <c r="H3020" s="25">
        <v>0.44444444444444442</v>
      </c>
      <c r="I3020" s="25">
        <v>0.64236111111111116</v>
      </c>
      <c r="J3020" s="20">
        <v>30</v>
      </c>
      <c r="K3020" s="20">
        <v>2</v>
      </c>
      <c r="L3020" s="20">
        <v>28</v>
      </c>
      <c r="M3020" s="26">
        <v>6.666666666666667</v>
      </c>
      <c r="N3020" s="20"/>
    </row>
    <row r="3021" spans="3:14">
      <c r="C3021" s="21">
        <v>45949</v>
      </c>
      <c r="D3021" s="20" t="s">
        <v>484</v>
      </c>
      <c r="E3021" s="20" t="s">
        <v>563</v>
      </c>
      <c r="F3021" s="20" t="s">
        <v>548</v>
      </c>
      <c r="G3021" s="20">
        <v>908</v>
      </c>
      <c r="H3021" s="25">
        <v>0.77083333333333337</v>
      </c>
      <c r="I3021" s="25">
        <v>0.83680555555555558</v>
      </c>
      <c r="J3021" s="20">
        <v>32</v>
      </c>
      <c r="K3021" s="20">
        <v>0</v>
      </c>
      <c r="L3021" s="20">
        <v>32</v>
      </c>
      <c r="M3021" s="26">
        <v>0</v>
      </c>
      <c r="N3021" s="20"/>
    </row>
    <row r="3022" spans="3:14">
      <c r="C3022" s="21">
        <v>45949</v>
      </c>
      <c r="D3022" s="20" t="s">
        <v>111</v>
      </c>
      <c r="E3022" s="20" t="s">
        <v>410</v>
      </c>
      <c r="F3022" s="20" t="s">
        <v>265</v>
      </c>
      <c r="G3022" s="20">
        <v>406</v>
      </c>
      <c r="H3022" s="25">
        <v>0.38194444444444442</v>
      </c>
      <c r="I3022" s="25">
        <v>0.77430555555555558</v>
      </c>
      <c r="J3022" s="20">
        <v>27</v>
      </c>
      <c r="K3022" s="20">
        <v>6</v>
      </c>
      <c r="L3022" s="20">
        <v>21</v>
      </c>
      <c r="M3022" s="26">
        <v>22.222222222222221</v>
      </c>
      <c r="N3022" s="20"/>
    </row>
    <row r="3023" spans="3:14">
      <c r="C3023" s="21">
        <v>45949</v>
      </c>
      <c r="D3023" s="20" t="s">
        <v>36</v>
      </c>
      <c r="E3023" s="20" t="s">
        <v>354</v>
      </c>
      <c r="F3023" s="20" t="s">
        <v>355</v>
      </c>
      <c r="G3023" s="20">
        <v>108</v>
      </c>
      <c r="H3023" s="25">
        <v>0.69097222222222221</v>
      </c>
      <c r="I3023" s="25">
        <v>0.91666666666666663</v>
      </c>
      <c r="J3023" s="20">
        <v>12</v>
      </c>
      <c r="K3023" s="20">
        <v>0</v>
      </c>
      <c r="L3023" s="20">
        <v>12</v>
      </c>
      <c r="M3023" s="26">
        <v>0</v>
      </c>
      <c r="N3023" s="20"/>
    </row>
    <row r="3024" spans="3:14">
      <c r="C3024" s="21">
        <v>45949</v>
      </c>
      <c r="D3024" s="20" t="s">
        <v>36</v>
      </c>
      <c r="E3024" s="20" t="s">
        <v>484</v>
      </c>
      <c r="F3024" s="20" t="s">
        <v>548</v>
      </c>
      <c r="G3024" s="20">
        <v>711</v>
      </c>
      <c r="H3024" s="25">
        <v>0.5</v>
      </c>
      <c r="I3024" s="25">
        <v>0.65972222222222221</v>
      </c>
      <c r="J3024" s="20">
        <v>12</v>
      </c>
      <c r="K3024" s="20">
        <v>0</v>
      </c>
      <c r="L3024" s="20">
        <v>12</v>
      </c>
      <c r="M3024" s="26">
        <v>0</v>
      </c>
      <c r="N3024" s="20"/>
    </row>
    <row r="3025" spans="3:14">
      <c r="C3025" s="21">
        <v>45949</v>
      </c>
      <c r="D3025" s="20" t="s">
        <v>36</v>
      </c>
      <c r="E3025" s="20" t="s">
        <v>147</v>
      </c>
      <c r="F3025" s="20" t="s">
        <v>181</v>
      </c>
      <c r="G3025" s="20">
        <v>1854</v>
      </c>
      <c r="H3025" s="25">
        <v>0.49652777777777779</v>
      </c>
      <c r="I3025" s="25">
        <v>0.6875</v>
      </c>
      <c r="J3025" s="20">
        <v>16</v>
      </c>
      <c r="K3025" s="20">
        <v>0</v>
      </c>
      <c r="L3025" s="20">
        <v>16</v>
      </c>
      <c r="M3025" s="26">
        <v>0</v>
      </c>
      <c r="N3025" s="20"/>
    </row>
    <row r="3026" spans="3:14">
      <c r="C3026" s="21">
        <v>45949</v>
      </c>
      <c r="D3026" s="20" t="s">
        <v>37</v>
      </c>
      <c r="E3026" s="20" t="s">
        <v>147</v>
      </c>
      <c r="F3026" s="20" t="s">
        <v>181</v>
      </c>
      <c r="G3026" s="20">
        <v>1318</v>
      </c>
      <c r="H3026" s="25">
        <v>0.77083333333333337</v>
      </c>
      <c r="I3026" s="25">
        <v>0.97916666666666663</v>
      </c>
      <c r="J3026" s="20">
        <v>16</v>
      </c>
      <c r="K3026" s="20">
        <v>7</v>
      </c>
      <c r="L3026" s="20">
        <v>9</v>
      </c>
      <c r="M3026" s="26">
        <v>43.75</v>
      </c>
      <c r="N3026" s="20"/>
    </row>
    <row r="3027" spans="3:14">
      <c r="C3027" s="21">
        <v>45949</v>
      </c>
      <c r="D3027" s="20" t="s">
        <v>223</v>
      </c>
      <c r="E3027" s="20" t="s">
        <v>13</v>
      </c>
      <c r="F3027" s="20" t="s">
        <v>250</v>
      </c>
      <c r="G3027" s="20">
        <v>872</v>
      </c>
      <c r="H3027" s="25">
        <v>0.64930555555555558</v>
      </c>
      <c r="I3027" s="25">
        <v>0.78819444444444442</v>
      </c>
      <c r="J3027" s="20">
        <v>45</v>
      </c>
      <c r="K3027" s="20">
        <v>0</v>
      </c>
      <c r="L3027" s="20">
        <v>45</v>
      </c>
      <c r="M3027" s="26">
        <v>0</v>
      </c>
      <c r="N3027" s="20"/>
    </row>
    <row r="3028" spans="3:14">
      <c r="C3028" s="21">
        <v>45949</v>
      </c>
      <c r="D3028" s="20" t="s">
        <v>192</v>
      </c>
      <c r="E3028" s="20" t="s">
        <v>37</v>
      </c>
      <c r="F3028" s="20" t="s">
        <v>193</v>
      </c>
      <c r="G3028" s="20">
        <v>1146</v>
      </c>
      <c r="H3028" s="25">
        <v>0.86111111111111116</v>
      </c>
      <c r="I3028" s="25">
        <v>0.95138888888888884</v>
      </c>
      <c r="J3028" s="20">
        <v>12</v>
      </c>
      <c r="K3028" s="20">
        <v>0</v>
      </c>
      <c r="L3028" s="20">
        <v>12</v>
      </c>
      <c r="M3028" s="26">
        <v>0</v>
      </c>
      <c r="N3028" s="20"/>
    </row>
    <row r="3029" spans="3:14">
      <c r="C3029" s="21">
        <v>45949</v>
      </c>
      <c r="D3029" s="20" t="s">
        <v>192</v>
      </c>
      <c r="E3029" s="20" t="s">
        <v>13</v>
      </c>
      <c r="F3029" s="20" t="s">
        <v>250</v>
      </c>
      <c r="G3029" s="20">
        <v>1332</v>
      </c>
      <c r="H3029" s="25">
        <v>0.27083333333333331</v>
      </c>
      <c r="I3029" s="25">
        <v>0.3888888888888889</v>
      </c>
      <c r="J3029" s="20">
        <v>50</v>
      </c>
      <c r="K3029" s="20">
        <v>0</v>
      </c>
      <c r="L3029" s="20">
        <v>50</v>
      </c>
      <c r="M3029" s="26">
        <v>0</v>
      </c>
      <c r="N3029" s="20"/>
    </row>
    <row r="3030" spans="3:14">
      <c r="C3030" s="21">
        <v>45949</v>
      </c>
      <c r="D3030" s="20" t="s">
        <v>147</v>
      </c>
      <c r="E3030" s="20" t="s">
        <v>33</v>
      </c>
      <c r="F3030" s="20" t="s">
        <v>181</v>
      </c>
      <c r="G3030" s="20">
        <v>1305</v>
      </c>
      <c r="H3030" s="25">
        <v>0.55208333333333337</v>
      </c>
      <c r="I3030" s="25">
        <v>0.70833333333333337</v>
      </c>
      <c r="J3030" s="20">
        <v>12</v>
      </c>
      <c r="K3030" s="20">
        <v>0</v>
      </c>
      <c r="L3030" s="20">
        <v>12</v>
      </c>
      <c r="M3030" s="26">
        <v>0</v>
      </c>
      <c r="N3030" s="20"/>
    </row>
    <row r="3031" spans="3:14">
      <c r="C3031" s="21">
        <v>45949</v>
      </c>
      <c r="D3031" s="20" t="s">
        <v>147</v>
      </c>
      <c r="E3031" s="20" t="s">
        <v>180</v>
      </c>
      <c r="F3031" s="20" t="s">
        <v>181</v>
      </c>
      <c r="G3031" s="20">
        <v>2020</v>
      </c>
      <c r="H3031" s="25">
        <v>0.76736111111111116</v>
      </c>
      <c r="I3031" s="25">
        <v>0.82986111111111116</v>
      </c>
      <c r="J3031" s="20">
        <v>54</v>
      </c>
      <c r="K3031" s="20">
        <v>11</v>
      </c>
      <c r="L3031" s="20">
        <v>43</v>
      </c>
      <c r="M3031" s="26">
        <v>20.37037037037037</v>
      </c>
      <c r="N3031" s="20"/>
    </row>
    <row r="3032" spans="3:14">
      <c r="C3032" s="21">
        <v>45949</v>
      </c>
      <c r="D3032" s="20" t="s">
        <v>147</v>
      </c>
      <c r="E3032" s="20" t="s">
        <v>180</v>
      </c>
      <c r="F3032" s="20" t="s">
        <v>181</v>
      </c>
      <c r="G3032" s="20">
        <v>2026</v>
      </c>
      <c r="H3032" s="25">
        <v>0.89236111111111116</v>
      </c>
      <c r="I3032" s="25">
        <v>0.95486111111111116</v>
      </c>
      <c r="J3032" s="20">
        <v>12</v>
      </c>
      <c r="K3032" s="20">
        <v>4</v>
      </c>
      <c r="L3032" s="20">
        <v>8</v>
      </c>
      <c r="M3032" s="26">
        <v>33.333333333333336</v>
      </c>
      <c r="N3032" s="20"/>
    </row>
    <row r="3033" spans="3:14">
      <c r="C3033" s="21">
        <v>45949</v>
      </c>
      <c r="D3033" s="20" t="s">
        <v>147</v>
      </c>
      <c r="E3033" s="20" t="s">
        <v>36</v>
      </c>
      <c r="F3033" s="20" t="s">
        <v>181</v>
      </c>
      <c r="G3033" s="20">
        <v>1855</v>
      </c>
      <c r="H3033" s="25">
        <v>0.59722222222222221</v>
      </c>
      <c r="I3033" s="25">
        <v>0.71180555555555558</v>
      </c>
      <c r="J3033" s="20">
        <v>16</v>
      </c>
      <c r="K3033" s="20">
        <v>0</v>
      </c>
      <c r="L3033" s="20">
        <v>16</v>
      </c>
      <c r="M3033" s="26">
        <v>0</v>
      </c>
      <c r="N3033" s="20"/>
    </row>
    <row r="3034" spans="3:14">
      <c r="C3034" s="21">
        <v>45949</v>
      </c>
      <c r="D3034" s="20" t="s">
        <v>147</v>
      </c>
      <c r="E3034" s="20" t="s">
        <v>37</v>
      </c>
      <c r="F3034" s="20" t="s">
        <v>181</v>
      </c>
      <c r="G3034" s="20">
        <v>1317</v>
      </c>
      <c r="H3034" s="25">
        <v>0.58680555555555558</v>
      </c>
      <c r="I3034" s="25">
        <v>0.72569444444444442</v>
      </c>
      <c r="J3034" s="20">
        <v>16</v>
      </c>
      <c r="K3034" s="20">
        <v>0</v>
      </c>
      <c r="L3034" s="20">
        <v>16</v>
      </c>
      <c r="M3034" s="26">
        <v>0</v>
      </c>
      <c r="N3034" s="20"/>
    </row>
    <row r="3035" spans="3:14">
      <c r="C3035" s="21">
        <v>45949</v>
      </c>
      <c r="D3035" s="20" t="s">
        <v>147</v>
      </c>
      <c r="E3035" s="20" t="s">
        <v>13</v>
      </c>
      <c r="F3035" s="20" t="s">
        <v>181</v>
      </c>
      <c r="G3035" s="20">
        <v>1859</v>
      </c>
      <c r="H3035" s="25">
        <v>0.55208333333333337</v>
      </c>
      <c r="I3035" s="25">
        <v>0.70138888888888884</v>
      </c>
      <c r="J3035" s="20">
        <v>26</v>
      </c>
      <c r="K3035" s="20">
        <v>0</v>
      </c>
      <c r="L3035" s="20">
        <v>26</v>
      </c>
      <c r="M3035" s="26">
        <v>0</v>
      </c>
      <c r="N3035" s="20"/>
    </row>
    <row r="3036" spans="3:14">
      <c r="C3036" s="21">
        <v>45949</v>
      </c>
      <c r="D3036" s="20" t="s">
        <v>147</v>
      </c>
      <c r="E3036" s="20" t="s">
        <v>22</v>
      </c>
      <c r="F3036" s="20" t="s">
        <v>181</v>
      </c>
      <c r="G3036" s="20">
        <v>1313</v>
      </c>
      <c r="H3036" s="25">
        <v>0.59375</v>
      </c>
      <c r="I3036" s="25">
        <v>0.72569444444444442</v>
      </c>
      <c r="J3036" s="20">
        <v>12</v>
      </c>
      <c r="K3036" s="20">
        <v>0</v>
      </c>
      <c r="L3036" s="20">
        <v>12</v>
      </c>
      <c r="M3036" s="26">
        <v>0</v>
      </c>
      <c r="N3036" s="20"/>
    </row>
    <row r="3037" spans="3:14">
      <c r="C3037" s="21">
        <v>45949</v>
      </c>
      <c r="D3037" s="20" t="s">
        <v>13</v>
      </c>
      <c r="E3037" s="20" t="s">
        <v>484</v>
      </c>
      <c r="F3037" s="20" t="s">
        <v>548</v>
      </c>
      <c r="G3037" s="20">
        <v>701</v>
      </c>
      <c r="H3037" s="25">
        <v>0.53125</v>
      </c>
      <c r="I3037" s="25">
        <v>0.71527777777777779</v>
      </c>
      <c r="J3037" s="20">
        <v>20</v>
      </c>
      <c r="K3037" s="20">
        <v>0</v>
      </c>
      <c r="L3037" s="20">
        <v>20</v>
      </c>
      <c r="M3037" s="26">
        <v>0</v>
      </c>
      <c r="N3037" s="20"/>
    </row>
    <row r="3038" spans="3:14">
      <c r="C3038" s="21">
        <v>45949</v>
      </c>
      <c r="D3038" s="20" t="s">
        <v>13</v>
      </c>
      <c r="E3038" s="20" t="s">
        <v>223</v>
      </c>
      <c r="F3038" s="20" t="s">
        <v>250</v>
      </c>
      <c r="G3038" s="20">
        <v>871</v>
      </c>
      <c r="H3038" s="25">
        <v>0.4861111111111111</v>
      </c>
      <c r="I3038" s="25">
        <v>0.61805555555555558</v>
      </c>
      <c r="J3038" s="20">
        <v>45</v>
      </c>
      <c r="K3038" s="20">
        <v>7</v>
      </c>
      <c r="L3038" s="20">
        <v>38</v>
      </c>
      <c r="M3038" s="26">
        <v>15.555555555555555</v>
      </c>
      <c r="N3038" s="20"/>
    </row>
    <row r="3039" spans="3:14">
      <c r="C3039" s="21">
        <v>45949</v>
      </c>
      <c r="D3039" s="20" t="s">
        <v>13</v>
      </c>
      <c r="E3039" s="20" t="s">
        <v>147</v>
      </c>
      <c r="F3039" s="20" t="s">
        <v>181</v>
      </c>
      <c r="G3039" s="20">
        <v>1858</v>
      </c>
      <c r="H3039" s="25">
        <v>0.5</v>
      </c>
      <c r="I3039" s="25">
        <v>0.71527777777777779</v>
      </c>
      <c r="J3039" s="20">
        <v>26</v>
      </c>
      <c r="K3039" s="20">
        <v>11</v>
      </c>
      <c r="L3039" s="20">
        <v>15</v>
      </c>
      <c r="M3039" s="26">
        <v>42.307692307692307</v>
      </c>
      <c r="N3039" s="20"/>
    </row>
    <row r="3040" spans="3:14">
      <c r="C3040" s="21">
        <v>45949</v>
      </c>
      <c r="D3040" s="20" t="s">
        <v>13</v>
      </c>
      <c r="E3040" s="20" t="s">
        <v>234</v>
      </c>
      <c r="F3040" s="20" t="s">
        <v>250</v>
      </c>
      <c r="G3040" s="20">
        <v>1835</v>
      </c>
      <c r="H3040" s="25">
        <v>0.8125</v>
      </c>
      <c r="I3040" s="25">
        <v>0.92013888888888884</v>
      </c>
      <c r="J3040" s="20">
        <v>40</v>
      </c>
      <c r="K3040" s="20">
        <v>0</v>
      </c>
      <c r="L3040" s="20">
        <v>40</v>
      </c>
      <c r="M3040" s="26">
        <v>0</v>
      </c>
      <c r="N3040" s="20"/>
    </row>
    <row r="3041" spans="3:14">
      <c r="C3041" s="21">
        <v>45949</v>
      </c>
      <c r="D3041" s="20" t="s">
        <v>13</v>
      </c>
      <c r="E3041" s="20" t="s">
        <v>236</v>
      </c>
      <c r="F3041" s="20" t="s">
        <v>250</v>
      </c>
      <c r="G3041" s="20">
        <v>807</v>
      </c>
      <c r="H3041" s="25">
        <v>0.36458333333333331</v>
      </c>
      <c r="I3041" s="25">
        <v>0.4861111111111111</v>
      </c>
      <c r="J3041" s="20">
        <v>45</v>
      </c>
      <c r="K3041" s="20">
        <v>0</v>
      </c>
      <c r="L3041" s="20">
        <v>45</v>
      </c>
      <c r="M3041" s="26">
        <v>0</v>
      </c>
      <c r="N3041" s="20"/>
    </row>
    <row r="3042" spans="3:14">
      <c r="C3042" s="21">
        <v>45949</v>
      </c>
      <c r="D3042" s="20" t="s">
        <v>13</v>
      </c>
      <c r="E3042" s="20" t="s">
        <v>350</v>
      </c>
      <c r="F3042" s="20" t="s">
        <v>278</v>
      </c>
      <c r="G3042" s="20">
        <v>897</v>
      </c>
      <c r="H3042" s="25">
        <v>0.84375</v>
      </c>
      <c r="I3042" s="25">
        <v>0.24652777777777779</v>
      </c>
      <c r="J3042" s="20">
        <v>120</v>
      </c>
      <c r="K3042" s="20">
        <v>6</v>
      </c>
      <c r="L3042" s="20">
        <v>114</v>
      </c>
      <c r="M3042" s="26">
        <v>5</v>
      </c>
      <c r="N3042" s="20"/>
    </row>
    <row r="3043" spans="3:14">
      <c r="C3043" s="21">
        <v>45949</v>
      </c>
      <c r="D3043" s="20" t="s">
        <v>234</v>
      </c>
      <c r="E3043" s="20" t="s">
        <v>44</v>
      </c>
      <c r="F3043" s="20" t="s">
        <v>549</v>
      </c>
      <c r="G3043" s="20">
        <v>5118</v>
      </c>
      <c r="H3043" s="25">
        <v>0.72916666666666663</v>
      </c>
      <c r="I3043" s="25">
        <v>0.84375</v>
      </c>
      <c r="J3043" s="20">
        <v>189</v>
      </c>
      <c r="K3043" s="20">
        <v>140</v>
      </c>
      <c r="L3043" s="20">
        <v>49</v>
      </c>
      <c r="M3043" s="26">
        <v>74.074074074074076</v>
      </c>
      <c r="N3043" s="20"/>
    </row>
    <row r="3044" spans="3:14">
      <c r="C3044" s="21">
        <v>45949</v>
      </c>
      <c r="D3044" s="20" t="s">
        <v>358</v>
      </c>
      <c r="E3044" s="20" t="s">
        <v>13</v>
      </c>
      <c r="F3044" s="20" t="s">
        <v>528</v>
      </c>
      <c r="G3044" s="20">
        <v>415</v>
      </c>
      <c r="H3044" s="25">
        <v>0.34722222222222221</v>
      </c>
      <c r="I3044" s="25">
        <v>0.47569444444444442</v>
      </c>
      <c r="J3044" s="20">
        <v>25</v>
      </c>
      <c r="K3044" s="20">
        <v>0</v>
      </c>
      <c r="L3044" s="20">
        <v>25</v>
      </c>
      <c r="M3044" s="26">
        <v>0</v>
      </c>
      <c r="N3044" s="20"/>
    </row>
    <row r="3045" spans="3:14">
      <c r="C3045" s="21">
        <v>45949</v>
      </c>
      <c r="D3045" s="20" t="s">
        <v>55</v>
      </c>
      <c r="E3045" s="20" t="s">
        <v>234</v>
      </c>
      <c r="F3045" s="20" t="s">
        <v>549</v>
      </c>
      <c r="G3045" s="20">
        <v>5117</v>
      </c>
      <c r="H3045" s="25">
        <v>0.625</v>
      </c>
      <c r="I3045" s="25">
        <v>0.69444444444444442</v>
      </c>
      <c r="J3045" s="20">
        <v>189</v>
      </c>
      <c r="K3045" s="20">
        <v>91</v>
      </c>
      <c r="L3045" s="20">
        <v>98</v>
      </c>
      <c r="M3045" s="26">
        <v>48.148148148148145</v>
      </c>
      <c r="N3045" s="20"/>
    </row>
    <row r="3046" spans="3:14">
      <c r="C3046" s="21">
        <v>45949</v>
      </c>
      <c r="D3046" s="20" t="s">
        <v>236</v>
      </c>
      <c r="E3046" s="20" t="s">
        <v>13</v>
      </c>
      <c r="F3046" s="20" t="s">
        <v>250</v>
      </c>
      <c r="G3046" s="20">
        <v>808</v>
      </c>
      <c r="H3046" s="25">
        <v>0.51736111111111116</v>
      </c>
      <c r="I3046" s="25">
        <v>0.64930555555555558</v>
      </c>
      <c r="J3046" s="20">
        <v>45</v>
      </c>
      <c r="K3046" s="20">
        <v>1</v>
      </c>
      <c r="L3046" s="20">
        <v>44</v>
      </c>
      <c r="M3046" s="26">
        <v>2.2222222222222223</v>
      </c>
      <c r="N3046" s="20"/>
    </row>
    <row r="3047" spans="3:14">
      <c r="C3047" s="21">
        <v>45949</v>
      </c>
      <c r="D3047" s="20" t="s">
        <v>153</v>
      </c>
      <c r="E3047" s="20" t="s">
        <v>13</v>
      </c>
      <c r="F3047" s="20" t="s">
        <v>498</v>
      </c>
      <c r="G3047" s="20">
        <v>709</v>
      </c>
      <c r="H3047" s="25">
        <v>2.7777777777777776E-2</v>
      </c>
      <c r="I3047" s="25">
        <v>0.3611111111111111</v>
      </c>
      <c r="J3047" s="20">
        <v>27</v>
      </c>
      <c r="K3047" s="20">
        <v>26</v>
      </c>
      <c r="L3047" s="20">
        <v>1</v>
      </c>
      <c r="M3047" s="26">
        <v>96.296296296296291</v>
      </c>
      <c r="N3047" s="20"/>
    </row>
    <row r="3048" spans="3:14">
      <c r="C3048" s="21">
        <v>45949</v>
      </c>
      <c r="D3048" s="20" t="s">
        <v>22</v>
      </c>
      <c r="E3048" s="20" t="s">
        <v>147</v>
      </c>
      <c r="F3048" s="20" t="s">
        <v>181</v>
      </c>
      <c r="G3048" s="20">
        <v>1302</v>
      </c>
      <c r="H3048" s="25">
        <v>0.4826388888888889</v>
      </c>
      <c r="I3048" s="25">
        <v>0.6875</v>
      </c>
      <c r="J3048" s="20">
        <v>12</v>
      </c>
      <c r="K3048" s="20">
        <v>0</v>
      </c>
      <c r="L3048" s="20">
        <v>12</v>
      </c>
      <c r="M3048" s="26">
        <v>0</v>
      </c>
      <c r="N3048" s="20"/>
    </row>
    <row r="3049" spans="3:14">
      <c r="C3049" s="21">
        <v>45949</v>
      </c>
      <c r="D3049" s="20" t="s">
        <v>394</v>
      </c>
      <c r="E3049" s="20" t="s">
        <v>36</v>
      </c>
      <c r="F3049" s="20" t="s">
        <v>395</v>
      </c>
      <c r="G3049" s="20">
        <v>437</v>
      </c>
      <c r="H3049" s="25">
        <v>0.3888888888888889</v>
      </c>
      <c r="I3049" s="25">
        <v>0.52083333333333337</v>
      </c>
      <c r="J3049" s="20">
        <v>12</v>
      </c>
      <c r="K3049" s="20">
        <v>0</v>
      </c>
      <c r="L3049" s="20">
        <v>12</v>
      </c>
      <c r="M3049" s="26">
        <v>0</v>
      </c>
      <c r="N3049" s="20"/>
    </row>
    <row r="3050" spans="3:14">
      <c r="C3050" s="21">
        <v>45949</v>
      </c>
      <c r="D3050" s="20" t="s">
        <v>394</v>
      </c>
      <c r="E3050" s="20" t="s">
        <v>13</v>
      </c>
      <c r="F3050" s="20" t="s">
        <v>395</v>
      </c>
      <c r="G3050" s="20">
        <v>433</v>
      </c>
      <c r="H3050" s="25">
        <v>0.44444444444444442</v>
      </c>
      <c r="I3050" s="25">
        <v>0.60763888888888884</v>
      </c>
      <c r="J3050" s="20">
        <v>35</v>
      </c>
      <c r="K3050" s="20">
        <v>0</v>
      </c>
      <c r="L3050" s="20">
        <v>35</v>
      </c>
      <c r="M3050" s="26">
        <v>0</v>
      </c>
      <c r="N3050" s="20"/>
    </row>
    <row r="3051" spans="3:14">
      <c r="C3051" s="21">
        <v>45950</v>
      </c>
      <c r="D3051" s="20" t="s">
        <v>185</v>
      </c>
      <c r="E3051" s="20" t="s">
        <v>13</v>
      </c>
      <c r="F3051" s="20" t="s">
        <v>186</v>
      </c>
      <c r="G3051" s="20">
        <v>920</v>
      </c>
      <c r="H3051" s="25">
        <v>0.63888888888888884</v>
      </c>
      <c r="I3051" s="25">
        <v>0.78125</v>
      </c>
      <c r="J3051" s="20">
        <v>30</v>
      </c>
      <c r="K3051" s="20">
        <v>27</v>
      </c>
      <c r="L3051" s="20">
        <v>3</v>
      </c>
      <c r="M3051" s="26">
        <v>90</v>
      </c>
      <c r="N3051" s="20"/>
    </row>
    <row r="3052" spans="3:14">
      <c r="C3052" s="21">
        <v>45950</v>
      </c>
      <c r="D3052" s="20" t="s">
        <v>36</v>
      </c>
      <c r="E3052" s="20" t="s">
        <v>183</v>
      </c>
      <c r="F3052" s="20" t="s">
        <v>174</v>
      </c>
      <c r="G3052" s="20">
        <v>1336</v>
      </c>
      <c r="H3052" s="25">
        <v>0.58680555555555558</v>
      </c>
      <c r="I3052" s="25">
        <v>0.82291666666666663</v>
      </c>
      <c r="J3052" s="20">
        <v>10</v>
      </c>
      <c r="K3052" s="20">
        <v>0</v>
      </c>
      <c r="L3052" s="20">
        <v>10</v>
      </c>
      <c r="M3052" s="26">
        <v>0</v>
      </c>
      <c r="N3052" s="20"/>
    </row>
    <row r="3053" spans="3:14">
      <c r="C3053" s="21">
        <v>45950</v>
      </c>
      <c r="D3053" s="20" t="s">
        <v>37</v>
      </c>
      <c r="E3053" s="20" t="s">
        <v>183</v>
      </c>
      <c r="F3053" s="20" t="s">
        <v>561</v>
      </c>
      <c r="G3053" s="20">
        <v>2722</v>
      </c>
      <c r="H3053" s="25">
        <v>0.67013888888888884</v>
      </c>
      <c r="I3053" s="25">
        <v>0.93055555555555558</v>
      </c>
      <c r="J3053" s="20">
        <v>10</v>
      </c>
      <c r="K3053" s="20">
        <v>0</v>
      </c>
      <c r="L3053" s="20">
        <v>10</v>
      </c>
      <c r="M3053" s="26">
        <v>0</v>
      </c>
      <c r="N3053" s="20"/>
    </row>
    <row r="3054" spans="3:14">
      <c r="C3054" s="21">
        <v>45950</v>
      </c>
      <c r="D3054" s="20" t="s">
        <v>173</v>
      </c>
      <c r="E3054" s="20" t="s">
        <v>36</v>
      </c>
      <c r="F3054" s="20" t="s">
        <v>174</v>
      </c>
      <c r="G3054" s="20">
        <v>1335</v>
      </c>
      <c r="H3054" s="25">
        <v>0.40277777777777779</v>
      </c>
      <c r="I3054" s="25">
        <v>0.54513888888888884</v>
      </c>
      <c r="J3054" s="20">
        <v>10</v>
      </c>
      <c r="K3054" s="20">
        <v>0</v>
      </c>
      <c r="L3054" s="20">
        <v>10</v>
      </c>
      <c r="M3054" s="26">
        <v>0</v>
      </c>
      <c r="N3054" s="20"/>
    </row>
    <row r="3055" spans="3:14">
      <c r="C3055" s="21">
        <v>45950</v>
      </c>
      <c r="D3055" s="20" t="s">
        <v>173</v>
      </c>
      <c r="E3055" s="20" t="s">
        <v>37</v>
      </c>
      <c r="F3055" s="20" t="s">
        <v>561</v>
      </c>
      <c r="G3055" s="20">
        <v>2721</v>
      </c>
      <c r="H3055" s="25">
        <v>0.45833333333333331</v>
      </c>
      <c r="I3055" s="25">
        <v>0.62847222222222221</v>
      </c>
      <c r="J3055" s="20">
        <v>10</v>
      </c>
      <c r="K3055" s="20">
        <v>0</v>
      </c>
      <c r="L3055" s="20">
        <v>10</v>
      </c>
      <c r="M3055" s="26">
        <v>0</v>
      </c>
      <c r="N3055" s="20"/>
    </row>
    <row r="3056" spans="3:14">
      <c r="C3056" s="21">
        <v>45950</v>
      </c>
      <c r="D3056" s="20" t="s">
        <v>173</v>
      </c>
      <c r="E3056" s="20" t="s">
        <v>13</v>
      </c>
      <c r="F3056" s="20" t="s">
        <v>174</v>
      </c>
      <c r="G3056" s="20">
        <v>1002</v>
      </c>
      <c r="H3056" s="25">
        <v>0.3125</v>
      </c>
      <c r="I3056" s="25">
        <v>0.4861111111111111</v>
      </c>
      <c r="J3056" s="20">
        <v>20</v>
      </c>
      <c r="K3056" s="20">
        <v>0</v>
      </c>
      <c r="L3056" s="20">
        <v>20</v>
      </c>
      <c r="M3056" s="26">
        <v>0</v>
      </c>
      <c r="N3056" s="20"/>
    </row>
    <row r="3057" spans="3:14">
      <c r="C3057" s="21">
        <v>45950</v>
      </c>
      <c r="D3057" s="20" t="s">
        <v>173</v>
      </c>
      <c r="E3057" s="20" t="s">
        <v>44</v>
      </c>
      <c r="F3057" s="20" t="s">
        <v>174</v>
      </c>
      <c r="G3057" s="20">
        <v>1014</v>
      </c>
      <c r="H3057" s="25">
        <v>0.39583333333333331</v>
      </c>
      <c r="I3057" s="25">
        <v>0.58333333333333337</v>
      </c>
      <c r="J3057" s="20">
        <v>88</v>
      </c>
      <c r="K3057" s="20">
        <v>88</v>
      </c>
      <c r="L3057" s="20">
        <v>0</v>
      </c>
      <c r="M3057" s="26">
        <v>100</v>
      </c>
      <c r="N3057" s="20"/>
    </row>
    <row r="3058" spans="3:14">
      <c r="C3058" s="21">
        <v>45950</v>
      </c>
      <c r="D3058" s="20" t="s">
        <v>552</v>
      </c>
      <c r="E3058" s="20" t="s">
        <v>147</v>
      </c>
      <c r="F3058" s="20" t="s">
        <v>181</v>
      </c>
      <c r="G3058" s="20">
        <v>761</v>
      </c>
      <c r="H3058" s="25">
        <v>8.3333333333333329E-2</v>
      </c>
      <c r="I3058" s="25">
        <v>0.23958333333333334</v>
      </c>
      <c r="J3058" s="20">
        <v>20</v>
      </c>
      <c r="K3058" s="20">
        <v>0</v>
      </c>
      <c r="L3058" s="20">
        <v>20</v>
      </c>
      <c r="M3058" s="26">
        <v>0</v>
      </c>
      <c r="N3058" s="20"/>
    </row>
    <row r="3059" spans="3:14">
      <c r="C3059" s="21">
        <v>45950</v>
      </c>
      <c r="D3059" s="20" t="s">
        <v>547</v>
      </c>
      <c r="E3059" s="20" t="s">
        <v>394</v>
      </c>
      <c r="F3059" s="20" t="s">
        <v>395</v>
      </c>
      <c r="G3059" s="20">
        <v>730</v>
      </c>
      <c r="H3059" s="25">
        <v>0.22916666666666666</v>
      </c>
      <c r="I3059" s="25">
        <v>0.30902777777777779</v>
      </c>
      <c r="J3059" s="20">
        <v>46</v>
      </c>
      <c r="K3059" s="20">
        <v>0</v>
      </c>
      <c r="L3059" s="20">
        <v>46</v>
      </c>
      <c r="M3059" s="26">
        <v>0</v>
      </c>
      <c r="N3059" s="20"/>
    </row>
    <row r="3060" spans="3:14">
      <c r="C3060" s="21">
        <v>45950</v>
      </c>
      <c r="D3060" s="20" t="s">
        <v>147</v>
      </c>
      <c r="E3060" s="20" t="s">
        <v>180</v>
      </c>
      <c r="F3060" s="20" t="s">
        <v>181</v>
      </c>
      <c r="G3060" s="20">
        <v>2232</v>
      </c>
      <c r="H3060" s="25">
        <v>5.5555555555555552E-2</v>
      </c>
      <c r="I3060" s="25">
        <v>0.11805555555555555</v>
      </c>
      <c r="J3060" s="20">
        <v>16</v>
      </c>
      <c r="K3060" s="20">
        <v>7</v>
      </c>
      <c r="L3060" s="20">
        <v>9</v>
      </c>
      <c r="M3060" s="26">
        <v>43.75</v>
      </c>
      <c r="N3060" s="20"/>
    </row>
    <row r="3061" spans="3:14">
      <c r="C3061" s="21">
        <v>45950</v>
      </c>
      <c r="D3061" s="20" t="s">
        <v>147</v>
      </c>
      <c r="E3061" s="20" t="s">
        <v>13</v>
      </c>
      <c r="F3061" s="20" t="s">
        <v>181</v>
      </c>
      <c r="G3061" s="20">
        <v>1857</v>
      </c>
      <c r="H3061" s="25">
        <v>0.28819444444444442</v>
      </c>
      <c r="I3061" s="25">
        <v>0.43402777777777779</v>
      </c>
      <c r="J3061" s="20">
        <v>20</v>
      </c>
      <c r="K3061" s="20">
        <v>0</v>
      </c>
      <c r="L3061" s="20">
        <v>20</v>
      </c>
      <c r="M3061" s="26">
        <v>0</v>
      </c>
      <c r="N3061" s="20"/>
    </row>
    <row r="3062" spans="3:14">
      <c r="C3062" s="21">
        <v>45950</v>
      </c>
      <c r="D3062" s="20" t="s">
        <v>147</v>
      </c>
      <c r="E3062" s="20" t="s">
        <v>24</v>
      </c>
      <c r="F3062" s="20" t="s">
        <v>549</v>
      </c>
      <c r="G3062" s="20">
        <v>5116</v>
      </c>
      <c r="H3062" s="25">
        <v>0.57638888888888884</v>
      </c>
      <c r="I3062" s="25">
        <v>0.71527777777777779</v>
      </c>
      <c r="J3062" s="20">
        <v>189</v>
      </c>
      <c r="K3062" s="20">
        <v>189</v>
      </c>
      <c r="L3062" s="20">
        <v>0</v>
      </c>
      <c r="M3062" s="26">
        <v>100</v>
      </c>
      <c r="N3062" s="20"/>
    </row>
    <row r="3063" spans="3:14">
      <c r="C3063" s="21">
        <v>45950</v>
      </c>
      <c r="D3063" s="20" t="s">
        <v>565</v>
      </c>
      <c r="E3063" s="20" t="s">
        <v>183</v>
      </c>
      <c r="F3063" s="20" t="s">
        <v>174</v>
      </c>
      <c r="G3063" s="20">
        <v>1010</v>
      </c>
      <c r="H3063" s="25">
        <v>0.70833333333333337</v>
      </c>
      <c r="I3063" s="25">
        <v>0.125</v>
      </c>
      <c r="J3063" s="20">
        <v>88</v>
      </c>
      <c r="K3063" s="20">
        <v>28</v>
      </c>
      <c r="L3063" s="20">
        <v>60</v>
      </c>
      <c r="M3063" s="26">
        <v>31.818181818181817</v>
      </c>
      <c r="N3063" s="20"/>
    </row>
    <row r="3064" spans="3:14">
      <c r="C3064" s="21">
        <v>45950</v>
      </c>
      <c r="D3064" s="20" t="s">
        <v>13</v>
      </c>
      <c r="E3064" s="20" t="s">
        <v>252</v>
      </c>
      <c r="F3064" s="20" t="s">
        <v>250</v>
      </c>
      <c r="G3064" s="20">
        <v>655</v>
      </c>
      <c r="H3064" s="25">
        <v>0.71875</v>
      </c>
      <c r="I3064" s="25">
        <v>0.81944444444444442</v>
      </c>
      <c r="J3064" s="20">
        <v>45</v>
      </c>
      <c r="K3064" s="20">
        <v>0</v>
      </c>
      <c r="L3064" s="20">
        <v>45</v>
      </c>
      <c r="M3064" s="26">
        <v>0</v>
      </c>
      <c r="N3064" s="20"/>
    </row>
    <row r="3065" spans="3:14">
      <c r="C3065" s="21">
        <v>45950</v>
      </c>
      <c r="D3065" s="20" t="s">
        <v>13</v>
      </c>
      <c r="E3065" s="20" t="s">
        <v>147</v>
      </c>
      <c r="F3065" s="20" t="s">
        <v>475</v>
      </c>
      <c r="G3065" s="20">
        <v>1683</v>
      </c>
      <c r="H3065" s="25">
        <v>0.38194444444444442</v>
      </c>
      <c r="I3065" s="25">
        <v>0.57986111111111116</v>
      </c>
      <c r="J3065" s="20">
        <v>30</v>
      </c>
      <c r="K3065" s="20">
        <v>0</v>
      </c>
      <c r="L3065" s="20">
        <v>30</v>
      </c>
      <c r="M3065" s="26">
        <v>0</v>
      </c>
      <c r="N3065" s="20"/>
    </row>
    <row r="3066" spans="3:14">
      <c r="C3066" s="21">
        <v>45950</v>
      </c>
      <c r="D3066" s="20" t="s">
        <v>13</v>
      </c>
      <c r="E3066" s="20" t="s">
        <v>147</v>
      </c>
      <c r="F3066" s="20" t="s">
        <v>181</v>
      </c>
      <c r="G3066" s="20">
        <v>1358</v>
      </c>
      <c r="H3066" s="25">
        <v>0.61458333333333337</v>
      </c>
      <c r="I3066" s="25">
        <v>0.83333333333333337</v>
      </c>
      <c r="J3066" s="20">
        <v>27</v>
      </c>
      <c r="K3066" s="20">
        <v>0</v>
      </c>
      <c r="L3066" s="20">
        <v>27</v>
      </c>
      <c r="M3066" s="26">
        <v>0</v>
      </c>
      <c r="N3066" s="20"/>
    </row>
    <row r="3067" spans="3:14">
      <c r="C3067" s="21">
        <v>45950</v>
      </c>
      <c r="D3067" s="20" t="s">
        <v>13</v>
      </c>
      <c r="E3067" s="20" t="s">
        <v>183</v>
      </c>
      <c r="F3067" s="20" t="s">
        <v>174</v>
      </c>
      <c r="G3067" s="20">
        <v>1002</v>
      </c>
      <c r="H3067" s="25">
        <v>0.52777777777777779</v>
      </c>
      <c r="I3067" s="25">
        <v>0.77777777777777779</v>
      </c>
      <c r="J3067" s="20">
        <v>20</v>
      </c>
      <c r="K3067" s="20">
        <v>0</v>
      </c>
      <c r="L3067" s="20">
        <v>20</v>
      </c>
      <c r="M3067" s="26">
        <v>0</v>
      </c>
      <c r="N3067" s="20"/>
    </row>
    <row r="3068" spans="3:14">
      <c r="C3068" s="21">
        <v>45950</v>
      </c>
      <c r="D3068" s="20" t="s">
        <v>13</v>
      </c>
      <c r="E3068" s="20" t="s">
        <v>294</v>
      </c>
      <c r="F3068" s="20" t="s">
        <v>295</v>
      </c>
      <c r="G3068" s="20">
        <v>472</v>
      </c>
      <c r="H3068" s="25">
        <v>0.59722222222222221</v>
      </c>
      <c r="I3068" s="25">
        <v>0.78472222222222221</v>
      </c>
      <c r="J3068" s="20">
        <v>40</v>
      </c>
      <c r="K3068" s="20">
        <v>6</v>
      </c>
      <c r="L3068" s="20">
        <v>34</v>
      </c>
      <c r="M3068" s="26">
        <v>15</v>
      </c>
      <c r="N3068" s="20"/>
    </row>
    <row r="3069" spans="3:14">
      <c r="C3069" s="21">
        <v>45950</v>
      </c>
      <c r="D3069" s="20" t="s">
        <v>153</v>
      </c>
      <c r="E3069" s="20" t="s">
        <v>111</v>
      </c>
      <c r="F3069" s="20" t="s">
        <v>265</v>
      </c>
      <c r="G3069" s="20">
        <v>867</v>
      </c>
      <c r="H3069" s="25">
        <v>0.78819444444444442</v>
      </c>
      <c r="I3069" s="25">
        <v>2.0833333333333332E-2</v>
      </c>
      <c r="J3069" s="20">
        <v>27</v>
      </c>
      <c r="K3069" s="20">
        <v>27</v>
      </c>
      <c r="L3069" s="20">
        <v>0</v>
      </c>
      <c r="M3069" s="26">
        <v>100</v>
      </c>
      <c r="N3069" s="20"/>
    </row>
    <row r="3070" spans="3:14">
      <c r="C3070" s="21">
        <v>45950</v>
      </c>
      <c r="D3070" s="20" t="s">
        <v>44</v>
      </c>
      <c r="E3070" s="20" t="s">
        <v>147</v>
      </c>
      <c r="F3070" s="20" t="s">
        <v>549</v>
      </c>
      <c r="G3070" s="20">
        <v>5115</v>
      </c>
      <c r="H3070" s="25">
        <v>0.33333333333333331</v>
      </c>
      <c r="I3070" s="25">
        <v>0.54166666666666663</v>
      </c>
      <c r="J3070" s="20">
        <v>189</v>
      </c>
      <c r="K3070" s="20">
        <v>185</v>
      </c>
      <c r="L3070" s="20">
        <v>4</v>
      </c>
      <c r="M3070" s="26">
        <v>97.883597883597886</v>
      </c>
      <c r="N3070" s="20"/>
    </row>
    <row r="3071" spans="3:14">
      <c r="C3071" s="21">
        <v>45950</v>
      </c>
      <c r="D3071" s="20" t="s">
        <v>294</v>
      </c>
      <c r="E3071" s="20" t="s">
        <v>13</v>
      </c>
      <c r="F3071" s="20" t="s">
        <v>295</v>
      </c>
      <c r="G3071" s="20">
        <v>471</v>
      </c>
      <c r="H3071" s="25">
        <v>0.43055555555555558</v>
      </c>
      <c r="I3071" s="25">
        <v>0.55555555555555558</v>
      </c>
      <c r="J3071" s="20">
        <v>40</v>
      </c>
      <c r="K3071" s="20">
        <v>6</v>
      </c>
      <c r="L3071" s="20">
        <v>34</v>
      </c>
      <c r="M3071" s="26">
        <v>15</v>
      </c>
      <c r="N3071" s="20"/>
    </row>
    <row r="3072" spans="3:14">
      <c r="C3072" s="21">
        <v>45950</v>
      </c>
      <c r="D3072" s="20" t="s">
        <v>350</v>
      </c>
      <c r="E3072" s="20" t="s">
        <v>13</v>
      </c>
      <c r="F3072" s="20" t="s">
        <v>278</v>
      </c>
      <c r="G3072" s="20">
        <v>898</v>
      </c>
      <c r="H3072" s="25">
        <v>0.33333333333333331</v>
      </c>
      <c r="I3072" s="25">
        <v>0.52083333333333337</v>
      </c>
      <c r="J3072" s="20">
        <v>120</v>
      </c>
      <c r="K3072" s="20">
        <v>11</v>
      </c>
      <c r="L3072" s="20">
        <v>109</v>
      </c>
      <c r="M3072" s="26">
        <v>9.1666666666666661</v>
      </c>
      <c r="N3072" s="20"/>
    </row>
    <row r="3073" spans="3:14">
      <c r="C3073" s="21">
        <v>45950</v>
      </c>
      <c r="D3073" s="20" t="s">
        <v>394</v>
      </c>
      <c r="E3073" s="20" t="s">
        <v>13</v>
      </c>
      <c r="F3073" s="20" t="s">
        <v>395</v>
      </c>
      <c r="G3073" s="20">
        <v>433</v>
      </c>
      <c r="H3073" s="25">
        <v>0.44444444444444442</v>
      </c>
      <c r="I3073" s="25">
        <v>0.60763888888888884</v>
      </c>
      <c r="J3073" s="20">
        <v>46</v>
      </c>
      <c r="K3073" s="20">
        <v>0</v>
      </c>
      <c r="L3073" s="20">
        <v>46</v>
      </c>
      <c r="M3073" s="26">
        <v>0</v>
      </c>
      <c r="N3073" s="20"/>
    </row>
    <row r="3074" spans="3:14">
      <c r="C3074" s="21">
        <v>45951</v>
      </c>
      <c r="D3074" s="20" t="s">
        <v>111</v>
      </c>
      <c r="E3074" s="20" t="s">
        <v>13</v>
      </c>
      <c r="F3074" s="20" t="s">
        <v>265</v>
      </c>
      <c r="G3074" s="20">
        <v>101</v>
      </c>
      <c r="H3074" s="25">
        <v>9.375E-2</v>
      </c>
      <c r="I3074" s="25">
        <v>0.33680555555555558</v>
      </c>
      <c r="J3074" s="20">
        <v>27</v>
      </c>
      <c r="K3074" s="20">
        <v>27</v>
      </c>
      <c r="L3074" s="20">
        <v>0</v>
      </c>
      <c r="M3074" s="26">
        <v>100</v>
      </c>
      <c r="N3074" s="20"/>
    </row>
    <row r="3075" spans="3:14">
      <c r="C3075" s="21">
        <v>45951</v>
      </c>
      <c r="D3075" s="20" t="s">
        <v>147</v>
      </c>
      <c r="E3075" s="20" t="s">
        <v>552</v>
      </c>
      <c r="F3075" s="20" t="s">
        <v>181</v>
      </c>
      <c r="G3075" s="20">
        <v>762</v>
      </c>
      <c r="H3075" s="25">
        <v>2.7777777777777776E-2</v>
      </c>
      <c r="I3075" s="25">
        <v>0.26041666666666669</v>
      </c>
      <c r="J3075" s="20">
        <v>27</v>
      </c>
      <c r="K3075" s="20">
        <v>0</v>
      </c>
      <c r="L3075" s="20">
        <v>27</v>
      </c>
      <c r="M3075" s="26">
        <v>0</v>
      </c>
      <c r="N3075" s="20"/>
    </row>
    <row r="3076" spans="3:14">
      <c r="C3076" s="21">
        <v>45951</v>
      </c>
      <c r="D3076" s="20" t="s">
        <v>13</v>
      </c>
      <c r="E3076" s="20" t="s">
        <v>103</v>
      </c>
      <c r="F3076" s="20" t="s">
        <v>482</v>
      </c>
      <c r="G3076" s="20">
        <v>727</v>
      </c>
      <c r="H3076" s="25">
        <v>0.80555555555555558</v>
      </c>
      <c r="I3076" s="25">
        <v>0.27083333333333331</v>
      </c>
      <c r="J3076" s="20">
        <v>20</v>
      </c>
      <c r="K3076" s="20">
        <v>0</v>
      </c>
      <c r="L3076" s="20">
        <v>20</v>
      </c>
      <c r="M3076" s="26">
        <v>0</v>
      </c>
      <c r="N3076" s="20"/>
    </row>
    <row r="3077" spans="3:14">
      <c r="C3077" s="21">
        <v>45952</v>
      </c>
      <c r="D3077" s="20" t="s">
        <v>185</v>
      </c>
      <c r="E3077" s="20" t="s">
        <v>147</v>
      </c>
      <c r="F3077" s="20" t="s">
        <v>181</v>
      </c>
      <c r="G3077" s="20">
        <v>2333</v>
      </c>
      <c r="H3077" s="25">
        <v>0.79513888888888884</v>
      </c>
      <c r="I3077" s="25">
        <v>0.85763888888888884</v>
      </c>
      <c r="J3077" s="20">
        <v>40</v>
      </c>
      <c r="K3077" s="20">
        <v>0</v>
      </c>
      <c r="L3077" s="20">
        <v>40</v>
      </c>
      <c r="M3077" s="26">
        <v>0</v>
      </c>
      <c r="N3077" s="20"/>
    </row>
    <row r="3078" spans="3:14">
      <c r="C3078" s="21">
        <v>45952</v>
      </c>
      <c r="D3078" s="20" t="s">
        <v>103</v>
      </c>
      <c r="E3078" s="20" t="s">
        <v>495</v>
      </c>
      <c r="F3078" s="20" t="s">
        <v>482</v>
      </c>
      <c r="G3078" s="20">
        <v>847</v>
      </c>
      <c r="H3078" s="25">
        <v>0.34375</v>
      </c>
      <c r="I3078" s="25">
        <v>0.57291666666666663</v>
      </c>
      <c r="J3078" s="20">
        <v>20</v>
      </c>
      <c r="K3078" s="20">
        <v>0</v>
      </c>
      <c r="L3078" s="20">
        <v>20</v>
      </c>
      <c r="M3078" s="26">
        <v>0</v>
      </c>
      <c r="N3078" s="20"/>
    </row>
    <row r="3079" spans="3:14">
      <c r="C3079" s="21">
        <v>45952</v>
      </c>
      <c r="D3079" s="20" t="s">
        <v>175</v>
      </c>
      <c r="E3079" s="20" t="s">
        <v>173</v>
      </c>
      <c r="F3079" s="20" t="s">
        <v>257</v>
      </c>
      <c r="G3079" s="20">
        <v>8055</v>
      </c>
      <c r="H3079" s="25">
        <v>0.5625</v>
      </c>
      <c r="I3079" s="25">
        <v>0.61458333333333337</v>
      </c>
      <c r="J3079" s="20">
        <v>20</v>
      </c>
      <c r="K3079" s="20">
        <v>0</v>
      </c>
      <c r="L3079" s="20">
        <v>20</v>
      </c>
      <c r="M3079" s="26">
        <v>0</v>
      </c>
      <c r="N3079" s="20"/>
    </row>
    <row r="3080" spans="3:14">
      <c r="C3080" s="21">
        <v>45952</v>
      </c>
      <c r="D3080" s="20" t="s">
        <v>234</v>
      </c>
      <c r="E3080" s="20" t="s">
        <v>13</v>
      </c>
      <c r="F3080" s="20" t="s">
        <v>250</v>
      </c>
      <c r="G3080" s="20">
        <v>1832</v>
      </c>
      <c r="H3080" s="25">
        <v>0.61111111111111116</v>
      </c>
      <c r="I3080" s="25">
        <v>0.72916666666666663</v>
      </c>
      <c r="J3080" s="20">
        <v>40</v>
      </c>
      <c r="K3080" s="20">
        <v>39</v>
      </c>
      <c r="L3080" s="20">
        <v>1</v>
      </c>
      <c r="M3080" s="26">
        <v>97.5</v>
      </c>
      <c r="N3080" s="20"/>
    </row>
    <row r="3081" spans="3:14">
      <c r="C3081" s="21">
        <v>45953</v>
      </c>
      <c r="D3081" s="20" t="s">
        <v>410</v>
      </c>
      <c r="E3081" s="20" t="s">
        <v>147</v>
      </c>
      <c r="F3081" s="20" t="s">
        <v>181</v>
      </c>
      <c r="G3081" s="20">
        <v>69</v>
      </c>
      <c r="H3081" s="25">
        <v>0.94791666666666663</v>
      </c>
      <c r="I3081" s="25">
        <v>0.21875</v>
      </c>
      <c r="J3081" s="20">
        <v>27</v>
      </c>
      <c r="K3081" s="20">
        <v>12</v>
      </c>
      <c r="L3081" s="20">
        <v>15</v>
      </c>
      <c r="M3081" s="26">
        <v>44.444444444444443</v>
      </c>
      <c r="N3081" s="20"/>
    </row>
    <row r="3082" spans="3:14">
      <c r="C3082" s="21">
        <v>45953</v>
      </c>
      <c r="D3082" s="20" t="s">
        <v>277</v>
      </c>
      <c r="E3082" s="20" t="s">
        <v>13</v>
      </c>
      <c r="F3082" s="20" t="s">
        <v>564</v>
      </c>
      <c r="G3082" s="20">
        <v>6742</v>
      </c>
      <c r="H3082" s="25">
        <v>0.4375</v>
      </c>
      <c r="I3082" s="25">
        <v>0.66319444444444442</v>
      </c>
      <c r="J3082" s="20">
        <v>40</v>
      </c>
      <c r="K3082" s="20">
        <v>0</v>
      </c>
      <c r="L3082" s="20">
        <v>40</v>
      </c>
      <c r="M3082" s="26">
        <v>0</v>
      </c>
      <c r="N3082" s="20"/>
    </row>
    <row r="3083" spans="3:14">
      <c r="C3083" s="21">
        <v>45954</v>
      </c>
      <c r="D3083" s="20" t="s">
        <v>562</v>
      </c>
      <c r="E3083" s="20" t="s">
        <v>173</v>
      </c>
      <c r="F3083" s="20" t="s">
        <v>174</v>
      </c>
      <c r="G3083" s="20">
        <v>1012</v>
      </c>
      <c r="H3083" s="25">
        <v>0.46875</v>
      </c>
      <c r="I3083" s="25">
        <v>0.54166666666666663</v>
      </c>
      <c r="J3083" s="20">
        <v>88</v>
      </c>
      <c r="K3083" s="20">
        <v>28</v>
      </c>
      <c r="L3083" s="20">
        <v>60</v>
      </c>
      <c r="M3083" s="26">
        <v>31.818181818181817</v>
      </c>
      <c r="N3083" s="20"/>
    </row>
    <row r="3084" spans="3:14">
      <c r="C3084" s="21">
        <v>45954</v>
      </c>
      <c r="D3084" s="20" t="s">
        <v>185</v>
      </c>
      <c r="E3084" s="20" t="s">
        <v>13</v>
      </c>
      <c r="F3084" s="20" t="s">
        <v>186</v>
      </c>
      <c r="G3084" s="20">
        <v>920</v>
      </c>
      <c r="H3084" s="25">
        <v>0.63888888888888884</v>
      </c>
      <c r="I3084" s="25">
        <v>0.78125</v>
      </c>
      <c r="J3084" s="20">
        <v>60</v>
      </c>
      <c r="K3084" s="20">
        <v>27</v>
      </c>
      <c r="L3084" s="20">
        <v>33</v>
      </c>
      <c r="M3084" s="26">
        <v>45</v>
      </c>
      <c r="N3084" s="20"/>
    </row>
    <row r="3085" spans="3:14">
      <c r="C3085" s="21">
        <v>45954</v>
      </c>
      <c r="D3085" s="20" t="s">
        <v>175</v>
      </c>
      <c r="E3085" s="20" t="s">
        <v>562</v>
      </c>
      <c r="F3085" s="20" t="s">
        <v>174</v>
      </c>
      <c r="G3085" s="20">
        <v>1011</v>
      </c>
      <c r="H3085" s="25">
        <v>0.33333333333333331</v>
      </c>
      <c r="I3085" s="25">
        <v>0.36458333333333331</v>
      </c>
      <c r="J3085" s="20">
        <v>88</v>
      </c>
      <c r="K3085" s="20">
        <v>28</v>
      </c>
      <c r="L3085" s="20">
        <v>60</v>
      </c>
      <c r="M3085" s="26">
        <v>31.818181818181817</v>
      </c>
      <c r="N3085" s="20"/>
    </row>
    <row r="3086" spans="3:14">
      <c r="C3086" s="21">
        <v>45954</v>
      </c>
      <c r="D3086" s="20" t="s">
        <v>175</v>
      </c>
      <c r="E3086" s="20" t="s">
        <v>173</v>
      </c>
      <c r="F3086" s="20" t="s">
        <v>257</v>
      </c>
      <c r="G3086" s="20">
        <v>8059</v>
      </c>
      <c r="H3086" s="25">
        <v>0.60416666666666663</v>
      </c>
      <c r="I3086" s="25">
        <v>0.65625</v>
      </c>
      <c r="J3086" s="20">
        <v>10</v>
      </c>
      <c r="K3086" s="20">
        <v>0</v>
      </c>
      <c r="L3086" s="20">
        <v>10</v>
      </c>
      <c r="M3086" s="26">
        <v>0</v>
      </c>
      <c r="N3086" s="20"/>
    </row>
    <row r="3087" spans="3:14">
      <c r="C3087" s="21">
        <v>45954</v>
      </c>
      <c r="D3087" s="20" t="s">
        <v>175</v>
      </c>
      <c r="E3087" s="20" t="s">
        <v>173</v>
      </c>
      <c r="F3087" s="20" t="s">
        <v>174</v>
      </c>
      <c r="G3087" s="20">
        <v>5003</v>
      </c>
      <c r="H3087" s="25">
        <v>0.83333333333333337</v>
      </c>
      <c r="I3087" s="25">
        <v>0.89583333333333337</v>
      </c>
      <c r="J3087" s="20">
        <v>10</v>
      </c>
      <c r="K3087" s="20">
        <v>0</v>
      </c>
      <c r="L3087" s="20">
        <v>10</v>
      </c>
      <c r="M3087" s="26">
        <v>0</v>
      </c>
      <c r="N3087" s="20"/>
    </row>
    <row r="3088" spans="3:14">
      <c r="C3088" s="21">
        <v>45954</v>
      </c>
      <c r="D3088" s="20" t="s">
        <v>175</v>
      </c>
      <c r="E3088" s="20" t="s">
        <v>173</v>
      </c>
      <c r="F3088" s="20" t="s">
        <v>174</v>
      </c>
      <c r="G3088" s="20">
        <v>5033</v>
      </c>
      <c r="H3088" s="25">
        <v>0.83333333333333337</v>
      </c>
      <c r="I3088" s="25">
        <v>0.89583333333333337</v>
      </c>
      <c r="J3088" s="20">
        <v>20</v>
      </c>
      <c r="K3088" s="20">
        <v>0</v>
      </c>
      <c r="L3088" s="20">
        <v>20</v>
      </c>
      <c r="M3088" s="26">
        <v>0</v>
      </c>
      <c r="N3088" s="20"/>
    </row>
    <row r="3089" spans="3:14">
      <c r="C3089" s="21">
        <v>45954</v>
      </c>
      <c r="D3089" s="20" t="s">
        <v>111</v>
      </c>
      <c r="E3089" s="20" t="s">
        <v>503</v>
      </c>
      <c r="F3089" s="20" t="s">
        <v>265</v>
      </c>
      <c r="G3089" s="20">
        <v>888</v>
      </c>
      <c r="H3089" s="25">
        <v>0.88541666666666663</v>
      </c>
      <c r="I3089" s="25">
        <v>0.36805555555555558</v>
      </c>
      <c r="J3089" s="20">
        <v>27</v>
      </c>
      <c r="K3089" s="20">
        <v>27</v>
      </c>
      <c r="L3089" s="20">
        <v>0</v>
      </c>
      <c r="M3089" s="26">
        <v>100</v>
      </c>
      <c r="N3089" s="20"/>
    </row>
    <row r="3090" spans="3:14">
      <c r="C3090" s="21">
        <v>45954</v>
      </c>
      <c r="D3090" s="20" t="s">
        <v>192</v>
      </c>
      <c r="E3090" s="20" t="s">
        <v>37</v>
      </c>
      <c r="F3090" s="20" t="s">
        <v>193</v>
      </c>
      <c r="G3090" s="20">
        <v>1142</v>
      </c>
      <c r="H3090" s="25">
        <v>0.67361111111111116</v>
      </c>
      <c r="I3090" s="25">
        <v>0.76388888888888884</v>
      </c>
      <c r="J3090" s="20">
        <v>12</v>
      </c>
      <c r="K3090" s="20">
        <v>0</v>
      </c>
      <c r="L3090" s="20">
        <v>12</v>
      </c>
      <c r="M3090" s="26">
        <v>0</v>
      </c>
      <c r="N3090" s="20"/>
    </row>
    <row r="3091" spans="3:14">
      <c r="C3091" s="21">
        <v>45954</v>
      </c>
      <c r="D3091" s="20" t="s">
        <v>192</v>
      </c>
      <c r="E3091" s="20" t="s">
        <v>13</v>
      </c>
      <c r="F3091" s="20" t="s">
        <v>250</v>
      </c>
      <c r="G3091" s="20">
        <v>1318</v>
      </c>
      <c r="H3091" s="25">
        <v>0.50694444444444442</v>
      </c>
      <c r="I3091" s="25">
        <v>0.625</v>
      </c>
      <c r="J3091" s="20">
        <v>40</v>
      </c>
      <c r="K3091" s="20">
        <v>0</v>
      </c>
      <c r="L3091" s="20">
        <v>40</v>
      </c>
      <c r="M3091" s="26">
        <v>0</v>
      </c>
      <c r="N3091" s="20"/>
    </row>
    <row r="3092" spans="3:14">
      <c r="C3092" s="21">
        <v>45954</v>
      </c>
      <c r="D3092" s="20" t="s">
        <v>147</v>
      </c>
      <c r="E3092" s="20" t="s">
        <v>13</v>
      </c>
      <c r="F3092" s="20" t="s">
        <v>181</v>
      </c>
      <c r="G3092" s="20">
        <v>1857</v>
      </c>
      <c r="H3092" s="25">
        <v>0.28819444444444442</v>
      </c>
      <c r="I3092" s="25">
        <v>0.43402777777777779</v>
      </c>
      <c r="J3092" s="20">
        <v>27</v>
      </c>
      <c r="K3092" s="20">
        <v>12</v>
      </c>
      <c r="L3092" s="20">
        <v>15</v>
      </c>
      <c r="M3092" s="26">
        <v>44.444444444444443</v>
      </c>
      <c r="N3092" s="20"/>
    </row>
    <row r="3093" spans="3:14">
      <c r="C3093" s="21">
        <v>45954</v>
      </c>
      <c r="D3093" s="20" t="s">
        <v>147</v>
      </c>
      <c r="E3093" s="20" t="s">
        <v>13</v>
      </c>
      <c r="F3093" s="20" t="s">
        <v>475</v>
      </c>
      <c r="G3093" s="20">
        <v>1684</v>
      </c>
      <c r="H3093" s="25">
        <v>0.65625</v>
      </c>
      <c r="I3093" s="25">
        <v>0.79166666666666663</v>
      </c>
      <c r="J3093" s="20">
        <v>30</v>
      </c>
      <c r="K3093" s="20">
        <v>0</v>
      </c>
      <c r="L3093" s="20">
        <v>30</v>
      </c>
      <c r="M3093" s="26">
        <v>0</v>
      </c>
      <c r="N3093" s="20"/>
    </row>
    <row r="3094" spans="3:14">
      <c r="C3094" s="21">
        <v>45954</v>
      </c>
      <c r="D3094" s="20" t="s">
        <v>13</v>
      </c>
      <c r="E3094" s="20" t="s">
        <v>185</v>
      </c>
      <c r="F3094" s="20" t="s">
        <v>186</v>
      </c>
      <c r="G3094" s="20">
        <v>921</v>
      </c>
      <c r="H3094" s="25">
        <v>0.81597222222222221</v>
      </c>
      <c r="I3094" s="25">
        <v>2.0833333333333332E-2</v>
      </c>
      <c r="J3094" s="20">
        <v>30</v>
      </c>
      <c r="K3094" s="20">
        <v>27</v>
      </c>
      <c r="L3094" s="20">
        <v>3</v>
      </c>
      <c r="M3094" s="26">
        <v>90</v>
      </c>
      <c r="N3094" s="20"/>
    </row>
    <row r="3095" spans="3:14">
      <c r="C3095" s="21">
        <v>45954</v>
      </c>
      <c r="D3095" s="20" t="s">
        <v>13</v>
      </c>
      <c r="E3095" s="20" t="s">
        <v>111</v>
      </c>
      <c r="F3095" s="20" t="s">
        <v>265</v>
      </c>
      <c r="G3095" s="20">
        <v>102</v>
      </c>
      <c r="H3095" s="25">
        <v>0.44097222222222221</v>
      </c>
      <c r="I3095" s="25">
        <v>0.80902777777777779</v>
      </c>
      <c r="J3095" s="20">
        <v>27</v>
      </c>
      <c r="K3095" s="20">
        <v>27</v>
      </c>
      <c r="L3095" s="20">
        <v>0</v>
      </c>
      <c r="M3095" s="26">
        <v>100</v>
      </c>
      <c r="N3095" s="20"/>
    </row>
    <row r="3096" spans="3:14">
      <c r="C3096" s="21">
        <v>45954</v>
      </c>
      <c r="D3096" s="20" t="s">
        <v>13</v>
      </c>
      <c r="E3096" s="20" t="s">
        <v>192</v>
      </c>
      <c r="F3096" s="20" t="s">
        <v>250</v>
      </c>
      <c r="G3096" s="20">
        <v>765</v>
      </c>
      <c r="H3096" s="25">
        <v>0.67708333333333337</v>
      </c>
      <c r="I3096" s="25">
        <v>0.79513888888888884</v>
      </c>
      <c r="J3096" s="20">
        <v>40</v>
      </c>
      <c r="K3096" s="20">
        <v>0</v>
      </c>
      <c r="L3096" s="20">
        <v>40</v>
      </c>
      <c r="M3096" s="26">
        <v>0</v>
      </c>
      <c r="N3096" s="20"/>
    </row>
    <row r="3097" spans="3:14">
      <c r="C3097" s="21">
        <v>45954</v>
      </c>
      <c r="D3097" s="20" t="s">
        <v>415</v>
      </c>
      <c r="E3097" s="20" t="s">
        <v>185</v>
      </c>
      <c r="F3097" s="20" t="s">
        <v>186</v>
      </c>
      <c r="G3097" s="20">
        <v>9197</v>
      </c>
      <c r="H3097" s="25">
        <v>0.34375</v>
      </c>
      <c r="I3097" s="25">
        <v>0.43402777777777779</v>
      </c>
      <c r="J3097" s="20">
        <v>30</v>
      </c>
      <c r="K3097" s="20">
        <v>0</v>
      </c>
      <c r="L3097" s="20">
        <v>30</v>
      </c>
      <c r="M3097" s="26">
        <v>0</v>
      </c>
      <c r="N3097" s="20"/>
    </row>
    <row r="3098" spans="3:14">
      <c r="C3098" s="21">
        <v>45955</v>
      </c>
      <c r="D3098" s="20" t="s">
        <v>354</v>
      </c>
      <c r="E3098" s="20" t="s">
        <v>13</v>
      </c>
      <c r="F3098" s="20" t="s">
        <v>355</v>
      </c>
      <c r="G3098" s="20">
        <v>109</v>
      </c>
      <c r="H3098" s="25">
        <v>0.44444444444444442</v>
      </c>
      <c r="I3098" s="25">
        <v>0.64236111111111116</v>
      </c>
      <c r="J3098" s="20">
        <v>30</v>
      </c>
      <c r="K3098" s="20">
        <v>0</v>
      </c>
      <c r="L3098" s="20">
        <v>30</v>
      </c>
      <c r="M3098" s="26">
        <v>0</v>
      </c>
      <c r="N3098" s="20"/>
    </row>
    <row r="3099" spans="3:14">
      <c r="C3099" s="21">
        <v>45955</v>
      </c>
      <c r="D3099" s="20" t="s">
        <v>36</v>
      </c>
      <c r="E3099" s="20" t="s">
        <v>252</v>
      </c>
      <c r="F3099" s="20" t="s">
        <v>272</v>
      </c>
      <c r="G3099" s="20">
        <v>75</v>
      </c>
      <c r="H3099" s="25">
        <v>0.2638888888888889</v>
      </c>
      <c r="I3099" s="25">
        <v>0.33680555555555558</v>
      </c>
      <c r="J3099" s="20">
        <v>15</v>
      </c>
      <c r="K3099" s="20">
        <v>0</v>
      </c>
      <c r="L3099" s="20">
        <v>15</v>
      </c>
      <c r="M3099" s="26">
        <v>0</v>
      </c>
      <c r="N3099" s="20"/>
    </row>
    <row r="3100" spans="3:14">
      <c r="C3100" s="21">
        <v>45955</v>
      </c>
      <c r="D3100" s="20" t="s">
        <v>173</v>
      </c>
      <c r="E3100" s="20" t="s">
        <v>13</v>
      </c>
      <c r="F3100" s="20" t="s">
        <v>174</v>
      </c>
      <c r="G3100" s="20">
        <v>6001</v>
      </c>
      <c r="H3100" s="25">
        <v>0.37847222222222221</v>
      </c>
      <c r="I3100" s="25">
        <v>0.55902777777777779</v>
      </c>
      <c r="J3100" s="20">
        <v>20</v>
      </c>
      <c r="K3100" s="20">
        <v>0</v>
      </c>
      <c r="L3100" s="20">
        <v>20</v>
      </c>
      <c r="M3100" s="26">
        <v>0</v>
      </c>
      <c r="N3100" s="20"/>
    </row>
    <row r="3101" spans="3:14">
      <c r="C3101" s="21">
        <v>45955</v>
      </c>
      <c r="D3101" s="20" t="s">
        <v>252</v>
      </c>
      <c r="E3101" s="20" t="s">
        <v>36</v>
      </c>
      <c r="F3101" s="20" t="s">
        <v>272</v>
      </c>
      <c r="G3101" s="20">
        <v>78</v>
      </c>
      <c r="H3101" s="25">
        <v>0.89236111111111116</v>
      </c>
      <c r="I3101" s="25">
        <v>0.96875</v>
      </c>
      <c r="J3101" s="20">
        <v>15</v>
      </c>
      <c r="K3101" s="20">
        <v>0</v>
      </c>
      <c r="L3101" s="20">
        <v>15</v>
      </c>
      <c r="M3101" s="26">
        <v>0</v>
      </c>
      <c r="N3101" s="20"/>
    </row>
    <row r="3102" spans="3:14">
      <c r="C3102" s="21">
        <v>45955</v>
      </c>
      <c r="D3102" s="20" t="s">
        <v>252</v>
      </c>
      <c r="E3102" s="20" t="s">
        <v>232</v>
      </c>
      <c r="F3102" s="20" t="s">
        <v>272</v>
      </c>
      <c r="G3102" s="20">
        <v>1731</v>
      </c>
      <c r="H3102" s="25">
        <v>0.40277777777777779</v>
      </c>
      <c r="I3102" s="25">
        <v>0.4548611111111111</v>
      </c>
      <c r="J3102" s="20">
        <v>45</v>
      </c>
      <c r="K3102" s="20">
        <v>6</v>
      </c>
      <c r="L3102" s="20">
        <v>39</v>
      </c>
      <c r="M3102" s="26">
        <v>13.333333333333334</v>
      </c>
      <c r="N3102" s="20"/>
    </row>
    <row r="3103" spans="3:14">
      <c r="C3103" s="21">
        <v>45955</v>
      </c>
      <c r="D3103" s="20" t="s">
        <v>252</v>
      </c>
      <c r="E3103" s="20" t="s">
        <v>13</v>
      </c>
      <c r="F3103" s="20" t="s">
        <v>272</v>
      </c>
      <c r="G3103" s="20">
        <v>60</v>
      </c>
      <c r="H3103" s="25">
        <v>0.60763888888888884</v>
      </c>
      <c r="I3103" s="25">
        <v>0.71527777777777779</v>
      </c>
      <c r="J3103" s="20">
        <v>30</v>
      </c>
      <c r="K3103" s="20">
        <v>6</v>
      </c>
      <c r="L3103" s="20">
        <v>24</v>
      </c>
      <c r="M3103" s="26">
        <v>20</v>
      </c>
      <c r="N3103" s="20"/>
    </row>
    <row r="3104" spans="3:14">
      <c r="C3104" s="21">
        <v>45955</v>
      </c>
      <c r="D3104" s="20" t="s">
        <v>192</v>
      </c>
      <c r="E3104" s="20" t="s">
        <v>13</v>
      </c>
      <c r="F3104" s="20" t="s">
        <v>250</v>
      </c>
      <c r="G3104" s="20">
        <v>766</v>
      </c>
      <c r="H3104" s="25">
        <v>0.82291666666666663</v>
      </c>
      <c r="I3104" s="25">
        <v>0.94097222222222221</v>
      </c>
      <c r="J3104" s="20">
        <v>45</v>
      </c>
      <c r="K3104" s="20">
        <v>0</v>
      </c>
      <c r="L3104" s="20">
        <v>45</v>
      </c>
      <c r="M3104" s="26">
        <v>0</v>
      </c>
      <c r="N3104" s="20"/>
    </row>
    <row r="3105" spans="3:14">
      <c r="C3105" s="21">
        <v>45955</v>
      </c>
      <c r="D3105" s="20" t="s">
        <v>13</v>
      </c>
      <c r="E3105" s="20" t="s">
        <v>354</v>
      </c>
      <c r="F3105" s="20" t="s">
        <v>355</v>
      </c>
      <c r="G3105" s="20">
        <v>110</v>
      </c>
      <c r="H3105" s="25">
        <v>0.69097222222222221</v>
      </c>
      <c r="I3105" s="25">
        <v>0.94791666666666663</v>
      </c>
      <c r="J3105" s="20">
        <v>30</v>
      </c>
      <c r="K3105" s="20">
        <v>0</v>
      </c>
      <c r="L3105" s="20">
        <v>30</v>
      </c>
      <c r="M3105" s="26">
        <v>0</v>
      </c>
      <c r="N3105" s="20"/>
    </row>
    <row r="3106" spans="3:14">
      <c r="C3106" s="21">
        <v>45955</v>
      </c>
      <c r="D3106" s="20" t="s">
        <v>13</v>
      </c>
      <c r="E3106" s="20" t="s">
        <v>139</v>
      </c>
      <c r="F3106" s="20" t="s">
        <v>400</v>
      </c>
      <c r="G3106" s="20">
        <v>150</v>
      </c>
      <c r="H3106" s="25">
        <v>0.68055555555555558</v>
      </c>
      <c r="I3106" s="25">
        <v>3.472222222222222E-3</v>
      </c>
      <c r="J3106" s="20">
        <v>19</v>
      </c>
      <c r="K3106" s="20">
        <v>2</v>
      </c>
      <c r="L3106" s="20">
        <v>17</v>
      </c>
      <c r="M3106" s="26">
        <v>10.526315789473685</v>
      </c>
      <c r="N3106" s="20"/>
    </row>
    <row r="3107" spans="3:14">
      <c r="C3107" s="21">
        <v>45955</v>
      </c>
      <c r="D3107" s="20" t="s">
        <v>13</v>
      </c>
      <c r="E3107" s="20" t="s">
        <v>252</v>
      </c>
      <c r="F3107" s="20" t="s">
        <v>272</v>
      </c>
      <c r="G3107" s="20">
        <v>59</v>
      </c>
      <c r="H3107" s="25">
        <v>0.24305555555555555</v>
      </c>
      <c r="I3107" s="25">
        <v>0.34375</v>
      </c>
      <c r="J3107" s="20">
        <v>30</v>
      </c>
      <c r="K3107" s="20">
        <v>6</v>
      </c>
      <c r="L3107" s="20">
        <v>24</v>
      </c>
      <c r="M3107" s="26">
        <v>20</v>
      </c>
      <c r="N3107" s="20"/>
    </row>
    <row r="3108" spans="3:14">
      <c r="C3108" s="21">
        <v>45955</v>
      </c>
      <c r="D3108" s="20" t="s">
        <v>13</v>
      </c>
      <c r="E3108" s="20" t="s">
        <v>183</v>
      </c>
      <c r="F3108" s="20" t="s">
        <v>174</v>
      </c>
      <c r="G3108" s="20">
        <v>6002</v>
      </c>
      <c r="H3108" s="25">
        <v>0.60069444444444442</v>
      </c>
      <c r="I3108" s="25">
        <v>0.85069444444444442</v>
      </c>
      <c r="J3108" s="20">
        <v>20</v>
      </c>
      <c r="K3108" s="20">
        <v>0</v>
      </c>
      <c r="L3108" s="20">
        <v>20</v>
      </c>
      <c r="M3108" s="26">
        <v>0</v>
      </c>
      <c r="N3108" s="20"/>
    </row>
    <row r="3109" spans="3:14">
      <c r="C3109" s="21">
        <v>45955</v>
      </c>
      <c r="D3109" s="20" t="s">
        <v>13</v>
      </c>
      <c r="E3109" s="20" t="s">
        <v>530</v>
      </c>
      <c r="F3109" s="20" t="s">
        <v>531</v>
      </c>
      <c r="G3109" s="20">
        <v>857</v>
      </c>
      <c r="H3109" s="25">
        <v>0.63888888888888884</v>
      </c>
      <c r="I3109" s="25">
        <v>0.75694444444444442</v>
      </c>
      <c r="J3109" s="20">
        <v>31</v>
      </c>
      <c r="K3109" s="20">
        <v>0</v>
      </c>
      <c r="L3109" s="20">
        <v>31</v>
      </c>
      <c r="M3109" s="26">
        <v>0</v>
      </c>
      <c r="N3109" s="20"/>
    </row>
    <row r="3110" spans="3:14">
      <c r="C3110" s="21">
        <v>45955</v>
      </c>
      <c r="D3110" s="20" t="s">
        <v>261</v>
      </c>
      <c r="E3110" s="20" t="s">
        <v>252</v>
      </c>
      <c r="F3110" s="20" t="s">
        <v>272</v>
      </c>
      <c r="G3110" s="20">
        <v>1784</v>
      </c>
      <c r="H3110" s="25">
        <v>0.51041666666666663</v>
      </c>
      <c r="I3110" s="25">
        <v>0.55902777777777779</v>
      </c>
      <c r="J3110" s="20">
        <v>30</v>
      </c>
      <c r="K3110" s="20">
        <v>6</v>
      </c>
      <c r="L3110" s="20">
        <v>24</v>
      </c>
      <c r="M3110" s="26">
        <v>20</v>
      </c>
      <c r="N3110" s="20"/>
    </row>
    <row r="3111" spans="3:14">
      <c r="C3111" s="21">
        <v>45955</v>
      </c>
      <c r="D3111" s="20" t="s">
        <v>261</v>
      </c>
      <c r="E3111" s="20" t="s">
        <v>252</v>
      </c>
      <c r="F3111" s="20" t="s">
        <v>272</v>
      </c>
      <c r="G3111" s="20">
        <v>1794</v>
      </c>
      <c r="H3111" s="25">
        <v>0.79513888888888884</v>
      </c>
      <c r="I3111" s="25">
        <v>0.84722222222222221</v>
      </c>
      <c r="J3111" s="20">
        <v>15</v>
      </c>
      <c r="K3111" s="20">
        <v>0</v>
      </c>
      <c r="L3111" s="20">
        <v>15</v>
      </c>
      <c r="M3111" s="26">
        <v>0</v>
      </c>
      <c r="N3111" s="20"/>
    </row>
    <row r="3112" spans="3:14">
      <c r="C3112" s="21">
        <v>45955</v>
      </c>
      <c r="D3112" s="20" t="s">
        <v>241</v>
      </c>
      <c r="E3112" s="20" t="s">
        <v>13</v>
      </c>
      <c r="F3112" s="20" t="s">
        <v>250</v>
      </c>
      <c r="G3112" s="20">
        <v>1852</v>
      </c>
      <c r="H3112" s="25">
        <v>0.54861111111111116</v>
      </c>
      <c r="I3112" s="25">
        <v>0.67361111111111116</v>
      </c>
      <c r="J3112" s="20">
        <v>30</v>
      </c>
      <c r="K3112" s="20">
        <v>0</v>
      </c>
      <c r="L3112" s="20">
        <v>30</v>
      </c>
      <c r="M3112" s="26">
        <v>0</v>
      </c>
      <c r="N3112" s="20"/>
    </row>
    <row r="3113" spans="3:14">
      <c r="C3113" s="21">
        <v>45955</v>
      </c>
      <c r="D3113" s="20" t="s">
        <v>530</v>
      </c>
      <c r="E3113" s="20" t="s">
        <v>13</v>
      </c>
      <c r="F3113" s="20" t="s">
        <v>531</v>
      </c>
      <c r="G3113" s="20">
        <v>858</v>
      </c>
      <c r="H3113" s="25">
        <v>0.86805555555555558</v>
      </c>
      <c r="I3113" s="25">
        <v>0.625</v>
      </c>
      <c r="J3113" s="20">
        <v>31</v>
      </c>
      <c r="K3113" s="20">
        <v>0</v>
      </c>
      <c r="L3113" s="20">
        <v>31</v>
      </c>
      <c r="M3113" s="26">
        <v>0</v>
      </c>
      <c r="N3113" s="20"/>
    </row>
    <row r="3114" spans="3:14">
      <c r="C3114" s="21">
        <v>45956</v>
      </c>
      <c r="D3114" s="20" t="s">
        <v>33</v>
      </c>
      <c r="E3114" s="20" t="s">
        <v>147</v>
      </c>
      <c r="F3114" s="20" t="s">
        <v>181</v>
      </c>
      <c r="G3114" s="20">
        <v>1304</v>
      </c>
      <c r="H3114" s="25">
        <v>0.50347222222222221</v>
      </c>
      <c r="I3114" s="25">
        <v>0.77083333333333337</v>
      </c>
      <c r="J3114" s="20">
        <v>10</v>
      </c>
      <c r="K3114" s="20">
        <v>2</v>
      </c>
      <c r="L3114" s="20">
        <v>8</v>
      </c>
      <c r="M3114" s="26">
        <v>20</v>
      </c>
      <c r="N3114" s="20"/>
    </row>
    <row r="3115" spans="3:14">
      <c r="C3115" s="21">
        <v>45956</v>
      </c>
      <c r="D3115" s="20" t="s">
        <v>33</v>
      </c>
      <c r="E3115" s="20" t="s">
        <v>277</v>
      </c>
      <c r="F3115" s="20" t="s">
        <v>278</v>
      </c>
      <c r="G3115" s="20">
        <v>897</v>
      </c>
      <c r="H3115" s="25">
        <v>0.71527777777777779</v>
      </c>
      <c r="I3115" s="25">
        <v>0.21180555555555555</v>
      </c>
      <c r="J3115" s="20">
        <v>80</v>
      </c>
      <c r="K3115" s="20">
        <v>80</v>
      </c>
      <c r="L3115" s="20">
        <v>0</v>
      </c>
      <c r="M3115" s="26">
        <v>100</v>
      </c>
      <c r="N3115" s="20"/>
    </row>
    <row r="3116" spans="3:14">
      <c r="C3116" s="21">
        <v>45956</v>
      </c>
      <c r="D3116" s="20" t="s">
        <v>354</v>
      </c>
      <c r="E3116" s="20" t="s">
        <v>36</v>
      </c>
      <c r="F3116" s="20" t="s">
        <v>355</v>
      </c>
      <c r="G3116" s="20">
        <v>107</v>
      </c>
      <c r="H3116" s="25">
        <v>0.44791666666666669</v>
      </c>
      <c r="I3116" s="25">
        <v>0.61458333333333337</v>
      </c>
      <c r="J3116" s="20">
        <v>12</v>
      </c>
      <c r="K3116" s="20">
        <v>0</v>
      </c>
      <c r="L3116" s="20">
        <v>12</v>
      </c>
      <c r="M3116" s="26">
        <v>0</v>
      </c>
      <c r="N3116" s="20"/>
    </row>
    <row r="3117" spans="3:14">
      <c r="C3117" s="21">
        <v>45956</v>
      </c>
      <c r="D3117" s="20" t="s">
        <v>484</v>
      </c>
      <c r="E3117" s="20" t="s">
        <v>36</v>
      </c>
      <c r="F3117" s="20" t="s">
        <v>548</v>
      </c>
      <c r="G3117" s="20">
        <v>710</v>
      </c>
      <c r="H3117" s="25">
        <v>0.3611111111111111</v>
      </c>
      <c r="I3117" s="25">
        <v>0.4548611111111111</v>
      </c>
      <c r="J3117" s="20">
        <v>12</v>
      </c>
      <c r="K3117" s="20">
        <v>0</v>
      </c>
      <c r="L3117" s="20">
        <v>12</v>
      </c>
      <c r="M3117" s="26">
        <v>0</v>
      </c>
      <c r="N3117" s="20"/>
    </row>
    <row r="3118" spans="3:14">
      <c r="C3118" s="21">
        <v>45956</v>
      </c>
      <c r="D3118" s="20" t="s">
        <v>484</v>
      </c>
      <c r="E3118" s="20" t="s">
        <v>13</v>
      </c>
      <c r="F3118" s="20" t="s">
        <v>548</v>
      </c>
      <c r="G3118" s="20">
        <v>702</v>
      </c>
      <c r="H3118" s="25">
        <v>0.60763888888888884</v>
      </c>
      <c r="I3118" s="25">
        <v>0.72569444444444442</v>
      </c>
      <c r="J3118" s="20">
        <v>20</v>
      </c>
      <c r="K3118" s="20">
        <v>0</v>
      </c>
      <c r="L3118" s="20">
        <v>20</v>
      </c>
      <c r="M3118" s="26">
        <v>0</v>
      </c>
      <c r="N3118" s="20"/>
    </row>
    <row r="3119" spans="3:14">
      <c r="C3119" s="21">
        <v>45956</v>
      </c>
      <c r="D3119" s="20" t="s">
        <v>36</v>
      </c>
      <c r="E3119" s="20" t="s">
        <v>354</v>
      </c>
      <c r="F3119" s="20" t="s">
        <v>355</v>
      </c>
      <c r="G3119" s="20">
        <v>108</v>
      </c>
      <c r="H3119" s="25">
        <v>0.64930555555555558</v>
      </c>
      <c r="I3119" s="25">
        <v>0.875</v>
      </c>
      <c r="J3119" s="20">
        <v>12</v>
      </c>
      <c r="K3119" s="20">
        <v>0</v>
      </c>
      <c r="L3119" s="20">
        <v>12</v>
      </c>
      <c r="M3119" s="26">
        <v>0</v>
      </c>
      <c r="N3119" s="20"/>
    </row>
    <row r="3120" spans="3:14">
      <c r="C3120" s="21">
        <v>45956</v>
      </c>
      <c r="D3120" s="20" t="s">
        <v>36</v>
      </c>
      <c r="E3120" s="20" t="s">
        <v>147</v>
      </c>
      <c r="F3120" s="20" t="s">
        <v>181</v>
      </c>
      <c r="G3120" s="20">
        <v>1854</v>
      </c>
      <c r="H3120" s="25">
        <v>0.47569444444444442</v>
      </c>
      <c r="I3120" s="25">
        <v>0.71180555555555558</v>
      </c>
      <c r="J3120" s="20">
        <v>16</v>
      </c>
      <c r="K3120" s="20">
        <v>0</v>
      </c>
      <c r="L3120" s="20">
        <v>16</v>
      </c>
      <c r="M3120" s="26">
        <v>0</v>
      </c>
      <c r="N3120" s="20"/>
    </row>
    <row r="3121" spans="3:14">
      <c r="C3121" s="21">
        <v>45956</v>
      </c>
      <c r="D3121" s="20" t="s">
        <v>37</v>
      </c>
      <c r="E3121" s="20" t="s">
        <v>147</v>
      </c>
      <c r="F3121" s="20" t="s">
        <v>181</v>
      </c>
      <c r="G3121" s="20">
        <v>1318</v>
      </c>
      <c r="H3121" s="25">
        <v>0.72222222222222221</v>
      </c>
      <c r="I3121" s="25">
        <v>0.97222222222222221</v>
      </c>
      <c r="J3121" s="20">
        <v>16</v>
      </c>
      <c r="K3121" s="20">
        <v>0</v>
      </c>
      <c r="L3121" s="20">
        <v>16</v>
      </c>
      <c r="M3121" s="26">
        <v>0</v>
      </c>
      <c r="N3121" s="20"/>
    </row>
    <row r="3122" spans="3:14">
      <c r="C3122" s="21">
        <v>45956</v>
      </c>
      <c r="D3122" s="20" t="s">
        <v>198</v>
      </c>
      <c r="E3122" s="20" t="s">
        <v>55</v>
      </c>
      <c r="F3122" s="20" t="s">
        <v>549</v>
      </c>
      <c r="G3122" s="20">
        <v>5118</v>
      </c>
      <c r="H3122" s="25">
        <v>0.70486111111111116</v>
      </c>
      <c r="I3122" s="25">
        <v>0.79166666666666663</v>
      </c>
      <c r="J3122" s="20">
        <v>189</v>
      </c>
      <c r="K3122" s="20">
        <v>91</v>
      </c>
      <c r="L3122" s="20">
        <v>98</v>
      </c>
      <c r="M3122" s="26">
        <v>48.148148148148145</v>
      </c>
      <c r="N3122" s="20"/>
    </row>
    <row r="3123" spans="3:14">
      <c r="C3123" s="21">
        <v>45956</v>
      </c>
      <c r="D3123" s="20" t="s">
        <v>223</v>
      </c>
      <c r="E3123" s="20" t="s">
        <v>13</v>
      </c>
      <c r="F3123" s="20" t="s">
        <v>250</v>
      </c>
      <c r="G3123" s="20">
        <v>872</v>
      </c>
      <c r="H3123" s="25">
        <v>0.64930555555555558</v>
      </c>
      <c r="I3123" s="25">
        <v>0.78819444444444442</v>
      </c>
      <c r="J3123" s="20">
        <v>45</v>
      </c>
      <c r="K3123" s="20">
        <v>0</v>
      </c>
      <c r="L3123" s="20">
        <v>45</v>
      </c>
      <c r="M3123" s="26">
        <v>0</v>
      </c>
      <c r="N3123" s="20"/>
    </row>
    <row r="3124" spans="3:14">
      <c r="C3124" s="21">
        <v>45956</v>
      </c>
      <c r="D3124" s="20" t="s">
        <v>139</v>
      </c>
      <c r="E3124" s="20" t="s">
        <v>553</v>
      </c>
      <c r="F3124" s="20" t="s">
        <v>400</v>
      </c>
      <c r="G3124" s="20">
        <v>1335</v>
      </c>
      <c r="H3124" s="25">
        <v>0.10069444444444445</v>
      </c>
      <c r="I3124" s="25">
        <v>0.31597222222222221</v>
      </c>
      <c r="J3124" s="20">
        <v>19</v>
      </c>
      <c r="K3124" s="20">
        <v>2</v>
      </c>
      <c r="L3124" s="20">
        <v>17</v>
      </c>
      <c r="M3124" s="26">
        <v>10.526315789473685</v>
      </c>
      <c r="N3124" s="20"/>
    </row>
    <row r="3125" spans="3:14">
      <c r="C3125" s="21">
        <v>45956</v>
      </c>
      <c r="D3125" s="20" t="s">
        <v>147</v>
      </c>
      <c r="E3125" s="20" t="s">
        <v>33</v>
      </c>
      <c r="F3125" s="20" t="s">
        <v>181</v>
      </c>
      <c r="G3125" s="20">
        <v>1305</v>
      </c>
      <c r="H3125" s="25">
        <v>0.55208333333333337</v>
      </c>
      <c r="I3125" s="25">
        <v>0.70833333333333337</v>
      </c>
      <c r="J3125" s="20">
        <v>12</v>
      </c>
      <c r="K3125" s="20">
        <v>4</v>
      </c>
      <c r="L3125" s="20">
        <v>8</v>
      </c>
      <c r="M3125" s="26">
        <v>33.333333333333336</v>
      </c>
      <c r="N3125" s="20"/>
    </row>
    <row r="3126" spans="3:14">
      <c r="C3126" s="21">
        <v>45956</v>
      </c>
      <c r="D3126" s="20" t="s">
        <v>147</v>
      </c>
      <c r="E3126" s="20" t="s">
        <v>180</v>
      </c>
      <c r="F3126" s="20" t="s">
        <v>181</v>
      </c>
      <c r="G3126" s="20">
        <v>2018</v>
      </c>
      <c r="H3126" s="25">
        <v>0.78819444444444442</v>
      </c>
      <c r="I3126" s="25">
        <v>0.84722222222222221</v>
      </c>
      <c r="J3126" s="20">
        <v>16</v>
      </c>
      <c r="K3126" s="20">
        <v>0</v>
      </c>
      <c r="L3126" s="20">
        <v>16</v>
      </c>
      <c r="M3126" s="26">
        <v>0</v>
      </c>
      <c r="N3126" s="20"/>
    </row>
    <row r="3127" spans="3:14">
      <c r="C3127" s="21">
        <v>45956</v>
      </c>
      <c r="D3127" s="20" t="s">
        <v>147</v>
      </c>
      <c r="E3127" s="20" t="s">
        <v>180</v>
      </c>
      <c r="F3127" s="20" t="s">
        <v>181</v>
      </c>
      <c r="G3127" s="20">
        <v>2020</v>
      </c>
      <c r="H3127" s="25">
        <v>0.86458333333333337</v>
      </c>
      <c r="I3127" s="25">
        <v>0.92361111111111116</v>
      </c>
      <c r="J3127" s="20">
        <v>46</v>
      </c>
      <c r="K3127" s="20">
        <v>4</v>
      </c>
      <c r="L3127" s="20">
        <v>42</v>
      </c>
      <c r="M3127" s="26">
        <v>8.695652173913043</v>
      </c>
      <c r="N3127" s="20"/>
    </row>
    <row r="3128" spans="3:14">
      <c r="C3128" s="21">
        <v>45956</v>
      </c>
      <c r="D3128" s="20" t="s">
        <v>147</v>
      </c>
      <c r="E3128" s="20" t="s">
        <v>36</v>
      </c>
      <c r="F3128" s="20" t="s">
        <v>181</v>
      </c>
      <c r="G3128" s="20">
        <v>1855</v>
      </c>
      <c r="H3128" s="25">
        <v>0.59722222222222221</v>
      </c>
      <c r="I3128" s="25">
        <v>0.71180555555555558</v>
      </c>
      <c r="J3128" s="20">
        <v>16</v>
      </c>
      <c r="K3128" s="20">
        <v>0</v>
      </c>
      <c r="L3128" s="20">
        <v>16</v>
      </c>
      <c r="M3128" s="26">
        <v>0</v>
      </c>
      <c r="N3128" s="20"/>
    </row>
    <row r="3129" spans="3:14">
      <c r="C3129" s="21">
        <v>45956</v>
      </c>
      <c r="D3129" s="20" t="s">
        <v>147</v>
      </c>
      <c r="E3129" s="20" t="s">
        <v>37</v>
      </c>
      <c r="F3129" s="20" t="s">
        <v>181</v>
      </c>
      <c r="G3129" s="20">
        <v>1317</v>
      </c>
      <c r="H3129" s="25">
        <v>0.58680555555555558</v>
      </c>
      <c r="I3129" s="25">
        <v>0.72569444444444442</v>
      </c>
      <c r="J3129" s="20">
        <v>16</v>
      </c>
      <c r="K3129" s="20">
        <v>7</v>
      </c>
      <c r="L3129" s="20">
        <v>9</v>
      </c>
      <c r="M3129" s="26">
        <v>43.75</v>
      </c>
      <c r="N3129" s="20"/>
    </row>
    <row r="3130" spans="3:14">
      <c r="C3130" s="21">
        <v>45956</v>
      </c>
      <c r="D3130" s="20" t="s">
        <v>147</v>
      </c>
      <c r="E3130" s="20" t="s">
        <v>13</v>
      </c>
      <c r="F3130" s="20" t="s">
        <v>181</v>
      </c>
      <c r="G3130" s="20">
        <v>1859</v>
      </c>
      <c r="H3130" s="25">
        <v>0.55208333333333337</v>
      </c>
      <c r="I3130" s="25">
        <v>0.70138888888888884</v>
      </c>
      <c r="J3130" s="20">
        <v>26</v>
      </c>
      <c r="K3130" s="20">
        <v>11</v>
      </c>
      <c r="L3130" s="20">
        <v>15</v>
      </c>
      <c r="M3130" s="26">
        <v>42.307692307692307</v>
      </c>
      <c r="N3130" s="20"/>
    </row>
    <row r="3131" spans="3:14">
      <c r="C3131" s="21">
        <v>45956</v>
      </c>
      <c r="D3131" s="20" t="s">
        <v>147</v>
      </c>
      <c r="E3131" s="20" t="s">
        <v>22</v>
      </c>
      <c r="F3131" s="20" t="s">
        <v>181</v>
      </c>
      <c r="G3131" s="20">
        <v>1313</v>
      </c>
      <c r="H3131" s="25">
        <v>0.59375</v>
      </c>
      <c r="I3131" s="25">
        <v>0.72569444444444442</v>
      </c>
      <c r="J3131" s="20">
        <v>12</v>
      </c>
      <c r="K3131" s="20">
        <v>0</v>
      </c>
      <c r="L3131" s="20">
        <v>12</v>
      </c>
      <c r="M3131" s="26">
        <v>0</v>
      </c>
      <c r="N3131" s="20"/>
    </row>
    <row r="3132" spans="3:14">
      <c r="C3132" s="21">
        <v>45956</v>
      </c>
      <c r="D3132" s="20" t="s">
        <v>563</v>
      </c>
      <c r="E3132" s="20" t="s">
        <v>484</v>
      </c>
      <c r="F3132" s="20" t="s">
        <v>548</v>
      </c>
      <c r="G3132" s="20">
        <v>901</v>
      </c>
      <c r="H3132" s="25">
        <v>0.21527777777777779</v>
      </c>
      <c r="I3132" s="25">
        <v>0.28819444444444442</v>
      </c>
      <c r="J3132" s="20">
        <v>12</v>
      </c>
      <c r="K3132" s="20">
        <v>0</v>
      </c>
      <c r="L3132" s="20">
        <v>12</v>
      </c>
      <c r="M3132" s="26">
        <v>0</v>
      </c>
      <c r="N3132" s="20"/>
    </row>
    <row r="3133" spans="3:14">
      <c r="C3133" s="21">
        <v>45956</v>
      </c>
      <c r="D3133" s="20" t="s">
        <v>563</v>
      </c>
      <c r="E3133" s="20" t="s">
        <v>484</v>
      </c>
      <c r="F3133" s="20" t="s">
        <v>548</v>
      </c>
      <c r="G3133" s="20">
        <v>903</v>
      </c>
      <c r="H3133" s="25">
        <v>0.43402777777777779</v>
      </c>
      <c r="I3133" s="25">
        <v>0.50694444444444442</v>
      </c>
      <c r="J3133" s="20">
        <v>20</v>
      </c>
      <c r="K3133" s="20">
        <v>0</v>
      </c>
      <c r="L3133" s="20">
        <v>20</v>
      </c>
      <c r="M3133" s="26">
        <v>0</v>
      </c>
      <c r="N3133" s="20"/>
    </row>
    <row r="3134" spans="3:14">
      <c r="C3134" s="21">
        <v>45956</v>
      </c>
      <c r="D3134" s="20" t="s">
        <v>13</v>
      </c>
      <c r="E3134" s="20" t="s">
        <v>147</v>
      </c>
      <c r="F3134" s="20" t="s">
        <v>181</v>
      </c>
      <c r="G3134" s="20">
        <v>1858</v>
      </c>
      <c r="H3134" s="25">
        <v>0.5</v>
      </c>
      <c r="I3134" s="25">
        <v>0.76041666666666663</v>
      </c>
      <c r="J3134" s="20">
        <v>26</v>
      </c>
      <c r="K3134" s="20">
        <v>2</v>
      </c>
      <c r="L3134" s="20">
        <v>24</v>
      </c>
      <c r="M3134" s="26">
        <v>7.6923076923076925</v>
      </c>
      <c r="N3134" s="20"/>
    </row>
    <row r="3135" spans="3:14">
      <c r="C3135" s="21">
        <v>45956</v>
      </c>
      <c r="D3135" s="20" t="s">
        <v>234</v>
      </c>
      <c r="E3135" s="20" t="s">
        <v>13</v>
      </c>
      <c r="F3135" s="20" t="s">
        <v>250</v>
      </c>
      <c r="G3135" s="20">
        <v>1832</v>
      </c>
      <c r="H3135" s="25">
        <v>0.61805555555555558</v>
      </c>
      <c r="I3135" s="25">
        <v>0.73263888888888884</v>
      </c>
      <c r="J3135" s="20">
        <v>40</v>
      </c>
      <c r="K3135" s="20">
        <v>0</v>
      </c>
      <c r="L3135" s="20">
        <v>40</v>
      </c>
      <c r="M3135" s="26">
        <v>0</v>
      </c>
      <c r="N3135" s="20"/>
    </row>
    <row r="3136" spans="3:14">
      <c r="C3136" s="21">
        <v>45956</v>
      </c>
      <c r="D3136" s="20" t="s">
        <v>236</v>
      </c>
      <c r="E3136" s="20" t="s">
        <v>13</v>
      </c>
      <c r="F3136" s="20" t="s">
        <v>250</v>
      </c>
      <c r="G3136" s="20">
        <v>808</v>
      </c>
      <c r="H3136" s="25">
        <v>0.51736111111111116</v>
      </c>
      <c r="I3136" s="25">
        <v>0.64930555555555558</v>
      </c>
      <c r="J3136" s="20">
        <v>45</v>
      </c>
      <c r="K3136" s="20">
        <v>7</v>
      </c>
      <c r="L3136" s="20">
        <v>38</v>
      </c>
      <c r="M3136" s="26">
        <v>15.555555555555555</v>
      </c>
      <c r="N3136" s="20"/>
    </row>
    <row r="3137" spans="3:14">
      <c r="C3137" s="21">
        <v>45956</v>
      </c>
      <c r="D3137" s="20" t="s">
        <v>22</v>
      </c>
      <c r="E3137" s="20" t="s">
        <v>198</v>
      </c>
      <c r="F3137" s="20" t="s">
        <v>549</v>
      </c>
      <c r="G3137" s="20">
        <v>5117</v>
      </c>
      <c r="H3137" s="25">
        <v>0.58333333333333337</v>
      </c>
      <c r="I3137" s="25">
        <v>0.67708333333333337</v>
      </c>
      <c r="J3137" s="20">
        <v>189</v>
      </c>
      <c r="K3137" s="20">
        <v>82</v>
      </c>
      <c r="L3137" s="20">
        <v>107</v>
      </c>
      <c r="M3137" s="26">
        <v>43.386243386243386</v>
      </c>
      <c r="N3137" s="20"/>
    </row>
    <row r="3138" spans="3:14">
      <c r="C3138" s="21">
        <v>45956</v>
      </c>
      <c r="D3138" s="20" t="s">
        <v>22</v>
      </c>
      <c r="E3138" s="20" t="s">
        <v>147</v>
      </c>
      <c r="F3138" s="20" t="s">
        <v>181</v>
      </c>
      <c r="G3138" s="20">
        <v>1302</v>
      </c>
      <c r="H3138" s="25">
        <v>0.50694444444444442</v>
      </c>
      <c r="I3138" s="25">
        <v>0.75347222222222221</v>
      </c>
      <c r="J3138" s="20">
        <v>10</v>
      </c>
      <c r="K3138" s="20">
        <v>0</v>
      </c>
      <c r="L3138" s="20">
        <v>10</v>
      </c>
      <c r="M3138" s="26">
        <v>0</v>
      </c>
      <c r="N3138" s="20"/>
    </row>
    <row r="3139" spans="3:14">
      <c r="C3139" s="21">
        <v>45957</v>
      </c>
      <c r="D3139" s="20" t="s">
        <v>36</v>
      </c>
      <c r="E3139" s="20" t="s">
        <v>183</v>
      </c>
      <c r="F3139" s="20" t="s">
        <v>174</v>
      </c>
      <c r="G3139" s="20">
        <v>1336</v>
      </c>
      <c r="H3139" s="25">
        <v>0.58680555555555558</v>
      </c>
      <c r="I3139" s="25">
        <v>0.82291666666666663</v>
      </c>
      <c r="J3139" s="20">
        <v>10</v>
      </c>
      <c r="K3139" s="20">
        <v>3</v>
      </c>
      <c r="L3139" s="20">
        <v>7</v>
      </c>
      <c r="M3139" s="26">
        <v>30</v>
      </c>
      <c r="N3139" s="20"/>
    </row>
    <row r="3140" spans="3:14">
      <c r="C3140" s="21">
        <v>45957</v>
      </c>
      <c r="D3140" s="20" t="s">
        <v>37</v>
      </c>
      <c r="E3140" s="20" t="s">
        <v>183</v>
      </c>
      <c r="F3140" s="20" t="s">
        <v>561</v>
      </c>
      <c r="G3140" s="20">
        <v>2722</v>
      </c>
      <c r="H3140" s="25">
        <v>0.67013888888888884</v>
      </c>
      <c r="I3140" s="25">
        <v>0.93055555555555558</v>
      </c>
      <c r="J3140" s="20">
        <v>10</v>
      </c>
      <c r="K3140" s="20">
        <v>0</v>
      </c>
      <c r="L3140" s="20">
        <v>10</v>
      </c>
      <c r="M3140" s="26">
        <v>0</v>
      </c>
      <c r="N3140" s="20"/>
    </row>
    <row r="3141" spans="3:14">
      <c r="C3141" s="21">
        <v>45957</v>
      </c>
      <c r="D3141" s="20" t="s">
        <v>173</v>
      </c>
      <c r="E3141" s="20" t="s">
        <v>36</v>
      </c>
      <c r="F3141" s="20" t="s">
        <v>174</v>
      </c>
      <c r="G3141" s="20">
        <v>1335</v>
      </c>
      <c r="H3141" s="25">
        <v>0.40277777777777779</v>
      </c>
      <c r="I3141" s="25">
        <v>0.54513888888888884</v>
      </c>
      <c r="J3141" s="20">
        <v>10</v>
      </c>
      <c r="K3141" s="20">
        <v>0</v>
      </c>
      <c r="L3141" s="20">
        <v>10</v>
      </c>
      <c r="M3141" s="26">
        <v>0</v>
      </c>
      <c r="N3141" s="20"/>
    </row>
    <row r="3142" spans="3:14">
      <c r="C3142" s="21">
        <v>45957</v>
      </c>
      <c r="D3142" s="20" t="s">
        <v>173</v>
      </c>
      <c r="E3142" s="20" t="s">
        <v>37</v>
      </c>
      <c r="F3142" s="20" t="s">
        <v>561</v>
      </c>
      <c r="G3142" s="20">
        <v>2721</v>
      </c>
      <c r="H3142" s="25">
        <v>0.45833333333333331</v>
      </c>
      <c r="I3142" s="25">
        <v>0.62847222222222221</v>
      </c>
      <c r="J3142" s="20">
        <v>10</v>
      </c>
      <c r="K3142" s="20">
        <v>0</v>
      </c>
      <c r="L3142" s="20">
        <v>10</v>
      </c>
      <c r="M3142" s="26">
        <v>0</v>
      </c>
      <c r="N3142" s="20"/>
    </row>
    <row r="3143" spans="3:14">
      <c r="C3143" s="21">
        <v>45957</v>
      </c>
      <c r="D3143" s="20" t="s">
        <v>173</v>
      </c>
      <c r="E3143" s="20" t="s">
        <v>565</v>
      </c>
      <c r="F3143" s="20" t="s">
        <v>174</v>
      </c>
      <c r="G3143" s="20">
        <v>1014</v>
      </c>
      <c r="H3143" s="25">
        <v>0.39583333333333331</v>
      </c>
      <c r="I3143" s="25">
        <v>0.60416666666666663</v>
      </c>
      <c r="J3143" s="20">
        <v>88</v>
      </c>
      <c r="K3143" s="20">
        <v>28</v>
      </c>
      <c r="L3143" s="20">
        <v>60</v>
      </c>
      <c r="M3143" s="26">
        <v>31.818181818181817</v>
      </c>
      <c r="N3143" s="20"/>
    </row>
    <row r="3144" spans="3:14">
      <c r="C3144" s="21">
        <v>45957</v>
      </c>
      <c r="D3144" s="20" t="s">
        <v>173</v>
      </c>
      <c r="E3144" s="20" t="s">
        <v>13</v>
      </c>
      <c r="F3144" s="20" t="s">
        <v>174</v>
      </c>
      <c r="G3144" s="20">
        <v>1002</v>
      </c>
      <c r="H3144" s="25">
        <v>0.3125</v>
      </c>
      <c r="I3144" s="25">
        <v>0.4861111111111111</v>
      </c>
      <c r="J3144" s="20">
        <v>20</v>
      </c>
      <c r="K3144" s="20">
        <v>0</v>
      </c>
      <c r="L3144" s="20">
        <v>20</v>
      </c>
      <c r="M3144" s="26">
        <v>0</v>
      </c>
      <c r="N3144" s="20"/>
    </row>
    <row r="3145" spans="3:14">
      <c r="C3145" s="21">
        <v>45957</v>
      </c>
      <c r="D3145" s="20" t="s">
        <v>552</v>
      </c>
      <c r="E3145" s="20" t="s">
        <v>147</v>
      </c>
      <c r="F3145" s="20" t="s">
        <v>181</v>
      </c>
      <c r="G3145" s="20">
        <v>761</v>
      </c>
      <c r="H3145" s="25">
        <v>0.1076388888888889</v>
      </c>
      <c r="I3145" s="25">
        <v>0.27083333333333331</v>
      </c>
      <c r="J3145" s="20">
        <v>27</v>
      </c>
      <c r="K3145" s="20">
        <v>0</v>
      </c>
      <c r="L3145" s="20">
        <v>27</v>
      </c>
      <c r="M3145" s="26">
        <v>0</v>
      </c>
      <c r="N3145" s="20"/>
    </row>
    <row r="3146" spans="3:14">
      <c r="C3146" s="21">
        <v>45957</v>
      </c>
      <c r="D3146" s="20" t="s">
        <v>147</v>
      </c>
      <c r="E3146" s="20" t="s">
        <v>180</v>
      </c>
      <c r="F3146" s="20" t="s">
        <v>181</v>
      </c>
      <c r="G3146" s="20">
        <v>2022</v>
      </c>
      <c r="H3146" s="25">
        <v>9.0277777777777776E-2</v>
      </c>
      <c r="I3146" s="25">
        <v>0.15277777777777779</v>
      </c>
      <c r="J3146" s="20">
        <v>16</v>
      </c>
      <c r="K3146" s="20">
        <v>0</v>
      </c>
      <c r="L3146" s="20">
        <v>16</v>
      </c>
      <c r="M3146" s="26">
        <v>0</v>
      </c>
      <c r="N3146" s="20"/>
    </row>
    <row r="3147" spans="3:14">
      <c r="C3147" s="21">
        <v>45957</v>
      </c>
      <c r="D3147" s="20" t="s">
        <v>147</v>
      </c>
      <c r="E3147" s="20" t="s">
        <v>13</v>
      </c>
      <c r="F3147" s="20" t="s">
        <v>181</v>
      </c>
      <c r="G3147" s="20">
        <v>1857</v>
      </c>
      <c r="H3147" s="25">
        <v>0.34027777777777779</v>
      </c>
      <c r="I3147" s="25">
        <v>0.4548611111111111</v>
      </c>
      <c r="J3147" s="20">
        <v>27</v>
      </c>
      <c r="K3147" s="20">
        <v>0</v>
      </c>
      <c r="L3147" s="20">
        <v>27</v>
      </c>
      <c r="M3147" s="26">
        <v>0</v>
      </c>
      <c r="N3147" s="20"/>
    </row>
    <row r="3148" spans="3:14">
      <c r="C3148" s="21">
        <v>45957</v>
      </c>
      <c r="D3148" s="20" t="s">
        <v>13</v>
      </c>
      <c r="E3148" s="20" t="s">
        <v>147</v>
      </c>
      <c r="F3148" s="20" t="s">
        <v>181</v>
      </c>
      <c r="G3148" s="20">
        <v>1358</v>
      </c>
      <c r="H3148" s="25">
        <v>0.61458333333333337</v>
      </c>
      <c r="I3148" s="25">
        <v>0.83333333333333337</v>
      </c>
      <c r="J3148" s="20">
        <v>27</v>
      </c>
      <c r="K3148" s="20">
        <v>0</v>
      </c>
      <c r="L3148" s="20">
        <v>27</v>
      </c>
      <c r="M3148" s="26">
        <v>0</v>
      </c>
      <c r="N3148" s="20"/>
    </row>
    <row r="3149" spans="3:14">
      <c r="C3149" s="21">
        <v>45957</v>
      </c>
      <c r="D3149" s="20" t="s">
        <v>13</v>
      </c>
      <c r="E3149" s="20" t="s">
        <v>183</v>
      </c>
      <c r="F3149" s="20" t="s">
        <v>174</v>
      </c>
      <c r="G3149" s="20">
        <v>1002</v>
      </c>
      <c r="H3149" s="25">
        <v>0.52777777777777779</v>
      </c>
      <c r="I3149" s="25">
        <v>0.77777777777777779</v>
      </c>
      <c r="J3149" s="20">
        <v>20</v>
      </c>
      <c r="K3149" s="20">
        <v>0</v>
      </c>
      <c r="L3149" s="20">
        <v>20</v>
      </c>
      <c r="M3149" s="26">
        <v>0</v>
      </c>
      <c r="N3149" s="20"/>
    </row>
    <row r="3150" spans="3:14">
      <c r="C3150" s="21">
        <v>45957</v>
      </c>
      <c r="D3150" s="20" t="s">
        <v>447</v>
      </c>
      <c r="E3150" s="20" t="s">
        <v>44</v>
      </c>
      <c r="F3150" s="20" t="s">
        <v>549</v>
      </c>
      <c r="G3150" s="20">
        <v>5116</v>
      </c>
      <c r="H3150" s="25">
        <v>0.5625</v>
      </c>
      <c r="I3150" s="25">
        <v>0.67361111111111116</v>
      </c>
      <c r="J3150" s="20">
        <v>189</v>
      </c>
      <c r="K3150" s="20">
        <v>185</v>
      </c>
      <c r="L3150" s="20">
        <v>4</v>
      </c>
      <c r="M3150" s="26">
        <v>97.883597883597886</v>
      </c>
      <c r="N3150" s="20"/>
    </row>
    <row r="3151" spans="3:14">
      <c r="C3151" s="21">
        <v>45957</v>
      </c>
      <c r="D3151" s="20" t="s">
        <v>55</v>
      </c>
      <c r="E3151" s="20" t="s">
        <v>447</v>
      </c>
      <c r="F3151" s="20" t="s">
        <v>549</v>
      </c>
      <c r="G3151" s="20">
        <v>5115</v>
      </c>
      <c r="H3151" s="25">
        <v>0.29166666666666669</v>
      </c>
      <c r="I3151" s="25">
        <v>0.52777777777777779</v>
      </c>
      <c r="J3151" s="20">
        <v>189</v>
      </c>
      <c r="K3151" s="20">
        <v>147</v>
      </c>
      <c r="L3151" s="20">
        <v>42</v>
      </c>
      <c r="M3151" s="26">
        <v>77.777777777777771</v>
      </c>
      <c r="N3151" s="20"/>
    </row>
    <row r="3152" spans="3:14">
      <c r="C3152" s="21">
        <v>45957</v>
      </c>
      <c r="D3152" s="20" t="s">
        <v>294</v>
      </c>
      <c r="E3152" s="20" t="s">
        <v>13</v>
      </c>
      <c r="F3152" s="20" t="s">
        <v>295</v>
      </c>
      <c r="G3152" s="20">
        <v>471</v>
      </c>
      <c r="H3152" s="25">
        <v>0.2986111111111111</v>
      </c>
      <c r="I3152" s="25">
        <v>0.40625</v>
      </c>
      <c r="J3152" s="20">
        <v>40</v>
      </c>
      <c r="K3152" s="20">
        <v>6</v>
      </c>
      <c r="L3152" s="20">
        <v>34</v>
      </c>
      <c r="M3152" s="26">
        <v>15</v>
      </c>
      <c r="N3152" s="20"/>
    </row>
    <row r="3153" spans="3:14">
      <c r="C3153" s="21">
        <v>45957</v>
      </c>
      <c r="D3153" s="20" t="s">
        <v>277</v>
      </c>
      <c r="E3153" s="20" t="s">
        <v>13</v>
      </c>
      <c r="F3153" s="20" t="s">
        <v>278</v>
      </c>
      <c r="G3153" s="20">
        <v>898</v>
      </c>
      <c r="H3153" s="25">
        <v>0.28125</v>
      </c>
      <c r="I3153" s="25">
        <v>0.51041666666666663</v>
      </c>
      <c r="J3153" s="20">
        <v>120</v>
      </c>
      <c r="K3153" s="20">
        <v>6</v>
      </c>
      <c r="L3153" s="20">
        <v>114</v>
      </c>
      <c r="M3153" s="26">
        <v>5</v>
      </c>
      <c r="N3153" s="20"/>
    </row>
    <row r="3154" spans="3:14">
      <c r="C3154" s="21">
        <v>45957</v>
      </c>
      <c r="D3154" s="20" t="s">
        <v>310</v>
      </c>
      <c r="E3154" s="20" t="s">
        <v>13</v>
      </c>
      <c r="F3154" s="20" t="s">
        <v>250</v>
      </c>
      <c r="G3154" s="20">
        <v>678</v>
      </c>
      <c r="H3154" s="25">
        <v>0.50347222222222221</v>
      </c>
      <c r="I3154" s="25">
        <v>0.61458333333333337</v>
      </c>
      <c r="J3154" s="20">
        <v>45</v>
      </c>
      <c r="K3154" s="20">
        <v>0</v>
      </c>
      <c r="L3154" s="20">
        <v>45</v>
      </c>
      <c r="M3154" s="26">
        <v>0</v>
      </c>
      <c r="N3154" s="20"/>
    </row>
    <row r="3155" spans="3:14">
      <c r="C3155" s="21">
        <v>45958</v>
      </c>
      <c r="D3155" s="20" t="s">
        <v>147</v>
      </c>
      <c r="E3155" s="20" t="s">
        <v>552</v>
      </c>
      <c r="F3155" s="20" t="s">
        <v>181</v>
      </c>
      <c r="G3155" s="20">
        <v>762</v>
      </c>
      <c r="H3155" s="25">
        <v>2.7777777777777776E-2</v>
      </c>
      <c r="I3155" s="25">
        <v>0.26041666666666669</v>
      </c>
      <c r="J3155" s="20">
        <v>27</v>
      </c>
      <c r="K3155" s="20">
        <v>0</v>
      </c>
      <c r="L3155" s="20">
        <v>27</v>
      </c>
      <c r="M3155" s="26">
        <v>0</v>
      </c>
      <c r="N3155" s="20"/>
    </row>
    <row r="3156" spans="3:14">
      <c r="C3156" s="21">
        <v>45959</v>
      </c>
      <c r="D3156" s="20" t="s">
        <v>185</v>
      </c>
      <c r="E3156" s="20" t="s">
        <v>147</v>
      </c>
      <c r="F3156" s="20" t="s">
        <v>181</v>
      </c>
      <c r="G3156" s="20">
        <v>2333</v>
      </c>
      <c r="H3156" s="25">
        <v>0.79513888888888884</v>
      </c>
      <c r="I3156" s="25">
        <v>0.85763888888888884</v>
      </c>
      <c r="J3156" s="20">
        <v>40</v>
      </c>
      <c r="K3156" s="20">
        <v>0</v>
      </c>
      <c r="L3156" s="20">
        <v>40</v>
      </c>
      <c r="M3156" s="26">
        <v>0</v>
      </c>
      <c r="N3156" s="20"/>
    </row>
    <row r="3157" spans="3:14">
      <c r="C3157" s="21">
        <v>45959</v>
      </c>
      <c r="D3157" s="20" t="s">
        <v>175</v>
      </c>
      <c r="E3157" s="20" t="s">
        <v>173</v>
      </c>
      <c r="F3157" s="20" t="s">
        <v>257</v>
      </c>
      <c r="G3157" s="20">
        <v>8055</v>
      </c>
      <c r="H3157" s="25">
        <v>0.5625</v>
      </c>
      <c r="I3157" s="25">
        <v>0.61458333333333337</v>
      </c>
      <c r="J3157" s="20">
        <v>20</v>
      </c>
      <c r="K3157" s="20">
        <v>0</v>
      </c>
      <c r="L3157" s="20">
        <v>20</v>
      </c>
      <c r="M3157" s="26">
        <v>0</v>
      </c>
      <c r="N3157" s="20"/>
    </row>
    <row r="3158" spans="3:14">
      <c r="C3158" s="21">
        <v>45959</v>
      </c>
      <c r="D3158" s="20" t="s">
        <v>111</v>
      </c>
      <c r="E3158" s="20" t="s">
        <v>13</v>
      </c>
      <c r="F3158" s="20" t="s">
        <v>265</v>
      </c>
      <c r="G3158" s="20">
        <v>103</v>
      </c>
      <c r="H3158" s="25">
        <v>0.59375</v>
      </c>
      <c r="I3158" s="25">
        <v>0.80902777777777779</v>
      </c>
      <c r="J3158" s="20">
        <v>27</v>
      </c>
      <c r="K3158" s="20">
        <v>6</v>
      </c>
      <c r="L3158" s="20">
        <v>21</v>
      </c>
      <c r="M3158" s="26">
        <v>22.222222222222221</v>
      </c>
      <c r="N3158" s="20"/>
    </row>
    <row r="3159" spans="3:14">
      <c r="C3159" s="21">
        <v>45959</v>
      </c>
      <c r="D3159" s="20" t="s">
        <v>520</v>
      </c>
      <c r="E3159" s="20" t="s">
        <v>111</v>
      </c>
      <c r="F3159" s="20" t="s">
        <v>265</v>
      </c>
      <c r="G3159" s="20">
        <v>411</v>
      </c>
      <c r="H3159" s="25">
        <v>0.38194444444444442</v>
      </c>
      <c r="I3159" s="25">
        <v>0.53472222222222221</v>
      </c>
      <c r="J3159" s="20">
        <v>27</v>
      </c>
      <c r="K3159" s="20">
        <v>6</v>
      </c>
      <c r="L3159" s="20">
        <v>21</v>
      </c>
      <c r="M3159" s="26">
        <v>22.222222222222221</v>
      </c>
      <c r="N3159" s="20"/>
    </row>
    <row r="3160" spans="3:14">
      <c r="C3160" s="21">
        <v>45959</v>
      </c>
      <c r="D3160" s="20" t="s">
        <v>546</v>
      </c>
      <c r="E3160" s="20" t="s">
        <v>103</v>
      </c>
      <c r="F3160" s="20" t="s">
        <v>482</v>
      </c>
      <c r="G3160" s="20">
        <v>808</v>
      </c>
      <c r="H3160" s="25">
        <v>0.60416666666666663</v>
      </c>
      <c r="I3160" s="25">
        <v>0.86458333333333337</v>
      </c>
      <c r="J3160" s="20">
        <v>20</v>
      </c>
      <c r="K3160" s="20">
        <v>0</v>
      </c>
      <c r="L3160" s="20">
        <v>20</v>
      </c>
      <c r="M3160" s="26">
        <v>0</v>
      </c>
      <c r="N3160" s="20"/>
    </row>
    <row r="3161" spans="3:14">
      <c r="C3161" s="21">
        <v>45959</v>
      </c>
      <c r="D3161" s="20" t="s">
        <v>13</v>
      </c>
      <c r="E3161" s="20" t="s">
        <v>350</v>
      </c>
      <c r="F3161" s="20" t="s">
        <v>564</v>
      </c>
      <c r="G3161" s="20">
        <v>6743</v>
      </c>
      <c r="H3161" s="25">
        <v>0.95833333333333337</v>
      </c>
      <c r="I3161" s="25">
        <v>0.35069444444444442</v>
      </c>
      <c r="J3161" s="20">
        <v>40</v>
      </c>
      <c r="K3161" s="20">
        <v>0</v>
      </c>
      <c r="L3161" s="20">
        <v>40</v>
      </c>
      <c r="M3161" s="26">
        <v>0</v>
      </c>
      <c r="N3161" s="20"/>
    </row>
    <row r="3162" spans="3:14">
      <c r="C3162" s="21">
        <v>45960</v>
      </c>
      <c r="D3162" s="20" t="s">
        <v>103</v>
      </c>
      <c r="E3162" s="20" t="s">
        <v>13</v>
      </c>
      <c r="F3162" s="20" t="s">
        <v>482</v>
      </c>
      <c r="G3162" s="20">
        <v>726</v>
      </c>
      <c r="H3162" s="25">
        <v>3.472222222222222E-3</v>
      </c>
      <c r="I3162" s="25">
        <v>0.33680555555555558</v>
      </c>
      <c r="J3162" s="20">
        <v>20</v>
      </c>
      <c r="K3162" s="20">
        <v>0</v>
      </c>
      <c r="L3162" s="20">
        <v>20</v>
      </c>
      <c r="M3162" s="26">
        <v>0</v>
      </c>
      <c r="N3162" s="20"/>
    </row>
    <row r="3163" spans="3:14">
      <c r="C3163" s="21">
        <v>45960</v>
      </c>
      <c r="D3163" s="20" t="s">
        <v>13</v>
      </c>
      <c r="E3163" s="20" t="s">
        <v>153</v>
      </c>
      <c r="F3163" s="20" t="s">
        <v>498</v>
      </c>
      <c r="G3163" s="20">
        <v>710</v>
      </c>
      <c r="H3163" s="25">
        <v>0.4375</v>
      </c>
      <c r="I3163" s="25">
        <v>0.27430555555555558</v>
      </c>
      <c r="J3163" s="20">
        <v>27</v>
      </c>
      <c r="K3163" s="20">
        <v>3</v>
      </c>
      <c r="L3163" s="20">
        <v>24</v>
      </c>
      <c r="M3163" s="26">
        <v>11.111111111111111</v>
      </c>
      <c r="N3163" s="20"/>
    </row>
    <row r="3164" spans="3:14">
      <c r="C3164" s="21">
        <v>45961</v>
      </c>
      <c r="D3164" s="20" t="s">
        <v>185</v>
      </c>
      <c r="E3164" s="20" t="s">
        <v>13</v>
      </c>
      <c r="F3164" s="20" t="s">
        <v>186</v>
      </c>
      <c r="G3164" s="20">
        <v>920</v>
      </c>
      <c r="H3164" s="25">
        <v>0.63888888888888884</v>
      </c>
      <c r="I3164" s="25">
        <v>0.78125</v>
      </c>
      <c r="J3164" s="20">
        <v>30</v>
      </c>
      <c r="K3164" s="20">
        <v>27</v>
      </c>
      <c r="L3164" s="20">
        <v>3</v>
      </c>
      <c r="M3164" s="26">
        <v>90</v>
      </c>
      <c r="N3164" s="20"/>
    </row>
    <row r="3165" spans="3:14">
      <c r="C3165" s="21">
        <v>45961</v>
      </c>
      <c r="D3165" s="20" t="s">
        <v>175</v>
      </c>
      <c r="E3165" s="20" t="s">
        <v>173</v>
      </c>
      <c r="F3165" s="20" t="s">
        <v>257</v>
      </c>
      <c r="G3165" s="20">
        <v>8059</v>
      </c>
      <c r="H3165" s="25">
        <v>0.60416666666666663</v>
      </c>
      <c r="I3165" s="25">
        <v>0.65625</v>
      </c>
      <c r="J3165" s="20">
        <v>10</v>
      </c>
      <c r="K3165" s="20">
        <v>0</v>
      </c>
      <c r="L3165" s="20">
        <v>10</v>
      </c>
      <c r="M3165" s="26">
        <v>0</v>
      </c>
      <c r="N3165" s="20"/>
    </row>
    <row r="3166" spans="3:14">
      <c r="C3166" s="21">
        <v>45961</v>
      </c>
      <c r="D3166" s="20" t="s">
        <v>175</v>
      </c>
      <c r="E3166" s="20" t="s">
        <v>173</v>
      </c>
      <c r="F3166" s="20" t="s">
        <v>174</v>
      </c>
      <c r="G3166" s="20">
        <v>5003</v>
      </c>
      <c r="H3166" s="25">
        <v>0.83333333333333337</v>
      </c>
      <c r="I3166" s="25">
        <v>0.89583333333333337</v>
      </c>
      <c r="J3166" s="20">
        <v>10</v>
      </c>
      <c r="K3166" s="20">
        <v>3</v>
      </c>
      <c r="L3166" s="20">
        <v>7</v>
      </c>
      <c r="M3166" s="26">
        <v>30</v>
      </c>
      <c r="N3166" s="20"/>
    </row>
    <row r="3167" spans="3:14">
      <c r="C3167" s="21">
        <v>45961</v>
      </c>
      <c r="D3167" s="20" t="s">
        <v>175</v>
      </c>
      <c r="E3167" s="20" t="s">
        <v>173</v>
      </c>
      <c r="F3167" s="20" t="s">
        <v>174</v>
      </c>
      <c r="G3167" s="20">
        <v>5033</v>
      </c>
      <c r="H3167" s="25">
        <v>0.83333333333333337</v>
      </c>
      <c r="I3167" s="25">
        <v>0.89583333333333337</v>
      </c>
      <c r="J3167" s="20">
        <v>20</v>
      </c>
      <c r="K3167" s="20">
        <v>0</v>
      </c>
      <c r="L3167" s="20">
        <v>20</v>
      </c>
      <c r="M3167" s="26">
        <v>0</v>
      </c>
      <c r="N3167" s="20"/>
    </row>
    <row r="3168" spans="3:14">
      <c r="C3168" s="21">
        <v>45961</v>
      </c>
      <c r="D3168" s="20" t="s">
        <v>111</v>
      </c>
      <c r="E3168" s="20" t="s">
        <v>264</v>
      </c>
      <c r="F3168" s="20" t="s">
        <v>265</v>
      </c>
      <c r="G3168" s="20">
        <v>328</v>
      </c>
      <c r="H3168" s="25">
        <v>0.90277777777777779</v>
      </c>
      <c r="I3168" s="25">
        <v>9.375E-2</v>
      </c>
      <c r="J3168" s="20">
        <v>27</v>
      </c>
      <c r="K3168" s="20">
        <v>0</v>
      </c>
      <c r="L3168" s="20">
        <v>27</v>
      </c>
      <c r="M3168" s="26">
        <v>0</v>
      </c>
      <c r="N3168" s="20"/>
    </row>
    <row r="3169" spans="3:14">
      <c r="C3169" s="21">
        <v>45961</v>
      </c>
      <c r="D3169" s="20" t="s">
        <v>192</v>
      </c>
      <c r="E3169" s="20" t="s">
        <v>13</v>
      </c>
      <c r="F3169" s="20" t="s">
        <v>250</v>
      </c>
      <c r="G3169" s="20">
        <v>1318</v>
      </c>
      <c r="H3169" s="25">
        <v>0.50694444444444442</v>
      </c>
      <c r="I3169" s="25">
        <v>0.625</v>
      </c>
      <c r="J3169" s="20">
        <v>40</v>
      </c>
      <c r="K3169" s="20">
        <v>0</v>
      </c>
      <c r="L3169" s="20">
        <v>40</v>
      </c>
      <c r="M3169" s="26">
        <v>0</v>
      </c>
      <c r="N3169" s="20"/>
    </row>
    <row r="3170" spans="3:14">
      <c r="C3170" s="21">
        <v>45961</v>
      </c>
      <c r="D3170" s="20" t="s">
        <v>13</v>
      </c>
      <c r="E3170" s="20" t="s">
        <v>111</v>
      </c>
      <c r="F3170" s="20" t="s">
        <v>265</v>
      </c>
      <c r="G3170" s="20">
        <v>102</v>
      </c>
      <c r="H3170" s="25">
        <v>0.40972222222222221</v>
      </c>
      <c r="I3170" s="25">
        <v>0.8125</v>
      </c>
      <c r="J3170" s="20">
        <v>27</v>
      </c>
      <c r="K3170" s="20">
        <v>0</v>
      </c>
      <c r="L3170" s="20">
        <v>27</v>
      </c>
      <c r="M3170" s="26">
        <v>0</v>
      </c>
      <c r="N3170" s="20"/>
    </row>
    <row r="3171" spans="3:14">
      <c r="C3171" s="21">
        <v>45961</v>
      </c>
      <c r="D3171" s="20" t="s">
        <v>13</v>
      </c>
      <c r="E3171" s="20" t="s">
        <v>192</v>
      </c>
      <c r="F3171" s="20" t="s">
        <v>250</v>
      </c>
      <c r="G3171" s="20">
        <v>765</v>
      </c>
      <c r="H3171" s="25">
        <v>0.67708333333333337</v>
      </c>
      <c r="I3171" s="25">
        <v>0.79513888888888884</v>
      </c>
      <c r="J3171" s="20">
        <v>50</v>
      </c>
      <c r="K3171" s="20">
        <v>0</v>
      </c>
      <c r="L3171" s="20">
        <v>50</v>
      </c>
      <c r="M3171" s="26">
        <v>0</v>
      </c>
      <c r="N3171" s="20"/>
    </row>
    <row r="3172" spans="3:14">
      <c r="C3172" s="21">
        <v>45961</v>
      </c>
      <c r="D3172" s="20" t="s">
        <v>553</v>
      </c>
      <c r="E3172" s="20" t="s">
        <v>139</v>
      </c>
      <c r="F3172" s="20" t="s">
        <v>400</v>
      </c>
      <c r="G3172" s="20">
        <v>1342</v>
      </c>
      <c r="H3172" s="25">
        <v>0.99930555555555556</v>
      </c>
      <c r="I3172" s="25">
        <v>0.27430555555555558</v>
      </c>
      <c r="J3172" s="20">
        <v>19</v>
      </c>
      <c r="K3172" s="20">
        <v>2</v>
      </c>
      <c r="L3172" s="20">
        <v>17</v>
      </c>
      <c r="M3172" s="26">
        <v>10.526315789473685</v>
      </c>
      <c r="N3172" s="20"/>
    </row>
    <row r="3173" spans="3:14">
      <c r="C3173" s="21">
        <v>45961</v>
      </c>
      <c r="D3173" s="20" t="s">
        <v>153</v>
      </c>
      <c r="E3173" s="20" t="s">
        <v>503</v>
      </c>
      <c r="F3173" s="20" t="s">
        <v>498</v>
      </c>
      <c r="G3173" s="20">
        <v>5129</v>
      </c>
      <c r="H3173" s="25">
        <v>0.37847222222222221</v>
      </c>
      <c r="I3173" s="25">
        <v>0.47222222222222221</v>
      </c>
      <c r="J3173" s="20">
        <v>27</v>
      </c>
      <c r="K3173" s="20">
        <v>3</v>
      </c>
      <c r="L3173" s="20">
        <v>24</v>
      </c>
      <c r="M3173" s="26">
        <v>11.111111111111111</v>
      </c>
      <c r="N3173" s="20"/>
    </row>
    <row r="3174" spans="3:14">
      <c r="C3174" s="21">
        <v>45962</v>
      </c>
      <c r="D3174" s="20" t="s">
        <v>354</v>
      </c>
      <c r="E3174" s="20" t="s">
        <v>13</v>
      </c>
      <c r="F3174" s="20" t="s">
        <v>355</v>
      </c>
      <c r="G3174" s="20">
        <v>109</v>
      </c>
      <c r="H3174" s="25">
        <v>0.43402777777777779</v>
      </c>
      <c r="I3174" s="25">
        <v>0.58680555555555558</v>
      </c>
      <c r="J3174" s="20">
        <v>30</v>
      </c>
      <c r="K3174" s="20">
        <v>0</v>
      </c>
      <c r="L3174" s="20">
        <v>30</v>
      </c>
      <c r="M3174" s="26">
        <v>0</v>
      </c>
      <c r="N3174" s="20"/>
    </row>
    <row r="3175" spans="3:14">
      <c r="C3175" s="21">
        <v>45962</v>
      </c>
      <c r="D3175" s="20" t="s">
        <v>173</v>
      </c>
      <c r="E3175" s="20" t="s">
        <v>13</v>
      </c>
      <c r="F3175" s="20" t="s">
        <v>174</v>
      </c>
      <c r="G3175" s="20">
        <v>6001</v>
      </c>
      <c r="H3175" s="25">
        <v>0.37847222222222221</v>
      </c>
      <c r="I3175" s="25">
        <v>0.55902777777777779</v>
      </c>
      <c r="J3175" s="20">
        <v>20</v>
      </c>
      <c r="K3175" s="20">
        <v>0</v>
      </c>
      <c r="L3175" s="20">
        <v>20</v>
      </c>
      <c r="M3175" s="26">
        <v>0</v>
      </c>
      <c r="N3175" s="20"/>
    </row>
    <row r="3176" spans="3:14">
      <c r="C3176" s="21">
        <v>45962</v>
      </c>
      <c r="D3176" s="20" t="s">
        <v>139</v>
      </c>
      <c r="E3176" s="20" t="s">
        <v>13</v>
      </c>
      <c r="F3176" s="20" t="s">
        <v>400</v>
      </c>
      <c r="G3176" s="20">
        <v>149</v>
      </c>
      <c r="H3176" s="25">
        <v>0.34027777777777779</v>
      </c>
      <c r="I3176" s="25">
        <v>0.57638888888888884</v>
      </c>
      <c r="J3176" s="20">
        <v>19</v>
      </c>
      <c r="K3176" s="20">
        <v>2</v>
      </c>
      <c r="L3176" s="20">
        <v>17</v>
      </c>
      <c r="M3176" s="26">
        <v>10.526315789473685</v>
      </c>
      <c r="N3176" s="20"/>
    </row>
    <row r="3177" spans="3:14">
      <c r="C3177" s="21">
        <v>45962</v>
      </c>
      <c r="D3177" s="20" t="s">
        <v>252</v>
      </c>
      <c r="E3177" s="20" t="s">
        <v>36</v>
      </c>
      <c r="F3177" s="20" t="s">
        <v>272</v>
      </c>
      <c r="G3177" s="20">
        <v>78</v>
      </c>
      <c r="H3177" s="25">
        <v>0.89236111111111116</v>
      </c>
      <c r="I3177" s="25">
        <v>0.96875</v>
      </c>
      <c r="J3177" s="20">
        <v>15</v>
      </c>
      <c r="K3177" s="20">
        <v>0</v>
      </c>
      <c r="L3177" s="20">
        <v>15</v>
      </c>
      <c r="M3177" s="26">
        <v>0</v>
      </c>
      <c r="N3177" s="20"/>
    </row>
    <row r="3178" spans="3:14">
      <c r="C3178" s="21">
        <v>45962</v>
      </c>
      <c r="D3178" s="20" t="s">
        <v>252</v>
      </c>
      <c r="E3178" s="20" t="s">
        <v>13</v>
      </c>
      <c r="F3178" s="20" t="s">
        <v>272</v>
      </c>
      <c r="G3178" s="20">
        <v>64</v>
      </c>
      <c r="H3178" s="25">
        <v>0.89236111111111116</v>
      </c>
      <c r="I3178" s="25">
        <v>0.99930555555555556</v>
      </c>
      <c r="J3178" s="20">
        <v>30</v>
      </c>
      <c r="K3178" s="20">
        <v>6</v>
      </c>
      <c r="L3178" s="20">
        <v>24</v>
      </c>
      <c r="M3178" s="26">
        <v>20</v>
      </c>
      <c r="N3178" s="20"/>
    </row>
    <row r="3179" spans="3:14">
      <c r="C3179" s="21">
        <v>45962</v>
      </c>
      <c r="D3179" s="20" t="s">
        <v>13</v>
      </c>
      <c r="E3179" s="20" t="s">
        <v>354</v>
      </c>
      <c r="F3179" s="20" t="s">
        <v>355</v>
      </c>
      <c r="G3179" s="20">
        <v>110</v>
      </c>
      <c r="H3179" s="25">
        <v>0.69097222222222221</v>
      </c>
      <c r="I3179" s="25">
        <v>0.93055555555555558</v>
      </c>
      <c r="J3179" s="20">
        <v>30</v>
      </c>
      <c r="K3179" s="20">
        <v>0</v>
      </c>
      <c r="L3179" s="20">
        <v>30</v>
      </c>
      <c r="M3179" s="26">
        <v>0</v>
      </c>
      <c r="N3179" s="20"/>
    </row>
    <row r="3180" spans="3:14">
      <c r="C3180" s="21">
        <v>45962</v>
      </c>
      <c r="D3180" s="20" t="s">
        <v>13</v>
      </c>
      <c r="E3180" s="20" t="s">
        <v>111</v>
      </c>
      <c r="F3180" s="20" t="s">
        <v>265</v>
      </c>
      <c r="G3180" s="20">
        <v>104</v>
      </c>
      <c r="H3180" s="25">
        <v>0.88541666666666663</v>
      </c>
      <c r="I3180" s="25">
        <v>0.28819444444444442</v>
      </c>
      <c r="J3180" s="20">
        <v>27</v>
      </c>
      <c r="K3180" s="20">
        <v>0</v>
      </c>
      <c r="L3180" s="20">
        <v>27</v>
      </c>
      <c r="M3180" s="26">
        <v>0</v>
      </c>
      <c r="N3180" s="20"/>
    </row>
    <row r="3181" spans="3:14">
      <c r="C3181" s="21">
        <v>45962</v>
      </c>
      <c r="D3181" s="20" t="s">
        <v>13</v>
      </c>
      <c r="E3181" s="20" t="s">
        <v>139</v>
      </c>
      <c r="F3181" s="20" t="s">
        <v>400</v>
      </c>
      <c r="G3181" s="20">
        <v>150</v>
      </c>
      <c r="H3181" s="25">
        <v>0.68055555555555558</v>
      </c>
      <c r="I3181" s="25">
        <v>3.472222222222222E-3</v>
      </c>
      <c r="J3181" s="20">
        <v>19</v>
      </c>
      <c r="K3181" s="20">
        <v>4</v>
      </c>
      <c r="L3181" s="20">
        <v>15</v>
      </c>
      <c r="M3181" s="26">
        <v>21.05263157894737</v>
      </c>
      <c r="N3181" s="20"/>
    </row>
    <row r="3182" spans="3:14">
      <c r="C3182" s="21">
        <v>45962</v>
      </c>
      <c r="D3182" s="20" t="s">
        <v>13</v>
      </c>
      <c r="E3182" s="20" t="s">
        <v>147</v>
      </c>
      <c r="F3182" s="20" t="s">
        <v>181</v>
      </c>
      <c r="G3182" s="20">
        <v>1858</v>
      </c>
      <c r="H3182" s="25">
        <v>0.49652777777777779</v>
      </c>
      <c r="I3182" s="25">
        <v>0.71527777777777779</v>
      </c>
      <c r="J3182" s="20">
        <v>15</v>
      </c>
      <c r="K3182" s="20">
        <v>0</v>
      </c>
      <c r="L3182" s="20">
        <v>15</v>
      </c>
      <c r="M3182" s="26">
        <v>0</v>
      </c>
      <c r="N3182" s="20"/>
    </row>
    <row r="3183" spans="3:14">
      <c r="C3183" s="21">
        <v>45962</v>
      </c>
      <c r="D3183" s="20" t="s">
        <v>13</v>
      </c>
      <c r="E3183" s="20" t="s">
        <v>183</v>
      </c>
      <c r="F3183" s="20" t="s">
        <v>174</v>
      </c>
      <c r="G3183" s="20">
        <v>6002</v>
      </c>
      <c r="H3183" s="25">
        <v>0.60069444444444442</v>
      </c>
      <c r="I3183" s="25">
        <v>0.85069444444444442</v>
      </c>
      <c r="J3183" s="20">
        <v>20</v>
      </c>
      <c r="K3183" s="20">
        <v>0</v>
      </c>
      <c r="L3183" s="20">
        <v>20</v>
      </c>
      <c r="M3183" s="26">
        <v>0</v>
      </c>
      <c r="N3183" s="20"/>
    </row>
    <row r="3184" spans="3:14">
      <c r="C3184" s="21">
        <v>45962</v>
      </c>
      <c r="D3184" s="20" t="s">
        <v>13</v>
      </c>
      <c r="E3184" s="20" t="s">
        <v>530</v>
      </c>
      <c r="F3184" s="20" t="s">
        <v>531</v>
      </c>
      <c r="G3184" s="20">
        <v>857</v>
      </c>
      <c r="H3184" s="25">
        <v>0.63888888888888884</v>
      </c>
      <c r="I3184" s="25">
        <v>0.75694444444444442</v>
      </c>
      <c r="J3184" s="20">
        <v>31</v>
      </c>
      <c r="K3184" s="20">
        <v>0</v>
      </c>
      <c r="L3184" s="20">
        <v>31</v>
      </c>
      <c r="M3184" s="26">
        <v>0</v>
      </c>
      <c r="N3184" s="20"/>
    </row>
    <row r="3185" spans="3:14">
      <c r="C3185" s="21">
        <v>45962</v>
      </c>
      <c r="D3185" s="20" t="s">
        <v>261</v>
      </c>
      <c r="E3185" s="20" t="s">
        <v>252</v>
      </c>
      <c r="F3185" s="20" t="s">
        <v>272</v>
      </c>
      <c r="G3185" s="20">
        <v>1794</v>
      </c>
      <c r="H3185" s="25">
        <v>0.79166666666666663</v>
      </c>
      <c r="I3185" s="25">
        <v>0.84375</v>
      </c>
      <c r="J3185" s="20">
        <v>45</v>
      </c>
      <c r="K3185" s="20">
        <v>6</v>
      </c>
      <c r="L3185" s="20">
        <v>39</v>
      </c>
      <c r="M3185" s="26">
        <v>13.333333333333334</v>
      </c>
      <c r="N3185" s="20"/>
    </row>
    <row r="3186" spans="3:14">
      <c r="C3186" s="21">
        <v>45962</v>
      </c>
      <c r="D3186" s="20" t="s">
        <v>530</v>
      </c>
      <c r="E3186" s="20" t="s">
        <v>13</v>
      </c>
      <c r="F3186" s="20" t="s">
        <v>531</v>
      </c>
      <c r="G3186" s="20">
        <v>858</v>
      </c>
      <c r="H3186" s="25">
        <v>0.86805555555555558</v>
      </c>
      <c r="I3186" s="25">
        <v>0.625</v>
      </c>
      <c r="J3186" s="20">
        <v>31</v>
      </c>
      <c r="K3186" s="20">
        <v>0</v>
      </c>
      <c r="L3186" s="20">
        <v>31</v>
      </c>
      <c r="M3186" s="26">
        <v>0</v>
      </c>
      <c r="N3186" s="20"/>
    </row>
    <row r="3187" spans="3:14">
      <c r="C3187" s="21">
        <v>45963</v>
      </c>
      <c r="D3187" s="20" t="s">
        <v>33</v>
      </c>
      <c r="E3187" s="20" t="s">
        <v>147</v>
      </c>
      <c r="F3187" s="20" t="s">
        <v>181</v>
      </c>
      <c r="G3187" s="20">
        <v>1304</v>
      </c>
      <c r="H3187" s="25">
        <v>0.50347222222222221</v>
      </c>
      <c r="I3187" s="25">
        <v>0.77083333333333337</v>
      </c>
      <c r="J3187" s="20">
        <v>6</v>
      </c>
      <c r="K3187" s="20">
        <v>0</v>
      </c>
      <c r="L3187" s="20">
        <v>6</v>
      </c>
      <c r="M3187" s="26">
        <v>0</v>
      </c>
      <c r="N3187" s="20"/>
    </row>
    <row r="3188" spans="3:14">
      <c r="C3188" s="21">
        <v>45963</v>
      </c>
      <c r="D3188" s="20" t="s">
        <v>354</v>
      </c>
      <c r="E3188" s="20" t="s">
        <v>36</v>
      </c>
      <c r="F3188" s="20" t="s">
        <v>355</v>
      </c>
      <c r="G3188" s="20">
        <v>107</v>
      </c>
      <c r="H3188" s="25">
        <v>0.44791666666666669</v>
      </c>
      <c r="I3188" s="25">
        <v>0.61458333333333337</v>
      </c>
      <c r="J3188" s="20">
        <v>12</v>
      </c>
      <c r="K3188" s="20">
        <v>0</v>
      </c>
      <c r="L3188" s="20">
        <v>12</v>
      </c>
      <c r="M3188" s="26">
        <v>0</v>
      </c>
      <c r="N3188" s="20"/>
    </row>
    <row r="3189" spans="3:14">
      <c r="C3189" s="21">
        <v>45963</v>
      </c>
      <c r="D3189" s="20" t="s">
        <v>484</v>
      </c>
      <c r="E3189" s="20" t="s">
        <v>563</v>
      </c>
      <c r="F3189" s="20" t="s">
        <v>548</v>
      </c>
      <c r="G3189" s="20">
        <v>906</v>
      </c>
      <c r="H3189" s="25">
        <v>0.77083333333333337</v>
      </c>
      <c r="I3189" s="25">
        <v>0.83680555555555558</v>
      </c>
      <c r="J3189" s="20">
        <v>12</v>
      </c>
      <c r="K3189" s="20">
        <v>0</v>
      </c>
      <c r="L3189" s="20">
        <v>12</v>
      </c>
      <c r="M3189" s="26">
        <v>0</v>
      </c>
      <c r="N3189" s="20"/>
    </row>
    <row r="3190" spans="3:14">
      <c r="C3190" s="21">
        <v>45963</v>
      </c>
      <c r="D3190" s="20" t="s">
        <v>484</v>
      </c>
      <c r="E3190" s="20" t="s">
        <v>563</v>
      </c>
      <c r="F3190" s="20" t="s">
        <v>548</v>
      </c>
      <c r="G3190" s="20">
        <v>914</v>
      </c>
      <c r="H3190" s="25">
        <v>0.86458333333333337</v>
      </c>
      <c r="I3190" s="25">
        <v>0.93402777777777779</v>
      </c>
      <c r="J3190" s="20">
        <v>20</v>
      </c>
      <c r="K3190" s="20">
        <v>2</v>
      </c>
      <c r="L3190" s="20">
        <v>18</v>
      </c>
      <c r="M3190" s="26">
        <v>10</v>
      </c>
      <c r="N3190" s="20"/>
    </row>
    <row r="3191" spans="3:14">
      <c r="C3191" s="21">
        <v>45963</v>
      </c>
      <c r="D3191" s="20" t="s">
        <v>111</v>
      </c>
      <c r="E3191" s="20" t="s">
        <v>410</v>
      </c>
      <c r="F3191" s="20" t="s">
        <v>265</v>
      </c>
      <c r="G3191" s="20">
        <v>406</v>
      </c>
      <c r="H3191" s="25">
        <v>0.37847222222222221</v>
      </c>
      <c r="I3191" s="25">
        <v>0.75347222222222221</v>
      </c>
      <c r="J3191" s="20">
        <v>27</v>
      </c>
      <c r="K3191" s="20">
        <v>0</v>
      </c>
      <c r="L3191" s="20">
        <v>27</v>
      </c>
      <c r="M3191" s="26">
        <v>0</v>
      </c>
      <c r="N3191" s="20"/>
    </row>
    <row r="3192" spans="3:14">
      <c r="C3192" s="21">
        <v>45963</v>
      </c>
      <c r="D3192" s="20" t="s">
        <v>36</v>
      </c>
      <c r="E3192" s="20" t="s">
        <v>354</v>
      </c>
      <c r="F3192" s="20" t="s">
        <v>355</v>
      </c>
      <c r="G3192" s="20">
        <v>108</v>
      </c>
      <c r="H3192" s="25">
        <v>0.64930555555555558</v>
      </c>
      <c r="I3192" s="25">
        <v>0.875</v>
      </c>
      <c r="J3192" s="20">
        <v>12</v>
      </c>
      <c r="K3192" s="20">
        <v>0</v>
      </c>
      <c r="L3192" s="20">
        <v>12</v>
      </c>
      <c r="M3192" s="26">
        <v>0</v>
      </c>
      <c r="N3192" s="20"/>
    </row>
    <row r="3193" spans="3:14">
      <c r="C3193" s="21">
        <v>45963</v>
      </c>
      <c r="D3193" s="20" t="s">
        <v>36</v>
      </c>
      <c r="E3193" s="20" t="s">
        <v>484</v>
      </c>
      <c r="F3193" s="20" t="s">
        <v>548</v>
      </c>
      <c r="G3193" s="20">
        <v>711</v>
      </c>
      <c r="H3193" s="25">
        <v>0.49305555555555558</v>
      </c>
      <c r="I3193" s="25">
        <v>0.65277777777777779</v>
      </c>
      <c r="J3193" s="20">
        <v>12</v>
      </c>
      <c r="K3193" s="20">
        <v>0</v>
      </c>
      <c r="L3193" s="20">
        <v>12</v>
      </c>
      <c r="M3193" s="26">
        <v>0</v>
      </c>
      <c r="N3193" s="20"/>
    </row>
    <row r="3194" spans="3:14">
      <c r="C3194" s="21">
        <v>45963</v>
      </c>
      <c r="D3194" s="20" t="s">
        <v>36</v>
      </c>
      <c r="E3194" s="20" t="s">
        <v>147</v>
      </c>
      <c r="F3194" s="20" t="s">
        <v>181</v>
      </c>
      <c r="G3194" s="20">
        <v>1854</v>
      </c>
      <c r="H3194" s="25">
        <v>0.47569444444444442</v>
      </c>
      <c r="I3194" s="25">
        <v>0.71180555555555558</v>
      </c>
      <c r="J3194" s="20">
        <v>10</v>
      </c>
      <c r="K3194" s="20">
        <v>0</v>
      </c>
      <c r="L3194" s="20">
        <v>10</v>
      </c>
      <c r="M3194" s="26">
        <v>0</v>
      </c>
      <c r="N3194" s="20"/>
    </row>
    <row r="3195" spans="3:14">
      <c r="C3195" s="21">
        <v>45963</v>
      </c>
      <c r="D3195" s="20" t="s">
        <v>37</v>
      </c>
      <c r="E3195" s="20" t="s">
        <v>147</v>
      </c>
      <c r="F3195" s="20" t="s">
        <v>181</v>
      </c>
      <c r="G3195" s="20">
        <v>1318</v>
      </c>
      <c r="H3195" s="25">
        <v>0.72222222222222221</v>
      </c>
      <c r="I3195" s="25">
        <v>0.97222222222222221</v>
      </c>
      <c r="J3195" s="20">
        <v>10</v>
      </c>
      <c r="K3195" s="20">
        <v>0</v>
      </c>
      <c r="L3195" s="20">
        <v>10</v>
      </c>
      <c r="M3195" s="26">
        <v>0</v>
      </c>
      <c r="N3195" s="20"/>
    </row>
    <row r="3196" spans="3:14">
      <c r="C3196" s="21">
        <v>45963</v>
      </c>
      <c r="D3196" s="20" t="s">
        <v>139</v>
      </c>
      <c r="E3196" s="20" t="s">
        <v>553</v>
      </c>
      <c r="F3196" s="20" t="s">
        <v>400</v>
      </c>
      <c r="G3196" s="20">
        <v>1335</v>
      </c>
      <c r="H3196" s="25">
        <v>0.10069444444444445</v>
      </c>
      <c r="I3196" s="25">
        <v>0.31597222222222221</v>
      </c>
      <c r="J3196" s="20">
        <v>19</v>
      </c>
      <c r="K3196" s="20">
        <v>4</v>
      </c>
      <c r="L3196" s="20">
        <v>15</v>
      </c>
      <c r="M3196" s="26">
        <v>21.05263157894737</v>
      </c>
      <c r="N3196" s="20"/>
    </row>
    <row r="3197" spans="3:14">
      <c r="C3197" s="21">
        <v>45963</v>
      </c>
      <c r="D3197" s="20" t="s">
        <v>147</v>
      </c>
      <c r="E3197" s="20" t="s">
        <v>33</v>
      </c>
      <c r="F3197" s="20" t="s">
        <v>181</v>
      </c>
      <c r="G3197" s="20">
        <v>1305</v>
      </c>
      <c r="H3197" s="25">
        <v>0.55208333333333337</v>
      </c>
      <c r="I3197" s="25">
        <v>0.70833333333333337</v>
      </c>
      <c r="J3197" s="20">
        <v>10</v>
      </c>
      <c r="K3197" s="20">
        <v>2</v>
      </c>
      <c r="L3197" s="20">
        <v>8</v>
      </c>
      <c r="M3197" s="26">
        <v>20</v>
      </c>
      <c r="N3197" s="20"/>
    </row>
    <row r="3198" spans="3:14">
      <c r="C3198" s="21">
        <v>45963</v>
      </c>
      <c r="D3198" s="20" t="s">
        <v>147</v>
      </c>
      <c r="E3198" s="20" t="s">
        <v>180</v>
      </c>
      <c r="F3198" s="20" t="s">
        <v>181</v>
      </c>
      <c r="G3198" s="20">
        <v>2018</v>
      </c>
      <c r="H3198" s="25">
        <v>0.78819444444444442</v>
      </c>
      <c r="I3198" s="25">
        <v>0.84722222222222221</v>
      </c>
      <c r="J3198" s="20">
        <v>10</v>
      </c>
      <c r="K3198" s="20">
        <v>0</v>
      </c>
      <c r="L3198" s="20">
        <v>10</v>
      </c>
      <c r="M3198" s="26">
        <v>0</v>
      </c>
      <c r="N3198" s="20"/>
    </row>
    <row r="3199" spans="3:14">
      <c r="C3199" s="21">
        <v>45963</v>
      </c>
      <c r="D3199" s="20" t="s">
        <v>147</v>
      </c>
      <c r="E3199" s="20" t="s">
        <v>180</v>
      </c>
      <c r="F3199" s="20" t="s">
        <v>181</v>
      </c>
      <c r="G3199" s="20">
        <v>2020</v>
      </c>
      <c r="H3199" s="25">
        <v>0.86458333333333337</v>
      </c>
      <c r="I3199" s="25">
        <v>0.92361111111111116</v>
      </c>
      <c r="J3199" s="20">
        <v>28</v>
      </c>
      <c r="K3199" s="20">
        <v>5</v>
      </c>
      <c r="L3199" s="20">
        <v>23</v>
      </c>
      <c r="M3199" s="26">
        <v>17.857142857142858</v>
      </c>
      <c r="N3199" s="20"/>
    </row>
    <row r="3200" spans="3:14">
      <c r="C3200" s="21">
        <v>45963</v>
      </c>
      <c r="D3200" s="20" t="s">
        <v>147</v>
      </c>
      <c r="E3200" s="20" t="s">
        <v>36</v>
      </c>
      <c r="F3200" s="20" t="s">
        <v>181</v>
      </c>
      <c r="G3200" s="20">
        <v>1855</v>
      </c>
      <c r="H3200" s="25">
        <v>0.59722222222222221</v>
      </c>
      <c r="I3200" s="25">
        <v>0.71180555555555558</v>
      </c>
      <c r="J3200" s="20">
        <v>16</v>
      </c>
      <c r="K3200" s="20">
        <v>0</v>
      </c>
      <c r="L3200" s="20">
        <v>16</v>
      </c>
      <c r="M3200" s="26">
        <v>0</v>
      </c>
      <c r="N3200" s="20"/>
    </row>
    <row r="3201" spans="3:14">
      <c r="C3201" s="21">
        <v>45963</v>
      </c>
      <c r="D3201" s="20" t="s">
        <v>147</v>
      </c>
      <c r="E3201" s="20" t="s">
        <v>37</v>
      </c>
      <c r="F3201" s="20" t="s">
        <v>181</v>
      </c>
      <c r="G3201" s="20">
        <v>1317</v>
      </c>
      <c r="H3201" s="25">
        <v>0.58680555555555558</v>
      </c>
      <c r="I3201" s="25">
        <v>0.72569444444444442</v>
      </c>
      <c r="J3201" s="20">
        <v>16</v>
      </c>
      <c r="K3201" s="20">
        <v>0</v>
      </c>
      <c r="L3201" s="20">
        <v>16</v>
      </c>
      <c r="M3201" s="26">
        <v>0</v>
      </c>
      <c r="N3201" s="20"/>
    </row>
    <row r="3202" spans="3:14">
      <c r="C3202" s="21">
        <v>45963</v>
      </c>
      <c r="D3202" s="20" t="s">
        <v>147</v>
      </c>
      <c r="E3202" s="20" t="s">
        <v>550</v>
      </c>
      <c r="F3202" s="20" t="s">
        <v>181</v>
      </c>
      <c r="G3202" s="20">
        <v>726</v>
      </c>
      <c r="H3202" s="25">
        <v>5.9027777777777776E-2</v>
      </c>
      <c r="I3202" s="25">
        <v>0.45833333333333331</v>
      </c>
      <c r="J3202" s="20">
        <v>15</v>
      </c>
      <c r="K3202" s="20">
        <v>0</v>
      </c>
      <c r="L3202" s="20">
        <v>15</v>
      </c>
      <c r="M3202" s="26">
        <v>0</v>
      </c>
      <c r="N3202" s="20"/>
    </row>
    <row r="3203" spans="3:14">
      <c r="C3203" s="21">
        <v>45963</v>
      </c>
      <c r="D3203" s="20" t="s">
        <v>147</v>
      </c>
      <c r="E3203" s="20" t="s">
        <v>13</v>
      </c>
      <c r="F3203" s="20" t="s">
        <v>181</v>
      </c>
      <c r="G3203" s="20">
        <v>1859</v>
      </c>
      <c r="H3203" s="25">
        <v>0.55208333333333337</v>
      </c>
      <c r="I3203" s="25">
        <v>0.70138888888888884</v>
      </c>
      <c r="J3203" s="20">
        <v>26</v>
      </c>
      <c r="K3203" s="20">
        <v>2</v>
      </c>
      <c r="L3203" s="20">
        <v>24</v>
      </c>
      <c r="M3203" s="26">
        <v>7.6923076923076925</v>
      </c>
      <c r="N3203" s="20"/>
    </row>
    <row r="3204" spans="3:14">
      <c r="C3204" s="21">
        <v>45963</v>
      </c>
      <c r="D3204" s="20" t="s">
        <v>147</v>
      </c>
      <c r="E3204" s="20" t="s">
        <v>22</v>
      </c>
      <c r="F3204" s="20" t="s">
        <v>181</v>
      </c>
      <c r="G3204" s="20">
        <v>1313</v>
      </c>
      <c r="H3204" s="25">
        <v>0.59375</v>
      </c>
      <c r="I3204" s="25">
        <v>0.72569444444444442</v>
      </c>
      <c r="J3204" s="20">
        <v>10</v>
      </c>
      <c r="K3204" s="20">
        <v>0</v>
      </c>
      <c r="L3204" s="20">
        <v>10</v>
      </c>
      <c r="M3204" s="26">
        <v>0</v>
      </c>
      <c r="N3204" s="20"/>
    </row>
    <row r="3205" spans="3:14">
      <c r="C3205" s="21">
        <v>45963</v>
      </c>
      <c r="D3205" s="20" t="s">
        <v>13</v>
      </c>
      <c r="E3205" s="20" t="s">
        <v>484</v>
      </c>
      <c r="F3205" s="20" t="s">
        <v>548</v>
      </c>
      <c r="G3205" s="20">
        <v>701</v>
      </c>
      <c r="H3205" s="25">
        <v>0.54513888888888884</v>
      </c>
      <c r="I3205" s="25">
        <v>0.72916666666666663</v>
      </c>
      <c r="J3205" s="20">
        <v>20</v>
      </c>
      <c r="K3205" s="20">
        <v>2</v>
      </c>
      <c r="L3205" s="20">
        <v>18</v>
      </c>
      <c r="M3205" s="26">
        <v>10</v>
      </c>
      <c r="N3205" s="20"/>
    </row>
    <row r="3206" spans="3:14">
      <c r="C3206" s="21">
        <v>45963</v>
      </c>
      <c r="D3206" s="20" t="s">
        <v>13</v>
      </c>
      <c r="E3206" s="20" t="s">
        <v>147</v>
      </c>
      <c r="F3206" s="20" t="s">
        <v>181</v>
      </c>
      <c r="G3206" s="20">
        <v>1858</v>
      </c>
      <c r="H3206" s="25">
        <v>0.5</v>
      </c>
      <c r="I3206" s="25">
        <v>0.76041666666666663</v>
      </c>
      <c r="J3206" s="20">
        <v>16</v>
      </c>
      <c r="K3206" s="20">
        <v>5</v>
      </c>
      <c r="L3206" s="20">
        <v>11</v>
      </c>
      <c r="M3206" s="26">
        <v>31.25</v>
      </c>
      <c r="N3206" s="20"/>
    </row>
    <row r="3207" spans="3:14">
      <c r="C3207" s="21">
        <v>45963</v>
      </c>
      <c r="D3207" s="20" t="s">
        <v>234</v>
      </c>
      <c r="E3207" s="20" t="s">
        <v>22</v>
      </c>
      <c r="F3207" s="20" t="s">
        <v>549</v>
      </c>
      <c r="G3207" s="20">
        <v>5118</v>
      </c>
      <c r="H3207" s="25">
        <v>0.58333333333333337</v>
      </c>
      <c r="I3207" s="25">
        <v>0.68402777777777779</v>
      </c>
      <c r="J3207" s="20">
        <v>189</v>
      </c>
      <c r="K3207" s="20">
        <v>82</v>
      </c>
      <c r="L3207" s="20">
        <v>107</v>
      </c>
      <c r="M3207" s="26">
        <v>43.386243386243386</v>
      </c>
      <c r="N3207" s="20"/>
    </row>
    <row r="3208" spans="3:14">
      <c r="C3208" s="21">
        <v>45963</v>
      </c>
      <c r="D3208" s="20" t="s">
        <v>22</v>
      </c>
      <c r="E3208" s="20" t="s">
        <v>147</v>
      </c>
      <c r="F3208" s="20" t="s">
        <v>181</v>
      </c>
      <c r="G3208" s="20">
        <v>1302</v>
      </c>
      <c r="H3208" s="25">
        <v>0.50694444444444442</v>
      </c>
      <c r="I3208" s="25">
        <v>0.75347222222222221</v>
      </c>
      <c r="J3208" s="20">
        <v>6</v>
      </c>
      <c r="K3208" s="20">
        <v>0</v>
      </c>
      <c r="L3208" s="20">
        <v>6</v>
      </c>
      <c r="M3208" s="26">
        <v>0</v>
      </c>
      <c r="N3208" s="20"/>
    </row>
    <row r="3209" spans="3:14">
      <c r="C3209" s="21">
        <v>45963</v>
      </c>
      <c r="D3209" s="20" t="s">
        <v>24</v>
      </c>
      <c r="E3209" s="20" t="s">
        <v>173</v>
      </c>
      <c r="F3209" s="20" t="s">
        <v>174</v>
      </c>
      <c r="G3209" s="20">
        <v>7031</v>
      </c>
      <c r="H3209" s="25">
        <v>0.63541666666666663</v>
      </c>
      <c r="I3209" s="25">
        <v>0.85069444444444442</v>
      </c>
      <c r="J3209" s="20">
        <v>37</v>
      </c>
      <c r="K3209" s="20">
        <v>37</v>
      </c>
      <c r="L3209" s="20">
        <v>0</v>
      </c>
      <c r="M3209" s="26">
        <v>100</v>
      </c>
      <c r="N3209" s="20"/>
    </row>
    <row r="3210" spans="3:14">
      <c r="C3210" s="21">
        <v>45964</v>
      </c>
      <c r="D3210" s="20" t="s">
        <v>36</v>
      </c>
      <c r="E3210" s="20" t="s">
        <v>183</v>
      </c>
      <c r="F3210" s="20" t="s">
        <v>174</v>
      </c>
      <c r="G3210" s="20">
        <v>1336</v>
      </c>
      <c r="H3210" s="25">
        <v>0.58680555555555558</v>
      </c>
      <c r="I3210" s="25">
        <v>0.82291666666666663</v>
      </c>
      <c r="J3210" s="20">
        <v>10</v>
      </c>
      <c r="K3210" s="20">
        <v>0</v>
      </c>
      <c r="L3210" s="20">
        <v>10</v>
      </c>
      <c r="M3210" s="26">
        <v>0</v>
      </c>
      <c r="N3210" s="20"/>
    </row>
    <row r="3211" spans="3:14">
      <c r="C3211" s="21">
        <v>45964</v>
      </c>
      <c r="D3211" s="20" t="s">
        <v>37</v>
      </c>
      <c r="E3211" s="20" t="s">
        <v>183</v>
      </c>
      <c r="F3211" s="20" t="s">
        <v>561</v>
      </c>
      <c r="G3211" s="20">
        <v>2722</v>
      </c>
      <c r="H3211" s="25">
        <v>0.67013888888888884</v>
      </c>
      <c r="I3211" s="25">
        <v>0.93055555555555558</v>
      </c>
      <c r="J3211" s="20">
        <v>10</v>
      </c>
      <c r="K3211" s="20">
        <v>0</v>
      </c>
      <c r="L3211" s="20">
        <v>10</v>
      </c>
      <c r="M3211" s="26">
        <v>0</v>
      </c>
      <c r="N3211" s="20"/>
    </row>
    <row r="3212" spans="3:14">
      <c r="C3212" s="21">
        <v>45964</v>
      </c>
      <c r="D3212" s="20" t="s">
        <v>173</v>
      </c>
      <c r="E3212" s="20" t="s">
        <v>36</v>
      </c>
      <c r="F3212" s="20" t="s">
        <v>174</v>
      </c>
      <c r="G3212" s="20">
        <v>1335</v>
      </c>
      <c r="H3212" s="25">
        <v>0.40277777777777779</v>
      </c>
      <c r="I3212" s="25">
        <v>0.54513888888888884</v>
      </c>
      <c r="J3212" s="20">
        <v>10</v>
      </c>
      <c r="K3212" s="20">
        <v>3</v>
      </c>
      <c r="L3212" s="20">
        <v>7</v>
      </c>
      <c r="M3212" s="26">
        <v>30</v>
      </c>
      <c r="N3212" s="20"/>
    </row>
    <row r="3213" spans="3:14">
      <c r="C3213" s="21">
        <v>45964</v>
      </c>
      <c r="D3213" s="20" t="s">
        <v>173</v>
      </c>
      <c r="E3213" s="20" t="s">
        <v>37</v>
      </c>
      <c r="F3213" s="20" t="s">
        <v>561</v>
      </c>
      <c r="G3213" s="20">
        <v>2721</v>
      </c>
      <c r="H3213" s="25">
        <v>0.45833333333333331</v>
      </c>
      <c r="I3213" s="25">
        <v>0.62847222222222221</v>
      </c>
      <c r="J3213" s="20">
        <v>10</v>
      </c>
      <c r="K3213" s="20">
        <v>0</v>
      </c>
      <c r="L3213" s="20">
        <v>10</v>
      </c>
      <c r="M3213" s="26">
        <v>0</v>
      </c>
      <c r="N3213" s="20"/>
    </row>
    <row r="3214" spans="3:14">
      <c r="C3214" s="21">
        <v>45964</v>
      </c>
      <c r="D3214" s="20" t="s">
        <v>173</v>
      </c>
      <c r="E3214" s="20" t="s">
        <v>13</v>
      </c>
      <c r="F3214" s="20" t="s">
        <v>174</v>
      </c>
      <c r="G3214" s="20">
        <v>1002</v>
      </c>
      <c r="H3214" s="25">
        <v>0.3125</v>
      </c>
      <c r="I3214" s="25">
        <v>0.4861111111111111</v>
      </c>
      <c r="J3214" s="20">
        <v>20</v>
      </c>
      <c r="K3214" s="20">
        <v>0</v>
      </c>
      <c r="L3214" s="20">
        <v>20</v>
      </c>
      <c r="M3214" s="26">
        <v>0</v>
      </c>
      <c r="N3214" s="20"/>
    </row>
    <row r="3215" spans="3:14">
      <c r="C3215" s="21">
        <v>45964</v>
      </c>
      <c r="D3215" s="20" t="s">
        <v>552</v>
      </c>
      <c r="E3215" s="20" t="s">
        <v>147</v>
      </c>
      <c r="F3215" s="20" t="s">
        <v>181</v>
      </c>
      <c r="G3215" s="20">
        <v>761</v>
      </c>
      <c r="H3215" s="25">
        <v>0.1076388888888889</v>
      </c>
      <c r="I3215" s="25">
        <v>0.27083333333333331</v>
      </c>
      <c r="J3215" s="20">
        <v>27</v>
      </c>
      <c r="K3215" s="20">
        <v>0</v>
      </c>
      <c r="L3215" s="20">
        <v>27</v>
      </c>
      <c r="M3215" s="26">
        <v>0</v>
      </c>
      <c r="N3215" s="20"/>
    </row>
    <row r="3216" spans="3:14">
      <c r="C3216" s="21">
        <v>45964</v>
      </c>
      <c r="D3216" s="20" t="s">
        <v>52</v>
      </c>
      <c r="E3216" s="20" t="s">
        <v>183</v>
      </c>
      <c r="F3216" s="20" t="s">
        <v>174</v>
      </c>
      <c r="G3216" s="20">
        <v>1010</v>
      </c>
      <c r="H3216" s="25">
        <v>0.74305555555555558</v>
      </c>
      <c r="I3216" s="25">
        <v>6.9444444444444441E-3</v>
      </c>
      <c r="J3216" s="20">
        <v>88</v>
      </c>
      <c r="K3216" s="20">
        <v>73</v>
      </c>
      <c r="L3216" s="20">
        <v>15</v>
      </c>
      <c r="M3216" s="26">
        <v>82.954545454545453</v>
      </c>
      <c r="N3216" s="20"/>
    </row>
    <row r="3217" spans="3:14">
      <c r="C3217" s="21">
        <v>45964</v>
      </c>
      <c r="D3217" s="20" t="s">
        <v>147</v>
      </c>
      <c r="E3217" s="20" t="s">
        <v>180</v>
      </c>
      <c r="F3217" s="20" t="s">
        <v>181</v>
      </c>
      <c r="G3217" s="20">
        <v>2022</v>
      </c>
      <c r="H3217" s="25">
        <v>9.0277777777777776E-2</v>
      </c>
      <c r="I3217" s="25">
        <v>0.15277777777777779</v>
      </c>
      <c r="J3217" s="20">
        <v>10</v>
      </c>
      <c r="K3217" s="20">
        <v>0</v>
      </c>
      <c r="L3217" s="20">
        <v>10</v>
      </c>
      <c r="M3217" s="26">
        <v>0</v>
      </c>
      <c r="N3217" s="20"/>
    </row>
    <row r="3218" spans="3:14">
      <c r="C3218" s="21">
        <v>45964</v>
      </c>
      <c r="D3218" s="20" t="s">
        <v>147</v>
      </c>
      <c r="E3218" s="20" t="s">
        <v>13</v>
      </c>
      <c r="F3218" s="20" t="s">
        <v>181</v>
      </c>
      <c r="G3218" s="20">
        <v>1857</v>
      </c>
      <c r="H3218" s="25">
        <v>0.34027777777777779</v>
      </c>
      <c r="I3218" s="25">
        <v>0.4548611111111111</v>
      </c>
      <c r="J3218" s="20">
        <v>27</v>
      </c>
      <c r="K3218" s="20">
        <v>0</v>
      </c>
      <c r="L3218" s="20">
        <v>27</v>
      </c>
      <c r="M3218" s="26">
        <v>0</v>
      </c>
      <c r="N3218" s="20"/>
    </row>
    <row r="3219" spans="3:14">
      <c r="C3219" s="21">
        <v>45964</v>
      </c>
      <c r="D3219" s="20" t="s">
        <v>147</v>
      </c>
      <c r="E3219" s="20" t="s">
        <v>55</v>
      </c>
      <c r="F3219" s="20" t="s">
        <v>549</v>
      </c>
      <c r="G3219" s="20">
        <v>5116</v>
      </c>
      <c r="H3219" s="25">
        <v>0.59722222222222221</v>
      </c>
      <c r="I3219" s="25">
        <v>0.63194444444444442</v>
      </c>
      <c r="J3219" s="20">
        <v>189</v>
      </c>
      <c r="K3219" s="20">
        <v>147</v>
      </c>
      <c r="L3219" s="20">
        <v>42</v>
      </c>
      <c r="M3219" s="26">
        <v>77.777777777777771</v>
      </c>
      <c r="N3219" s="20"/>
    </row>
    <row r="3220" spans="3:14">
      <c r="C3220" s="21">
        <v>45964</v>
      </c>
      <c r="D3220" s="20" t="s">
        <v>13</v>
      </c>
      <c r="E3220" s="20" t="s">
        <v>147</v>
      </c>
      <c r="F3220" s="20" t="s">
        <v>181</v>
      </c>
      <c r="G3220" s="20">
        <v>1358</v>
      </c>
      <c r="H3220" s="25">
        <v>0.61458333333333337</v>
      </c>
      <c r="I3220" s="25">
        <v>0.83333333333333337</v>
      </c>
      <c r="J3220" s="20">
        <v>27</v>
      </c>
      <c r="K3220" s="20">
        <v>0</v>
      </c>
      <c r="L3220" s="20">
        <v>27</v>
      </c>
      <c r="M3220" s="26">
        <v>0</v>
      </c>
      <c r="N3220" s="20"/>
    </row>
    <row r="3221" spans="3:14">
      <c r="C3221" s="21">
        <v>45964</v>
      </c>
      <c r="D3221" s="20" t="s">
        <v>13</v>
      </c>
      <c r="E3221" s="20" t="s">
        <v>183</v>
      </c>
      <c r="F3221" s="20" t="s">
        <v>174</v>
      </c>
      <c r="G3221" s="20">
        <v>1002</v>
      </c>
      <c r="H3221" s="25">
        <v>0.52777777777777779</v>
      </c>
      <c r="I3221" s="25">
        <v>0.77777777777777779</v>
      </c>
      <c r="J3221" s="20">
        <v>20</v>
      </c>
      <c r="K3221" s="20">
        <v>0</v>
      </c>
      <c r="L3221" s="20">
        <v>20</v>
      </c>
      <c r="M3221" s="26">
        <v>0</v>
      </c>
      <c r="N3221" s="20"/>
    </row>
    <row r="3222" spans="3:14">
      <c r="C3222" s="21">
        <v>45964</v>
      </c>
      <c r="D3222" s="20" t="s">
        <v>13</v>
      </c>
      <c r="E3222" s="20" t="s">
        <v>294</v>
      </c>
      <c r="F3222" s="20" t="s">
        <v>295</v>
      </c>
      <c r="G3222" s="20">
        <v>472</v>
      </c>
      <c r="H3222" s="25">
        <v>0.44791666666666669</v>
      </c>
      <c r="I3222" s="25">
        <v>0.63194444444444442</v>
      </c>
      <c r="J3222" s="20">
        <v>40</v>
      </c>
      <c r="K3222" s="20">
        <v>6</v>
      </c>
      <c r="L3222" s="20">
        <v>34</v>
      </c>
      <c r="M3222" s="26">
        <v>15</v>
      </c>
      <c r="N3222" s="20"/>
    </row>
    <row r="3223" spans="3:14">
      <c r="C3223" s="21">
        <v>45964</v>
      </c>
      <c r="D3223" s="20" t="s">
        <v>153</v>
      </c>
      <c r="E3223" s="20" t="s">
        <v>111</v>
      </c>
      <c r="F3223" s="20" t="s">
        <v>265</v>
      </c>
      <c r="G3223" s="20">
        <v>867</v>
      </c>
      <c r="H3223" s="25">
        <v>0.74652777777777779</v>
      </c>
      <c r="I3223" s="25">
        <v>2.0833333333333332E-2</v>
      </c>
      <c r="J3223" s="20">
        <v>27</v>
      </c>
      <c r="K3223" s="20">
        <v>27</v>
      </c>
      <c r="L3223" s="20">
        <v>0</v>
      </c>
      <c r="M3223" s="26">
        <v>100</v>
      </c>
      <c r="N3223" s="20"/>
    </row>
    <row r="3224" spans="3:14">
      <c r="C3224" s="21">
        <v>45964</v>
      </c>
      <c r="D3224" s="20" t="s">
        <v>350</v>
      </c>
      <c r="E3224" s="20" t="s">
        <v>33</v>
      </c>
      <c r="F3224" s="20" t="s">
        <v>278</v>
      </c>
      <c r="G3224" s="20">
        <v>898</v>
      </c>
      <c r="H3224" s="25">
        <v>0.33333333333333331</v>
      </c>
      <c r="I3224" s="25">
        <v>0.50694444444444442</v>
      </c>
      <c r="J3224" s="20">
        <v>80</v>
      </c>
      <c r="K3224" s="20">
        <v>80</v>
      </c>
      <c r="L3224" s="20">
        <v>0</v>
      </c>
      <c r="M3224" s="26">
        <v>100</v>
      </c>
      <c r="N3224" s="20"/>
    </row>
    <row r="3225" spans="3:14">
      <c r="C3225" s="21">
        <v>45965</v>
      </c>
      <c r="D3225" s="20" t="s">
        <v>111</v>
      </c>
      <c r="E3225" s="20" t="s">
        <v>13</v>
      </c>
      <c r="F3225" s="20" t="s">
        <v>265</v>
      </c>
      <c r="G3225" s="20">
        <v>101</v>
      </c>
      <c r="H3225" s="25">
        <v>0.10416666666666667</v>
      </c>
      <c r="I3225" s="25">
        <v>0.31944444444444442</v>
      </c>
      <c r="J3225" s="20">
        <v>27</v>
      </c>
      <c r="K3225" s="20">
        <v>27</v>
      </c>
      <c r="L3225" s="20">
        <v>0</v>
      </c>
      <c r="M3225" s="26">
        <v>100</v>
      </c>
      <c r="N3225" s="20"/>
    </row>
    <row r="3226" spans="3:14">
      <c r="C3226" s="21">
        <v>45965</v>
      </c>
      <c r="D3226" s="20" t="s">
        <v>147</v>
      </c>
      <c r="E3226" s="20" t="s">
        <v>552</v>
      </c>
      <c r="F3226" s="20" t="s">
        <v>181</v>
      </c>
      <c r="G3226" s="20">
        <v>762</v>
      </c>
      <c r="H3226" s="25">
        <v>2.7777777777777776E-2</v>
      </c>
      <c r="I3226" s="25">
        <v>0.26041666666666669</v>
      </c>
      <c r="J3226" s="20">
        <v>27</v>
      </c>
      <c r="K3226" s="20">
        <v>0</v>
      </c>
      <c r="L3226" s="20">
        <v>27</v>
      </c>
      <c r="M3226" s="26">
        <v>0</v>
      </c>
      <c r="N3226" s="20"/>
    </row>
    <row r="3227" spans="3:14">
      <c r="C3227" s="21">
        <v>45966</v>
      </c>
      <c r="D3227" s="20" t="s">
        <v>562</v>
      </c>
      <c r="E3227" s="20" t="s">
        <v>175</v>
      </c>
      <c r="F3227" s="20" t="s">
        <v>174</v>
      </c>
      <c r="G3227" s="20">
        <v>14</v>
      </c>
      <c r="H3227" s="25">
        <v>0.48958333333333331</v>
      </c>
      <c r="I3227" s="25">
        <v>0.52083333333333337</v>
      </c>
      <c r="J3227" s="20">
        <v>37</v>
      </c>
      <c r="K3227" s="20">
        <v>37</v>
      </c>
      <c r="L3227" s="20">
        <v>0</v>
      </c>
      <c r="M3227" s="26">
        <v>100</v>
      </c>
      <c r="N3227" s="20"/>
    </row>
    <row r="3228" spans="3:14">
      <c r="C3228" s="21">
        <v>45966</v>
      </c>
      <c r="D3228" s="20" t="s">
        <v>185</v>
      </c>
      <c r="E3228" s="20" t="s">
        <v>147</v>
      </c>
      <c r="F3228" s="20" t="s">
        <v>181</v>
      </c>
      <c r="G3228" s="20">
        <v>2333</v>
      </c>
      <c r="H3228" s="25">
        <v>0.79513888888888884</v>
      </c>
      <c r="I3228" s="25">
        <v>0.85763888888888884</v>
      </c>
      <c r="J3228" s="20">
        <v>40</v>
      </c>
      <c r="K3228" s="20">
        <v>4</v>
      </c>
      <c r="L3228" s="20">
        <v>36</v>
      </c>
      <c r="M3228" s="26">
        <v>10</v>
      </c>
      <c r="N3228" s="20"/>
    </row>
    <row r="3229" spans="3:14">
      <c r="C3229" s="21">
        <v>45966</v>
      </c>
      <c r="D3229" s="20" t="s">
        <v>175</v>
      </c>
      <c r="E3229" s="20" t="s">
        <v>173</v>
      </c>
      <c r="F3229" s="20" t="s">
        <v>257</v>
      </c>
      <c r="G3229" s="20">
        <v>8055</v>
      </c>
      <c r="H3229" s="25">
        <v>0.5625</v>
      </c>
      <c r="I3229" s="25">
        <v>0.61458333333333337</v>
      </c>
      <c r="J3229" s="20">
        <v>20</v>
      </c>
      <c r="K3229" s="20">
        <v>0</v>
      </c>
      <c r="L3229" s="20">
        <v>20</v>
      </c>
      <c r="M3229" s="26">
        <v>0</v>
      </c>
      <c r="N3229" s="20"/>
    </row>
    <row r="3230" spans="3:14">
      <c r="C3230" s="21">
        <v>45966</v>
      </c>
      <c r="D3230" s="20" t="s">
        <v>173</v>
      </c>
      <c r="E3230" s="20" t="s">
        <v>562</v>
      </c>
      <c r="F3230" s="20" t="s">
        <v>174</v>
      </c>
      <c r="G3230" s="20">
        <v>13</v>
      </c>
      <c r="H3230" s="25">
        <v>0.3125</v>
      </c>
      <c r="I3230" s="25">
        <v>0.38541666666666669</v>
      </c>
      <c r="J3230" s="20">
        <v>37</v>
      </c>
      <c r="K3230" s="20">
        <v>37</v>
      </c>
      <c r="L3230" s="20">
        <v>0</v>
      </c>
      <c r="M3230" s="26">
        <v>100</v>
      </c>
      <c r="N3230" s="20"/>
    </row>
    <row r="3231" spans="3:14">
      <c r="C3231" s="21">
        <v>45967</v>
      </c>
      <c r="D3231" s="20" t="s">
        <v>13</v>
      </c>
      <c r="E3231" s="20" t="s">
        <v>111</v>
      </c>
      <c r="F3231" s="20" t="s">
        <v>265</v>
      </c>
      <c r="G3231" s="20">
        <v>104</v>
      </c>
      <c r="H3231" s="25">
        <v>0.88541666666666663</v>
      </c>
      <c r="I3231" s="25">
        <v>0.28819444444444442</v>
      </c>
      <c r="J3231" s="20">
        <v>27</v>
      </c>
      <c r="K3231" s="20">
        <v>0</v>
      </c>
      <c r="L3231" s="20">
        <v>27</v>
      </c>
      <c r="M3231" s="26">
        <v>0</v>
      </c>
      <c r="N3231" s="20"/>
    </row>
    <row r="3232" spans="3:14">
      <c r="C3232" s="21">
        <v>45967</v>
      </c>
      <c r="D3232" s="20" t="s">
        <v>277</v>
      </c>
      <c r="E3232" s="20" t="s">
        <v>13</v>
      </c>
      <c r="F3232" s="20" t="s">
        <v>564</v>
      </c>
      <c r="G3232" s="20">
        <v>6742</v>
      </c>
      <c r="H3232" s="25">
        <v>0.42708333333333331</v>
      </c>
      <c r="I3232" s="25">
        <v>0.61111111111111116</v>
      </c>
      <c r="J3232" s="20">
        <v>40</v>
      </c>
      <c r="K3232" s="20">
        <v>0</v>
      </c>
      <c r="L3232" s="20">
        <v>40</v>
      </c>
      <c r="M3232" s="26">
        <v>0</v>
      </c>
      <c r="N3232" s="20"/>
    </row>
    <row r="3233" spans="3:14">
      <c r="C3233" s="21">
        <v>45968</v>
      </c>
      <c r="D3233" s="20" t="s">
        <v>562</v>
      </c>
      <c r="E3233" s="20" t="s">
        <v>173</v>
      </c>
      <c r="F3233" s="20" t="s">
        <v>174</v>
      </c>
      <c r="G3233" s="20">
        <v>1012</v>
      </c>
      <c r="H3233" s="25">
        <v>0.46875</v>
      </c>
      <c r="I3233" s="25">
        <v>0.54166666666666663</v>
      </c>
      <c r="J3233" s="20">
        <v>88</v>
      </c>
      <c r="K3233" s="20">
        <v>73</v>
      </c>
      <c r="L3233" s="20">
        <v>15</v>
      </c>
      <c r="M3233" s="26">
        <v>82.954545454545453</v>
      </c>
      <c r="N3233" s="20"/>
    </row>
    <row r="3234" spans="3:14">
      <c r="C3234" s="21">
        <v>45968</v>
      </c>
      <c r="D3234" s="20" t="s">
        <v>175</v>
      </c>
      <c r="E3234" s="20" t="s">
        <v>562</v>
      </c>
      <c r="F3234" s="20" t="s">
        <v>174</v>
      </c>
      <c r="G3234" s="20">
        <v>1011</v>
      </c>
      <c r="H3234" s="25">
        <v>0.33333333333333331</v>
      </c>
      <c r="I3234" s="25">
        <v>0.36458333333333331</v>
      </c>
      <c r="J3234" s="20">
        <v>88</v>
      </c>
      <c r="K3234" s="20">
        <v>73</v>
      </c>
      <c r="L3234" s="20">
        <v>15</v>
      </c>
      <c r="M3234" s="26">
        <v>82.954545454545453</v>
      </c>
      <c r="N3234" s="20"/>
    </row>
    <row r="3235" spans="3:14">
      <c r="C3235" s="21">
        <v>45968</v>
      </c>
      <c r="D3235" s="20" t="s">
        <v>175</v>
      </c>
      <c r="E3235" s="20" t="s">
        <v>173</v>
      </c>
      <c r="F3235" s="20" t="s">
        <v>257</v>
      </c>
      <c r="G3235" s="20">
        <v>8059</v>
      </c>
      <c r="H3235" s="25">
        <v>0.60416666666666663</v>
      </c>
      <c r="I3235" s="25">
        <v>0.65625</v>
      </c>
      <c r="J3235" s="20">
        <v>10</v>
      </c>
      <c r="K3235" s="20">
        <v>0</v>
      </c>
      <c r="L3235" s="20">
        <v>10</v>
      </c>
      <c r="M3235" s="26">
        <v>0</v>
      </c>
      <c r="N3235" s="20"/>
    </row>
    <row r="3236" spans="3:14">
      <c r="C3236" s="21">
        <v>45968</v>
      </c>
      <c r="D3236" s="20" t="s">
        <v>175</v>
      </c>
      <c r="E3236" s="20" t="s">
        <v>173</v>
      </c>
      <c r="F3236" s="20" t="s">
        <v>174</v>
      </c>
      <c r="G3236" s="20">
        <v>5003</v>
      </c>
      <c r="H3236" s="25">
        <v>0.83333333333333337</v>
      </c>
      <c r="I3236" s="25">
        <v>0.89583333333333337</v>
      </c>
      <c r="J3236" s="20">
        <v>10</v>
      </c>
      <c r="K3236" s="20">
        <v>0</v>
      </c>
      <c r="L3236" s="20">
        <v>10</v>
      </c>
      <c r="M3236" s="26">
        <v>0</v>
      </c>
      <c r="N3236" s="20"/>
    </row>
    <row r="3237" spans="3:14">
      <c r="C3237" s="21">
        <v>45968</v>
      </c>
      <c r="D3237" s="20" t="s">
        <v>175</v>
      </c>
      <c r="E3237" s="20" t="s">
        <v>173</v>
      </c>
      <c r="F3237" s="20" t="s">
        <v>174</v>
      </c>
      <c r="G3237" s="20">
        <v>5033</v>
      </c>
      <c r="H3237" s="25">
        <v>0.83333333333333337</v>
      </c>
      <c r="I3237" s="25">
        <v>0.89583333333333337</v>
      </c>
      <c r="J3237" s="20">
        <v>20</v>
      </c>
      <c r="K3237" s="20">
        <v>0</v>
      </c>
      <c r="L3237" s="20">
        <v>20</v>
      </c>
      <c r="M3237" s="26">
        <v>0</v>
      </c>
      <c r="N3237" s="20"/>
    </row>
    <row r="3238" spans="3:14">
      <c r="C3238" s="21">
        <v>45968</v>
      </c>
      <c r="D3238" s="20" t="s">
        <v>111</v>
      </c>
      <c r="E3238" s="20" t="s">
        <v>560</v>
      </c>
      <c r="F3238" s="20" t="s">
        <v>265</v>
      </c>
      <c r="G3238" s="20">
        <v>390</v>
      </c>
      <c r="H3238" s="25">
        <v>0.38541666666666669</v>
      </c>
      <c r="I3238" s="25">
        <v>0.63194444444444442</v>
      </c>
      <c r="J3238" s="20">
        <v>27</v>
      </c>
      <c r="K3238" s="20">
        <v>0</v>
      </c>
      <c r="L3238" s="20">
        <v>27</v>
      </c>
      <c r="M3238" s="26">
        <v>0</v>
      </c>
      <c r="N3238" s="20"/>
    </row>
    <row r="3239" spans="3:14">
      <c r="C3239" s="21">
        <v>45968</v>
      </c>
      <c r="D3239" s="20" t="s">
        <v>192</v>
      </c>
      <c r="E3239" s="20" t="s">
        <v>13</v>
      </c>
      <c r="F3239" s="20" t="s">
        <v>250</v>
      </c>
      <c r="G3239" s="20">
        <v>1318</v>
      </c>
      <c r="H3239" s="25">
        <v>0.50694444444444442</v>
      </c>
      <c r="I3239" s="25">
        <v>0.625</v>
      </c>
      <c r="J3239" s="20">
        <v>50</v>
      </c>
      <c r="K3239" s="20">
        <v>0</v>
      </c>
      <c r="L3239" s="20">
        <v>50</v>
      </c>
      <c r="M3239" s="26">
        <v>0</v>
      </c>
      <c r="N3239" s="20"/>
    </row>
    <row r="3240" spans="3:14">
      <c r="C3240" s="21">
        <v>45968</v>
      </c>
      <c r="D3240" s="20" t="s">
        <v>13</v>
      </c>
      <c r="E3240" s="20" t="s">
        <v>192</v>
      </c>
      <c r="F3240" s="20" t="s">
        <v>250</v>
      </c>
      <c r="G3240" s="20">
        <v>765</v>
      </c>
      <c r="H3240" s="25">
        <v>0.67708333333333337</v>
      </c>
      <c r="I3240" s="25">
        <v>0.79513888888888884</v>
      </c>
      <c r="J3240" s="20">
        <v>40</v>
      </c>
      <c r="K3240" s="20">
        <v>0</v>
      </c>
      <c r="L3240" s="20">
        <v>40</v>
      </c>
      <c r="M3240" s="26">
        <v>0</v>
      </c>
      <c r="N3240" s="20"/>
    </row>
    <row r="3241" spans="3:14">
      <c r="C3241" s="21">
        <v>45968</v>
      </c>
      <c r="D3241" s="20" t="s">
        <v>553</v>
      </c>
      <c r="E3241" s="20" t="s">
        <v>139</v>
      </c>
      <c r="F3241" s="20" t="s">
        <v>400</v>
      </c>
      <c r="G3241" s="20">
        <v>1342</v>
      </c>
      <c r="H3241" s="25">
        <v>0.99930555555555556</v>
      </c>
      <c r="I3241" s="25">
        <v>0.27430555555555558</v>
      </c>
      <c r="J3241" s="20">
        <v>19</v>
      </c>
      <c r="K3241" s="20">
        <v>4</v>
      </c>
      <c r="L3241" s="20">
        <v>15</v>
      </c>
      <c r="M3241" s="26">
        <v>21.05263157894737</v>
      </c>
      <c r="N3241" s="20"/>
    </row>
    <row r="3242" spans="3:14">
      <c r="C3242" s="21">
        <v>45969</v>
      </c>
      <c r="D3242" s="20" t="s">
        <v>354</v>
      </c>
      <c r="E3242" s="20" t="s">
        <v>13</v>
      </c>
      <c r="F3242" s="20" t="s">
        <v>355</v>
      </c>
      <c r="G3242" s="20">
        <v>109</v>
      </c>
      <c r="H3242" s="25">
        <v>0.43402777777777779</v>
      </c>
      <c r="I3242" s="25">
        <v>0.58680555555555558</v>
      </c>
      <c r="J3242" s="20">
        <v>30</v>
      </c>
      <c r="K3242" s="20">
        <v>0</v>
      </c>
      <c r="L3242" s="20">
        <v>30</v>
      </c>
      <c r="M3242" s="26">
        <v>0</v>
      </c>
      <c r="N3242" s="20"/>
    </row>
    <row r="3243" spans="3:14">
      <c r="C3243" s="21">
        <v>45969</v>
      </c>
      <c r="D3243" s="20" t="s">
        <v>111</v>
      </c>
      <c r="E3243" s="20" t="s">
        <v>13</v>
      </c>
      <c r="F3243" s="20" t="s">
        <v>265</v>
      </c>
      <c r="G3243" s="20">
        <v>103</v>
      </c>
      <c r="H3243" s="25">
        <v>0.59375</v>
      </c>
      <c r="I3243" s="25">
        <v>0.80902777777777779</v>
      </c>
      <c r="J3243" s="20">
        <v>27</v>
      </c>
      <c r="K3243" s="20">
        <v>0</v>
      </c>
      <c r="L3243" s="20">
        <v>27</v>
      </c>
      <c r="M3243" s="26">
        <v>0</v>
      </c>
      <c r="N3243" s="20"/>
    </row>
    <row r="3244" spans="3:14">
      <c r="C3244" s="21">
        <v>45969</v>
      </c>
      <c r="D3244" s="20" t="s">
        <v>173</v>
      </c>
      <c r="E3244" s="20" t="s">
        <v>13</v>
      </c>
      <c r="F3244" s="20" t="s">
        <v>174</v>
      </c>
      <c r="G3244" s="20">
        <v>6001</v>
      </c>
      <c r="H3244" s="25">
        <v>0.37847222222222221</v>
      </c>
      <c r="I3244" s="25">
        <v>0.55902777777777779</v>
      </c>
      <c r="J3244" s="20">
        <v>20</v>
      </c>
      <c r="K3244" s="20">
        <v>0</v>
      </c>
      <c r="L3244" s="20">
        <v>20</v>
      </c>
      <c r="M3244" s="26">
        <v>0</v>
      </c>
      <c r="N3244" s="20"/>
    </row>
    <row r="3245" spans="3:14">
      <c r="C3245" s="21">
        <v>45969</v>
      </c>
      <c r="D3245" s="20" t="s">
        <v>332</v>
      </c>
      <c r="E3245" s="20" t="s">
        <v>111</v>
      </c>
      <c r="F3245" s="20" t="s">
        <v>265</v>
      </c>
      <c r="G3245" s="20">
        <v>213</v>
      </c>
      <c r="H3245" s="25">
        <v>0.4201388888888889</v>
      </c>
      <c r="I3245" s="25">
        <v>0.53125</v>
      </c>
      <c r="J3245" s="20">
        <v>27</v>
      </c>
      <c r="K3245" s="20">
        <v>0</v>
      </c>
      <c r="L3245" s="20">
        <v>27</v>
      </c>
      <c r="M3245" s="26">
        <v>0</v>
      </c>
      <c r="N3245" s="20"/>
    </row>
    <row r="3246" spans="3:14">
      <c r="C3246" s="21">
        <v>45969</v>
      </c>
      <c r="D3246" s="20" t="s">
        <v>139</v>
      </c>
      <c r="E3246" s="20" t="s">
        <v>13</v>
      </c>
      <c r="F3246" s="20" t="s">
        <v>400</v>
      </c>
      <c r="G3246" s="20">
        <v>149</v>
      </c>
      <c r="H3246" s="25">
        <v>0.34027777777777779</v>
      </c>
      <c r="I3246" s="25">
        <v>0.57638888888888884</v>
      </c>
      <c r="J3246" s="20">
        <v>19</v>
      </c>
      <c r="K3246" s="20">
        <v>4</v>
      </c>
      <c r="L3246" s="20">
        <v>15</v>
      </c>
      <c r="M3246" s="26">
        <v>21.05263157894737</v>
      </c>
      <c r="N3246" s="20"/>
    </row>
    <row r="3247" spans="3:14">
      <c r="C3247" s="21">
        <v>45969</v>
      </c>
      <c r="D3247" s="20" t="s">
        <v>13</v>
      </c>
      <c r="E3247" s="20" t="s">
        <v>354</v>
      </c>
      <c r="F3247" s="20" t="s">
        <v>355</v>
      </c>
      <c r="G3247" s="20">
        <v>110</v>
      </c>
      <c r="H3247" s="25">
        <v>0.69097222222222221</v>
      </c>
      <c r="I3247" s="25">
        <v>0.91805555555555551</v>
      </c>
      <c r="J3247" s="20">
        <v>30</v>
      </c>
      <c r="K3247" s="20">
        <v>3</v>
      </c>
      <c r="L3247" s="20">
        <v>27</v>
      </c>
      <c r="M3247" s="26">
        <v>10</v>
      </c>
      <c r="N3247" s="20"/>
    </row>
    <row r="3248" spans="3:14">
      <c r="C3248" s="21">
        <v>45969</v>
      </c>
      <c r="D3248" s="20" t="s">
        <v>13</v>
      </c>
      <c r="E3248" s="20" t="s">
        <v>183</v>
      </c>
      <c r="F3248" s="20" t="s">
        <v>174</v>
      </c>
      <c r="G3248" s="20">
        <v>6002</v>
      </c>
      <c r="H3248" s="25">
        <v>0.60069444444444442</v>
      </c>
      <c r="I3248" s="25">
        <v>0.85069444444444442</v>
      </c>
      <c r="J3248" s="20">
        <v>20</v>
      </c>
      <c r="K3248" s="20">
        <v>0</v>
      </c>
      <c r="L3248" s="20">
        <v>20</v>
      </c>
      <c r="M3248" s="26">
        <v>0</v>
      </c>
      <c r="N3248" s="20"/>
    </row>
    <row r="3249" spans="3:14">
      <c r="C3249" s="21">
        <v>45969</v>
      </c>
      <c r="D3249" s="20" t="s">
        <v>13</v>
      </c>
      <c r="E3249" s="20" t="s">
        <v>530</v>
      </c>
      <c r="F3249" s="20" t="s">
        <v>531</v>
      </c>
      <c r="G3249" s="20">
        <v>857</v>
      </c>
      <c r="H3249" s="25">
        <v>0.63888888888888884</v>
      </c>
      <c r="I3249" s="25">
        <v>0.75694444444444442</v>
      </c>
      <c r="J3249" s="20">
        <v>31</v>
      </c>
      <c r="K3249" s="20">
        <v>0</v>
      </c>
      <c r="L3249" s="20">
        <v>31</v>
      </c>
      <c r="M3249" s="26">
        <v>0</v>
      </c>
      <c r="N3249" s="20"/>
    </row>
    <row r="3250" spans="3:14">
      <c r="C3250" s="21">
        <v>45969</v>
      </c>
      <c r="D3250" s="20" t="s">
        <v>530</v>
      </c>
      <c r="E3250" s="20" t="s">
        <v>13</v>
      </c>
      <c r="F3250" s="20" t="s">
        <v>531</v>
      </c>
      <c r="G3250" s="20">
        <v>858</v>
      </c>
      <c r="H3250" s="25">
        <v>0.86805555555555558</v>
      </c>
      <c r="I3250" s="25">
        <v>0.625</v>
      </c>
      <c r="J3250" s="20">
        <v>31</v>
      </c>
      <c r="K3250" s="20">
        <v>0</v>
      </c>
      <c r="L3250" s="20">
        <v>31</v>
      </c>
      <c r="M3250" s="26">
        <v>0</v>
      </c>
      <c r="N3250" s="20"/>
    </row>
    <row r="3251" spans="3:14">
      <c r="C3251" s="21">
        <v>45970</v>
      </c>
      <c r="D3251" s="20" t="s">
        <v>33</v>
      </c>
      <c r="E3251" s="20" t="s">
        <v>147</v>
      </c>
      <c r="F3251" s="20" t="s">
        <v>181</v>
      </c>
      <c r="G3251" s="20">
        <v>1304</v>
      </c>
      <c r="H3251" s="25">
        <v>0.50347222222222221</v>
      </c>
      <c r="I3251" s="25">
        <v>0.77083333333333337</v>
      </c>
      <c r="J3251" s="20">
        <v>6</v>
      </c>
      <c r="K3251" s="20">
        <v>0</v>
      </c>
      <c r="L3251" s="20">
        <v>6</v>
      </c>
      <c r="M3251" s="26">
        <v>0</v>
      </c>
      <c r="N3251" s="20"/>
    </row>
    <row r="3252" spans="3:14">
      <c r="C3252" s="21">
        <v>45970</v>
      </c>
      <c r="D3252" s="20" t="s">
        <v>354</v>
      </c>
      <c r="E3252" s="20" t="s">
        <v>36</v>
      </c>
      <c r="F3252" s="20" t="s">
        <v>355</v>
      </c>
      <c r="G3252" s="20">
        <v>107</v>
      </c>
      <c r="H3252" s="25">
        <v>0.44791666666666669</v>
      </c>
      <c r="I3252" s="25">
        <v>0.61458333333333337</v>
      </c>
      <c r="J3252" s="20">
        <v>12</v>
      </c>
      <c r="K3252" s="20">
        <v>0</v>
      </c>
      <c r="L3252" s="20">
        <v>12</v>
      </c>
      <c r="M3252" s="26">
        <v>0</v>
      </c>
      <c r="N3252" s="20"/>
    </row>
    <row r="3253" spans="3:14">
      <c r="C3253" s="21">
        <v>45970</v>
      </c>
      <c r="D3253" s="20" t="s">
        <v>484</v>
      </c>
      <c r="E3253" s="20" t="s">
        <v>36</v>
      </c>
      <c r="F3253" s="20" t="s">
        <v>548</v>
      </c>
      <c r="G3253" s="20">
        <v>710</v>
      </c>
      <c r="H3253" s="25">
        <v>0.3611111111111111</v>
      </c>
      <c r="I3253" s="25">
        <v>0.4548611111111111</v>
      </c>
      <c r="J3253" s="20">
        <v>12</v>
      </c>
      <c r="K3253" s="20">
        <v>0</v>
      </c>
      <c r="L3253" s="20">
        <v>12</v>
      </c>
      <c r="M3253" s="26">
        <v>0</v>
      </c>
      <c r="N3253" s="20"/>
    </row>
    <row r="3254" spans="3:14">
      <c r="C3254" s="21">
        <v>45970</v>
      </c>
      <c r="D3254" s="20" t="s">
        <v>484</v>
      </c>
      <c r="E3254" s="20" t="s">
        <v>13</v>
      </c>
      <c r="F3254" s="20" t="s">
        <v>548</v>
      </c>
      <c r="G3254" s="20">
        <v>702</v>
      </c>
      <c r="H3254" s="25">
        <v>0.60763888888888884</v>
      </c>
      <c r="I3254" s="25">
        <v>0.72569444444444442</v>
      </c>
      <c r="J3254" s="20">
        <v>20</v>
      </c>
      <c r="K3254" s="20">
        <v>2</v>
      </c>
      <c r="L3254" s="20">
        <v>18</v>
      </c>
      <c r="M3254" s="26">
        <v>10</v>
      </c>
      <c r="N3254" s="20"/>
    </row>
    <row r="3255" spans="3:14">
      <c r="C3255" s="21">
        <v>45970</v>
      </c>
      <c r="D3255" s="20" t="s">
        <v>36</v>
      </c>
      <c r="E3255" s="20" t="s">
        <v>354</v>
      </c>
      <c r="F3255" s="20" t="s">
        <v>355</v>
      </c>
      <c r="G3255" s="20">
        <v>108</v>
      </c>
      <c r="H3255" s="25">
        <v>0.64930555555555558</v>
      </c>
      <c r="I3255" s="25">
        <v>0.875</v>
      </c>
      <c r="J3255" s="20">
        <v>12</v>
      </c>
      <c r="K3255" s="20">
        <v>0</v>
      </c>
      <c r="L3255" s="20">
        <v>12</v>
      </c>
      <c r="M3255" s="26">
        <v>0</v>
      </c>
      <c r="N3255" s="20"/>
    </row>
    <row r="3256" spans="3:14">
      <c r="C3256" s="21">
        <v>45970</v>
      </c>
      <c r="D3256" s="20" t="s">
        <v>36</v>
      </c>
      <c r="E3256" s="20" t="s">
        <v>147</v>
      </c>
      <c r="F3256" s="20" t="s">
        <v>181</v>
      </c>
      <c r="G3256" s="20">
        <v>1854</v>
      </c>
      <c r="H3256" s="25">
        <v>0.47569444444444442</v>
      </c>
      <c r="I3256" s="25">
        <v>0.71180555555555558</v>
      </c>
      <c r="J3256" s="20">
        <v>10</v>
      </c>
      <c r="K3256" s="20">
        <v>2</v>
      </c>
      <c r="L3256" s="20">
        <v>8</v>
      </c>
      <c r="M3256" s="26">
        <v>20</v>
      </c>
      <c r="N3256" s="20"/>
    </row>
    <row r="3257" spans="3:14">
      <c r="C3257" s="21">
        <v>45970</v>
      </c>
      <c r="D3257" s="20" t="s">
        <v>37</v>
      </c>
      <c r="E3257" s="20" t="s">
        <v>147</v>
      </c>
      <c r="F3257" s="20" t="s">
        <v>181</v>
      </c>
      <c r="G3257" s="20">
        <v>1318</v>
      </c>
      <c r="H3257" s="25">
        <v>0.72222222222222221</v>
      </c>
      <c r="I3257" s="25">
        <v>0.97222222222222221</v>
      </c>
      <c r="J3257" s="20">
        <v>10</v>
      </c>
      <c r="K3257" s="20">
        <v>2</v>
      </c>
      <c r="L3257" s="20">
        <v>8</v>
      </c>
      <c r="M3257" s="26">
        <v>20</v>
      </c>
      <c r="N3257" s="20"/>
    </row>
    <row r="3258" spans="3:14">
      <c r="C3258" s="21">
        <v>45970</v>
      </c>
      <c r="D3258" s="20" t="s">
        <v>147</v>
      </c>
      <c r="E3258" s="20" t="s">
        <v>33</v>
      </c>
      <c r="F3258" s="20" t="s">
        <v>181</v>
      </c>
      <c r="G3258" s="20">
        <v>1305</v>
      </c>
      <c r="H3258" s="25">
        <v>0.55208333333333337</v>
      </c>
      <c r="I3258" s="25">
        <v>0.70833333333333337</v>
      </c>
      <c r="J3258" s="20">
        <v>6</v>
      </c>
      <c r="K3258" s="20">
        <v>0</v>
      </c>
      <c r="L3258" s="20">
        <v>6</v>
      </c>
      <c r="M3258" s="26">
        <v>0</v>
      </c>
      <c r="N3258" s="20"/>
    </row>
    <row r="3259" spans="3:14">
      <c r="C3259" s="21">
        <v>45970</v>
      </c>
      <c r="D3259" s="20" t="s">
        <v>147</v>
      </c>
      <c r="E3259" s="20" t="s">
        <v>180</v>
      </c>
      <c r="F3259" s="20" t="s">
        <v>181</v>
      </c>
      <c r="G3259" s="20">
        <v>2018</v>
      </c>
      <c r="H3259" s="25">
        <v>0.78819444444444442</v>
      </c>
      <c r="I3259" s="25">
        <v>0.84722222222222221</v>
      </c>
      <c r="J3259" s="20">
        <v>10</v>
      </c>
      <c r="K3259" s="20">
        <v>2</v>
      </c>
      <c r="L3259" s="20">
        <v>8</v>
      </c>
      <c r="M3259" s="26">
        <v>20</v>
      </c>
      <c r="N3259" s="20"/>
    </row>
    <row r="3260" spans="3:14">
      <c r="C3260" s="21">
        <v>45970</v>
      </c>
      <c r="D3260" s="20" t="s">
        <v>147</v>
      </c>
      <c r="E3260" s="20" t="s">
        <v>180</v>
      </c>
      <c r="F3260" s="20" t="s">
        <v>181</v>
      </c>
      <c r="G3260" s="20">
        <v>2020</v>
      </c>
      <c r="H3260" s="25">
        <v>0.86458333333333337</v>
      </c>
      <c r="I3260" s="25">
        <v>0.92361111111111116</v>
      </c>
      <c r="J3260" s="20">
        <v>28</v>
      </c>
      <c r="K3260" s="20">
        <v>0</v>
      </c>
      <c r="L3260" s="20">
        <v>28</v>
      </c>
      <c r="M3260" s="26">
        <v>0</v>
      </c>
      <c r="N3260" s="20"/>
    </row>
    <row r="3261" spans="3:14">
      <c r="C3261" s="21">
        <v>45970</v>
      </c>
      <c r="D3261" s="20" t="s">
        <v>147</v>
      </c>
      <c r="E3261" s="20" t="s">
        <v>36</v>
      </c>
      <c r="F3261" s="20" t="s">
        <v>181</v>
      </c>
      <c r="G3261" s="20">
        <v>1855</v>
      </c>
      <c r="H3261" s="25">
        <v>0.59722222222222221</v>
      </c>
      <c r="I3261" s="25">
        <v>0.71180555555555558</v>
      </c>
      <c r="J3261" s="20">
        <v>10</v>
      </c>
      <c r="K3261" s="20">
        <v>0</v>
      </c>
      <c r="L3261" s="20">
        <v>10</v>
      </c>
      <c r="M3261" s="26">
        <v>0</v>
      </c>
      <c r="N3261" s="20"/>
    </row>
    <row r="3262" spans="3:14">
      <c r="C3262" s="21">
        <v>45970</v>
      </c>
      <c r="D3262" s="20" t="s">
        <v>147</v>
      </c>
      <c r="E3262" s="20" t="s">
        <v>37</v>
      </c>
      <c r="F3262" s="20" t="s">
        <v>181</v>
      </c>
      <c r="G3262" s="20">
        <v>1317</v>
      </c>
      <c r="H3262" s="25">
        <v>0.58680555555555558</v>
      </c>
      <c r="I3262" s="25">
        <v>0.72569444444444442</v>
      </c>
      <c r="J3262" s="20">
        <v>10</v>
      </c>
      <c r="K3262" s="20">
        <v>0</v>
      </c>
      <c r="L3262" s="20">
        <v>10</v>
      </c>
      <c r="M3262" s="26">
        <v>0</v>
      </c>
      <c r="N3262" s="20"/>
    </row>
    <row r="3263" spans="3:14">
      <c r="C3263" s="21">
        <v>45970</v>
      </c>
      <c r="D3263" s="20" t="s">
        <v>147</v>
      </c>
      <c r="E3263" s="20" t="s">
        <v>13</v>
      </c>
      <c r="F3263" s="20" t="s">
        <v>181</v>
      </c>
      <c r="G3263" s="20">
        <v>1859</v>
      </c>
      <c r="H3263" s="25">
        <v>0.55208333333333337</v>
      </c>
      <c r="I3263" s="25">
        <v>0.70138888888888884</v>
      </c>
      <c r="J3263" s="20">
        <v>16</v>
      </c>
      <c r="K3263" s="20">
        <v>5</v>
      </c>
      <c r="L3263" s="20">
        <v>11</v>
      </c>
      <c r="M3263" s="26">
        <v>31.25</v>
      </c>
      <c r="N3263" s="20"/>
    </row>
    <row r="3264" spans="3:14">
      <c r="C3264" s="21">
        <v>45970</v>
      </c>
      <c r="D3264" s="20" t="s">
        <v>147</v>
      </c>
      <c r="E3264" s="20" t="s">
        <v>22</v>
      </c>
      <c r="F3264" s="20" t="s">
        <v>181</v>
      </c>
      <c r="G3264" s="20">
        <v>1313</v>
      </c>
      <c r="H3264" s="25">
        <v>0.59375</v>
      </c>
      <c r="I3264" s="25">
        <v>0.72569444444444442</v>
      </c>
      <c r="J3264" s="20">
        <v>6</v>
      </c>
      <c r="K3264" s="20">
        <v>0</v>
      </c>
      <c r="L3264" s="20">
        <v>6</v>
      </c>
      <c r="M3264" s="26">
        <v>0</v>
      </c>
      <c r="N3264" s="20"/>
    </row>
    <row r="3265" spans="3:14">
      <c r="C3265" s="21">
        <v>45970</v>
      </c>
      <c r="D3265" s="20" t="s">
        <v>563</v>
      </c>
      <c r="E3265" s="20" t="s">
        <v>484</v>
      </c>
      <c r="F3265" s="20" t="s">
        <v>548</v>
      </c>
      <c r="G3265" s="20">
        <v>901</v>
      </c>
      <c r="H3265" s="25">
        <v>0.21527777777777779</v>
      </c>
      <c r="I3265" s="25">
        <v>0.28819444444444442</v>
      </c>
      <c r="J3265" s="20">
        <v>12</v>
      </c>
      <c r="K3265" s="20">
        <v>0</v>
      </c>
      <c r="L3265" s="20">
        <v>12</v>
      </c>
      <c r="M3265" s="26">
        <v>0</v>
      </c>
      <c r="N3265" s="20"/>
    </row>
    <row r="3266" spans="3:14">
      <c r="C3266" s="21">
        <v>45970</v>
      </c>
      <c r="D3266" s="20" t="s">
        <v>563</v>
      </c>
      <c r="E3266" s="20" t="s">
        <v>484</v>
      </c>
      <c r="F3266" s="20" t="s">
        <v>548</v>
      </c>
      <c r="G3266" s="20">
        <v>903</v>
      </c>
      <c r="H3266" s="25">
        <v>0.43402777777777779</v>
      </c>
      <c r="I3266" s="25">
        <v>0.50694444444444442</v>
      </c>
      <c r="J3266" s="20">
        <v>20</v>
      </c>
      <c r="K3266" s="20">
        <v>2</v>
      </c>
      <c r="L3266" s="20">
        <v>18</v>
      </c>
      <c r="M3266" s="26">
        <v>10</v>
      </c>
      <c r="N3266" s="20"/>
    </row>
    <row r="3267" spans="3:14">
      <c r="C3267" s="21">
        <v>45970</v>
      </c>
      <c r="D3267" s="20" t="s">
        <v>183</v>
      </c>
      <c r="E3267" s="20" t="s">
        <v>24</v>
      </c>
      <c r="F3267" s="20" t="s">
        <v>174</v>
      </c>
      <c r="G3267" s="20">
        <v>7032</v>
      </c>
      <c r="H3267" s="25">
        <v>0.3125</v>
      </c>
      <c r="I3267" s="25">
        <v>0.49305555555555558</v>
      </c>
      <c r="J3267" s="20">
        <v>37</v>
      </c>
      <c r="K3267" s="20">
        <v>37</v>
      </c>
      <c r="L3267" s="20">
        <v>0</v>
      </c>
      <c r="M3267" s="26">
        <v>100</v>
      </c>
      <c r="N3267" s="20"/>
    </row>
    <row r="3268" spans="3:14">
      <c r="C3268" s="21">
        <v>45970</v>
      </c>
      <c r="D3268" s="20" t="s">
        <v>13</v>
      </c>
      <c r="E3268" s="20" t="s">
        <v>147</v>
      </c>
      <c r="F3268" s="20" t="s">
        <v>181</v>
      </c>
      <c r="G3268" s="20">
        <v>1858</v>
      </c>
      <c r="H3268" s="25">
        <v>0.5</v>
      </c>
      <c r="I3268" s="25">
        <v>0.76041666666666663</v>
      </c>
      <c r="J3268" s="20">
        <v>16</v>
      </c>
      <c r="K3268" s="20">
        <v>0</v>
      </c>
      <c r="L3268" s="20">
        <v>16</v>
      </c>
      <c r="M3268" s="26">
        <v>0</v>
      </c>
      <c r="N3268" s="20"/>
    </row>
    <row r="3269" spans="3:14">
      <c r="C3269" s="21">
        <v>45970</v>
      </c>
      <c r="D3269" s="20" t="s">
        <v>22</v>
      </c>
      <c r="E3269" s="20" t="s">
        <v>147</v>
      </c>
      <c r="F3269" s="20" t="s">
        <v>181</v>
      </c>
      <c r="G3269" s="20">
        <v>1302</v>
      </c>
      <c r="H3269" s="25">
        <v>0.50694444444444442</v>
      </c>
      <c r="I3269" s="25">
        <v>0.75347222222222221</v>
      </c>
      <c r="J3269" s="20">
        <v>6</v>
      </c>
      <c r="K3269" s="20">
        <v>0</v>
      </c>
      <c r="L3269" s="20">
        <v>6</v>
      </c>
      <c r="M3269" s="26">
        <v>0</v>
      </c>
      <c r="N3269" s="20"/>
    </row>
    <row r="3270" spans="3:14">
      <c r="C3270" s="21">
        <v>45971</v>
      </c>
      <c r="D3270" s="20" t="s">
        <v>36</v>
      </c>
      <c r="E3270" s="20" t="s">
        <v>183</v>
      </c>
      <c r="F3270" s="20" t="s">
        <v>174</v>
      </c>
      <c r="G3270" s="20">
        <v>1336</v>
      </c>
      <c r="H3270" s="25">
        <v>0.58680555555555558</v>
      </c>
      <c r="I3270" s="25">
        <v>0.82291666666666663</v>
      </c>
      <c r="J3270" s="20">
        <v>10</v>
      </c>
      <c r="K3270" s="20">
        <v>0</v>
      </c>
      <c r="L3270" s="20">
        <v>10</v>
      </c>
      <c r="M3270" s="26">
        <v>0</v>
      </c>
      <c r="N3270" s="20"/>
    </row>
    <row r="3271" spans="3:14">
      <c r="C3271" s="21">
        <v>45971</v>
      </c>
      <c r="D3271" s="20" t="s">
        <v>173</v>
      </c>
      <c r="E3271" s="20" t="s">
        <v>36</v>
      </c>
      <c r="F3271" s="20" t="s">
        <v>174</v>
      </c>
      <c r="G3271" s="20">
        <v>1335</v>
      </c>
      <c r="H3271" s="25">
        <v>0.40277777777777779</v>
      </c>
      <c r="I3271" s="25">
        <v>0.54513888888888884</v>
      </c>
      <c r="J3271" s="20">
        <v>10</v>
      </c>
      <c r="K3271" s="20">
        <v>0</v>
      </c>
      <c r="L3271" s="20">
        <v>10</v>
      </c>
      <c r="M3271" s="26">
        <v>0</v>
      </c>
      <c r="N3271" s="20"/>
    </row>
    <row r="3272" spans="3:14">
      <c r="C3272" s="21">
        <v>45971</v>
      </c>
      <c r="D3272" s="20" t="s">
        <v>173</v>
      </c>
      <c r="E3272" s="20" t="s">
        <v>37</v>
      </c>
      <c r="F3272" s="20" t="s">
        <v>561</v>
      </c>
      <c r="G3272" s="20">
        <v>2721</v>
      </c>
      <c r="H3272" s="25">
        <v>0.45833333333333331</v>
      </c>
      <c r="I3272" s="25">
        <v>0.62847222222222221</v>
      </c>
      <c r="J3272" s="20">
        <v>10</v>
      </c>
      <c r="K3272" s="20">
        <v>0</v>
      </c>
      <c r="L3272" s="20">
        <v>10</v>
      </c>
      <c r="M3272" s="26">
        <v>0</v>
      </c>
      <c r="N3272" s="20"/>
    </row>
    <row r="3273" spans="3:14">
      <c r="C3273" s="21">
        <v>45971</v>
      </c>
      <c r="D3273" s="20" t="s">
        <v>173</v>
      </c>
      <c r="E3273" s="20" t="s">
        <v>52</v>
      </c>
      <c r="F3273" s="20" t="s">
        <v>174</v>
      </c>
      <c r="G3273" s="20">
        <v>1014</v>
      </c>
      <c r="H3273" s="25">
        <v>0.35416666666666669</v>
      </c>
      <c r="I3273" s="25">
        <v>0.53125</v>
      </c>
      <c r="J3273" s="20">
        <v>88</v>
      </c>
      <c r="K3273" s="20">
        <v>73</v>
      </c>
      <c r="L3273" s="20">
        <v>15</v>
      </c>
      <c r="M3273" s="26">
        <v>82.954545454545453</v>
      </c>
      <c r="N3273" s="20"/>
    </row>
    <row r="3274" spans="3:14">
      <c r="C3274" s="21">
        <v>45971</v>
      </c>
      <c r="D3274" s="20" t="s">
        <v>173</v>
      </c>
      <c r="E3274" s="20" t="s">
        <v>13</v>
      </c>
      <c r="F3274" s="20" t="s">
        <v>174</v>
      </c>
      <c r="G3274" s="20">
        <v>1002</v>
      </c>
      <c r="H3274" s="25">
        <v>0.3125</v>
      </c>
      <c r="I3274" s="25">
        <v>0.4861111111111111</v>
      </c>
      <c r="J3274" s="20">
        <v>20</v>
      </c>
      <c r="K3274" s="20">
        <v>0</v>
      </c>
      <c r="L3274" s="20">
        <v>20</v>
      </c>
      <c r="M3274" s="26">
        <v>0</v>
      </c>
      <c r="N3274" s="20"/>
    </row>
    <row r="3275" spans="3:14">
      <c r="C3275" s="21">
        <v>45971</v>
      </c>
      <c r="D3275" s="20" t="s">
        <v>552</v>
      </c>
      <c r="E3275" s="20" t="s">
        <v>147</v>
      </c>
      <c r="F3275" s="20" t="s">
        <v>181</v>
      </c>
      <c r="G3275" s="20">
        <v>761</v>
      </c>
      <c r="H3275" s="25">
        <v>0.1076388888888889</v>
      </c>
      <c r="I3275" s="25">
        <v>0.27083333333333331</v>
      </c>
      <c r="J3275" s="20">
        <v>27</v>
      </c>
      <c r="K3275" s="20">
        <v>0</v>
      </c>
      <c r="L3275" s="20">
        <v>27</v>
      </c>
      <c r="M3275" s="26">
        <v>0</v>
      </c>
      <c r="N3275" s="20"/>
    </row>
    <row r="3276" spans="3:14">
      <c r="C3276" s="21">
        <v>45971</v>
      </c>
      <c r="D3276" s="20" t="s">
        <v>147</v>
      </c>
      <c r="E3276" s="20" t="s">
        <v>180</v>
      </c>
      <c r="F3276" s="20" t="s">
        <v>181</v>
      </c>
      <c r="G3276" s="20">
        <v>2022</v>
      </c>
      <c r="H3276" s="25">
        <v>9.0277777777777776E-2</v>
      </c>
      <c r="I3276" s="25">
        <v>0.15277777777777779</v>
      </c>
      <c r="J3276" s="20">
        <v>10</v>
      </c>
      <c r="K3276" s="20">
        <v>2</v>
      </c>
      <c r="L3276" s="20">
        <v>8</v>
      </c>
      <c r="M3276" s="26">
        <v>20</v>
      </c>
      <c r="N3276" s="20"/>
    </row>
    <row r="3277" spans="3:14">
      <c r="C3277" s="21">
        <v>45971</v>
      </c>
      <c r="D3277" s="20" t="s">
        <v>147</v>
      </c>
      <c r="E3277" s="20" t="s">
        <v>13</v>
      </c>
      <c r="F3277" s="20" t="s">
        <v>181</v>
      </c>
      <c r="G3277" s="20">
        <v>1857</v>
      </c>
      <c r="H3277" s="25">
        <v>0.34027777777777779</v>
      </c>
      <c r="I3277" s="25">
        <v>0.4548611111111111</v>
      </c>
      <c r="J3277" s="20">
        <v>27</v>
      </c>
      <c r="K3277" s="20">
        <v>0</v>
      </c>
      <c r="L3277" s="20">
        <v>27</v>
      </c>
      <c r="M3277" s="26">
        <v>0</v>
      </c>
      <c r="N3277" s="20"/>
    </row>
    <row r="3278" spans="3:14">
      <c r="C3278" s="21">
        <v>45971</v>
      </c>
      <c r="D3278" s="20" t="s">
        <v>147</v>
      </c>
      <c r="E3278" s="20" t="s">
        <v>13</v>
      </c>
      <c r="F3278" s="20" t="s">
        <v>181</v>
      </c>
      <c r="G3278" s="20">
        <v>1359</v>
      </c>
      <c r="H3278" s="25">
        <v>0.78819444444444442</v>
      </c>
      <c r="I3278" s="25">
        <v>0.9375</v>
      </c>
      <c r="J3278" s="20">
        <v>15</v>
      </c>
      <c r="K3278" s="20">
        <v>0</v>
      </c>
      <c r="L3278" s="20">
        <v>15</v>
      </c>
      <c r="M3278" s="26">
        <v>0</v>
      </c>
      <c r="N3278" s="20"/>
    </row>
    <row r="3279" spans="3:14">
      <c r="C3279" s="21">
        <v>45971</v>
      </c>
      <c r="D3279" s="20" t="s">
        <v>550</v>
      </c>
      <c r="E3279" s="20" t="s">
        <v>147</v>
      </c>
      <c r="F3279" s="20" t="s">
        <v>181</v>
      </c>
      <c r="G3279" s="20">
        <v>727</v>
      </c>
      <c r="H3279" s="25">
        <v>0.30902777777777779</v>
      </c>
      <c r="I3279" s="25">
        <v>0.53125</v>
      </c>
      <c r="J3279" s="20">
        <v>15</v>
      </c>
      <c r="K3279" s="20">
        <v>0</v>
      </c>
      <c r="L3279" s="20">
        <v>15</v>
      </c>
      <c r="M3279" s="26">
        <v>0</v>
      </c>
      <c r="N3279" s="20"/>
    </row>
    <row r="3280" spans="3:14">
      <c r="C3280" s="21">
        <v>45971</v>
      </c>
      <c r="D3280" s="20" t="s">
        <v>13</v>
      </c>
      <c r="E3280" s="20" t="s">
        <v>147</v>
      </c>
      <c r="F3280" s="20" t="s">
        <v>181</v>
      </c>
      <c r="G3280" s="20">
        <v>1358</v>
      </c>
      <c r="H3280" s="25">
        <v>0.61458333333333337</v>
      </c>
      <c r="I3280" s="25">
        <v>0.83333333333333337</v>
      </c>
      <c r="J3280" s="20">
        <v>27</v>
      </c>
      <c r="K3280" s="20">
        <v>0</v>
      </c>
      <c r="L3280" s="20">
        <v>27</v>
      </c>
      <c r="M3280" s="26">
        <v>0</v>
      </c>
      <c r="N3280" s="20"/>
    </row>
    <row r="3281" spans="3:14">
      <c r="C3281" s="21">
        <v>45971</v>
      </c>
      <c r="D3281" s="20" t="s">
        <v>13</v>
      </c>
      <c r="E3281" s="20" t="s">
        <v>183</v>
      </c>
      <c r="F3281" s="20" t="s">
        <v>174</v>
      </c>
      <c r="G3281" s="20">
        <v>1002</v>
      </c>
      <c r="H3281" s="25">
        <v>0.52777777777777779</v>
      </c>
      <c r="I3281" s="25">
        <v>0.77777777777777779</v>
      </c>
      <c r="J3281" s="20">
        <v>20</v>
      </c>
      <c r="K3281" s="20">
        <v>0</v>
      </c>
      <c r="L3281" s="20">
        <v>20</v>
      </c>
      <c r="M3281" s="26">
        <v>0</v>
      </c>
      <c r="N3281" s="20"/>
    </row>
    <row r="3282" spans="3:14">
      <c r="C3282" s="21">
        <v>45971</v>
      </c>
      <c r="D3282" s="20" t="s">
        <v>153</v>
      </c>
      <c r="E3282" s="20" t="s">
        <v>13</v>
      </c>
      <c r="F3282" s="20" t="s">
        <v>498</v>
      </c>
      <c r="G3282" s="20">
        <v>709</v>
      </c>
      <c r="H3282" s="25">
        <v>1.3888888888888888E-2</v>
      </c>
      <c r="I3282" s="25">
        <v>0.33333333333333331</v>
      </c>
      <c r="J3282" s="20">
        <v>27</v>
      </c>
      <c r="K3282" s="20">
        <v>3</v>
      </c>
      <c r="L3282" s="20">
        <v>24</v>
      </c>
      <c r="M3282" s="26">
        <v>11.111111111111111</v>
      </c>
      <c r="N3282" s="20"/>
    </row>
    <row r="3283" spans="3:14">
      <c r="C3283" s="21">
        <v>45971</v>
      </c>
      <c r="D3283" s="20" t="s">
        <v>294</v>
      </c>
      <c r="E3283" s="20" t="s">
        <v>13</v>
      </c>
      <c r="F3283" s="20" t="s">
        <v>295</v>
      </c>
      <c r="G3283" s="20">
        <v>471</v>
      </c>
      <c r="H3283" s="25">
        <v>0.2986111111111111</v>
      </c>
      <c r="I3283" s="25">
        <v>0.40625</v>
      </c>
      <c r="J3283" s="20">
        <v>40</v>
      </c>
      <c r="K3283" s="20">
        <v>6</v>
      </c>
      <c r="L3283" s="20">
        <v>34</v>
      </c>
      <c r="M3283" s="26">
        <v>15</v>
      </c>
      <c r="N3283" s="20"/>
    </row>
    <row r="3284" spans="3:14">
      <c r="C3284" s="21">
        <v>45971</v>
      </c>
      <c r="D3284" s="20" t="s">
        <v>22</v>
      </c>
      <c r="E3284" s="20" t="s">
        <v>183</v>
      </c>
      <c r="F3284" s="20" t="s">
        <v>174</v>
      </c>
      <c r="G3284" s="20">
        <v>1010</v>
      </c>
      <c r="H3284" s="25">
        <v>0.64583333333333337</v>
      </c>
      <c r="I3284" s="25">
        <v>0.875</v>
      </c>
      <c r="J3284" s="20">
        <v>88</v>
      </c>
      <c r="K3284" s="20">
        <v>28</v>
      </c>
      <c r="L3284" s="20">
        <v>60</v>
      </c>
      <c r="M3284" s="26">
        <v>31.818181818181817</v>
      </c>
      <c r="N3284" s="20"/>
    </row>
    <row r="3285" spans="3:14">
      <c r="C3285" s="21">
        <v>45972</v>
      </c>
      <c r="D3285" s="20" t="s">
        <v>147</v>
      </c>
      <c r="E3285" s="20" t="s">
        <v>552</v>
      </c>
      <c r="F3285" s="20" t="s">
        <v>181</v>
      </c>
      <c r="G3285" s="20">
        <v>762</v>
      </c>
      <c r="H3285" s="25">
        <v>2.7777777777777776E-2</v>
      </c>
      <c r="I3285" s="25">
        <v>0.26041666666666669</v>
      </c>
      <c r="J3285" s="20">
        <v>27</v>
      </c>
      <c r="K3285" s="20">
        <v>0</v>
      </c>
      <c r="L3285" s="20">
        <v>27</v>
      </c>
      <c r="M3285" s="26">
        <v>0</v>
      </c>
      <c r="N3285" s="20"/>
    </row>
    <row r="3286" spans="3:14">
      <c r="C3286" s="21">
        <v>45973</v>
      </c>
      <c r="D3286" s="20" t="s">
        <v>185</v>
      </c>
      <c r="E3286" s="20" t="s">
        <v>147</v>
      </c>
      <c r="F3286" s="20" t="s">
        <v>181</v>
      </c>
      <c r="G3286" s="20">
        <v>2333</v>
      </c>
      <c r="H3286" s="25">
        <v>0.79513888888888884</v>
      </c>
      <c r="I3286" s="25">
        <v>0.85763888888888884</v>
      </c>
      <c r="J3286" s="20">
        <v>40</v>
      </c>
      <c r="K3286" s="20">
        <v>2</v>
      </c>
      <c r="L3286" s="20">
        <v>38</v>
      </c>
      <c r="M3286" s="26">
        <v>5</v>
      </c>
      <c r="N3286" s="20"/>
    </row>
    <row r="3287" spans="3:14">
      <c r="C3287" s="21">
        <v>45973</v>
      </c>
      <c r="D3287" s="20" t="s">
        <v>175</v>
      </c>
      <c r="E3287" s="20" t="s">
        <v>173</v>
      </c>
      <c r="F3287" s="20" t="s">
        <v>257</v>
      </c>
      <c r="G3287" s="20">
        <v>8055</v>
      </c>
      <c r="H3287" s="25">
        <v>0.5625</v>
      </c>
      <c r="I3287" s="25">
        <v>0.61458333333333337</v>
      </c>
      <c r="J3287" s="20">
        <v>20</v>
      </c>
      <c r="K3287" s="20">
        <v>0</v>
      </c>
      <c r="L3287" s="20">
        <v>20</v>
      </c>
      <c r="M3287" s="26">
        <v>0</v>
      </c>
      <c r="N3287" s="20"/>
    </row>
    <row r="3288" spans="3:14">
      <c r="C3288" s="21">
        <v>45973</v>
      </c>
      <c r="D3288" s="20" t="s">
        <v>111</v>
      </c>
      <c r="E3288" s="20" t="s">
        <v>13</v>
      </c>
      <c r="F3288" s="20" t="s">
        <v>265</v>
      </c>
      <c r="G3288" s="20">
        <v>103</v>
      </c>
      <c r="H3288" s="25">
        <v>0.59375</v>
      </c>
      <c r="I3288" s="25">
        <v>0.80902777777777779</v>
      </c>
      <c r="J3288" s="20">
        <v>27</v>
      </c>
      <c r="K3288" s="20">
        <v>0</v>
      </c>
      <c r="L3288" s="20">
        <v>27</v>
      </c>
      <c r="M3288" s="26">
        <v>0</v>
      </c>
      <c r="N3288" s="20"/>
    </row>
    <row r="3289" spans="3:14">
      <c r="C3289" s="21">
        <v>45973</v>
      </c>
      <c r="D3289" s="20" t="s">
        <v>520</v>
      </c>
      <c r="E3289" s="20" t="s">
        <v>111</v>
      </c>
      <c r="F3289" s="20" t="s">
        <v>265</v>
      </c>
      <c r="G3289" s="20">
        <v>411</v>
      </c>
      <c r="H3289" s="25">
        <v>0.38194444444444442</v>
      </c>
      <c r="I3289" s="25">
        <v>0.53472222222222221</v>
      </c>
      <c r="J3289" s="20">
        <v>27</v>
      </c>
      <c r="K3289" s="20">
        <v>0</v>
      </c>
      <c r="L3289" s="20">
        <v>27</v>
      </c>
      <c r="M3289" s="26">
        <v>0</v>
      </c>
      <c r="N3289" s="20"/>
    </row>
    <row r="3290" spans="3:14">
      <c r="C3290" s="21">
        <v>45973</v>
      </c>
      <c r="D3290" s="20" t="s">
        <v>13</v>
      </c>
      <c r="E3290" s="20" t="s">
        <v>153</v>
      </c>
      <c r="F3290" s="20" t="s">
        <v>498</v>
      </c>
      <c r="G3290" s="20">
        <v>710</v>
      </c>
      <c r="H3290" s="25">
        <v>0.4375</v>
      </c>
      <c r="I3290" s="25">
        <v>0.27430555555555558</v>
      </c>
      <c r="J3290" s="20">
        <v>27</v>
      </c>
      <c r="K3290" s="20">
        <v>19</v>
      </c>
      <c r="L3290" s="20">
        <v>8</v>
      </c>
      <c r="M3290" s="26">
        <v>70.370370370370367</v>
      </c>
      <c r="N3290" s="20"/>
    </row>
    <row r="3291" spans="3:14">
      <c r="C3291" s="21">
        <v>45974</v>
      </c>
      <c r="D3291" s="20" t="s">
        <v>111</v>
      </c>
      <c r="E3291" s="20" t="s">
        <v>13</v>
      </c>
      <c r="F3291" s="20" t="s">
        <v>265</v>
      </c>
      <c r="G3291" s="20">
        <v>103</v>
      </c>
      <c r="H3291" s="25">
        <v>0.59375</v>
      </c>
      <c r="I3291" s="25">
        <v>0.80902777777777779</v>
      </c>
      <c r="J3291" s="20">
        <v>27</v>
      </c>
      <c r="K3291" s="20">
        <v>0</v>
      </c>
      <c r="L3291" s="20">
        <v>27</v>
      </c>
      <c r="M3291" s="26">
        <v>0</v>
      </c>
      <c r="N3291" s="20"/>
    </row>
    <row r="3292" spans="3:14">
      <c r="C3292" s="21">
        <v>45974</v>
      </c>
      <c r="D3292" s="20" t="s">
        <v>560</v>
      </c>
      <c r="E3292" s="20" t="s">
        <v>111</v>
      </c>
      <c r="F3292" s="20" t="s">
        <v>265</v>
      </c>
      <c r="G3292" s="20">
        <v>393</v>
      </c>
      <c r="H3292" s="25">
        <v>0.40277777777777779</v>
      </c>
      <c r="I3292" s="25">
        <v>0.54166666666666663</v>
      </c>
      <c r="J3292" s="20">
        <v>27</v>
      </c>
      <c r="K3292" s="20">
        <v>0</v>
      </c>
      <c r="L3292" s="20">
        <v>27</v>
      </c>
      <c r="M3292" s="26">
        <v>0</v>
      </c>
      <c r="N3292" s="20"/>
    </row>
    <row r="3293" spans="3:14">
      <c r="C3293" s="21">
        <v>45974</v>
      </c>
      <c r="D3293" s="20" t="s">
        <v>153</v>
      </c>
      <c r="E3293" s="20" t="s">
        <v>503</v>
      </c>
      <c r="F3293" s="20" t="s">
        <v>498</v>
      </c>
      <c r="G3293" s="20">
        <v>5129</v>
      </c>
      <c r="H3293" s="25">
        <v>0.37847222222222221</v>
      </c>
      <c r="I3293" s="25">
        <v>0.47222222222222221</v>
      </c>
      <c r="J3293" s="20">
        <v>27</v>
      </c>
      <c r="K3293" s="20">
        <v>19</v>
      </c>
      <c r="L3293" s="20">
        <v>8</v>
      </c>
      <c r="M3293" s="26">
        <v>70.370370370370367</v>
      </c>
      <c r="N3293" s="20"/>
    </row>
    <row r="3294" spans="3:14">
      <c r="C3294" s="21">
        <v>45975</v>
      </c>
      <c r="D3294" s="20" t="s">
        <v>562</v>
      </c>
      <c r="E3294" s="20" t="s">
        <v>173</v>
      </c>
      <c r="F3294" s="20" t="s">
        <v>174</v>
      </c>
      <c r="G3294" s="20">
        <v>1012</v>
      </c>
      <c r="H3294" s="25">
        <v>0.46875</v>
      </c>
      <c r="I3294" s="25">
        <v>0.54166666666666663</v>
      </c>
      <c r="J3294" s="20">
        <v>88</v>
      </c>
      <c r="K3294" s="20">
        <v>28</v>
      </c>
      <c r="L3294" s="20">
        <v>60</v>
      </c>
      <c r="M3294" s="26">
        <v>31.818181818181817</v>
      </c>
      <c r="N3294" s="20"/>
    </row>
    <row r="3295" spans="3:14">
      <c r="C3295" s="21">
        <v>45975</v>
      </c>
      <c r="D3295" s="20" t="s">
        <v>175</v>
      </c>
      <c r="E3295" s="20" t="s">
        <v>562</v>
      </c>
      <c r="F3295" s="20" t="s">
        <v>174</v>
      </c>
      <c r="G3295" s="20">
        <v>1011</v>
      </c>
      <c r="H3295" s="25">
        <v>0.33333333333333331</v>
      </c>
      <c r="I3295" s="25">
        <v>0.36458333333333331</v>
      </c>
      <c r="J3295" s="20">
        <v>88</v>
      </c>
      <c r="K3295" s="20">
        <v>28</v>
      </c>
      <c r="L3295" s="20">
        <v>60</v>
      </c>
      <c r="M3295" s="26">
        <v>31.818181818181817</v>
      </c>
      <c r="N3295" s="20"/>
    </row>
    <row r="3296" spans="3:14">
      <c r="C3296" s="21">
        <v>45975</v>
      </c>
      <c r="D3296" s="20" t="s">
        <v>175</v>
      </c>
      <c r="E3296" s="20" t="s">
        <v>173</v>
      </c>
      <c r="F3296" s="20" t="s">
        <v>174</v>
      </c>
      <c r="G3296" s="20">
        <v>5003</v>
      </c>
      <c r="H3296" s="25">
        <v>0.83333333333333337</v>
      </c>
      <c r="I3296" s="25">
        <v>0.89583333333333337</v>
      </c>
      <c r="J3296" s="20">
        <v>10</v>
      </c>
      <c r="K3296" s="20">
        <v>0</v>
      </c>
      <c r="L3296" s="20">
        <v>10</v>
      </c>
      <c r="M3296" s="26">
        <v>0</v>
      </c>
      <c r="N3296" s="20"/>
    </row>
    <row r="3297" spans="3:14">
      <c r="C3297" s="21">
        <v>45975</v>
      </c>
      <c r="D3297" s="20" t="s">
        <v>175</v>
      </c>
      <c r="E3297" s="20" t="s">
        <v>173</v>
      </c>
      <c r="F3297" s="20" t="s">
        <v>174</v>
      </c>
      <c r="G3297" s="20">
        <v>5033</v>
      </c>
      <c r="H3297" s="25">
        <v>0.83333333333333337</v>
      </c>
      <c r="I3297" s="25">
        <v>0.89583333333333337</v>
      </c>
      <c r="J3297" s="20">
        <v>20</v>
      </c>
      <c r="K3297" s="20">
        <v>0</v>
      </c>
      <c r="L3297" s="20">
        <v>20</v>
      </c>
      <c r="M3297" s="26">
        <v>0</v>
      </c>
      <c r="N3297" s="20"/>
    </row>
    <row r="3298" spans="3:14">
      <c r="C3298" s="21">
        <v>45975</v>
      </c>
      <c r="D3298" s="20" t="s">
        <v>111</v>
      </c>
      <c r="E3298" s="20" t="s">
        <v>264</v>
      </c>
      <c r="F3298" s="20" t="s">
        <v>265</v>
      </c>
      <c r="G3298" s="20">
        <v>328</v>
      </c>
      <c r="H3298" s="25">
        <v>0.90277777777777779</v>
      </c>
      <c r="I3298" s="25">
        <v>9.375E-2</v>
      </c>
      <c r="J3298" s="20">
        <v>27</v>
      </c>
      <c r="K3298" s="20">
        <v>0</v>
      </c>
      <c r="L3298" s="20">
        <v>27</v>
      </c>
      <c r="M3298" s="26">
        <v>0</v>
      </c>
      <c r="N3298" s="20"/>
    </row>
    <row r="3299" spans="3:14">
      <c r="C3299" s="21">
        <v>45975</v>
      </c>
      <c r="D3299" s="20" t="s">
        <v>192</v>
      </c>
      <c r="E3299" s="20" t="s">
        <v>13</v>
      </c>
      <c r="F3299" s="20" t="s">
        <v>250</v>
      </c>
      <c r="G3299" s="20">
        <v>1318</v>
      </c>
      <c r="H3299" s="25">
        <v>0.50694444444444442</v>
      </c>
      <c r="I3299" s="25">
        <v>0.625</v>
      </c>
      <c r="J3299" s="20">
        <v>40</v>
      </c>
      <c r="K3299" s="20">
        <v>0</v>
      </c>
      <c r="L3299" s="20">
        <v>40</v>
      </c>
      <c r="M3299" s="26">
        <v>0</v>
      </c>
      <c r="N3299" s="20"/>
    </row>
    <row r="3300" spans="3:14">
      <c r="C3300" s="21">
        <v>45975</v>
      </c>
      <c r="D3300" s="20" t="s">
        <v>13</v>
      </c>
      <c r="E3300" s="20" t="s">
        <v>111</v>
      </c>
      <c r="F3300" s="20" t="s">
        <v>265</v>
      </c>
      <c r="G3300" s="20">
        <v>102</v>
      </c>
      <c r="H3300" s="25">
        <v>0.40972222222222221</v>
      </c>
      <c r="I3300" s="25">
        <v>0.8125</v>
      </c>
      <c r="J3300" s="20">
        <v>27</v>
      </c>
      <c r="K3300" s="20">
        <v>0</v>
      </c>
      <c r="L3300" s="20">
        <v>27</v>
      </c>
      <c r="M3300" s="26">
        <v>0</v>
      </c>
      <c r="N3300" s="20"/>
    </row>
    <row r="3301" spans="3:14">
      <c r="C3301" s="21">
        <v>45976</v>
      </c>
      <c r="D3301" s="20" t="s">
        <v>354</v>
      </c>
      <c r="E3301" s="20" t="s">
        <v>13</v>
      </c>
      <c r="F3301" s="20" t="s">
        <v>355</v>
      </c>
      <c r="G3301" s="20">
        <v>109</v>
      </c>
      <c r="H3301" s="25">
        <v>0.43402777777777779</v>
      </c>
      <c r="I3301" s="25">
        <v>0.58680555555555558</v>
      </c>
      <c r="J3301" s="20">
        <v>30</v>
      </c>
      <c r="K3301" s="20">
        <v>3</v>
      </c>
      <c r="L3301" s="20">
        <v>27</v>
      </c>
      <c r="M3301" s="26">
        <v>10</v>
      </c>
      <c r="N3301" s="20"/>
    </row>
    <row r="3302" spans="3:14">
      <c r="C3302" s="21">
        <v>45976</v>
      </c>
      <c r="D3302" s="20" t="s">
        <v>173</v>
      </c>
      <c r="E3302" s="20" t="s">
        <v>13</v>
      </c>
      <c r="F3302" s="20" t="s">
        <v>174</v>
      </c>
      <c r="G3302" s="20">
        <v>6001</v>
      </c>
      <c r="H3302" s="25">
        <v>0.37847222222222221</v>
      </c>
      <c r="I3302" s="25">
        <v>0.55902777777777779</v>
      </c>
      <c r="J3302" s="20">
        <v>20</v>
      </c>
      <c r="K3302" s="20">
        <v>0</v>
      </c>
      <c r="L3302" s="20">
        <v>20</v>
      </c>
      <c r="M3302" s="26">
        <v>0</v>
      </c>
      <c r="N3302" s="20"/>
    </row>
    <row r="3303" spans="3:14">
      <c r="C3303" s="21">
        <v>45976</v>
      </c>
      <c r="D3303" s="20" t="s">
        <v>13</v>
      </c>
      <c r="E3303" s="20" t="s">
        <v>183</v>
      </c>
      <c r="F3303" s="20" t="s">
        <v>174</v>
      </c>
      <c r="G3303" s="20">
        <v>6002</v>
      </c>
      <c r="H3303" s="25">
        <v>0.60069444444444442</v>
      </c>
      <c r="I3303" s="25">
        <v>0.85069444444444442</v>
      </c>
      <c r="J3303" s="20">
        <v>20</v>
      </c>
      <c r="K3303" s="20">
        <v>0</v>
      </c>
      <c r="L3303" s="20">
        <v>20</v>
      </c>
      <c r="M3303" s="26">
        <v>0</v>
      </c>
      <c r="N3303" s="20"/>
    </row>
    <row r="3304" spans="3:14">
      <c r="C3304" s="21">
        <v>45976</v>
      </c>
      <c r="D3304" s="20" t="s">
        <v>13</v>
      </c>
      <c r="E3304" s="20" t="s">
        <v>530</v>
      </c>
      <c r="F3304" s="20" t="s">
        <v>531</v>
      </c>
      <c r="G3304" s="20">
        <v>857</v>
      </c>
      <c r="H3304" s="25">
        <v>0.63888888888888884</v>
      </c>
      <c r="I3304" s="25">
        <v>0.75694444444444442</v>
      </c>
      <c r="J3304" s="20">
        <v>31</v>
      </c>
      <c r="K3304" s="20">
        <v>0</v>
      </c>
      <c r="L3304" s="20">
        <v>31</v>
      </c>
      <c r="M3304" s="26">
        <v>0</v>
      </c>
      <c r="N3304" s="20"/>
    </row>
    <row r="3305" spans="3:14">
      <c r="C3305" s="21">
        <v>45976</v>
      </c>
      <c r="D3305" s="20" t="s">
        <v>530</v>
      </c>
      <c r="E3305" s="20" t="s">
        <v>13</v>
      </c>
      <c r="F3305" s="20" t="s">
        <v>531</v>
      </c>
      <c r="G3305" s="20">
        <v>858</v>
      </c>
      <c r="H3305" s="25">
        <v>0.86805555555555558</v>
      </c>
      <c r="I3305" s="25">
        <v>0.625</v>
      </c>
      <c r="J3305" s="20">
        <v>31</v>
      </c>
      <c r="K3305" s="20">
        <v>0</v>
      </c>
      <c r="L3305" s="20">
        <v>31</v>
      </c>
      <c r="M3305" s="26">
        <v>0</v>
      </c>
      <c r="N3305" s="20"/>
    </row>
    <row r="3306" spans="3:14">
      <c r="C3306" s="21">
        <v>45977</v>
      </c>
      <c r="D3306" s="20" t="s">
        <v>33</v>
      </c>
      <c r="E3306" s="20" t="s">
        <v>147</v>
      </c>
      <c r="F3306" s="20" t="s">
        <v>181</v>
      </c>
      <c r="G3306" s="20">
        <v>1304</v>
      </c>
      <c r="H3306" s="25">
        <v>0.50347222222222221</v>
      </c>
      <c r="I3306" s="25">
        <v>0.77083333333333337</v>
      </c>
      <c r="J3306" s="20">
        <v>6</v>
      </c>
      <c r="K3306" s="20">
        <v>0</v>
      </c>
      <c r="L3306" s="20">
        <v>6</v>
      </c>
      <c r="M3306" s="26">
        <v>0</v>
      </c>
      <c r="N3306" s="20"/>
    </row>
    <row r="3307" spans="3:14">
      <c r="C3307" s="21">
        <v>45977</v>
      </c>
      <c r="D3307" s="20" t="s">
        <v>354</v>
      </c>
      <c r="E3307" s="20" t="s">
        <v>36</v>
      </c>
      <c r="F3307" s="20" t="s">
        <v>355</v>
      </c>
      <c r="G3307" s="20">
        <v>107</v>
      </c>
      <c r="H3307" s="25">
        <v>0.44791666666666669</v>
      </c>
      <c r="I3307" s="25">
        <v>0.61458333333333337</v>
      </c>
      <c r="J3307" s="20">
        <v>12</v>
      </c>
      <c r="K3307" s="20">
        <v>0</v>
      </c>
      <c r="L3307" s="20">
        <v>12</v>
      </c>
      <c r="M3307" s="26">
        <v>0</v>
      </c>
      <c r="N3307" s="20"/>
    </row>
    <row r="3308" spans="3:14">
      <c r="C3308" s="21">
        <v>45977</v>
      </c>
      <c r="D3308" s="20" t="s">
        <v>484</v>
      </c>
      <c r="E3308" s="20" t="s">
        <v>563</v>
      </c>
      <c r="F3308" s="20" t="s">
        <v>548</v>
      </c>
      <c r="G3308" s="20">
        <v>906</v>
      </c>
      <c r="H3308" s="25">
        <v>0.77083333333333337</v>
      </c>
      <c r="I3308" s="25">
        <v>0.83680555555555558</v>
      </c>
      <c r="J3308" s="20">
        <v>12</v>
      </c>
      <c r="K3308" s="20">
        <v>0</v>
      </c>
      <c r="L3308" s="20">
        <v>12</v>
      </c>
      <c r="M3308" s="26">
        <v>0</v>
      </c>
      <c r="N3308" s="20"/>
    </row>
    <row r="3309" spans="3:14">
      <c r="C3309" s="21">
        <v>45977</v>
      </c>
      <c r="D3309" s="20" t="s">
        <v>484</v>
      </c>
      <c r="E3309" s="20" t="s">
        <v>563</v>
      </c>
      <c r="F3309" s="20" t="s">
        <v>548</v>
      </c>
      <c r="G3309" s="20">
        <v>914</v>
      </c>
      <c r="H3309" s="25">
        <v>0.86458333333333337</v>
      </c>
      <c r="I3309" s="25">
        <v>0.93402777777777779</v>
      </c>
      <c r="J3309" s="20">
        <v>20</v>
      </c>
      <c r="K3309" s="20">
        <v>0</v>
      </c>
      <c r="L3309" s="20">
        <v>20</v>
      </c>
      <c r="M3309" s="26">
        <v>0</v>
      </c>
      <c r="N3309" s="20"/>
    </row>
    <row r="3310" spans="3:14">
      <c r="C3310" s="21">
        <v>45977</v>
      </c>
      <c r="D3310" s="20" t="s">
        <v>36</v>
      </c>
      <c r="E3310" s="20" t="s">
        <v>484</v>
      </c>
      <c r="F3310" s="20" t="s">
        <v>548</v>
      </c>
      <c r="G3310" s="20">
        <v>711</v>
      </c>
      <c r="H3310" s="25">
        <v>0.49305555555555558</v>
      </c>
      <c r="I3310" s="25">
        <v>0.65277777777777779</v>
      </c>
      <c r="J3310" s="20">
        <v>12</v>
      </c>
      <c r="K3310" s="20">
        <v>0</v>
      </c>
      <c r="L3310" s="20">
        <v>12</v>
      </c>
      <c r="M3310" s="26">
        <v>0</v>
      </c>
      <c r="N3310" s="20"/>
    </row>
    <row r="3311" spans="3:14">
      <c r="C3311" s="21">
        <v>45977</v>
      </c>
      <c r="D3311" s="20" t="s">
        <v>36</v>
      </c>
      <c r="E3311" s="20" t="s">
        <v>147</v>
      </c>
      <c r="F3311" s="20" t="s">
        <v>181</v>
      </c>
      <c r="G3311" s="20">
        <v>1854</v>
      </c>
      <c r="H3311" s="25">
        <v>0.47569444444444442</v>
      </c>
      <c r="I3311" s="25">
        <v>0.71180555555555558</v>
      </c>
      <c r="J3311" s="20">
        <v>10</v>
      </c>
      <c r="K3311" s="20">
        <v>0</v>
      </c>
      <c r="L3311" s="20">
        <v>10</v>
      </c>
      <c r="M3311" s="26">
        <v>0</v>
      </c>
      <c r="N3311" s="20"/>
    </row>
    <row r="3312" spans="3:14">
      <c r="C3312" s="21">
        <v>45977</v>
      </c>
      <c r="D3312" s="20" t="s">
        <v>37</v>
      </c>
      <c r="E3312" s="20" t="s">
        <v>147</v>
      </c>
      <c r="F3312" s="20" t="s">
        <v>181</v>
      </c>
      <c r="G3312" s="20">
        <v>1318</v>
      </c>
      <c r="H3312" s="25">
        <v>0.72222222222222221</v>
      </c>
      <c r="I3312" s="25">
        <v>0.97222222222222221</v>
      </c>
      <c r="J3312" s="20">
        <v>10</v>
      </c>
      <c r="K3312" s="20">
        <v>0</v>
      </c>
      <c r="L3312" s="20">
        <v>10</v>
      </c>
      <c r="M3312" s="26">
        <v>0</v>
      </c>
      <c r="N3312" s="20"/>
    </row>
    <row r="3313" spans="3:14">
      <c r="C3313" s="21">
        <v>45977</v>
      </c>
      <c r="D3313" s="20" t="s">
        <v>147</v>
      </c>
      <c r="E3313" s="20" t="s">
        <v>33</v>
      </c>
      <c r="F3313" s="20" t="s">
        <v>181</v>
      </c>
      <c r="G3313" s="20">
        <v>1305</v>
      </c>
      <c r="H3313" s="25">
        <v>0.55208333333333337</v>
      </c>
      <c r="I3313" s="25">
        <v>0.70833333333333337</v>
      </c>
      <c r="J3313" s="20">
        <v>6</v>
      </c>
      <c r="K3313" s="20">
        <v>0</v>
      </c>
      <c r="L3313" s="20">
        <v>6</v>
      </c>
      <c r="M3313" s="26">
        <v>0</v>
      </c>
      <c r="N3313" s="20"/>
    </row>
    <row r="3314" spans="3:14">
      <c r="C3314" s="21">
        <v>45977</v>
      </c>
      <c r="D3314" s="20" t="s">
        <v>147</v>
      </c>
      <c r="E3314" s="20" t="s">
        <v>180</v>
      </c>
      <c r="F3314" s="20" t="s">
        <v>181</v>
      </c>
      <c r="G3314" s="20">
        <v>2020</v>
      </c>
      <c r="H3314" s="25">
        <v>0.76736111111111116</v>
      </c>
      <c r="I3314" s="25">
        <v>0.82986111111111116</v>
      </c>
      <c r="J3314" s="20">
        <v>16</v>
      </c>
      <c r="K3314" s="20">
        <v>0</v>
      </c>
      <c r="L3314" s="20">
        <v>16</v>
      </c>
      <c r="M3314" s="26">
        <v>0</v>
      </c>
      <c r="N3314" s="20"/>
    </row>
    <row r="3315" spans="3:14">
      <c r="C3315" s="21">
        <v>45977</v>
      </c>
      <c r="D3315" s="20" t="s">
        <v>147</v>
      </c>
      <c r="E3315" s="20" t="s">
        <v>180</v>
      </c>
      <c r="F3315" s="20" t="s">
        <v>181</v>
      </c>
      <c r="G3315" s="20">
        <v>2018</v>
      </c>
      <c r="H3315" s="25">
        <v>0.78819444444444442</v>
      </c>
      <c r="I3315" s="25">
        <v>0.84722222222222221</v>
      </c>
      <c r="J3315" s="20">
        <v>10</v>
      </c>
      <c r="K3315" s="20">
        <v>0</v>
      </c>
      <c r="L3315" s="20">
        <v>10</v>
      </c>
      <c r="M3315" s="26">
        <v>0</v>
      </c>
      <c r="N3315" s="20"/>
    </row>
    <row r="3316" spans="3:14">
      <c r="C3316" s="21">
        <v>45977</v>
      </c>
      <c r="D3316" s="20" t="s">
        <v>147</v>
      </c>
      <c r="E3316" s="20" t="s">
        <v>180</v>
      </c>
      <c r="F3316" s="20" t="s">
        <v>181</v>
      </c>
      <c r="G3316" s="20">
        <v>2020</v>
      </c>
      <c r="H3316" s="25">
        <v>0.86458333333333337</v>
      </c>
      <c r="I3316" s="25">
        <v>0.92361111111111116</v>
      </c>
      <c r="J3316" s="20">
        <v>12</v>
      </c>
      <c r="K3316" s="20">
        <v>0</v>
      </c>
      <c r="L3316" s="20">
        <v>12</v>
      </c>
      <c r="M3316" s="26">
        <v>0</v>
      </c>
      <c r="N3316" s="20"/>
    </row>
    <row r="3317" spans="3:14">
      <c r="C3317" s="21">
        <v>45977</v>
      </c>
      <c r="D3317" s="20" t="s">
        <v>147</v>
      </c>
      <c r="E3317" s="20" t="s">
        <v>36</v>
      </c>
      <c r="F3317" s="20" t="s">
        <v>181</v>
      </c>
      <c r="G3317" s="20">
        <v>1855</v>
      </c>
      <c r="H3317" s="25">
        <v>0.59722222222222221</v>
      </c>
      <c r="I3317" s="25">
        <v>0.71180555555555558</v>
      </c>
      <c r="J3317" s="20">
        <v>10</v>
      </c>
      <c r="K3317" s="20">
        <v>2</v>
      </c>
      <c r="L3317" s="20">
        <v>8</v>
      </c>
      <c r="M3317" s="26">
        <v>20</v>
      </c>
      <c r="N3317" s="20"/>
    </row>
    <row r="3318" spans="3:14">
      <c r="C3318" s="21">
        <v>45977</v>
      </c>
      <c r="D3318" s="20" t="s">
        <v>147</v>
      </c>
      <c r="E3318" s="20" t="s">
        <v>37</v>
      </c>
      <c r="F3318" s="20" t="s">
        <v>181</v>
      </c>
      <c r="G3318" s="20">
        <v>1317</v>
      </c>
      <c r="H3318" s="25">
        <v>0.58680555555555558</v>
      </c>
      <c r="I3318" s="25">
        <v>0.72569444444444442</v>
      </c>
      <c r="J3318" s="20">
        <v>10</v>
      </c>
      <c r="K3318" s="20">
        <v>2</v>
      </c>
      <c r="L3318" s="20">
        <v>8</v>
      </c>
      <c r="M3318" s="26">
        <v>20</v>
      </c>
      <c r="N3318" s="20"/>
    </row>
    <row r="3319" spans="3:14">
      <c r="C3319" s="21">
        <v>45977</v>
      </c>
      <c r="D3319" s="20" t="s">
        <v>147</v>
      </c>
      <c r="E3319" s="20" t="s">
        <v>13</v>
      </c>
      <c r="F3319" s="20" t="s">
        <v>181</v>
      </c>
      <c r="G3319" s="20">
        <v>1859</v>
      </c>
      <c r="H3319" s="25">
        <v>0.55208333333333337</v>
      </c>
      <c r="I3319" s="25">
        <v>0.70138888888888884</v>
      </c>
      <c r="J3319" s="20">
        <v>16</v>
      </c>
      <c r="K3319" s="20">
        <v>0</v>
      </c>
      <c r="L3319" s="20">
        <v>16</v>
      </c>
      <c r="M3319" s="26">
        <v>0</v>
      </c>
      <c r="N3319" s="20"/>
    </row>
    <row r="3320" spans="3:14">
      <c r="C3320" s="21">
        <v>45977</v>
      </c>
      <c r="D3320" s="20" t="s">
        <v>147</v>
      </c>
      <c r="E3320" s="20" t="s">
        <v>22</v>
      </c>
      <c r="F3320" s="20" t="s">
        <v>181</v>
      </c>
      <c r="G3320" s="20">
        <v>1313</v>
      </c>
      <c r="H3320" s="25">
        <v>0.59375</v>
      </c>
      <c r="I3320" s="25">
        <v>0.72569444444444442</v>
      </c>
      <c r="J3320" s="20">
        <v>6</v>
      </c>
      <c r="K3320" s="20">
        <v>0</v>
      </c>
      <c r="L3320" s="20">
        <v>6</v>
      </c>
      <c r="M3320" s="26">
        <v>0</v>
      </c>
      <c r="N3320" s="20"/>
    </row>
    <row r="3321" spans="3:14">
      <c r="C3321" s="21">
        <v>45977</v>
      </c>
      <c r="D3321" s="20" t="s">
        <v>13</v>
      </c>
      <c r="E3321" s="20" t="s">
        <v>484</v>
      </c>
      <c r="F3321" s="20" t="s">
        <v>548</v>
      </c>
      <c r="G3321" s="20">
        <v>701</v>
      </c>
      <c r="H3321" s="25">
        <v>0.54513888888888884</v>
      </c>
      <c r="I3321" s="25">
        <v>0.72916666666666663</v>
      </c>
      <c r="J3321" s="20">
        <v>20</v>
      </c>
      <c r="K3321" s="20">
        <v>0</v>
      </c>
      <c r="L3321" s="20">
        <v>20</v>
      </c>
      <c r="M3321" s="26">
        <v>0</v>
      </c>
      <c r="N3321" s="20"/>
    </row>
    <row r="3322" spans="3:14">
      <c r="C3322" s="21">
        <v>45977</v>
      </c>
      <c r="D3322" s="20" t="s">
        <v>13</v>
      </c>
      <c r="E3322" s="20" t="s">
        <v>147</v>
      </c>
      <c r="F3322" s="20" t="s">
        <v>181</v>
      </c>
      <c r="G3322" s="20">
        <v>1858</v>
      </c>
      <c r="H3322" s="25">
        <v>0.49652777777777779</v>
      </c>
      <c r="I3322" s="25">
        <v>0.71527777777777779</v>
      </c>
      <c r="J3322" s="20">
        <v>16</v>
      </c>
      <c r="K3322" s="20">
        <v>0</v>
      </c>
      <c r="L3322" s="20">
        <v>16</v>
      </c>
      <c r="M3322" s="26">
        <v>0</v>
      </c>
      <c r="N3322" s="20"/>
    </row>
    <row r="3323" spans="3:14">
      <c r="C3323" s="21">
        <v>45977</v>
      </c>
      <c r="D3323" s="20" t="s">
        <v>22</v>
      </c>
      <c r="E3323" s="20" t="s">
        <v>147</v>
      </c>
      <c r="F3323" s="20" t="s">
        <v>181</v>
      </c>
      <c r="G3323" s="20">
        <v>1302</v>
      </c>
      <c r="H3323" s="25">
        <v>0.50694444444444442</v>
      </c>
      <c r="I3323" s="25">
        <v>0.75347222222222221</v>
      </c>
      <c r="J3323" s="20">
        <v>6</v>
      </c>
      <c r="K3323" s="20">
        <v>0</v>
      </c>
      <c r="L3323" s="20">
        <v>6</v>
      </c>
      <c r="M3323" s="26">
        <v>0</v>
      </c>
      <c r="N3323" s="20"/>
    </row>
    <row r="3324" spans="3:14">
      <c r="C3324" s="21">
        <v>45978</v>
      </c>
      <c r="D3324" s="20" t="s">
        <v>36</v>
      </c>
      <c r="E3324" s="20" t="s">
        <v>183</v>
      </c>
      <c r="F3324" s="20" t="s">
        <v>174</v>
      </c>
      <c r="G3324" s="20">
        <v>1336</v>
      </c>
      <c r="H3324" s="25">
        <v>0.58680555555555558</v>
      </c>
      <c r="I3324" s="25">
        <v>0.82291666666666663</v>
      </c>
      <c r="J3324" s="20">
        <v>10</v>
      </c>
      <c r="K3324" s="20">
        <v>0</v>
      </c>
      <c r="L3324" s="20">
        <v>10</v>
      </c>
      <c r="M3324" s="26">
        <v>0</v>
      </c>
      <c r="N3324" s="20"/>
    </row>
    <row r="3325" spans="3:14">
      <c r="C3325" s="21">
        <v>45978</v>
      </c>
      <c r="D3325" s="20" t="s">
        <v>173</v>
      </c>
      <c r="E3325" s="20" t="s">
        <v>36</v>
      </c>
      <c r="F3325" s="20" t="s">
        <v>174</v>
      </c>
      <c r="G3325" s="20">
        <v>1335</v>
      </c>
      <c r="H3325" s="25">
        <v>0.40277777777777779</v>
      </c>
      <c r="I3325" s="25">
        <v>0.54513888888888884</v>
      </c>
      <c r="J3325" s="20">
        <v>10</v>
      </c>
      <c r="K3325" s="20">
        <v>0</v>
      </c>
      <c r="L3325" s="20">
        <v>10</v>
      </c>
      <c r="M3325" s="26">
        <v>0</v>
      </c>
      <c r="N3325" s="20"/>
    </row>
    <row r="3326" spans="3:14">
      <c r="C3326" s="21">
        <v>45978</v>
      </c>
      <c r="D3326" s="20" t="s">
        <v>173</v>
      </c>
      <c r="E3326" s="20" t="s">
        <v>13</v>
      </c>
      <c r="F3326" s="20" t="s">
        <v>174</v>
      </c>
      <c r="G3326" s="20">
        <v>1002</v>
      </c>
      <c r="H3326" s="25">
        <v>0.3125</v>
      </c>
      <c r="I3326" s="25">
        <v>0.4861111111111111</v>
      </c>
      <c r="J3326" s="20">
        <v>20</v>
      </c>
      <c r="K3326" s="20">
        <v>0</v>
      </c>
      <c r="L3326" s="20">
        <v>20</v>
      </c>
      <c r="M3326" s="26">
        <v>0</v>
      </c>
      <c r="N3326" s="20"/>
    </row>
    <row r="3327" spans="3:14">
      <c r="C3327" s="21">
        <v>45978</v>
      </c>
      <c r="D3327" s="20" t="s">
        <v>173</v>
      </c>
      <c r="E3327" s="20" t="s">
        <v>22</v>
      </c>
      <c r="F3327" s="20" t="s">
        <v>174</v>
      </c>
      <c r="G3327" s="20">
        <v>1014</v>
      </c>
      <c r="H3327" s="25">
        <v>0.35416666666666669</v>
      </c>
      <c r="I3327" s="25">
        <v>0.5</v>
      </c>
      <c r="J3327" s="20">
        <v>88</v>
      </c>
      <c r="K3327" s="20">
        <v>28</v>
      </c>
      <c r="L3327" s="20">
        <v>60</v>
      </c>
      <c r="M3327" s="26">
        <v>31.818181818181817</v>
      </c>
      <c r="N3327" s="20"/>
    </row>
    <row r="3328" spans="3:14">
      <c r="C3328" s="21">
        <v>45978</v>
      </c>
      <c r="D3328" s="20" t="s">
        <v>552</v>
      </c>
      <c r="E3328" s="20" t="s">
        <v>147</v>
      </c>
      <c r="F3328" s="20" t="s">
        <v>181</v>
      </c>
      <c r="G3328" s="20">
        <v>761</v>
      </c>
      <c r="H3328" s="25">
        <v>0.1076388888888889</v>
      </c>
      <c r="I3328" s="25">
        <v>0.27083333333333331</v>
      </c>
      <c r="J3328" s="20">
        <v>27</v>
      </c>
      <c r="K3328" s="20">
        <v>0</v>
      </c>
      <c r="L3328" s="20">
        <v>27</v>
      </c>
      <c r="M3328" s="26">
        <v>0</v>
      </c>
      <c r="N3328" s="20"/>
    </row>
    <row r="3329" spans="3:14">
      <c r="C3329" s="21">
        <v>45978</v>
      </c>
      <c r="D3329" s="20" t="s">
        <v>147</v>
      </c>
      <c r="E3329" s="20" t="s">
        <v>180</v>
      </c>
      <c r="F3329" s="20" t="s">
        <v>181</v>
      </c>
      <c r="G3329" s="20">
        <v>2022</v>
      </c>
      <c r="H3329" s="25">
        <v>9.0277777777777776E-2</v>
      </c>
      <c r="I3329" s="25">
        <v>0.15277777777777779</v>
      </c>
      <c r="J3329" s="20">
        <v>10</v>
      </c>
      <c r="K3329" s="20">
        <v>0</v>
      </c>
      <c r="L3329" s="20">
        <v>10</v>
      </c>
      <c r="M3329" s="26">
        <v>0</v>
      </c>
      <c r="N3329" s="20"/>
    </row>
    <row r="3330" spans="3:14">
      <c r="C3330" s="21">
        <v>45978</v>
      </c>
      <c r="D3330" s="20" t="s">
        <v>147</v>
      </c>
      <c r="E3330" s="20" t="s">
        <v>13</v>
      </c>
      <c r="F3330" s="20" t="s">
        <v>181</v>
      </c>
      <c r="G3330" s="20">
        <v>1357</v>
      </c>
      <c r="H3330" s="25">
        <v>0.41666666666666669</v>
      </c>
      <c r="I3330" s="25">
        <v>0.56944444444444442</v>
      </c>
      <c r="J3330" s="20">
        <v>27</v>
      </c>
      <c r="K3330" s="20">
        <v>0</v>
      </c>
      <c r="L3330" s="20">
        <v>27</v>
      </c>
      <c r="M3330" s="26">
        <v>0</v>
      </c>
      <c r="N3330" s="20"/>
    </row>
    <row r="3331" spans="3:14">
      <c r="C3331" s="21">
        <v>45978</v>
      </c>
      <c r="D3331" s="20" t="s">
        <v>30</v>
      </c>
      <c r="E3331" s="20" t="s">
        <v>183</v>
      </c>
      <c r="F3331" s="20" t="s">
        <v>174</v>
      </c>
      <c r="G3331" s="20">
        <v>1010</v>
      </c>
      <c r="H3331" s="25">
        <v>0.64583333333333337</v>
      </c>
      <c r="I3331" s="25">
        <v>0.90972222222222221</v>
      </c>
      <c r="J3331" s="20">
        <v>88</v>
      </c>
      <c r="K3331" s="20">
        <v>67</v>
      </c>
      <c r="L3331" s="20">
        <v>21</v>
      </c>
      <c r="M3331" s="26">
        <v>76.13636363636364</v>
      </c>
      <c r="N3331" s="20"/>
    </row>
    <row r="3332" spans="3:14">
      <c r="C3332" s="21">
        <v>45978</v>
      </c>
      <c r="D3332" s="20" t="s">
        <v>13</v>
      </c>
      <c r="E3332" s="20" t="s">
        <v>147</v>
      </c>
      <c r="F3332" s="20" t="s">
        <v>475</v>
      </c>
      <c r="G3332" s="20">
        <v>1683</v>
      </c>
      <c r="H3332" s="25">
        <v>0.38194444444444442</v>
      </c>
      <c r="I3332" s="25">
        <v>0.57986111111111116</v>
      </c>
      <c r="J3332" s="20">
        <v>30</v>
      </c>
      <c r="K3332" s="20">
        <v>0</v>
      </c>
      <c r="L3332" s="20">
        <v>30</v>
      </c>
      <c r="M3332" s="26">
        <v>0</v>
      </c>
      <c r="N3332" s="20"/>
    </row>
    <row r="3333" spans="3:14">
      <c r="C3333" s="21">
        <v>45978</v>
      </c>
      <c r="D3333" s="20" t="s">
        <v>13</v>
      </c>
      <c r="E3333" s="20" t="s">
        <v>147</v>
      </c>
      <c r="F3333" s="20" t="s">
        <v>181</v>
      </c>
      <c r="G3333" s="20">
        <v>1358</v>
      </c>
      <c r="H3333" s="25">
        <v>0.61458333333333337</v>
      </c>
      <c r="I3333" s="25">
        <v>0.83333333333333337</v>
      </c>
      <c r="J3333" s="20">
        <v>27</v>
      </c>
      <c r="K3333" s="20">
        <v>0</v>
      </c>
      <c r="L3333" s="20">
        <v>27</v>
      </c>
      <c r="M3333" s="26">
        <v>0</v>
      </c>
      <c r="N3333" s="20"/>
    </row>
    <row r="3334" spans="3:14">
      <c r="C3334" s="21">
        <v>45978</v>
      </c>
      <c r="D3334" s="20" t="s">
        <v>13</v>
      </c>
      <c r="E3334" s="20" t="s">
        <v>183</v>
      </c>
      <c r="F3334" s="20" t="s">
        <v>174</v>
      </c>
      <c r="G3334" s="20">
        <v>1002</v>
      </c>
      <c r="H3334" s="25">
        <v>0.52777777777777779</v>
      </c>
      <c r="I3334" s="25">
        <v>0.77777777777777779</v>
      </c>
      <c r="J3334" s="20">
        <v>20</v>
      </c>
      <c r="K3334" s="20">
        <v>0</v>
      </c>
      <c r="L3334" s="20">
        <v>20</v>
      </c>
      <c r="M3334" s="26">
        <v>0</v>
      </c>
      <c r="N3334" s="20"/>
    </row>
    <row r="3335" spans="3:14">
      <c r="C3335" s="21">
        <v>45979</v>
      </c>
      <c r="D3335" s="20" t="s">
        <v>147</v>
      </c>
      <c r="E3335" s="20" t="s">
        <v>552</v>
      </c>
      <c r="F3335" s="20" t="s">
        <v>181</v>
      </c>
      <c r="G3335" s="20">
        <v>762</v>
      </c>
      <c r="H3335" s="25">
        <v>2.7777777777777776E-2</v>
      </c>
      <c r="I3335" s="25">
        <v>0.26041666666666669</v>
      </c>
      <c r="J3335" s="20">
        <v>27</v>
      </c>
      <c r="K3335" s="20">
        <v>0</v>
      </c>
      <c r="L3335" s="20">
        <v>27</v>
      </c>
      <c r="M3335" s="26">
        <v>0</v>
      </c>
      <c r="N3335" s="20"/>
    </row>
    <row r="3336" spans="3:14">
      <c r="C3336" s="21">
        <v>45980</v>
      </c>
      <c r="D3336" s="20" t="s">
        <v>185</v>
      </c>
      <c r="E3336" s="20" t="s">
        <v>147</v>
      </c>
      <c r="F3336" s="20" t="s">
        <v>181</v>
      </c>
      <c r="G3336" s="20">
        <v>2333</v>
      </c>
      <c r="H3336" s="25">
        <v>0.79513888888888884</v>
      </c>
      <c r="I3336" s="25">
        <v>0.85763888888888884</v>
      </c>
      <c r="J3336" s="20">
        <v>40</v>
      </c>
      <c r="K3336" s="20">
        <v>0</v>
      </c>
      <c r="L3336" s="20">
        <v>40</v>
      </c>
      <c r="M3336" s="26">
        <v>0</v>
      </c>
      <c r="N3336" s="20"/>
    </row>
    <row r="3337" spans="3:14">
      <c r="C3337" s="21">
        <v>45980</v>
      </c>
      <c r="D3337" s="20" t="s">
        <v>175</v>
      </c>
      <c r="E3337" s="20" t="s">
        <v>173</v>
      </c>
      <c r="F3337" s="20" t="s">
        <v>257</v>
      </c>
      <c r="G3337" s="20">
        <v>8055</v>
      </c>
      <c r="H3337" s="25">
        <v>0.5625</v>
      </c>
      <c r="I3337" s="25">
        <v>0.61458333333333337</v>
      </c>
      <c r="J3337" s="20">
        <v>20</v>
      </c>
      <c r="K3337" s="20">
        <v>0</v>
      </c>
      <c r="L3337" s="20">
        <v>20</v>
      </c>
      <c r="M3337" s="26">
        <v>0</v>
      </c>
      <c r="N3337" s="20"/>
    </row>
    <row r="3338" spans="3:14">
      <c r="C3338" s="21">
        <v>45982</v>
      </c>
      <c r="D3338" s="20" t="s">
        <v>562</v>
      </c>
      <c r="E3338" s="20" t="s">
        <v>173</v>
      </c>
      <c r="F3338" s="20" t="s">
        <v>174</v>
      </c>
      <c r="G3338" s="20">
        <v>1012</v>
      </c>
      <c r="H3338" s="25">
        <v>0.46875</v>
      </c>
      <c r="I3338" s="25">
        <v>0.54166666666666663</v>
      </c>
      <c r="J3338" s="20">
        <v>88</v>
      </c>
      <c r="K3338" s="20">
        <v>67</v>
      </c>
      <c r="L3338" s="20">
        <v>21</v>
      </c>
      <c r="M3338" s="26">
        <v>76.13636363636364</v>
      </c>
      <c r="N3338" s="20"/>
    </row>
    <row r="3339" spans="3:14">
      <c r="C3339" s="21">
        <v>45982</v>
      </c>
      <c r="D3339" s="20" t="s">
        <v>175</v>
      </c>
      <c r="E3339" s="20" t="s">
        <v>562</v>
      </c>
      <c r="F3339" s="20" t="s">
        <v>174</v>
      </c>
      <c r="G3339" s="20">
        <v>1011</v>
      </c>
      <c r="H3339" s="25">
        <v>0.33333333333333331</v>
      </c>
      <c r="I3339" s="25">
        <v>0.36458333333333331</v>
      </c>
      <c r="J3339" s="20">
        <v>88</v>
      </c>
      <c r="K3339" s="20">
        <v>67</v>
      </c>
      <c r="L3339" s="20">
        <v>21</v>
      </c>
      <c r="M3339" s="26">
        <v>76.13636363636364</v>
      </c>
      <c r="N3339" s="20"/>
    </row>
    <row r="3340" spans="3:14">
      <c r="C3340" s="21">
        <v>45982</v>
      </c>
      <c r="D3340" s="20" t="s">
        <v>175</v>
      </c>
      <c r="E3340" s="20" t="s">
        <v>173</v>
      </c>
      <c r="F3340" s="20" t="s">
        <v>174</v>
      </c>
      <c r="G3340" s="20">
        <v>5003</v>
      </c>
      <c r="H3340" s="25">
        <v>0.83333333333333337</v>
      </c>
      <c r="I3340" s="25">
        <v>0.89583333333333337</v>
      </c>
      <c r="J3340" s="20">
        <v>10</v>
      </c>
      <c r="K3340" s="20">
        <v>0</v>
      </c>
      <c r="L3340" s="20">
        <v>10</v>
      </c>
      <c r="M3340" s="26">
        <v>0</v>
      </c>
      <c r="N3340" s="20"/>
    </row>
    <row r="3341" spans="3:14">
      <c r="C3341" s="21">
        <v>45982</v>
      </c>
      <c r="D3341" s="20" t="s">
        <v>175</v>
      </c>
      <c r="E3341" s="20" t="s">
        <v>173</v>
      </c>
      <c r="F3341" s="20" t="s">
        <v>174</v>
      </c>
      <c r="G3341" s="20">
        <v>5033</v>
      </c>
      <c r="H3341" s="25">
        <v>0.83333333333333337</v>
      </c>
      <c r="I3341" s="25">
        <v>0.89583333333333337</v>
      </c>
      <c r="J3341" s="20">
        <v>20</v>
      </c>
      <c r="K3341" s="20">
        <v>0</v>
      </c>
      <c r="L3341" s="20">
        <v>20</v>
      </c>
      <c r="M3341" s="26">
        <v>0</v>
      </c>
      <c r="N3341" s="20"/>
    </row>
    <row r="3342" spans="3:14">
      <c r="C3342" s="21">
        <v>45982</v>
      </c>
      <c r="D3342" s="20" t="s">
        <v>147</v>
      </c>
      <c r="E3342" s="20" t="s">
        <v>13</v>
      </c>
      <c r="F3342" s="20" t="s">
        <v>475</v>
      </c>
      <c r="G3342" s="20">
        <v>1684</v>
      </c>
      <c r="H3342" s="25">
        <v>0.65625</v>
      </c>
      <c r="I3342" s="25">
        <v>0.79166666666666663</v>
      </c>
      <c r="J3342" s="20">
        <v>30</v>
      </c>
      <c r="K3342" s="20">
        <v>0</v>
      </c>
      <c r="L3342" s="20">
        <v>30</v>
      </c>
      <c r="M3342" s="26">
        <v>0</v>
      </c>
      <c r="N3342" s="20"/>
    </row>
    <row r="3343" spans="3:14">
      <c r="C3343" s="21">
        <v>45983</v>
      </c>
      <c r="D3343" s="20" t="s">
        <v>111</v>
      </c>
      <c r="E3343" s="20" t="s">
        <v>13</v>
      </c>
      <c r="F3343" s="20" t="s">
        <v>265</v>
      </c>
      <c r="G3343" s="20">
        <v>103</v>
      </c>
      <c r="H3343" s="25">
        <v>0.59375</v>
      </c>
      <c r="I3343" s="25">
        <v>0.80902777777777779</v>
      </c>
      <c r="J3343" s="20">
        <v>27</v>
      </c>
      <c r="K3343" s="20">
        <v>0</v>
      </c>
      <c r="L3343" s="20">
        <v>27</v>
      </c>
      <c r="M3343" s="26">
        <v>0</v>
      </c>
      <c r="N3343" s="20"/>
    </row>
    <row r="3344" spans="3:14">
      <c r="C3344" s="21">
        <v>45983</v>
      </c>
      <c r="D3344" s="20" t="s">
        <v>173</v>
      </c>
      <c r="E3344" s="20" t="s">
        <v>13</v>
      </c>
      <c r="F3344" s="20" t="s">
        <v>174</v>
      </c>
      <c r="G3344" s="20">
        <v>6001</v>
      </c>
      <c r="H3344" s="25">
        <v>0.37847222222222221</v>
      </c>
      <c r="I3344" s="25">
        <v>0.55902777777777779</v>
      </c>
      <c r="J3344" s="20">
        <v>20</v>
      </c>
      <c r="K3344" s="20">
        <v>0</v>
      </c>
      <c r="L3344" s="20">
        <v>20</v>
      </c>
      <c r="M3344" s="26">
        <v>0</v>
      </c>
      <c r="N3344" s="20"/>
    </row>
    <row r="3345" spans="3:14">
      <c r="C3345" s="21">
        <v>45983</v>
      </c>
      <c r="D3345" s="20" t="s">
        <v>332</v>
      </c>
      <c r="E3345" s="20" t="s">
        <v>111</v>
      </c>
      <c r="F3345" s="20" t="s">
        <v>265</v>
      </c>
      <c r="G3345" s="20">
        <v>213</v>
      </c>
      <c r="H3345" s="25">
        <v>0.4201388888888889</v>
      </c>
      <c r="I3345" s="25">
        <v>0.53125</v>
      </c>
      <c r="J3345" s="20">
        <v>27</v>
      </c>
      <c r="K3345" s="20">
        <v>0</v>
      </c>
      <c r="L3345" s="20">
        <v>27</v>
      </c>
      <c r="M3345" s="26">
        <v>0</v>
      </c>
      <c r="N3345" s="20"/>
    </row>
    <row r="3346" spans="3:14">
      <c r="C3346" s="21">
        <v>45983</v>
      </c>
      <c r="D3346" s="20" t="s">
        <v>13</v>
      </c>
      <c r="E3346" s="20" t="s">
        <v>183</v>
      </c>
      <c r="F3346" s="20" t="s">
        <v>174</v>
      </c>
      <c r="G3346" s="20">
        <v>6002</v>
      </c>
      <c r="H3346" s="25">
        <v>0.60069444444444442</v>
      </c>
      <c r="I3346" s="25">
        <v>0.85069444444444442</v>
      </c>
      <c r="J3346" s="20">
        <v>20</v>
      </c>
      <c r="K3346" s="20">
        <v>0</v>
      </c>
      <c r="L3346" s="20">
        <v>20</v>
      </c>
      <c r="M3346" s="26">
        <v>0</v>
      </c>
      <c r="N3346" s="20"/>
    </row>
    <row r="3347" spans="3:14">
      <c r="C3347" s="21">
        <v>45983</v>
      </c>
      <c r="D3347" s="20" t="s">
        <v>13</v>
      </c>
      <c r="E3347" s="20" t="s">
        <v>530</v>
      </c>
      <c r="F3347" s="20" t="s">
        <v>531</v>
      </c>
      <c r="G3347" s="20">
        <v>857</v>
      </c>
      <c r="H3347" s="25">
        <v>0.63888888888888884</v>
      </c>
      <c r="I3347" s="25">
        <v>0.75694444444444442</v>
      </c>
      <c r="J3347" s="20">
        <v>31</v>
      </c>
      <c r="K3347" s="20">
        <v>0</v>
      </c>
      <c r="L3347" s="20">
        <v>31</v>
      </c>
      <c r="M3347" s="26">
        <v>0</v>
      </c>
      <c r="N3347" s="20"/>
    </row>
    <row r="3348" spans="3:14">
      <c r="C3348" s="21">
        <v>45983</v>
      </c>
      <c r="D3348" s="20" t="s">
        <v>153</v>
      </c>
      <c r="E3348" s="20" t="s">
        <v>13</v>
      </c>
      <c r="F3348" s="20" t="s">
        <v>498</v>
      </c>
      <c r="G3348" s="20">
        <v>709</v>
      </c>
      <c r="H3348" s="25">
        <v>0.99930555555555556</v>
      </c>
      <c r="I3348" s="25">
        <v>0.33333333333333331</v>
      </c>
      <c r="J3348" s="20">
        <v>27</v>
      </c>
      <c r="K3348" s="20">
        <v>19</v>
      </c>
      <c r="L3348" s="20">
        <v>8</v>
      </c>
      <c r="M3348" s="26">
        <v>70.370370370370367</v>
      </c>
      <c r="N3348" s="20"/>
    </row>
    <row r="3349" spans="3:14">
      <c r="C3349" s="21">
        <v>45983</v>
      </c>
      <c r="D3349" s="20" t="s">
        <v>530</v>
      </c>
      <c r="E3349" s="20" t="s">
        <v>13</v>
      </c>
      <c r="F3349" s="20" t="s">
        <v>531</v>
      </c>
      <c r="G3349" s="20">
        <v>858</v>
      </c>
      <c r="H3349" s="25">
        <v>0.86805555555555558</v>
      </c>
      <c r="I3349" s="25">
        <v>0.625</v>
      </c>
      <c r="J3349" s="20">
        <v>31</v>
      </c>
      <c r="K3349" s="20">
        <v>0</v>
      </c>
      <c r="L3349" s="20">
        <v>31</v>
      </c>
      <c r="M3349" s="26">
        <v>0</v>
      </c>
      <c r="N3349" s="20"/>
    </row>
    <row r="3350" spans="3:14">
      <c r="C3350" s="21">
        <v>45984</v>
      </c>
      <c r="D3350" s="20" t="s">
        <v>33</v>
      </c>
      <c r="E3350" s="20" t="s">
        <v>147</v>
      </c>
      <c r="F3350" s="20" t="s">
        <v>181</v>
      </c>
      <c r="G3350" s="20">
        <v>1304</v>
      </c>
      <c r="H3350" s="25">
        <v>0.50347222222222221</v>
      </c>
      <c r="I3350" s="25">
        <v>0.77083333333333337</v>
      </c>
      <c r="J3350" s="20">
        <v>6</v>
      </c>
      <c r="K3350" s="20">
        <v>0</v>
      </c>
      <c r="L3350" s="20">
        <v>6</v>
      </c>
      <c r="M3350" s="26">
        <v>0</v>
      </c>
      <c r="N3350" s="20"/>
    </row>
    <row r="3351" spans="3:14">
      <c r="C3351" s="21">
        <v>45984</v>
      </c>
      <c r="D3351" s="20" t="s">
        <v>484</v>
      </c>
      <c r="E3351" s="20" t="s">
        <v>36</v>
      </c>
      <c r="F3351" s="20" t="s">
        <v>548</v>
      </c>
      <c r="G3351" s="20">
        <v>710</v>
      </c>
      <c r="H3351" s="25">
        <v>0.3611111111111111</v>
      </c>
      <c r="I3351" s="25">
        <v>0.4548611111111111</v>
      </c>
      <c r="J3351" s="20">
        <v>12</v>
      </c>
      <c r="K3351" s="20">
        <v>0</v>
      </c>
      <c r="L3351" s="20">
        <v>12</v>
      </c>
      <c r="M3351" s="26">
        <v>0</v>
      </c>
      <c r="N3351" s="20"/>
    </row>
    <row r="3352" spans="3:14">
      <c r="C3352" s="21">
        <v>45984</v>
      </c>
      <c r="D3352" s="20" t="s">
        <v>484</v>
      </c>
      <c r="E3352" s="20" t="s">
        <v>13</v>
      </c>
      <c r="F3352" s="20" t="s">
        <v>548</v>
      </c>
      <c r="G3352" s="20">
        <v>702</v>
      </c>
      <c r="H3352" s="25">
        <v>0.60763888888888884</v>
      </c>
      <c r="I3352" s="25">
        <v>0.72569444444444442</v>
      </c>
      <c r="J3352" s="20">
        <v>20</v>
      </c>
      <c r="K3352" s="20">
        <v>0</v>
      </c>
      <c r="L3352" s="20">
        <v>20</v>
      </c>
      <c r="M3352" s="26">
        <v>0</v>
      </c>
      <c r="N3352" s="20"/>
    </row>
    <row r="3353" spans="3:14">
      <c r="C3353" s="21">
        <v>45984</v>
      </c>
      <c r="D3353" s="20" t="s">
        <v>36</v>
      </c>
      <c r="E3353" s="20" t="s">
        <v>147</v>
      </c>
      <c r="F3353" s="20" t="s">
        <v>181</v>
      </c>
      <c r="G3353" s="20">
        <v>1854</v>
      </c>
      <c r="H3353" s="25">
        <v>0.47569444444444442</v>
      </c>
      <c r="I3353" s="25">
        <v>0.71180555555555558</v>
      </c>
      <c r="J3353" s="20">
        <v>10</v>
      </c>
      <c r="K3353" s="20">
        <v>0</v>
      </c>
      <c r="L3353" s="20">
        <v>10</v>
      </c>
      <c r="M3353" s="26">
        <v>0</v>
      </c>
      <c r="N3353" s="20"/>
    </row>
    <row r="3354" spans="3:14">
      <c r="C3354" s="21">
        <v>45984</v>
      </c>
      <c r="D3354" s="20" t="s">
        <v>37</v>
      </c>
      <c r="E3354" s="20" t="s">
        <v>147</v>
      </c>
      <c r="F3354" s="20" t="s">
        <v>181</v>
      </c>
      <c r="G3354" s="20">
        <v>1318</v>
      </c>
      <c r="H3354" s="25">
        <v>0.72222222222222221</v>
      </c>
      <c r="I3354" s="25">
        <v>0.97222222222222221</v>
      </c>
      <c r="J3354" s="20">
        <v>10</v>
      </c>
      <c r="K3354" s="20">
        <v>0</v>
      </c>
      <c r="L3354" s="20">
        <v>10</v>
      </c>
      <c r="M3354" s="26">
        <v>0</v>
      </c>
      <c r="N3354" s="20"/>
    </row>
    <row r="3355" spans="3:14">
      <c r="C3355" s="21">
        <v>45984</v>
      </c>
      <c r="D3355" s="20" t="s">
        <v>147</v>
      </c>
      <c r="E3355" s="20" t="s">
        <v>33</v>
      </c>
      <c r="F3355" s="20" t="s">
        <v>181</v>
      </c>
      <c r="G3355" s="20">
        <v>1305</v>
      </c>
      <c r="H3355" s="25">
        <v>0.55208333333333337</v>
      </c>
      <c r="I3355" s="25">
        <v>0.70833333333333337</v>
      </c>
      <c r="J3355" s="20">
        <v>6</v>
      </c>
      <c r="K3355" s="20">
        <v>0</v>
      </c>
      <c r="L3355" s="20">
        <v>6</v>
      </c>
      <c r="M3355" s="26">
        <v>0</v>
      </c>
      <c r="N3355" s="20"/>
    </row>
    <row r="3356" spans="3:14">
      <c r="C3356" s="21">
        <v>45984</v>
      </c>
      <c r="D3356" s="20" t="s">
        <v>147</v>
      </c>
      <c r="E3356" s="20" t="s">
        <v>180</v>
      </c>
      <c r="F3356" s="20" t="s">
        <v>181</v>
      </c>
      <c r="G3356" s="20">
        <v>2020</v>
      </c>
      <c r="H3356" s="25">
        <v>0.76736111111111116</v>
      </c>
      <c r="I3356" s="25">
        <v>0.82986111111111116</v>
      </c>
      <c r="J3356" s="20">
        <v>16</v>
      </c>
      <c r="K3356" s="20">
        <v>0</v>
      </c>
      <c r="L3356" s="20">
        <v>16</v>
      </c>
      <c r="M3356" s="26">
        <v>0</v>
      </c>
      <c r="N3356" s="20"/>
    </row>
    <row r="3357" spans="3:14">
      <c r="C3357" s="21">
        <v>45984</v>
      </c>
      <c r="D3357" s="20" t="s">
        <v>147</v>
      </c>
      <c r="E3357" s="20" t="s">
        <v>180</v>
      </c>
      <c r="F3357" s="20" t="s">
        <v>181</v>
      </c>
      <c r="G3357" s="20">
        <v>2018</v>
      </c>
      <c r="H3357" s="25">
        <v>0.78819444444444442</v>
      </c>
      <c r="I3357" s="25">
        <v>0.84722222222222221</v>
      </c>
      <c r="J3357" s="20">
        <v>10</v>
      </c>
      <c r="K3357" s="20">
        <v>0</v>
      </c>
      <c r="L3357" s="20">
        <v>10</v>
      </c>
      <c r="M3357" s="26">
        <v>0</v>
      </c>
      <c r="N3357" s="20"/>
    </row>
    <row r="3358" spans="3:14">
      <c r="C3358" s="21">
        <v>45984</v>
      </c>
      <c r="D3358" s="20" t="s">
        <v>147</v>
      </c>
      <c r="E3358" s="20" t="s">
        <v>180</v>
      </c>
      <c r="F3358" s="20" t="s">
        <v>181</v>
      </c>
      <c r="G3358" s="20">
        <v>2020</v>
      </c>
      <c r="H3358" s="25">
        <v>0.86458333333333337</v>
      </c>
      <c r="I3358" s="25">
        <v>0.92361111111111116</v>
      </c>
      <c r="J3358" s="20">
        <v>12</v>
      </c>
      <c r="K3358" s="20">
        <v>0</v>
      </c>
      <c r="L3358" s="20">
        <v>12</v>
      </c>
      <c r="M3358" s="26">
        <v>0</v>
      </c>
      <c r="N3358" s="20"/>
    </row>
    <row r="3359" spans="3:14">
      <c r="C3359" s="21">
        <v>45984</v>
      </c>
      <c r="D3359" s="20" t="s">
        <v>147</v>
      </c>
      <c r="E3359" s="20" t="s">
        <v>36</v>
      </c>
      <c r="F3359" s="20" t="s">
        <v>181</v>
      </c>
      <c r="G3359" s="20">
        <v>1855</v>
      </c>
      <c r="H3359" s="25">
        <v>0.59722222222222221</v>
      </c>
      <c r="I3359" s="25">
        <v>0.71180555555555558</v>
      </c>
      <c r="J3359" s="20">
        <v>10</v>
      </c>
      <c r="K3359" s="20">
        <v>0</v>
      </c>
      <c r="L3359" s="20">
        <v>10</v>
      </c>
      <c r="M3359" s="26">
        <v>0</v>
      </c>
      <c r="N3359" s="20"/>
    </row>
    <row r="3360" spans="3:14">
      <c r="C3360" s="21">
        <v>45984</v>
      </c>
      <c r="D3360" s="20" t="s">
        <v>147</v>
      </c>
      <c r="E3360" s="20" t="s">
        <v>37</v>
      </c>
      <c r="F3360" s="20" t="s">
        <v>181</v>
      </c>
      <c r="G3360" s="20">
        <v>1317</v>
      </c>
      <c r="H3360" s="25">
        <v>0.58680555555555558</v>
      </c>
      <c r="I3360" s="25">
        <v>0.72569444444444442</v>
      </c>
      <c r="J3360" s="20">
        <v>10</v>
      </c>
      <c r="K3360" s="20">
        <v>0</v>
      </c>
      <c r="L3360" s="20">
        <v>10</v>
      </c>
      <c r="M3360" s="26">
        <v>0</v>
      </c>
      <c r="N3360" s="20"/>
    </row>
    <row r="3361" spans="3:14">
      <c r="C3361" s="21">
        <v>45984</v>
      </c>
      <c r="D3361" s="20" t="s">
        <v>147</v>
      </c>
      <c r="E3361" s="20" t="s">
        <v>13</v>
      </c>
      <c r="F3361" s="20" t="s">
        <v>181</v>
      </c>
      <c r="G3361" s="20">
        <v>1859</v>
      </c>
      <c r="H3361" s="25">
        <v>0.55208333333333337</v>
      </c>
      <c r="I3361" s="25">
        <v>0.70138888888888884</v>
      </c>
      <c r="J3361" s="20">
        <v>16</v>
      </c>
      <c r="K3361" s="20">
        <v>0</v>
      </c>
      <c r="L3361" s="20">
        <v>16</v>
      </c>
      <c r="M3361" s="26">
        <v>0</v>
      </c>
      <c r="N3361" s="20"/>
    </row>
    <row r="3362" spans="3:14">
      <c r="C3362" s="21">
        <v>45984</v>
      </c>
      <c r="D3362" s="20" t="s">
        <v>147</v>
      </c>
      <c r="E3362" s="20" t="s">
        <v>22</v>
      </c>
      <c r="F3362" s="20" t="s">
        <v>181</v>
      </c>
      <c r="G3362" s="20">
        <v>1313</v>
      </c>
      <c r="H3362" s="25">
        <v>0.59375</v>
      </c>
      <c r="I3362" s="25">
        <v>0.72569444444444442</v>
      </c>
      <c r="J3362" s="20">
        <v>6</v>
      </c>
      <c r="K3362" s="20">
        <v>0</v>
      </c>
      <c r="L3362" s="20">
        <v>6</v>
      </c>
      <c r="M3362" s="26">
        <v>0</v>
      </c>
      <c r="N3362" s="20"/>
    </row>
    <row r="3363" spans="3:14">
      <c r="C3363" s="21">
        <v>45984</v>
      </c>
      <c r="D3363" s="20" t="s">
        <v>563</v>
      </c>
      <c r="E3363" s="20" t="s">
        <v>484</v>
      </c>
      <c r="F3363" s="20" t="s">
        <v>548</v>
      </c>
      <c r="G3363" s="20">
        <v>901</v>
      </c>
      <c r="H3363" s="25">
        <v>0.21527777777777779</v>
      </c>
      <c r="I3363" s="25">
        <v>0.28819444444444442</v>
      </c>
      <c r="J3363" s="20">
        <v>12</v>
      </c>
      <c r="K3363" s="20">
        <v>0</v>
      </c>
      <c r="L3363" s="20">
        <v>12</v>
      </c>
      <c r="M3363" s="26">
        <v>0</v>
      </c>
      <c r="N3363" s="20"/>
    </row>
    <row r="3364" spans="3:14">
      <c r="C3364" s="21">
        <v>45984</v>
      </c>
      <c r="D3364" s="20" t="s">
        <v>563</v>
      </c>
      <c r="E3364" s="20" t="s">
        <v>484</v>
      </c>
      <c r="F3364" s="20" t="s">
        <v>548</v>
      </c>
      <c r="G3364" s="20">
        <v>903</v>
      </c>
      <c r="H3364" s="25">
        <v>0.43402777777777779</v>
      </c>
      <c r="I3364" s="25">
        <v>0.50694444444444442</v>
      </c>
      <c r="J3364" s="20">
        <v>20</v>
      </c>
      <c r="K3364" s="20">
        <v>0</v>
      </c>
      <c r="L3364" s="20">
        <v>20</v>
      </c>
      <c r="M3364" s="26">
        <v>0</v>
      </c>
      <c r="N3364" s="20"/>
    </row>
    <row r="3365" spans="3:14">
      <c r="C3365" s="21">
        <v>45984</v>
      </c>
      <c r="D3365" s="20" t="s">
        <v>13</v>
      </c>
      <c r="E3365" s="20" t="s">
        <v>147</v>
      </c>
      <c r="F3365" s="20" t="s">
        <v>181</v>
      </c>
      <c r="G3365" s="20">
        <v>1858</v>
      </c>
      <c r="H3365" s="25">
        <v>0.5</v>
      </c>
      <c r="I3365" s="25">
        <v>0.76041666666666663</v>
      </c>
      <c r="J3365" s="20">
        <v>16</v>
      </c>
      <c r="K3365" s="20">
        <v>0</v>
      </c>
      <c r="L3365" s="20">
        <v>16</v>
      </c>
      <c r="M3365" s="26">
        <v>0</v>
      </c>
      <c r="N3365" s="20"/>
    </row>
    <row r="3366" spans="3:14">
      <c r="C3366" s="21">
        <v>45984</v>
      </c>
      <c r="D3366" s="20" t="s">
        <v>22</v>
      </c>
      <c r="E3366" s="20" t="s">
        <v>147</v>
      </c>
      <c r="F3366" s="20" t="s">
        <v>181</v>
      </c>
      <c r="G3366" s="20">
        <v>1302</v>
      </c>
      <c r="H3366" s="25">
        <v>0.50694444444444442</v>
      </c>
      <c r="I3366" s="25">
        <v>0.75347222222222221</v>
      </c>
      <c r="J3366" s="20">
        <v>6</v>
      </c>
      <c r="K3366" s="20">
        <v>0</v>
      </c>
      <c r="L3366" s="20">
        <v>6</v>
      </c>
      <c r="M3366" s="26">
        <v>0</v>
      </c>
      <c r="N3366" s="20"/>
    </row>
    <row r="3367" spans="3:14">
      <c r="C3367" s="21">
        <v>45985</v>
      </c>
      <c r="D3367" s="20" t="s">
        <v>36</v>
      </c>
      <c r="E3367" s="20" t="s">
        <v>183</v>
      </c>
      <c r="F3367" s="20" t="s">
        <v>174</v>
      </c>
      <c r="G3367" s="20">
        <v>1336</v>
      </c>
      <c r="H3367" s="25">
        <v>0.58680555555555558</v>
      </c>
      <c r="I3367" s="25">
        <v>0.82291666666666663</v>
      </c>
      <c r="J3367" s="20">
        <v>10</v>
      </c>
      <c r="K3367" s="20">
        <v>0</v>
      </c>
      <c r="L3367" s="20">
        <v>10</v>
      </c>
      <c r="M3367" s="26">
        <v>0</v>
      </c>
      <c r="N3367" s="20"/>
    </row>
    <row r="3368" spans="3:14">
      <c r="C3368" s="21">
        <v>45985</v>
      </c>
      <c r="D3368" s="20" t="s">
        <v>173</v>
      </c>
      <c r="E3368" s="20" t="s">
        <v>36</v>
      </c>
      <c r="F3368" s="20" t="s">
        <v>174</v>
      </c>
      <c r="G3368" s="20">
        <v>1335</v>
      </c>
      <c r="H3368" s="25">
        <v>0.40277777777777779</v>
      </c>
      <c r="I3368" s="25">
        <v>0.54513888888888884</v>
      </c>
      <c r="J3368" s="20">
        <v>10</v>
      </c>
      <c r="K3368" s="20">
        <v>0</v>
      </c>
      <c r="L3368" s="20">
        <v>10</v>
      </c>
      <c r="M3368" s="26">
        <v>0</v>
      </c>
      <c r="N3368" s="20"/>
    </row>
    <row r="3369" spans="3:14">
      <c r="C3369" s="21">
        <v>45985</v>
      </c>
      <c r="D3369" s="20" t="s">
        <v>173</v>
      </c>
      <c r="E3369" s="20" t="s">
        <v>30</v>
      </c>
      <c r="F3369" s="20" t="s">
        <v>174</v>
      </c>
      <c r="G3369" s="20">
        <v>1014</v>
      </c>
      <c r="H3369" s="25">
        <v>0.35416666666666669</v>
      </c>
      <c r="I3369" s="25">
        <v>0.53472222222222221</v>
      </c>
      <c r="J3369" s="20">
        <v>88</v>
      </c>
      <c r="K3369" s="20">
        <v>67</v>
      </c>
      <c r="L3369" s="20">
        <v>21</v>
      </c>
      <c r="M3369" s="26">
        <v>76.13636363636364</v>
      </c>
      <c r="N3369" s="20"/>
    </row>
    <row r="3370" spans="3:14">
      <c r="C3370" s="21">
        <v>45985</v>
      </c>
      <c r="D3370" s="20" t="s">
        <v>173</v>
      </c>
      <c r="E3370" s="20" t="s">
        <v>13</v>
      </c>
      <c r="F3370" s="20" t="s">
        <v>174</v>
      </c>
      <c r="G3370" s="20">
        <v>1002</v>
      </c>
      <c r="H3370" s="25">
        <v>0.3125</v>
      </c>
      <c r="I3370" s="25">
        <v>0.4861111111111111</v>
      </c>
      <c r="J3370" s="20">
        <v>20</v>
      </c>
      <c r="K3370" s="20">
        <v>0</v>
      </c>
      <c r="L3370" s="20">
        <v>20</v>
      </c>
      <c r="M3370" s="26">
        <v>0</v>
      </c>
      <c r="N3370" s="20"/>
    </row>
    <row r="3371" spans="3:14">
      <c r="C3371" s="21">
        <v>45985</v>
      </c>
      <c r="D3371" s="20" t="s">
        <v>552</v>
      </c>
      <c r="E3371" s="20" t="s">
        <v>147</v>
      </c>
      <c r="F3371" s="20" t="s">
        <v>181</v>
      </c>
      <c r="G3371" s="20">
        <v>761</v>
      </c>
      <c r="H3371" s="25">
        <v>0.1076388888888889</v>
      </c>
      <c r="I3371" s="25">
        <v>0.27083333333333331</v>
      </c>
      <c r="J3371" s="20">
        <v>27</v>
      </c>
      <c r="K3371" s="20">
        <v>0</v>
      </c>
      <c r="L3371" s="20">
        <v>27</v>
      </c>
      <c r="M3371" s="26">
        <v>0</v>
      </c>
      <c r="N3371" s="20"/>
    </row>
    <row r="3372" spans="3:14">
      <c r="C3372" s="21">
        <v>45985</v>
      </c>
      <c r="D3372" s="20" t="s">
        <v>147</v>
      </c>
      <c r="E3372" s="20" t="s">
        <v>180</v>
      </c>
      <c r="F3372" s="20" t="s">
        <v>181</v>
      </c>
      <c r="G3372" s="20">
        <v>2022</v>
      </c>
      <c r="H3372" s="25">
        <v>9.0277777777777776E-2</v>
      </c>
      <c r="I3372" s="25">
        <v>0.15277777777777779</v>
      </c>
      <c r="J3372" s="20">
        <v>10</v>
      </c>
      <c r="K3372" s="20">
        <v>0</v>
      </c>
      <c r="L3372" s="20">
        <v>10</v>
      </c>
      <c r="M3372" s="26">
        <v>0</v>
      </c>
      <c r="N3372" s="20"/>
    </row>
    <row r="3373" spans="3:14">
      <c r="C3373" s="21">
        <v>45985</v>
      </c>
      <c r="D3373" s="20" t="s">
        <v>147</v>
      </c>
      <c r="E3373" s="20" t="s">
        <v>13</v>
      </c>
      <c r="F3373" s="20" t="s">
        <v>181</v>
      </c>
      <c r="G3373" s="20">
        <v>1857</v>
      </c>
      <c r="H3373" s="25">
        <v>0.34027777777777779</v>
      </c>
      <c r="I3373" s="25">
        <v>0.4548611111111111</v>
      </c>
      <c r="J3373" s="20">
        <v>27</v>
      </c>
      <c r="K3373" s="20">
        <v>0</v>
      </c>
      <c r="L3373" s="20">
        <v>27</v>
      </c>
      <c r="M3373" s="26">
        <v>0</v>
      </c>
      <c r="N3373" s="20"/>
    </row>
    <row r="3374" spans="3:14">
      <c r="C3374" s="21">
        <v>45985</v>
      </c>
      <c r="D3374" s="20" t="s">
        <v>13</v>
      </c>
      <c r="E3374" s="20" t="s">
        <v>183</v>
      </c>
      <c r="F3374" s="20" t="s">
        <v>174</v>
      </c>
      <c r="G3374" s="20">
        <v>1002</v>
      </c>
      <c r="H3374" s="25">
        <v>0.52777777777777779</v>
      </c>
      <c r="I3374" s="25">
        <v>0.77777777777777779</v>
      </c>
      <c r="J3374" s="20">
        <v>20</v>
      </c>
      <c r="K3374" s="20">
        <v>0</v>
      </c>
      <c r="L3374" s="20">
        <v>20</v>
      </c>
      <c r="M3374" s="26">
        <v>0</v>
      </c>
      <c r="N3374" s="20"/>
    </row>
    <row r="3375" spans="3:14">
      <c r="C3375" s="21">
        <v>45985</v>
      </c>
      <c r="D3375" s="20" t="s">
        <v>57</v>
      </c>
      <c r="E3375" s="20" t="s">
        <v>183</v>
      </c>
      <c r="F3375" s="20" t="s">
        <v>174</v>
      </c>
      <c r="G3375" s="20">
        <v>1010</v>
      </c>
      <c r="H3375" s="25">
        <v>0.72222222222222221</v>
      </c>
      <c r="I3375" s="25">
        <v>0.99305555555555558</v>
      </c>
      <c r="J3375" s="20">
        <v>88</v>
      </c>
      <c r="K3375" s="20">
        <v>31</v>
      </c>
      <c r="L3375" s="20">
        <v>57</v>
      </c>
      <c r="M3375" s="26">
        <v>35.227272727272727</v>
      </c>
      <c r="N3375" s="20"/>
    </row>
    <row r="3376" spans="3:14">
      <c r="C3376" s="21">
        <v>45987</v>
      </c>
      <c r="D3376" s="20" t="s">
        <v>185</v>
      </c>
      <c r="E3376" s="20" t="s">
        <v>147</v>
      </c>
      <c r="F3376" s="20" t="s">
        <v>181</v>
      </c>
      <c r="G3376" s="20">
        <v>2333</v>
      </c>
      <c r="H3376" s="25">
        <v>0.79513888888888884</v>
      </c>
      <c r="I3376" s="25">
        <v>0.85763888888888884</v>
      </c>
      <c r="J3376" s="20">
        <v>40</v>
      </c>
      <c r="K3376" s="20">
        <v>0</v>
      </c>
      <c r="L3376" s="20">
        <v>40</v>
      </c>
      <c r="M3376" s="26">
        <v>0</v>
      </c>
      <c r="N3376" s="20"/>
    </row>
    <row r="3377" spans="3:14">
      <c r="C3377" s="21">
        <v>45987</v>
      </c>
      <c r="D3377" s="20" t="s">
        <v>175</v>
      </c>
      <c r="E3377" s="20" t="s">
        <v>173</v>
      </c>
      <c r="F3377" s="20" t="s">
        <v>257</v>
      </c>
      <c r="G3377" s="20">
        <v>8055</v>
      </c>
      <c r="H3377" s="25">
        <v>0.5625</v>
      </c>
      <c r="I3377" s="25">
        <v>0.61458333333333337</v>
      </c>
      <c r="J3377" s="20">
        <v>20</v>
      </c>
      <c r="K3377" s="20">
        <v>0</v>
      </c>
      <c r="L3377" s="20">
        <v>20</v>
      </c>
      <c r="M3377" s="26">
        <v>0</v>
      </c>
      <c r="N3377" s="20"/>
    </row>
    <row r="3378" spans="3:14">
      <c r="C3378" s="21">
        <v>45988</v>
      </c>
      <c r="D3378" s="20" t="s">
        <v>13</v>
      </c>
      <c r="E3378" s="20" t="s">
        <v>223</v>
      </c>
      <c r="F3378" s="20" t="s">
        <v>250</v>
      </c>
      <c r="G3378" s="20">
        <v>871</v>
      </c>
      <c r="H3378" s="25">
        <v>0.48958333333333331</v>
      </c>
      <c r="I3378" s="25">
        <v>0.62152777777777779</v>
      </c>
      <c r="J3378" s="20">
        <v>50</v>
      </c>
      <c r="K3378" s="20">
        <v>0</v>
      </c>
      <c r="L3378" s="20">
        <v>50</v>
      </c>
      <c r="M3378" s="26">
        <v>0</v>
      </c>
      <c r="N3378" s="20"/>
    </row>
    <row r="3379" spans="3:14">
      <c r="C3379" s="21">
        <v>45989</v>
      </c>
      <c r="D3379" s="20" t="s">
        <v>562</v>
      </c>
      <c r="E3379" s="20" t="s">
        <v>173</v>
      </c>
      <c r="F3379" s="20" t="s">
        <v>174</v>
      </c>
      <c r="G3379" s="20">
        <v>1012</v>
      </c>
      <c r="H3379" s="25">
        <v>0.46875</v>
      </c>
      <c r="I3379" s="25">
        <v>0.54166666666666663</v>
      </c>
      <c r="J3379" s="20">
        <v>88</v>
      </c>
      <c r="K3379" s="20">
        <v>31</v>
      </c>
      <c r="L3379" s="20">
        <v>57</v>
      </c>
      <c r="M3379" s="26">
        <v>35.227272727272727</v>
      </c>
      <c r="N3379" s="20"/>
    </row>
    <row r="3380" spans="3:14">
      <c r="C3380" s="21">
        <v>45989</v>
      </c>
      <c r="D3380" s="20" t="s">
        <v>175</v>
      </c>
      <c r="E3380" s="20" t="s">
        <v>562</v>
      </c>
      <c r="F3380" s="20" t="s">
        <v>174</v>
      </c>
      <c r="G3380" s="20">
        <v>1011</v>
      </c>
      <c r="H3380" s="25">
        <v>0.33333333333333331</v>
      </c>
      <c r="I3380" s="25">
        <v>0.36458333333333331</v>
      </c>
      <c r="J3380" s="20">
        <v>88</v>
      </c>
      <c r="K3380" s="20">
        <v>31</v>
      </c>
      <c r="L3380" s="20">
        <v>57</v>
      </c>
      <c r="M3380" s="26">
        <v>35.227272727272727</v>
      </c>
      <c r="N3380" s="20"/>
    </row>
    <row r="3381" spans="3:14">
      <c r="C3381" s="21">
        <v>45989</v>
      </c>
      <c r="D3381" s="20" t="s">
        <v>175</v>
      </c>
      <c r="E3381" s="20" t="s">
        <v>173</v>
      </c>
      <c r="F3381" s="20" t="s">
        <v>174</v>
      </c>
      <c r="G3381" s="20">
        <v>5033</v>
      </c>
      <c r="H3381" s="25">
        <v>0.83333333333333337</v>
      </c>
      <c r="I3381" s="25">
        <v>0.89583333333333337</v>
      </c>
      <c r="J3381" s="20">
        <v>20</v>
      </c>
      <c r="K3381" s="20">
        <v>0</v>
      </c>
      <c r="L3381" s="20">
        <v>20</v>
      </c>
      <c r="M3381" s="26">
        <v>0</v>
      </c>
      <c r="N3381" s="20"/>
    </row>
    <row r="3382" spans="3:14">
      <c r="C3382" s="21">
        <v>45989</v>
      </c>
      <c r="D3382" s="20" t="s">
        <v>175</v>
      </c>
      <c r="E3382" s="20" t="s">
        <v>173</v>
      </c>
      <c r="F3382" s="20" t="s">
        <v>174</v>
      </c>
      <c r="G3382" s="20">
        <v>5003</v>
      </c>
      <c r="H3382" s="25">
        <v>0.83333333333333337</v>
      </c>
      <c r="I3382" s="25">
        <v>0.89583333333333337</v>
      </c>
      <c r="J3382" s="20">
        <v>10</v>
      </c>
      <c r="K3382" s="20">
        <v>0</v>
      </c>
      <c r="L3382" s="20">
        <v>10</v>
      </c>
      <c r="M3382" s="26">
        <v>0</v>
      </c>
      <c r="N3382" s="20"/>
    </row>
    <row r="3383" spans="3:14">
      <c r="C3383" s="21">
        <v>45989</v>
      </c>
      <c r="D3383" s="20" t="s">
        <v>13</v>
      </c>
      <c r="E3383" s="20" t="s">
        <v>247</v>
      </c>
      <c r="F3383" s="20" t="s">
        <v>250</v>
      </c>
      <c r="G3383" s="20">
        <v>795</v>
      </c>
      <c r="H3383" s="25">
        <v>0.67013888888888884</v>
      </c>
      <c r="I3383" s="25">
        <v>0.79166666666666663</v>
      </c>
      <c r="J3383" s="20">
        <v>50</v>
      </c>
      <c r="K3383" s="20">
        <v>0</v>
      </c>
      <c r="L3383" s="20">
        <v>50</v>
      </c>
      <c r="M3383" s="26">
        <v>0</v>
      </c>
      <c r="N3383" s="20"/>
    </row>
    <row r="3384" spans="3:14">
      <c r="C3384" s="21">
        <v>45990</v>
      </c>
      <c r="D3384" s="20" t="s">
        <v>173</v>
      </c>
      <c r="E3384" s="20" t="s">
        <v>13</v>
      </c>
      <c r="F3384" s="20" t="s">
        <v>174</v>
      </c>
      <c r="G3384" s="20">
        <v>6001</v>
      </c>
      <c r="H3384" s="25">
        <v>0.37847222222222221</v>
      </c>
      <c r="I3384" s="25">
        <v>0.55902777777777779</v>
      </c>
      <c r="J3384" s="20">
        <v>20</v>
      </c>
      <c r="K3384" s="20">
        <v>0</v>
      </c>
      <c r="L3384" s="20">
        <v>20</v>
      </c>
      <c r="M3384" s="26">
        <v>0</v>
      </c>
      <c r="N3384" s="20"/>
    </row>
    <row r="3385" spans="3:14">
      <c r="C3385" s="21">
        <v>45990</v>
      </c>
      <c r="D3385" s="20" t="s">
        <v>13</v>
      </c>
      <c r="E3385" s="20" t="s">
        <v>354</v>
      </c>
      <c r="F3385" s="20" t="s">
        <v>355</v>
      </c>
      <c r="G3385" s="20">
        <v>110</v>
      </c>
      <c r="H3385" s="25">
        <v>0.62847222222222221</v>
      </c>
      <c r="I3385" s="25">
        <v>0.93055555555555558</v>
      </c>
      <c r="J3385" s="20">
        <v>25</v>
      </c>
      <c r="K3385" s="20">
        <v>0</v>
      </c>
      <c r="L3385" s="20">
        <v>25</v>
      </c>
      <c r="M3385" s="26">
        <v>0</v>
      </c>
      <c r="N3385" s="20"/>
    </row>
    <row r="3386" spans="3:14">
      <c r="C3386" s="21">
        <v>45990</v>
      </c>
      <c r="D3386" s="20" t="s">
        <v>13</v>
      </c>
      <c r="E3386" s="20" t="s">
        <v>484</v>
      </c>
      <c r="F3386" s="20" t="s">
        <v>250</v>
      </c>
      <c r="G3386" s="20">
        <v>833</v>
      </c>
      <c r="H3386" s="25">
        <v>0.54513888888888884</v>
      </c>
      <c r="I3386" s="25">
        <v>0.72916666666666663</v>
      </c>
      <c r="J3386" s="20">
        <v>45</v>
      </c>
      <c r="K3386" s="20">
        <v>0</v>
      </c>
      <c r="L3386" s="20">
        <v>45</v>
      </c>
      <c r="M3386" s="26">
        <v>0</v>
      </c>
      <c r="N3386" s="20"/>
    </row>
    <row r="3387" spans="3:14">
      <c r="C3387" s="21">
        <v>45990</v>
      </c>
      <c r="D3387" s="20" t="s">
        <v>13</v>
      </c>
      <c r="E3387" s="20" t="s">
        <v>201</v>
      </c>
      <c r="F3387" s="20" t="s">
        <v>250</v>
      </c>
      <c r="G3387" s="20">
        <v>601</v>
      </c>
      <c r="H3387" s="25">
        <v>0.69097222222222221</v>
      </c>
      <c r="I3387" s="25">
        <v>0.79166666666666663</v>
      </c>
      <c r="J3387" s="20">
        <v>45</v>
      </c>
      <c r="K3387" s="20">
        <v>0</v>
      </c>
      <c r="L3387" s="20">
        <v>45</v>
      </c>
      <c r="M3387" s="26">
        <v>0</v>
      </c>
      <c r="N3387" s="20"/>
    </row>
    <row r="3388" spans="3:14">
      <c r="C3388" s="21">
        <v>45990</v>
      </c>
      <c r="D3388" s="20" t="s">
        <v>13</v>
      </c>
      <c r="E3388" s="20" t="s">
        <v>223</v>
      </c>
      <c r="F3388" s="20" t="s">
        <v>250</v>
      </c>
      <c r="G3388" s="20">
        <v>871</v>
      </c>
      <c r="H3388" s="25">
        <v>0.48958333333333331</v>
      </c>
      <c r="I3388" s="25">
        <v>0.62152777777777779</v>
      </c>
      <c r="J3388" s="20">
        <v>50</v>
      </c>
      <c r="K3388" s="20">
        <v>0</v>
      </c>
      <c r="L3388" s="20">
        <v>50</v>
      </c>
      <c r="M3388" s="26">
        <v>0</v>
      </c>
      <c r="N3388" s="20"/>
    </row>
    <row r="3389" spans="3:14">
      <c r="C3389" s="21">
        <v>45990</v>
      </c>
      <c r="D3389" s="20" t="s">
        <v>13</v>
      </c>
      <c r="E3389" s="20" t="s">
        <v>223</v>
      </c>
      <c r="F3389" s="20" t="s">
        <v>250</v>
      </c>
      <c r="G3389" s="20">
        <v>871</v>
      </c>
      <c r="H3389" s="25">
        <v>0.48958333333333331</v>
      </c>
      <c r="I3389" s="25">
        <v>0.58680555555555558</v>
      </c>
      <c r="J3389" s="20">
        <v>45</v>
      </c>
      <c r="K3389" s="20">
        <v>0</v>
      </c>
      <c r="L3389" s="20">
        <v>45</v>
      </c>
      <c r="M3389" s="26">
        <v>0</v>
      </c>
      <c r="N3389" s="20"/>
    </row>
    <row r="3390" spans="3:14">
      <c r="C3390" s="21">
        <v>45990</v>
      </c>
      <c r="D3390" s="20" t="s">
        <v>13</v>
      </c>
      <c r="E3390" s="20" t="s">
        <v>206</v>
      </c>
      <c r="F3390" s="20" t="s">
        <v>207</v>
      </c>
      <c r="G3390" s="20">
        <v>1601</v>
      </c>
      <c r="H3390" s="25">
        <v>0.68055555555555558</v>
      </c>
      <c r="I3390" s="25">
        <v>0.77083333333333337</v>
      </c>
      <c r="J3390" s="20">
        <v>45</v>
      </c>
      <c r="K3390" s="20">
        <v>0</v>
      </c>
      <c r="L3390" s="20">
        <v>45</v>
      </c>
      <c r="M3390" s="26">
        <v>0</v>
      </c>
      <c r="N3390" s="20"/>
    </row>
    <row r="3391" spans="3:14">
      <c r="C3391" s="21">
        <v>45990</v>
      </c>
      <c r="D3391" s="20" t="s">
        <v>13</v>
      </c>
      <c r="E3391" s="20" t="s">
        <v>392</v>
      </c>
      <c r="F3391" s="20" t="s">
        <v>250</v>
      </c>
      <c r="G3391" s="20">
        <v>1355</v>
      </c>
      <c r="H3391" s="25">
        <v>0.46527777777777779</v>
      </c>
      <c r="I3391" s="25">
        <v>0.54513888888888884</v>
      </c>
      <c r="J3391" s="20">
        <v>45</v>
      </c>
      <c r="K3391" s="20">
        <v>0</v>
      </c>
      <c r="L3391" s="20">
        <v>45</v>
      </c>
      <c r="M3391" s="26">
        <v>0</v>
      </c>
      <c r="N3391" s="20"/>
    </row>
    <row r="3392" spans="3:14">
      <c r="C3392" s="21">
        <v>45990</v>
      </c>
      <c r="D3392" s="20" t="s">
        <v>13</v>
      </c>
      <c r="E3392" s="20" t="s">
        <v>252</v>
      </c>
      <c r="F3392" s="20" t="s">
        <v>250</v>
      </c>
      <c r="G3392" s="20">
        <v>651</v>
      </c>
      <c r="H3392" s="25">
        <v>0.54513888888888884</v>
      </c>
      <c r="I3392" s="25">
        <v>0.64583333333333337</v>
      </c>
      <c r="J3392" s="20">
        <v>90</v>
      </c>
      <c r="K3392" s="20">
        <v>0</v>
      </c>
      <c r="L3392" s="20">
        <v>90</v>
      </c>
      <c r="M3392" s="26">
        <v>0</v>
      </c>
      <c r="N3392" s="20"/>
    </row>
    <row r="3393" spans="3:14">
      <c r="C3393" s="21">
        <v>45990</v>
      </c>
      <c r="D3393" s="20" t="s">
        <v>13</v>
      </c>
      <c r="E3393" s="20" t="s">
        <v>192</v>
      </c>
      <c r="F3393" s="20" t="s">
        <v>193</v>
      </c>
      <c r="G3393" s="20">
        <v>1113</v>
      </c>
      <c r="H3393" s="25">
        <v>0.57291666666666663</v>
      </c>
      <c r="I3393" s="25">
        <v>0.68055555555555558</v>
      </c>
      <c r="J3393" s="20">
        <v>45</v>
      </c>
      <c r="K3393" s="20">
        <v>0</v>
      </c>
      <c r="L3393" s="20">
        <v>45</v>
      </c>
      <c r="M3393" s="26">
        <v>0</v>
      </c>
      <c r="N3393" s="20"/>
    </row>
    <row r="3394" spans="3:14">
      <c r="C3394" s="21">
        <v>45990</v>
      </c>
      <c r="D3394" s="20" t="s">
        <v>13</v>
      </c>
      <c r="E3394" s="20" t="s">
        <v>183</v>
      </c>
      <c r="F3394" s="20" t="s">
        <v>174</v>
      </c>
      <c r="G3394" s="20">
        <v>6002</v>
      </c>
      <c r="H3394" s="25">
        <v>0.60069444444444442</v>
      </c>
      <c r="I3394" s="25">
        <v>0.85069444444444442</v>
      </c>
      <c r="J3394" s="20">
        <v>20</v>
      </c>
      <c r="K3394" s="20">
        <v>0</v>
      </c>
      <c r="L3394" s="20">
        <v>20</v>
      </c>
      <c r="M3394" s="26">
        <v>0</v>
      </c>
      <c r="N3394" s="20"/>
    </row>
    <row r="3395" spans="3:14">
      <c r="C3395" s="21">
        <v>45990</v>
      </c>
      <c r="D3395" s="20" t="s">
        <v>13</v>
      </c>
      <c r="E3395" s="20" t="s">
        <v>196</v>
      </c>
      <c r="F3395" s="20" t="s">
        <v>193</v>
      </c>
      <c r="G3395" s="20">
        <v>1801</v>
      </c>
      <c r="H3395" s="25">
        <v>0.50347222222222221</v>
      </c>
      <c r="I3395" s="25">
        <v>0.61111111111111116</v>
      </c>
      <c r="J3395" s="20">
        <v>45</v>
      </c>
      <c r="K3395" s="20">
        <v>0</v>
      </c>
      <c r="L3395" s="20">
        <v>45</v>
      </c>
      <c r="M3395" s="26">
        <v>0</v>
      </c>
      <c r="N3395" s="20"/>
    </row>
    <row r="3396" spans="3:14">
      <c r="C3396" s="21">
        <v>45990</v>
      </c>
      <c r="D3396" s="20" t="s">
        <v>13</v>
      </c>
      <c r="E3396" s="20" t="s">
        <v>234</v>
      </c>
      <c r="F3396" s="20" t="s">
        <v>250</v>
      </c>
      <c r="G3396" s="20">
        <v>1831</v>
      </c>
      <c r="H3396" s="25">
        <v>0.47916666666666669</v>
      </c>
      <c r="I3396" s="25">
        <v>0.58680555555555558</v>
      </c>
      <c r="J3396" s="20">
        <v>45</v>
      </c>
      <c r="K3396" s="20">
        <v>0</v>
      </c>
      <c r="L3396" s="20">
        <v>45</v>
      </c>
      <c r="M3396" s="26">
        <v>0</v>
      </c>
      <c r="N3396" s="20"/>
    </row>
    <row r="3397" spans="3:14">
      <c r="C3397" s="21">
        <v>45990</v>
      </c>
      <c r="D3397" s="20" t="s">
        <v>13</v>
      </c>
      <c r="E3397" s="20" t="s">
        <v>557</v>
      </c>
      <c r="F3397" s="20" t="s">
        <v>250</v>
      </c>
      <c r="G3397" s="20">
        <v>1221</v>
      </c>
      <c r="H3397" s="25">
        <v>0.65972222222222221</v>
      </c>
      <c r="I3397" s="25">
        <v>0.72916666666666663</v>
      </c>
      <c r="J3397" s="20">
        <v>50</v>
      </c>
      <c r="K3397" s="20">
        <v>0</v>
      </c>
      <c r="L3397" s="20">
        <v>50</v>
      </c>
      <c r="M3397" s="26">
        <v>0</v>
      </c>
      <c r="N3397" s="20"/>
    </row>
    <row r="3398" spans="3:14">
      <c r="C3398" s="21">
        <v>45990</v>
      </c>
      <c r="D3398" s="20" t="s">
        <v>13</v>
      </c>
      <c r="E3398" s="20" t="s">
        <v>236</v>
      </c>
      <c r="F3398" s="20" t="s">
        <v>250</v>
      </c>
      <c r="G3398" s="20">
        <v>809</v>
      </c>
      <c r="H3398" s="25">
        <v>0.50347222222222221</v>
      </c>
      <c r="I3398" s="25">
        <v>0.625</v>
      </c>
      <c r="J3398" s="20">
        <v>45</v>
      </c>
      <c r="K3398" s="20">
        <v>0</v>
      </c>
      <c r="L3398" s="20">
        <v>45</v>
      </c>
      <c r="M3398" s="26">
        <v>0</v>
      </c>
      <c r="N3398" s="20"/>
    </row>
    <row r="3399" spans="3:14">
      <c r="C3399" s="21">
        <v>45990</v>
      </c>
      <c r="D3399" s="20" t="s">
        <v>13</v>
      </c>
      <c r="E3399" s="20" t="s">
        <v>236</v>
      </c>
      <c r="F3399" s="20" t="s">
        <v>250</v>
      </c>
      <c r="G3399" s="20">
        <v>811</v>
      </c>
      <c r="H3399" s="25">
        <v>0.66666666666666663</v>
      </c>
      <c r="I3399" s="25">
        <v>0.78819444444444442</v>
      </c>
      <c r="J3399" s="20">
        <v>50</v>
      </c>
      <c r="K3399" s="20">
        <v>0</v>
      </c>
      <c r="L3399" s="20">
        <v>50</v>
      </c>
      <c r="M3399" s="26">
        <v>0</v>
      </c>
      <c r="N3399" s="20"/>
    </row>
    <row r="3400" spans="3:14">
      <c r="C3400" s="21">
        <v>45990</v>
      </c>
      <c r="D3400" s="20" t="s">
        <v>530</v>
      </c>
      <c r="E3400" s="20" t="s">
        <v>13</v>
      </c>
      <c r="F3400" s="20" t="s">
        <v>531</v>
      </c>
      <c r="G3400" s="20">
        <v>858</v>
      </c>
      <c r="H3400" s="25">
        <v>0.86805555555555558</v>
      </c>
      <c r="I3400" s="25">
        <v>0.625</v>
      </c>
      <c r="J3400" s="20">
        <v>31</v>
      </c>
      <c r="K3400" s="20">
        <v>0</v>
      </c>
      <c r="L3400" s="20">
        <v>31</v>
      </c>
      <c r="M3400" s="26">
        <v>0</v>
      </c>
      <c r="N3400" s="20"/>
    </row>
    <row r="3401" spans="3:14">
      <c r="C3401" s="21">
        <v>45991</v>
      </c>
      <c r="D3401" s="20" t="s">
        <v>33</v>
      </c>
      <c r="E3401" s="20" t="s">
        <v>147</v>
      </c>
      <c r="F3401" s="20" t="s">
        <v>181</v>
      </c>
      <c r="G3401" s="20">
        <v>1304</v>
      </c>
      <c r="H3401" s="25">
        <v>0.50347222222222221</v>
      </c>
      <c r="I3401" s="25">
        <v>0.77083333333333337</v>
      </c>
      <c r="J3401" s="20">
        <v>6</v>
      </c>
      <c r="K3401" s="20">
        <v>0</v>
      </c>
      <c r="L3401" s="20">
        <v>6</v>
      </c>
      <c r="M3401" s="26">
        <v>0</v>
      </c>
      <c r="N3401" s="20"/>
    </row>
    <row r="3402" spans="3:14">
      <c r="C3402" s="21">
        <v>45991</v>
      </c>
      <c r="D3402" s="20" t="s">
        <v>484</v>
      </c>
      <c r="E3402" s="20" t="s">
        <v>563</v>
      </c>
      <c r="F3402" s="20" t="s">
        <v>548</v>
      </c>
      <c r="G3402" s="20">
        <v>914</v>
      </c>
      <c r="H3402" s="25">
        <v>0.86458333333333337</v>
      </c>
      <c r="I3402" s="25">
        <v>0.93402777777777779</v>
      </c>
      <c r="J3402" s="20">
        <v>20</v>
      </c>
      <c r="K3402" s="20">
        <v>0</v>
      </c>
      <c r="L3402" s="20">
        <v>20</v>
      </c>
      <c r="M3402" s="26">
        <v>0</v>
      </c>
      <c r="N3402" s="20"/>
    </row>
    <row r="3403" spans="3:14">
      <c r="C3403" s="21">
        <v>45991</v>
      </c>
      <c r="D3403" s="20" t="s">
        <v>36</v>
      </c>
      <c r="E3403" s="20" t="s">
        <v>354</v>
      </c>
      <c r="F3403" s="20" t="s">
        <v>355</v>
      </c>
      <c r="G3403" s="20">
        <v>108</v>
      </c>
      <c r="H3403" s="25">
        <v>0.64930555555555558</v>
      </c>
      <c r="I3403" s="25">
        <v>0.92708333333333337</v>
      </c>
      <c r="J3403" s="20">
        <v>15</v>
      </c>
      <c r="K3403" s="20">
        <v>0</v>
      </c>
      <c r="L3403" s="20">
        <v>15</v>
      </c>
      <c r="M3403" s="26">
        <v>0</v>
      </c>
      <c r="N3403" s="20"/>
    </row>
    <row r="3404" spans="3:14">
      <c r="C3404" s="21">
        <v>45991</v>
      </c>
      <c r="D3404" s="20" t="s">
        <v>36</v>
      </c>
      <c r="E3404" s="20" t="s">
        <v>147</v>
      </c>
      <c r="F3404" s="20" t="s">
        <v>181</v>
      </c>
      <c r="G3404" s="20">
        <v>1854</v>
      </c>
      <c r="H3404" s="25">
        <v>0.47569444444444442</v>
      </c>
      <c r="I3404" s="25">
        <v>0.71180555555555558</v>
      </c>
      <c r="J3404" s="20">
        <v>20</v>
      </c>
      <c r="K3404" s="20">
        <v>0</v>
      </c>
      <c r="L3404" s="20">
        <v>20</v>
      </c>
      <c r="M3404" s="26">
        <v>0</v>
      </c>
      <c r="N3404" s="20"/>
    </row>
    <row r="3405" spans="3:14">
      <c r="C3405" s="21">
        <v>45991</v>
      </c>
      <c r="D3405" s="20" t="s">
        <v>37</v>
      </c>
      <c r="E3405" s="20" t="s">
        <v>147</v>
      </c>
      <c r="F3405" s="20" t="s">
        <v>181</v>
      </c>
      <c r="G3405" s="20">
        <v>1318</v>
      </c>
      <c r="H3405" s="25">
        <v>0.72222222222222221</v>
      </c>
      <c r="I3405" s="25">
        <v>0.97222222222222221</v>
      </c>
      <c r="J3405" s="20">
        <v>20</v>
      </c>
      <c r="K3405" s="20">
        <v>0</v>
      </c>
      <c r="L3405" s="20">
        <v>20</v>
      </c>
      <c r="M3405" s="26">
        <v>0</v>
      </c>
      <c r="N3405" s="20"/>
    </row>
    <row r="3406" spans="3:14">
      <c r="C3406" s="21">
        <v>45991</v>
      </c>
      <c r="D3406" s="20" t="s">
        <v>147</v>
      </c>
      <c r="E3406" s="20" t="s">
        <v>33</v>
      </c>
      <c r="F3406" s="20" t="s">
        <v>181</v>
      </c>
      <c r="G3406" s="20">
        <v>1305</v>
      </c>
      <c r="H3406" s="25">
        <v>0.55208333333333337</v>
      </c>
      <c r="I3406" s="25">
        <v>0.70833333333333337</v>
      </c>
      <c r="J3406" s="20">
        <v>6</v>
      </c>
      <c r="K3406" s="20">
        <v>0</v>
      </c>
      <c r="L3406" s="20">
        <v>6</v>
      </c>
      <c r="M3406" s="26">
        <v>0</v>
      </c>
      <c r="N3406" s="20"/>
    </row>
    <row r="3407" spans="3:14">
      <c r="C3407" s="21">
        <v>45991</v>
      </c>
      <c r="D3407" s="20" t="s">
        <v>147</v>
      </c>
      <c r="E3407" s="20" t="s">
        <v>180</v>
      </c>
      <c r="F3407" s="20" t="s">
        <v>181</v>
      </c>
      <c r="G3407" s="20">
        <v>2020</v>
      </c>
      <c r="H3407" s="25">
        <v>0.86458333333333337</v>
      </c>
      <c r="I3407" s="25">
        <v>0.92361111111111116</v>
      </c>
      <c r="J3407" s="20">
        <v>76</v>
      </c>
      <c r="K3407" s="20">
        <v>0</v>
      </c>
      <c r="L3407" s="20">
        <v>76</v>
      </c>
      <c r="M3407" s="26">
        <v>0</v>
      </c>
      <c r="N3407" s="20"/>
    </row>
    <row r="3408" spans="3:14">
      <c r="C3408" s="21">
        <v>45991</v>
      </c>
      <c r="D3408" s="20" t="s">
        <v>147</v>
      </c>
      <c r="E3408" s="20" t="s">
        <v>36</v>
      </c>
      <c r="F3408" s="20" t="s">
        <v>181</v>
      </c>
      <c r="G3408" s="20">
        <v>1855</v>
      </c>
      <c r="H3408" s="25">
        <v>0.59722222222222221</v>
      </c>
      <c r="I3408" s="25">
        <v>0.71180555555555558</v>
      </c>
      <c r="J3408" s="20">
        <v>10</v>
      </c>
      <c r="K3408" s="20">
        <v>0</v>
      </c>
      <c r="L3408" s="20">
        <v>10</v>
      </c>
      <c r="M3408" s="26">
        <v>0</v>
      </c>
      <c r="N3408" s="20"/>
    </row>
    <row r="3409" spans="3:14">
      <c r="C3409" s="21">
        <v>45991</v>
      </c>
      <c r="D3409" s="20" t="s">
        <v>147</v>
      </c>
      <c r="E3409" s="20" t="s">
        <v>37</v>
      </c>
      <c r="F3409" s="20" t="s">
        <v>181</v>
      </c>
      <c r="G3409" s="20">
        <v>1317</v>
      </c>
      <c r="H3409" s="25">
        <v>0.58680555555555558</v>
      </c>
      <c r="I3409" s="25">
        <v>0.72569444444444442</v>
      </c>
      <c r="J3409" s="20">
        <v>10</v>
      </c>
      <c r="K3409" s="20">
        <v>0</v>
      </c>
      <c r="L3409" s="20">
        <v>10</v>
      </c>
      <c r="M3409" s="26">
        <v>0</v>
      </c>
      <c r="N3409" s="20"/>
    </row>
    <row r="3410" spans="3:14">
      <c r="C3410" s="21">
        <v>45991</v>
      </c>
      <c r="D3410" s="20" t="s">
        <v>147</v>
      </c>
      <c r="E3410" s="20" t="s">
        <v>13</v>
      </c>
      <c r="F3410" s="20" t="s">
        <v>181</v>
      </c>
      <c r="G3410" s="20">
        <v>1859</v>
      </c>
      <c r="H3410" s="25">
        <v>0.55208333333333337</v>
      </c>
      <c r="I3410" s="25">
        <v>0.70138888888888884</v>
      </c>
      <c r="J3410" s="20">
        <v>16</v>
      </c>
      <c r="K3410" s="20">
        <v>0</v>
      </c>
      <c r="L3410" s="20">
        <v>16</v>
      </c>
      <c r="M3410" s="26">
        <v>0</v>
      </c>
      <c r="N3410" s="20"/>
    </row>
    <row r="3411" spans="3:14">
      <c r="C3411" s="21">
        <v>45991</v>
      </c>
      <c r="D3411" s="20" t="s">
        <v>147</v>
      </c>
      <c r="E3411" s="20" t="s">
        <v>22</v>
      </c>
      <c r="F3411" s="20" t="s">
        <v>181</v>
      </c>
      <c r="G3411" s="20">
        <v>1313</v>
      </c>
      <c r="H3411" s="25">
        <v>0.59375</v>
      </c>
      <c r="I3411" s="25">
        <v>0.72569444444444442</v>
      </c>
      <c r="J3411" s="20">
        <v>6</v>
      </c>
      <c r="K3411" s="20">
        <v>0</v>
      </c>
      <c r="L3411" s="20">
        <v>6</v>
      </c>
      <c r="M3411" s="26">
        <v>0</v>
      </c>
      <c r="N3411" s="20"/>
    </row>
    <row r="3412" spans="3:14">
      <c r="C3412" s="21">
        <v>45991</v>
      </c>
      <c r="D3412" s="20" t="s">
        <v>13</v>
      </c>
      <c r="E3412" s="20" t="s">
        <v>484</v>
      </c>
      <c r="F3412" s="20" t="s">
        <v>548</v>
      </c>
      <c r="G3412" s="20">
        <v>701</v>
      </c>
      <c r="H3412" s="25">
        <v>0.54513888888888884</v>
      </c>
      <c r="I3412" s="25">
        <v>0.72916666666666663</v>
      </c>
      <c r="J3412" s="20">
        <v>20</v>
      </c>
      <c r="K3412" s="20">
        <v>0</v>
      </c>
      <c r="L3412" s="20">
        <v>20</v>
      </c>
      <c r="M3412" s="26">
        <v>0</v>
      </c>
      <c r="N3412" s="20"/>
    </row>
    <row r="3413" spans="3:14">
      <c r="C3413" s="21">
        <v>45991</v>
      </c>
      <c r="D3413" s="20" t="s">
        <v>13</v>
      </c>
      <c r="E3413" s="20" t="s">
        <v>201</v>
      </c>
      <c r="F3413" s="20" t="s">
        <v>250</v>
      </c>
      <c r="G3413" s="20">
        <v>599</v>
      </c>
      <c r="H3413" s="25">
        <v>0.51388888888888884</v>
      </c>
      <c r="I3413" s="25">
        <v>0.61458333333333337</v>
      </c>
      <c r="J3413" s="20">
        <v>50</v>
      </c>
      <c r="K3413" s="20">
        <v>0</v>
      </c>
      <c r="L3413" s="20">
        <v>50</v>
      </c>
      <c r="M3413" s="26">
        <v>0</v>
      </c>
      <c r="N3413" s="20"/>
    </row>
    <row r="3414" spans="3:14">
      <c r="C3414" s="21">
        <v>45991</v>
      </c>
      <c r="D3414" s="20" t="s">
        <v>13</v>
      </c>
      <c r="E3414" s="20" t="s">
        <v>192</v>
      </c>
      <c r="F3414" s="20" t="s">
        <v>250</v>
      </c>
      <c r="G3414" s="20">
        <v>765</v>
      </c>
      <c r="H3414" s="25">
        <v>0.66666666666666663</v>
      </c>
      <c r="I3414" s="25">
        <v>0.78472222222222221</v>
      </c>
      <c r="J3414" s="20">
        <v>50</v>
      </c>
      <c r="K3414" s="20">
        <v>0</v>
      </c>
      <c r="L3414" s="20">
        <v>50</v>
      </c>
      <c r="M3414" s="26">
        <v>0</v>
      </c>
      <c r="N3414" s="20"/>
    </row>
    <row r="3415" spans="3:14">
      <c r="C3415" s="21">
        <v>45991</v>
      </c>
      <c r="D3415" s="20" t="s">
        <v>13</v>
      </c>
      <c r="E3415" s="20" t="s">
        <v>147</v>
      </c>
      <c r="F3415" s="20" t="s">
        <v>181</v>
      </c>
      <c r="G3415" s="20">
        <v>1858</v>
      </c>
      <c r="H3415" s="25">
        <v>0.5</v>
      </c>
      <c r="I3415" s="25">
        <v>0.76041666666666663</v>
      </c>
      <c r="J3415" s="20">
        <v>30</v>
      </c>
      <c r="K3415" s="20">
        <v>0</v>
      </c>
      <c r="L3415" s="20">
        <v>30</v>
      </c>
      <c r="M3415" s="26">
        <v>0</v>
      </c>
      <c r="N3415" s="20"/>
    </row>
    <row r="3416" spans="3:14">
      <c r="C3416" s="21">
        <v>45991</v>
      </c>
      <c r="D3416" s="20" t="s">
        <v>13</v>
      </c>
      <c r="E3416" s="20" t="s">
        <v>196</v>
      </c>
      <c r="F3416" s="20" t="s">
        <v>250</v>
      </c>
      <c r="G3416" s="20">
        <v>741</v>
      </c>
      <c r="H3416" s="25">
        <v>0.36805555555555558</v>
      </c>
      <c r="I3416" s="25">
        <v>0.47916666666666669</v>
      </c>
      <c r="J3416" s="20">
        <v>50</v>
      </c>
      <c r="K3416" s="20">
        <v>0</v>
      </c>
      <c r="L3416" s="20">
        <v>50</v>
      </c>
      <c r="M3416" s="26">
        <v>0</v>
      </c>
      <c r="N3416" s="20"/>
    </row>
    <row r="3417" spans="3:14">
      <c r="C3417" s="21">
        <v>45991</v>
      </c>
      <c r="D3417" s="20" t="s">
        <v>22</v>
      </c>
      <c r="E3417" s="20" t="s">
        <v>147</v>
      </c>
      <c r="F3417" s="20" t="s">
        <v>181</v>
      </c>
      <c r="G3417" s="20">
        <v>1302</v>
      </c>
      <c r="H3417" s="25">
        <v>0.50347222222222221</v>
      </c>
      <c r="I3417" s="25">
        <v>0.77083333333333337</v>
      </c>
      <c r="J3417" s="20">
        <v>20</v>
      </c>
      <c r="K3417" s="20">
        <v>0</v>
      </c>
      <c r="L3417" s="20">
        <v>20</v>
      </c>
      <c r="M3417" s="26">
        <v>0</v>
      </c>
      <c r="N3417" s="20"/>
    </row>
    <row r="3418" spans="3:14">
      <c r="C3418" s="21">
        <v>45992</v>
      </c>
      <c r="D3418" s="20" t="s">
        <v>36</v>
      </c>
      <c r="E3418" s="20" t="s">
        <v>183</v>
      </c>
      <c r="F3418" s="20" t="s">
        <v>174</v>
      </c>
      <c r="G3418" s="20">
        <v>1336</v>
      </c>
      <c r="H3418" s="25">
        <v>0.58680555555555558</v>
      </c>
      <c r="I3418" s="25">
        <v>0.82291666666666663</v>
      </c>
      <c r="J3418" s="20">
        <v>10</v>
      </c>
      <c r="K3418" s="20">
        <v>0</v>
      </c>
      <c r="L3418" s="20">
        <v>10</v>
      </c>
      <c r="M3418" s="26">
        <v>0</v>
      </c>
      <c r="N3418" s="20"/>
    </row>
    <row r="3419" spans="3:14">
      <c r="C3419" s="21">
        <v>45992</v>
      </c>
      <c r="D3419" s="20" t="s">
        <v>223</v>
      </c>
      <c r="E3419" s="20" t="s">
        <v>13</v>
      </c>
      <c r="F3419" s="20" t="s">
        <v>250</v>
      </c>
      <c r="G3419" s="20">
        <v>872</v>
      </c>
      <c r="H3419" s="25">
        <v>0.64930555555555558</v>
      </c>
      <c r="I3419" s="25">
        <v>0.78819444444444442</v>
      </c>
      <c r="J3419" s="20">
        <v>50</v>
      </c>
      <c r="K3419" s="20">
        <v>0</v>
      </c>
      <c r="L3419" s="20">
        <v>50</v>
      </c>
      <c r="M3419" s="26">
        <v>0</v>
      </c>
      <c r="N3419" s="20"/>
    </row>
    <row r="3420" spans="3:14">
      <c r="C3420" s="21">
        <v>45992</v>
      </c>
      <c r="D3420" s="20" t="s">
        <v>173</v>
      </c>
      <c r="E3420" s="20" t="s">
        <v>36</v>
      </c>
      <c r="F3420" s="20" t="s">
        <v>174</v>
      </c>
      <c r="G3420" s="20">
        <v>1335</v>
      </c>
      <c r="H3420" s="25">
        <v>0.40277777777777779</v>
      </c>
      <c r="I3420" s="25">
        <v>0.54513888888888884</v>
      </c>
      <c r="J3420" s="20">
        <v>10</v>
      </c>
      <c r="K3420" s="20">
        <v>0</v>
      </c>
      <c r="L3420" s="20">
        <v>10</v>
      </c>
      <c r="M3420" s="26">
        <v>0</v>
      </c>
      <c r="N3420" s="20"/>
    </row>
    <row r="3421" spans="3:14">
      <c r="C3421" s="21">
        <v>45992</v>
      </c>
      <c r="D3421" s="20" t="s">
        <v>173</v>
      </c>
      <c r="E3421" s="20" t="s">
        <v>13</v>
      </c>
      <c r="F3421" s="20" t="s">
        <v>174</v>
      </c>
      <c r="G3421" s="20">
        <v>1002</v>
      </c>
      <c r="H3421" s="25">
        <v>0.3125</v>
      </c>
      <c r="I3421" s="25">
        <v>0.4861111111111111</v>
      </c>
      <c r="J3421" s="20">
        <v>20</v>
      </c>
      <c r="K3421" s="20">
        <v>0</v>
      </c>
      <c r="L3421" s="20">
        <v>20</v>
      </c>
      <c r="M3421" s="26">
        <v>0</v>
      </c>
      <c r="N3421" s="20"/>
    </row>
    <row r="3422" spans="3:14">
      <c r="C3422" s="21">
        <v>45992</v>
      </c>
      <c r="D3422" s="20" t="s">
        <v>173</v>
      </c>
      <c r="E3422" s="20" t="s">
        <v>57</v>
      </c>
      <c r="F3422" s="20" t="s">
        <v>174</v>
      </c>
      <c r="G3422" s="20">
        <v>1014</v>
      </c>
      <c r="H3422" s="25">
        <v>0.35416666666666669</v>
      </c>
      <c r="I3422" s="25">
        <v>0.54166666666666663</v>
      </c>
      <c r="J3422" s="20">
        <v>88</v>
      </c>
      <c r="K3422" s="20">
        <v>31</v>
      </c>
      <c r="L3422" s="20">
        <v>57</v>
      </c>
      <c r="M3422" s="26">
        <v>35.227272727272727</v>
      </c>
      <c r="N3422" s="20"/>
    </row>
    <row r="3423" spans="3:14">
      <c r="C3423" s="21">
        <v>45992</v>
      </c>
      <c r="D3423" s="20" t="s">
        <v>147</v>
      </c>
      <c r="E3423" s="20" t="s">
        <v>180</v>
      </c>
      <c r="F3423" s="20" t="s">
        <v>181</v>
      </c>
      <c r="G3423" s="20">
        <v>2022</v>
      </c>
      <c r="H3423" s="25">
        <v>9.0277777777777776E-2</v>
      </c>
      <c r="I3423" s="25">
        <v>0.15277777777777779</v>
      </c>
      <c r="J3423" s="20">
        <v>20</v>
      </c>
      <c r="K3423" s="20">
        <v>0</v>
      </c>
      <c r="L3423" s="20">
        <v>20</v>
      </c>
      <c r="M3423" s="26">
        <v>0</v>
      </c>
      <c r="N3423" s="20"/>
    </row>
    <row r="3424" spans="3:14">
      <c r="C3424" s="21">
        <v>45992</v>
      </c>
      <c r="D3424" s="20" t="s">
        <v>13</v>
      </c>
      <c r="E3424" s="20" t="s">
        <v>183</v>
      </c>
      <c r="F3424" s="20" t="s">
        <v>174</v>
      </c>
      <c r="G3424" s="20">
        <v>1002</v>
      </c>
      <c r="H3424" s="25">
        <v>0.52777777777777779</v>
      </c>
      <c r="I3424" s="25">
        <v>0.77777777777777779</v>
      </c>
      <c r="J3424" s="20">
        <v>20</v>
      </c>
      <c r="K3424" s="20">
        <v>0</v>
      </c>
      <c r="L3424" s="20">
        <v>20</v>
      </c>
      <c r="M3424" s="26">
        <v>0</v>
      </c>
      <c r="N3424" s="20"/>
    </row>
    <row r="3425" spans="3:14">
      <c r="C3425" s="21">
        <v>45992</v>
      </c>
      <c r="D3425" s="20" t="s">
        <v>24</v>
      </c>
      <c r="E3425" s="20" t="s">
        <v>183</v>
      </c>
      <c r="F3425" s="20" t="s">
        <v>174</v>
      </c>
      <c r="G3425" s="20">
        <v>1010</v>
      </c>
      <c r="H3425" s="25">
        <v>0.70833333333333337</v>
      </c>
      <c r="I3425" s="25">
        <v>0.96875</v>
      </c>
      <c r="J3425" s="20">
        <v>88</v>
      </c>
      <c r="K3425" s="20">
        <v>73</v>
      </c>
      <c r="L3425" s="20">
        <v>15</v>
      </c>
      <c r="M3425" s="26">
        <v>82.954545454545453</v>
      </c>
      <c r="N3425" s="20"/>
    </row>
    <row r="3426" spans="3:14">
      <c r="C3426" s="21">
        <v>45993</v>
      </c>
      <c r="D3426" s="20" t="s">
        <v>247</v>
      </c>
      <c r="E3426" s="20" t="s">
        <v>13</v>
      </c>
      <c r="F3426" s="20" t="s">
        <v>250</v>
      </c>
      <c r="G3426" s="20">
        <v>792</v>
      </c>
      <c r="H3426" s="25">
        <v>0.51388888888888884</v>
      </c>
      <c r="I3426" s="25">
        <v>0.64583333333333337</v>
      </c>
      <c r="J3426" s="20">
        <v>50</v>
      </c>
      <c r="K3426" s="20">
        <v>0</v>
      </c>
      <c r="L3426" s="20">
        <v>50</v>
      </c>
      <c r="M3426" s="26">
        <v>0</v>
      </c>
      <c r="N3426" s="20"/>
    </row>
    <row r="3427" spans="3:14">
      <c r="C3427" s="21">
        <v>45994</v>
      </c>
      <c r="D3427" s="20" t="s">
        <v>185</v>
      </c>
      <c r="E3427" s="20" t="s">
        <v>147</v>
      </c>
      <c r="F3427" s="20" t="s">
        <v>181</v>
      </c>
      <c r="G3427" s="20">
        <v>2333</v>
      </c>
      <c r="H3427" s="25">
        <v>0.79513888888888884</v>
      </c>
      <c r="I3427" s="25">
        <v>0.85763888888888884</v>
      </c>
      <c r="J3427" s="20">
        <v>40</v>
      </c>
      <c r="K3427" s="20">
        <v>0</v>
      </c>
      <c r="L3427" s="20">
        <v>40</v>
      </c>
      <c r="M3427" s="26">
        <v>0</v>
      </c>
      <c r="N3427" s="20"/>
    </row>
    <row r="3428" spans="3:14">
      <c r="C3428" s="21">
        <v>45994</v>
      </c>
      <c r="D3428" s="20" t="s">
        <v>175</v>
      </c>
      <c r="E3428" s="20" t="s">
        <v>173</v>
      </c>
      <c r="F3428" s="20" t="s">
        <v>257</v>
      </c>
      <c r="G3428" s="20">
        <v>8055</v>
      </c>
      <c r="H3428" s="25">
        <v>0.5625</v>
      </c>
      <c r="I3428" s="25">
        <v>0.61458333333333337</v>
      </c>
      <c r="J3428" s="20">
        <v>20</v>
      </c>
      <c r="K3428" s="20">
        <v>0</v>
      </c>
      <c r="L3428" s="20">
        <v>20</v>
      </c>
      <c r="M3428" s="26">
        <v>0</v>
      </c>
      <c r="N3428" s="20"/>
    </row>
    <row r="3429" spans="3:14">
      <c r="C3429" s="21">
        <v>45994</v>
      </c>
      <c r="D3429" s="20" t="s">
        <v>223</v>
      </c>
      <c r="E3429" s="20" t="s">
        <v>13</v>
      </c>
      <c r="F3429" s="20" t="s">
        <v>250</v>
      </c>
      <c r="G3429" s="20">
        <v>872</v>
      </c>
      <c r="H3429" s="25">
        <v>0.64930555555555558</v>
      </c>
      <c r="I3429" s="25">
        <v>0.78819444444444442</v>
      </c>
      <c r="J3429" s="20">
        <v>50</v>
      </c>
      <c r="K3429" s="20">
        <v>0</v>
      </c>
      <c r="L3429" s="20">
        <v>50</v>
      </c>
      <c r="M3429" s="26">
        <v>0</v>
      </c>
      <c r="N3429" s="20"/>
    </row>
    <row r="3430" spans="3:14">
      <c r="C3430" s="21">
        <v>45994</v>
      </c>
      <c r="D3430" s="20" t="s">
        <v>557</v>
      </c>
      <c r="E3430" s="20" t="s">
        <v>13</v>
      </c>
      <c r="F3430" s="20" t="s">
        <v>250</v>
      </c>
      <c r="G3430" s="20">
        <v>1220</v>
      </c>
      <c r="H3430" s="25">
        <v>0.40277777777777779</v>
      </c>
      <c r="I3430" s="25">
        <v>0.47569444444444442</v>
      </c>
      <c r="J3430" s="20">
        <v>50</v>
      </c>
      <c r="K3430" s="20">
        <v>0</v>
      </c>
      <c r="L3430" s="20">
        <v>50</v>
      </c>
      <c r="M3430" s="26">
        <v>0</v>
      </c>
      <c r="N3430" s="20"/>
    </row>
    <row r="3431" spans="3:14">
      <c r="C3431" s="21">
        <v>45994</v>
      </c>
      <c r="D3431" s="20" t="s">
        <v>236</v>
      </c>
      <c r="E3431" s="20" t="s">
        <v>13</v>
      </c>
      <c r="F3431" s="20" t="s">
        <v>250</v>
      </c>
      <c r="G3431" s="20">
        <v>810</v>
      </c>
      <c r="H3431" s="25">
        <v>0.65625</v>
      </c>
      <c r="I3431" s="25">
        <v>0.78819444444444442</v>
      </c>
      <c r="J3431" s="20">
        <v>50</v>
      </c>
      <c r="K3431" s="20">
        <v>0</v>
      </c>
      <c r="L3431" s="20">
        <v>50</v>
      </c>
      <c r="M3431" s="26">
        <v>0</v>
      </c>
      <c r="N3431" s="20"/>
    </row>
    <row r="3432" spans="3:14">
      <c r="C3432" s="21">
        <v>45995</v>
      </c>
      <c r="D3432" s="20" t="s">
        <v>201</v>
      </c>
      <c r="E3432" s="20" t="s">
        <v>13</v>
      </c>
      <c r="F3432" s="20" t="s">
        <v>250</v>
      </c>
      <c r="G3432" s="20">
        <v>598</v>
      </c>
      <c r="H3432" s="25">
        <v>0.50694444444444442</v>
      </c>
      <c r="I3432" s="25">
        <v>0.60763888888888884</v>
      </c>
      <c r="J3432" s="20">
        <v>50</v>
      </c>
      <c r="K3432" s="20">
        <v>0</v>
      </c>
      <c r="L3432" s="20">
        <v>50</v>
      </c>
      <c r="M3432" s="26">
        <v>0</v>
      </c>
      <c r="N3432" s="20"/>
    </row>
    <row r="3433" spans="3:14">
      <c r="C3433" s="21">
        <v>45995</v>
      </c>
      <c r="D3433" s="20" t="s">
        <v>192</v>
      </c>
      <c r="E3433" s="20" t="s">
        <v>13</v>
      </c>
      <c r="F3433" s="20" t="s">
        <v>250</v>
      </c>
      <c r="G3433" s="20">
        <v>1328</v>
      </c>
      <c r="H3433" s="25">
        <v>0.50694444444444442</v>
      </c>
      <c r="I3433" s="25">
        <v>0.625</v>
      </c>
      <c r="J3433" s="20">
        <v>50</v>
      </c>
      <c r="K3433" s="20">
        <v>0</v>
      </c>
      <c r="L3433" s="20">
        <v>50</v>
      </c>
      <c r="M3433" s="26">
        <v>0</v>
      </c>
      <c r="N3433" s="20"/>
    </row>
    <row r="3434" spans="3:14">
      <c r="C3434" s="21">
        <v>45995</v>
      </c>
      <c r="D3434" s="20" t="s">
        <v>196</v>
      </c>
      <c r="E3434" s="20" t="s">
        <v>13</v>
      </c>
      <c r="F3434" s="20" t="s">
        <v>250</v>
      </c>
      <c r="G3434" s="20">
        <v>742</v>
      </c>
      <c r="H3434" s="25">
        <v>0.50694444444444442</v>
      </c>
      <c r="I3434" s="25">
        <v>0.625</v>
      </c>
      <c r="J3434" s="20">
        <v>50</v>
      </c>
      <c r="K3434" s="20">
        <v>0</v>
      </c>
      <c r="L3434" s="20">
        <v>50</v>
      </c>
      <c r="M3434" s="26">
        <v>0</v>
      </c>
      <c r="N3434" s="20"/>
    </row>
    <row r="3435" spans="3:14">
      <c r="C3435" s="21">
        <v>45996</v>
      </c>
      <c r="D3435" s="20" t="s">
        <v>562</v>
      </c>
      <c r="E3435" s="20" t="s">
        <v>173</v>
      </c>
      <c r="F3435" s="20" t="s">
        <v>174</v>
      </c>
      <c r="G3435" s="20">
        <v>1012</v>
      </c>
      <c r="H3435" s="25">
        <v>0.46875</v>
      </c>
      <c r="I3435" s="25">
        <v>0.54166666666666663</v>
      </c>
      <c r="J3435" s="20">
        <v>88</v>
      </c>
      <c r="K3435" s="20">
        <v>71</v>
      </c>
      <c r="L3435" s="20">
        <v>17</v>
      </c>
      <c r="M3435" s="26">
        <v>80.681818181818187</v>
      </c>
      <c r="N3435" s="20"/>
    </row>
    <row r="3436" spans="3:14">
      <c r="C3436" s="21">
        <v>45996</v>
      </c>
      <c r="D3436" s="20" t="s">
        <v>33</v>
      </c>
      <c r="E3436" s="20" t="s">
        <v>201</v>
      </c>
      <c r="F3436" s="20" t="s">
        <v>202</v>
      </c>
      <c r="G3436" s="20">
        <v>3736</v>
      </c>
      <c r="H3436" s="25">
        <v>0.64930555555555558</v>
      </c>
      <c r="I3436" s="25">
        <v>0.76736111111111116</v>
      </c>
      <c r="J3436" s="20">
        <v>20</v>
      </c>
      <c r="K3436" s="20">
        <v>0</v>
      </c>
      <c r="L3436" s="20">
        <v>20</v>
      </c>
      <c r="M3436" s="26">
        <v>0</v>
      </c>
      <c r="N3436" s="20"/>
    </row>
    <row r="3437" spans="3:14">
      <c r="C3437" s="21">
        <v>45996</v>
      </c>
      <c r="D3437" s="20" t="s">
        <v>33</v>
      </c>
      <c r="E3437" s="20" t="s">
        <v>206</v>
      </c>
      <c r="F3437" s="20" t="s">
        <v>207</v>
      </c>
      <c r="G3437" s="20">
        <v>1729</v>
      </c>
      <c r="H3437" s="25">
        <v>0.72916666666666663</v>
      </c>
      <c r="I3437" s="25">
        <v>0.84375</v>
      </c>
      <c r="J3437" s="20">
        <v>20</v>
      </c>
      <c r="K3437" s="20">
        <v>0</v>
      </c>
      <c r="L3437" s="20">
        <v>20</v>
      </c>
      <c r="M3437" s="26">
        <v>0</v>
      </c>
      <c r="N3437" s="20"/>
    </row>
    <row r="3438" spans="3:14">
      <c r="C3438" s="21">
        <v>45996</v>
      </c>
      <c r="D3438" s="20" t="s">
        <v>33</v>
      </c>
      <c r="E3438" s="20" t="s">
        <v>192</v>
      </c>
      <c r="F3438" s="20" t="s">
        <v>193</v>
      </c>
      <c r="G3438" s="20">
        <v>1151</v>
      </c>
      <c r="H3438" s="25">
        <v>0.70486111111111116</v>
      </c>
      <c r="I3438" s="25">
        <v>0.83333333333333337</v>
      </c>
      <c r="J3438" s="20">
        <v>20</v>
      </c>
      <c r="K3438" s="20">
        <v>0</v>
      </c>
      <c r="L3438" s="20">
        <v>20</v>
      </c>
      <c r="M3438" s="26">
        <v>0</v>
      </c>
      <c r="N3438" s="20"/>
    </row>
    <row r="3439" spans="3:14">
      <c r="C3439" s="21">
        <v>45996</v>
      </c>
      <c r="D3439" s="20" t="s">
        <v>33</v>
      </c>
      <c r="E3439" s="20" t="s">
        <v>196</v>
      </c>
      <c r="F3439" s="20" t="s">
        <v>193</v>
      </c>
      <c r="G3439" s="20">
        <v>1833</v>
      </c>
      <c r="H3439" s="25">
        <v>0.51736111111111116</v>
      </c>
      <c r="I3439" s="25">
        <v>0.64236111111111116</v>
      </c>
      <c r="J3439" s="20">
        <v>20</v>
      </c>
      <c r="K3439" s="20">
        <v>0</v>
      </c>
      <c r="L3439" s="20">
        <v>20</v>
      </c>
      <c r="M3439" s="26">
        <v>0</v>
      </c>
      <c r="N3439" s="20"/>
    </row>
    <row r="3440" spans="3:14">
      <c r="C3440" s="21">
        <v>45996</v>
      </c>
      <c r="D3440" s="20" t="s">
        <v>175</v>
      </c>
      <c r="E3440" s="20" t="s">
        <v>562</v>
      </c>
      <c r="F3440" s="20" t="s">
        <v>174</v>
      </c>
      <c r="G3440" s="20">
        <v>1011</v>
      </c>
      <c r="H3440" s="25">
        <v>0.33333333333333331</v>
      </c>
      <c r="I3440" s="25">
        <v>0.36458333333333331</v>
      </c>
      <c r="J3440" s="20">
        <v>88</v>
      </c>
      <c r="K3440" s="20">
        <v>71</v>
      </c>
      <c r="L3440" s="20">
        <v>17</v>
      </c>
      <c r="M3440" s="26">
        <v>80.681818181818187</v>
      </c>
      <c r="N3440" s="20"/>
    </row>
    <row r="3441" spans="3:14">
      <c r="C3441" s="21">
        <v>45996</v>
      </c>
      <c r="D3441" s="20" t="s">
        <v>175</v>
      </c>
      <c r="E3441" s="20" t="s">
        <v>173</v>
      </c>
      <c r="F3441" s="20" t="s">
        <v>174</v>
      </c>
      <c r="G3441" s="20">
        <v>5003</v>
      </c>
      <c r="H3441" s="25">
        <v>0.83333333333333337</v>
      </c>
      <c r="I3441" s="25">
        <v>0.89583333333333337</v>
      </c>
      <c r="J3441" s="20">
        <v>10</v>
      </c>
      <c r="K3441" s="20">
        <v>0</v>
      </c>
      <c r="L3441" s="20">
        <v>10</v>
      </c>
      <c r="M3441" s="26">
        <v>0</v>
      </c>
      <c r="N3441" s="20"/>
    </row>
    <row r="3442" spans="3:14">
      <c r="C3442" s="21">
        <v>45996</v>
      </c>
      <c r="D3442" s="20" t="s">
        <v>175</v>
      </c>
      <c r="E3442" s="20" t="s">
        <v>173</v>
      </c>
      <c r="F3442" s="20" t="s">
        <v>174</v>
      </c>
      <c r="G3442" s="20">
        <v>5033</v>
      </c>
      <c r="H3442" s="25">
        <v>0.83333333333333337</v>
      </c>
      <c r="I3442" s="25">
        <v>0.89583333333333337</v>
      </c>
      <c r="J3442" s="20">
        <v>20</v>
      </c>
      <c r="K3442" s="20">
        <v>0</v>
      </c>
      <c r="L3442" s="20">
        <v>20</v>
      </c>
      <c r="M3442" s="26">
        <v>0</v>
      </c>
      <c r="N3442" s="20"/>
    </row>
    <row r="3443" spans="3:14">
      <c r="C3443" s="21">
        <v>45996</v>
      </c>
      <c r="D3443" s="20" t="s">
        <v>36</v>
      </c>
      <c r="E3443" s="20" t="s">
        <v>417</v>
      </c>
      <c r="F3443" s="20" t="s">
        <v>566</v>
      </c>
      <c r="G3443" s="20">
        <v>1520</v>
      </c>
      <c r="H3443" s="25">
        <v>0.82986111111111116</v>
      </c>
      <c r="I3443" s="25">
        <v>0.92708333333333337</v>
      </c>
      <c r="J3443" s="20">
        <v>20</v>
      </c>
      <c r="K3443" s="20">
        <v>0</v>
      </c>
      <c r="L3443" s="20">
        <v>20</v>
      </c>
      <c r="M3443" s="26">
        <v>0</v>
      </c>
      <c r="N3443" s="20"/>
    </row>
    <row r="3444" spans="3:14">
      <c r="C3444" s="21">
        <v>45996</v>
      </c>
      <c r="D3444" s="20" t="s">
        <v>36</v>
      </c>
      <c r="E3444" s="20" t="s">
        <v>201</v>
      </c>
      <c r="F3444" s="20" t="s">
        <v>202</v>
      </c>
      <c r="G3444" s="20">
        <v>3706</v>
      </c>
      <c r="H3444" s="25">
        <v>0.88541666666666663</v>
      </c>
      <c r="I3444" s="25">
        <v>0.97569444444444442</v>
      </c>
      <c r="J3444" s="20">
        <v>20</v>
      </c>
      <c r="K3444" s="20">
        <v>0</v>
      </c>
      <c r="L3444" s="20">
        <v>20</v>
      </c>
      <c r="M3444" s="26">
        <v>0</v>
      </c>
      <c r="N3444" s="20"/>
    </row>
    <row r="3445" spans="3:14">
      <c r="C3445" s="21">
        <v>45996</v>
      </c>
      <c r="D3445" s="20" t="s">
        <v>36</v>
      </c>
      <c r="E3445" s="20" t="s">
        <v>192</v>
      </c>
      <c r="F3445" s="20" t="s">
        <v>193</v>
      </c>
      <c r="G3445" s="20">
        <v>1133</v>
      </c>
      <c r="H3445" s="25">
        <v>0.76736111111111116</v>
      </c>
      <c r="I3445" s="25">
        <v>0.86111111111111116</v>
      </c>
      <c r="J3445" s="20">
        <v>20</v>
      </c>
      <c r="K3445" s="20">
        <v>0</v>
      </c>
      <c r="L3445" s="20">
        <v>20</v>
      </c>
      <c r="M3445" s="26">
        <v>0</v>
      </c>
      <c r="N3445" s="20"/>
    </row>
    <row r="3446" spans="3:14">
      <c r="C3446" s="21">
        <v>45996</v>
      </c>
      <c r="D3446" s="20" t="s">
        <v>36</v>
      </c>
      <c r="E3446" s="20" t="s">
        <v>567</v>
      </c>
      <c r="F3446" s="20" t="s">
        <v>568</v>
      </c>
      <c r="G3446" s="20">
        <v>1037</v>
      </c>
      <c r="H3446" s="25">
        <v>0.75347222222222221</v>
      </c>
      <c r="I3446" s="25">
        <v>0.79513888888888884</v>
      </c>
      <c r="J3446" s="20">
        <v>20</v>
      </c>
      <c r="K3446" s="20">
        <v>0</v>
      </c>
      <c r="L3446" s="20">
        <v>20</v>
      </c>
      <c r="M3446" s="26">
        <v>0</v>
      </c>
      <c r="N3446" s="20"/>
    </row>
    <row r="3447" spans="3:14">
      <c r="C3447" s="21">
        <v>45996</v>
      </c>
      <c r="D3447" s="20" t="s">
        <v>36</v>
      </c>
      <c r="E3447" s="20" t="s">
        <v>196</v>
      </c>
      <c r="F3447" s="20" t="s">
        <v>193</v>
      </c>
      <c r="G3447" s="20">
        <v>1815</v>
      </c>
      <c r="H3447" s="25">
        <v>0.76388888888888884</v>
      </c>
      <c r="I3447" s="25">
        <v>0.85069444444444442</v>
      </c>
      <c r="J3447" s="20">
        <v>20</v>
      </c>
      <c r="K3447" s="20">
        <v>0</v>
      </c>
      <c r="L3447" s="20">
        <v>20</v>
      </c>
      <c r="M3447" s="26">
        <v>0</v>
      </c>
      <c r="N3447" s="20"/>
    </row>
    <row r="3448" spans="3:14">
      <c r="C3448" s="21">
        <v>45996</v>
      </c>
      <c r="D3448" s="20" t="s">
        <v>37</v>
      </c>
      <c r="E3448" s="20" t="s">
        <v>417</v>
      </c>
      <c r="F3448" s="20" t="s">
        <v>566</v>
      </c>
      <c r="G3448" s="20">
        <v>1526</v>
      </c>
      <c r="H3448" s="25">
        <v>0.72222222222222221</v>
      </c>
      <c r="I3448" s="25">
        <v>0.81597222222222221</v>
      </c>
      <c r="J3448" s="20">
        <v>25</v>
      </c>
      <c r="K3448" s="20">
        <v>0</v>
      </c>
      <c r="L3448" s="20">
        <v>25</v>
      </c>
      <c r="M3448" s="26">
        <v>0</v>
      </c>
      <c r="N3448" s="20"/>
    </row>
    <row r="3449" spans="3:14">
      <c r="C3449" s="21">
        <v>45996</v>
      </c>
      <c r="D3449" s="20" t="s">
        <v>37</v>
      </c>
      <c r="E3449" s="20" t="s">
        <v>201</v>
      </c>
      <c r="F3449" s="20" t="s">
        <v>202</v>
      </c>
      <c r="G3449" s="20">
        <v>3712</v>
      </c>
      <c r="H3449" s="25">
        <v>0.56944444444444442</v>
      </c>
      <c r="I3449" s="25">
        <v>0.64930555555555558</v>
      </c>
      <c r="J3449" s="20">
        <v>20</v>
      </c>
      <c r="K3449" s="20">
        <v>0</v>
      </c>
      <c r="L3449" s="20">
        <v>20</v>
      </c>
      <c r="M3449" s="26">
        <v>0</v>
      </c>
      <c r="N3449" s="20"/>
    </row>
    <row r="3450" spans="3:14">
      <c r="C3450" s="21">
        <v>45996</v>
      </c>
      <c r="D3450" s="20" t="s">
        <v>37</v>
      </c>
      <c r="E3450" s="20" t="s">
        <v>206</v>
      </c>
      <c r="F3450" s="20" t="s">
        <v>207</v>
      </c>
      <c r="G3450" s="20">
        <v>1577</v>
      </c>
      <c r="H3450" s="25">
        <v>0.75347222222222221</v>
      </c>
      <c r="I3450" s="25">
        <v>0.82638888888888884</v>
      </c>
      <c r="J3450" s="20">
        <v>25</v>
      </c>
      <c r="K3450" s="20">
        <v>0</v>
      </c>
      <c r="L3450" s="20">
        <v>25</v>
      </c>
      <c r="M3450" s="26">
        <v>0</v>
      </c>
      <c r="N3450" s="20"/>
    </row>
    <row r="3451" spans="3:14">
      <c r="C3451" s="21">
        <v>45996</v>
      </c>
      <c r="D3451" s="20" t="s">
        <v>37</v>
      </c>
      <c r="E3451" s="20" t="s">
        <v>192</v>
      </c>
      <c r="F3451" s="20" t="s">
        <v>193</v>
      </c>
      <c r="G3451" s="20">
        <v>1145</v>
      </c>
      <c r="H3451" s="25">
        <v>0.72916666666666663</v>
      </c>
      <c r="I3451" s="25">
        <v>0.81944444444444442</v>
      </c>
      <c r="J3451" s="20">
        <v>20</v>
      </c>
      <c r="K3451" s="20">
        <v>0</v>
      </c>
      <c r="L3451" s="20">
        <v>20</v>
      </c>
      <c r="M3451" s="26">
        <v>0</v>
      </c>
      <c r="N3451" s="20"/>
    </row>
    <row r="3452" spans="3:14">
      <c r="C3452" s="21">
        <v>45996</v>
      </c>
      <c r="D3452" s="20" t="s">
        <v>37</v>
      </c>
      <c r="E3452" s="20" t="s">
        <v>567</v>
      </c>
      <c r="F3452" s="20" t="s">
        <v>568</v>
      </c>
      <c r="G3452" s="20">
        <v>1065</v>
      </c>
      <c r="H3452" s="25">
        <v>0.77777777777777779</v>
      </c>
      <c r="I3452" s="25">
        <v>0.80555555555555558</v>
      </c>
      <c r="J3452" s="20">
        <v>20</v>
      </c>
      <c r="K3452" s="20">
        <v>0</v>
      </c>
      <c r="L3452" s="20">
        <v>20</v>
      </c>
      <c r="M3452" s="26">
        <v>0</v>
      </c>
      <c r="N3452" s="20"/>
    </row>
    <row r="3453" spans="3:14">
      <c r="C3453" s="21">
        <v>45996</v>
      </c>
      <c r="D3453" s="20" t="s">
        <v>37</v>
      </c>
      <c r="E3453" s="20" t="s">
        <v>196</v>
      </c>
      <c r="F3453" s="20" t="s">
        <v>193</v>
      </c>
      <c r="G3453" s="20">
        <v>1829</v>
      </c>
      <c r="H3453" s="25">
        <v>0.78472222222222221</v>
      </c>
      <c r="I3453" s="25">
        <v>0.87847222222222221</v>
      </c>
      <c r="J3453" s="20">
        <v>20</v>
      </c>
      <c r="K3453" s="20">
        <v>0</v>
      </c>
      <c r="L3453" s="20">
        <v>20</v>
      </c>
      <c r="M3453" s="26">
        <v>0</v>
      </c>
      <c r="N3453" s="20"/>
    </row>
    <row r="3454" spans="3:14">
      <c r="C3454" s="21">
        <v>45996</v>
      </c>
      <c r="D3454" s="20" t="s">
        <v>13</v>
      </c>
      <c r="E3454" s="20" t="s">
        <v>417</v>
      </c>
      <c r="F3454" s="20" t="s">
        <v>250</v>
      </c>
      <c r="G3454" s="20">
        <v>1795</v>
      </c>
      <c r="H3454" s="25">
        <v>0.82291666666666663</v>
      </c>
      <c r="I3454" s="25">
        <v>0.93402777777777779</v>
      </c>
      <c r="J3454" s="20">
        <v>45</v>
      </c>
      <c r="K3454" s="20">
        <v>0</v>
      </c>
      <c r="L3454" s="20">
        <v>45</v>
      </c>
      <c r="M3454" s="26">
        <v>0</v>
      </c>
      <c r="N3454" s="20"/>
    </row>
    <row r="3455" spans="3:14">
      <c r="C3455" s="21">
        <v>45996</v>
      </c>
      <c r="D3455" s="20" t="s">
        <v>13</v>
      </c>
      <c r="E3455" s="20" t="s">
        <v>417</v>
      </c>
      <c r="F3455" s="20" t="s">
        <v>566</v>
      </c>
      <c r="G3455" s="20">
        <v>1508</v>
      </c>
      <c r="H3455" s="25">
        <v>0.85763888888888884</v>
      </c>
      <c r="I3455" s="25">
        <v>0.96527777777777779</v>
      </c>
      <c r="J3455" s="20">
        <v>40</v>
      </c>
      <c r="K3455" s="20">
        <v>0</v>
      </c>
      <c r="L3455" s="20">
        <v>40</v>
      </c>
      <c r="M3455" s="26">
        <v>0</v>
      </c>
      <c r="N3455" s="20"/>
    </row>
    <row r="3456" spans="3:14">
      <c r="C3456" s="21">
        <v>45996</v>
      </c>
      <c r="D3456" s="20" t="s">
        <v>13</v>
      </c>
      <c r="E3456" s="20" t="s">
        <v>201</v>
      </c>
      <c r="F3456" s="20" t="s">
        <v>250</v>
      </c>
      <c r="G3456" s="20">
        <v>603</v>
      </c>
      <c r="H3456" s="25">
        <v>0.84027777777777779</v>
      </c>
      <c r="I3456" s="25">
        <v>0.96180555555555558</v>
      </c>
      <c r="J3456" s="20">
        <v>45</v>
      </c>
      <c r="K3456" s="20">
        <v>0</v>
      </c>
      <c r="L3456" s="20">
        <v>45</v>
      </c>
      <c r="M3456" s="26">
        <v>0</v>
      </c>
      <c r="N3456" s="20"/>
    </row>
    <row r="3457" spans="3:14">
      <c r="C3457" s="21">
        <v>45996</v>
      </c>
      <c r="D3457" s="20" t="s">
        <v>13</v>
      </c>
      <c r="E3457" s="20" t="s">
        <v>201</v>
      </c>
      <c r="F3457" s="20" t="s">
        <v>202</v>
      </c>
      <c r="G3457" s="20">
        <v>3730</v>
      </c>
      <c r="H3457" s="25">
        <v>0.86458333333333337</v>
      </c>
      <c r="I3457" s="25">
        <v>0.96527777777777779</v>
      </c>
      <c r="J3457" s="20">
        <v>38</v>
      </c>
      <c r="K3457" s="20">
        <v>0</v>
      </c>
      <c r="L3457" s="20">
        <v>38</v>
      </c>
      <c r="M3457" s="26">
        <v>0</v>
      </c>
      <c r="N3457" s="20"/>
    </row>
    <row r="3458" spans="3:14">
      <c r="C3458" s="21">
        <v>45996</v>
      </c>
      <c r="D3458" s="20" t="s">
        <v>13</v>
      </c>
      <c r="E3458" s="20" t="s">
        <v>206</v>
      </c>
      <c r="F3458" s="20" t="s">
        <v>207</v>
      </c>
      <c r="G3458" s="20">
        <v>1601</v>
      </c>
      <c r="H3458" s="25">
        <v>0.68055555555555558</v>
      </c>
      <c r="I3458" s="25">
        <v>0.77083333333333337</v>
      </c>
      <c r="J3458" s="20">
        <v>40</v>
      </c>
      <c r="K3458" s="20">
        <v>0</v>
      </c>
      <c r="L3458" s="20">
        <v>40</v>
      </c>
      <c r="M3458" s="26">
        <v>0</v>
      </c>
      <c r="N3458" s="20"/>
    </row>
    <row r="3459" spans="3:14">
      <c r="C3459" s="21">
        <v>45996</v>
      </c>
      <c r="D3459" s="20" t="s">
        <v>13</v>
      </c>
      <c r="E3459" s="20" t="s">
        <v>192</v>
      </c>
      <c r="F3459" s="20" t="s">
        <v>250</v>
      </c>
      <c r="G3459" s="20">
        <v>1331</v>
      </c>
      <c r="H3459" s="25">
        <v>0.82638888888888884</v>
      </c>
      <c r="I3459" s="25">
        <v>0.94097222222222221</v>
      </c>
      <c r="J3459" s="20">
        <v>45</v>
      </c>
      <c r="K3459" s="20">
        <v>0</v>
      </c>
      <c r="L3459" s="20">
        <v>45</v>
      </c>
      <c r="M3459" s="26">
        <v>0</v>
      </c>
      <c r="N3459" s="20"/>
    </row>
    <row r="3460" spans="3:14">
      <c r="C3460" s="21">
        <v>45996</v>
      </c>
      <c r="D3460" s="20" t="s">
        <v>13</v>
      </c>
      <c r="E3460" s="20" t="s">
        <v>567</v>
      </c>
      <c r="F3460" s="20" t="s">
        <v>568</v>
      </c>
      <c r="G3460" s="20">
        <v>1017</v>
      </c>
      <c r="H3460" s="25">
        <v>0.75</v>
      </c>
      <c r="I3460" s="25">
        <v>0.76736111111111116</v>
      </c>
      <c r="J3460" s="20">
        <v>40</v>
      </c>
      <c r="K3460" s="20">
        <v>0</v>
      </c>
      <c r="L3460" s="20">
        <v>40</v>
      </c>
      <c r="M3460" s="26">
        <v>0</v>
      </c>
      <c r="N3460" s="20"/>
    </row>
    <row r="3461" spans="3:14">
      <c r="C3461" s="21">
        <v>45996</v>
      </c>
      <c r="D3461" s="20" t="s">
        <v>13</v>
      </c>
      <c r="E3461" s="20" t="s">
        <v>196</v>
      </c>
      <c r="F3461" s="20" t="s">
        <v>475</v>
      </c>
      <c r="G3461" s="20">
        <v>1517</v>
      </c>
      <c r="H3461" s="25">
        <v>0.625</v>
      </c>
      <c r="I3461" s="25">
        <v>0.73611111111111116</v>
      </c>
      <c r="J3461" s="20">
        <v>19</v>
      </c>
      <c r="K3461" s="20">
        <v>0</v>
      </c>
      <c r="L3461" s="20">
        <v>19</v>
      </c>
      <c r="M3461" s="26">
        <v>0</v>
      </c>
      <c r="N3461" s="20"/>
    </row>
    <row r="3462" spans="3:14">
      <c r="C3462" s="21">
        <v>45996</v>
      </c>
      <c r="D3462" s="20" t="s">
        <v>13</v>
      </c>
      <c r="E3462" s="20" t="s">
        <v>570</v>
      </c>
      <c r="F3462" s="20" t="s">
        <v>250</v>
      </c>
      <c r="G3462" s="20">
        <v>649</v>
      </c>
      <c r="H3462" s="25">
        <v>0.81944444444444442</v>
      </c>
      <c r="I3462" s="25">
        <v>0.83333333333333337</v>
      </c>
      <c r="J3462" s="20">
        <v>45</v>
      </c>
      <c r="K3462" s="20">
        <v>0</v>
      </c>
      <c r="L3462" s="20">
        <v>45</v>
      </c>
      <c r="M3462" s="26">
        <v>0</v>
      </c>
      <c r="N3462" s="20"/>
    </row>
    <row r="3463" spans="3:14">
      <c r="C3463" s="21">
        <v>45996</v>
      </c>
      <c r="D3463" s="20" t="s">
        <v>13</v>
      </c>
      <c r="E3463" s="20" t="s">
        <v>346</v>
      </c>
      <c r="F3463" s="20" t="s">
        <v>250</v>
      </c>
      <c r="G3463" s="20">
        <v>581</v>
      </c>
      <c r="H3463" s="25">
        <v>0.75347222222222221</v>
      </c>
      <c r="I3463" s="25">
        <v>0.79513888888888884</v>
      </c>
      <c r="J3463" s="20">
        <v>45</v>
      </c>
      <c r="K3463" s="20">
        <v>0</v>
      </c>
      <c r="L3463" s="20">
        <v>45</v>
      </c>
      <c r="M3463" s="26">
        <v>0</v>
      </c>
      <c r="N3463" s="20"/>
    </row>
    <row r="3464" spans="3:14">
      <c r="C3464" s="21">
        <v>45996</v>
      </c>
      <c r="D3464" s="20" t="s">
        <v>21</v>
      </c>
      <c r="E3464" s="20" t="s">
        <v>206</v>
      </c>
      <c r="F3464" s="20" t="s">
        <v>207</v>
      </c>
      <c r="G3464" s="20">
        <v>1547</v>
      </c>
      <c r="H3464" s="25">
        <v>0.68055555555555558</v>
      </c>
      <c r="I3464" s="25">
        <v>0.79166666666666663</v>
      </c>
      <c r="J3464" s="20">
        <v>20</v>
      </c>
      <c r="K3464" s="20">
        <v>0</v>
      </c>
      <c r="L3464" s="20">
        <v>20</v>
      </c>
      <c r="M3464" s="26">
        <v>0</v>
      </c>
      <c r="N3464" s="20"/>
    </row>
    <row r="3465" spans="3:14">
      <c r="C3465" s="21">
        <v>45996</v>
      </c>
      <c r="D3465" s="20" t="s">
        <v>22</v>
      </c>
      <c r="E3465" s="20" t="s">
        <v>201</v>
      </c>
      <c r="F3465" s="20" t="s">
        <v>202</v>
      </c>
      <c r="G3465" s="20">
        <v>3752</v>
      </c>
      <c r="H3465" s="25">
        <v>0.57291666666666663</v>
      </c>
      <c r="I3465" s="25">
        <v>0.67013888888888884</v>
      </c>
      <c r="J3465" s="20">
        <v>20</v>
      </c>
      <c r="K3465" s="20">
        <v>0</v>
      </c>
      <c r="L3465" s="20">
        <v>20</v>
      </c>
      <c r="M3465" s="26">
        <v>0</v>
      </c>
      <c r="N3465" s="20"/>
    </row>
    <row r="3466" spans="3:14">
      <c r="C3466" s="21">
        <v>45996</v>
      </c>
      <c r="D3466" s="20" t="s">
        <v>22</v>
      </c>
      <c r="E3466" s="20" t="s">
        <v>192</v>
      </c>
      <c r="F3466" s="20" t="s">
        <v>193</v>
      </c>
      <c r="G3466" s="20">
        <v>1163</v>
      </c>
      <c r="H3466" s="25">
        <v>0.76388888888888884</v>
      </c>
      <c r="I3466" s="25">
        <v>0.86805555555555558</v>
      </c>
      <c r="J3466" s="20">
        <v>20</v>
      </c>
      <c r="K3466" s="20">
        <v>0</v>
      </c>
      <c r="L3466" s="20">
        <v>20</v>
      </c>
      <c r="M3466" s="26">
        <v>0</v>
      </c>
      <c r="N3466" s="20"/>
    </row>
    <row r="3467" spans="3:14">
      <c r="C3467" s="21">
        <v>45996</v>
      </c>
      <c r="D3467" s="20" t="s">
        <v>22</v>
      </c>
      <c r="E3467" s="20" t="s">
        <v>567</v>
      </c>
      <c r="F3467" s="20" t="s">
        <v>568</v>
      </c>
      <c r="G3467" s="20">
        <v>1097</v>
      </c>
      <c r="H3467" s="25">
        <v>0.25</v>
      </c>
      <c r="I3467" s="25">
        <v>0.28125</v>
      </c>
      <c r="J3467" s="20">
        <v>20</v>
      </c>
      <c r="K3467" s="20">
        <v>0</v>
      </c>
      <c r="L3467" s="20">
        <v>20</v>
      </c>
      <c r="M3467" s="26">
        <v>0</v>
      </c>
      <c r="N3467" s="20"/>
    </row>
    <row r="3468" spans="3:14">
      <c r="C3468" s="21">
        <v>45996</v>
      </c>
      <c r="D3468" s="20" t="s">
        <v>22</v>
      </c>
      <c r="E3468" s="20" t="s">
        <v>196</v>
      </c>
      <c r="F3468" s="20" t="s">
        <v>193</v>
      </c>
      <c r="G3468" s="20">
        <v>1843</v>
      </c>
      <c r="H3468" s="25">
        <v>0.74305555555555558</v>
      </c>
      <c r="I3468" s="25">
        <v>0.84375</v>
      </c>
      <c r="J3468" s="20">
        <v>20</v>
      </c>
      <c r="K3468" s="20">
        <v>0</v>
      </c>
      <c r="L3468" s="20">
        <v>20</v>
      </c>
      <c r="M3468" s="26">
        <v>0</v>
      </c>
      <c r="N3468" s="20"/>
    </row>
    <row r="3469" spans="3:14">
      <c r="C3469" s="21">
        <v>45997</v>
      </c>
      <c r="D3469" s="20" t="s">
        <v>354</v>
      </c>
      <c r="E3469" s="20" t="s">
        <v>13</v>
      </c>
      <c r="F3469" s="20" t="s">
        <v>355</v>
      </c>
      <c r="G3469" s="20">
        <v>109</v>
      </c>
      <c r="H3469" s="25">
        <v>0.43402777777777779</v>
      </c>
      <c r="I3469" s="25">
        <v>0.58680555555555558</v>
      </c>
      <c r="J3469" s="20">
        <v>25</v>
      </c>
      <c r="K3469" s="20">
        <v>0</v>
      </c>
      <c r="L3469" s="20">
        <v>25</v>
      </c>
      <c r="M3469" s="26">
        <v>0</v>
      </c>
      <c r="N3469" s="20"/>
    </row>
    <row r="3470" spans="3:14">
      <c r="C3470" s="21">
        <v>45997</v>
      </c>
      <c r="D3470" s="20" t="s">
        <v>484</v>
      </c>
      <c r="E3470" s="20" t="s">
        <v>13</v>
      </c>
      <c r="F3470" s="20" t="s">
        <v>250</v>
      </c>
      <c r="G3470" s="20">
        <v>834</v>
      </c>
      <c r="H3470" s="25">
        <v>0.66319444444444442</v>
      </c>
      <c r="I3470" s="25">
        <v>0.78472222222222221</v>
      </c>
      <c r="J3470" s="20">
        <v>45</v>
      </c>
      <c r="K3470" s="20">
        <v>0</v>
      </c>
      <c r="L3470" s="20">
        <v>45</v>
      </c>
      <c r="M3470" s="26">
        <v>0</v>
      </c>
      <c r="N3470" s="20"/>
    </row>
    <row r="3471" spans="3:14">
      <c r="C3471" s="21">
        <v>45997</v>
      </c>
      <c r="D3471" s="20" t="s">
        <v>173</v>
      </c>
      <c r="E3471" s="20" t="s">
        <v>13</v>
      </c>
      <c r="F3471" s="20" t="s">
        <v>174</v>
      </c>
      <c r="G3471" s="20">
        <v>6001</v>
      </c>
      <c r="H3471" s="25">
        <v>0.37847222222222221</v>
      </c>
      <c r="I3471" s="25">
        <v>0.55902777777777779</v>
      </c>
      <c r="J3471" s="20">
        <v>20</v>
      </c>
      <c r="K3471" s="20">
        <v>0</v>
      </c>
      <c r="L3471" s="20">
        <v>20</v>
      </c>
      <c r="M3471" s="26">
        <v>0</v>
      </c>
      <c r="N3471" s="20"/>
    </row>
    <row r="3472" spans="3:14">
      <c r="C3472" s="21">
        <v>45997</v>
      </c>
      <c r="D3472" s="20" t="s">
        <v>206</v>
      </c>
      <c r="E3472" s="20" t="s">
        <v>13</v>
      </c>
      <c r="F3472" s="20" t="s">
        <v>207</v>
      </c>
      <c r="G3472" s="20">
        <v>1600</v>
      </c>
      <c r="H3472" s="25">
        <v>0.55208333333333337</v>
      </c>
      <c r="I3472" s="25">
        <v>0.64236111111111116</v>
      </c>
      <c r="J3472" s="20">
        <v>45</v>
      </c>
      <c r="K3472" s="20">
        <v>0</v>
      </c>
      <c r="L3472" s="20">
        <v>45</v>
      </c>
      <c r="M3472" s="26">
        <v>0</v>
      </c>
      <c r="N3472" s="20"/>
    </row>
    <row r="3473" spans="3:14">
      <c r="C3473" s="21">
        <v>45997</v>
      </c>
      <c r="D3473" s="20" t="s">
        <v>192</v>
      </c>
      <c r="E3473" s="20" t="s">
        <v>13</v>
      </c>
      <c r="F3473" s="20" t="s">
        <v>250</v>
      </c>
      <c r="G3473" s="20">
        <v>1328</v>
      </c>
      <c r="H3473" s="25">
        <v>0.50694444444444442</v>
      </c>
      <c r="I3473" s="25">
        <v>0.625</v>
      </c>
      <c r="J3473" s="20">
        <v>45</v>
      </c>
      <c r="K3473" s="20">
        <v>0</v>
      </c>
      <c r="L3473" s="20">
        <v>45</v>
      </c>
      <c r="M3473" s="26">
        <v>0</v>
      </c>
      <c r="N3473" s="20"/>
    </row>
    <row r="3474" spans="3:14">
      <c r="C3474" s="21">
        <v>45997</v>
      </c>
      <c r="D3474" s="20" t="s">
        <v>192</v>
      </c>
      <c r="E3474" s="20" t="s">
        <v>13</v>
      </c>
      <c r="F3474" s="20" t="s">
        <v>193</v>
      </c>
      <c r="G3474" s="20">
        <v>1114</v>
      </c>
      <c r="H3474" s="25">
        <v>0.54861111111111116</v>
      </c>
      <c r="I3474" s="25">
        <v>0.66319444444444442</v>
      </c>
      <c r="J3474" s="20">
        <v>45</v>
      </c>
      <c r="K3474" s="20">
        <v>0</v>
      </c>
      <c r="L3474" s="20">
        <v>45</v>
      </c>
      <c r="M3474" s="26">
        <v>0</v>
      </c>
      <c r="N3474" s="20"/>
    </row>
    <row r="3475" spans="3:14">
      <c r="C3475" s="21">
        <v>45997</v>
      </c>
      <c r="D3475" s="20" t="s">
        <v>541</v>
      </c>
      <c r="E3475" s="20" t="s">
        <v>13</v>
      </c>
      <c r="F3475" s="20" t="s">
        <v>250</v>
      </c>
      <c r="G3475" s="20">
        <v>670</v>
      </c>
      <c r="H3475" s="25">
        <v>0.61458333333333337</v>
      </c>
      <c r="I3475" s="25">
        <v>0.71527777777777779</v>
      </c>
      <c r="J3475" s="20">
        <v>45</v>
      </c>
      <c r="K3475" s="20">
        <v>0</v>
      </c>
      <c r="L3475" s="20">
        <v>45</v>
      </c>
      <c r="M3475" s="26">
        <v>0</v>
      </c>
      <c r="N3475" s="20"/>
    </row>
    <row r="3476" spans="3:14">
      <c r="C3476" s="21">
        <v>45997</v>
      </c>
      <c r="D3476" s="20" t="s">
        <v>13</v>
      </c>
      <c r="E3476" s="20" t="s">
        <v>183</v>
      </c>
      <c r="F3476" s="20" t="s">
        <v>174</v>
      </c>
      <c r="G3476" s="20">
        <v>6002</v>
      </c>
      <c r="H3476" s="25">
        <v>0.60069444444444442</v>
      </c>
      <c r="I3476" s="25">
        <v>0.85069444444444442</v>
      </c>
      <c r="J3476" s="20">
        <v>20</v>
      </c>
      <c r="K3476" s="20">
        <v>0</v>
      </c>
      <c r="L3476" s="20">
        <v>20</v>
      </c>
      <c r="M3476" s="26">
        <v>0</v>
      </c>
      <c r="N3476" s="20"/>
    </row>
    <row r="3477" spans="3:14">
      <c r="C3477" s="21">
        <v>45997</v>
      </c>
      <c r="D3477" s="20" t="s">
        <v>196</v>
      </c>
      <c r="E3477" s="20" t="s">
        <v>13</v>
      </c>
      <c r="F3477" s="20" t="s">
        <v>193</v>
      </c>
      <c r="G3477" s="20">
        <v>1806</v>
      </c>
      <c r="H3477" s="25">
        <v>0.86805555555555558</v>
      </c>
      <c r="I3477" s="25">
        <v>0.98263888888888884</v>
      </c>
      <c r="J3477" s="20">
        <v>45</v>
      </c>
      <c r="K3477" s="20">
        <v>0</v>
      </c>
      <c r="L3477" s="20">
        <v>45</v>
      </c>
      <c r="M3477" s="26">
        <v>0</v>
      </c>
      <c r="N3477" s="20"/>
    </row>
    <row r="3478" spans="3:14">
      <c r="C3478" s="21">
        <v>45997</v>
      </c>
      <c r="D3478" s="20" t="s">
        <v>234</v>
      </c>
      <c r="E3478" s="20" t="s">
        <v>13</v>
      </c>
      <c r="F3478" s="20" t="s">
        <v>250</v>
      </c>
      <c r="G3478" s="20">
        <v>1832</v>
      </c>
      <c r="H3478" s="25">
        <v>0.61805555555555558</v>
      </c>
      <c r="I3478" s="25">
        <v>0.73263888888888884</v>
      </c>
      <c r="J3478" s="20">
        <v>45</v>
      </c>
      <c r="K3478" s="20">
        <v>0</v>
      </c>
      <c r="L3478" s="20">
        <v>45</v>
      </c>
      <c r="M3478" s="26">
        <v>0</v>
      </c>
      <c r="N3478" s="20"/>
    </row>
    <row r="3479" spans="3:14">
      <c r="C3479" s="21">
        <v>45997</v>
      </c>
      <c r="D3479" s="20" t="s">
        <v>236</v>
      </c>
      <c r="E3479" s="20" t="s">
        <v>13</v>
      </c>
      <c r="F3479" s="20" t="s">
        <v>250</v>
      </c>
      <c r="G3479" s="20">
        <v>810</v>
      </c>
      <c r="H3479" s="25">
        <v>0.65625</v>
      </c>
      <c r="I3479" s="25">
        <v>0.78819444444444442</v>
      </c>
      <c r="J3479" s="20">
        <v>45</v>
      </c>
      <c r="K3479" s="20">
        <v>0</v>
      </c>
      <c r="L3479" s="20">
        <v>45</v>
      </c>
      <c r="M3479" s="26">
        <v>0</v>
      </c>
      <c r="N3479" s="20"/>
    </row>
    <row r="3480" spans="3:14">
      <c r="C3480" s="21">
        <v>45997</v>
      </c>
      <c r="D3480" s="20" t="s">
        <v>241</v>
      </c>
      <c r="E3480" s="20" t="s">
        <v>13</v>
      </c>
      <c r="F3480" s="20" t="s">
        <v>250</v>
      </c>
      <c r="G3480" s="20">
        <v>1852</v>
      </c>
      <c r="H3480" s="25">
        <v>0.60069444444444442</v>
      </c>
      <c r="I3480" s="25">
        <v>0.68402777777777779</v>
      </c>
      <c r="J3480" s="20">
        <v>45</v>
      </c>
      <c r="K3480" s="20">
        <v>0</v>
      </c>
      <c r="L3480" s="20">
        <v>45</v>
      </c>
      <c r="M3480" s="26">
        <v>0</v>
      </c>
      <c r="N3480" s="20"/>
    </row>
    <row r="3481" spans="3:14">
      <c r="C3481" s="21">
        <v>45997</v>
      </c>
      <c r="D3481" s="20" t="s">
        <v>310</v>
      </c>
      <c r="E3481" s="20" t="s">
        <v>13</v>
      </c>
      <c r="F3481" s="20" t="s">
        <v>250</v>
      </c>
      <c r="G3481" s="20">
        <v>678</v>
      </c>
      <c r="H3481" s="25">
        <v>0.50347222222222221</v>
      </c>
      <c r="I3481" s="25">
        <v>0.61458333333333337</v>
      </c>
      <c r="J3481" s="20">
        <v>45</v>
      </c>
      <c r="K3481" s="20">
        <v>0</v>
      </c>
      <c r="L3481" s="20">
        <v>45</v>
      </c>
      <c r="M3481" s="26">
        <v>0</v>
      </c>
      <c r="N3481" s="20"/>
    </row>
    <row r="3482" spans="3:14">
      <c r="C3482" s="21">
        <v>45997</v>
      </c>
      <c r="D3482" s="20" t="s">
        <v>247</v>
      </c>
      <c r="E3482" s="20" t="s">
        <v>13</v>
      </c>
      <c r="F3482" s="20" t="s">
        <v>250</v>
      </c>
      <c r="G3482" s="20">
        <v>792</v>
      </c>
      <c r="H3482" s="25">
        <v>0.51388888888888884</v>
      </c>
      <c r="I3482" s="25">
        <v>0.64583333333333337</v>
      </c>
      <c r="J3482" s="20">
        <v>45</v>
      </c>
      <c r="K3482" s="20">
        <v>0</v>
      </c>
      <c r="L3482" s="20">
        <v>45</v>
      </c>
      <c r="M3482" s="26">
        <v>0</v>
      </c>
      <c r="N3482" s="20"/>
    </row>
    <row r="3483" spans="3:14">
      <c r="C3483" s="21">
        <v>45998</v>
      </c>
      <c r="D3483" s="20" t="s">
        <v>354</v>
      </c>
      <c r="E3483" s="20" t="s">
        <v>36</v>
      </c>
      <c r="F3483" s="20" t="s">
        <v>355</v>
      </c>
      <c r="G3483" s="20">
        <v>107</v>
      </c>
      <c r="H3483" s="25">
        <v>0.47569444444444442</v>
      </c>
      <c r="I3483" s="25">
        <v>0.61111111111111116</v>
      </c>
      <c r="J3483" s="20">
        <v>15</v>
      </c>
      <c r="K3483" s="20">
        <v>0</v>
      </c>
      <c r="L3483" s="20">
        <v>15</v>
      </c>
      <c r="M3483" s="26">
        <v>0</v>
      </c>
      <c r="N3483" s="20"/>
    </row>
    <row r="3484" spans="3:14">
      <c r="C3484" s="21">
        <v>45998</v>
      </c>
      <c r="D3484" s="20" t="s">
        <v>484</v>
      </c>
      <c r="E3484" s="20" t="s">
        <v>13</v>
      </c>
      <c r="F3484" s="20" t="s">
        <v>548</v>
      </c>
      <c r="G3484" s="20">
        <v>702</v>
      </c>
      <c r="H3484" s="25">
        <v>0.60763888888888884</v>
      </c>
      <c r="I3484" s="25">
        <v>0.72569444444444442</v>
      </c>
      <c r="J3484" s="20">
        <v>20</v>
      </c>
      <c r="K3484" s="20">
        <v>0</v>
      </c>
      <c r="L3484" s="20">
        <v>20</v>
      </c>
      <c r="M3484" s="26">
        <v>0</v>
      </c>
      <c r="N3484" s="20"/>
    </row>
    <row r="3485" spans="3:14">
      <c r="C3485" s="21">
        <v>45998</v>
      </c>
      <c r="D3485" s="20" t="s">
        <v>147</v>
      </c>
      <c r="E3485" s="20" t="s">
        <v>33</v>
      </c>
      <c r="F3485" s="20" t="s">
        <v>181</v>
      </c>
      <c r="G3485" s="20">
        <v>1305</v>
      </c>
      <c r="H3485" s="25">
        <v>0.57986111111111116</v>
      </c>
      <c r="I3485" s="25">
        <v>0.69791666666666663</v>
      </c>
      <c r="J3485" s="20">
        <v>6</v>
      </c>
      <c r="K3485" s="20">
        <v>0</v>
      </c>
      <c r="L3485" s="20">
        <v>6</v>
      </c>
      <c r="M3485" s="26">
        <v>0</v>
      </c>
      <c r="N3485" s="20"/>
    </row>
    <row r="3486" spans="3:14">
      <c r="C3486" s="21">
        <v>45998</v>
      </c>
      <c r="D3486" s="20" t="s">
        <v>147</v>
      </c>
      <c r="E3486" s="20" t="s">
        <v>36</v>
      </c>
      <c r="F3486" s="20" t="s">
        <v>181</v>
      </c>
      <c r="G3486" s="20">
        <v>1855</v>
      </c>
      <c r="H3486" s="25">
        <v>0.63194444444444442</v>
      </c>
      <c r="I3486" s="25">
        <v>0.70833333333333337</v>
      </c>
      <c r="J3486" s="20">
        <v>20</v>
      </c>
      <c r="K3486" s="20">
        <v>0</v>
      </c>
      <c r="L3486" s="20">
        <v>20</v>
      </c>
      <c r="M3486" s="26">
        <v>0</v>
      </c>
      <c r="N3486" s="20"/>
    </row>
    <row r="3487" spans="3:14">
      <c r="C3487" s="21">
        <v>45998</v>
      </c>
      <c r="D3487" s="20" t="s">
        <v>147</v>
      </c>
      <c r="E3487" s="20" t="s">
        <v>37</v>
      </c>
      <c r="F3487" s="20" t="s">
        <v>181</v>
      </c>
      <c r="G3487" s="20">
        <v>1317</v>
      </c>
      <c r="H3487" s="25">
        <v>0.57638888888888884</v>
      </c>
      <c r="I3487" s="25">
        <v>0.68402777777777779</v>
      </c>
      <c r="J3487" s="20">
        <v>20</v>
      </c>
      <c r="K3487" s="20">
        <v>0</v>
      </c>
      <c r="L3487" s="20">
        <v>20</v>
      </c>
      <c r="M3487" s="26">
        <v>0</v>
      </c>
      <c r="N3487" s="20"/>
    </row>
    <row r="3488" spans="3:14">
      <c r="C3488" s="21">
        <v>45998</v>
      </c>
      <c r="D3488" s="20" t="s">
        <v>147</v>
      </c>
      <c r="E3488" s="20" t="s">
        <v>13</v>
      </c>
      <c r="F3488" s="20" t="s">
        <v>181</v>
      </c>
      <c r="G3488" s="20">
        <v>1859</v>
      </c>
      <c r="H3488" s="25">
        <v>0.57291666666666663</v>
      </c>
      <c r="I3488" s="25">
        <v>0.68055555555555558</v>
      </c>
      <c r="J3488" s="20">
        <v>30</v>
      </c>
      <c r="K3488" s="20">
        <v>0</v>
      </c>
      <c r="L3488" s="20">
        <v>30</v>
      </c>
      <c r="M3488" s="26">
        <v>0</v>
      </c>
      <c r="N3488" s="20"/>
    </row>
    <row r="3489" spans="3:14">
      <c r="C3489" s="21">
        <v>45998</v>
      </c>
      <c r="D3489" s="20" t="s">
        <v>147</v>
      </c>
      <c r="E3489" s="20" t="s">
        <v>22</v>
      </c>
      <c r="F3489" s="20" t="s">
        <v>181</v>
      </c>
      <c r="G3489" s="20">
        <v>1313</v>
      </c>
      <c r="H3489" s="25">
        <v>0.62152777777777779</v>
      </c>
      <c r="I3489" s="25">
        <v>0.71180555555555558</v>
      </c>
      <c r="J3489" s="20">
        <v>20</v>
      </c>
      <c r="K3489" s="20">
        <v>0</v>
      </c>
      <c r="L3489" s="20">
        <v>20</v>
      </c>
      <c r="M3489" s="26">
        <v>0</v>
      </c>
      <c r="N3489" s="20"/>
    </row>
    <row r="3490" spans="3:14">
      <c r="C3490" s="21">
        <v>45998</v>
      </c>
      <c r="D3490" s="20" t="s">
        <v>563</v>
      </c>
      <c r="E3490" s="20" t="s">
        <v>484</v>
      </c>
      <c r="F3490" s="20" t="s">
        <v>548</v>
      </c>
      <c r="G3490" s="20">
        <v>903</v>
      </c>
      <c r="H3490" s="25">
        <v>0.43402777777777779</v>
      </c>
      <c r="I3490" s="25">
        <v>0.50694444444444442</v>
      </c>
      <c r="J3490" s="20">
        <v>20</v>
      </c>
      <c r="K3490" s="20">
        <v>0</v>
      </c>
      <c r="L3490" s="20">
        <v>20</v>
      </c>
      <c r="M3490" s="26">
        <v>0</v>
      </c>
      <c r="N3490" s="20"/>
    </row>
    <row r="3491" spans="3:14">
      <c r="C3491" s="21">
        <v>45999</v>
      </c>
      <c r="D3491" s="20" t="s">
        <v>417</v>
      </c>
      <c r="E3491" s="20" t="s">
        <v>36</v>
      </c>
      <c r="F3491" s="20" t="s">
        <v>566</v>
      </c>
      <c r="G3491" s="20">
        <v>1521</v>
      </c>
      <c r="H3491" s="25">
        <v>0.87152777777777779</v>
      </c>
      <c r="I3491" s="25">
        <v>0.96180555555555558</v>
      </c>
      <c r="J3491" s="20">
        <v>20</v>
      </c>
      <c r="K3491" s="20">
        <v>0</v>
      </c>
      <c r="L3491" s="20">
        <v>20</v>
      </c>
      <c r="M3491" s="26">
        <v>0</v>
      </c>
      <c r="N3491" s="20"/>
    </row>
    <row r="3492" spans="3:14">
      <c r="C3492" s="21">
        <v>45999</v>
      </c>
      <c r="D3492" s="20" t="s">
        <v>417</v>
      </c>
      <c r="E3492" s="20" t="s">
        <v>37</v>
      </c>
      <c r="F3492" s="20" t="s">
        <v>566</v>
      </c>
      <c r="G3492" s="20">
        <v>1529</v>
      </c>
      <c r="H3492" s="25">
        <v>0.86111111111111116</v>
      </c>
      <c r="I3492" s="25">
        <v>0.94791666666666663</v>
      </c>
      <c r="J3492" s="20">
        <v>25</v>
      </c>
      <c r="K3492" s="20">
        <v>0</v>
      </c>
      <c r="L3492" s="20">
        <v>25</v>
      </c>
      <c r="M3492" s="26">
        <v>0</v>
      </c>
      <c r="N3492" s="20"/>
    </row>
    <row r="3493" spans="3:14">
      <c r="C3493" s="21">
        <v>45999</v>
      </c>
      <c r="D3493" s="20" t="s">
        <v>417</v>
      </c>
      <c r="E3493" s="20" t="s">
        <v>13</v>
      </c>
      <c r="F3493" s="20" t="s">
        <v>250</v>
      </c>
      <c r="G3493" s="20">
        <v>1794</v>
      </c>
      <c r="H3493" s="25">
        <v>0.81597222222222221</v>
      </c>
      <c r="I3493" s="25">
        <v>0.92708333333333337</v>
      </c>
      <c r="J3493" s="20">
        <v>45</v>
      </c>
      <c r="K3493" s="20">
        <v>0</v>
      </c>
      <c r="L3493" s="20">
        <v>45</v>
      </c>
      <c r="M3493" s="26">
        <v>0</v>
      </c>
      <c r="N3493" s="20"/>
    </row>
    <row r="3494" spans="3:14">
      <c r="C3494" s="21">
        <v>45999</v>
      </c>
      <c r="D3494" s="20" t="s">
        <v>417</v>
      </c>
      <c r="E3494" s="20" t="s">
        <v>13</v>
      </c>
      <c r="F3494" s="20" t="s">
        <v>566</v>
      </c>
      <c r="G3494" s="20">
        <v>1509</v>
      </c>
      <c r="H3494" s="25">
        <v>0.86458333333333337</v>
      </c>
      <c r="I3494" s="25">
        <v>0.97569444444444442</v>
      </c>
      <c r="J3494" s="20">
        <v>40</v>
      </c>
      <c r="K3494" s="20">
        <v>0</v>
      </c>
      <c r="L3494" s="20">
        <v>40</v>
      </c>
      <c r="M3494" s="26">
        <v>0</v>
      </c>
      <c r="N3494" s="20"/>
    </row>
    <row r="3495" spans="3:14">
      <c r="C3495" s="21">
        <v>45999</v>
      </c>
      <c r="D3495" s="20" t="s">
        <v>36</v>
      </c>
      <c r="E3495" s="20" t="s">
        <v>183</v>
      </c>
      <c r="F3495" s="20" t="s">
        <v>174</v>
      </c>
      <c r="G3495" s="20">
        <v>1336</v>
      </c>
      <c r="H3495" s="25">
        <v>0.58680555555555558</v>
      </c>
      <c r="I3495" s="25">
        <v>0.82291666666666663</v>
      </c>
      <c r="J3495" s="20">
        <v>10</v>
      </c>
      <c r="K3495" s="20">
        <v>0</v>
      </c>
      <c r="L3495" s="20">
        <v>10</v>
      </c>
      <c r="M3495" s="26">
        <v>0</v>
      </c>
      <c r="N3495" s="20"/>
    </row>
    <row r="3496" spans="3:14">
      <c r="C3496" s="21">
        <v>45999</v>
      </c>
      <c r="D3496" s="20" t="s">
        <v>201</v>
      </c>
      <c r="E3496" s="20" t="s">
        <v>33</v>
      </c>
      <c r="F3496" s="20" t="s">
        <v>202</v>
      </c>
      <c r="G3496" s="20">
        <v>3735</v>
      </c>
      <c r="H3496" s="25">
        <v>0.49305555555555558</v>
      </c>
      <c r="I3496" s="25">
        <v>0.61458333333333337</v>
      </c>
      <c r="J3496" s="20">
        <v>20</v>
      </c>
      <c r="K3496" s="20">
        <v>0</v>
      </c>
      <c r="L3496" s="20">
        <v>20</v>
      </c>
      <c r="M3496" s="26">
        <v>0</v>
      </c>
      <c r="N3496" s="20"/>
    </row>
    <row r="3497" spans="3:14">
      <c r="C3497" s="21">
        <v>45999</v>
      </c>
      <c r="D3497" s="20" t="s">
        <v>201</v>
      </c>
      <c r="E3497" s="20" t="s">
        <v>36</v>
      </c>
      <c r="F3497" s="20" t="s">
        <v>202</v>
      </c>
      <c r="G3497" s="20">
        <v>3705</v>
      </c>
      <c r="H3497" s="25">
        <v>0.76736111111111116</v>
      </c>
      <c r="I3497" s="25">
        <v>0.85069444444444442</v>
      </c>
      <c r="J3497" s="20">
        <v>20</v>
      </c>
      <c r="K3497" s="20">
        <v>0</v>
      </c>
      <c r="L3497" s="20">
        <v>20</v>
      </c>
      <c r="M3497" s="26">
        <v>0</v>
      </c>
      <c r="N3497" s="20"/>
    </row>
    <row r="3498" spans="3:14">
      <c r="C3498" s="21">
        <v>45999</v>
      </c>
      <c r="D3498" s="20" t="s">
        <v>201</v>
      </c>
      <c r="E3498" s="20" t="s">
        <v>37</v>
      </c>
      <c r="F3498" s="20" t="s">
        <v>202</v>
      </c>
      <c r="G3498" s="20">
        <v>3711</v>
      </c>
      <c r="H3498" s="25">
        <v>0.4513888888888889</v>
      </c>
      <c r="I3498" s="25">
        <v>0.53472222222222221</v>
      </c>
      <c r="J3498" s="20">
        <v>20</v>
      </c>
      <c r="K3498" s="20">
        <v>0</v>
      </c>
      <c r="L3498" s="20">
        <v>20</v>
      </c>
      <c r="M3498" s="26">
        <v>0</v>
      </c>
      <c r="N3498" s="20"/>
    </row>
    <row r="3499" spans="3:14">
      <c r="C3499" s="21">
        <v>45999</v>
      </c>
      <c r="D3499" s="20" t="s">
        <v>201</v>
      </c>
      <c r="E3499" s="20" t="s">
        <v>13</v>
      </c>
      <c r="F3499" s="20" t="s">
        <v>250</v>
      </c>
      <c r="G3499" s="20">
        <v>602</v>
      </c>
      <c r="H3499" s="25">
        <v>0.82291666666666663</v>
      </c>
      <c r="I3499" s="25">
        <v>0.92361111111111116</v>
      </c>
      <c r="J3499" s="20">
        <v>45</v>
      </c>
      <c r="K3499" s="20">
        <v>0</v>
      </c>
      <c r="L3499" s="20">
        <v>45</v>
      </c>
      <c r="M3499" s="26">
        <v>0</v>
      </c>
      <c r="N3499" s="20"/>
    </row>
    <row r="3500" spans="3:14">
      <c r="C3500" s="21">
        <v>45999</v>
      </c>
      <c r="D3500" s="20" t="s">
        <v>201</v>
      </c>
      <c r="E3500" s="20" t="s">
        <v>13</v>
      </c>
      <c r="F3500" s="20" t="s">
        <v>202</v>
      </c>
      <c r="G3500" s="20">
        <v>3731</v>
      </c>
      <c r="H3500" s="25">
        <v>0.87152777777777779</v>
      </c>
      <c r="I3500" s="25">
        <v>0.97569444444444442</v>
      </c>
      <c r="J3500" s="20">
        <v>38</v>
      </c>
      <c r="K3500" s="20">
        <v>0</v>
      </c>
      <c r="L3500" s="20">
        <v>38</v>
      </c>
      <c r="M3500" s="26">
        <v>0</v>
      </c>
      <c r="N3500" s="20"/>
    </row>
    <row r="3501" spans="3:14">
      <c r="C3501" s="21">
        <v>45999</v>
      </c>
      <c r="D3501" s="20" t="s">
        <v>201</v>
      </c>
      <c r="E3501" s="20" t="s">
        <v>22</v>
      </c>
      <c r="F3501" s="20" t="s">
        <v>202</v>
      </c>
      <c r="G3501" s="20">
        <v>3751</v>
      </c>
      <c r="H3501" s="25">
        <v>0.44444444444444442</v>
      </c>
      <c r="I3501" s="25">
        <v>0.53819444444444442</v>
      </c>
      <c r="J3501" s="20">
        <v>20</v>
      </c>
      <c r="K3501" s="20">
        <v>0</v>
      </c>
      <c r="L3501" s="20">
        <v>20</v>
      </c>
      <c r="M3501" s="26">
        <v>0</v>
      </c>
      <c r="N3501" s="20"/>
    </row>
    <row r="3502" spans="3:14">
      <c r="C3502" s="21">
        <v>45999</v>
      </c>
      <c r="D3502" s="20" t="s">
        <v>173</v>
      </c>
      <c r="E3502" s="20" t="s">
        <v>36</v>
      </c>
      <c r="F3502" s="20" t="s">
        <v>174</v>
      </c>
      <c r="G3502" s="20">
        <v>1335</v>
      </c>
      <c r="H3502" s="25">
        <v>0.40277777777777779</v>
      </c>
      <c r="I3502" s="25">
        <v>0.54513888888888884</v>
      </c>
      <c r="J3502" s="20">
        <v>10</v>
      </c>
      <c r="K3502" s="20">
        <v>0</v>
      </c>
      <c r="L3502" s="20">
        <v>10</v>
      </c>
      <c r="M3502" s="26">
        <v>0</v>
      </c>
      <c r="N3502" s="20"/>
    </row>
    <row r="3503" spans="3:14">
      <c r="C3503" s="21">
        <v>45999</v>
      </c>
      <c r="D3503" s="20" t="s">
        <v>173</v>
      </c>
      <c r="E3503" s="20" t="s">
        <v>13</v>
      </c>
      <c r="F3503" s="20" t="s">
        <v>174</v>
      </c>
      <c r="G3503" s="20">
        <v>1002</v>
      </c>
      <c r="H3503" s="25">
        <v>0.3125</v>
      </c>
      <c r="I3503" s="25">
        <v>0.4861111111111111</v>
      </c>
      <c r="J3503" s="20">
        <v>20</v>
      </c>
      <c r="K3503" s="20">
        <v>0</v>
      </c>
      <c r="L3503" s="20">
        <v>20</v>
      </c>
      <c r="M3503" s="26">
        <v>0</v>
      </c>
      <c r="N3503" s="20"/>
    </row>
    <row r="3504" spans="3:14">
      <c r="C3504" s="21">
        <v>45999</v>
      </c>
      <c r="D3504" s="20" t="s">
        <v>173</v>
      </c>
      <c r="E3504" s="20" t="s">
        <v>24</v>
      </c>
      <c r="F3504" s="20" t="s">
        <v>174</v>
      </c>
      <c r="G3504" s="20">
        <v>1014</v>
      </c>
      <c r="H3504" s="25">
        <v>0.35416666666666669</v>
      </c>
      <c r="I3504" s="25">
        <v>0.53125</v>
      </c>
      <c r="J3504" s="20">
        <v>88</v>
      </c>
      <c r="K3504" s="20">
        <v>73</v>
      </c>
      <c r="L3504" s="20">
        <v>15</v>
      </c>
      <c r="M3504" s="26">
        <v>82.954545454545453</v>
      </c>
      <c r="N3504" s="20"/>
    </row>
    <row r="3505" spans="3:14">
      <c r="C3505" s="21">
        <v>45999</v>
      </c>
      <c r="D3505" s="20" t="s">
        <v>206</v>
      </c>
      <c r="E3505" s="20" t="s">
        <v>33</v>
      </c>
      <c r="F3505" s="20" t="s">
        <v>207</v>
      </c>
      <c r="G3505" s="20">
        <v>1376</v>
      </c>
      <c r="H3505" s="25">
        <v>0.57638888888888884</v>
      </c>
      <c r="I3505" s="25">
        <v>0.69097222222222221</v>
      </c>
      <c r="J3505" s="20">
        <v>20</v>
      </c>
      <c r="K3505" s="20">
        <v>0</v>
      </c>
      <c r="L3505" s="20">
        <v>20</v>
      </c>
      <c r="M3505" s="26">
        <v>0</v>
      </c>
      <c r="N3505" s="20"/>
    </row>
    <row r="3506" spans="3:14">
      <c r="C3506" s="21">
        <v>45999</v>
      </c>
      <c r="D3506" s="20" t="s">
        <v>206</v>
      </c>
      <c r="E3506" s="20" t="s">
        <v>37</v>
      </c>
      <c r="F3506" s="20" t="s">
        <v>207</v>
      </c>
      <c r="G3506" s="20">
        <v>1376</v>
      </c>
      <c r="H3506" s="25">
        <v>0.86458333333333337</v>
      </c>
      <c r="I3506" s="25">
        <v>0.93680555555555556</v>
      </c>
      <c r="J3506" s="20">
        <v>25</v>
      </c>
      <c r="K3506" s="20">
        <v>0</v>
      </c>
      <c r="L3506" s="20">
        <v>25</v>
      </c>
      <c r="M3506" s="26">
        <v>0</v>
      </c>
      <c r="N3506" s="20"/>
    </row>
    <row r="3507" spans="3:14">
      <c r="C3507" s="21">
        <v>45999</v>
      </c>
      <c r="D3507" s="20" t="s">
        <v>206</v>
      </c>
      <c r="E3507" s="20" t="s">
        <v>13</v>
      </c>
      <c r="F3507" s="20" t="s">
        <v>207</v>
      </c>
      <c r="G3507" s="20">
        <v>1100</v>
      </c>
      <c r="H3507" s="25">
        <v>0.71180555555555558</v>
      </c>
      <c r="I3507" s="25">
        <v>0.80208333333333337</v>
      </c>
      <c r="J3507" s="20">
        <v>40</v>
      </c>
      <c r="K3507" s="20">
        <v>0</v>
      </c>
      <c r="L3507" s="20">
        <v>40</v>
      </c>
      <c r="M3507" s="26">
        <v>0</v>
      </c>
      <c r="N3507" s="20"/>
    </row>
    <row r="3508" spans="3:14">
      <c r="C3508" s="21">
        <v>45999</v>
      </c>
      <c r="D3508" s="20" t="s">
        <v>206</v>
      </c>
      <c r="E3508" s="20" t="s">
        <v>21</v>
      </c>
      <c r="F3508" s="20" t="s">
        <v>207</v>
      </c>
      <c r="G3508" s="20">
        <v>1546</v>
      </c>
      <c r="H3508" s="25">
        <v>0.54166666666666663</v>
      </c>
      <c r="I3508" s="25">
        <v>0.64583333333333337</v>
      </c>
      <c r="J3508" s="20">
        <v>20</v>
      </c>
      <c r="K3508" s="20">
        <v>0</v>
      </c>
      <c r="L3508" s="20">
        <v>20</v>
      </c>
      <c r="M3508" s="26">
        <v>0</v>
      </c>
      <c r="N3508" s="20"/>
    </row>
    <row r="3509" spans="3:14">
      <c r="C3509" s="21">
        <v>45999</v>
      </c>
      <c r="D3509" s="20" t="s">
        <v>192</v>
      </c>
      <c r="E3509" s="20" t="s">
        <v>33</v>
      </c>
      <c r="F3509" s="20" t="s">
        <v>193</v>
      </c>
      <c r="G3509" s="20">
        <v>1150</v>
      </c>
      <c r="H3509" s="25">
        <v>0.54166666666666663</v>
      </c>
      <c r="I3509" s="25">
        <v>0.67013888888888884</v>
      </c>
      <c r="J3509" s="20">
        <v>20</v>
      </c>
      <c r="K3509" s="20">
        <v>0</v>
      </c>
      <c r="L3509" s="20">
        <v>20</v>
      </c>
      <c r="M3509" s="26">
        <v>0</v>
      </c>
      <c r="N3509" s="20"/>
    </row>
    <row r="3510" spans="3:14">
      <c r="C3510" s="21">
        <v>45999</v>
      </c>
      <c r="D3510" s="20" t="s">
        <v>192</v>
      </c>
      <c r="E3510" s="20" t="s">
        <v>36</v>
      </c>
      <c r="F3510" s="20" t="s">
        <v>193</v>
      </c>
      <c r="G3510" s="20">
        <v>1136</v>
      </c>
      <c r="H3510" s="25">
        <v>0.73611111111111116</v>
      </c>
      <c r="I3510" s="25">
        <v>0.82291666666666663</v>
      </c>
      <c r="J3510" s="20">
        <v>20</v>
      </c>
      <c r="K3510" s="20">
        <v>0</v>
      </c>
      <c r="L3510" s="20">
        <v>20</v>
      </c>
      <c r="M3510" s="26">
        <v>0</v>
      </c>
      <c r="N3510" s="20"/>
    </row>
    <row r="3511" spans="3:14">
      <c r="C3511" s="21">
        <v>45999</v>
      </c>
      <c r="D3511" s="20" t="s">
        <v>192</v>
      </c>
      <c r="E3511" s="20" t="s">
        <v>37</v>
      </c>
      <c r="F3511" s="20" t="s">
        <v>193</v>
      </c>
      <c r="G3511" s="20">
        <v>1146</v>
      </c>
      <c r="H3511" s="25">
        <v>0.86111111111111116</v>
      </c>
      <c r="I3511" s="25">
        <v>0.95486111111111116</v>
      </c>
      <c r="J3511" s="20">
        <v>20</v>
      </c>
      <c r="K3511" s="20">
        <v>0</v>
      </c>
      <c r="L3511" s="20">
        <v>20</v>
      </c>
      <c r="M3511" s="26">
        <v>0</v>
      </c>
      <c r="N3511" s="20"/>
    </row>
    <row r="3512" spans="3:14">
      <c r="C3512" s="21">
        <v>45999</v>
      </c>
      <c r="D3512" s="20" t="s">
        <v>192</v>
      </c>
      <c r="E3512" s="20" t="s">
        <v>13</v>
      </c>
      <c r="F3512" s="20" t="s">
        <v>250</v>
      </c>
      <c r="G3512" s="20">
        <v>1328</v>
      </c>
      <c r="H3512" s="25">
        <v>0.50694444444444442</v>
      </c>
      <c r="I3512" s="25">
        <v>0.625</v>
      </c>
      <c r="J3512" s="20">
        <v>45</v>
      </c>
      <c r="K3512" s="20">
        <v>0</v>
      </c>
      <c r="L3512" s="20">
        <v>45</v>
      </c>
      <c r="M3512" s="26">
        <v>0</v>
      </c>
      <c r="N3512" s="20"/>
    </row>
    <row r="3513" spans="3:14">
      <c r="C3513" s="21">
        <v>45999</v>
      </c>
      <c r="D3513" s="20" t="s">
        <v>192</v>
      </c>
      <c r="E3513" s="20" t="s">
        <v>22</v>
      </c>
      <c r="F3513" s="20" t="s">
        <v>193</v>
      </c>
      <c r="G3513" s="20">
        <v>1162</v>
      </c>
      <c r="H3513" s="25">
        <v>0.62847222222222221</v>
      </c>
      <c r="I3513" s="25">
        <v>0.72916666666666663</v>
      </c>
      <c r="J3513" s="20">
        <v>20</v>
      </c>
      <c r="K3513" s="20">
        <v>0</v>
      </c>
      <c r="L3513" s="20">
        <v>20</v>
      </c>
      <c r="M3513" s="26">
        <v>0</v>
      </c>
      <c r="N3513" s="20"/>
    </row>
    <row r="3514" spans="3:14">
      <c r="C3514" s="21">
        <v>45999</v>
      </c>
      <c r="D3514" s="20" t="s">
        <v>567</v>
      </c>
      <c r="E3514" s="20" t="s">
        <v>36</v>
      </c>
      <c r="F3514" s="20" t="s">
        <v>568</v>
      </c>
      <c r="G3514" s="20">
        <v>1038</v>
      </c>
      <c r="H3514" s="25">
        <v>0.72569444444444442</v>
      </c>
      <c r="I3514" s="25">
        <v>0.84722222222222221</v>
      </c>
      <c r="J3514" s="20">
        <v>20</v>
      </c>
      <c r="K3514" s="20">
        <v>0</v>
      </c>
      <c r="L3514" s="20">
        <v>20</v>
      </c>
      <c r="M3514" s="26">
        <v>0</v>
      </c>
      <c r="N3514" s="20"/>
    </row>
    <row r="3515" spans="3:14">
      <c r="C3515" s="21">
        <v>45999</v>
      </c>
      <c r="D3515" s="20" t="s">
        <v>567</v>
      </c>
      <c r="E3515" s="20" t="s">
        <v>37</v>
      </c>
      <c r="F3515" s="20" t="s">
        <v>568</v>
      </c>
      <c r="G3515" s="20">
        <v>1064</v>
      </c>
      <c r="H3515" s="25">
        <v>0.66666666666666663</v>
      </c>
      <c r="I3515" s="25">
        <v>0.77430555555555558</v>
      </c>
      <c r="J3515" s="20">
        <v>20</v>
      </c>
      <c r="K3515" s="20">
        <v>0</v>
      </c>
      <c r="L3515" s="20">
        <v>20</v>
      </c>
      <c r="M3515" s="26">
        <v>0</v>
      </c>
      <c r="N3515" s="20"/>
    </row>
    <row r="3516" spans="3:14">
      <c r="C3516" s="21">
        <v>45999</v>
      </c>
      <c r="D3516" s="20" t="s">
        <v>567</v>
      </c>
      <c r="E3516" s="20" t="s">
        <v>13</v>
      </c>
      <c r="F3516" s="20" t="s">
        <v>568</v>
      </c>
      <c r="G3516" s="20">
        <v>1020</v>
      </c>
      <c r="H3516" s="25">
        <v>0.75</v>
      </c>
      <c r="I3516" s="25">
        <v>0.84722222222222221</v>
      </c>
      <c r="J3516" s="20">
        <v>40</v>
      </c>
      <c r="K3516" s="20">
        <v>0</v>
      </c>
      <c r="L3516" s="20">
        <v>40</v>
      </c>
      <c r="M3516" s="26">
        <v>0</v>
      </c>
      <c r="N3516" s="20"/>
    </row>
    <row r="3517" spans="3:14">
      <c r="C3517" s="21">
        <v>45999</v>
      </c>
      <c r="D3517" s="20" t="s">
        <v>567</v>
      </c>
      <c r="E3517" s="20" t="s">
        <v>22</v>
      </c>
      <c r="F3517" s="20" t="s">
        <v>568</v>
      </c>
      <c r="G3517" s="20">
        <v>1094</v>
      </c>
      <c r="H3517" s="25">
        <v>0.62152777777777779</v>
      </c>
      <c r="I3517" s="25">
        <v>0.72916666666666663</v>
      </c>
      <c r="J3517" s="20">
        <v>20</v>
      </c>
      <c r="K3517" s="20">
        <v>0</v>
      </c>
      <c r="L3517" s="20">
        <v>20</v>
      </c>
      <c r="M3517" s="26">
        <v>0</v>
      </c>
      <c r="N3517" s="20"/>
    </row>
    <row r="3518" spans="3:14">
      <c r="C3518" s="21">
        <v>45999</v>
      </c>
      <c r="D3518" s="20" t="s">
        <v>13</v>
      </c>
      <c r="E3518" s="20" t="s">
        <v>183</v>
      </c>
      <c r="F3518" s="20" t="s">
        <v>174</v>
      </c>
      <c r="G3518" s="20">
        <v>1002</v>
      </c>
      <c r="H3518" s="25">
        <v>0.52777777777777779</v>
      </c>
      <c r="I3518" s="25">
        <v>0.77777777777777779</v>
      </c>
      <c r="J3518" s="20">
        <v>20</v>
      </c>
      <c r="K3518" s="20">
        <v>0</v>
      </c>
      <c r="L3518" s="20">
        <v>20</v>
      </c>
      <c r="M3518" s="26">
        <v>0</v>
      </c>
      <c r="N3518" s="20"/>
    </row>
    <row r="3519" spans="3:14">
      <c r="C3519" s="21">
        <v>45999</v>
      </c>
      <c r="D3519" s="20" t="s">
        <v>196</v>
      </c>
      <c r="E3519" s="20" t="s">
        <v>33</v>
      </c>
      <c r="F3519" s="20" t="s">
        <v>193</v>
      </c>
      <c r="G3519" s="20">
        <v>1834</v>
      </c>
      <c r="H3519" s="25">
        <v>0.51388888888888884</v>
      </c>
      <c r="I3519" s="25">
        <v>0.64583333333333337</v>
      </c>
      <c r="J3519" s="20">
        <v>20</v>
      </c>
      <c r="K3519" s="20">
        <v>0</v>
      </c>
      <c r="L3519" s="20">
        <v>20</v>
      </c>
      <c r="M3519" s="26">
        <v>0</v>
      </c>
      <c r="N3519" s="20"/>
    </row>
    <row r="3520" spans="3:14">
      <c r="C3520" s="21">
        <v>45999</v>
      </c>
      <c r="D3520" s="20" t="s">
        <v>196</v>
      </c>
      <c r="E3520" s="20" t="s">
        <v>36</v>
      </c>
      <c r="F3520" s="20" t="s">
        <v>193</v>
      </c>
      <c r="G3520" s="20">
        <v>1814</v>
      </c>
      <c r="H3520" s="25">
        <v>0.64583333333333337</v>
      </c>
      <c r="I3520" s="25">
        <v>0.73263888888888884</v>
      </c>
      <c r="J3520" s="20">
        <v>20</v>
      </c>
      <c r="K3520" s="20">
        <v>0</v>
      </c>
      <c r="L3520" s="20">
        <v>20</v>
      </c>
      <c r="M3520" s="26">
        <v>0</v>
      </c>
      <c r="N3520" s="20"/>
    </row>
    <row r="3521" spans="3:14">
      <c r="C3521" s="21">
        <v>45999</v>
      </c>
      <c r="D3521" s="20" t="s">
        <v>196</v>
      </c>
      <c r="E3521" s="20" t="s">
        <v>37</v>
      </c>
      <c r="F3521" s="20" t="s">
        <v>193</v>
      </c>
      <c r="G3521" s="20">
        <v>1830</v>
      </c>
      <c r="H3521" s="25">
        <v>0.8125</v>
      </c>
      <c r="I3521" s="25">
        <v>0.90972222222222221</v>
      </c>
      <c r="J3521" s="20">
        <v>20</v>
      </c>
      <c r="K3521" s="20">
        <v>0</v>
      </c>
      <c r="L3521" s="20">
        <v>20</v>
      </c>
      <c r="M3521" s="26">
        <v>0</v>
      </c>
      <c r="N3521" s="20"/>
    </row>
    <row r="3522" spans="3:14">
      <c r="C3522" s="21">
        <v>45999</v>
      </c>
      <c r="D3522" s="20" t="s">
        <v>196</v>
      </c>
      <c r="E3522" s="20" t="s">
        <v>13</v>
      </c>
      <c r="F3522" s="20" t="s">
        <v>475</v>
      </c>
      <c r="G3522" s="20">
        <v>1518</v>
      </c>
      <c r="H3522" s="25">
        <v>0.79513888888888884</v>
      </c>
      <c r="I3522" s="25">
        <v>0.90972222222222221</v>
      </c>
      <c r="J3522" s="20">
        <v>19</v>
      </c>
      <c r="K3522" s="20">
        <v>0</v>
      </c>
      <c r="L3522" s="20">
        <v>19</v>
      </c>
      <c r="M3522" s="26">
        <v>0</v>
      </c>
      <c r="N3522" s="20"/>
    </row>
    <row r="3523" spans="3:14">
      <c r="C3523" s="21">
        <v>45999</v>
      </c>
      <c r="D3523" s="20" t="s">
        <v>196</v>
      </c>
      <c r="E3523" s="20" t="s">
        <v>22</v>
      </c>
      <c r="F3523" s="20" t="s">
        <v>193</v>
      </c>
      <c r="G3523" s="20">
        <v>1842</v>
      </c>
      <c r="H3523" s="25">
        <v>0.60416666666666663</v>
      </c>
      <c r="I3523" s="25">
        <v>0.70486111111111116</v>
      </c>
      <c r="J3523" s="20">
        <v>20</v>
      </c>
      <c r="K3523" s="20">
        <v>0</v>
      </c>
      <c r="L3523" s="20">
        <v>20</v>
      </c>
      <c r="M3523" s="26">
        <v>0</v>
      </c>
      <c r="N3523" s="20"/>
    </row>
    <row r="3524" spans="3:14">
      <c r="C3524" s="21">
        <v>45999</v>
      </c>
      <c r="D3524" s="20" t="s">
        <v>570</v>
      </c>
      <c r="E3524" s="20" t="s">
        <v>13</v>
      </c>
      <c r="F3524" s="20" t="s">
        <v>250</v>
      </c>
      <c r="G3524" s="20">
        <v>550</v>
      </c>
      <c r="H3524" s="25">
        <v>0.86111111111111116</v>
      </c>
      <c r="I3524" s="25">
        <v>0.95833333333333337</v>
      </c>
      <c r="J3524" s="20">
        <v>45</v>
      </c>
      <c r="K3524" s="20">
        <v>0</v>
      </c>
      <c r="L3524" s="20">
        <v>45</v>
      </c>
      <c r="M3524" s="26">
        <v>0</v>
      </c>
      <c r="N3524" s="20"/>
    </row>
    <row r="3525" spans="3:14">
      <c r="C3525" s="21">
        <v>45999</v>
      </c>
      <c r="D3525" s="20" t="s">
        <v>346</v>
      </c>
      <c r="E3525" s="20" t="s">
        <v>13</v>
      </c>
      <c r="F3525" s="20" t="s">
        <v>250</v>
      </c>
      <c r="G3525" s="20">
        <v>580</v>
      </c>
      <c r="H3525" s="25">
        <v>0.79166666666666663</v>
      </c>
      <c r="I3525" s="25">
        <v>0.87847222222222221</v>
      </c>
      <c r="J3525" s="20">
        <v>45</v>
      </c>
      <c r="K3525" s="20">
        <v>0</v>
      </c>
      <c r="L3525" s="20">
        <v>45</v>
      </c>
      <c r="M3525" s="26">
        <v>0</v>
      </c>
      <c r="N3525" s="20"/>
    </row>
    <row r="3526" spans="3:14">
      <c r="C3526" s="21">
        <v>45999</v>
      </c>
      <c r="D3526" s="20" t="s">
        <v>55</v>
      </c>
      <c r="E3526" s="20" t="s">
        <v>183</v>
      </c>
      <c r="F3526" s="20" t="s">
        <v>174</v>
      </c>
      <c r="G3526" s="20">
        <v>1010</v>
      </c>
      <c r="H3526" s="25">
        <v>0.66666666666666663</v>
      </c>
      <c r="I3526" s="25">
        <v>0.89583333333333337</v>
      </c>
      <c r="J3526" s="20">
        <v>88</v>
      </c>
      <c r="K3526" s="20">
        <v>73</v>
      </c>
      <c r="L3526" s="20">
        <v>15</v>
      </c>
      <c r="M3526" s="26">
        <v>82.954545454545453</v>
      </c>
      <c r="N3526" s="20"/>
    </row>
    <row r="3527" spans="3:14">
      <c r="C3527" s="21">
        <v>46001</v>
      </c>
      <c r="D3527" s="20" t="s">
        <v>185</v>
      </c>
      <c r="E3527" s="20" t="s">
        <v>147</v>
      </c>
      <c r="F3527" s="20" t="s">
        <v>181</v>
      </c>
      <c r="G3527" s="20">
        <v>2333</v>
      </c>
      <c r="H3527" s="25">
        <v>0.79513888888888884</v>
      </c>
      <c r="I3527" s="25">
        <v>0.85763888888888884</v>
      </c>
      <c r="J3527" s="20">
        <v>40</v>
      </c>
      <c r="K3527" s="20">
        <v>0</v>
      </c>
      <c r="L3527" s="20">
        <v>40</v>
      </c>
      <c r="M3527" s="26">
        <v>0</v>
      </c>
      <c r="N3527" s="20"/>
    </row>
    <row r="3528" spans="3:14">
      <c r="C3528" s="21">
        <v>46001</v>
      </c>
      <c r="D3528" s="20" t="s">
        <v>175</v>
      </c>
      <c r="E3528" s="20" t="s">
        <v>173</v>
      </c>
      <c r="F3528" s="20" t="s">
        <v>257</v>
      </c>
      <c r="G3528" s="20">
        <v>8055</v>
      </c>
      <c r="H3528" s="25">
        <v>0.5625</v>
      </c>
      <c r="I3528" s="25">
        <v>0.61458333333333337</v>
      </c>
      <c r="J3528" s="20">
        <v>20</v>
      </c>
      <c r="K3528" s="20">
        <v>0</v>
      </c>
      <c r="L3528" s="20">
        <v>20</v>
      </c>
      <c r="M3528" s="26">
        <v>0</v>
      </c>
      <c r="N3528" s="20"/>
    </row>
    <row r="3529" spans="3:14">
      <c r="C3529" s="21">
        <v>46001</v>
      </c>
      <c r="D3529" s="20" t="s">
        <v>13</v>
      </c>
      <c r="E3529" s="20" t="s">
        <v>223</v>
      </c>
      <c r="F3529" s="20" t="s">
        <v>250</v>
      </c>
      <c r="G3529" s="20">
        <v>871</v>
      </c>
      <c r="H3529" s="25">
        <v>0.48958333333333331</v>
      </c>
      <c r="I3529" s="25">
        <v>0.62152777777777779</v>
      </c>
      <c r="J3529" s="20">
        <v>50</v>
      </c>
      <c r="K3529" s="20">
        <v>0</v>
      </c>
      <c r="L3529" s="20">
        <v>50</v>
      </c>
      <c r="M3529" s="26">
        <v>0</v>
      </c>
      <c r="N3529" s="20"/>
    </row>
    <row r="3530" spans="3:14">
      <c r="C3530" s="21">
        <v>46001</v>
      </c>
      <c r="D3530" s="20" t="s">
        <v>13</v>
      </c>
      <c r="E3530" s="20" t="s">
        <v>196</v>
      </c>
      <c r="F3530" s="20" t="s">
        <v>250</v>
      </c>
      <c r="G3530" s="20">
        <v>741</v>
      </c>
      <c r="H3530" s="25">
        <v>0.36805555555555558</v>
      </c>
      <c r="I3530" s="25">
        <v>0.47916666666666669</v>
      </c>
      <c r="J3530" s="20">
        <v>50</v>
      </c>
      <c r="K3530" s="20">
        <v>0</v>
      </c>
      <c r="L3530" s="20">
        <v>50</v>
      </c>
      <c r="M3530" s="26">
        <v>0</v>
      </c>
      <c r="N3530" s="20"/>
    </row>
    <row r="3531" spans="3:14">
      <c r="C3531" s="21">
        <v>46003</v>
      </c>
      <c r="D3531" s="20" t="s">
        <v>562</v>
      </c>
      <c r="E3531" s="20" t="s">
        <v>173</v>
      </c>
      <c r="F3531" s="20" t="s">
        <v>174</v>
      </c>
      <c r="G3531" s="20">
        <v>1012</v>
      </c>
      <c r="H3531" s="25">
        <v>0.46875</v>
      </c>
      <c r="I3531" s="25">
        <v>0.54166666666666663</v>
      </c>
      <c r="J3531" s="20">
        <v>88</v>
      </c>
      <c r="K3531" s="20">
        <v>73</v>
      </c>
      <c r="L3531" s="20">
        <v>15</v>
      </c>
      <c r="M3531" s="26">
        <v>82.954545454545453</v>
      </c>
      <c r="N3531" s="20"/>
    </row>
    <row r="3532" spans="3:14">
      <c r="C3532" s="21">
        <v>46003</v>
      </c>
      <c r="D3532" s="20" t="s">
        <v>175</v>
      </c>
      <c r="E3532" s="20" t="s">
        <v>562</v>
      </c>
      <c r="F3532" s="20" t="s">
        <v>174</v>
      </c>
      <c r="G3532" s="20">
        <v>1011</v>
      </c>
      <c r="H3532" s="25">
        <v>0.33333333333333331</v>
      </c>
      <c r="I3532" s="25">
        <v>0.36458333333333331</v>
      </c>
      <c r="J3532" s="20">
        <v>88</v>
      </c>
      <c r="K3532" s="20">
        <v>73</v>
      </c>
      <c r="L3532" s="20">
        <v>15</v>
      </c>
      <c r="M3532" s="26">
        <v>82.954545454545453</v>
      </c>
      <c r="N3532" s="20"/>
    </row>
    <row r="3533" spans="3:14">
      <c r="C3533" s="21">
        <v>46003</v>
      </c>
      <c r="D3533" s="20" t="s">
        <v>175</v>
      </c>
      <c r="E3533" s="20" t="s">
        <v>173</v>
      </c>
      <c r="F3533" s="20" t="s">
        <v>174</v>
      </c>
      <c r="G3533" s="20">
        <v>5003</v>
      </c>
      <c r="H3533" s="25">
        <v>0.83333333333333337</v>
      </c>
      <c r="I3533" s="25">
        <v>0.89583333333333337</v>
      </c>
      <c r="J3533" s="20">
        <v>10</v>
      </c>
      <c r="K3533" s="20">
        <v>0</v>
      </c>
      <c r="L3533" s="20">
        <v>10</v>
      </c>
      <c r="M3533" s="26">
        <v>0</v>
      </c>
      <c r="N3533" s="20"/>
    </row>
    <row r="3534" spans="3:14">
      <c r="C3534" s="21">
        <v>46003</v>
      </c>
      <c r="D3534" s="20" t="s">
        <v>175</v>
      </c>
      <c r="E3534" s="20" t="s">
        <v>173</v>
      </c>
      <c r="F3534" s="20" t="s">
        <v>174</v>
      </c>
      <c r="G3534" s="20">
        <v>5033</v>
      </c>
      <c r="H3534" s="25">
        <v>0.83333333333333337</v>
      </c>
      <c r="I3534" s="25">
        <v>0.89583333333333337</v>
      </c>
      <c r="J3534" s="20">
        <v>20</v>
      </c>
      <c r="K3534" s="20">
        <v>0</v>
      </c>
      <c r="L3534" s="20">
        <v>20</v>
      </c>
      <c r="M3534" s="26">
        <v>0</v>
      </c>
      <c r="N3534" s="20"/>
    </row>
    <row r="3535" spans="3:14">
      <c r="C3535" s="21">
        <v>46003</v>
      </c>
      <c r="D3535" s="20" t="s">
        <v>13</v>
      </c>
      <c r="E3535" s="20" t="s">
        <v>236</v>
      </c>
      <c r="F3535" s="20" t="s">
        <v>250</v>
      </c>
      <c r="G3535" s="20">
        <v>809</v>
      </c>
      <c r="H3535" s="25">
        <v>0.50347222222222221</v>
      </c>
      <c r="I3535" s="25">
        <v>0.625</v>
      </c>
      <c r="J3535" s="20">
        <v>50</v>
      </c>
      <c r="K3535" s="20">
        <v>0</v>
      </c>
      <c r="L3535" s="20">
        <v>50</v>
      </c>
      <c r="M3535" s="26">
        <v>0</v>
      </c>
      <c r="N3535" s="20"/>
    </row>
    <row r="3536" spans="3:14">
      <c r="C3536" s="21">
        <v>46003</v>
      </c>
      <c r="D3536" s="20" t="s">
        <v>13</v>
      </c>
      <c r="E3536" s="20" t="s">
        <v>247</v>
      </c>
      <c r="F3536" s="20" t="s">
        <v>250</v>
      </c>
      <c r="G3536" s="20">
        <v>795</v>
      </c>
      <c r="H3536" s="25">
        <v>0.67013888888888884</v>
      </c>
      <c r="I3536" s="25">
        <v>0.79166666666666663</v>
      </c>
      <c r="J3536" s="20">
        <v>50</v>
      </c>
      <c r="K3536" s="20">
        <v>0</v>
      </c>
      <c r="L3536" s="20">
        <v>50</v>
      </c>
      <c r="M3536" s="26">
        <v>0</v>
      </c>
      <c r="N3536" s="20"/>
    </row>
    <row r="3537" spans="3:14">
      <c r="C3537" s="21">
        <v>46004</v>
      </c>
      <c r="D3537" s="20" t="s">
        <v>173</v>
      </c>
      <c r="E3537" s="20" t="s">
        <v>13</v>
      </c>
      <c r="F3537" s="20" t="s">
        <v>174</v>
      </c>
      <c r="G3537" s="20">
        <v>6001</v>
      </c>
      <c r="H3537" s="25">
        <v>0.37847222222222221</v>
      </c>
      <c r="I3537" s="25">
        <v>0.55902777777777779</v>
      </c>
      <c r="J3537" s="20">
        <v>20</v>
      </c>
      <c r="K3537" s="20">
        <v>0</v>
      </c>
      <c r="L3537" s="20">
        <v>20</v>
      </c>
      <c r="M3537" s="26">
        <v>0</v>
      </c>
      <c r="N3537" s="20"/>
    </row>
    <row r="3538" spans="3:14">
      <c r="C3538" s="21">
        <v>46004</v>
      </c>
      <c r="D3538" s="20" t="s">
        <v>13</v>
      </c>
      <c r="E3538" s="20" t="s">
        <v>183</v>
      </c>
      <c r="F3538" s="20" t="s">
        <v>174</v>
      </c>
      <c r="G3538" s="20">
        <v>6002</v>
      </c>
      <c r="H3538" s="25">
        <v>0.60069444444444442</v>
      </c>
      <c r="I3538" s="25">
        <v>0.85069444444444442</v>
      </c>
      <c r="J3538" s="20">
        <v>20</v>
      </c>
      <c r="K3538" s="20">
        <v>0</v>
      </c>
      <c r="L3538" s="20">
        <v>20</v>
      </c>
      <c r="M3538" s="26">
        <v>0</v>
      </c>
      <c r="N3538" s="20"/>
    </row>
    <row r="3539" spans="3:14">
      <c r="C3539" s="21">
        <v>46004</v>
      </c>
      <c r="D3539" s="20" t="s">
        <v>13</v>
      </c>
      <c r="E3539" s="20" t="s">
        <v>557</v>
      </c>
      <c r="F3539" s="20" t="s">
        <v>250</v>
      </c>
      <c r="G3539" s="20">
        <v>1221</v>
      </c>
      <c r="H3539" s="25">
        <v>0.65972222222222221</v>
      </c>
      <c r="I3539" s="25">
        <v>0.72916666666666663</v>
      </c>
      <c r="J3539" s="20">
        <v>50</v>
      </c>
      <c r="K3539" s="20">
        <v>0</v>
      </c>
      <c r="L3539" s="20">
        <v>50</v>
      </c>
      <c r="M3539" s="26">
        <v>0</v>
      </c>
      <c r="N3539" s="20"/>
    </row>
    <row r="3540" spans="3:14">
      <c r="C3540" s="21">
        <v>46005</v>
      </c>
      <c r="D3540" s="20" t="s">
        <v>223</v>
      </c>
      <c r="E3540" s="20" t="s">
        <v>13</v>
      </c>
      <c r="F3540" s="20" t="s">
        <v>250</v>
      </c>
      <c r="G3540" s="20">
        <v>870</v>
      </c>
      <c r="H3540" s="25">
        <v>0.52430555555555558</v>
      </c>
      <c r="I3540" s="25">
        <v>0.66319444444444442</v>
      </c>
      <c r="J3540" s="20">
        <v>50</v>
      </c>
      <c r="K3540" s="20">
        <v>0</v>
      </c>
      <c r="L3540" s="20">
        <v>50</v>
      </c>
      <c r="M3540" s="26">
        <v>0</v>
      </c>
      <c r="N3540" s="20"/>
    </row>
    <row r="3541" spans="3:14">
      <c r="C3541" s="21">
        <v>46005</v>
      </c>
      <c r="D3541" s="20" t="s">
        <v>13</v>
      </c>
      <c r="E3541" s="20" t="s">
        <v>201</v>
      </c>
      <c r="F3541" s="20" t="s">
        <v>250</v>
      </c>
      <c r="G3541" s="20">
        <v>599</v>
      </c>
      <c r="H3541" s="25">
        <v>0.51388888888888884</v>
      </c>
      <c r="I3541" s="25">
        <v>0.61458333333333337</v>
      </c>
      <c r="J3541" s="20">
        <v>50</v>
      </c>
      <c r="K3541" s="20">
        <v>0</v>
      </c>
      <c r="L3541" s="20">
        <v>50</v>
      </c>
      <c r="M3541" s="26">
        <v>0</v>
      </c>
      <c r="N3541" s="20"/>
    </row>
    <row r="3542" spans="3:14">
      <c r="C3542" s="21">
        <v>46005</v>
      </c>
      <c r="D3542" s="20" t="s">
        <v>13</v>
      </c>
      <c r="E3542" s="20" t="s">
        <v>192</v>
      </c>
      <c r="F3542" s="20" t="s">
        <v>250</v>
      </c>
      <c r="G3542" s="20">
        <v>765</v>
      </c>
      <c r="H3542" s="25">
        <v>0.66666666666666663</v>
      </c>
      <c r="I3542" s="25">
        <v>0.78472222222222221</v>
      </c>
      <c r="J3542" s="20">
        <v>50</v>
      </c>
      <c r="K3542" s="20">
        <v>0</v>
      </c>
      <c r="L3542" s="20">
        <v>50</v>
      </c>
      <c r="M3542" s="26">
        <v>0</v>
      </c>
      <c r="N3542" s="20"/>
    </row>
    <row r="3543" spans="3:14">
      <c r="C3543" s="21">
        <v>46005</v>
      </c>
      <c r="D3543" s="20" t="s">
        <v>196</v>
      </c>
      <c r="E3543" s="20" t="s">
        <v>13</v>
      </c>
      <c r="F3543" s="20" t="s">
        <v>250</v>
      </c>
      <c r="G3543" s="20">
        <v>742</v>
      </c>
      <c r="H3543" s="25">
        <v>0.50694444444444442</v>
      </c>
      <c r="I3543" s="25">
        <v>0.625</v>
      </c>
      <c r="J3543" s="20">
        <v>50</v>
      </c>
      <c r="K3543" s="20">
        <v>0</v>
      </c>
      <c r="L3543" s="20">
        <v>50</v>
      </c>
      <c r="M3543" s="26">
        <v>0</v>
      </c>
      <c r="N3543" s="20"/>
    </row>
    <row r="3544" spans="3:14">
      <c r="C3544" s="21">
        <v>46006</v>
      </c>
      <c r="D3544" s="20" t="s">
        <v>36</v>
      </c>
      <c r="E3544" s="20" t="s">
        <v>183</v>
      </c>
      <c r="F3544" s="20" t="s">
        <v>174</v>
      </c>
      <c r="G3544" s="20">
        <v>1336</v>
      </c>
      <c r="H3544" s="25">
        <v>0.58680555555555558</v>
      </c>
      <c r="I3544" s="25">
        <v>0.82291666666666663</v>
      </c>
      <c r="J3544" s="20">
        <v>10</v>
      </c>
      <c r="K3544" s="20">
        <v>0</v>
      </c>
      <c r="L3544" s="20">
        <v>10</v>
      </c>
      <c r="M3544" s="26">
        <v>0</v>
      </c>
      <c r="N3544" s="20"/>
    </row>
    <row r="3545" spans="3:14">
      <c r="C3545" s="21">
        <v>46006</v>
      </c>
      <c r="D3545" s="20" t="s">
        <v>173</v>
      </c>
      <c r="E3545" s="20" t="s">
        <v>36</v>
      </c>
      <c r="F3545" s="20" t="s">
        <v>174</v>
      </c>
      <c r="G3545" s="20">
        <v>1335</v>
      </c>
      <c r="H3545" s="25">
        <v>0.40277777777777779</v>
      </c>
      <c r="I3545" s="25">
        <v>0.54513888888888884</v>
      </c>
      <c r="J3545" s="20">
        <v>10</v>
      </c>
      <c r="K3545" s="20">
        <v>0</v>
      </c>
      <c r="L3545" s="20">
        <v>10</v>
      </c>
      <c r="M3545" s="26">
        <v>0</v>
      </c>
      <c r="N3545" s="20"/>
    </row>
    <row r="3546" spans="3:14">
      <c r="C3546" s="21">
        <v>46006</v>
      </c>
      <c r="D3546" s="20" t="s">
        <v>173</v>
      </c>
      <c r="E3546" s="20" t="s">
        <v>13</v>
      </c>
      <c r="F3546" s="20" t="s">
        <v>174</v>
      </c>
      <c r="G3546" s="20">
        <v>1002</v>
      </c>
      <c r="H3546" s="25">
        <v>0.3125</v>
      </c>
      <c r="I3546" s="25">
        <v>0.4861111111111111</v>
      </c>
      <c r="J3546" s="20">
        <v>20</v>
      </c>
      <c r="K3546" s="20">
        <v>0</v>
      </c>
      <c r="L3546" s="20">
        <v>20</v>
      </c>
      <c r="M3546" s="26">
        <v>0</v>
      </c>
      <c r="N3546" s="20"/>
    </row>
    <row r="3547" spans="3:14">
      <c r="C3547" s="21">
        <v>46006</v>
      </c>
      <c r="D3547" s="20" t="s">
        <v>173</v>
      </c>
      <c r="E3547" s="20" t="s">
        <v>55</v>
      </c>
      <c r="F3547" s="20" t="s">
        <v>174</v>
      </c>
      <c r="G3547" s="20">
        <v>1014</v>
      </c>
      <c r="H3547" s="25">
        <v>0.35416666666666669</v>
      </c>
      <c r="I3547" s="25">
        <v>0.5</v>
      </c>
      <c r="J3547" s="20">
        <v>88</v>
      </c>
      <c r="K3547" s="20">
        <v>73</v>
      </c>
      <c r="L3547" s="20">
        <v>15</v>
      </c>
      <c r="M3547" s="26">
        <v>82.954545454545453</v>
      </c>
      <c r="N3547" s="20"/>
    </row>
    <row r="3548" spans="3:14">
      <c r="C3548" s="21">
        <v>46006</v>
      </c>
      <c r="D3548" s="20" t="s">
        <v>13</v>
      </c>
      <c r="E3548" s="20" t="s">
        <v>183</v>
      </c>
      <c r="F3548" s="20" t="s">
        <v>174</v>
      </c>
      <c r="G3548" s="20">
        <v>1002</v>
      </c>
      <c r="H3548" s="25">
        <v>0.52777777777777779</v>
      </c>
      <c r="I3548" s="25">
        <v>0.77777777777777779</v>
      </c>
      <c r="J3548" s="20">
        <v>20</v>
      </c>
      <c r="K3548" s="20">
        <v>0</v>
      </c>
      <c r="L3548" s="20">
        <v>20</v>
      </c>
      <c r="M3548" s="26">
        <v>0</v>
      </c>
      <c r="N3548" s="20"/>
    </row>
    <row r="3549" spans="3:14">
      <c r="C3549" s="21">
        <v>46007</v>
      </c>
      <c r="D3549" s="20" t="s">
        <v>236</v>
      </c>
      <c r="E3549" s="20" t="s">
        <v>13</v>
      </c>
      <c r="F3549" s="20" t="s">
        <v>250</v>
      </c>
      <c r="G3549" s="20">
        <v>810</v>
      </c>
      <c r="H3549" s="25">
        <v>0.65625</v>
      </c>
      <c r="I3549" s="25">
        <v>0.78819444444444442</v>
      </c>
      <c r="J3549" s="20">
        <v>50</v>
      </c>
      <c r="K3549" s="20">
        <v>0</v>
      </c>
      <c r="L3549" s="20">
        <v>50</v>
      </c>
      <c r="M3549" s="26">
        <v>0</v>
      </c>
      <c r="N3549" s="20"/>
    </row>
    <row r="3550" spans="3:14">
      <c r="C3550" s="21">
        <v>46007</v>
      </c>
      <c r="D3550" s="20" t="s">
        <v>247</v>
      </c>
      <c r="E3550" s="20" t="s">
        <v>13</v>
      </c>
      <c r="F3550" s="20" t="s">
        <v>250</v>
      </c>
      <c r="G3550" s="20">
        <v>792</v>
      </c>
      <c r="H3550" s="25">
        <v>0.51388888888888884</v>
      </c>
      <c r="I3550" s="25">
        <v>0.64583333333333337</v>
      </c>
      <c r="J3550" s="20">
        <v>50</v>
      </c>
      <c r="K3550" s="20">
        <v>0</v>
      </c>
      <c r="L3550" s="20">
        <v>50</v>
      </c>
      <c r="M3550" s="26">
        <v>0</v>
      </c>
      <c r="N3550" s="20"/>
    </row>
    <row r="3551" spans="3:14">
      <c r="C3551" s="21">
        <v>46008</v>
      </c>
      <c r="D3551" s="20" t="s">
        <v>185</v>
      </c>
      <c r="E3551" s="20" t="s">
        <v>147</v>
      </c>
      <c r="F3551" s="20" t="s">
        <v>181</v>
      </c>
      <c r="G3551" s="20">
        <v>2333</v>
      </c>
      <c r="H3551" s="25">
        <v>0.79513888888888884</v>
      </c>
      <c r="I3551" s="25">
        <v>0.85763888888888884</v>
      </c>
      <c r="J3551" s="20">
        <v>40</v>
      </c>
      <c r="K3551" s="20">
        <v>0</v>
      </c>
      <c r="L3551" s="20">
        <v>40</v>
      </c>
      <c r="M3551" s="26">
        <v>0</v>
      </c>
      <c r="N3551" s="20"/>
    </row>
    <row r="3552" spans="3:14">
      <c r="C3552" s="21">
        <v>46008</v>
      </c>
      <c r="D3552" s="20" t="s">
        <v>175</v>
      </c>
      <c r="E3552" s="20" t="s">
        <v>173</v>
      </c>
      <c r="F3552" s="20" t="s">
        <v>257</v>
      </c>
      <c r="G3552" s="20">
        <v>8055</v>
      </c>
      <c r="H3552" s="25">
        <v>0.5625</v>
      </c>
      <c r="I3552" s="25">
        <v>0.61458333333333337</v>
      </c>
      <c r="J3552" s="20">
        <v>20</v>
      </c>
      <c r="K3552" s="20">
        <v>0</v>
      </c>
      <c r="L3552" s="20">
        <v>20</v>
      </c>
      <c r="M3552" s="26">
        <v>0</v>
      </c>
      <c r="N3552" s="20"/>
    </row>
    <row r="3553" spans="3:14">
      <c r="C3553" s="21">
        <v>46008</v>
      </c>
      <c r="D3553" s="20" t="s">
        <v>557</v>
      </c>
      <c r="E3553" s="20" t="s">
        <v>13</v>
      </c>
      <c r="F3553" s="20" t="s">
        <v>250</v>
      </c>
      <c r="G3553" s="20">
        <v>1220</v>
      </c>
      <c r="H3553" s="25">
        <v>0.40277777777777779</v>
      </c>
      <c r="I3553" s="25">
        <v>0.47569444444444442</v>
      </c>
      <c r="J3553" s="20">
        <v>50</v>
      </c>
      <c r="K3553" s="20">
        <v>0</v>
      </c>
      <c r="L3553" s="20">
        <v>50</v>
      </c>
      <c r="M3553" s="26">
        <v>0</v>
      </c>
      <c r="N3553" s="20"/>
    </row>
    <row r="3554" spans="3:14">
      <c r="C3554" s="21">
        <v>46009</v>
      </c>
      <c r="D3554" s="20" t="s">
        <v>201</v>
      </c>
      <c r="E3554" s="20" t="s">
        <v>13</v>
      </c>
      <c r="F3554" s="20" t="s">
        <v>250</v>
      </c>
      <c r="G3554" s="20">
        <v>598</v>
      </c>
      <c r="H3554" s="25">
        <v>0.50694444444444442</v>
      </c>
      <c r="I3554" s="25">
        <v>0.60763888888888884</v>
      </c>
      <c r="J3554" s="20">
        <v>50</v>
      </c>
      <c r="K3554" s="20">
        <v>0</v>
      </c>
      <c r="L3554" s="20">
        <v>50</v>
      </c>
      <c r="M3554" s="26">
        <v>0</v>
      </c>
      <c r="N3554" s="20"/>
    </row>
    <row r="3555" spans="3:14">
      <c r="C3555" s="21">
        <v>46009</v>
      </c>
      <c r="D3555" s="20" t="s">
        <v>192</v>
      </c>
      <c r="E3555" s="20" t="s">
        <v>13</v>
      </c>
      <c r="F3555" s="20" t="s">
        <v>250</v>
      </c>
      <c r="G3555" s="20">
        <v>1328</v>
      </c>
      <c r="H3555" s="25">
        <v>0.50694444444444442</v>
      </c>
      <c r="I3555" s="25">
        <v>0.625</v>
      </c>
      <c r="J3555" s="20">
        <v>50</v>
      </c>
      <c r="K3555" s="20">
        <v>0</v>
      </c>
      <c r="L3555" s="20">
        <v>50</v>
      </c>
      <c r="M3555" s="26">
        <v>0</v>
      </c>
      <c r="N3555" s="20"/>
    </row>
    <row r="3556" spans="3:14">
      <c r="C3556" s="21">
        <v>46010</v>
      </c>
      <c r="D3556" s="20" t="s">
        <v>175</v>
      </c>
      <c r="E3556" s="20" t="s">
        <v>173</v>
      </c>
      <c r="F3556" s="20" t="s">
        <v>174</v>
      </c>
      <c r="G3556" s="20">
        <v>5033</v>
      </c>
      <c r="H3556" s="25">
        <v>0.83333333333333337</v>
      </c>
      <c r="I3556" s="25">
        <v>0.89583333333333337</v>
      </c>
      <c r="J3556" s="20">
        <v>20</v>
      </c>
      <c r="K3556" s="20">
        <v>0</v>
      </c>
      <c r="L3556" s="20">
        <v>20</v>
      </c>
      <c r="M3556" s="26">
        <v>0</v>
      </c>
      <c r="N3556" s="20"/>
    </row>
    <row r="3557" spans="3:14">
      <c r="C3557" s="21">
        <v>46010</v>
      </c>
      <c r="D3557" s="20" t="s">
        <v>175</v>
      </c>
      <c r="E3557" s="20" t="s">
        <v>173</v>
      </c>
      <c r="F3557" s="20" t="s">
        <v>174</v>
      </c>
      <c r="G3557" s="20">
        <v>5003</v>
      </c>
      <c r="H3557" s="25">
        <v>0.83333333333333337</v>
      </c>
      <c r="I3557" s="25">
        <v>0.89583333333333337</v>
      </c>
      <c r="J3557" s="20">
        <v>10</v>
      </c>
      <c r="K3557" s="20">
        <v>0</v>
      </c>
      <c r="L3557" s="20">
        <v>10</v>
      </c>
      <c r="M3557" s="26">
        <v>0</v>
      </c>
      <c r="N3557" s="20"/>
    </row>
    <row r="3558" spans="3:14">
      <c r="C3558" s="21">
        <v>46011</v>
      </c>
      <c r="D3558" s="20" t="s">
        <v>173</v>
      </c>
      <c r="E3558" s="20" t="s">
        <v>13</v>
      </c>
      <c r="F3558" s="20" t="s">
        <v>174</v>
      </c>
      <c r="G3558" s="20">
        <v>6001</v>
      </c>
      <c r="H3558" s="25">
        <v>0.37847222222222221</v>
      </c>
      <c r="I3558" s="25">
        <v>0.55902777777777779</v>
      </c>
      <c r="J3558" s="20">
        <v>20</v>
      </c>
      <c r="K3558" s="20">
        <v>0</v>
      </c>
      <c r="L3558" s="20">
        <v>20</v>
      </c>
      <c r="M3558" s="26">
        <v>0</v>
      </c>
      <c r="N3558" s="20"/>
    </row>
    <row r="3559" spans="3:14">
      <c r="C3559" s="21">
        <v>46011</v>
      </c>
      <c r="D3559" s="20" t="s">
        <v>13</v>
      </c>
      <c r="E3559" s="20" t="s">
        <v>183</v>
      </c>
      <c r="F3559" s="20" t="s">
        <v>174</v>
      </c>
      <c r="G3559" s="20">
        <v>6002</v>
      </c>
      <c r="H3559" s="25">
        <v>0.60069444444444442</v>
      </c>
      <c r="I3559" s="25">
        <v>0.85069444444444442</v>
      </c>
      <c r="J3559" s="20">
        <v>20</v>
      </c>
      <c r="K3559" s="20">
        <v>0</v>
      </c>
      <c r="L3559" s="20">
        <v>20</v>
      </c>
      <c r="M3559" s="26">
        <v>0</v>
      </c>
      <c r="N3559" s="20"/>
    </row>
    <row r="3560" spans="3:14">
      <c r="C3560" s="21">
        <v>46013</v>
      </c>
      <c r="D3560" s="20" t="s">
        <v>36</v>
      </c>
      <c r="E3560" s="20" t="s">
        <v>183</v>
      </c>
      <c r="F3560" s="20" t="s">
        <v>174</v>
      </c>
      <c r="G3560" s="20">
        <v>1336</v>
      </c>
      <c r="H3560" s="25">
        <v>0.58680555555555558</v>
      </c>
      <c r="I3560" s="25">
        <v>0.82291666666666663</v>
      </c>
      <c r="J3560" s="20">
        <v>10</v>
      </c>
      <c r="K3560" s="20">
        <v>0</v>
      </c>
      <c r="L3560" s="20">
        <v>10</v>
      </c>
      <c r="M3560" s="26">
        <v>0</v>
      </c>
      <c r="N3560" s="20"/>
    </row>
    <row r="3561" spans="3:14">
      <c r="C3561" s="21">
        <v>46013</v>
      </c>
      <c r="D3561" s="20" t="s">
        <v>173</v>
      </c>
      <c r="E3561" s="20" t="s">
        <v>36</v>
      </c>
      <c r="F3561" s="20" t="s">
        <v>174</v>
      </c>
      <c r="G3561" s="20">
        <v>1335</v>
      </c>
      <c r="H3561" s="25">
        <v>0.40277777777777779</v>
      </c>
      <c r="I3561" s="25">
        <v>0.54513888888888884</v>
      </c>
      <c r="J3561" s="20">
        <v>10</v>
      </c>
      <c r="K3561" s="20">
        <v>0</v>
      </c>
      <c r="L3561" s="20">
        <v>10</v>
      </c>
      <c r="M3561" s="26">
        <v>0</v>
      </c>
      <c r="N3561" s="20"/>
    </row>
    <row r="3562" spans="3:14">
      <c r="C3562" s="21">
        <v>46013</v>
      </c>
      <c r="D3562" s="20" t="s">
        <v>173</v>
      </c>
      <c r="E3562" s="20" t="s">
        <v>13</v>
      </c>
      <c r="F3562" s="20" t="s">
        <v>174</v>
      </c>
      <c r="G3562" s="20">
        <v>1002</v>
      </c>
      <c r="H3562" s="25">
        <v>0.3125</v>
      </c>
      <c r="I3562" s="25">
        <v>0.4861111111111111</v>
      </c>
      <c r="J3562" s="20">
        <v>20</v>
      </c>
      <c r="K3562" s="20">
        <v>0</v>
      </c>
      <c r="L3562" s="20">
        <v>20</v>
      </c>
      <c r="M3562" s="26">
        <v>0</v>
      </c>
      <c r="N3562" s="20"/>
    </row>
    <row r="3563" spans="3:14">
      <c r="C3563" s="21">
        <v>46013</v>
      </c>
      <c r="D3563" s="20" t="s">
        <v>13</v>
      </c>
      <c r="E3563" s="20" t="s">
        <v>183</v>
      </c>
      <c r="F3563" s="20" t="s">
        <v>174</v>
      </c>
      <c r="G3563" s="20">
        <v>1002</v>
      </c>
      <c r="H3563" s="25">
        <v>0.52777777777777779</v>
      </c>
      <c r="I3563" s="25">
        <v>0.77777777777777779</v>
      </c>
      <c r="J3563" s="20">
        <v>20</v>
      </c>
      <c r="K3563" s="20">
        <v>0</v>
      </c>
      <c r="L3563" s="20">
        <v>20</v>
      </c>
      <c r="M3563" s="26">
        <v>0</v>
      </c>
      <c r="N3563" s="20"/>
    </row>
    <row r="3564" spans="3:14">
      <c r="C3564" s="21">
        <v>46015</v>
      </c>
      <c r="D3564" s="20" t="s">
        <v>185</v>
      </c>
      <c r="E3564" s="20" t="s">
        <v>147</v>
      </c>
      <c r="F3564" s="20" t="s">
        <v>181</v>
      </c>
      <c r="G3564" s="20">
        <v>2333</v>
      </c>
      <c r="H3564" s="25">
        <v>0.79513888888888884</v>
      </c>
      <c r="I3564" s="25">
        <v>0.85763888888888884</v>
      </c>
      <c r="J3564" s="20">
        <v>40</v>
      </c>
      <c r="K3564" s="20">
        <v>0</v>
      </c>
      <c r="L3564" s="20">
        <v>40</v>
      </c>
      <c r="M3564" s="26">
        <v>0</v>
      </c>
      <c r="N3564" s="20"/>
    </row>
    <row r="3565" spans="3:14">
      <c r="C3565" s="21">
        <v>46015</v>
      </c>
      <c r="D3565" s="20" t="s">
        <v>175</v>
      </c>
      <c r="E3565" s="20" t="s">
        <v>173</v>
      </c>
      <c r="F3565" s="20" t="s">
        <v>257</v>
      </c>
      <c r="G3565" s="20">
        <v>8055</v>
      </c>
      <c r="H3565" s="25">
        <v>0.5625</v>
      </c>
      <c r="I3565" s="25">
        <v>0.61458333333333337</v>
      </c>
      <c r="J3565" s="20">
        <v>20</v>
      </c>
      <c r="K3565" s="20">
        <v>0</v>
      </c>
      <c r="L3565" s="20">
        <v>20</v>
      </c>
      <c r="M3565" s="26">
        <v>0</v>
      </c>
      <c r="N3565" s="20"/>
    </row>
    <row r="3566" spans="3:14">
      <c r="C3566" s="21">
        <v>46017</v>
      </c>
      <c r="D3566" s="20" t="s">
        <v>175</v>
      </c>
      <c r="E3566" s="20" t="s">
        <v>173</v>
      </c>
      <c r="F3566" s="20" t="s">
        <v>174</v>
      </c>
      <c r="G3566" s="20">
        <v>5033</v>
      </c>
      <c r="H3566" s="25">
        <v>0.83333333333333337</v>
      </c>
      <c r="I3566" s="25">
        <v>0.89583333333333337</v>
      </c>
      <c r="J3566" s="20">
        <v>20</v>
      </c>
      <c r="K3566" s="20">
        <v>0</v>
      </c>
      <c r="L3566" s="20">
        <v>20</v>
      </c>
      <c r="M3566" s="26">
        <v>0</v>
      </c>
      <c r="N3566" s="20"/>
    </row>
    <row r="3567" spans="3:14">
      <c r="C3567" s="21">
        <v>46017</v>
      </c>
      <c r="D3567" s="20" t="s">
        <v>175</v>
      </c>
      <c r="E3567" s="20" t="s">
        <v>173</v>
      </c>
      <c r="F3567" s="20" t="s">
        <v>174</v>
      </c>
      <c r="G3567" s="20">
        <v>5003</v>
      </c>
      <c r="H3567" s="25">
        <v>0.83333333333333337</v>
      </c>
      <c r="I3567" s="25">
        <v>0.89583333333333337</v>
      </c>
      <c r="J3567" s="20">
        <v>10</v>
      </c>
      <c r="K3567" s="20">
        <v>0</v>
      </c>
      <c r="L3567" s="20">
        <v>10</v>
      </c>
      <c r="M3567" s="26">
        <v>0</v>
      </c>
      <c r="N3567" s="20"/>
    </row>
    <row r="3568" spans="3:14">
      <c r="C3568" s="21">
        <v>46018</v>
      </c>
      <c r="D3568" s="20" t="s">
        <v>173</v>
      </c>
      <c r="E3568" s="20" t="s">
        <v>13</v>
      </c>
      <c r="F3568" s="20" t="s">
        <v>174</v>
      </c>
      <c r="G3568" s="20">
        <v>6001</v>
      </c>
      <c r="H3568" s="25">
        <v>0.37847222222222221</v>
      </c>
      <c r="I3568" s="25">
        <v>0.55902777777777779</v>
      </c>
      <c r="J3568" s="20">
        <v>20</v>
      </c>
      <c r="K3568" s="20">
        <v>0</v>
      </c>
      <c r="L3568" s="20">
        <v>20</v>
      </c>
      <c r="M3568" s="26">
        <v>0</v>
      </c>
      <c r="N3568" s="20"/>
    </row>
    <row r="3569" spans="3:14">
      <c r="C3569" s="21">
        <v>46018</v>
      </c>
      <c r="D3569" s="20" t="s">
        <v>13</v>
      </c>
      <c r="E3569" s="20" t="s">
        <v>183</v>
      </c>
      <c r="F3569" s="20" t="s">
        <v>174</v>
      </c>
      <c r="G3569" s="20">
        <v>6002</v>
      </c>
      <c r="H3569" s="25">
        <v>0.60069444444444442</v>
      </c>
      <c r="I3569" s="25">
        <v>0.85069444444444442</v>
      </c>
      <c r="J3569" s="20">
        <v>20</v>
      </c>
      <c r="K3569" s="20">
        <v>0</v>
      </c>
      <c r="L3569" s="20">
        <v>20</v>
      </c>
      <c r="M3569" s="26">
        <v>0</v>
      </c>
      <c r="N3569" s="20"/>
    </row>
    <row r="3570" spans="3:14">
      <c r="C3570" s="21" t="s">
        <v>1727</v>
      </c>
      <c r="H3570" s="25"/>
      <c r="I3570" s="25"/>
      <c r="J3570" s="20">
        <f>SUM(J5:J3569)</f>
        <v>130516</v>
      </c>
      <c r="K3570" s="20">
        <f>SUM(K5:K3569)</f>
        <v>47264</v>
      </c>
      <c r="L3570" s="20">
        <f>SUM(L5:L3569)</f>
        <v>83252</v>
      </c>
      <c r="M3570" s="27"/>
    </row>
  </sheetData>
  <pageMargins left="0.19685039370078741" right="0.19685039370078741" top="0.39370078740157483" bottom="0.39370078740157483" header="0" footer="0"/>
  <pageSetup paperSize="9" scale="95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autoLine="0" r:id="rId5">
            <anchor>
              <from>
                <xdr:col>4</xdr:col>
                <xdr:colOff>514350</xdr:colOff>
                <xdr:row>0</xdr:row>
                <xdr:rowOff>495300</xdr:rowOff>
              </from>
              <to>
                <xdr:col>8</xdr:col>
                <xdr:colOff>139700</xdr:colOff>
                <xdr:row>1</xdr:row>
                <xdr:rowOff>57150</xdr:rowOff>
              </to>
            </anchor>
          </controlPr>
        </control>
      </mc:Choice>
      <mc:Fallback>
        <control shapeId="6145" r:id="rId4" name="CommandButton1"/>
      </mc:Fallback>
    </mc:AlternateContent>
  </controls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2A38-12A4-41BB-9718-AE0A2481A34E}">
  <sheetPr codeName="Hoja4"/>
  <dimension ref="A1:I358"/>
  <sheetViews>
    <sheetView topLeftCell="A326" workbookViewId="0">
      <selection activeCell="H359" sqref="H359"/>
    </sheetView>
  </sheetViews>
  <sheetFormatPr defaultColWidth="8.7109375" defaultRowHeight="14.45"/>
  <cols>
    <col min="1" max="1" width="10.140625" bestFit="1" customWidth="1"/>
    <col min="2" max="2" width="13.28515625" bestFit="1" customWidth="1"/>
    <col min="5" max="5" width="12" bestFit="1" customWidth="1"/>
    <col min="8" max="8" width="10.42578125" customWidth="1"/>
    <col min="9" max="9" width="61.85546875" customWidth="1"/>
  </cols>
  <sheetData>
    <row r="1" spans="1:9">
      <c r="A1" s="4" t="s">
        <v>1728</v>
      </c>
      <c r="B1" s="4" t="s">
        <v>1729</v>
      </c>
      <c r="D1" t="s">
        <v>1730</v>
      </c>
      <c r="E1" t="s">
        <v>1731</v>
      </c>
      <c r="H1" s="1" t="s">
        <v>100</v>
      </c>
      <c r="I1" s="1" t="s">
        <v>99</v>
      </c>
    </row>
    <row r="2" spans="1:9">
      <c r="A2" s="5">
        <v>1</v>
      </c>
      <c r="B2" s="5" t="s">
        <v>89</v>
      </c>
      <c r="D2" t="s">
        <v>79</v>
      </c>
      <c r="E2" t="s">
        <v>1732</v>
      </c>
      <c r="H2" s="9" t="s">
        <v>425</v>
      </c>
      <c r="I2" s="12" t="s">
        <v>14</v>
      </c>
    </row>
    <row r="3" spans="1:9">
      <c r="A3" s="5">
        <v>2</v>
      </c>
      <c r="B3" s="5" t="s">
        <v>90</v>
      </c>
      <c r="D3" t="s">
        <v>36</v>
      </c>
      <c r="E3" t="s">
        <v>1733</v>
      </c>
      <c r="H3" s="9" t="s">
        <v>426</v>
      </c>
      <c r="I3" s="12" t="s">
        <v>14</v>
      </c>
    </row>
    <row r="4" spans="1:9">
      <c r="A4" s="5">
        <v>3</v>
      </c>
      <c r="B4" s="5" t="s">
        <v>1734</v>
      </c>
      <c r="D4" t="s">
        <v>13</v>
      </c>
      <c r="E4" t="s">
        <v>1735</v>
      </c>
      <c r="H4" s="9" t="s">
        <v>427</v>
      </c>
      <c r="I4" s="12" t="s">
        <v>14</v>
      </c>
    </row>
    <row r="5" spans="1:9">
      <c r="A5" s="5">
        <v>4</v>
      </c>
      <c r="B5" s="5" t="s">
        <v>32</v>
      </c>
      <c r="D5" s="3" t="s">
        <v>33</v>
      </c>
      <c r="E5" t="s">
        <v>1736</v>
      </c>
      <c r="H5" s="9" t="s">
        <v>428</v>
      </c>
      <c r="I5" s="12" t="s">
        <v>14</v>
      </c>
    </row>
    <row r="6" spans="1:9">
      <c r="A6" s="5">
        <v>5</v>
      </c>
      <c r="B6" s="5" t="s">
        <v>27</v>
      </c>
      <c r="D6" s="3" t="s">
        <v>37</v>
      </c>
      <c r="E6" t="s">
        <v>1737</v>
      </c>
      <c r="H6" s="9" t="s">
        <v>429</v>
      </c>
      <c r="I6" s="12" t="s">
        <v>14</v>
      </c>
    </row>
    <row r="7" spans="1:9">
      <c r="A7" s="5">
        <v>6</v>
      </c>
      <c r="B7" s="5" t="s">
        <v>15</v>
      </c>
      <c r="D7" s="3" t="s">
        <v>51</v>
      </c>
      <c r="E7" t="s">
        <v>1738</v>
      </c>
      <c r="H7" s="9" t="s">
        <v>430</v>
      </c>
      <c r="I7" s="12" t="s">
        <v>14</v>
      </c>
    </row>
    <row r="8" spans="1:9">
      <c r="A8" s="2">
        <v>7</v>
      </c>
      <c r="B8" s="2" t="s">
        <v>17</v>
      </c>
      <c r="D8" s="3" t="s">
        <v>30</v>
      </c>
      <c r="E8" t="s">
        <v>1739</v>
      </c>
      <c r="H8" s="9" t="s">
        <v>431</v>
      </c>
      <c r="I8" s="12" t="s">
        <v>14</v>
      </c>
    </row>
    <row r="9" spans="1:9">
      <c r="A9" s="5">
        <v>8</v>
      </c>
      <c r="B9" s="5" t="s">
        <v>18</v>
      </c>
      <c r="D9" s="3" t="s">
        <v>54</v>
      </c>
      <c r="E9" t="s">
        <v>1740</v>
      </c>
      <c r="H9" s="9" t="s">
        <v>432</v>
      </c>
      <c r="I9" s="12" t="s">
        <v>14</v>
      </c>
    </row>
    <row r="10" spans="1:9">
      <c r="A10" s="2">
        <v>9</v>
      </c>
      <c r="B10" s="2" t="s">
        <v>19</v>
      </c>
      <c r="D10" s="3" t="s">
        <v>55</v>
      </c>
      <c r="E10" t="s">
        <v>1741</v>
      </c>
      <c r="H10" s="9" t="s">
        <v>433</v>
      </c>
      <c r="I10" s="12" t="s">
        <v>14</v>
      </c>
    </row>
    <row r="11" spans="1:9">
      <c r="A11" s="5">
        <v>10</v>
      </c>
      <c r="B11" s="5" t="s">
        <v>23</v>
      </c>
      <c r="D11" s="3" t="s">
        <v>81</v>
      </c>
      <c r="E11" t="s">
        <v>1742</v>
      </c>
      <c r="H11" s="9" t="s">
        <v>434</v>
      </c>
      <c r="I11" s="12" t="s">
        <v>14</v>
      </c>
    </row>
    <row r="12" spans="1:9">
      <c r="A12" s="2">
        <v>11</v>
      </c>
      <c r="B12" s="2" t="s">
        <v>53</v>
      </c>
      <c r="D12" s="3" t="s">
        <v>20</v>
      </c>
      <c r="E12" t="s">
        <v>1743</v>
      </c>
      <c r="H12" s="9" t="s">
        <v>435</v>
      </c>
      <c r="I12" s="12" t="s">
        <v>14</v>
      </c>
    </row>
    <row r="13" spans="1:9">
      <c r="A13" s="5">
        <v>12</v>
      </c>
      <c r="B13" s="5" t="s">
        <v>56</v>
      </c>
      <c r="D13" s="3" t="s">
        <v>1744</v>
      </c>
      <c r="E13" t="s">
        <v>1745</v>
      </c>
      <c r="H13" s="9" t="s">
        <v>436</v>
      </c>
      <c r="I13" s="12" t="s">
        <v>14</v>
      </c>
    </row>
    <row r="14" spans="1:9">
      <c r="D14" s="3" t="s">
        <v>44</v>
      </c>
      <c r="E14" t="s">
        <v>1746</v>
      </c>
      <c r="H14" s="9" t="s">
        <v>437</v>
      </c>
      <c r="I14" s="12" t="s">
        <v>14</v>
      </c>
    </row>
    <row r="15" spans="1:9">
      <c r="D15" s="3" t="s">
        <v>25</v>
      </c>
      <c r="E15" t="s">
        <v>1747</v>
      </c>
      <c r="H15" s="9" t="s">
        <v>438</v>
      </c>
      <c r="I15" s="12" t="s">
        <v>14</v>
      </c>
    </row>
    <row r="16" spans="1:9">
      <c r="D16" s="3" t="s">
        <v>21</v>
      </c>
      <c r="E16" t="s">
        <v>1748</v>
      </c>
      <c r="H16" s="9" t="s">
        <v>439</v>
      </c>
      <c r="I16" s="12" t="s">
        <v>14</v>
      </c>
    </row>
    <row r="17" spans="4:9">
      <c r="D17" s="3" t="s">
        <v>57</v>
      </c>
      <c r="E17" t="s">
        <v>1749</v>
      </c>
      <c r="H17" s="9" t="s">
        <v>440</v>
      </c>
      <c r="I17" s="12" t="s">
        <v>14</v>
      </c>
    </row>
    <row r="18" spans="4:9">
      <c r="D18" s="3" t="s">
        <v>22</v>
      </c>
      <c r="E18" t="s">
        <v>1750</v>
      </c>
      <c r="H18" s="9" t="s">
        <v>441</v>
      </c>
      <c r="I18" s="12" t="s">
        <v>14</v>
      </c>
    </row>
    <row r="19" spans="4:9">
      <c r="D19" s="3" t="s">
        <v>29</v>
      </c>
      <c r="E19" t="s">
        <v>1751</v>
      </c>
      <c r="H19" s="9" t="s">
        <v>442</v>
      </c>
      <c r="I19" s="12" t="s">
        <v>14</v>
      </c>
    </row>
    <row r="20" spans="4:9">
      <c r="D20" s="3" t="s">
        <v>24</v>
      </c>
      <c r="E20" t="s">
        <v>1752</v>
      </c>
      <c r="H20" s="9" t="s">
        <v>506</v>
      </c>
      <c r="I20" s="12" t="s">
        <v>26</v>
      </c>
    </row>
    <row r="21" spans="4:9">
      <c r="D21" s="3" t="s">
        <v>78</v>
      </c>
      <c r="E21" t="s">
        <v>1753</v>
      </c>
      <c r="H21" s="9" t="s">
        <v>222</v>
      </c>
      <c r="I21" s="12" t="s">
        <v>26</v>
      </c>
    </row>
    <row r="22" spans="4:9" ht="16.5">
      <c r="D22" s="30" t="s">
        <v>82</v>
      </c>
      <c r="E22" t="s">
        <v>1754</v>
      </c>
      <c r="H22" s="9" t="s">
        <v>507</v>
      </c>
      <c r="I22" s="12" t="s">
        <v>26</v>
      </c>
    </row>
    <row r="23" spans="4:9">
      <c r="D23" t="s">
        <v>52</v>
      </c>
      <c r="E23" t="s">
        <v>1755</v>
      </c>
      <c r="H23" s="9" t="s">
        <v>508</v>
      </c>
      <c r="I23" s="12" t="s">
        <v>26</v>
      </c>
    </row>
    <row r="24" spans="4:9">
      <c r="H24" s="9" t="s">
        <v>217</v>
      </c>
      <c r="I24" s="12" t="s">
        <v>31</v>
      </c>
    </row>
    <row r="25" spans="4:9">
      <c r="H25" s="9" t="s">
        <v>219</v>
      </c>
      <c r="I25" s="12" t="s">
        <v>31</v>
      </c>
    </row>
    <row r="26" spans="4:9">
      <c r="H26" s="9" t="s">
        <v>220</v>
      </c>
      <c r="I26" s="12" t="s">
        <v>31</v>
      </c>
    </row>
    <row r="27" spans="4:9">
      <c r="H27" s="9" t="s">
        <v>497</v>
      </c>
      <c r="I27" s="12" t="s">
        <v>34</v>
      </c>
    </row>
    <row r="28" spans="4:9">
      <c r="H28" s="9" t="s">
        <v>499</v>
      </c>
      <c r="I28" s="12" t="s">
        <v>34</v>
      </c>
    </row>
    <row r="29" spans="4:9">
      <c r="H29" s="9" t="s">
        <v>500</v>
      </c>
      <c r="I29" s="12" t="s">
        <v>34</v>
      </c>
    </row>
    <row r="30" spans="4:9">
      <c r="H30" s="9" t="s">
        <v>501</v>
      </c>
      <c r="I30" s="12" t="s">
        <v>34</v>
      </c>
    </row>
    <row r="31" spans="4:9">
      <c r="H31" s="9" t="s">
        <v>502</v>
      </c>
      <c r="I31" s="12" t="s">
        <v>34</v>
      </c>
    </row>
    <row r="32" spans="4:9">
      <c r="H32" s="9" t="s">
        <v>504</v>
      </c>
      <c r="I32" s="12" t="s">
        <v>34</v>
      </c>
    </row>
    <row r="33" spans="8:9">
      <c r="H33" s="9" t="s">
        <v>505</v>
      </c>
      <c r="I33" s="12" t="s">
        <v>34</v>
      </c>
    </row>
    <row r="34" spans="8:9">
      <c r="H34" s="9" t="s">
        <v>246</v>
      </c>
      <c r="I34" s="12" t="s">
        <v>38</v>
      </c>
    </row>
    <row r="35" spans="8:9">
      <c r="H35" s="9" t="s">
        <v>249</v>
      </c>
      <c r="I35" s="12" t="s">
        <v>38</v>
      </c>
    </row>
    <row r="36" spans="8:9">
      <c r="H36" s="9" t="s">
        <v>251</v>
      </c>
      <c r="I36" s="12" t="s">
        <v>38</v>
      </c>
    </row>
    <row r="37" spans="8:9">
      <c r="H37" s="9" t="s">
        <v>253</v>
      </c>
      <c r="I37" s="12" t="s">
        <v>38</v>
      </c>
    </row>
    <row r="38" spans="8:9">
      <c r="H38" s="9" t="s">
        <v>255</v>
      </c>
      <c r="I38" s="12" t="s">
        <v>38</v>
      </c>
    </row>
    <row r="39" spans="8:9">
      <c r="H39" s="9" t="s">
        <v>256</v>
      </c>
      <c r="I39" s="12" t="s">
        <v>38</v>
      </c>
    </row>
    <row r="40" spans="8:9">
      <c r="H40" s="9" t="s">
        <v>491</v>
      </c>
      <c r="I40" s="12" t="s">
        <v>490</v>
      </c>
    </row>
    <row r="41" spans="8:9">
      <c r="H41" s="9" t="s">
        <v>224</v>
      </c>
      <c r="I41" s="12" t="s">
        <v>40</v>
      </c>
    </row>
    <row r="42" spans="8:9">
      <c r="H42" s="9" t="s">
        <v>226</v>
      </c>
      <c r="I42" s="12" t="s">
        <v>40</v>
      </c>
    </row>
    <row r="43" spans="8:9">
      <c r="H43" s="9" t="s">
        <v>227</v>
      </c>
      <c r="I43" s="12" t="s">
        <v>40</v>
      </c>
    </row>
    <row r="44" spans="8:9">
      <c r="H44" s="9" t="s">
        <v>228</v>
      </c>
      <c r="I44" s="12" t="s">
        <v>40</v>
      </c>
    </row>
    <row r="45" spans="8:9">
      <c r="H45" s="9" t="s">
        <v>230</v>
      </c>
      <c r="I45" s="12" t="s">
        <v>40</v>
      </c>
    </row>
    <row r="46" spans="8:9">
      <c r="H46" s="9" t="s">
        <v>231</v>
      </c>
      <c r="I46" s="12" t="s">
        <v>40</v>
      </c>
    </row>
    <row r="47" spans="8:9">
      <c r="H47" s="9" t="s">
        <v>492</v>
      </c>
      <c r="I47" s="12" t="s">
        <v>42</v>
      </c>
    </row>
    <row r="48" spans="8:9">
      <c r="H48" s="9" t="s">
        <v>493</v>
      </c>
      <c r="I48" s="12" t="s">
        <v>42</v>
      </c>
    </row>
    <row r="49" spans="8:9">
      <c r="H49" s="9" t="s">
        <v>494</v>
      </c>
      <c r="I49" s="12" t="s">
        <v>42</v>
      </c>
    </row>
    <row r="50" spans="8:9">
      <c r="H50" s="9" t="s">
        <v>496</v>
      </c>
      <c r="I50" s="12" t="s">
        <v>42</v>
      </c>
    </row>
    <row r="51" spans="8:9">
      <c r="H51" s="9" t="s">
        <v>536</v>
      </c>
      <c r="I51" s="12" t="s">
        <v>45</v>
      </c>
    </row>
    <row r="52" spans="8:9">
      <c r="H52" s="9" t="s">
        <v>537</v>
      </c>
      <c r="I52" s="12" t="s">
        <v>45</v>
      </c>
    </row>
    <row r="53" spans="8:9">
      <c r="H53" s="9" t="s">
        <v>538</v>
      </c>
      <c r="I53" s="12" t="s">
        <v>45</v>
      </c>
    </row>
    <row r="54" spans="8:9">
      <c r="H54" s="9" t="s">
        <v>539</v>
      </c>
      <c r="I54" s="12" t="s">
        <v>45</v>
      </c>
    </row>
    <row r="55" spans="8:9">
      <c r="H55" s="9" t="s">
        <v>540</v>
      </c>
      <c r="I55" s="12" t="s">
        <v>45</v>
      </c>
    </row>
    <row r="56" spans="8:9">
      <c r="H56" s="9" t="s">
        <v>518</v>
      </c>
      <c r="I56" s="12" t="s">
        <v>47</v>
      </c>
    </row>
    <row r="57" spans="8:9">
      <c r="H57" s="9" t="s">
        <v>519</v>
      </c>
      <c r="I57" s="12" t="s">
        <v>47</v>
      </c>
    </row>
    <row r="58" spans="8:9">
      <c r="H58" s="9" t="s">
        <v>521</v>
      </c>
      <c r="I58" s="12" t="s">
        <v>47</v>
      </c>
    </row>
    <row r="59" spans="8:9">
      <c r="H59" s="9" t="s">
        <v>522</v>
      </c>
      <c r="I59" s="12" t="s">
        <v>47</v>
      </c>
    </row>
    <row r="60" spans="8:9">
      <c r="H60" s="9" t="s">
        <v>523</v>
      </c>
      <c r="I60" s="12" t="s">
        <v>47</v>
      </c>
    </row>
    <row r="61" spans="8:9">
      <c r="H61" s="9" t="s">
        <v>524</v>
      </c>
      <c r="I61" s="12" t="s">
        <v>47</v>
      </c>
    </row>
    <row r="62" spans="8:9">
      <c r="H62" s="9" t="s">
        <v>281</v>
      </c>
      <c r="I62" s="12" t="s">
        <v>49</v>
      </c>
    </row>
    <row r="63" spans="8:9">
      <c r="H63" s="9" t="s">
        <v>325</v>
      </c>
      <c r="I63" s="12" t="s">
        <v>49</v>
      </c>
    </row>
    <row r="64" spans="8:9">
      <c r="H64" s="9" t="s">
        <v>326</v>
      </c>
      <c r="I64" s="12" t="s">
        <v>49</v>
      </c>
    </row>
    <row r="65" spans="8:9">
      <c r="H65" s="9" t="s">
        <v>327</v>
      </c>
      <c r="I65" s="12" t="s">
        <v>49</v>
      </c>
    </row>
    <row r="66" spans="8:9">
      <c r="H66" s="9" t="s">
        <v>1756</v>
      </c>
      <c r="I66" s="12" t="s">
        <v>49</v>
      </c>
    </row>
    <row r="67" spans="8:9">
      <c r="H67" s="9" t="s">
        <v>413</v>
      </c>
      <c r="I67" s="12" t="s">
        <v>49</v>
      </c>
    </row>
    <row r="68" spans="8:9">
      <c r="H68" s="9" t="s">
        <v>414</v>
      </c>
      <c r="I68" s="12" t="s">
        <v>49</v>
      </c>
    </row>
    <row r="69" spans="8:9">
      <c r="H69" s="9" t="s">
        <v>416</v>
      </c>
      <c r="I69" s="12" t="s">
        <v>49</v>
      </c>
    </row>
    <row r="70" spans="8:9">
      <c r="H70" s="9" t="s">
        <v>418</v>
      </c>
      <c r="I70" s="12" t="s">
        <v>49</v>
      </c>
    </row>
    <row r="71" spans="8:9">
      <c r="H71" s="9" t="s">
        <v>419</v>
      </c>
      <c r="I71" s="12" t="s">
        <v>49</v>
      </c>
    </row>
    <row r="72" spans="8:9">
      <c r="H72" s="9" t="s">
        <v>420</v>
      </c>
      <c r="I72" s="12" t="s">
        <v>49</v>
      </c>
    </row>
    <row r="73" spans="8:9">
      <c r="H73" s="9" t="s">
        <v>421</v>
      </c>
      <c r="I73" s="12" t="s">
        <v>49</v>
      </c>
    </row>
    <row r="74" spans="8:9">
      <c r="H74" s="9" t="s">
        <v>422</v>
      </c>
      <c r="I74" s="12" t="s">
        <v>49</v>
      </c>
    </row>
    <row r="75" spans="8:9">
      <c r="H75" s="9" t="s">
        <v>423</v>
      </c>
      <c r="I75" s="12" t="s">
        <v>49</v>
      </c>
    </row>
    <row r="76" spans="8:9">
      <c r="H76" s="9" t="s">
        <v>452</v>
      </c>
      <c r="I76" s="12" t="s">
        <v>59</v>
      </c>
    </row>
    <row r="77" spans="8:9">
      <c r="H77" s="9" t="s">
        <v>453</v>
      </c>
      <c r="I77" s="12" t="s">
        <v>59</v>
      </c>
    </row>
    <row r="78" spans="8:9">
      <c r="H78" s="9" t="s">
        <v>454</v>
      </c>
      <c r="I78" s="12" t="s">
        <v>59</v>
      </c>
    </row>
    <row r="79" spans="8:9">
      <c r="H79" s="9" t="s">
        <v>455</v>
      </c>
      <c r="I79" s="12" t="s">
        <v>59</v>
      </c>
    </row>
    <row r="80" spans="8:9">
      <c r="H80" s="9" t="s">
        <v>456</v>
      </c>
      <c r="I80" s="12" t="s">
        <v>59</v>
      </c>
    </row>
    <row r="81" spans="8:9">
      <c r="H81" s="9" t="s">
        <v>457</v>
      </c>
      <c r="I81" s="12" t="s">
        <v>59</v>
      </c>
    </row>
    <row r="82" spans="8:9">
      <c r="H82" s="9" t="s">
        <v>200</v>
      </c>
      <c r="I82" s="12" t="s">
        <v>61</v>
      </c>
    </row>
    <row r="83" spans="8:9">
      <c r="H83" s="9" t="s">
        <v>203</v>
      </c>
      <c r="I83" s="12" t="s">
        <v>61</v>
      </c>
    </row>
    <row r="84" spans="8:9">
      <c r="H84" s="9" t="s">
        <v>204</v>
      </c>
      <c r="I84" s="12" t="s">
        <v>61</v>
      </c>
    </row>
    <row r="85" spans="8:9">
      <c r="H85" s="9" t="s">
        <v>205</v>
      </c>
      <c r="I85" s="12" t="s">
        <v>61</v>
      </c>
    </row>
    <row r="86" spans="8:9">
      <c r="H86" s="9" t="s">
        <v>208</v>
      </c>
      <c r="I86" s="12" t="s">
        <v>61</v>
      </c>
    </row>
    <row r="87" spans="8:9">
      <c r="H87" s="9" t="s">
        <v>210</v>
      </c>
      <c r="I87" s="12" t="s">
        <v>61</v>
      </c>
    </row>
    <row r="88" spans="8:9">
      <c r="H88" s="9" t="s">
        <v>1757</v>
      </c>
      <c r="I88" s="12" t="s">
        <v>63</v>
      </c>
    </row>
    <row r="89" spans="8:9">
      <c r="H89" s="9" t="s">
        <v>282</v>
      </c>
      <c r="I89" s="12" t="s">
        <v>63</v>
      </c>
    </row>
    <row r="90" spans="8:9">
      <c r="H90" s="9" t="s">
        <v>283</v>
      </c>
      <c r="I90" s="12" t="s">
        <v>63</v>
      </c>
    </row>
    <row r="91" spans="8:9">
      <c r="H91" s="9" t="s">
        <v>284</v>
      </c>
      <c r="I91" s="12" t="s">
        <v>63</v>
      </c>
    </row>
    <row r="92" spans="8:9">
      <c r="H92" s="9" t="s">
        <v>285</v>
      </c>
      <c r="I92" s="12" t="s">
        <v>63</v>
      </c>
    </row>
    <row r="93" spans="8:9">
      <c r="H93" s="9" t="s">
        <v>286</v>
      </c>
      <c r="I93" s="12" t="s">
        <v>63</v>
      </c>
    </row>
    <row r="94" spans="8:9">
      <c r="H94" s="9" t="s">
        <v>287</v>
      </c>
      <c r="I94" s="12" t="s">
        <v>63</v>
      </c>
    </row>
    <row r="95" spans="8:9">
      <c r="H95" s="9" t="s">
        <v>288</v>
      </c>
      <c r="I95" s="12" t="s">
        <v>63</v>
      </c>
    </row>
    <row r="96" spans="8:9">
      <c r="H96" s="9" t="s">
        <v>289</v>
      </c>
      <c r="I96" s="12" t="s">
        <v>63</v>
      </c>
    </row>
    <row r="97" spans="8:9">
      <c r="H97" s="9" t="s">
        <v>290</v>
      </c>
      <c r="I97" s="12" t="s">
        <v>63</v>
      </c>
    </row>
    <row r="98" spans="8:9">
      <c r="H98" s="9" t="s">
        <v>293</v>
      </c>
      <c r="I98" s="12" t="s">
        <v>63</v>
      </c>
    </row>
    <row r="99" spans="8:9">
      <c r="H99" s="9" t="s">
        <v>296</v>
      </c>
      <c r="I99" s="12" t="s">
        <v>63</v>
      </c>
    </row>
    <row r="100" spans="8:9">
      <c r="H100" s="9" t="s">
        <v>297</v>
      </c>
      <c r="I100" s="12" t="s">
        <v>63</v>
      </c>
    </row>
    <row r="101" spans="8:9">
      <c r="H101" s="9" t="s">
        <v>298</v>
      </c>
      <c r="I101" s="12" t="s">
        <v>63</v>
      </c>
    </row>
    <row r="102" spans="8:9">
      <c r="H102" s="9" t="s">
        <v>299</v>
      </c>
      <c r="I102" s="12" t="s">
        <v>63</v>
      </c>
    </row>
    <row r="103" spans="8:9">
      <c r="H103" s="9" t="s">
        <v>300</v>
      </c>
      <c r="I103" s="12" t="s">
        <v>63</v>
      </c>
    </row>
    <row r="104" spans="8:9">
      <c r="H104" s="9" t="s">
        <v>302</v>
      </c>
      <c r="I104" s="12" t="s">
        <v>63</v>
      </c>
    </row>
    <row r="105" spans="8:9">
      <c r="H105" s="9" t="s">
        <v>303</v>
      </c>
      <c r="I105" s="12" t="s">
        <v>63</v>
      </c>
    </row>
    <row r="106" spans="8:9">
      <c r="H106" s="9" t="s">
        <v>304</v>
      </c>
      <c r="I106" s="12" t="s">
        <v>63</v>
      </c>
    </row>
    <row r="107" spans="8:9">
      <c r="H107" s="9" t="s">
        <v>305</v>
      </c>
      <c r="I107" s="12" t="s">
        <v>63</v>
      </c>
    </row>
    <row r="108" spans="8:9">
      <c r="H108" s="9" t="s">
        <v>306</v>
      </c>
      <c r="I108" s="12" t="s">
        <v>63</v>
      </c>
    </row>
    <row r="109" spans="8:9">
      <c r="H109" s="9" t="s">
        <v>307</v>
      </c>
      <c r="I109" s="12" t="s">
        <v>63</v>
      </c>
    </row>
    <row r="110" spans="8:9">
      <c r="H110" s="9" t="s">
        <v>308</v>
      </c>
      <c r="I110" s="12" t="s">
        <v>63</v>
      </c>
    </row>
    <row r="111" spans="8:9">
      <c r="H111" s="9" t="s">
        <v>309</v>
      </c>
      <c r="I111" s="12" t="s">
        <v>63</v>
      </c>
    </row>
    <row r="112" spans="8:9">
      <c r="H112" s="9" t="s">
        <v>311</v>
      </c>
      <c r="I112" s="12" t="s">
        <v>63</v>
      </c>
    </row>
    <row r="113" spans="8:9">
      <c r="H113" s="9" t="s">
        <v>312</v>
      </c>
      <c r="I113" s="12" t="s">
        <v>63</v>
      </c>
    </row>
    <row r="114" spans="8:9">
      <c r="H114" s="9" t="s">
        <v>314</v>
      </c>
      <c r="I114" s="12" t="s">
        <v>63</v>
      </c>
    </row>
    <row r="115" spans="8:9">
      <c r="H115" s="9" t="s">
        <v>315</v>
      </c>
      <c r="I115" s="12" t="s">
        <v>63</v>
      </c>
    </row>
    <row r="116" spans="8:9">
      <c r="H116" s="9" t="s">
        <v>316</v>
      </c>
      <c r="I116" s="12" t="s">
        <v>63</v>
      </c>
    </row>
    <row r="117" spans="8:9">
      <c r="H117" s="9" t="s">
        <v>317</v>
      </c>
      <c r="I117" s="12" t="s">
        <v>63</v>
      </c>
    </row>
    <row r="118" spans="8:9">
      <c r="H118" s="9" t="s">
        <v>318</v>
      </c>
      <c r="I118" s="12" t="s">
        <v>63</v>
      </c>
    </row>
    <row r="119" spans="8:9">
      <c r="H119" s="9" t="s">
        <v>319</v>
      </c>
      <c r="I119" s="12" t="s">
        <v>63</v>
      </c>
    </row>
    <row r="120" spans="8:9">
      <c r="H120" s="9" t="s">
        <v>320</v>
      </c>
      <c r="I120" s="12" t="s">
        <v>63</v>
      </c>
    </row>
    <row r="121" spans="8:9">
      <c r="H121" s="9" t="s">
        <v>322</v>
      </c>
      <c r="I121" s="12" t="s">
        <v>63</v>
      </c>
    </row>
    <row r="122" spans="8:9">
      <c r="H122" s="9" t="s">
        <v>323</v>
      </c>
      <c r="I122" s="12" t="s">
        <v>63</v>
      </c>
    </row>
    <row r="123" spans="8:9">
      <c r="H123" s="9" t="s">
        <v>324</v>
      </c>
      <c r="I123" s="12" t="s">
        <v>63</v>
      </c>
    </row>
    <row r="124" spans="8:9">
      <c r="H124" s="9" t="s">
        <v>176</v>
      </c>
      <c r="I124" s="12" t="s">
        <v>63</v>
      </c>
    </row>
    <row r="125" spans="8:9">
      <c r="H125" s="9" t="s">
        <v>1758</v>
      </c>
      <c r="I125" s="12" t="s">
        <v>63</v>
      </c>
    </row>
    <row r="126" spans="8:9">
      <c r="H126" s="9" t="s">
        <v>1759</v>
      </c>
      <c r="I126" s="12" t="s">
        <v>63</v>
      </c>
    </row>
    <row r="127" spans="8:9">
      <c r="H127" s="9" t="s">
        <v>178</v>
      </c>
      <c r="I127" s="12" t="s">
        <v>63</v>
      </c>
    </row>
    <row r="128" spans="8:9">
      <c r="H128" s="9" t="s">
        <v>179</v>
      </c>
      <c r="I128" s="12" t="s">
        <v>63</v>
      </c>
    </row>
    <row r="129" spans="8:9">
      <c r="H129" s="9" t="s">
        <v>182</v>
      </c>
      <c r="I129" s="12" t="s">
        <v>63</v>
      </c>
    </row>
    <row r="130" spans="8:9">
      <c r="H130" s="9" t="s">
        <v>184</v>
      </c>
      <c r="I130" s="12" t="s">
        <v>63</v>
      </c>
    </row>
    <row r="131" spans="8:9">
      <c r="H131" s="9" t="s">
        <v>187</v>
      </c>
      <c r="I131" s="12" t="s">
        <v>63</v>
      </c>
    </row>
    <row r="132" spans="8:9">
      <c r="H132" s="9" t="s">
        <v>1760</v>
      </c>
      <c r="I132" s="12" t="s">
        <v>63</v>
      </c>
    </row>
    <row r="133" spans="8:9">
      <c r="H133" s="9" t="s">
        <v>190</v>
      </c>
      <c r="I133" s="12" t="s">
        <v>63</v>
      </c>
    </row>
    <row r="134" spans="8:9">
      <c r="H134" s="9" t="s">
        <v>191</v>
      </c>
      <c r="I134" s="12" t="s">
        <v>63</v>
      </c>
    </row>
    <row r="135" spans="8:9">
      <c r="H135" s="9" t="s">
        <v>194</v>
      </c>
      <c r="I135" s="12" t="s">
        <v>63</v>
      </c>
    </row>
    <row r="136" spans="8:9">
      <c r="H136" s="9" t="s">
        <v>195</v>
      </c>
      <c r="I136" s="12" t="s">
        <v>63</v>
      </c>
    </row>
    <row r="137" spans="8:9">
      <c r="H137" s="9" t="s">
        <v>197</v>
      </c>
      <c r="I137" s="12" t="s">
        <v>63</v>
      </c>
    </row>
    <row r="138" spans="8:9">
      <c r="H138" s="9" t="s">
        <v>328</v>
      </c>
      <c r="I138" s="12" t="s">
        <v>63</v>
      </c>
    </row>
    <row r="139" spans="8:9">
      <c r="H139" s="9" t="s">
        <v>1761</v>
      </c>
      <c r="I139" s="12" t="s">
        <v>63</v>
      </c>
    </row>
    <row r="140" spans="8:9">
      <c r="H140" s="9" t="s">
        <v>1762</v>
      </c>
      <c r="I140" s="12" t="s">
        <v>63</v>
      </c>
    </row>
    <row r="141" spans="8:9">
      <c r="H141" s="9" t="s">
        <v>1763</v>
      </c>
      <c r="I141" s="12" t="s">
        <v>63</v>
      </c>
    </row>
    <row r="142" spans="8:9">
      <c r="H142" s="9" t="s">
        <v>1764</v>
      </c>
      <c r="I142" s="12" t="s">
        <v>63</v>
      </c>
    </row>
    <row r="143" spans="8:9">
      <c r="H143" s="9" t="s">
        <v>1765</v>
      </c>
      <c r="I143" s="12" t="s">
        <v>63</v>
      </c>
    </row>
    <row r="144" spans="8:9">
      <c r="H144" s="9" t="s">
        <v>1766</v>
      </c>
      <c r="I144" s="12" t="s">
        <v>63</v>
      </c>
    </row>
    <row r="145" spans="8:9">
      <c r="H145" s="9" t="s">
        <v>1767</v>
      </c>
      <c r="I145" s="12" t="s">
        <v>63</v>
      </c>
    </row>
    <row r="146" spans="8:9">
      <c r="H146" s="9" t="s">
        <v>1768</v>
      </c>
      <c r="I146" s="12" t="s">
        <v>63</v>
      </c>
    </row>
    <row r="147" spans="8:9">
      <c r="H147" s="9" t="s">
        <v>1769</v>
      </c>
      <c r="I147" s="12" t="s">
        <v>63</v>
      </c>
    </row>
    <row r="148" spans="8:9">
      <c r="H148" s="9" t="s">
        <v>1770</v>
      </c>
      <c r="I148" s="12" t="s">
        <v>63</v>
      </c>
    </row>
    <row r="149" spans="8:9">
      <c r="H149" s="9" t="s">
        <v>1771</v>
      </c>
      <c r="I149" s="12" t="s">
        <v>63</v>
      </c>
    </row>
    <row r="150" spans="8:9">
      <c r="H150" s="9" t="s">
        <v>330</v>
      </c>
      <c r="I150" s="12" t="s">
        <v>63</v>
      </c>
    </row>
    <row r="151" spans="8:9">
      <c r="H151" s="9" t="s">
        <v>329</v>
      </c>
      <c r="I151" s="12" t="s">
        <v>63</v>
      </c>
    </row>
    <row r="152" spans="8:9">
      <c r="H152" s="9" t="s">
        <v>331</v>
      </c>
      <c r="I152" s="12" t="s">
        <v>63</v>
      </c>
    </row>
    <row r="153" spans="8:9">
      <c r="H153" s="9" t="s">
        <v>1772</v>
      </c>
      <c r="I153" s="12" t="s">
        <v>63</v>
      </c>
    </row>
    <row r="154" spans="8:9">
      <c r="H154" s="9" t="s">
        <v>333</v>
      </c>
      <c r="I154" s="12" t="s">
        <v>63</v>
      </c>
    </row>
    <row r="155" spans="8:9">
      <c r="H155" s="9" t="s">
        <v>1773</v>
      </c>
      <c r="I155" s="12" t="s">
        <v>63</v>
      </c>
    </row>
    <row r="156" spans="8:9">
      <c r="H156" s="9" t="s">
        <v>334</v>
      </c>
      <c r="I156" s="12" t="s">
        <v>63</v>
      </c>
    </row>
    <row r="157" spans="8:9">
      <c r="H157" s="9" t="s">
        <v>1774</v>
      </c>
      <c r="I157" s="12" t="s">
        <v>63</v>
      </c>
    </row>
    <row r="158" spans="8:9">
      <c r="H158" s="9" t="s">
        <v>335</v>
      </c>
      <c r="I158" s="12" t="s">
        <v>63</v>
      </c>
    </row>
    <row r="159" spans="8:9">
      <c r="H159" s="9" t="s">
        <v>337</v>
      </c>
      <c r="I159" s="12" t="s">
        <v>63</v>
      </c>
    </row>
    <row r="160" spans="8:9">
      <c r="H160" s="9" t="s">
        <v>338</v>
      </c>
      <c r="I160" s="12" t="s">
        <v>63</v>
      </c>
    </row>
    <row r="161" spans="8:9">
      <c r="H161" s="9" t="s">
        <v>339</v>
      </c>
      <c r="I161" s="12" t="s">
        <v>63</v>
      </c>
    </row>
    <row r="162" spans="8:9">
      <c r="H162" s="9" t="s">
        <v>340</v>
      </c>
      <c r="I162" s="12" t="s">
        <v>63</v>
      </c>
    </row>
    <row r="163" spans="8:9">
      <c r="H163" s="9" t="s">
        <v>342</v>
      </c>
      <c r="I163" s="12" t="s">
        <v>63</v>
      </c>
    </row>
    <row r="164" spans="8:9">
      <c r="H164" s="9" t="s">
        <v>343</v>
      </c>
      <c r="I164" s="12" t="s">
        <v>63</v>
      </c>
    </row>
    <row r="165" spans="8:9">
      <c r="H165" s="9" t="s">
        <v>344</v>
      </c>
      <c r="I165" s="12" t="s">
        <v>63</v>
      </c>
    </row>
    <row r="166" spans="8:9">
      <c r="H166" s="9" t="s">
        <v>345</v>
      </c>
      <c r="I166" s="12" t="s">
        <v>63</v>
      </c>
    </row>
    <row r="167" spans="8:9">
      <c r="H167" s="9" t="s">
        <v>347</v>
      </c>
      <c r="I167" s="12" t="s">
        <v>63</v>
      </c>
    </row>
    <row r="168" spans="8:9">
      <c r="H168" s="9" t="s">
        <v>349</v>
      </c>
      <c r="I168" s="12" t="s">
        <v>63</v>
      </c>
    </row>
    <row r="169" spans="8:9">
      <c r="H169" s="9" t="s">
        <v>351</v>
      </c>
      <c r="I169" s="12" t="s">
        <v>63</v>
      </c>
    </row>
    <row r="170" spans="8:9">
      <c r="H170" s="9" t="s">
        <v>352</v>
      </c>
      <c r="I170" s="12" t="s">
        <v>63</v>
      </c>
    </row>
    <row r="171" spans="8:9">
      <c r="H171" s="9" t="s">
        <v>353</v>
      </c>
      <c r="I171" s="12" t="s">
        <v>63</v>
      </c>
    </row>
    <row r="172" spans="8:9">
      <c r="H172" s="9" t="s">
        <v>356</v>
      </c>
      <c r="I172" s="12" t="s">
        <v>63</v>
      </c>
    </row>
    <row r="173" spans="8:9">
      <c r="H173" s="9" t="s">
        <v>357</v>
      </c>
      <c r="I173" s="12" t="s">
        <v>63</v>
      </c>
    </row>
    <row r="174" spans="8:9">
      <c r="H174" s="9" t="s">
        <v>359</v>
      </c>
      <c r="I174" s="12" t="s">
        <v>63</v>
      </c>
    </row>
    <row r="175" spans="8:9">
      <c r="H175" s="9" t="s">
        <v>360</v>
      </c>
      <c r="I175" s="12" t="s">
        <v>63</v>
      </c>
    </row>
    <row r="176" spans="8:9">
      <c r="H176" s="9" t="s">
        <v>361</v>
      </c>
      <c r="I176" s="12" t="s">
        <v>63</v>
      </c>
    </row>
    <row r="177" spans="8:9">
      <c r="H177" s="9" t="s">
        <v>362</v>
      </c>
      <c r="I177" s="12" t="s">
        <v>63</v>
      </c>
    </row>
    <row r="178" spans="8:9">
      <c r="H178" s="9" t="s">
        <v>363</v>
      </c>
      <c r="I178" s="12" t="s">
        <v>63</v>
      </c>
    </row>
    <row r="179" spans="8:9">
      <c r="H179" s="9" t="s">
        <v>364</v>
      </c>
      <c r="I179" s="12" t="s">
        <v>63</v>
      </c>
    </row>
    <row r="180" spans="8:9">
      <c r="H180" s="9" t="s">
        <v>365</v>
      </c>
      <c r="I180" s="12" t="s">
        <v>63</v>
      </c>
    </row>
    <row r="181" spans="8:9">
      <c r="H181" s="9" t="s">
        <v>366</v>
      </c>
      <c r="I181" s="12" t="s">
        <v>63</v>
      </c>
    </row>
    <row r="182" spans="8:9">
      <c r="H182" s="9" t="s">
        <v>367</v>
      </c>
      <c r="I182" s="12" t="s">
        <v>63</v>
      </c>
    </row>
    <row r="183" spans="8:9">
      <c r="H183" s="9" t="s">
        <v>368</v>
      </c>
      <c r="I183" s="12" t="s">
        <v>63</v>
      </c>
    </row>
    <row r="184" spans="8:9">
      <c r="H184" s="9" t="s">
        <v>369</v>
      </c>
      <c r="I184" s="12" t="s">
        <v>63</v>
      </c>
    </row>
    <row r="185" spans="8:9">
      <c r="H185" s="9" t="s">
        <v>370</v>
      </c>
      <c r="I185" s="12" t="s">
        <v>63</v>
      </c>
    </row>
    <row r="186" spans="8:9">
      <c r="H186" s="9" t="s">
        <v>371</v>
      </c>
      <c r="I186" s="12" t="s">
        <v>63</v>
      </c>
    </row>
    <row r="187" spans="8:9">
      <c r="H187" s="9" t="s">
        <v>372</v>
      </c>
      <c r="I187" s="12" t="s">
        <v>63</v>
      </c>
    </row>
    <row r="188" spans="8:9">
      <c r="H188" s="9" t="s">
        <v>373</v>
      </c>
      <c r="I188" s="12" t="s">
        <v>63</v>
      </c>
    </row>
    <row r="189" spans="8:9">
      <c r="H189" s="9" t="s">
        <v>374</v>
      </c>
      <c r="I189" s="12" t="s">
        <v>63</v>
      </c>
    </row>
    <row r="190" spans="8:9">
      <c r="H190" s="9" t="s">
        <v>376</v>
      </c>
      <c r="I190" s="12" t="s">
        <v>63</v>
      </c>
    </row>
    <row r="191" spans="8:9">
      <c r="H191" s="9" t="s">
        <v>377</v>
      </c>
      <c r="I191" s="12" t="s">
        <v>63</v>
      </c>
    </row>
    <row r="192" spans="8:9">
      <c r="H192" s="9" t="s">
        <v>378</v>
      </c>
      <c r="I192" s="12" t="s">
        <v>63</v>
      </c>
    </row>
    <row r="193" spans="8:9">
      <c r="H193" s="9" t="s">
        <v>379</v>
      </c>
      <c r="I193" s="12" t="s">
        <v>63</v>
      </c>
    </row>
    <row r="194" spans="8:9">
      <c r="H194" s="9" t="s">
        <v>380</v>
      </c>
      <c r="I194" s="12" t="s">
        <v>63</v>
      </c>
    </row>
    <row r="195" spans="8:9">
      <c r="H195" s="9" t="s">
        <v>381</v>
      </c>
      <c r="I195" s="12" t="s">
        <v>63</v>
      </c>
    </row>
    <row r="196" spans="8:9">
      <c r="H196" s="9" t="s">
        <v>382</v>
      </c>
      <c r="I196" s="12" t="s">
        <v>63</v>
      </c>
    </row>
    <row r="197" spans="8:9">
      <c r="H197" s="9" t="s">
        <v>383</v>
      </c>
      <c r="I197" s="12" t="s">
        <v>63</v>
      </c>
    </row>
    <row r="198" spans="8:9">
      <c r="H198" s="9" t="s">
        <v>384</v>
      </c>
      <c r="I198" s="12" t="s">
        <v>63</v>
      </c>
    </row>
    <row r="199" spans="8:9">
      <c r="H199" s="9" t="s">
        <v>385</v>
      </c>
      <c r="I199" s="12" t="s">
        <v>63</v>
      </c>
    </row>
    <row r="200" spans="8:9">
      <c r="H200" s="9" t="s">
        <v>386</v>
      </c>
      <c r="I200" s="12" t="s">
        <v>63</v>
      </c>
    </row>
    <row r="201" spans="8:9">
      <c r="H201" s="9" t="s">
        <v>387</v>
      </c>
      <c r="I201" s="12" t="s">
        <v>63</v>
      </c>
    </row>
    <row r="202" spans="8:9">
      <c r="H202" s="9" t="s">
        <v>388</v>
      </c>
      <c r="I202" s="12" t="s">
        <v>63</v>
      </c>
    </row>
    <row r="203" spans="8:9">
      <c r="H203" s="9" t="s">
        <v>389</v>
      </c>
      <c r="I203" s="12" t="s">
        <v>63</v>
      </c>
    </row>
    <row r="204" spans="8:9">
      <c r="H204" s="9" t="s">
        <v>390</v>
      </c>
      <c r="I204" s="12" t="s">
        <v>63</v>
      </c>
    </row>
    <row r="205" spans="8:9">
      <c r="H205" s="9" t="s">
        <v>391</v>
      </c>
      <c r="I205" s="12" t="s">
        <v>63</v>
      </c>
    </row>
    <row r="206" spans="8:9">
      <c r="H206" s="9" t="s">
        <v>393</v>
      </c>
      <c r="I206" s="12" t="s">
        <v>63</v>
      </c>
    </row>
    <row r="207" spans="8:9">
      <c r="H207" s="9" t="s">
        <v>396</v>
      </c>
      <c r="I207" s="12" t="s">
        <v>63</v>
      </c>
    </row>
    <row r="208" spans="8:9">
      <c r="H208" s="9" t="s">
        <v>397</v>
      </c>
      <c r="I208" s="12" t="s">
        <v>63</v>
      </c>
    </row>
    <row r="209" spans="8:9">
      <c r="H209" s="9" t="s">
        <v>398</v>
      </c>
      <c r="I209" s="12" t="s">
        <v>63</v>
      </c>
    </row>
    <row r="210" spans="8:9">
      <c r="H210" s="9" t="s">
        <v>399</v>
      </c>
      <c r="I210" s="12" t="s">
        <v>63</v>
      </c>
    </row>
    <row r="211" spans="8:9">
      <c r="H211" s="9" t="s">
        <v>401</v>
      </c>
      <c r="I211" s="12" t="s">
        <v>63</v>
      </c>
    </row>
    <row r="212" spans="8:9">
      <c r="H212" s="9" t="s">
        <v>402</v>
      </c>
      <c r="I212" s="12" t="s">
        <v>63</v>
      </c>
    </row>
    <row r="213" spans="8:9">
      <c r="H213" s="9" t="s">
        <v>403</v>
      </c>
      <c r="I213" s="12" t="s">
        <v>63</v>
      </c>
    </row>
    <row r="214" spans="8:9">
      <c r="H214" s="9" t="s">
        <v>404</v>
      </c>
      <c r="I214" s="12" t="s">
        <v>63</v>
      </c>
    </row>
    <row r="215" spans="8:9">
      <c r="H215" s="9" t="s">
        <v>405</v>
      </c>
      <c r="I215" s="12" t="s">
        <v>63</v>
      </c>
    </row>
    <row r="216" spans="8:9">
      <c r="H216" s="9" t="s">
        <v>406</v>
      </c>
      <c r="I216" s="12" t="s">
        <v>63</v>
      </c>
    </row>
    <row r="217" spans="8:9">
      <c r="H217" s="9" t="s">
        <v>407</v>
      </c>
      <c r="I217" s="12" t="s">
        <v>63</v>
      </c>
    </row>
    <row r="218" spans="8:9">
      <c r="H218" s="9" t="s">
        <v>408</v>
      </c>
      <c r="I218" s="12" t="s">
        <v>63</v>
      </c>
    </row>
    <row r="219" spans="8:9">
      <c r="H219" s="9" t="s">
        <v>409</v>
      </c>
      <c r="I219" s="12" t="s">
        <v>63</v>
      </c>
    </row>
    <row r="220" spans="8:9">
      <c r="H220" s="9" t="s">
        <v>411</v>
      </c>
      <c r="I220" s="12" t="s">
        <v>63</v>
      </c>
    </row>
    <row r="221" spans="8:9">
      <c r="H221" s="9" t="s">
        <v>412</v>
      </c>
      <c r="I221" s="12" t="s">
        <v>63</v>
      </c>
    </row>
    <row r="222" spans="8:9">
      <c r="H222" s="9" t="s">
        <v>443</v>
      </c>
      <c r="I222" s="1" t="s">
        <v>67</v>
      </c>
    </row>
    <row r="223" spans="8:9">
      <c r="H223" s="9" t="s">
        <v>444</v>
      </c>
      <c r="I223" s="1" t="s">
        <v>67</v>
      </c>
    </row>
    <row r="224" spans="8:9">
      <c r="H224" s="9" t="s">
        <v>445</v>
      </c>
      <c r="I224" s="1" t="s">
        <v>67</v>
      </c>
    </row>
    <row r="225" spans="8:9">
      <c r="H225" s="9" t="s">
        <v>446</v>
      </c>
      <c r="I225" s="1" t="s">
        <v>67</v>
      </c>
    </row>
    <row r="226" spans="8:9">
      <c r="H226" s="9" t="s">
        <v>211</v>
      </c>
      <c r="I226" s="12" t="s">
        <v>68</v>
      </c>
    </row>
    <row r="227" spans="8:9">
      <c r="H227" s="9" t="s">
        <v>212</v>
      </c>
      <c r="I227" s="12" t="s">
        <v>68</v>
      </c>
    </row>
    <row r="228" spans="8:9">
      <c r="H228" s="9" t="s">
        <v>213</v>
      </c>
      <c r="I228" s="12" t="s">
        <v>68</v>
      </c>
    </row>
    <row r="229" spans="8:9">
      <c r="H229" s="9" t="s">
        <v>215</v>
      </c>
      <c r="I229" s="12" t="s">
        <v>68</v>
      </c>
    </row>
    <row r="230" spans="8:9">
      <c r="H230" s="9" t="s">
        <v>216</v>
      </c>
      <c r="I230" s="12" t="s">
        <v>68</v>
      </c>
    </row>
    <row r="231" spans="8:9">
      <c r="H231" s="9" t="s">
        <v>458</v>
      </c>
      <c r="I231" s="12" t="s">
        <v>69</v>
      </c>
    </row>
    <row r="232" spans="8:9">
      <c r="H232" s="9" t="s">
        <v>459</v>
      </c>
      <c r="I232" s="12" t="s">
        <v>69</v>
      </c>
    </row>
    <row r="233" spans="8:9">
      <c r="H233" s="9" t="s">
        <v>460</v>
      </c>
      <c r="I233" s="12" t="s">
        <v>69</v>
      </c>
    </row>
    <row r="234" spans="8:9">
      <c r="H234" s="9" t="s">
        <v>461</v>
      </c>
      <c r="I234" s="12" t="s">
        <v>69</v>
      </c>
    </row>
    <row r="235" spans="8:9">
      <c r="H235" s="9" t="s">
        <v>462</v>
      </c>
      <c r="I235" s="12" t="s">
        <v>69</v>
      </c>
    </row>
    <row r="236" spans="8:9">
      <c r="H236" s="9" t="s">
        <v>463</v>
      </c>
      <c r="I236" s="12" t="s">
        <v>69</v>
      </c>
    </row>
    <row r="237" spans="8:9">
      <c r="H237" s="9" t="s">
        <v>464</v>
      </c>
      <c r="I237" s="12" t="s">
        <v>69</v>
      </c>
    </row>
    <row r="238" spans="8:9">
      <c r="H238" s="9" t="s">
        <v>465</v>
      </c>
      <c r="I238" s="12" t="s">
        <v>69</v>
      </c>
    </row>
    <row r="239" spans="8:9">
      <c r="H239" s="9" t="s">
        <v>466</v>
      </c>
      <c r="I239" s="12" t="s">
        <v>69</v>
      </c>
    </row>
    <row r="240" spans="8:9">
      <c r="H240" s="9" t="s">
        <v>467</v>
      </c>
      <c r="I240" s="12" t="s">
        <v>69</v>
      </c>
    </row>
    <row r="241" spans="8:9">
      <c r="H241" s="9" t="s">
        <v>468</v>
      </c>
      <c r="I241" s="12" t="s">
        <v>69</v>
      </c>
    </row>
    <row r="242" spans="8:9">
      <c r="H242" s="9" t="s">
        <v>469</v>
      </c>
      <c r="I242" s="12" t="s">
        <v>69</v>
      </c>
    </row>
    <row r="243" spans="8:9">
      <c r="H243" s="9" t="s">
        <v>470</v>
      </c>
      <c r="I243" s="12" t="s">
        <v>69</v>
      </c>
    </row>
    <row r="244" spans="8:9">
      <c r="H244" s="9" t="s">
        <v>471</v>
      </c>
      <c r="I244" s="12" t="s">
        <v>69</v>
      </c>
    </row>
    <row r="245" spans="8:9">
      <c r="H245" s="9" t="s">
        <v>472</v>
      </c>
      <c r="I245" s="12" t="s">
        <v>69</v>
      </c>
    </row>
    <row r="246" spans="8:9">
      <c r="H246" s="9" t="s">
        <v>473</v>
      </c>
      <c r="I246" s="12" t="s">
        <v>69</v>
      </c>
    </row>
    <row r="247" spans="8:9">
      <c r="H247" s="9" t="s">
        <v>474</v>
      </c>
      <c r="I247" s="12" t="s">
        <v>69</v>
      </c>
    </row>
    <row r="248" spans="8:9">
      <c r="H248" s="9" t="s">
        <v>476</v>
      </c>
      <c r="I248" s="12" t="s">
        <v>69</v>
      </c>
    </row>
    <row r="249" spans="8:9">
      <c r="H249" s="9" t="s">
        <v>477</v>
      </c>
      <c r="I249" s="12" t="s">
        <v>69</v>
      </c>
    </row>
    <row r="250" spans="8:9">
      <c r="H250" s="9" t="s">
        <v>478</v>
      </c>
      <c r="I250" s="12" t="s">
        <v>69</v>
      </c>
    </row>
    <row r="251" spans="8:9">
      <c r="H251" s="9" t="s">
        <v>479</v>
      </c>
      <c r="I251" s="12" t="s">
        <v>69</v>
      </c>
    </row>
    <row r="252" spans="8:9">
      <c r="H252" s="9" t="s">
        <v>480</v>
      </c>
      <c r="I252" s="12" t="s">
        <v>69</v>
      </c>
    </row>
    <row r="253" spans="8:9">
      <c r="H253" s="9" t="s">
        <v>481</v>
      </c>
      <c r="I253" s="12" t="s">
        <v>72</v>
      </c>
    </row>
    <row r="254" spans="8:9">
      <c r="H254" s="9" t="s">
        <v>483</v>
      </c>
      <c r="I254" s="12" t="s">
        <v>72</v>
      </c>
    </row>
    <row r="255" spans="8:9">
      <c r="H255" s="9" t="s">
        <v>485</v>
      </c>
      <c r="I255" s="12" t="s">
        <v>72</v>
      </c>
    </row>
    <row r="256" spans="8:9">
      <c r="H256" s="9" t="s">
        <v>486</v>
      </c>
      <c r="I256" s="12" t="s">
        <v>72</v>
      </c>
    </row>
    <row r="257" spans="8:9">
      <c r="H257" s="9" t="s">
        <v>487</v>
      </c>
      <c r="I257" s="12" t="s">
        <v>72</v>
      </c>
    </row>
    <row r="258" spans="8:9">
      <c r="H258" s="9" t="s">
        <v>488</v>
      </c>
      <c r="I258" s="12" t="s">
        <v>72</v>
      </c>
    </row>
    <row r="259" spans="8:9">
      <c r="H259" s="9" t="s">
        <v>489</v>
      </c>
      <c r="I259" s="12" t="s">
        <v>72</v>
      </c>
    </row>
    <row r="260" spans="8:9">
      <c r="H260" s="9" t="s">
        <v>233</v>
      </c>
      <c r="I260" s="12" t="s">
        <v>75</v>
      </c>
    </row>
    <row r="261" spans="8:9">
      <c r="H261" s="9" t="s">
        <v>235</v>
      </c>
      <c r="I261" s="12" t="s">
        <v>75</v>
      </c>
    </row>
    <row r="262" spans="8:9">
      <c r="H262" s="9" t="s">
        <v>237</v>
      </c>
      <c r="I262" s="12" t="s">
        <v>75</v>
      </c>
    </row>
    <row r="263" spans="8:9">
      <c r="H263" s="9" t="s">
        <v>238</v>
      </c>
      <c r="I263" s="12" t="s">
        <v>75</v>
      </c>
    </row>
    <row r="264" spans="8:9">
      <c r="H264" s="9" t="s">
        <v>240</v>
      </c>
      <c r="I264" s="12" t="s">
        <v>75</v>
      </c>
    </row>
    <row r="265" spans="8:9">
      <c r="H265" s="9" t="s">
        <v>242</v>
      </c>
      <c r="I265" s="12" t="s">
        <v>75</v>
      </c>
    </row>
    <row r="266" spans="8:9">
      <c r="H266" s="9" t="s">
        <v>245</v>
      </c>
      <c r="I266" s="12" t="s">
        <v>75</v>
      </c>
    </row>
    <row r="267" spans="8:9">
      <c r="H267" s="9" t="s">
        <v>268</v>
      </c>
      <c r="I267" s="12" t="s">
        <v>77</v>
      </c>
    </row>
    <row r="268" spans="8:9">
      <c r="H268" s="9" t="s">
        <v>269</v>
      </c>
      <c r="I268" s="12" t="s">
        <v>77</v>
      </c>
    </row>
    <row r="269" spans="8:9">
      <c r="H269" s="9" t="s">
        <v>270</v>
      </c>
      <c r="I269" s="12" t="s">
        <v>77</v>
      </c>
    </row>
    <row r="270" spans="8:9">
      <c r="H270" s="9" t="s">
        <v>271</v>
      </c>
      <c r="I270" s="12" t="s">
        <v>77</v>
      </c>
    </row>
    <row r="271" spans="8:9">
      <c r="H271" s="9" t="s">
        <v>1775</v>
      </c>
      <c r="I271" s="12" t="s">
        <v>77</v>
      </c>
    </row>
    <row r="272" spans="8:9">
      <c r="H272" s="9" t="s">
        <v>273</v>
      </c>
      <c r="I272" s="12" t="s">
        <v>77</v>
      </c>
    </row>
    <row r="273" spans="8:9">
      <c r="H273" s="9" t="s">
        <v>274</v>
      </c>
      <c r="I273" s="12" t="s">
        <v>77</v>
      </c>
    </row>
    <row r="274" spans="8:9">
      <c r="H274" s="9" t="s">
        <v>276</v>
      </c>
      <c r="I274" s="12" t="s">
        <v>77</v>
      </c>
    </row>
    <row r="275" spans="8:9">
      <c r="H275" s="9" t="s">
        <v>279</v>
      </c>
      <c r="I275" s="12" t="s">
        <v>77</v>
      </c>
    </row>
    <row r="276" spans="8:9">
      <c r="H276" s="9" t="s">
        <v>280</v>
      </c>
      <c r="I276" s="12" t="s">
        <v>77</v>
      </c>
    </row>
    <row r="277" spans="8:9">
      <c r="H277" t="s">
        <v>267</v>
      </c>
      <c r="I277" t="s">
        <v>77</v>
      </c>
    </row>
    <row r="278" spans="8:9">
      <c r="H278" s="9" t="s">
        <v>258</v>
      </c>
      <c r="I278" s="12" t="s">
        <v>83</v>
      </c>
    </row>
    <row r="279" spans="8:9">
      <c r="H279" s="9" t="s">
        <v>259</v>
      </c>
      <c r="I279" s="12" t="s">
        <v>83</v>
      </c>
    </row>
    <row r="280" spans="8:9">
      <c r="H280" s="9" t="s">
        <v>260</v>
      </c>
      <c r="I280" s="12" t="s">
        <v>83</v>
      </c>
    </row>
    <row r="281" spans="8:9">
      <c r="H281" s="9" t="s">
        <v>263</v>
      </c>
      <c r="I281" s="12" t="s">
        <v>83</v>
      </c>
    </row>
    <row r="282" spans="8:9">
      <c r="H282" s="9" t="s">
        <v>448</v>
      </c>
      <c r="I282" s="12" t="s">
        <v>84</v>
      </c>
    </row>
    <row r="283" spans="8:9">
      <c r="H283" s="9" t="s">
        <v>449</v>
      </c>
      <c r="I283" s="12" t="s">
        <v>84</v>
      </c>
    </row>
    <row r="284" spans="8:9">
      <c r="H284" s="9" t="s">
        <v>450</v>
      </c>
      <c r="I284" s="12" t="s">
        <v>84</v>
      </c>
    </row>
    <row r="285" spans="8:9">
      <c r="H285" s="9" t="s">
        <v>451</v>
      </c>
      <c r="I285" s="12" t="s">
        <v>84</v>
      </c>
    </row>
    <row r="286" spans="8:9">
      <c r="H286" s="9" t="s">
        <v>509</v>
      </c>
      <c r="I286" s="12" t="s">
        <v>85</v>
      </c>
    </row>
    <row r="287" spans="8:9">
      <c r="H287" s="9" t="s">
        <v>510</v>
      </c>
      <c r="I287" s="12" t="s">
        <v>85</v>
      </c>
    </row>
    <row r="288" spans="8:9">
      <c r="H288" s="9" t="s">
        <v>511</v>
      </c>
      <c r="I288" s="12" t="s">
        <v>85</v>
      </c>
    </row>
    <row r="289" spans="8:9">
      <c r="H289" s="9" t="s">
        <v>512</v>
      </c>
      <c r="I289" s="12" t="s">
        <v>85</v>
      </c>
    </row>
    <row r="290" spans="8:9">
      <c r="H290" s="9" t="s">
        <v>513</v>
      </c>
      <c r="I290" s="12" t="s">
        <v>85</v>
      </c>
    </row>
    <row r="291" spans="8:9">
      <c r="H291" s="9" t="s">
        <v>514</v>
      </c>
      <c r="I291" s="12" t="s">
        <v>85</v>
      </c>
    </row>
    <row r="292" spans="8:9">
      <c r="H292" s="9" t="s">
        <v>515</v>
      </c>
      <c r="I292" s="12" t="s">
        <v>85</v>
      </c>
    </row>
    <row r="293" spans="8:9">
      <c r="H293" s="9" t="s">
        <v>516</v>
      </c>
      <c r="I293" s="12" t="s">
        <v>85</v>
      </c>
    </row>
    <row r="294" spans="8:9">
      <c r="H294" s="9" t="s">
        <v>517</v>
      </c>
      <c r="I294" s="12" t="s">
        <v>85</v>
      </c>
    </row>
    <row r="295" spans="8:9">
      <c r="H295" s="9" t="s">
        <v>525</v>
      </c>
      <c r="I295" s="12" t="s">
        <v>86</v>
      </c>
    </row>
    <row r="296" spans="8:9">
      <c r="H296" s="9" t="s">
        <v>526</v>
      </c>
      <c r="I296" s="12" t="s">
        <v>86</v>
      </c>
    </row>
    <row r="297" spans="8:9">
      <c r="H297" s="9" t="s">
        <v>527</v>
      </c>
      <c r="I297" s="12" t="s">
        <v>86</v>
      </c>
    </row>
    <row r="298" spans="8:9">
      <c r="H298" s="9" t="s">
        <v>529</v>
      </c>
      <c r="I298" s="12" t="s">
        <v>86</v>
      </c>
    </row>
    <row r="299" spans="8:9">
      <c r="H299" s="9" t="s">
        <v>532</v>
      </c>
      <c r="I299" s="12" t="s">
        <v>86</v>
      </c>
    </row>
    <row r="300" spans="8:9">
      <c r="H300" s="9" t="s">
        <v>533</v>
      </c>
      <c r="I300" s="12" t="s">
        <v>86</v>
      </c>
    </row>
    <row r="301" spans="8:9">
      <c r="H301" s="9" t="s">
        <v>534</v>
      </c>
      <c r="I301" s="12" t="s">
        <v>86</v>
      </c>
    </row>
    <row r="302" spans="8:9">
      <c r="H302" s="9" t="s">
        <v>535</v>
      </c>
      <c r="I302" s="12" t="s">
        <v>86</v>
      </c>
    </row>
    <row r="303" spans="8:9">
      <c r="H303" s="9" t="s">
        <v>105</v>
      </c>
      <c r="I303" t="s">
        <v>88</v>
      </c>
    </row>
    <row r="304" spans="8:9">
      <c r="H304" s="9" t="s">
        <v>106</v>
      </c>
      <c r="I304" t="s">
        <v>88</v>
      </c>
    </row>
    <row r="305" spans="8:9">
      <c r="H305" s="9" t="s">
        <v>107</v>
      </c>
      <c r="I305" t="s">
        <v>88</v>
      </c>
    </row>
    <row r="306" spans="8:9">
      <c r="H306" s="9" t="s">
        <v>108</v>
      </c>
      <c r="I306" t="s">
        <v>88</v>
      </c>
    </row>
    <row r="307" spans="8:9">
      <c r="H307" s="9" t="s">
        <v>109</v>
      </c>
      <c r="I307" t="s">
        <v>88</v>
      </c>
    </row>
    <row r="308" spans="8:9">
      <c r="H308" s="9" t="s">
        <v>110</v>
      </c>
      <c r="I308" t="s">
        <v>88</v>
      </c>
    </row>
    <row r="309" spans="8:9">
      <c r="H309" s="9" t="s">
        <v>104</v>
      </c>
      <c r="I309" t="s">
        <v>87</v>
      </c>
    </row>
    <row r="310" spans="8:9">
      <c r="H310" s="9" t="s">
        <v>140</v>
      </c>
      <c r="I310" t="s">
        <v>87</v>
      </c>
    </row>
    <row r="311" spans="8:9">
      <c r="H311" s="9" t="s">
        <v>141</v>
      </c>
      <c r="I311" t="s">
        <v>87</v>
      </c>
    </row>
    <row r="312" spans="8:9">
      <c r="H312" s="9" t="s">
        <v>142</v>
      </c>
      <c r="I312" t="s">
        <v>87</v>
      </c>
    </row>
    <row r="313" spans="8:9">
      <c r="H313" s="9" t="s">
        <v>143</v>
      </c>
      <c r="I313" t="s">
        <v>87</v>
      </c>
    </row>
    <row r="314" spans="8:9">
      <c r="H314" s="9" t="s">
        <v>144</v>
      </c>
      <c r="I314" t="s">
        <v>95</v>
      </c>
    </row>
    <row r="315" spans="8:9">
      <c r="H315" s="9" t="s">
        <v>148</v>
      </c>
      <c r="I315" t="s">
        <v>95</v>
      </c>
    </row>
    <row r="316" spans="8:9">
      <c r="H316" s="9" t="s">
        <v>149</v>
      </c>
      <c r="I316" t="s">
        <v>95</v>
      </c>
    </row>
    <row r="317" spans="8:9">
      <c r="H317" s="9" t="s">
        <v>150</v>
      </c>
      <c r="I317" t="s">
        <v>95</v>
      </c>
    </row>
    <row r="318" spans="8:9">
      <c r="H318" s="9" t="s">
        <v>151</v>
      </c>
      <c r="I318" t="s">
        <v>95</v>
      </c>
    </row>
    <row r="319" spans="8:9">
      <c r="H319" s="9" t="s">
        <v>152</v>
      </c>
      <c r="I319" t="s">
        <v>95</v>
      </c>
    </row>
    <row r="320" spans="8:9">
      <c r="H320" s="9" t="s">
        <v>112</v>
      </c>
      <c r="I320" t="s">
        <v>91</v>
      </c>
    </row>
    <row r="321" spans="8:9">
      <c r="H321" s="9" t="s">
        <v>154</v>
      </c>
      <c r="I321" t="s">
        <v>91</v>
      </c>
    </row>
    <row r="322" spans="8:9">
      <c r="H322" s="9" t="s">
        <v>155</v>
      </c>
      <c r="I322" t="s">
        <v>91</v>
      </c>
    </row>
    <row r="323" spans="8:9">
      <c r="H323" s="9" t="s">
        <v>113</v>
      </c>
      <c r="I323" t="s">
        <v>91</v>
      </c>
    </row>
    <row r="324" spans="8:9">
      <c r="H324" s="9" t="s">
        <v>114</v>
      </c>
      <c r="I324" t="s">
        <v>91</v>
      </c>
    </row>
    <row r="325" spans="8:9">
      <c r="H325" s="9" t="s">
        <v>156</v>
      </c>
      <c r="I325" t="s">
        <v>91</v>
      </c>
    </row>
    <row r="326" spans="8:9">
      <c r="H326" s="9" t="s">
        <v>157</v>
      </c>
      <c r="I326" t="s">
        <v>91</v>
      </c>
    </row>
    <row r="327" spans="8:9">
      <c r="H327" s="9" t="s">
        <v>158</v>
      </c>
      <c r="I327" t="s">
        <v>91</v>
      </c>
    </row>
    <row r="328" spans="8:9">
      <c r="H328" s="9" t="s">
        <v>115</v>
      </c>
      <c r="I328" t="s">
        <v>91</v>
      </c>
    </row>
    <row r="329" spans="8:9">
      <c r="H329" s="9" t="s">
        <v>159</v>
      </c>
      <c r="I329" t="s">
        <v>91</v>
      </c>
    </row>
    <row r="330" spans="8:9">
      <c r="H330" s="9" t="s">
        <v>116</v>
      </c>
      <c r="I330" t="s">
        <v>91</v>
      </c>
    </row>
    <row r="331" spans="8:9">
      <c r="H331" s="9" t="s">
        <v>117</v>
      </c>
      <c r="I331" t="s">
        <v>91</v>
      </c>
    </row>
    <row r="332" spans="8:9">
      <c r="H332" s="9" t="s">
        <v>160</v>
      </c>
      <c r="I332" t="s">
        <v>91</v>
      </c>
    </row>
    <row r="333" spans="8:9">
      <c r="H333" s="9" t="s">
        <v>161</v>
      </c>
      <c r="I333" t="s">
        <v>91</v>
      </c>
    </row>
    <row r="334" spans="8:9">
      <c r="H334" s="9" t="s">
        <v>162</v>
      </c>
      <c r="I334" t="s">
        <v>91</v>
      </c>
    </row>
    <row r="335" spans="8:9">
      <c r="H335" s="9" t="s">
        <v>145</v>
      </c>
      <c r="I335" t="s">
        <v>1776</v>
      </c>
    </row>
    <row r="336" spans="8:9">
      <c r="H336" s="9" t="s">
        <v>146</v>
      </c>
      <c r="I336" t="s">
        <v>1776</v>
      </c>
    </row>
    <row r="337" spans="8:9">
      <c r="H337" s="9" t="s">
        <v>131</v>
      </c>
      <c r="I337" t="s">
        <v>1776</v>
      </c>
    </row>
    <row r="338" spans="8:9">
      <c r="H338" s="9" t="s">
        <v>132</v>
      </c>
      <c r="I338" t="s">
        <v>1776</v>
      </c>
    </row>
    <row r="339" spans="8:9">
      <c r="H339" s="9" t="s">
        <v>133</v>
      </c>
      <c r="I339" t="s">
        <v>1776</v>
      </c>
    </row>
    <row r="340" spans="8:9">
      <c r="H340" s="9" t="s">
        <v>134</v>
      </c>
      <c r="I340" t="s">
        <v>1776</v>
      </c>
    </row>
    <row r="341" spans="8:9">
      <c r="H341" s="9" t="s">
        <v>135</v>
      </c>
      <c r="I341" t="s">
        <v>1776</v>
      </c>
    </row>
    <row r="342" spans="8:9">
      <c r="H342" s="9" t="s">
        <v>136</v>
      </c>
      <c r="I342" t="s">
        <v>1776</v>
      </c>
    </row>
    <row r="343" spans="8:9">
      <c r="H343" s="9" t="s">
        <v>137</v>
      </c>
      <c r="I343" t="s">
        <v>1776</v>
      </c>
    </row>
    <row r="344" spans="8:9">
      <c r="H344" s="9" t="s">
        <v>138</v>
      </c>
      <c r="I344" t="s">
        <v>1776</v>
      </c>
    </row>
    <row r="345" spans="8:9">
      <c r="H345" s="9" t="s">
        <v>126</v>
      </c>
      <c r="I345" t="s">
        <v>93</v>
      </c>
    </row>
    <row r="346" spans="8:9">
      <c r="H346" s="9" t="s">
        <v>127</v>
      </c>
      <c r="I346" t="s">
        <v>93</v>
      </c>
    </row>
    <row r="347" spans="8:9">
      <c r="H347" s="9" t="s">
        <v>133</v>
      </c>
      <c r="I347" t="s">
        <v>93</v>
      </c>
    </row>
    <row r="348" spans="8:9">
      <c r="H348" s="9" t="s">
        <v>128</v>
      </c>
      <c r="I348" t="s">
        <v>93</v>
      </c>
    </row>
    <row r="349" spans="8:9">
      <c r="H349" s="9" t="s">
        <v>129</v>
      </c>
      <c r="I349" t="s">
        <v>93</v>
      </c>
    </row>
    <row r="350" spans="8:9">
      <c r="H350" s="9" t="s">
        <v>130</v>
      </c>
      <c r="I350" t="s">
        <v>93</v>
      </c>
    </row>
    <row r="351" spans="8:9">
      <c r="H351" s="9" t="s">
        <v>118</v>
      </c>
      <c r="I351" t="s">
        <v>92</v>
      </c>
    </row>
    <row r="352" spans="8:9">
      <c r="H352" s="9" t="s">
        <v>119</v>
      </c>
      <c r="I352" t="s">
        <v>92</v>
      </c>
    </row>
    <row r="353" spans="8:9">
      <c r="H353" s="9" t="s">
        <v>120</v>
      </c>
      <c r="I353" t="s">
        <v>92</v>
      </c>
    </row>
    <row r="354" spans="8:9">
      <c r="H354" s="9" t="s">
        <v>121</v>
      </c>
      <c r="I354" t="s">
        <v>92</v>
      </c>
    </row>
    <row r="355" spans="8:9">
      <c r="H355" s="9" t="s">
        <v>122</v>
      </c>
      <c r="I355" t="s">
        <v>92</v>
      </c>
    </row>
    <row r="356" spans="8:9">
      <c r="H356" s="9" t="s">
        <v>123</v>
      </c>
      <c r="I356" t="s">
        <v>92</v>
      </c>
    </row>
    <row r="357" spans="8:9">
      <c r="H357" s="9" t="s">
        <v>124</v>
      </c>
      <c r="I357" t="s">
        <v>92</v>
      </c>
    </row>
    <row r="358" spans="8:9">
      <c r="H358" s="9" t="s">
        <v>125</v>
      </c>
      <c r="I358" t="s">
        <v>92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B187-A674-461C-9A8D-8822E54DA518}">
  <sheetPr codeName="Hoja5"/>
  <dimension ref="A1:M3609"/>
  <sheetViews>
    <sheetView workbookViewId="0"/>
  </sheetViews>
  <sheetFormatPr defaultColWidth="11.42578125" defaultRowHeight="14.45"/>
  <cols>
    <col min="1" max="1" width="10.42578125" customWidth="1"/>
    <col min="2" max="2" width="10.42578125" bestFit="1" customWidth="1"/>
    <col min="3" max="9" width="8.7109375"/>
    <col min="10" max="10" width="9.7109375" bestFit="1" customWidth="1"/>
    <col min="11" max="11" width="8.7109375"/>
    <col min="12" max="12" width="11" bestFit="1" customWidth="1"/>
    <col min="13" max="13" width="61.85546875" customWidth="1"/>
  </cols>
  <sheetData>
    <row r="1" spans="1:13">
      <c r="A1" s="1" t="s">
        <v>100</v>
      </c>
      <c r="B1" s="1" t="s">
        <v>163</v>
      </c>
      <c r="C1" s="1" t="s">
        <v>98</v>
      </c>
      <c r="D1" s="1" t="s">
        <v>164</v>
      </c>
      <c r="E1" s="1" t="s">
        <v>165</v>
      </c>
      <c r="F1" s="1" t="s">
        <v>166</v>
      </c>
      <c r="G1" s="1" t="s">
        <v>167</v>
      </c>
      <c r="H1" s="1" t="s">
        <v>168</v>
      </c>
      <c r="I1" s="1" t="s">
        <v>169</v>
      </c>
      <c r="J1" s="1" t="s">
        <v>170</v>
      </c>
      <c r="K1" s="1" t="s">
        <v>9</v>
      </c>
      <c r="L1" s="1" t="s">
        <v>171</v>
      </c>
      <c r="M1" s="1" t="s">
        <v>99</v>
      </c>
    </row>
    <row r="2" spans="1:13">
      <c r="A2" s="9" t="str">
        <f>Tabla18[[#This Row],[DIA]]&amp;"-"&amp;Tabla18[[#This Row],[NUM]]</f>
        <v>45656-1335</v>
      </c>
      <c r="B2" s="6">
        <v>45656</v>
      </c>
      <c r="C2" s="7" t="s">
        <v>173</v>
      </c>
      <c r="D2" s="7" t="s">
        <v>36</v>
      </c>
      <c r="E2" s="7" t="s">
        <v>174</v>
      </c>
      <c r="F2" s="7">
        <v>1335</v>
      </c>
      <c r="G2" s="8">
        <v>0.39930555555555558</v>
      </c>
      <c r="H2" s="8">
        <v>0.54513888888888884</v>
      </c>
      <c r="I2" s="7">
        <v>5</v>
      </c>
      <c r="J2" s="7">
        <v>1</v>
      </c>
      <c r="K2" s="7">
        <v>4</v>
      </c>
      <c r="L2" s="7">
        <v>20</v>
      </c>
      <c r="M2" s="1" t="e">
        <f>VLOOKUP(Tabla18[[#This Row],[COD]],Circuitos[],2,0)</f>
        <v>#N/A</v>
      </c>
    </row>
    <row r="3" spans="1:13">
      <c r="A3" s="9" t="str">
        <f>Tabla18[[#This Row],[DIA]]&amp;"-"&amp;Tabla18[[#This Row],[NUM]]</f>
        <v>45656-7895</v>
      </c>
      <c r="B3" s="6">
        <v>45656</v>
      </c>
      <c r="C3" s="7" t="s">
        <v>173</v>
      </c>
      <c r="D3" s="7" t="s">
        <v>36</v>
      </c>
      <c r="E3" s="7" t="s">
        <v>177</v>
      </c>
      <c r="F3" s="7">
        <v>7895</v>
      </c>
      <c r="G3" s="8">
        <v>0.97569444444444442</v>
      </c>
      <c r="H3" s="8">
        <v>0.125</v>
      </c>
      <c r="I3" s="7">
        <v>4</v>
      </c>
      <c r="J3" s="7">
        <v>4</v>
      </c>
      <c r="K3" s="7">
        <v>0</v>
      </c>
      <c r="L3" s="7">
        <v>100</v>
      </c>
      <c r="M3" s="1" t="e">
        <f>VLOOKUP(Tabla18[[#This Row],[COD]],Circuitos[],2,0)</f>
        <v>#N/A</v>
      </c>
    </row>
    <row r="4" spans="1:13">
      <c r="A4" s="9" t="str">
        <f>Tabla18[[#This Row],[DIA]]&amp;"-"&amp;Tabla18[[#This Row],[NUM]]</f>
        <v>45656-1001</v>
      </c>
      <c r="B4" s="6">
        <v>45656</v>
      </c>
      <c r="C4" s="7" t="s">
        <v>173</v>
      </c>
      <c r="D4" s="7" t="s">
        <v>13</v>
      </c>
      <c r="E4" s="7" t="s">
        <v>174</v>
      </c>
      <c r="F4" s="7">
        <v>1001</v>
      </c>
      <c r="G4" s="8">
        <v>0.3125</v>
      </c>
      <c r="H4" s="8">
        <v>0.49305555555555558</v>
      </c>
      <c r="I4" s="7">
        <v>7</v>
      </c>
      <c r="J4" s="7">
        <v>7</v>
      </c>
      <c r="K4" s="7">
        <v>0</v>
      </c>
      <c r="L4" s="7">
        <v>100</v>
      </c>
      <c r="M4" s="1" t="e">
        <f>VLOOKUP(Tabla18[[#This Row],[COD]],Circuitos[],2,0)</f>
        <v>#N/A</v>
      </c>
    </row>
    <row r="5" spans="1:13">
      <c r="A5" s="9" t="str">
        <f>Tabla18[[#This Row],[DIA]]&amp;"-"&amp;Tabla18[[#This Row],[NUM]]</f>
        <v>45656-2022</v>
      </c>
      <c r="B5" s="6">
        <v>45656</v>
      </c>
      <c r="C5" s="7" t="s">
        <v>147</v>
      </c>
      <c r="D5" s="7" t="s">
        <v>180</v>
      </c>
      <c r="E5" s="7" t="s">
        <v>181</v>
      </c>
      <c r="F5" s="7">
        <v>2022</v>
      </c>
      <c r="G5" s="8">
        <v>9.0277777777777776E-2</v>
      </c>
      <c r="H5" s="8">
        <v>0.15277777777777779</v>
      </c>
      <c r="I5" s="7">
        <v>12</v>
      </c>
      <c r="J5" s="7">
        <v>12</v>
      </c>
      <c r="K5" s="7">
        <v>0</v>
      </c>
      <c r="L5" s="7">
        <v>100</v>
      </c>
      <c r="M5" s="1" t="e">
        <f>VLOOKUP(Tabla18[[#This Row],[COD]],Circuitos[],2,0)</f>
        <v>#N/A</v>
      </c>
    </row>
    <row r="6" spans="1:13">
      <c r="A6" s="9" t="str">
        <f>Tabla18[[#This Row],[DIA]]&amp;"-"&amp;Tabla18[[#This Row],[NUM]]</f>
        <v>45656-1002</v>
      </c>
      <c r="B6" s="6">
        <v>45656</v>
      </c>
      <c r="C6" s="7" t="s">
        <v>13</v>
      </c>
      <c r="D6" s="7" t="s">
        <v>183</v>
      </c>
      <c r="E6" s="7" t="s">
        <v>174</v>
      </c>
      <c r="F6" s="7">
        <v>1002</v>
      </c>
      <c r="G6" s="8">
        <v>0.53472222222222221</v>
      </c>
      <c r="H6" s="8">
        <v>0.78472222222222221</v>
      </c>
      <c r="I6" s="7">
        <v>6</v>
      </c>
      <c r="J6" s="7">
        <v>6</v>
      </c>
      <c r="K6" s="7">
        <v>0</v>
      </c>
      <c r="L6" s="7">
        <v>100</v>
      </c>
      <c r="M6" s="1" t="str">
        <f>VLOOKUP(Tabla18[[#This Row],[COD]],Circuitos[],2,0)</f>
        <v>Programas de Egipto</v>
      </c>
    </row>
    <row r="7" spans="1:13">
      <c r="A7" s="9" t="str">
        <f>Tabla18[[#This Row],[DIA]]&amp;"-"&amp;Tabla18[[#This Row],[NUM]]</f>
        <v>45745-6001</v>
      </c>
      <c r="B7" s="6">
        <v>45745</v>
      </c>
      <c r="C7" s="7" t="s">
        <v>173</v>
      </c>
      <c r="D7" s="7" t="s">
        <v>13</v>
      </c>
      <c r="E7" s="7" t="s">
        <v>174</v>
      </c>
      <c r="F7" s="7">
        <v>6001</v>
      </c>
      <c r="G7" s="8">
        <v>0.39583333333333331</v>
      </c>
      <c r="H7" s="8">
        <v>0.57638888888888884</v>
      </c>
      <c r="I7" s="7">
        <v>4</v>
      </c>
      <c r="J7" s="7">
        <v>4</v>
      </c>
      <c r="K7" s="7">
        <v>0</v>
      </c>
      <c r="L7" s="7">
        <v>100</v>
      </c>
      <c r="M7" s="1" t="e">
        <f>VLOOKUP(Tabla18[[#This Row],[COD]],Circuitos[],2,0)</f>
        <v>#N/A</v>
      </c>
    </row>
    <row r="8" spans="1:13">
      <c r="A8" s="9" t="str">
        <f>Tabla18[[#This Row],[DIA]]&amp;"-"&amp;Tabla18[[#This Row],[NUM]]</f>
        <v>45745-871</v>
      </c>
      <c r="B8" s="6">
        <v>45745</v>
      </c>
      <c r="C8" s="7" t="s">
        <v>13</v>
      </c>
      <c r="D8" s="7" t="s">
        <v>223</v>
      </c>
      <c r="E8" s="7" t="s">
        <v>250</v>
      </c>
      <c r="F8" s="7">
        <v>871</v>
      </c>
      <c r="G8" s="8">
        <v>0.48958333333333331</v>
      </c>
      <c r="H8" s="8">
        <v>0.62152777777777779</v>
      </c>
      <c r="I8" s="7">
        <v>45</v>
      </c>
      <c r="J8" s="7">
        <v>45</v>
      </c>
      <c r="K8" s="7">
        <v>0</v>
      </c>
      <c r="L8" s="7">
        <v>100</v>
      </c>
      <c r="M8" s="1" t="e">
        <f>VLOOKUP(Tabla18[[#This Row],[COD]],Circuitos[],2,0)</f>
        <v>#N/A</v>
      </c>
    </row>
    <row r="9" spans="1:13">
      <c r="A9" s="9" t="str">
        <f>Tabla18[[#This Row],[DIA]]&amp;"-"&amp;Tabla18[[#This Row],[NUM]]</f>
        <v>45746-872</v>
      </c>
      <c r="B9" s="6">
        <v>45746</v>
      </c>
      <c r="C9" s="7" t="s">
        <v>223</v>
      </c>
      <c r="D9" s="7" t="s">
        <v>13</v>
      </c>
      <c r="E9" s="7" t="s">
        <v>250</v>
      </c>
      <c r="F9" s="7">
        <v>872</v>
      </c>
      <c r="G9" s="8">
        <v>0.64583333333333337</v>
      </c>
      <c r="H9" s="8">
        <v>0.78472222222222221</v>
      </c>
      <c r="I9" s="7">
        <v>44</v>
      </c>
      <c r="J9" s="7">
        <v>44</v>
      </c>
      <c r="K9" s="7">
        <v>0</v>
      </c>
      <c r="L9" s="7">
        <v>100</v>
      </c>
      <c r="M9" s="1" t="e">
        <f>VLOOKUP(Tabla18[[#This Row],[COD]],Circuitos[],2,0)</f>
        <v>#N/A</v>
      </c>
    </row>
    <row r="10" spans="1:13">
      <c r="A10" s="9" t="str">
        <f>Tabla18[[#This Row],[DIA]]&amp;"-"&amp;Tabla18[[#This Row],[NUM]]</f>
        <v>45746-650</v>
      </c>
      <c r="B10" s="6">
        <v>45746</v>
      </c>
      <c r="C10" s="7" t="s">
        <v>252</v>
      </c>
      <c r="D10" s="7" t="s">
        <v>13</v>
      </c>
      <c r="E10" s="7" t="s">
        <v>250</v>
      </c>
      <c r="F10" s="7">
        <v>650</v>
      </c>
      <c r="G10" s="8">
        <v>0.61458333333333337</v>
      </c>
      <c r="H10" s="8">
        <v>0.72222222222222221</v>
      </c>
      <c r="I10" s="7">
        <v>30</v>
      </c>
      <c r="J10" s="7">
        <v>30</v>
      </c>
      <c r="K10" s="7">
        <v>0</v>
      </c>
      <c r="L10" s="7">
        <v>100</v>
      </c>
      <c r="M10" s="1" t="e">
        <f>VLOOKUP(Tabla18[[#This Row],[COD]],Circuitos[],2,0)</f>
        <v>#N/A</v>
      </c>
    </row>
    <row r="11" spans="1:13">
      <c r="A11" s="9" t="str">
        <f>Tabla18[[#This Row],[DIA]]&amp;"-"&amp;Tabla18[[#This Row],[NUM]]</f>
        <v>45747-1003</v>
      </c>
      <c r="B11" s="6">
        <v>45747</v>
      </c>
      <c r="C11" s="7" t="s">
        <v>183</v>
      </c>
      <c r="D11" s="7" t="s">
        <v>173</v>
      </c>
      <c r="E11" s="7" t="s">
        <v>174</v>
      </c>
      <c r="F11" s="7">
        <v>1003</v>
      </c>
      <c r="G11" s="8">
        <v>0.81944444444444442</v>
      </c>
      <c r="H11" s="8">
        <v>0.85416666666666663</v>
      </c>
      <c r="I11" s="7">
        <v>10</v>
      </c>
      <c r="J11" s="7">
        <v>0</v>
      </c>
      <c r="K11" s="7">
        <v>10</v>
      </c>
      <c r="L11" s="7">
        <v>0</v>
      </c>
      <c r="M11" s="1" t="e">
        <f>VLOOKUP(Tabla18[[#This Row],[COD]],Circuitos[],2,0)</f>
        <v>#N/A</v>
      </c>
    </row>
    <row r="12" spans="1:13">
      <c r="A12" s="9" t="str">
        <f>Tabla18[[#This Row],[DIA]]&amp;"-"&amp;Tabla18[[#This Row],[NUM]]</f>
        <v>45748-649</v>
      </c>
      <c r="B12" s="6">
        <v>45748</v>
      </c>
      <c r="C12" s="7" t="s">
        <v>13</v>
      </c>
      <c r="D12" s="7" t="s">
        <v>252</v>
      </c>
      <c r="E12" s="7" t="s">
        <v>250</v>
      </c>
      <c r="F12" s="7">
        <v>649</v>
      </c>
      <c r="G12" s="8">
        <v>0.47916666666666669</v>
      </c>
      <c r="H12" s="8">
        <v>0.57986111111111116</v>
      </c>
      <c r="I12" s="7">
        <v>45</v>
      </c>
      <c r="J12" s="7">
        <v>45</v>
      </c>
      <c r="K12" s="7">
        <v>0</v>
      </c>
      <c r="L12" s="7">
        <v>100</v>
      </c>
      <c r="M12" s="1" t="e">
        <f>VLOOKUP(Tabla18[[#This Row],[COD]],Circuitos[],2,0)</f>
        <v>#N/A</v>
      </c>
    </row>
    <row r="13" spans="1:13">
      <c r="A13" s="9" t="str">
        <f>Tabla18[[#This Row],[DIA]]&amp;"-"&amp;Tabla18[[#This Row],[NUM]]</f>
        <v>45748-765</v>
      </c>
      <c r="B13" s="6">
        <v>45748</v>
      </c>
      <c r="C13" s="7" t="s">
        <v>13</v>
      </c>
      <c r="D13" s="7" t="s">
        <v>192</v>
      </c>
      <c r="E13" s="7" t="s">
        <v>250</v>
      </c>
      <c r="F13" s="7">
        <v>765</v>
      </c>
      <c r="G13" s="8">
        <v>0.67361111111111116</v>
      </c>
      <c r="H13" s="8">
        <v>0.79166666666666663</v>
      </c>
      <c r="I13" s="7">
        <v>18</v>
      </c>
      <c r="J13" s="7">
        <v>18</v>
      </c>
      <c r="K13" s="7">
        <v>0</v>
      </c>
      <c r="L13" s="7">
        <v>100</v>
      </c>
      <c r="M13" s="1" t="e">
        <f>VLOOKUP(Tabla18[[#This Row],[COD]],Circuitos[],2,0)</f>
        <v>#N/A</v>
      </c>
    </row>
    <row r="14" spans="1:13">
      <c r="A14" s="9" t="str">
        <f>Tabla18[[#This Row],[DIA]]&amp;"-"&amp;Tabla18[[#This Row],[NUM]]</f>
        <v>45748-1831</v>
      </c>
      <c r="B14" s="6">
        <v>45748</v>
      </c>
      <c r="C14" s="7" t="s">
        <v>13</v>
      </c>
      <c r="D14" s="7" t="s">
        <v>234</v>
      </c>
      <c r="E14" s="7" t="s">
        <v>250</v>
      </c>
      <c r="F14" s="7">
        <v>1831</v>
      </c>
      <c r="G14" s="8">
        <v>0.47569444444444442</v>
      </c>
      <c r="H14" s="8">
        <v>0.58333333333333337</v>
      </c>
      <c r="I14" s="7">
        <v>19</v>
      </c>
      <c r="J14" s="7">
        <v>19</v>
      </c>
      <c r="K14" s="7">
        <v>0</v>
      </c>
      <c r="L14" s="7">
        <v>100</v>
      </c>
      <c r="M14" s="1" t="e">
        <f>VLOOKUP(Tabla18[[#This Row],[COD]],Circuitos[],2,0)</f>
        <v>#N/A</v>
      </c>
    </row>
    <row r="15" spans="1:13">
      <c r="A15" s="9" t="str">
        <f>Tabla18[[#This Row],[DIA]]&amp;"-"&amp;Tabla18[[#This Row],[NUM]]</f>
        <v>45748-573</v>
      </c>
      <c r="B15" s="6">
        <v>45748</v>
      </c>
      <c r="C15" s="7" t="s">
        <v>13</v>
      </c>
      <c r="D15" s="7" t="s">
        <v>346</v>
      </c>
      <c r="E15" s="7" t="s">
        <v>250</v>
      </c>
      <c r="F15" s="7">
        <v>573</v>
      </c>
      <c r="G15" s="8">
        <v>0.47569444444444442</v>
      </c>
      <c r="H15" s="8">
        <v>0.55902777777777779</v>
      </c>
      <c r="I15" s="7">
        <v>17</v>
      </c>
      <c r="J15" s="7">
        <v>17</v>
      </c>
      <c r="K15" s="7">
        <v>0</v>
      </c>
      <c r="L15" s="7">
        <v>100</v>
      </c>
      <c r="M15" s="1" t="e">
        <f>VLOOKUP(Tabla18[[#This Row],[COD]],Circuitos[],2,0)</f>
        <v>#N/A</v>
      </c>
    </row>
    <row r="16" spans="1:13">
      <c r="A16" s="9" t="str">
        <f>Tabla18[[#This Row],[DIA]]&amp;"-"&amp;Tabla18[[#This Row],[NUM]]</f>
        <v>45749-8055</v>
      </c>
      <c r="B16" s="6">
        <v>45749</v>
      </c>
      <c r="C16" s="7" t="s">
        <v>175</v>
      </c>
      <c r="D16" s="7" t="s">
        <v>173</v>
      </c>
      <c r="E16" s="7" t="s">
        <v>257</v>
      </c>
      <c r="F16" s="7">
        <v>8055</v>
      </c>
      <c r="G16" s="8">
        <v>0.5625</v>
      </c>
      <c r="H16" s="8">
        <v>0.61458333333333337</v>
      </c>
      <c r="I16" s="7">
        <v>10</v>
      </c>
      <c r="J16" s="7">
        <v>0</v>
      </c>
      <c r="K16" s="7">
        <v>10</v>
      </c>
      <c r="L16" s="7">
        <v>0</v>
      </c>
      <c r="M16" s="1" t="e">
        <f>VLOOKUP(Tabla18[[#This Row],[COD]],Circuitos[],2,0)</f>
        <v>#N/A</v>
      </c>
    </row>
    <row r="17" spans="1:13">
      <c r="A17" s="9" t="str">
        <f>Tabla18[[#This Row],[DIA]]&amp;"-"&amp;Tabla18[[#This Row],[NUM]]</f>
        <v>45751-921</v>
      </c>
      <c r="B17" s="6">
        <v>45751</v>
      </c>
      <c r="C17" s="7" t="s">
        <v>13</v>
      </c>
      <c r="D17" s="7" t="s">
        <v>185</v>
      </c>
      <c r="E17" s="7" t="s">
        <v>186</v>
      </c>
      <c r="F17" s="7">
        <v>921</v>
      </c>
      <c r="G17" s="8">
        <v>0.81597222222222221</v>
      </c>
      <c r="H17" s="8">
        <v>2.0833333333333332E-2</v>
      </c>
      <c r="I17" s="7">
        <v>24</v>
      </c>
      <c r="J17" s="7">
        <v>19</v>
      </c>
      <c r="K17" s="7">
        <v>5</v>
      </c>
      <c r="L17" s="7">
        <v>79.166666666666671</v>
      </c>
      <c r="M17" s="1" t="e">
        <f>VLOOKUP(Tabla18[[#This Row],[COD]],Circuitos[],2,0)</f>
        <v>#N/A</v>
      </c>
    </row>
    <row r="18" spans="1:13">
      <c r="A18" s="9" t="str">
        <f>Tabla18[[#This Row],[DIA]]&amp;"-"&amp;Tabla18[[#This Row],[NUM]]</f>
        <v>45752-1316</v>
      </c>
      <c r="B18" s="6">
        <v>45752</v>
      </c>
      <c r="C18" s="7" t="s">
        <v>37</v>
      </c>
      <c r="D18" s="7" t="s">
        <v>147</v>
      </c>
      <c r="E18" s="7" t="s">
        <v>181</v>
      </c>
      <c r="F18" s="7">
        <v>1316</v>
      </c>
      <c r="G18" s="8">
        <v>0.50347222222222221</v>
      </c>
      <c r="H18" s="8">
        <v>0.71875</v>
      </c>
      <c r="I18" s="7">
        <v>9</v>
      </c>
      <c r="J18" s="7">
        <v>8</v>
      </c>
      <c r="K18" s="7">
        <v>1</v>
      </c>
      <c r="L18" s="7">
        <v>88.888888888888886</v>
      </c>
      <c r="M18" s="1" t="e">
        <f>VLOOKUP(Tabla18[[#This Row],[COD]],Circuitos[],2,0)</f>
        <v>#N/A</v>
      </c>
    </row>
    <row r="19" spans="1:13">
      <c r="A19" s="9" t="str">
        <f>Tabla18[[#This Row],[DIA]]&amp;"-"&amp;Tabla18[[#This Row],[NUM]]</f>
        <v>45752-3109</v>
      </c>
      <c r="B19" s="6">
        <v>45752</v>
      </c>
      <c r="C19" s="7" t="s">
        <v>173</v>
      </c>
      <c r="D19" s="7" t="s">
        <v>13</v>
      </c>
      <c r="E19" s="7" t="s">
        <v>561</v>
      </c>
      <c r="F19" s="7">
        <v>3109</v>
      </c>
      <c r="G19" s="8">
        <v>0.30902777777777779</v>
      </c>
      <c r="H19" s="8">
        <v>0.53125</v>
      </c>
      <c r="I19" s="7">
        <v>10</v>
      </c>
      <c r="J19" s="7">
        <v>0</v>
      </c>
      <c r="K19" s="7">
        <v>10</v>
      </c>
      <c r="L19" s="7">
        <v>0</v>
      </c>
      <c r="M19" s="1" t="e">
        <f>VLOOKUP(Tabla18[[#This Row],[COD]],Circuitos[],2,0)</f>
        <v>#N/A</v>
      </c>
    </row>
    <row r="20" spans="1:13">
      <c r="A20" s="9" t="str">
        <f>Tabla18[[#This Row],[DIA]]&amp;"-"&amp;Tabla18[[#This Row],[NUM]]</f>
        <v>45752-2022</v>
      </c>
      <c r="B20" s="6">
        <v>45752</v>
      </c>
      <c r="C20" s="7" t="s">
        <v>147</v>
      </c>
      <c r="D20" s="7" t="s">
        <v>180</v>
      </c>
      <c r="E20" s="7" t="s">
        <v>181</v>
      </c>
      <c r="F20" s="7">
        <v>2022</v>
      </c>
      <c r="G20" s="8">
        <v>0.83680555555555558</v>
      </c>
      <c r="H20" s="8">
        <v>0.90277777777777779</v>
      </c>
      <c r="I20" s="7">
        <v>9</v>
      </c>
      <c r="J20" s="7">
        <v>8</v>
      </c>
      <c r="K20" s="7">
        <v>1</v>
      </c>
      <c r="L20" s="7">
        <v>88.888888888888886</v>
      </c>
      <c r="M20" s="1" t="e">
        <f>VLOOKUP(Tabla18[[#This Row],[COD]],Circuitos[],2,0)</f>
        <v>#N/A</v>
      </c>
    </row>
    <row r="21" spans="1:13">
      <c r="A21" s="9" t="str">
        <f>Tabla18[[#This Row],[DIA]]&amp;"-"&amp;Tabla18[[#This Row],[NUM]]</f>
        <v>45752-6002</v>
      </c>
      <c r="B21" s="6">
        <v>45752</v>
      </c>
      <c r="C21" s="7" t="s">
        <v>13</v>
      </c>
      <c r="D21" s="7" t="s">
        <v>183</v>
      </c>
      <c r="E21" s="7" t="s">
        <v>174</v>
      </c>
      <c r="F21" s="7">
        <v>6002</v>
      </c>
      <c r="G21" s="8">
        <v>0.60069444444444442</v>
      </c>
      <c r="H21" s="8">
        <v>0.85069444444444442</v>
      </c>
      <c r="I21" s="7">
        <v>10</v>
      </c>
      <c r="J21" s="7">
        <v>0</v>
      </c>
      <c r="K21" s="7">
        <v>10</v>
      </c>
      <c r="L21" s="7">
        <v>0</v>
      </c>
      <c r="M21" s="1" t="str">
        <f>VLOOKUP(Tabla18[[#This Row],[COD]],Circuitos[],2,0)</f>
        <v>Programas de Egipto</v>
      </c>
    </row>
    <row r="22" spans="1:13">
      <c r="A22" s="9" t="str">
        <f>Tabla18[[#This Row],[DIA]]&amp;"-"&amp;Tabla18[[#This Row],[NUM]]</f>
        <v>45752-573</v>
      </c>
      <c r="B22" s="6">
        <v>45752</v>
      </c>
      <c r="C22" s="7" t="s">
        <v>13</v>
      </c>
      <c r="D22" s="7" t="s">
        <v>346</v>
      </c>
      <c r="E22" s="7" t="s">
        <v>250</v>
      </c>
      <c r="F22" s="7">
        <v>573</v>
      </c>
      <c r="G22" s="8">
        <v>0.47569444444444442</v>
      </c>
      <c r="H22" s="8">
        <v>0.55902777777777779</v>
      </c>
      <c r="I22" s="7">
        <v>29</v>
      </c>
      <c r="J22" s="7">
        <v>29</v>
      </c>
      <c r="K22" s="7">
        <v>0</v>
      </c>
      <c r="L22" s="7">
        <v>100</v>
      </c>
      <c r="M22" s="1" t="e">
        <f>VLOOKUP(Tabla18[[#This Row],[COD]],Circuitos[],2,0)</f>
        <v>#N/A</v>
      </c>
    </row>
    <row r="23" spans="1:13">
      <c r="A23" s="9" t="str">
        <f>Tabla18[[#This Row],[DIA]]&amp;"-"&amp;Tabla18[[#This Row],[NUM]]</f>
        <v>45752-810</v>
      </c>
      <c r="B23" s="6">
        <v>45752</v>
      </c>
      <c r="C23" s="7" t="s">
        <v>236</v>
      </c>
      <c r="D23" s="7" t="s">
        <v>13</v>
      </c>
      <c r="E23" s="7" t="s">
        <v>250</v>
      </c>
      <c r="F23" s="7">
        <v>810</v>
      </c>
      <c r="G23" s="8">
        <v>0.64930555555555558</v>
      </c>
      <c r="H23" s="8">
        <v>0.78125</v>
      </c>
      <c r="I23" s="7">
        <v>45</v>
      </c>
      <c r="J23" s="7">
        <v>45</v>
      </c>
      <c r="K23" s="7">
        <v>0</v>
      </c>
      <c r="L23" s="7">
        <v>100</v>
      </c>
      <c r="M23" s="1" t="e">
        <f>VLOOKUP(Tabla18[[#This Row],[COD]],Circuitos[],2,0)</f>
        <v>#N/A</v>
      </c>
    </row>
    <row r="24" spans="1:13">
      <c r="A24" s="9" t="str">
        <f>Tabla18[[#This Row],[DIA]]&amp;"-"&amp;Tabla18[[#This Row],[NUM]]</f>
        <v>45753-1304</v>
      </c>
      <c r="B24" s="6">
        <v>45753</v>
      </c>
      <c r="C24" s="7" t="s">
        <v>33</v>
      </c>
      <c r="D24" s="7" t="s">
        <v>147</v>
      </c>
      <c r="E24" s="7" t="s">
        <v>181</v>
      </c>
      <c r="F24" s="7">
        <v>1304</v>
      </c>
      <c r="G24" s="8">
        <v>0.5</v>
      </c>
      <c r="H24" s="8">
        <v>0.72569444444444442</v>
      </c>
      <c r="I24" s="7">
        <v>8</v>
      </c>
      <c r="J24" s="7">
        <v>1</v>
      </c>
      <c r="K24" s="7">
        <v>7</v>
      </c>
      <c r="L24" s="7">
        <v>12.5</v>
      </c>
      <c r="M24" s="1" t="e">
        <f>VLOOKUP(Tabla18[[#This Row],[COD]],Circuitos[],2,0)</f>
        <v>#N/A</v>
      </c>
    </row>
    <row r="25" spans="1:13">
      <c r="A25" s="9" t="str">
        <f>Tabla18[[#This Row],[DIA]]&amp;"-"&amp;Tabla18[[#This Row],[NUM]]</f>
        <v>45753-1854</v>
      </c>
      <c r="B25" s="6">
        <v>45753</v>
      </c>
      <c r="C25" s="7" t="s">
        <v>36</v>
      </c>
      <c r="D25" s="7" t="s">
        <v>147</v>
      </c>
      <c r="E25" s="7" t="s">
        <v>181</v>
      </c>
      <c r="F25" s="7">
        <v>1854</v>
      </c>
      <c r="G25" s="8">
        <v>0.5</v>
      </c>
      <c r="H25" s="8">
        <v>0.69097222222222221</v>
      </c>
      <c r="I25" s="7">
        <v>8</v>
      </c>
      <c r="J25" s="7">
        <v>8</v>
      </c>
      <c r="K25" s="7">
        <v>0</v>
      </c>
      <c r="L25" s="7">
        <v>100</v>
      </c>
      <c r="M25" s="1" t="e">
        <f>VLOOKUP(Tabla18[[#This Row],[COD]],Circuitos[],2,0)</f>
        <v>#N/A</v>
      </c>
    </row>
    <row r="26" spans="1:13">
      <c r="A26" s="9" t="str">
        <f>Tabla18[[#This Row],[DIA]]&amp;"-"&amp;Tabla18[[#This Row],[NUM]]</f>
        <v>45753-2020</v>
      </c>
      <c r="B26" s="6">
        <v>45753</v>
      </c>
      <c r="C26" s="7" t="s">
        <v>147</v>
      </c>
      <c r="D26" s="7" t="s">
        <v>180</v>
      </c>
      <c r="E26" s="7" t="s">
        <v>181</v>
      </c>
      <c r="F26" s="7">
        <v>2020</v>
      </c>
      <c r="G26" s="8">
        <v>0.76736111111111116</v>
      </c>
      <c r="H26" s="8">
        <v>0.82986111111111116</v>
      </c>
      <c r="I26" s="7">
        <v>10</v>
      </c>
      <c r="J26" s="7">
        <v>10</v>
      </c>
      <c r="K26" s="7">
        <v>0</v>
      </c>
      <c r="L26" s="7">
        <v>100</v>
      </c>
      <c r="M26" s="1" t="e">
        <f>VLOOKUP(Tabla18[[#This Row],[COD]],Circuitos[],2,0)</f>
        <v>#N/A</v>
      </c>
    </row>
    <row r="27" spans="1:13">
      <c r="A27" s="9" t="str">
        <f>Tabla18[[#This Row],[DIA]]&amp;"-"&amp;Tabla18[[#This Row],[NUM]]</f>
        <v>45753-2022</v>
      </c>
      <c r="B27" s="6">
        <v>45753</v>
      </c>
      <c r="C27" s="7" t="s">
        <v>147</v>
      </c>
      <c r="D27" s="7" t="s">
        <v>180</v>
      </c>
      <c r="E27" s="7" t="s">
        <v>181</v>
      </c>
      <c r="F27" s="7">
        <v>2022</v>
      </c>
      <c r="G27" s="8">
        <v>0.83680555555555558</v>
      </c>
      <c r="H27" s="8">
        <v>0.89930555555555558</v>
      </c>
      <c r="I27" s="7">
        <v>28</v>
      </c>
      <c r="J27" s="7">
        <v>28</v>
      </c>
      <c r="K27" s="7">
        <v>0</v>
      </c>
      <c r="L27" s="7">
        <v>100</v>
      </c>
      <c r="M27" s="1" t="e">
        <f>VLOOKUP(Tabla18[[#This Row],[COD]],Circuitos[],2,0)</f>
        <v>#N/A</v>
      </c>
    </row>
    <row r="28" spans="1:13">
      <c r="A28" s="9" t="str">
        <f>Tabla18[[#This Row],[DIA]]&amp;"-"&amp;Tabla18[[#This Row],[NUM]]</f>
        <v>45753-2022</v>
      </c>
      <c r="B28" s="6">
        <v>45753</v>
      </c>
      <c r="C28" s="7" t="s">
        <v>147</v>
      </c>
      <c r="D28" s="7" t="s">
        <v>180</v>
      </c>
      <c r="E28" s="7" t="s">
        <v>181</v>
      </c>
      <c r="F28" s="7">
        <v>2022</v>
      </c>
      <c r="G28" s="8">
        <v>0.83680555555555558</v>
      </c>
      <c r="H28" s="8">
        <v>0.90277777777777779</v>
      </c>
      <c r="I28" s="7">
        <v>8</v>
      </c>
      <c r="J28" s="7">
        <v>1</v>
      </c>
      <c r="K28" s="7">
        <v>7</v>
      </c>
      <c r="L28" s="7">
        <v>12.5</v>
      </c>
      <c r="M28" s="1" t="e">
        <f>VLOOKUP(Tabla18[[#This Row],[COD]],Circuitos[],2,0)</f>
        <v>#N/A</v>
      </c>
    </row>
    <row r="29" spans="1:13">
      <c r="A29" s="9" t="str">
        <f>Tabla18[[#This Row],[DIA]]&amp;"-"&amp;Tabla18[[#This Row],[NUM]]</f>
        <v>45753-1858</v>
      </c>
      <c r="B29" s="6">
        <v>45753</v>
      </c>
      <c r="C29" s="7" t="s">
        <v>13</v>
      </c>
      <c r="D29" s="7" t="s">
        <v>147</v>
      </c>
      <c r="E29" s="7" t="s">
        <v>181</v>
      </c>
      <c r="F29" s="7">
        <v>1858</v>
      </c>
      <c r="G29" s="8">
        <v>0.49652777777777779</v>
      </c>
      <c r="H29" s="8">
        <v>0.71527777777777779</v>
      </c>
      <c r="I29" s="7">
        <v>20</v>
      </c>
      <c r="J29" s="7">
        <v>20</v>
      </c>
      <c r="K29" s="7">
        <v>0</v>
      </c>
      <c r="L29" s="7">
        <v>100</v>
      </c>
      <c r="M29" s="1" t="e">
        <f>VLOOKUP(Tabla18[[#This Row],[COD]],Circuitos[],2,0)</f>
        <v>#N/A</v>
      </c>
    </row>
    <row r="30" spans="1:13">
      <c r="A30" s="9" t="str">
        <f>Tabla18[[#This Row],[DIA]]&amp;"-"&amp;Tabla18[[#This Row],[NUM]]</f>
        <v>45753-677</v>
      </c>
      <c r="B30" s="6">
        <v>45753</v>
      </c>
      <c r="C30" s="7" t="s">
        <v>13</v>
      </c>
      <c r="D30" s="7" t="s">
        <v>310</v>
      </c>
      <c r="E30" s="7" t="s">
        <v>250</v>
      </c>
      <c r="F30" s="7">
        <v>677</v>
      </c>
      <c r="G30" s="8">
        <v>0.3611111111111111</v>
      </c>
      <c r="H30" s="8">
        <v>0.46180555555555558</v>
      </c>
      <c r="I30" s="7">
        <v>29</v>
      </c>
      <c r="J30" s="7">
        <v>29</v>
      </c>
      <c r="K30" s="7">
        <v>0</v>
      </c>
      <c r="L30" s="7">
        <v>100</v>
      </c>
      <c r="M30" s="1" t="e">
        <f>VLOOKUP(Tabla18[[#This Row],[COD]],Circuitos[],2,0)</f>
        <v>#N/A</v>
      </c>
    </row>
    <row r="31" spans="1:13">
      <c r="A31" s="9" t="str">
        <f>Tabla18[[#This Row],[DIA]]&amp;"-"&amp;Tabla18[[#This Row],[NUM]]</f>
        <v>45753-1302</v>
      </c>
      <c r="B31" s="6">
        <v>45753</v>
      </c>
      <c r="C31" s="7" t="s">
        <v>22</v>
      </c>
      <c r="D31" s="7" t="s">
        <v>147</v>
      </c>
      <c r="E31" s="7" t="s">
        <v>181</v>
      </c>
      <c r="F31" s="7">
        <v>1302</v>
      </c>
      <c r="G31" s="8">
        <v>0.4826388888888889</v>
      </c>
      <c r="H31" s="8">
        <v>0.6875</v>
      </c>
      <c r="I31" s="7">
        <v>10</v>
      </c>
      <c r="J31" s="7">
        <v>10</v>
      </c>
      <c r="K31" s="7">
        <v>0</v>
      </c>
      <c r="L31" s="7">
        <v>100</v>
      </c>
      <c r="M31" s="1" t="e">
        <f>VLOOKUP(Tabla18[[#This Row],[COD]],Circuitos[],2,0)</f>
        <v>#N/A</v>
      </c>
    </row>
    <row r="32" spans="1:13">
      <c r="A32" s="9" t="str">
        <f>Tabla18[[#This Row],[DIA]]&amp;"-"&amp;Tabla18[[#This Row],[NUM]]</f>
        <v>45754-1003</v>
      </c>
      <c r="B32" s="6">
        <v>45754</v>
      </c>
      <c r="C32" s="7" t="s">
        <v>183</v>
      </c>
      <c r="D32" s="7" t="s">
        <v>173</v>
      </c>
      <c r="E32" s="7" t="s">
        <v>174</v>
      </c>
      <c r="F32" s="7">
        <v>1003</v>
      </c>
      <c r="G32" s="8">
        <v>0.81944444444444442</v>
      </c>
      <c r="H32" s="8">
        <v>0.85416666666666663</v>
      </c>
      <c r="I32" s="7">
        <v>10</v>
      </c>
      <c r="J32" s="7">
        <v>0</v>
      </c>
      <c r="K32" s="7">
        <v>10</v>
      </c>
      <c r="L32" s="7">
        <v>0</v>
      </c>
      <c r="M32" s="1" t="e">
        <f>VLOOKUP(Tabla18[[#This Row],[COD]],Circuitos[],2,0)</f>
        <v>#N/A</v>
      </c>
    </row>
    <row r="33" spans="1:13">
      <c r="A33" s="9" t="str">
        <f>Tabla18[[#This Row],[DIA]]&amp;"-"&amp;Tabla18[[#This Row],[NUM]]</f>
        <v>45755-586</v>
      </c>
      <c r="B33" s="6">
        <v>45755</v>
      </c>
      <c r="C33" s="7" t="s">
        <v>206</v>
      </c>
      <c r="D33" s="7" t="s">
        <v>13</v>
      </c>
      <c r="E33" s="7" t="s">
        <v>250</v>
      </c>
      <c r="F33" s="7">
        <v>586</v>
      </c>
      <c r="G33" s="8">
        <v>0.53125</v>
      </c>
      <c r="H33" s="8">
        <v>0.62152777777777779</v>
      </c>
      <c r="I33" s="7">
        <v>17</v>
      </c>
      <c r="J33" s="7">
        <v>17</v>
      </c>
      <c r="K33" s="7">
        <v>0</v>
      </c>
      <c r="L33" s="7">
        <v>100</v>
      </c>
      <c r="M33" s="1" t="e">
        <f>VLOOKUP(Tabla18[[#This Row],[COD]],Circuitos[],2,0)</f>
        <v>#N/A</v>
      </c>
    </row>
    <row r="34" spans="1:13">
      <c r="A34" s="9" t="str">
        <f>Tabla18[[#This Row],[DIA]]&amp;"-"&amp;Tabla18[[#This Row],[NUM]]</f>
        <v>45755-1328</v>
      </c>
      <c r="B34" s="6">
        <v>45755</v>
      </c>
      <c r="C34" s="7" t="s">
        <v>192</v>
      </c>
      <c r="D34" s="7" t="s">
        <v>13</v>
      </c>
      <c r="E34" s="7" t="s">
        <v>250</v>
      </c>
      <c r="F34" s="7">
        <v>1328</v>
      </c>
      <c r="G34" s="8">
        <v>0.50694444444444442</v>
      </c>
      <c r="H34" s="8">
        <v>0.625</v>
      </c>
      <c r="I34" s="7">
        <v>18</v>
      </c>
      <c r="J34" s="7">
        <v>18</v>
      </c>
      <c r="K34" s="7">
        <v>0</v>
      </c>
      <c r="L34" s="7">
        <v>100</v>
      </c>
      <c r="M34" s="1" t="e">
        <f>VLOOKUP(Tabla18[[#This Row],[COD]],Circuitos[],2,0)</f>
        <v>#N/A</v>
      </c>
    </row>
    <row r="35" spans="1:13">
      <c r="A35" s="9" t="str">
        <f>Tabla18[[#This Row],[DIA]]&amp;"-"&amp;Tabla18[[#This Row],[NUM]]</f>
        <v>45755-1832</v>
      </c>
      <c r="B35" s="6">
        <v>45755</v>
      </c>
      <c r="C35" s="7" t="s">
        <v>234</v>
      </c>
      <c r="D35" s="7" t="s">
        <v>13</v>
      </c>
      <c r="E35" s="7" t="s">
        <v>250</v>
      </c>
      <c r="F35" s="7">
        <v>1832</v>
      </c>
      <c r="G35" s="8">
        <v>0.61458333333333337</v>
      </c>
      <c r="H35" s="8">
        <v>0.73263888888888884</v>
      </c>
      <c r="I35" s="7">
        <v>19</v>
      </c>
      <c r="J35" s="7">
        <v>19</v>
      </c>
      <c r="K35" s="7">
        <v>0</v>
      </c>
      <c r="L35" s="7">
        <v>100</v>
      </c>
      <c r="M35" s="1" t="e">
        <f>VLOOKUP(Tabla18[[#This Row],[COD]],Circuitos[],2,0)</f>
        <v>#N/A</v>
      </c>
    </row>
    <row r="36" spans="1:13">
      <c r="A36" s="9" t="str">
        <f>Tabla18[[#This Row],[DIA]]&amp;"-"&amp;Tabla18[[#This Row],[NUM]]</f>
        <v>45755-678</v>
      </c>
      <c r="B36" s="6">
        <v>45755</v>
      </c>
      <c r="C36" s="7" t="s">
        <v>310</v>
      </c>
      <c r="D36" s="7" t="s">
        <v>13</v>
      </c>
      <c r="E36" s="7" t="s">
        <v>250</v>
      </c>
      <c r="F36" s="7">
        <v>678</v>
      </c>
      <c r="G36" s="8">
        <v>0.5</v>
      </c>
      <c r="H36" s="8">
        <v>0.61111111111111116</v>
      </c>
      <c r="I36" s="7">
        <v>45</v>
      </c>
      <c r="J36" s="7">
        <v>45</v>
      </c>
      <c r="K36" s="7">
        <v>0</v>
      </c>
      <c r="L36" s="7">
        <v>100</v>
      </c>
      <c r="M36" s="1" t="e">
        <f>VLOOKUP(Tabla18[[#This Row],[COD]],Circuitos[],2,0)</f>
        <v>#N/A</v>
      </c>
    </row>
    <row r="37" spans="1:13">
      <c r="A37" s="9" t="str">
        <f>Tabla18[[#This Row],[DIA]]&amp;"-"&amp;Tabla18[[#This Row],[NUM]]</f>
        <v>45756-2333</v>
      </c>
      <c r="B37" s="6">
        <v>45756</v>
      </c>
      <c r="C37" s="7" t="s">
        <v>185</v>
      </c>
      <c r="D37" s="7" t="s">
        <v>147</v>
      </c>
      <c r="E37" s="7" t="s">
        <v>181</v>
      </c>
      <c r="F37" s="7">
        <v>2333</v>
      </c>
      <c r="G37" s="8">
        <v>0.79513888888888884</v>
      </c>
      <c r="H37" s="8">
        <v>0.85763888888888884</v>
      </c>
      <c r="I37" s="7">
        <v>40</v>
      </c>
      <c r="J37" s="7">
        <v>0</v>
      </c>
      <c r="K37" s="7">
        <v>40</v>
      </c>
      <c r="L37" s="7">
        <v>0</v>
      </c>
      <c r="M37" s="1" t="e">
        <f>VLOOKUP(Tabla18[[#This Row],[COD]],Circuitos[],2,0)</f>
        <v>#N/A</v>
      </c>
    </row>
    <row r="38" spans="1:13">
      <c r="A38" s="9" t="str">
        <f>Tabla18[[#This Row],[DIA]]&amp;"-"&amp;Tabla18[[#This Row],[NUM]]</f>
        <v>45756-8055</v>
      </c>
      <c r="B38" s="6">
        <v>45756</v>
      </c>
      <c r="C38" s="7" t="s">
        <v>175</v>
      </c>
      <c r="D38" s="7" t="s">
        <v>173</v>
      </c>
      <c r="E38" s="7" t="s">
        <v>257</v>
      </c>
      <c r="F38" s="7">
        <v>8055</v>
      </c>
      <c r="G38" s="8">
        <v>0.5625</v>
      </c>
      <c r="H38" s="8">
        <v>0.61458333333333337</v>
      </c>
      <c r="I38" s="7">
        <v>10</v>
      </c>
      <c r="J38" s="7">
        <v>0</v>
      </c>
      <c r="K38" s="7">
        <v>10</v>
      </c>
      <c r="L38" s="7">
        <v>0</v>
      </c>
      <c r="M38" s="1" t="e">
        <f>VLOOKUP(Tabla18[[#This Row],[COD]],Circuitos[],2,0)</f>
        <v>#N/A</v>
      </c>
    </row>
    <row r="39" spans="1:13">
      <c r="A39" s="9" t="str">
        <f>Tabla18[[#This Row],[DIA]]&amp;"-"&amp;Tabla18[[#This Row],[NUM]]</f>
        <v>45757-888</v>
      </c>
      <c r="B39" s="6">
        <v>45757</v>
      </c>
      <c r="C39" s="7" t="s">
        <v>111</v>
      </c>
      <c r="D39" s="7" t="s">
        <v>503</v>
      </c>
      <c r="E39" s="7" t="s">
        <v>265</v>
      </c>
      <c r="F39" s="7">
        <v>888</v>
      </c>
      <c r="G39" s="8">
        <v>0.88541666666666663</v>
      </c>
      <c r="H39" s="8">
        <v>0.36805555555555558</v>
      </c>
      <c r="I39" s="7">
        <v>27</v>
      </c>
      <c r="J39" s="7">
        <v>24</v>
      </c>
      <c r="K39" s="7">
        <v>3</v>
      </c>
      <c r="L39" s="7">
        <v>88.888888888888886</v>
      </c>
      <c r="M39" s="1" t="str">
        <f>VLOOKUP(Tabla18[[#This Row],[COD]],Circuitos[],2,0)</f>
        <v>Lo Mejor de China</v>
      </c>
    </row>
    <row r="40" spans="1:13">
      <c r="A40" s="9" t="str">
        <f>Tabla18[[#This Row],[DIA]]&amp;"-"&amp;Tabla18[[#This Row],[NUM]]</f>
        <v>45757-102</v>
      </c>
      <c r="B40" s="6">
        <v>45757</v>
      </c>
      <c r="C40" s="7" t="s">
        <v>13</v>
      </c>
      <c r="D40" s="7" t="s">
        <v>111</v>
      </c>
      <c r="E40" s="7" t="s">
        <v>265</v>
      </c>
      <c r="F40" s="7">
        <v>102</v>
      </c>
      <c r="G40" s="8">
        <v>0.44097222222222221</v>
      </c>
      <c r="H40" s="8">
        <v>0.80902777777777779</v>
      </c>
      <c r="I40" s="7">
        <v>27</v>
      </c>
      <c r="J40" s="7">
        <v>24</v>
      </c>
      <c r="K40" s="7">
        <v>3</v>
      </c>
      <c r="L40" s="7">
        <v>88.888888888888886</v>
      </c>
      <c r="M40" s="1" t="e">
        <f>VLOOKUP(Tabla18[[#This Row],[COD]],Circuitos[],2,0)</f>
        <v>#N/A</v>
      </c>
    </row>
    <row r="41" spans="1:13">
      <c r="A41" s="9" t="str">
        <f>Tabla18[[#This Row],[DIA]]&amp;"-"&amp;Tabla18[[#This Row],[NUM]]</f>
        <v>45758-5001</v>
      </c>
      <c r="B41" s="6">
        <v>45758</v>
      </c>
      <c r="C41" s="7" t="s">
        <v>173</v>
      </c>
      <c r="D41" s="7" t="s">
        <v>13</v>
      </c>
      <c r="E41" s="7" t="s">
        <v>174</v>
      </c>
      <c r="F41" s="7">
        <v>5001</v>
      </c>
      <c r="G41" s="8">
        <v>0.35416666666666669</v>
      </c>
      <c r="H41" s="8">
        <v>0.53125</v>
      </c>
      <c r="I41" s="7">
        <v>10</v>
      </c>
      <c r="J41" s="7">
        <v>0</v>
      </c>
      <c r="K41" s="7">
        <v>10</v>
      </c>
      <c r="L41" s="7">
        <v>0</v>
      </c>
      <c r="M41" s="1" t="e">
        <f>VLOOKUP(Tabla18[[#This Row],[COD]],Circuitos[],2,0)</f>
        <v>#N/A</v>
      </c>
    </row>
    <row r="42" spans="1:13">
      <c r="A42" s="9" t="str">
        <f>Tabla18[[#This Row],[DIA]]&amp;"-"&amp;Tabla18[[#This Row],[NUM]]</f>
        <v>45758-921</v>
      </c>
      <c r="B42" s="6">
        <v>45758</v>
      </c>
      <c r="C42" s="7" t="s">
        <v>13</v>
      </c>
      <c r="D42" s="7" t="s">
        <v>185</v>
      </c>
      <c r="E42" s="7" t="s">
        <v>186</v>
      </c>
      <c r="F42" s="7">
        <v>921</v>
      </c>
      <c r="G42" s="8">
        <v>0.81597222222222221</v>
      </c>
      <c r="H42" s="8">
        <v>2.0833333333333332E-2</v>
      </c>
      <c r="I42" s="7">
        <v>24</v>
      </c>
      <c r="J42" s="7">
        <v>10</v>
      </c>
      <c r="K42" s="7">
        <v>14</v>
      </c>
      <c r="L42" s="7">
        <v>41.666666666666664</v>
      </c>
      <c r="M42" s="1" t="e">
        <f>VLOOKUP(Tabla18[[#This Row],[COD]],Circuitos[],2,0)</f>
        <v>#N/A</v>
      </c>
    </row>
    <row r="43" spans="1:13">
      <c r="A43" s="9" t="str">
        <f>Tabla18[[#This Row],[DIA]]&amp;"-"&amp;Tabla18[[#This Row],[NUM]]</f>
        <v>45759-1792</v>
      </c>
      <c r="B43" s="6">
        <v>45759</v>
      </c>
      <c r="C43" s="7" t="s">
        <v>417</v>
      </c>
      <c r="D43" s="7" t="s">
        <v>13</v>
      </c>
      <c r="E43" s="7" t="s">
        <v>250</v>
      </c>
      <c r="F43" s="7">
        <v>1792</v>
      </c>
      <c r="G43" s="8">
        <v>0.50347222222222221</v>
      </c>
      <c r="H43" s="8">
        <v>0.61805555555555558</v>
      </c>
      <c r="I43" s="7">
        <v>29</v>
      </c>
      <c r="J43" s="7">
        <v>29</v>
      </c>
      <c r="K43" s="7">
        <v>0</v>
      </c>
      <c r="L43" s="7">
        <v>100</v>
      </c>
      <c r="M43" s="1" t="e">
        <f>VLOOKUP(Tabla18[[#This Row],[COD]],Circuitos[],2,0)</f>
        <v>#N/A</v>
      </c>
    </row>
    <row r="44" spans="1:13">
      <c r="A44" s="9" t="str">
        <f>Tabla18[[#This Row],[DIA]]&amp;"-"&amp;Tabla18[[#This Row],[NUM]]</f>
        <v>45759-965</v>
      </c>
      <c r="B44" s="6">
        <v>45759</v>
      </c>
      <c r="C44" s="7" t="s">
        <v>36</v>
      </c>
      <c r="D44" s="7" t="s">
        <v>392</v>
      </c>
      <c r="E44" s="7" t="s">
        <v>1721</v>
      </c>
      <c r="F44" s="7">
        <v>965</v>
      </c>
      <c r="G44" s="8">
        <v>0.57291666666666663</v>
      </c>
      <c r="H44" s="8">
        <v>0.625</v>
      </c>
      <c r="I44" s="7">
        <v>12</v>
      </c>
      <c r="J44" s="7">
        <v>12</v>
      </c>
      <c r="K44" s="7">
        <v>0</v>
      </c>
      <c r="L44" s="7">
        <v>100</v>
      </c>
      <c r="M44" s="1" t="e">
        <f>VLOOKUP(Tabla18[[#This Row],[COD]],Circuitos[],2,0)</f>
        <v>#N/A</v>
      </c>
    </row>
    <row r="45" spans="1:13">
      <c r="A45" s="9" t="str">
        <f>Tabla18[[#This Row],[DIA]]&amp;"-"&amp;Tabla18[[#This Row],[NUM]]</f>
        <v>45759-75</v>
      </c>
      <c r="B45" s="6">
        <v>45759</v>
      </c>
      <c r="C45" s="7" t="s">
        <v>36</v>
      </c>
      <c r="D45" s="7" t="s">
        <v>252</v>
      </c>
      <c r="E45" s="7" t="s">
        <v>272</v>
      </c>
      <c r="F45" s="7">
        <v>75</v>
      </c>
      <c r="G45" s="8">
        <v>0.2638888888888889</v>
      </c>
      <c r="H45" s="8">
        <v>0.33680555555555558</v>
      </c>
      <c r="I45" s="7">
        <v>20</v>
      </c>
      <c r="J45" s="7">
        <v>14</v>
      </c>
      <c r="K45" s="7">
        <v>6</v>
      </c>
      <c r="L45" s="7">
        <v>70</v>
      </c>
      <c r="M45" s="1" t="e">
        <f>VLOOKUP(Tabla18[[#This Row],[COD]],Circuitos[],2,0)</f>
        <v>#N/A</v>
      </c>
    </row>
    <row r="46" spans="1:13">
      <c r="A46" s="9" t="str">
        <f>Tabla18[[#This Row],[DIA]]&amp;"-"&amp;Tabla18[[#This Row],[NUM]]</f>
        <v>45759-1854</v>
      </c>
      <c r="B46" s="6">
        <v>45759</v>
      </c>
      <c r="C46" s="7" t="s">
        <v>36</v>
      </c>
      <c r="D46" s="7" t="s">
        <v>147</v>
      </c>
      <c r="E46" s="7" t="s">
        <v>181</v>
      </c>
      <c r="F46" s="7">
        <v>1854</v>
      </c>
      <c r="G46" s="8">
        <v>0.5</v>
      </c>
      <c r="H46" s="8">
        <v>0.69097222222222221</v>
      </c>
      <c r="I46" s="7">
        <v>20</v>
      </c>
      <c r="J46" s="7">
        <v>20</v>
      </c>
      <c r="K46" s="7">
        <v>0</v>
      </c>
      <c r="L46" s="7">
        <v>100</v>
      </c>
      <c r="M46" s="1" t="e">
        <f>VLOOKUP(Tabla18[[#This Row],[COD]],Circuitos[],2,0)</f>
        <v>#N/A</v>
      </c>
    </row>
    <row r="47" spans="1:13">
      <c r="A47" s="9" t="str">
        <f>Tabla18[[#This Row],[DIA]]&amp;"-"&amp;Tabla18[[#This Row],[NUM]]</f>
        <v>45759-1695</v>
      </c>
      <c r="B47" s="6">
        <v>45759</v>
      </c>
      <c r="C47" s="7" t="s">
        <v>36</v>
      </c>
      <c r="D47" s="7" t="s">
        <v>183</v>
      </c>
      <c r="E47" s="7" t="s">
        <v>1722</v>
      </c>
      <c r="F47" s="7">
        <v>1695</v>
      </c>
      <c r="G47" s="8">
        <v>0.77430555555555558</v>
      </c>
      <c r="H47" s="8">
        <v>0.95833333333333337</v>
      </c>
      <c r="I47" s="7">
        <v>20</v>
      </c>
      <c r="J47" s="7">
        <v>10</v>
      </c>
      <c r="K47" s="7">
        <v>10</v>
      </c>
      <c r="L47" s="7">
        <v>50</v>
      </c>
      <c r="M47" s="1" t="str">
        <f>VLOOKUP(Tabla18[[#This Row],[COD]],Circuitos[],2,0)</f>
        <v>Programas de Egipto</v>
      </c>
    </row>
    <row r="48" spans="1:13">
      <c r="A48" s="9" t="str">
        <f>Tabla18[[#This Row],[DIA]]&amp;"-"&amp;Tabla18[[#This Row],[NUM]]</f>
        <v>45759-438</v>
      </c>
      <c r="B48" s="6">
        <v>45759</v>
      </c>
      <c r="C48" s="7" t="s">
        <v>36</v>
      </c>
      <c r="D48" s="7" t="s">
        <v>394</v>
      </c>
      <c r="E48" s="7" t="s">
        <v>395</v>
      </c>
      <c r="F48" s="7">
        <v>438</v>
      </c>
      <c r="G48" s="8">
        <v>0.55902777777777779</v>
      </c>
      <c r="H48" s="8">
        <v>0.68402777777777779</v>
      </c>
      <c r="I48" s="7">
        <v>9</v>
      </c>
      <c r="J48" s="7">
        <v>9</v>
      </c>
      <c r="K48" s="7">
        <v>0</v>
      </c>
      <c r="L48" s="7">
        <v>100</v>
      </c>
      <c r="M48" s="1" t="e">
        <f>VLOOKUP(Tabla18[[#This Row],[COD]],Circuitos[],2,0)</f>
        <v>#N/A</v>
      </c>
    </row>
    <row r="49" spans="1:13">
      <c r="A49" s="9" t="str">
        <f>Tabla18[[#This Row],[DIA]]&amp;"-"&amp;Tabla18[[#This Row],[NUM]]</f>
        <v>45759-1316</v>
      </c>
      <c r="B49" s="6">
        <v>45759</v>
      </c>
      <c r="C49" s="7" t="s">
        <v>37</v>
      </c>
      <c r="D49" s="7" t="s">
        <v>147</v>
      </c>
      <c r="E49" s="7" t="s">
        <v>181</v>
      </c>
      <c r="F49" s="7">
        <v>1316</v>
      </c>
      <c r="G49" s="8">
        <v>0.50347222222222221</v>
      </c>
      <c r="H49" s="8">
        <v>0.71875</v>
      </c>
      <c r="I49" s="7">
        <v>20</v>
      </c>
      <c r="J49" s="7">
        <v>20</v>
      </c>
      <c r="K49" s="7">
        <v>0</v>
      </c>
      <c r="L49" s="7">
        <v>100</v>
      </c>
      <c r="M49" s="1" t="e">
        <f>VLOOKUP(Tabla18[[#This Row],[COD]],Circuitos[],2,0)</f>
        <v>#N/A</v>
      </c>
    </row>
    <row r="50" spans="1:13">
      <c r="A50" s="9" t="str">
        <f>Tabla18[[#This Row],[DIA]]&amp;"-"&amp;Tabla18[[#This Row],[NUM]]</f>
        <v>45759-6001</v>
      </c>
      <c r="B50" s="6">
        <v>45759</v>
      </c>
      <c r="C50" s="7" t="s">
        <v>173</v>
      </c>
      <c r="D50" s="7" t="s">
        <v>13</v>
      </c>
      <c r="E50" s="7" t="s">
        <v>174</v>
      </c>
      <c r="F50" s="7">
        <v>6001</v>
      </c>
      <c r="G50" s="8">
        <v>0.37847222222222221</v>
      </c>
      <c r="H50" s="8">
        <v>0.55902777777777779</v>
      </c>
      <c r="I50" s="7">
        <v>10</v>
      </c>
      <c r="J50" s="7">
        <v>0</v>
      </c>
      <c r="K50" s="7">
        <v>10</v>
      </c>
      <c r="L50" s="7">
        <v>0</v>
      </c>
      <c r="M50" s="1" t="e">
        <f>VLOOKUP(Tabla18[[#This Row],[COD]],Circuitos[],2,0)</f>
        <v>#N/A</v>
      </c>
    </row>
    <row r="51" spans="1:13">
      <c r="A51" s="9" t="str">
        <f>Tabla18[[#This Row],[DIA]]&amp;"-"&amp;Tabla18[[#This Row],[NUM]]</f>
        <v>45759-1731</v>
      </c>
      <c r="B51" s="6">
        <v>45759</v>
      </c>
      <c r="C51" s="7" t="s">
        <v>252</v>
      </c>
      <c r="D51" s="7" t="s">
        <v>232</v>
      </c>
      <c r="E51" s="7" t="s">
        <v>272</v>
      </c>
      <c r="F51" s="7">
        <v>1731</v>
      </c>
      <c r="G51" s="8">
        <v>0.40277777777777779</v>
      </c>
      <c r="H51" s="8">
        <v>0.4548611111111111</v>
      </c>
      <c r="I51" s="7">
        <v>35</v>
      </c>
      <c r="J51" s="7">
        <v>29</v>
      </c>
      <c r="K51" s="7">
        <v>6</v>
      </c>
      <c r="L51" s="7">
        <v>82.857142857142861</v>
      </c>
      <c r="M51" s="1" t="e">
        <f>VLOOKUP(Tabla18[[#This Row],[COD]],Circuitos[],2,0)</f>
        <v>#N/A</v>
      </c>
    </row>
    <row r="52" spans="1:13">
      <c r="A52" s="9" t="str">
        <f>Tabla18[[#This Row],[DIA]]&amp;"-"&amp;Tabla18[[#This Row],[NUM]]</f>
        <v>45759-2020</v>
      </c>
      <c r="B52" s="6">
        <v>45759</v>
      </c>
      <c r="C52" s="7" t="s">
        <v>147</v>
      </c>
      <c r="D52" s="7" t="s">
        <v>180</v>
      </c>
      <c r="E52" s="7" t="s">
        <v>181</v>
      </c>
      <c r="F52" s="7">
        <v>2020</v>
      </c>
      <c r="G52" s="8">
        <v>0.76736111111111116</v>
      </c>
      <c r="H52" s="8">
        <v>0.82986111111111116</v>
      </c>
      <c r="I52" s="7">
        <v>56</v>
      </c>
      <c r="J52" s="7">
        <v>46</v>
      </c>
      <c r="K52" s="7">
        <v>10</v>
      </c>
      <c r="L52" s="7">
        <v>82.142857142857139</v>
      </c>
      <c r="M52" s="1" t="e">
        <f>VLOOKUP(Tabla18[[#This Row],[COD]],Circuitos[],2,0)</f>
        <v>#N/A</v>
      </c>
    </row>
    <row r="53" spans="1:13">
      <c r="A53" s="9" t="str">
        <f>Tabla18[[#This Row],[DIA]]&amp;"-"&amp;Tabla18[[#This Row],[NUM]]</f>
        <v>45759-2022</v>
      </c>
      <c r="B53" s="6">
        <v>45759</v>
      </c>
      <c r="C53" s="7" t="s">
        <v>147</v>
      </c>
      <c r="D53" s="7" t="s">
        <v>180</v>
      </c>
      <c r="E53" s="7" t="s">
        <v>181</v>
      </c>
      <c r="F53" s="7">
        <v>2022</v>
      </c>
      <c r="G53" s="8">
        <v>0.83680555555555558</v>
      </c>
      <c r="H53" s="8">
        <v>0.89930555555555558</v>
      </c>
      <c r="I53" s="7">
        <v>20</v>
      </c>
      <c r="J53" s="7">
        <v>20</v>
      </c>
      <c r="K53" s="7">
        <v>0</v>
      </c>
      <c r="L53" s="7">
        <v>100</v>
      </c>
      <c r="M53" s="1" t="e">
        <f>VLOOKUP(Tabla18[[#This Row],[COD]],Circuitos[],2,0)</f>
        <v>#N/A</v>
      </c>
    </row>
    <row r="54" spans="1:13">
      <c r="A54" s="9" t="str">
        <f>Tabla18[[#This Row],[DIA]]&amp;"-"&amp;Tabla18[[#This Row],[NUM]]</f>
        <v>45759-601</v>
      </c>
      <c r="B54" s="6">
        <v>45759</v>
      </c>
      <c r="C54" s="7" t="s">
        <v>13</v>
      </c>
      <c r="D54" s="7" t="s">
        <v>201</v>
      </c>
      <c r="E54" s="7" t="s">
        <v>250</v>
      </c>
      <c r="F54" s="7">
        <v>601</v>
      </c>
      <c r="G54" s="8">
        <v>0.69444444444444442</v>
      </c>
      <c r="H54" s="8">
        <v>0.79166666666666663</v>
      </c>
      <c r="I54" s="7">
        <v>38</v>
      </c>
      <c r="J54" s="7">
        <v>38</v>
      </c>
      <c r="K54" s="7">
        <v>0</v>
      </c>
      <c r="L54" s="7">
        <v>100</v>
      </c>
      <c r="M54" s="1" t="e">
        <f>VLOOKUP(Tabla18[[#This Row],[COD]],Circuitos[],2,0)</f>
        <v>#N/A</v>
      </c>
    </row>
    <row r="55" spans="1:13">
      <c r="A55" s="9" t="str">
        <f>Tabla18[[#This Row],[DIA]]&amp;"-"&amp;Tabla18[[#This Row],[NUM]]</f>
        <v>45759-1801</v>
      </c>
      <c r="B55" s="6">
        <v>45759</v>
      </c>
      <c r="C55" s="7" t="s">
        <v>13</v>
      </c>
      <c r="D55" s="7" t="s">
        <v>206</v>
      </c>
      <c r="E55" s="7" t="s">
        <v>207</v>
      </c>
      <c r="F55" s="7">
        <v>1801</v>
      </c>
      <c r="G55" s="8">
        <v>0.73958333333333337</v>
      </c>
      <c r="H55" s="8">
        <v>0.82638888888888884</v>
      </c>
      <c r="I55" s="7">
        <v>45</v>
      </c>
      <c r="J55" s="7">
        <v>44</v>
      </c>
      <c r="K55" s="7">
        <v>1</v>
      </c>
      <c r="L55" s="7">
        <v>97.777777777777771</v>
      </c>
      <c r="M55" s="1" t="e">
        <f>VLOOKUP(Tabla18[[#This Row],[COD]],Circuitos[],2,0)</f>
        <v>#N/A</v>
      </c>
    </row>
    <row r="56" spans="1:13">
      <c r="A56" s="9" t="str">
        <f>Tabla18[[#This Row],[DIA]]&amp;"-"&amp;Tabla18[[#This Row],[NUM]]</f>
        <v>45759-1355</v>
      </c>
      <c r="B56" s="6">
        <v>45759</v>
      </c>
      <c r="C56" s="7" t="s">
        <v>13</v>
      </c>
      <c r="D56" s="7" t="s">
        <v>392</v>
      </c>
      <c r="E56" s="7" t="s">
        <v>250</v>
      </c>
      <c r="F56" s="7">
        <v>1355</v>
      </c>
      <c r="G56" s="8">
        <v>0.46527777777777779</v>
      </c>
      <c r="H56" s="8">
        <v>0.50347222222222221</v>
      </c>
      <c r="I56" s="7">
        <v>30</v>
      </c>
      <c r="J56" s="7">
        <v>30</v>
      </c>
      <c r="K56" s="7">
        <v>0</v>
      </c>
      <c r="L56" s="7">
        <v>100</v>
      </c>
      <c r="M56" s="1" t="e">
        <f>VLOOKUP(Tabla18[[#This Row],[COD]],Circuitos[],2,0)</f>
        <v>#N/A</v>
      </c>
    </row>
    <row r="57" spans="1:13">
      <c r="A57" s="9" t="str">
        <f>Tabla18[[#This Row],[DIA]]&amp;"-"&amp;Tabla18[[#This Row],[NUM]]</f>
        <v>45759-59</v>
      </c>
      <c r="B57" s="6">
        <v>45759</v>
      </c>
      <c r="C57" s="7" t="s">
        <v>13</v>
      </c>
      <c r="D57" s="7" t="s">
        <v>252</v>
      </c>
      <c r="E57" s="7" t="s">
        <v>272</v>
      </c>
      <c r="F57" s="7">
        <v>59</v>
      </c>
      <c r="G57" s="8">
        <v>0.24652777777777779</v>
      </c>
      <c r="H57" s="8">
        <v>0.34722222222222221</v>
      </c>
      <c r="I57" s="7">
        <v>15</v>
      </c>
      <c r="J57" s="7">
        <v>15</v>
      </c>
      <c r="K57" s="7">
        <v>0</v>
      </c>
      <c r="L57" s="7">
        <v>100</v>
      </c>
      <c r="M57" s="1" t="e">
        <f>VLOOKUP(Tabla18[[#This Row],[COD]],Circuitos[],2,0)</f>
        <v>#N/A</v>
      </c>
    </row>
    <row r="58" spans="1:13">
      <c r="A58" s="9" t="str">
        <f>Tabla18[[#This Row],[DIA]]&amp;"-"&amp;Tabla18[[#This Row],[NUM]]</f>
        <v>45759-649</v>
      </c>
      <c r="B58" s="6">
        <v>45759</v>
      </c>
      <c r="C58" s="7" t="s">
        <v>13</v>
      </c>
      <c r="D58" s="7" t="s">
        <v>252</v>
      </c>
      <c r="E58" s="7" t="s">
        <v>250</v>
      </c>
      <c r="F58" s="7">
        <v>649</v>
      </c>
      <c r="G58" s="8">
        <v>0.47916666666666669</v>
      </c>
      <c r="H58" s="8">
        <v>0.57986111111111116</v>
      </c>
      <c r="I58" s="7">
        <v>45</v>
      </c>
      <c r="J58" s="7">
        <v>45</v>
      </c>
      <c r="K58" s="7">
        <v>0</v>
      </c>
      <c r="L58" s="7">
        <v>100</v>
      </c>
      <c r="M58" s="1" t="e">
        <f>VLOOKUP(Tabla18[[#This Row],[COD]],Circuitos[],2,0)</f>
        <v>#N/A</v>
      </c>
    </row>
    <row r="59" spans="1:13">
      <c r="A59" s="9" t="str">
        <f>Tabla18[[#This Row],[DIA]]&amp;"-"&amp;Tabla18[[#This Row],[NUM]]</f>
        <v>45759-1333</v>
      </c>
      <c r="B59" s="6">
        <v>45759</v>
      </c>
      <c r="C59" s="7" t="s">
        <v>13</v>
      </c>
      <c r="D59" s="7" t="s">
        <v>192</v>
      </c>
      <c r="E59" s="7" t="s">
        <v>250</v>
      </c>
      <c r="F59" s="7">
        <v>1333</v>
      </c>
      <c r="G59" s="8">
        <v>0.67361111111111116</v>
      </c>
      <c r="H59" s="8">
        <v>0.79166666666666663</v>
      </c>
      <c r="I59" s="7">
        <v>42</v>
      </c>
      <c r="J59" s="7">
        <v>42</v>
      </c>
      <c r="K59" s="7">
        <v>0</v>
      </c>
      <c r="L59" s="7">
        <v>100</v>
      </c>
      <c r="M59" s="1" t="e">
        <f>VLOOKUP(Tabla18[[#This Row],[COD]],Circuitos[],2,0)</f>
        <v>#N/A</v>
      </c>
    </row>
    <row r="60" spans="1:13">
      <c r="A60" s="9" t="str">
        <f>Tabla18[[#This Row],[DIA]]&amp;"-"&amp;Tabla18[[#This Row],[NUM]]</f>
        <v>45759-1858</v>
      </c>
      <c r="B60" s="6">
        <v>45759</v>
      </c>
      <c r="C60" s="7" t="s">
        <v>13</v>
      </c>
      <c r="D60" s="7" t="s">
        <v>147</v>
      </c>
      <c r="E60" s="7" t="s">
        <v>181</v>
      </c>
      <c r="F60" s="7">
        <v>1858</v>
      </c>
      <c r="G60" s="8">
        <v>0.5</v>
      </c>
      <c r="H60" s="8">
        <v>0.71527777777777779</v>
      </c>
      <c r="I60" s="7">
        <v>20</v>
      </c>
      <c r="J60" s="7">
        <v>20</v>
      </c>
      <c r="K60" s="7">
        <v>0</v>
      </c>
      <c r="L60" s="7">
        <v>100</v>
      </c>
      <c r="M60" s="1" t="e">
        <f>VLOOKUP(Tabla18[[#This Row],[COD]],Circuitos[],2,0)</f>
        <v>#N/A</v>
      </c>
    </row>
    <row r="61" spans="1:13">
      <c r="A61" s="9" t="str">
        <f>Tabla18[[#This Row],[DIA]]&amp;"-"&amp;Tabla18[[#This Row],[NUM]]</f>
        <v>45759-1227</v>
      </c>
      <c r="B61" s="6">
        <v>45759</v>
      </c>
      <c r="C61" s="7" t="s">
        <v>13</v>
      </c>
      <c r="D61" s="7" t="s">
        <v>183</v>
      </c>
      <c r="E61" s="7" t="s">
        <v>1722</v>
      </c>
      <c r="F61" s="7">
        <v>1227</v>
      </c>
      <c r="G61" s="8">
        <v>0.29166666666666669</v>
      </c>
      <c r="H61" s="8">
        <v>0.49652777777777779</v>
      </c>
      <c r="I61" s="7">
        <v>20</v>
      </c>
      <c r="J61" s="7">
        <v>20</v>
      </c>
      <c r="K61" s="7">
        <v>0</v>
      </c>
      <c r="L61" s="7">
        <v>100</v>
      </c>
      <c r="M61" s="1" t="str">
        <f>VLOOKUP(Tabla18[[#This Row],[COD]],Circuitos[],2,0)</f>
        <v>Programas de Egipto</v>
      </c>
    </row>
    <row r="62" spans="1:13">
      <c r="A62" s="9" t="str">
        <f>Tabla18[[#This Row],[DIA]]&amp;"-"&amp;Tabla18[[#This Row],[NUM]]</f>
        <v>45759-7540</v>
      </c>
      <c r="B62" s="6">
        <v>45759</v>
      </c>
      <c r="C62" s="7" t="s">
        <v>13</v>
      </c>
      <c r="D62" s="7" t="s">
        <v>183</v>
      </c>
      <c r="E62" s="7" t="s">
        <v>278</v>
      </c>
      <c r="F62" s="7">
        <v>7540</v>
      </c>
      <c r="G62" s="8">
        <v>0.47916666666666669</v>
      </c>
      <c r="H62" s="8">
        <v>0.6875</v>
      </c>
      <c r="I62" s="7">
        <v>51</v>
      </c>
      <c r="J62" s="7">
        <v>48</v>
      </c>
      <c r="K62" s="7">
        <v>3</v>
      </c>
      <c r="L62" s="7">
        <v>94.117647058823536</v>
      </c>
      <c r="M62" s="1" t="str">
        <f>VLOOKUP(Tabla18[[#This Row],[COD]],Circuitos[],2,0)</f>
        <v>Programas de Egipto</v>
      </c>
    </row>
    <row r="63" spans="1:13">
      <c r="A63" s="9" t="str">
        <f>Tabla18[[#This Row],[DIA]]&amp;"-"&amp;Tabla18[[#This Row],[NUM]]</f>
        <v>45759-5341</v>
      </c>
      <c r="B63" s="6">
        <v>45759</v>
      </c>
      <c r="C63" s="7" t="s">
        <v>13</v>
      </c>
      <c r="D63" s="7" t="s">
        <v>183</v>
      </c>
      <c r="E63" s="7" t="s">
        <v>1723</v>
      </c>
      <c r="F63" s="7">
        <v>5341</v>
      </c>
      <c r="G63" s="8">
        <v>0.54166666666666663</v>
      </c>
      <c r="H63" s="8">
        <v>0.75</v>
      </c>
      <c r="I63" s="7">
        <v>16</v>
      </c>
      <c r="J63" s="7">
        <v>16</v>
      </c>
      <c r="K63" s="7">
        <v>0</v>
      </c>
      <c r="L63" s="7">
        <v>100</v>
      </c>
      <c r="M63" s="1" t="str">
        <f>VLOOKUP(Tabla18[[#This Row],[COD]],Circuitos[],2,0)</f>
        <v>Programas de Egipto</v>
      </c>
    </row>
    <row r="64" spans="1:13">
      <c r="A64" s="9" t="str">
        <f>Tabla18[[#This Row],[DIA]]&amp;"-"&amp;Tabla18[[#This Row],[NUM]]</f>
        <v>45759-1057</v>
      </c>
      <c r="B64" s="6">
        <v>45759</v>
      </c>
      <c r="C64" s="7" t="s">
        <v>13</v>
      </c>
      <c r="D64" s="7" t="s">
        <v>236</v>
      </c>
      <c r="E64" s="7" t="s">
        <v>1724</v>
      </c>
      <c r="F64" s="7">
        <v>1057</v>
      </c>
      <c r="G64" s="8">
        <v>0.57986111111111116</v>
      </c>
      <c r="H64" s="8">
        <v>0.69791666666666663</v>
      </c>
      <c r="I64" s="7">
        <v>40</v>
      </c>
      <c r="J64" s="7">
        <v>35</v>
      </c>
      <c r="K64" s="7">
        <v>5</v>
      </c>
      <c r="L64" s="7">
        <v>87.5</v>
      </c>
      <c r="M64" s="1" t="e">
        <f>VLOOKUP(Tabla18[[#This Row],[COD]],Circuitos[],2,0)</f>
        <v>#N/A</v>
      </c>
    </row>
    <row r="65" spans="1:13">
      <c r="A65" s="9" t="str">
        <f>Tabla18[[#This Row],[DIA]]&amp;"-"&amp;Tabla18[[#This Row],[NUM]]</f>
        <v>45759-897</v>
      </c>
      <c r="B65" s="6">
        <v>45759</v>
      </c>
      <c r="C65" s="7" t="s">
        <v>13</v>
      </c>
      <c r="D65" s="7" t="s">
        <v>277</v>
      </c>
      <c r="E65" s="7" t="s">
        <v>278</v>
      </c>
      <c r="F65" s="7">
        <v>897</v>
      </c>
      <c r="G65" s="8">
        <v>0.78472222222222221</v>
      </c>
      <c r="H65" s="8">
        <v>0.21180555555555555</v>
      </c>
      <c r="I65" s="7">
        <v>80</v>
      </c>
      <c r="J65" s="7">
        <v>80</v>
      </c>
      <c r="K65" s="7">
        <v>0</v>
      </c>
      <c r="L65" s="7">
        <v>100</v>
      </c>
      <c r="M65" s="1" t="str">
        <f>VLOOKUP(Tabla18[[#This Row],[COD]],Circuitos[],2,0)</f>
        <v>Uzbekistan, Ruta de la Seda I</v>
      </c>
    </row>
    <row r="66" spans="1:13">
      <c r="A66" s="9" t="str">
        <f>Tabla18[[#This Row],[DIA]]&amp;"-"&amp;Tabla18[[#This Row],[NUM]]</f>
        <v>45759-607</v>
      </c>
      <c r="B66" s="6">
        <v>45759</v>
      </c>
      <c r="C66" s="7" t="s">
        <v>13</v>
      </c>
      <c r="D66" s="7" t="s">
        <v>1618</v>
      </c>
      <c r="E66" s="7" t="s">
        <v>1725</v>
      </c>
      <c r="F66" s="7">
        <v>607</v>
      </c>
      <c r="G66" s="8">
        <v>2.4305555555555556E-2</v>
      </c>
      <c r="H66" s="8">
        <v>7.6388888888888895E-2</v>
      </c>
      <c r="I66" s="7">
        <v>15</v>
      </c>
      <c r="J66" s="7">
        <v>15</v>
      </c>
      <c r="K66" s="7">
        <v>0</v>
      </c>
      <c r="L66" s="7">
        <v>100</v>
      </c>
      <c r="M66" s="1" t="e">
        <f>VLOOKUP(Tabla18[[#This Row],[COD]],Circuitos[],2,0)</f>
        <v>#N/A</v>
      </c>
    </row>
    <row r="67" spans="1:13">
      <c r="A67" s="9" t="str">
        <f>Tabla18[[#This Row],[DIA]]&amp;"-"&amp;Tabla18[[#This Row],[NUM]]</f>
        <v>45759-795</v>
      </c>
      <c r="B67" s="6">
        <v>45759</v>
      </c>
      <c r="C67" s="7" t="s">
        <v>13</v>
      </c>
      <c r="D67" s="7" t="s">
        <v>247</v>
      </c>
      <c r="E67" s="7" t="s">
        <v>250</v>
      </c>
      <c r="F67" s="7">
        <v>795</v>
      </c>
      <c r="G67" s="8">
        <v>0.66666666666666663</v>
      </c>
      <c r="H67" s="8">
        <v>0.79166666666666663</v>
      </c>
      <c r="I67" s="7">
        <v>40</v>
      </c>
      <c r="J67" s="7">
        <v>40</v>
      </c>
      <c r="K67" s="7">
        <v>0</v>
      </c>
      <c r="L67" s="7">
        <v>100</v>
      </c>
      <c r="M67" s="1" t="e">
        <f>VLOOKUP(Tabla18[[#This Row],[COD]],Circuitos[],2,0)</f>
        <v>#N/A</v>
      </c>
    </row>
    <row r="68" spans="1:13">
      <c r="A68" s="9" t="str">
        <f>Tabla18[[#This Row],[DIA]]&amp;"-"&amp;Tabla18[[#This Row],[NUM]]</f>
        <v>45759-434</v>
      </c>
      <c r="B68" s="6">
        <v>45759</v>
      </c>
      <c r="C68" s="7" t="s">
        <v>13</v>
      </c>
      <c r="D68" s="7" t="s">
        <v>394</v>
      </c>
      <c r="E68" s="7" t="s">
        <v>395</v>
      </c>
      <c r="F68" s="7">
        <v>434</v>
      </c>
      <c r="G68" s="8">
        <v>0.64583333333333337</v>
      </c>
      <c r="H68" s="8">
        <v>0.79166666666666663</v>
      </c>
      <c r="I68" s="7">
        <v>26</v>
      </c>
      <c r="J68" s="7">
        <v>26</v>
      </c>
      <c r="K68" s="7">
        <v>0</v>
      </c>
      <c r="L68" s="7">
        <v>100</v>
      </c>
      <c r="M68" s="1" t="e">
        <f>VLOOKUP(Tabla18[[#This Row],[COD]],Circuitos[],2,0)</f>
        <v>#N/A</v>
      </c>
    </row>
    <row r="69" spans="1:13">
      <c r="A69" s="9" t="str">
        <f>Tabla18[[#This Row],[DIA]]&amp;"-"&amp;Tabla18[[#This Row],[NUM]]</f>
        <v>45759-1302</v>
      </c>
      <c r="B69" s="6">
        <v>45759</v>
      </c>
      <c r="C69" s="7" t="s">
        <v>22</v>
      </c>
      <c r="D69" s="7" t="s">
        <v>147</v>
      </c>
      <c r="E69" s="7" t="s">
        <v>181</v>
      </c>
      <c r="F69" s="7">
        <v>1302</v>
      </c>
      <c r="G69" s="8">
        <v>0.4826388888888889</v>
      </c>
      <c r="H69" s="8">
        <v>0.6875</v>
      </c>
      <c r="I69" s="7">
        <v>16</v>
      </c>
      <c r="J69" s="7">
        <v>6</v>
      </c>
      <c r="K69" s="7">
        <v>10</v>
      </c>
      <c r="L69" s="7">
        <v>37.5</v>
      </c>
      <c r="M69" s="1" t="e">
        <f>VLOOKUP(Tabla18[[#This Row],[COD]],Circuitos[],2,0)</f>
        <v>#N/A</v>
      </c>
    </row>
    <row r="70" spans="1:13">
      <c r="A70" s="9" t="str">
        <f>Tabla18[[#This Row],[DIA]]&amp;"-"&amp;Tabla18[[#This Row],[NUM]]</f>
        <v>45759-3921</v>
      </c>
      <c r="B70" s="6">
        <v>45759</v>
      </c>
      <c r="C70" s="7" t="s">
        <v>394</v>
      </c>
      <c r="D70" s="7" t="s">
        <v>555</v>
      </c>
      <c r="E70" s="7" t="s">
        <v>395</v>
      </c>
      <c r="F70" s="7">
        <v>3921</v>
      </c>
      <c r="G70" s="8">
        <v>0.82986111111111116</v>
      </c>
      <c r="H70" s="8">
        <v>0.86458333333333337</v>
      </c>
      <c r="I70" s="7">
        <v>35</v>
      </c>
      <c r="J70" s="7">
        <v>35</v>
      </c>
      <c r="K70" s="7">
        <v>0</v>
      </c>
      <c r="L70" s="7">
        <v>100</v>
      </c>
      <c r="M70" s="1" t="e">
        <f>VLOOKUP(Tabla18[[#This Row],[COD]],Circuitos[],2,0)</f>
        <v>#N/A</v>
      </c>
    </row>
    <row r="71" spans="1:13">
      <c r="A71" s="9" t="str">
        <f>Tabla18[[#This Row],[DIA]]&amp;"-"&amp;Tabla18[[#This Row],[NUM]]</f>
        <v>45760-108</v>
      </c>
      <c r="B71" s="6">
        <v>45760</v>
      </c>
      <c r="C71" s="7" t="s">
        <v>36</v>
      </c>
      <c r="D71" s="7" t="s">
        <v>354</v>
      </c>
      <c r="E71" s="7" t="s">
        <v>355</v>
      </c>
      <c r="F71" s="7">
        <v>108</v>
      </c>
      <c r="G71" s="8">
        <v>0.69097222222222221</v>
      </c>
      <c r="H71" s="8">
        <v>0.92361111111111116</v>
      </c>
      <c r="I71" s="7">
        <v>10</v>
      </c>
      <c r="J71" s="7">
        <v>10</v>
      </c>
      <c r="K71" s="7">
        <v>0</v>
      </c>
      <c r="L71" s="7">
        <v>100</v>
      </c>
      <c r="M71" s="1" t="e">
        <f>VLOOKUP(Tabla18[[#This Row],[COD]],Circuitos[],2,0)</f>
        <v>#N/A</v>
      </c>
    </row>
    <row r="72" spans="1:13">
      <c r="A72" s="9" t="str">
        <f>Tabla18[[#This Row],[DIA]]&amp;"-"&amp;Tabla18[[#This Row],[NUM]]</f>
        <v>45760-684</v>
      </c>
      <c r="B72" s="6">
        <v>45760</v>
      </c>
      <c r="C72" s="7" t="s">
        <v>36</v>
      </c>
      <c r="D72" s="7" t="s">
        <v>291</v>
      </c>
      <c r="E72" s="7" t="s">
        <v>292</v>
      </c>
      <c r="F72" s="7">
        <v>684</v>
      </c>
      <c r="G72" s="8">
        <v>0.60069444444444442</v>
      </c>
      <c r="H72" s="8">
        <v>0.79166666666666663</v>
      </c>
      <c r="I72" s="7">
        <v>4</v>
      </c>
      <c r="J72" s="7">
        <v>4</v>
      </c>
      <c r="K72" s="7">
        <v>0</v>
      </c>
      <c r="L72" s="7">
        <v>100</v>
      </c>
      <c r="M72" s="1" t="e">
        <f>VLOOKUP(Tabla18[[#This Row],[COD]],Circuitos[],2,0)</f>
        <v>#N/A</v>
      </c>
    </row>
    <row r="73" spans="1:13">
      <c r="A73" s="9" t="str">
        <f>Tabla18[[#This Row],[DIA]]&amp;"-"&amp;Tabla18[[#This Row],[NUM]]</f>
        <v>45760-650</v>
      </c>
      <c r="B73" s="6">
        <v>45760</v>
      </c>
      <c r="C73" s="7" t="s">
        <v>252</v>
      </c>
      <c r="D73" s="7" t="s">
        <v>13</v>
      </c>
      <c r="E73" s="7" t="s">
        <v>250</v>
      </c>
      <c r="F73" s="7">
        <v>650</v>
      </c>
      <c r="G73" s="8">
        <v>0.61458333333333337</v>
      </c>
      <c r="H73" s="8">
        <v>0.72222222222222221</v>
      </c>
      <c r="I73" s="7">
        <v>29</v>
      </c>
      <c r="J73" s="7">
        <v>29</v>
      </c>
      <c r="K73" s="7">
        <v>0</v>
      </c>
      <c r="L73" s="7">
        <v>100</v>
      </c>
      <c r="M73" s="1" t="e">
        <f>VLOOKUP(Tabla18[[#This Row],[COD]],Circuitos[],2,0)</f>
        <v>#N/A</v>
      </c>
    </row>
    <row r="74" spans="1:13">
      <c r="A74" s="9" t="str">
        <f>Tabla18[[#This Row],[DIA]]&amp;"-"&amp;Tabla18[[#This Row],[NUM]]</f>
        <v>45760-1305</v>
      </c>
      <c r="B74" s="6">
        <v>45760</v>
      </c>
      <c r="C74" s="7" t="s">
        <v>147</v>
      </c>
      <c r="D74" s="7" t="s">
        <v>33</v>
      </c>
      <c r="E74" s="7" t="s">
        <v>181</v>
      </c>
      <c r="F74" s="7">
        <v>1305</v>
      </c>
      <c r="G74" s="8">
        <v>0.55208333333333337</v>
      </c>
      <c r="H74" s="8">
        <v>0.70833333333333337</v>
      </c>
      <c r="I74" s="7">
        <v>8</v>
      </c>
      <c r="J74" s="7">
        <v>1</v>
      </c>
      <c r="K74" s="7">
        <v>7</v>
      </c>
      <c r="L74" s="7">
        <v>12.5</v>
      </c>
      <c r="M74" s="1" t="e">
        <f>VLOOKUP(Tabla18[[#This Row],[COD]],Circuitos[],2,0)</f>
        <v>#N/A</v>
      </c>
    </row>
    <row r="75" spans="1:13">
      <c r="A75" s="9" t="str">
        <f>Tabla18[[#This Row],[DIA]]&amp;"-"&amp;Tabla18[[#This Row],[NUM]]</f>
        <v>45760-1855</v>
      </c>
      <c r="B75" s="6">
        <v>45760</v>
      </c>
      <c r="C75" s="7" t="s">
        <v>147</v>
      </c>
      <c r="D75" s="7" t="s">
        <v>36</v>
      </c>
      <c r="E75" s="7" t="s">
        <v>181</v>
      </c>
      <c r="F75" s="7">
        <v>1855</v>
      </c>
      <c r="G75" s="8">
        <v>0.59722222222222221</v>
      </c>
      <c r="H75" s="8">
        <v>0.71180555555555558</v>
      </c>
      <c r="I75" s="7">
        <v>8</v>
      </c>
      <c r="J75" s="7">
        <v>8</v>
      </c>
      <c r="K75" s="7">
        <v>0</v>
      </c>
      <c r="L75" s="7">
        <v>100</v>
      </c>
      <c r="M75" s="1" t="e">
        <f>VLOOKUP(Tabla18[[#This Row],[COD]],Circuitos[],2,0)</f>
        <v>#N/A</v>
      </c>
    </row>
    <row r="76" spans="1:13">
      <c r="A76" s="9" t="str">
        <f>Tabla18[[#This Row],[DIA]]&amp;"-"&amp;Tabla18[[#This Row],[NUM]]</f>
        <v>45760-1317</v>
      </c>
      <c r="B76" s="6">
        <v>45760</v>
      </c>
      <c r="C76" s="7" t="s">
        <v>147</v>
      </c>
      <c r="D76" s="7" t="s">
        <v>37</v>
      </c>
      <c r="E76" s="7" t="s">
        <v>181</v>
      </c>
      <c r="F76" s="7">
        <v>1317</v>
      </c>
      <c r="G76" s="8">
        <v>0.58680555555555558</v>
      </c>
      <c r="H76" s="8">
        <v>0.72569444444444442</v>
      </c>
      <c r="I76" s="7">
        <v>9</v>
      </c>
      <c r="J76" s="7">
        <v>8</v>
      </c>
      <c r="K76" s="7">
        <v>1</v>
      </c>
      <c r="L76" s="7">
        <v>88.888888888888886</v>
      </c>
      <c r="M76" s="1" t="e">
        <f>VLOOKUP(Tabla18[[#This Row],[COD]],Circuitos[],2,0)</f>
        <v>#N/A</v>
      </c>
    </row>
    <row r="77" spans="1:13">
      <c r="A77" s="9" t="str">
        <f>Tabla18[[#This Row],[DIA]]&amp;"-"&amp;Tabla18[[#This Row],[NUM]]</f>
        <v>45760-1859</v>
      </c>
      <c r="B77" s="6">
        <v>45760</v>
      </c>
      <c r="C77" s="7" t="s">
        <v>147</v>
      </c>
      <c r="D77" s="7" t="s">
        <v>13</v>
      </c>
      <c r="E77" s="7" t="s">
        <v>181</v>
      </c>
      <c r="F77" s="7">
        <v>1859</v>
      </c>
      <c r="G77" s="8">
        <v>0.55208333333333337</v>
      </c>
      <c r="H77" s="8">
        <v>0.70138888888888884</v>
      </c>
      <c r="I77" s="7">
        <v>20</v>
      </c>
      <c r="J77" s="7">
        <v>20</v>
      </c>
      <c r="K77" s="7">
        <v>0</v>
      </c>
      <c r="L77" s="7">
        <v>100</v>
      </c>
      <c r="M77" s="1" t="e">
        <f>VLOOKUP(Tabla18[[#This Row],[COD]],Circuitos[],2,0)</f>
        <v>#N/A</v>
      </c>
    </row>
    <row r="78" spans="1:13">
      <c r="A78" s="9" t="str">
        <f>Tabla18[[#This Row],[DIA]]&amp;"-"&amp;Tabla18[[#This Row],[NUM]]</f>
        <v>45760-1313</v>
      </c>
      <c r="B78" s="6">
        <v>45760</v>
      </c>
      <c r="C78" s="7" t="s">
        <v>147</v>
      </c>
      <c r="D78" s="7" t="s">
        <v>22</v>
      </c>
      <c r="E78" s="7" t="s">
        <v>181</v>
      </c>
      <c r="F78" s="7">
        <v>1313</v>
      </c>
      <c r="G78" s="8">
        <v>0.59722222222222221</v>
      </c>
      <c r="H78" s="8">
        <v>0.72569444444444442</v>
      </c>
      <c r="I78" s="7">
        <v>10</v>
      </c>
      <c r="J78" s="7">
        <v>10</v>
      </c>
      <c r="K78" s="7">
        <v>0</v>
      </c>
      <c r="L78" s="7">
        <v>100</v>
      </c>
      <c r="M78" s="1" t="e">
        <f>VLOOKUP(Tabla18[[#This Row],[COD]],Circuitos[],2,0)</f>
        <v>#N/A</v>
      </c>
    </row>
    <row r="79" spans="1:13">
      <c r="A79" s="9" t="str">
        <f>Tabla18[[#This Row],[DIA]]&amp;"-"&amp;Tabla18[[#This Row],[NUM]]</f>
        <v>45760-110</v>
      </c>
      <c r="B79" s="6">
        <v>45760</v>
      </c>
      <c r="C79" s="7" t="s">
        <v>13</v>
      </c>
      <c r="D79" s="7" t="s">
        <v>354</v>
      </c>
      <c r="E79" s="7" t="s">
        <v>355</v>
      </c>
      <c r="F79" s="7">
        <v>110</v>
      </c>
      <c r="G79" s="8">
        <v>0.69097222222222221</v>
      </c>
      <c r="H79" s="8">
        <v>0.94791666666666663</v>
      </c>
      <c r="I79" s="7">
        <v>20</v>
      </c>
      <c r="J79" s="7">
        <v>20</v>
      </c>
      <c r="K79" s="7">
        <v>0</v>
      </c>
      <c r="L79" s="7">
        <v>100</v>
      </c>
      <c r="M79" s="1" t="e">
        <f>VLOOKUP(Tabla18[[#This Row],[COD]],Circuitos[],2,0)</f>
        <v>#N/A</v>
      </c>
    </row>
    <row r="80" spans="1:13">
      <c r="A80" s="9" t="str">
        <f>Tabla18[[#This Row],[DIA]]&amp;"-"&amp;Tabla18[[#This Row],[NUM]]</f>
        <v>45760-686</v>
      </c>
      <c r="B80" s="6">
        <v>45760</v>
      </c>
      <c r="C80" s="7" t="s">
        <v>13</v>
      </c>
      <c r="D80" s="7" t="s">
        <v>291</v>
      </c>
      <c r="E80" s="7" t="s">
        <v>292</v>
      </c>
      <c r="F80" s="7">
        <v>686</v>
      </c>
      <c r="G80" s="8">
        <v>0.71527777777777779</v>
      </c>
      <c r="H80" s="8">
        <v>0.92013888888888884</v>
      </c>
      <c r="I80" s="7">
        <v>35</v>
      </c>
      <c r="J80" s="7">
        <v>33</v>
      </c>
      <c r="K80" s="7">
        <v>2</v>
      </c>
      <c r="L80" s="7">
        <v>94.285714285714292</v>
      </c>
      <c r="M80" s="1" t="e">
        <f>VLOOKUP(Tabla18[[#This Row],[COD]],Circuitos[],2,0)</f>
        <v>#N/A</v>
      </c>
    </row>
    <row r="81" spans="1:13">
      <c r="A81" s="9" t="str">
        <f>Tabla18[[#This Row],[DIA]]&amp;"-"&amp;Tabla18[[#This Row],[NUM]]</f>
        <v>45760-349</v>
      </c>
      <c r="B81" s="6">
        <v>45760</v>
      </c>
      <c r="C81" s="7" t="s">
        <v>291</v>
      </c>
      <c r="D81" s="7" t="s">
        <v>214</v>
      </c>
      <c r="E81" s="7" t="s">
        <v>292</v>
      </c>
      <c r="F81" s="7">
        <v>349</v>
      </c>
      <c r="G81" s="8">
        <v>0.96875</v>
      </c>
      <c r="H81" s="8">
        <v>0.99930555555555556</v>
      </c>
      <c r="I81" s="7">
        <v>39</v>
      </c>
      <c r="J81" s="7">
        <v>37</v>
      </c>
      <c r="K81" s="7">
        <v>2</v>
      </c>
      <c r="L81" s="7">
        <v>94.871794871794876</v>
      </c>
      <c r="M81" s="1" t="e">
        <f>VLOOKUP(Tabla18[[#This Row],[COD]],Circuitos[],2,0)</f>
        <v>#N/A</v>
      </c>
    </row>
    <row r="82" spans="1:13">
      <c r="A82" s="9" t="str">
        <f>Tabla18[[#This Row],[DIA]]&amp;"-"&amp;Tabla18[[#This Row],[NUM]]</f>
        <v>45761-920</v>
      </c>
      <c r="B82" s="6">
        <v>45761</v>
      </c>
      <c r="C82" s="7" t="s">
        <v>185</v>
      </c>
      <c r="D82" s="7" t="s">
        <v>13</v>
      </c>
      <c r="E82" s="7" t="s">
        <v>186</v>
      </c>
      <c r="F82" s="7">
        <v>920</v>
      </c>
      <c r="G82" s="8">
        <v>0.63888888888888884</v>
      </c>
      <c r="H82" s="8">
        <v>0.78125</v>
      </c>
      <c r="I82" s="7">
        <v>24</v>
      </c>
      <c r="J82" s="7">
        <v>19</v>
      </c>
      <c r="K82" s="7">
        <v>5</v>
      </c>
      <c r="L82" s="7">
        <v>79.166666666666671</v>
      </c>
      <c r="M82" s="1" t="e">
        <f>VLOOKUP(Tabla18[[#This Row],[COD]],Circuitos[],2,0)</f>
        <v>#N/A</v>
      </c>
    </row>
    <row r="83" spans="1:13">
      <c r="A83" s="9" t="str">
        <f>Tabla18[[#This Row],[DIA]]&amp;"-"&amp;Tabla18[[#This Row],[NUM]]</f>
        <v>45763-2333</v>
      </c>
      <c r="B83" s="6">
        <v>45763</v>
      </c>
      <c r="C83" s="7" t="s">
        <v>185</v>
      </c>
      <c r="D83" s="7" t="s">
        <v>147</v>
      </c>
      <c r="E83" s="7" t="s">
        <v>181</v>
      </c>
      <c r="F83" s="7">
        <v>2333</v>
      </c>
      <c r="G83" s="8">
        <v>0.79513888888888884</v>
      </c>
      <c r="H83" s="8">
        <v>0.85763888888888884</v>
      </c>
      <c r="I83" s="7">
        <v>40</v>
      </c>
      <c r="J83" s="7">
        <v>0</v>
      </c>
      <c r="K83" s="7">
        <v>40</v>
      </c>
      <c r="L83" s="7">
        <v>0</v>
      </c>
      <c r="M83" s="1" t="e">
        <f>VLOOKUP(Tabla18[[#This Row],[COD]],Circuitos[],2,0)</f>
        <v>#N/A</v>
      </c>
    </row>
    <row r="84" spans="1:13">
      <c r="A84" s="9" t="str">
        <f>Tabla18[[#This Row],[DIA]]&amp;"-"&amp;Tabla18[[#This Row],[NUM]]</f>
        <v>45763-8055</v>
      </c>
      <c r="B84" s="6">
        <v>45763</v>
      </c>
      <c r="C84" s="7" t="s">
        <v>175</v>
      </c>
      <c r="D84" s="7" t="s">
        <v>173</v>
      </c>
      <c r="E84" s="7" t="s">
        <v>1722</v>
      </c>
      <c r="F84" s="7">
        <v>8055</v>
      </c>
      <c r="G84" s="8">
        <v>0.5625</v>
      </c>
      <c r="H84" s="8">
        <v>0.61458333333333337</v>
      </c>
      <c r="I84" s="7">
        <v>56</v>
      </c>
      <c r="J84" s="7">
        <v>46</v>
      </c>
      <c r="K84" s="7">
        <v>10</v>
      </c>
      <c r="L84" s="7">
        <v>82.142857142857139</v>
      </c>
      <c r="M84" s="1" t="e">
        <f>VLOOKUP(Tabla18[[#This Row],[COD]],Circuitos[],2,0)</f>
        <v>#N/A</v>
      </c>
    </row>
    <row r="85" spans="1:13">
      <c r="A85" s="9" t="str">
        <f>Tabla18[[#This Row],[DIA]]&amp;"-"&amp;Tabla18[[#This Row],[NUM]]</f>
        <v>45763-87</v>
      </c>
      <c r="B85" s="6">
        <v>45763</v>
      </c>
      <c r="C85" s="7" t="s">
        <v>175</v>
      </c>
      <c r="D85" s="7" t="s">
        <v>173</v>
      </c>
      <c r="E85" s="7" t="s">
        <v>1726</v>
      </c>
      <c r="F85" s="7">
        <v>87</v>
      </c>
      <c r="G85" s="8">
        <v>0.80208333333333337</v>
      </c>
      <c r="H85" s="8">
        <v>0.86111111111111116</v>
      </c>
      <c r="I85" s="7">
        <v>51</v>
      </c>
      <c r="J85" s="7">
        <v>48</v>
      </c>
      <c r="K85" s="7">
        <v>3</v>
      </c>
      <c r="L85" s="7">
        <v>94.117647058823536</v>
      </c>
      <c r="M85" s="1" t="e">
        <f>VLOOKUP(Tabla18[[#This Row],[COD]],Circuitos[],2,0)</f>
        <v>#N/A</v>
      </c>
    </row>
    <row r="86" spans="1:13">
      <c r="A86" s="9" t="str">
        <f>Tabla18[[#This Row],[DIA]]&amp;"-"&amp;Tabla18[[#This Row],[NUM]]</f>
        <v>45763-1318</v>
      </c>
      <c r="B86" s="6">
        <v>45763</v>
      </c>
      <c r="C86" s="7" t="s">
        <v>37</v>
      </c>
      <c r="D86" s="7" t="s">
        <v>147</v>
      </c>
      <c r="E86" s="7" t="s">
        <v>181</v>
      </c>
      <c r="F86" s="7">
        <v>1318</v>
      </c>
      <c r="G86" s="8">
        <v>0.76736111111111116</v>
      </c>
      <c r="H86" s="8">
        <v>0.97916666666666663</v>
      </c>
      <c r="I86" s="7">
        <v>20</v>
      </c>
      <c r="J86" s="7">
        <v>19</v>
      </c>
      <c r="K86" s="7">
        <v>1</v>
      </c>
      <c r="L86" s="7">
        <v>95</v>
      </c>
      <c r="M86" s="1" t="e">
        <f>VLOOKUP(Tabla18[[#This Row],[COD]],Circuitos[],2,0)</f>
        <v>#N/A</v>
      </c>
    </row>
    <row r="87" spans="1:13">
      <c r="A87" s="9" t="str">
        <f>Tabla18[[#This Row],[DIA]]&amp;"-"&amp;Tabla18[[#This Row],[NUM]]</f>
        <v>45763-801</v>
      </c>
      <c r="B87" s="6">
        <v>45763</v>
      </c>
      <c r="C87" s="7" t="s">
        <v>37</v>
      </c>
      <c r="D87" s="7" t="s">
        <v>229</v>
      </c>
      <c r="E87" s="7" t="s">
        <v>189</v>
      </c>
      <c r="F87" s="7">
        <v>801</v>
      </c>
      <c r="G87" s="8">
        <v>0.75</v>
      </c>
      <c r="H87" s="8">
        <v>0.88194444444444442</v>
      </c>
      <c r="I87" s="7">
        <v>78</v>
      </c>
      <c r="J87" s="7">
        <v>78</v>
      </c>
      <c r="K87" s="7">
        <v>0</v>
      </c>
      <c r="L87" s="7">
        <v>100</v>
      </c>
      <c r="M87" s="1" t="e">
        <f>VLOOKUP(Tabla18[[#This Row],[COD]],Circuitos[],2,0)</f>
        <v>#N/A</v>
      </c>
    </row>
    <row r="88" spans="1:13">
      <c r="A88" s="9" t="str">
        <f>Tabla18[[#This Row],[DIA]]&amp;"-"&amp;Tabla18[[#This Row],[NUM]]</f>
        <v>45763-817</v>
      </c>
      <c r="B88" s="6">
        <v>45763</v>
      </c>
      <c r="C88" s="7" t="s">
        <v>37</v>
      </c>
      <c r="D88" s="7" t="s">
        <v>239</v>
      </c>
      <c r="E88" s="7" t="s">
        <v>189</v>
      </c>
      <c r="F88" s="7">
        <v>817</v>
      </c>
      <c r="G88" s="8">
        <v>0.75</v>
      </c>
      <c r="H88" s="8">
        <v>0.82291666666666663</v>
      </c>
      <c r="I88" s="7">
        <v>85</v>
      </c>
      <c r="J88" s="7">
        <v>85</v>
      </c>
      <c r="K88" s="7">
        <v>0</v>
      </c>
      <c r="L88" s="7">
        <v>100</v>
      </c>
      <c r="M88" s="1" t="e">
        <f>VLOOKUP(Tabla18[[#This Row],[COD]],Circuitos[],2,0)</f>
        <v>#N/A</v>
      </c>
    </row>
    <row r="89" spans="1:13">
      <c r="A89" s="9" t="str">
        <f>Tabla18[[#This Row],[DIA]]&amp;"-"&amp;Tabla18[[#This Row],[NUM]]</f>
        <v>45763-4376</v>
      </c>
      <c r="B89" s="6">
        <v>45763</v>
      </c>
      <c r="C89" s="7" t="s">
        <v>51</v>
      </c>
      <c r="D89" s="7" t="s">
        <v>236</v>
      </c>
      <c r="E89" s="7" t="s">
        <v>1724</v>
      </c>
      <c r="F89" s="7">
        <v>4376</v>
      </c>
      <c r="G89" s="8">
        <v>0.78472222222222221</v>
      </c>
      <c r="H89" s="8">
        <v>0.91319444444444442</v>
      </c>
      <c r="I89" s="7">
        <v>20</v>
      </c>
      <c r="J89" s="7">
        <v>6</v>
      </c>
      <c r="K89" s="7">
        <v>14</v>
      </c>
      <c r="L89" s="7">
        <v>30</v>
      </c>
      <c r="M89" s="1" t="e">
        <f>VLOOKUP(Tabla18[[#This Row],[COD]],Circuitos[],2,0)</f>
        <v>#N/A</v>
      </c>
    </row>
    <row r="90" spans="1:13">
      <c r="A90" s="9" t="str">
        <f>Tabla18[[#This Row],[DIA]]&amp;"-"&amp;Tabla18[[#This Row],[NUM]]</f>
        <v>45763-526</v>
      </c>
      <c r="B90" s="6">
        <v>45763</v>
      </c>
      <c r="C90" s="7" t="s">
        <v>52</v>
      </c>
      <c r="D90" s="7" t="s">
        <v>147</v>
      </c>
      <c r="E90" s="7" t="s">
        <v>221</v>
      </c>
      <c r="F90" s="7">
        <v>526</v>
      </c>
      <c r="G90" s="8">
        <v>0.79166666666666663</v>
      </c>
      <c r="H90" s="8">
        <v>6.9444444444444441E-3</v>
      </c>
      <c r="I90" s="7">
        <v>80</v>
      </c>
      <c r="J90" s="7">
        <v>61</v>
      </c>
      <c r="K90" s="7">
        <v>19</v>
      </c>
      <c r="L90" s="7">
        <v>76.25</v>
      </c>
      <c r="M90" s="1" t="e">
        <f>VLOOKUP(Tabla18[[#This Row],[COD]],Circuitos[],2,0)</f>
        <v>#N/A</v>
      </c>
    </row>
    <row r="91" spans="1:13">
      <c r="A91" s="9" t="str">
        <f>Tabla18[[#This Row],[DIA]]&amp;"-"&amp;Tabla18[[#This Row],[NUM]]</f>
        <v>45763-624</v>
      </c>
      <c r="B91" s="6">
        <v>45763</v>
      </c>
      <c r="C91" s="7" t="s">
        <v>30</v>
      </c>
      <c r="D91" s="7" t="s">
        <v>147</v>
      </c>
      <c r="E91" s="7" t="s">
        <v>218</v>
      </c>
      <c r="F91" s="7">
        <v>624</v>
      </c>
      <c r="G91" s="8">
        <v>0.79166666666666663</v>
      </c>
      <c r="H91" s="8">
        <v>1.0416666666666666E-2</v>
      </c>
      <c r="I91" s="7">
        <v>88</v>
      </c>
      <c r="J91" s="7">
        <v>85</v>
      </c>
      <c r="K91" s="7">
        <v>3</v>
      </c>
      <c r="L91" s="7">
        <v>96.590909090909093</v>
      </c>
      <c r="M91" s="1" t="e">
        <f>VLOOKUP(Tabla18[[#This Row],[COD]],Circuitos[],2,0)</f>
        <v>#N/A</v>
      </c>
    </row>
    <row r="92" spans="1:13">
      <c r="A92" s="9" t="str">
        <f>Tabla18[[#This Row],[DIA]]&amp;"-"&amp;Tabla18[[#This Row],[NUM]]</f>
        <v>45763-1860</v>
      </c>
      <c r="B92" s="6">
        <v>45763</v>
      </c>
      <c r="C92" s="7" t="s">
        <v>13</v>
      </c>
      <c r="D92" s="7" t="s">
        <v>147</v>
      </c>
      <c r="E92" s="7" t="s">
        <v>181</v>
      </c>
      <c r="F92" s="7">
        <v>1860</v>
      </c>
      <c r="G92" s="8">
        <v>0.76388888888888884</v>
      </c>
      <c r="H92" s="8">
        <v>0.98263888888888884</v>
      </c>
      <c r="I92" s="7">
        <v>20</v>
      </c>
      <c r="J92" s="7">
        <v>20</v>
      </c>
      <c r="K92" s="7">
        <v>0</v>
      </c>
      <c r="L92" s="7">
        <v>100</v>
      </c>
      <c r="M92" s="1" t="e">
        <f>VLOOKUP(Tabla18[[#This Row],[COD]],Circuitos[],2,0)</f>
        <v>#N/A</v>
      </c>
    </row>
    <row r="93" spans="1:13">
      <c r="A93" s="9" t="str">
        <f>Tabla18[[#This Row],[DIA]]&amp;"-"&amp;Tabla18[[#This Row],[NUM]]</f>
        <v>45763-725</v>
      </c>
      <c r="B93" s="6">
        <v>45763</v>
      </c>
      <c r="C93" s="7" t="s">
        <v>13</v>
      </c>
      <c r="D93" s="7" t="s">
        <v>551</v>
      </c>
      <c r="E93" s="7" t="s">
        <v>250</v>
      </c>
      <c r="F93" s="7">
        <v>725</v>
      </c>
      <c r="G93" s="8">
        <v>0.73958333333333337</v>
      </c>
      <c r="H93" s="8">
        <v>0.79861111111111116</v>
      </c>
      <c r="I93" s="7">
        <v>20</v>
      </c>
      <c r="J93" s="7">
        <v>13</v>
      </c>
      <c r="K93" s="7">
        <v>7</v>
      </c>
      <c r="L93" s="7">
        <v>65</v>
      </c>
      <c r="M93" s="1" t="e">
        <f>VLOOKUP(Tabla18[[#This Row],[COD]],Circuitos[],2,0)</f>
        <v>#N/A</v>
      </c>
    </row>
    <row r="94" spans="1:13">
      <c r="A94" s="9" t="str">
        <f>Tabla18[[#This Row],[DIA]]&amp;"-"&amp;Tabla18[[#This Row],[NUM]]</f>
        <v>45763-827</v>
      </c>
      <c r="B94" s="6">
        <v>45763</v>
      </c>
      <c r="C94" s="7" t="s">
        <v>54</v>
      </c>
      <c r="D94" s="7" t="s">
        <v>241</v>
      </c>
      <c r="E94" s="7" t="s">
        <v>189</v>
      </c>
      <c r="F94" s="7">
        <v>827</v>
      </c>
      <c r="G94" s="8">
        <v>0.70833333333333337</v>
      </c>
      <c r="H94" s="8">
        <v>0.76041666666666663</v>
      </c>
      <c r="I94" s="7">
        <v>85</v>
      </c>
      <c r="J94" s="7">
        <v>85</v>
      </c>
      <c r="K94" s="7">
        <v>0</v>
      </c>
      <c r="L94" s="7">
        <v>100</v>
      </c>
      <c r="M94" s="1" t="e">
        <f>VLOOKUP(Tabla18[[#This Row],[COD]],Circuitos[],2,0)</f>
        <v>#N/A</v>
      </c>
    </row>
    <row r="95" spans="1:13">
      <c r="A95" s="9" t="str">
        <f>Tabla18[[#This Row],[DIA]]&amp;"-"&amp;Tabla18[[#This Row],[NUM]]</f>
        <v>45763-822</v>
      </c>
      <c r="B95" s="6">
        <v>45763</v>
      </c>
      <c r="C95" s="7" t="s">
        <v>81</v>
      </c>
      <c r="D95" s="7" t="s">
        <v>198</v>
      </c>
      <c r="E95" s="7" t="s">
        <v>189</v>
      </c>
      <c r="F95" s="7">
        <v>822</v>
      </c>
      <c r="G95" s="8">
        <v>0.75</v>
      </c>
      <c r="H95" s="8">
        <v>0.86458333333333337</v>
      </c>
      <c r="I95" s="7">
        <v>97</v>
      </c>
      <c r="J95" s="7">
        <v>97</v>
      </c>
      <c r="K95" s="7">
        <v>0</v>
      </c>
      <c r="L95" s="7">
        <v>100</v>
      </c>
      <c r="M95" s="1" t="e">
        <f>VLOOKUP(Tabla18[[#This Row],[COD]],Circuitos[],2,0)</f>
        <v>#N/A</v>
      </c>
    </row>
    <row r="96" spans="1:13">
      <c r="A96" s="9" t="str">
        <f>Tabla18[[#This Row],[DIA]]&amp;"-"&amp;Tabla18[[#This Row],[NUM]]</f>
        <v>45763-813</v>
      </c>
      <c r="B96" s="6">
        <v>45763</v>
      </c>
      <c r="C96" s="7" t="s">
        <v>20</v>
      </c>
      <c r="D96" s="7" t="s">
        <v>241</v>
      </c>
      <c r="E96" s="7" t="s">
        <v>189</v>
      </c>
      <c r="F96" s="7">
        <v>813</v>
      </c>
      <c r="G96" s="8">
        <v>0.82638888888888884</v>
      </c>
      <c r="H96" s="8">
        <v>0.875</v>
      </c>
      <c r="I96" s="7">
        <v>85</v>
      </c>
      <c r="J96" s="7">
        <v>85</v>
      </c>
      <c r="K96" s="7">
        <v>0</v>
      </c>
      <c r="L96" s="7">
        <v>100</v>
      </c>
      <c r="M96" s="1" t="e">
        <f>VLOOKUP(Tabla18[[#This Row],[COD]],Circuitos[],2,0)</f>
        <v>#N/A</v>
      </c>
    </row>
    <row r="97" spans="1:13">
      <c r="A97" s="9" t="str">
        <f>Tabla18[[#This Row],[DIA]]&amp;"-"&amp;Tabla18[[#This Row],[NUM]]</f>
        <v>45763-839</v>
      </c>
      <c r="B97" s="6">
        <v>45763</v>
      </c>
      <c r="C97" s="7" t="s">
        <v>44</v>
      </c>
      <c r="D97" s="7" t="s">
        <v>780</v>
      </c>
      <c r="E97" s="7" t="s">
        <v>189</v>
      </c>
      <c r="F97" s="7">
        <v>839</v>
      </c>
      <c r="G97" s="8">
        <v>0.75</v>
      </c>
      <c r="H97" s="8">
        <v>0.90625</v>
      </c>
      <c r="I97" s="7">
        <v>85</v>
      </c>
      <c r="J97" s="7">
        <v>78</v>
      </c>
      <c r="K97" s="7">
        <v>7</v>
      </c>
      <c r="L97" s="7">
        <v>91.764705882352942</v>
      </c>
      <c r="M97" s="1" t="e">
        <f>VLOOKUP(Tabla18[[#This Row],[COD]],Circuitos[],2,0)</f>
        <v>#N/A</v>
      </c>
    </row>
    <row r="98" spans="1:13">
      <c r="A98" s="9" t="str">
        <f>Tabla18[[#This Row],[DIA]]&amp;"-"&amp;Tabla18[[#This Row],[NUM]]</f>
        <v>45763-520</v>
      </c>
      <c r="B98" s="6">
        <v>45763</v>
      </c>
      <c r="C98" s="7" t="s">
        <v>44</v>
      </c>
      <c r="D98" s="7" t="s">
        <v>147</v>
      </c>
      <c r="E98" s="7" t="s">
        <v>221</v>
      </c>
      <c r="F98" s="7">
        <v>520</v>
      </c>
      <c r="G98" s="8">
        <v>0.83333333333333337</v>
      </c>
      <c r="H98" s="8">
        <v>5.5555555555555552E-2</v>
      </c>
      <c r="I98" s="7">
        <v>80</v>
      </c>
      <c r="J98" s="7">
        <v>80</v>
      </c>
      <c r="K98" s="7">
        <v>0</v>
      </c>
      <c r="L98" s="7">
        <v>100</v>
      </c>
      <c r="M98" s="1" t="e">
        <f>VLOOKUP(Tabla18[[#This Row],[COD]],Circuitos[],2,0)</f>
        <v>#N/A</v>
      </c>
    </row>
    <row r="99" spans="1:13">
      <c r="A99" s="9" t="str">
        <f>Tabla18[[#This Row],[DIA]]&amp;"-"&amp;Tabla18[[#This Row],[NUM]]</f>
        <v>45763-805</v>
      </c>
      <c r="B99" s="6">
        <v>45763</v>
      </c>
      <c r="C99" s="7" t="s">
        <v>57</v>
      </c>
      <c r="D99" s="7" t="s">
        <v>209</v>
      </c>
      <c r="E99" s="7" t="s">
        <v>189</v>
      </c>
      <c r="F99" s="7">
        <v>805</v>
      </c>
      <c r="G99" s="8">
        <v>0.70833333333333337</v>
      </c>
      <c r="H99" s="8">
        <v>0.82291666666666663</v>
      </c>
      <c r="I99" s="7">
        <v>85</v>
      </c>
      <c r="J99" s="7">
        <v>85</v>
      </c>
      <c r="K99" s="7">
        <v>0</v>
      </c>
      <c r="L99" s="7">
        <v>100</v>
      </c>
      <c r="M99" s="1" t="e">
        <f>VLOOKUP(Tabla18[[#This Row],[COD]],Circuitos[],2,0)</f>
        <v>#N/A</v>
      </c>
    </row>
    <row r="100" spans="1:13">
      <c r="A100" s="9" t="str">
        <f>Tabla18[[#This Row],[DIA]]&amp;"-"&amp;Tabla18[[#This Row],[NUM]]</f>
        <v>45763-809</v>
      </c>
      <c r="B100" s="6">
        <v>45763</v>
      </c>
      <c r="C100" s="7" t="s">
        <v>57</v>
      </c>
      <c r="D100" s="7" t="s">
        <v>234</v>
      </c>
      <c r="E100" s="7" t="s">
        <v>189</v>
      </c>
      <c r="F100" s="7">
        <v>809</v>
      </c>
      <c r="G100" s="8">
        <v>0.75</v>
      </c>
      <c r="H100" s="8">
        <v>0.86111111111111116</v>
      </c>
      <c r="I100" s="7">
        <v>85</v>
      </c>
      <c r="J100" s="7">
        <v>85</v>
      </c>
      <c r="K100" s="7">
        <v>0</v>
      </c>
      <c r="L100" s="7">
        <v>100</v>
      </c>
      <c r="M100" s="1" t="e">
        <f>VLOOKUP(Tabla18[[#This Row],[COD]],Circuitos[],2,0)</f>
        <v>#N/A</v>
      </c>
    </row>
    <row r="101" spans="1:13">
      <c r="A101" s="9" t="str">
        <f>Tabla18[[#This Row],[DIA]]&amp;"-"&amp;Tabla18[[#This Row],[NUM]]</f>
        <v>45763-847</v>
      </c>
      <c r="B101" s="6">
        <v>45763</v>
      </c>
      <c r="C101" s="7" t="s">
        <v>29</v>
      </c>
      <c r="D101" s="7" t="s">
        <v>229</v>
      </c>
      <c r="E101" s="7" t="s">
        <v>189</v>
      </c>
      <c r="F101" s="7">
        <v>847</v>
      </c>
      <c r="G101" s="8">
        <v>0.75</v>
      </c>
      <c r="H101" s="8">
        <v>0.88888888888888884</v>
      </c>
      <c r="I101" s="7">
        <v>81</v>
      </c>
      <c r="J101" s="7">
        <v>81</v>
      </c>
      <c r="K101" s="7">
        <v>0</v>
      </c>
      <c r="L101" s="7">
        <v>100</v>
      </c>
      <c r="M101" s="1" t="e">
        <f>VLOOKUP(Tabla18[[#This Row],[COD]],Circuitos[],2,0)</f>
        <v>#N/A</v>
      </c>
    </row>
    <row r="102" spans="1:13">
      <c r="A102" s="9" t="str">
        <f>Tabla18[[#This Row],[DIA]]&amp;"-"&amp;Tabla18[[#This Row],[NUM]]</f>
        <v>45763-869</v>
      </c>
      <c r="B102" s="6">
        <v>45763</v>
      </c>
      <c r="C102" s="7" t="s">
        <v>29</v>
      </c>
      <c r="D102" s="7" t="s">
        <v>321</v>
      </c>
      <c r="E102" s="7" t="s">
        <v>189</v>
      </c>
      <c r="F102" s="7">
        <v>869</v>
      </c>
      <c r="G102" s="8">
        <v>0.45833333333333331</v>
      </c>
      <c r="H102" s="8">
        <v>0.55208333333333337</v>
      </c>
      <c r="I102" s="7">
        <v>189</v>
      </c>
      <c r="J102" s="7">
        <v>168</v>
      </c>
      <c r="K102" s="7">
        <v>21</v>
      </c>
      <c r="L102" s="7">
        <v>88.888888888888886</v>
      </c>
      <c r="M102" s="1" t="e">
        <f>VLOOKUP(Tabla18[[#This Row],[COD]],Circuitos[],2,0)</f>
        <v>#N/A</v>
      </c>
    </row>
    <row r="103" spans="1:13">
      <c r="A103" s="9" t="str">
        <f>Tabla18[[#This Row],[DIA]]&amp;"-"&amp;Tabla18[[#This Row],[NUM]]</f>
        <v>45763-835</v>
      </c>
      <c r="B103" s="6">
        <v>45763</v>
      </c>
      <c r="C103" s="7" t="s">
        <v>24</v>
      </c>
      <c r="D103" s="7" t="s">
        <v>223</v>
      </c>
      <c r="E103" s="7" t="s">
        <v>189</v>
      </c>
      <c r="F103" s="7">
        <v>835</v>
      </c>
      <c r="G103" s="8">
        <v>0.75</v>
      </c>
      <c r="H103" s="8">
        <v>0.88194444444444442</v>
      </c>
      <c r="I103" s="7">
        <v>85</v>
      </c>
      <c r="J103" s="7">
        <v>85</v>
      </c>
      <c r="K103" s="7">
        <v>0</v>
      </c>
      <c r="L103" s="7">
        <v>100</v>
      </c>
      <c r="M103" s="1" t="str">
        <f>VLOOKUP(Tabla18[[#This Row],[COD]],Circuitos[],2,0)</f>
        <v>Gran Tour de Ciudades Imperiales I y II (BUD-&gt;PRG)</v>
      </c>
    </row>
    <row r="104" spans="1:13">
      <c r="A104" s="9" t="str">
        <f>Tabla18[[#This Row],[DIA]]&amp;"-"&amp;Tabla18[[#This Row],[NUM]]</f>
        <v>45763-831</v>
      </c>
      <c r="B104" s="6">
        <v>45763</v>
      </c>
      <c r="C104" s="7" t="s">
        <v>24</v>
      </c>
      <c r="D104" s="7" t="s">
        <v>232</v>
      </c>
      <c r="E104" s="7" t="s">
        <v>189</v>
      </c>
      <c r="F104" s="7">
        <v>831</v>
      </c>
      <c r="G104" s="8">
        <v>0.85416666666666663</v>
      </c>
      <c r="H104" s="8">
        <v>0.95833333333333337</v>
      </c>
      <c r="I104" s="7">
        <v>102</v>
      </c>
      <c r="J104" s="7">
        <v>95</v>
      </c>
      <c r="K104" s="7">
        <v>7</v>
      </c>
      <c r="L104" s="7">
        <v>93.137254901960787</v>
      </c>
      <c r="M104" s="1" t="e">
        <f>VLOOKUP(Tabla18[[#This Row],[COD]],Circuitos[],2,0)</f>
        <v>#N/A</v>
      </c>
    </row>
    <row r="105" spans="1:13">
      <c r="A105" s="9" t="str">
        <f>Tabla18[[#This Row],[DIA]]&amp;"-"&amp;Tabla18[[#This Row],[NUM]]</f>
        <v>45763-652</v>
      </c>
      <c r="B105" s="6">
        <v>45763</v>
      </c>
      <c r="C105" s="7" t="s">
        <v>24</v>
      </c>
      <c r="D105" s="7" t="s">
        <v>147</v>
      </c>
      <c r="E105" s="7" t="s">
        <v>218</v>
      </c>
      <c r="F105" s="7">
        <v>652</v>
      </c>
      <c r="G105" s="8">
        <v>0.70833333333333337</v>
      </c>
      <c r="H105" s="8">
        <v>0.91666666666666663</v>
      </c>
      <c r="I105" s="7">
        <v>85</v>
      </c>
      <c r="J105" s="7">
        <v>80</v>
      </c>
      <c r="K105" s="7">
        <v>5</v>
      </c>
      <c r="L105" s="7">
        <v>94.117647058823536</v>
      </c>
      <c r="M105" s="1" t="e">
        <f>VLOOKUP(Tabla18[[#This Row],[COD]],Circuitos[],2,0)</f>
        <v>#N/A</v>
      </c>
    </row>
    <row r="106" spans="1:13">
      <c r="A106" s="9" t="str">
        <f>Tabla18[[#This Row],[DIA]]&amp;"-"&amp;Tabla18[[#This Row],[NUM]]</f>
        <v>45764-1153</v>
      </c>
      <c r="B106" s="6">
        <v>45764</v>
      </c>
      <c r="C106" s="7" t="s">
        <v>33</v>
      </c>
      <c r="D106" s="7" t="s">
        <v>192</v>
      </c>
      <c r="E106" s="7" t="s">
        <v>193</v>
      </c>
      <c r="F106" s="7">
        <v>1153</v>
      </c>
      <c r="G106" s="8">
        <v>0.24652777777777779</v>
      </c>
      <c r="H106" s="8">
        <v>0.37152777777777779</v>
      </c>
      <c r="I106" s="7">
        <v>16</v>
      </c>
      <c r="J106" s="7">
        <v>5</v>
      </c>
      <c r="K106" s="7">
        <v>11</v>
      </c>
      <c r="L106" s="7">
        <v>31.25</v>
      </c>
      <c r="M106" s="1" t="e">
        <f>VLOOKUP(Tabla18[[#This Row],[COD]],Circuitos[],2,0)</f>
        <v>#N/A</v>
      </c>
    </row>
    <row r="107" spans="1:13">
      <c r="A107" s="9" t="str">
        <f>Tabla18[[#This Row],[DIA]]&amp;"-"&amp;Tabla18[[#This Row],[NUM]]</f>
        <v>45764-3706</v>
      </c>
      <c r="B107" s="6">
        <v>45764</v>
      </c>
      <c r="C107" s="7" t="s">
        <v>36</v>
      </c>
      <c r="D107" s="7" t="s">
        <v>201</v>
      </c>
      <c r="E107" s="7" t="s">
        <v>202</v>
      </c>
      <c r="F107" s="7">
        <v>3706</v>
      </c>
      <c r="G107" s="8">
        <v>0.88888888888888884</v>
      </c>
      <c r="H107" s="8">
        <v>0.97569444444444442</v>
      </c>
      <c r="I107" s="7">
        <v>20</v>
      </c>
      <c r="J107" s="7">
        <v>18</v>
      </c>
      <c r="K107" s="7">
        <v>2</v>
      </c>
      <c r="L107" s="7">
        <v>90</v>
      </c>
      <c r="M107" s="1" t="e">
        <f>VLOOKUP(Tabla18[[#This Row],[COD]],Circuitos[],2,0)</f>
        <v>#N/A</v>
      </c>
    </row>
    <row r="108" spans="1:13">
      <c r="A108" s="9" t="str">
        <f>Tabla18[[#This Row],[DIA]]&amp;"-"&amp;Tabla18[[#This Row],[NUM]]</f>
        <v>45764-1856</v>
      </c>
      <c r="B108" s="6">
        <v>45764</v>
      </c>
      <c r="C108" s="7" t="s">
        <v>36</v>
      </c>
      <c r="D108" s="7" t="s">
        <v>147</v>
      </c>
      <c r="E108" s="7" t="s">
        <v>181</v>
      </c>
      <c r="F108" s="7">
        <v>1856</v>
      </c>
      <c r="G108" s="8">
        <v>0.77083333333333337</v>
      </c>
      <c r="H108" s="8">
        <v>0.95833333333333337</v>
      </c>
      <c r="I108" s="7">
        <v>20</v>
      </c>
      <c r="J108" s="7">
        <v>20</v>
      </c>
      <c r="K108" s="7">
        <v>0</v>
      </c>
      <c r="L108" s="7">
        <v>100</v>
      </c>
      <c r="M108" s="1" t="e">
        <f>VLOOKUP(Tabla18[[#This Row],[COD]],Circuitos[],2,0)</f>
        <v>#N/A</v>
      </c>
    </row>
    <row r="109" spans="1:13">
      <c r="A109" s="9" t="str">
        <f>Tabla18[[#This Row],[DIA]]&amp;"-"&amp;Tabla18[[#This Row],[NUM]]</f>
        <v>45764-394</v>
      </c>
      <c r="B109" s="6">
        <v>45764</v>
      </c>
      <c r="C109" s="7" t="s">
        <v>36</v>
      </c>
      <c r="D109" s="7" t="s">
        <v>247</v>
      </c>
      <c r="E109" s="7" t="s">
        <v>248</v>
      </c>
      <c r="F109" s="7">
        <v>394</v>
      </c>
      <c r="G109" s="8">
        <v>0.86111111111111116</v>
      </c>
      <c r="H109" s="8">
        <v>0.95486111111111116</v>
      </c>
      <c r="I109" s="7">
        <v>12</v>
      </c>
      <c r="J109" s="7">
        <v>9</v>
      </c>
      <c r="K109" s="7">
        <v>3</v>
      </c>
      <c r="L109" s="7">
        <v>75</v>
      </c>
      <c r="M109" s="1" t="e">
        <f>VLOOKUP(Tabla18[[#This Row],[COD]],Circuitos[],2,0)</f>
        <v>#N/A</v>
      </c>
    </row>
    <row r="110" spans="1:13">
      <c r="A110" s="9" t="str">
        <f>Tabla18[[#This Row],[DIA]]&amp;"-"&amp;Tabla18[[#This Row],[NUM]]</f>
        <v>45764-3712</v>
      </c>
      <c r="B110" s="6">
        <v>45764</v>
      </c>
      <c r="C110" s="7" t="s">
        <v>37</v>
      </c>
      <c r="D110" s="7" t="s">
        <v>201</v>
      </c>
      <c r="E110" s="7" t="s">
        <v>202</v>
      </c>
      <c r="F110" s="7">
        <v>3712</v>
      </c>
      <c r="G110" s="8">
        <v>0.70486111111111116</v>
      </c>
      <c r="H110" s="8">
        <v>0.78125</v>
      </c>
      <c r="I110" s="7">
        <v>20</v>
      </c>
      <c r="J110" s="7">
        <v>20</v>
      </c>
      <c r="K110" s="7">
        <v>0</v>
      </c>
      <c r="L110" s="7">
        <v>100</v>
      </c>
      <c r="M110" s="1" t="e">
        <f>VLOOKUP(Tabla18[[#This Row],[COD]],Circuitos[],2,0)</f>
        <v>#N/A</v>
      </c>
    </row>
    <row r="111" spans="1:13">
      <c r="A111" s="9" t="str">
        <f>Tabla18[[#This Row],[DIA]]&amp;"-"&amp;Tabla18[[#This Row],[NUM]]</f>
        <v>45764-1377</v>
      </c>
      <c r="B111" s="6">
        <v>45764</v>
      </c>
      <c r="C111" s="7" t="s">
        <v>37</v>
      </c>
      <c r="D111" s="7" t="s">
        <v>206</v>
      </c>
      <c r="E111" s="7" t="s">
        <v>207</v>
      </c>
      <c r="F111" s="7">
        <v>1377</v>
      </c>
      <c r="G111" s="8">
        <v>0.2986111111111111</v>
      </c>
      <c r="H111" s="8">
        <v>0.37152777777777779</v>
      </c>
      <c r="I111" s="7">
        <v>20</v>
      </c>
      <c r="J111" s="7">
        <v>20</v>
      </c>
      <c r="K111" s="7">
        <v>0</v>
      </c>
      <c r="L111" s="7">
        <v>100</v>
      </c>
      <c r="M111" s="1" t="e">
        <f>VLOOKUP(Tabla18[[#This Row],[COD]],Circuitos[],2,0)</f>
        <v>#N/A</v>
      </c>
    </row>
    <row r="112" spans="1:13">
      <c r="A112" s="9" t="str">
        <f>Tabla18[[#This Row],[DIA]]&amp;"-"&amp;Tabla18[[#This Row],[NUM]]</f>
        <v>45764-1143</v>
      </c>
      <c r="B112" s="6">
        <v>45764</v>
      </c>
      <c r="C112" s="7" t="s">
        <v>37</v>
      </c>
      <c r="D112" s="7" t="s">
        <v>192</v>
      </c>
      <c r="E112" s="7" t="s">
        <v>193</v>
      </c>
      <c r="F112" s="7">
        <v>1143</v>
      </c>
      <c r="G112" s="8">
        <v>0.59027777777777779</v>
      </c>
      <c r="H112" s="8">
        <v>0.68055555555555558</v>
      </c>
      <c r="I112" s="7">
        <v>20</v>
      </c>
      <c r="J112" s="7">
        <v>20</v>
      </c>
      <c r="K112" s="7">
        <v>0</v>
      </c>
      <c r="L112" s="7">
        <v>100</v>
      </c>
      <c r="M112" s="1" t="e">
        <f>VLOOKUP(Tabla18[[#This Row],[COD]],Circuitos[],2,0)</f>
        <v>#N/A</v>
      </c>
    </row>
    <row r="113" spans="1:13">
      <c r="A113" s="9" t="str">
        <f>Tabla18[[#This Row],[DIA]]&amp;"-"&amp;Tabla18[[#This Row],[NUM]]</f>
        <v>45764-654</v>
      </c>
      <c r="B113" s="6">
        <v>45764</v>
      </c>
      <c r="C113" s="7" t="s">
        <v>37</v>
      </c>
      <c r="D113" s="7" t="s">
        <v>147</v>
      </c>
      <c r="E113" s="7" t="s">
        <v>218</v>
      </c>
      <c r="F113" s="7">
        <v>654</v>
      </c>
      <c r="G113" s="8">
        <v>0.36805555555555558</v>
      </c>
      <c r="H113" s="8">
        <v>0.58333333333333337</v>
      </c>
      <c r="I113" s="7">
        <v>84</v>
      </c>
      <c r="J113" s="7">
        <v>80</v>
      </c>
      <c r="K113" s="7">
        <v>4</v>
      </c>
      <c r="L113" s="7">
        <v>95.238095238095241</v>
      </c>
      <c r="M113" s="1" t="e">
        <f>VLOOKUP(Tabla18[[#This Row],[COD]],Circuitos[],2,0)</f>
        <v>#N/A</v>
      </c>
    </row>
    <row r="114" spans="1:13">
      <c r="A114" s="9" t="str">
        <f>Tabla18[[#This Row],[DIA]]&amp;"-"&amp;Tabla18[[#This Row],[NUM]]</f>
        <v>45764-506</v>
      </c>
      <c r="B114" s="6">
        <v>45764</v>
      </c>
      <c r="C114" s="7" t="s">
        <v>37</v>
      </c>
      <c r="D114" s="7" t="s">
        <v>225</v>
      </c>
      <c r="E114" s="7" t="s">
        <v>189</v>
      </c>
      <c r="F114" s="7">
        <v>506</v>
      </c>
      <c r="G114" s="8">
        <v>0.33333333333333331</v>
      </c>
      <c r="H114" s="8">
        <v>0.4513888888888889</v>
      </c>
      <c r="I114" s="7">
        <v>85</v>
      </c>
      <c r="J114" s="7">
        <v>79</v>
      </c>
      <c r="K114" s="7">
        <v>6</v>
      </c>
      <c r="L114" s="7">
        <v>92.941176470588232</v>
      </c>
      <c r="M114" s="1" t="e">
        <f>VLOOKUP(Tabla18[[#This Row],[COD]],Circuitos[],2,0)</f>
        <v>#N/A</v>
      </c>
    </row>
    <row r="115" spans="1:13">
      <c r="A115" s="9" t="str">
        <f>Tabla18[[#This Row],[DIA]]&amp;"-"&amp;Tabla18[[#This Row],[NUM]]</f>
        <v>45764-1825</v>
      </c>
      <c r="B115" s="6">
        <v>45764</v>
      </c>
      <c r="C115" s="7" t="s">
        <v>37</v>
      </c>
      <c r="D115" s="7" t="s">
        <v>196</v>
      </c>
      <c r="E115" s="7" t="s">
        <v>193</v>
      </c>
      <c r="F115" s="7">
        <v>1825</v>
      </c>
      <c r="G115" s="8">
        <v>0.49305555555555558</v>
      </c>
      <c r="H115" s="8">
        <v>0.58333333333333337</v>
      </c>
      <c r="I115" s="7">
        <v>21</v>
      </c>
      <c r="J115" s="7">
        <v>21</v>
      </c>
      <c r="K115" s="7">
        <v>0</v>
      </c>
      <c r="L115" s="7">
        <v>100</v>
      </c>
      <c r="M115" s="1" t="e">
        <f>VLOOKUP(Tabla18[[#This Row],[COD]],Circuitos[],2,0)</f>
        <v>#N/A</v>
      </c>
    </row>
    <row r="116" spans="1:13">
      <c r="A116" s="9" t="str">
        <f>Tabla18[[#This Row],[DIA]]&amp;"-"&amp;Tabla18[[#This Row],[NUM]]</f>
        <v>45764-802</v>
      </c>
      <c r="B116" s="6">
        <v>45764</v>
      </c>
      <c r="C116" s="7" t="s">
        <v>37</v>
      </c>
      <c r="D116" s="7" t="s">
        <v>236</v>
      </c>
      <c r="E116" s="7" t="s">
        <v>189</v>
      </c>
      <c r="F116" s="7">
        <v>802</v>
      </c>
      <c r="G116" s="8">
        <v>0.33333333333333331</v>
      </c>
      <c r="H116" s="8">
        <v>0.44097222222222221</v>
      </c>
      <c r="I116" s="7">
        <v>85</v>
      </c>
      <c r="J116" s="7">
        <v>81</v>
      </c>
      <c r="K116" s="7">
        <v>4</v>
      </c>
      <c r="L116" s="7">
        <v>95.294117647058826</v>
      </c>
      <c r="M116" s="1" t="e">
        <f>VLOOKUP(Tabla18[[#This Row],[COD]],Circuitos[],2,0)</f>
        <v>#N/A</v>
      </c>
    </row>
    <row r="117" spans="1:13">
      <c r="A117" s="9" t="str">
        <f>Tabla18[[#This Row],[DIA]]&amp;"-"&amp;Tabla18[[#This Row],[NUM]]</f>
        <v>45764-597</v>
      </c>
      <c r="B117" s="6">
        <v>45764</v>
      </c>
      <c r="C117" s="7" t="s">
        <v>13</v>
      </c>
      <c r="D117" s="7" t="s">
        <v>201</v>
      </c>
      <c r="E117" s="7" t="s">
        <v>250</v>
      </c>
      <c r="F117" s="7">
        <v>597</v>
      </c>
      <c r="G117" s="8">
        <v>0.37847222222222221</v>
      </c>
      <c r="H117" s="8">
        <v>0.47569444444444442</v>
      </c>
      <c r="I117" s="7">
        <v>23</v>
      </c>
      <c r="J117" s="7">
        <v>23</v>
      </c>
      <c r="K117" s="7">
        <v>0</v>
      </c>
      <c r="L117" s="7">
        <v>100</v>
      </c>
      <c r="M117" s="1" t="e">
        <f>VLOOKUP(Tabla18[[#This Row],[COD]],Circuitos[],2,0)</f>
        <v>#N/A</v>
      </c>
    </row>
    <row r="118" spans="1:13">
      <c r="A118" s="9" t="str">
        <f>Tabla18[[#This Row],[DIA]]&amp;"-"&amp;Tabla18[[#This Row],[NUM]]</f>
        <v>45764-1401</v>
      </c>
      <c r="B118" s="6">
        <v>45764</v>
      </c>
      <c r="C118" s="7" t="s">
        <v>13</v>
      </c>
      <c r="D118" s="7" t="s">
        <v>206</v>
      </c>
      <c r="E118" s="7" t="s">
        <v>207</v>
      </c>
      <c r="F118" s="7">
        <v>1401</v>
      </c>
      <c r="G118" s="8">
        <v>0.25</v>
      </c>
      <c r="H118" s="8">
        <v>0.33680555555555558</v>
      </c>
      <c r="I118" s="7">
        <v>18</v>
      </c>
      <c r="J118" s="7">
        <v>10</v>
      </c>
      <c r="K118" s="7">
        <v>8</v>
      </c>
      <c r="L118" s="7">
        <v>55.555555555555557</v>
      </c>
      <c r="M118" s="1" t="e">
        <f>VLOOKUP(Tabla18[[#This Row],[COD]],Circuitos[],2,0)</f>
        <v>#N/A</v>
      </c>
    </row>
    <row r="119" spans="1:13">
      <c r="A119" s="9" t="str">
        <f>Tabla18[[#This Row],[DIA]]&amp;"-"&amp;Tabla18[[#This Row],[NUM]]</f>
        <v>45764-59</v>
      </c>
      <c r="B119" s="6">
        <v>45764</v>
      </c>
      <c r="C119" s="7" t="s">
        <v>13</v>
      </c>
      <c r="D119" s="7" t="s">
        <v>252</v>
      </c>
      <c r="E119" s="7" t="s">
        <v>272</v>
      </c>
      <c r="F119" s="7">
        <v>59</v>
      </c>
      <c r="G119" s="8">
        <v>0.24305555555555555</v>
      </c>
      <c r="H119" s="8">
        <v>0.34375</v>
      </c>
      <c r="I119" s="7">
        <v>22</v>
      </c>
      <c r="J119" s="7">
        <v>12</v>
      </c>
      <c r="K119" s="7">
        <v>10</v>
      </c>
      <c r="L119" s="7">
        <v>54.545454545454547</v>
      </c>
      <c r="M119" s="1" t="e">
        <f>VLOOKUP(Tabla18[[#This Row],[COD]],Circuitos[],2,0)</f>
        <v>#N/A</v>
      </c>
    </row>
    <row r="120" spans="1:13">
      <c r="A120" s="9" t="str">
        <f>Tabla18[[#This Row],[DIA]]&amp;"-"&amp;Tabla18[[#This Row],[NUM]]</f>
        <v>45764-1121</v>
      </c>
      <c r="B120" s="6">
        <v>45764</v>
      </c>
      <c r="C120" s="7" t="s">
        <v>13</v>
      </c>
      <c r="D120" s="7" t="s">
        <v>192</v>
      </c>
      <c r="E120" s="7" t="s">
        <v>193</v>
      </c>
      <c r="F120" s="7">
        <v>1121</v>
      </c>
      <c r="G120" s="8">
        <v>0.25</v>
      </c>
      <c r="H120" s="8">
        <v>0.3576388888888889</v>
      </c>
      <c r="I120" s="7">
        <v>30</v>
      </c>
      <c r="J120" s="7">
        <v>24</v>
      </c>
      <c r="K120" s="7">
        <v>6</v>
      </c>
      <c r="L120" s="7">
        <v>80</v>
      </c>
      <c r="M120" s="1" t="e">
        <f>VLOOKUP(Tabla18[[#This Row],[COD]],Circuitos[],2,0)</f>
        <v>#N/A</v>
      </c>
    </row>
    <row r="121" spans="1:13">
      <c r="A121" s="9" t="str">
        <f>Tabla18[[#This Row],[DIA]]&amp;"-"&amp;Tabla18[[#This Row],[NUM]]</f>
        <v>45764-1807</v>
      </c>
      <c r="B121" s="6">
        <v>45764</v>
      </c>
      <c r="C121" s="7" t="s">
        <v>13</v>
      </c>
      <c r="D121" s="7" t="s">
        <v>196</v>
      </c>
      <c r="E121" s="7" t="s">
        <v>193</v>
      </c>
      <c r="F121" s="7">
        <v>1807</v>
      </c>
      <c r="G121" s="8">
        <v>0.2951388888888889</v>
      </c>
      <c r="H121" s="8">
        <v>0.39930555555555558</v>
      </c>
      <c r="I121" s="7">
        <v>38</v>
      </c>
      <c r="J121" s="7">
        <v>27</v>
      </c>
      <c r="K121" s="7">
        <v>11</v>
      </c>
      <c r="L121" s="7">
        <v>71.05263157894737</v>
      </c>
      <c r="M121" s="1" t="e">
        <f>VLOOKUP(Tabla18[[#This Row],[COD]],Circuitos[],2,0)</f>
        <v>#N/A</v>
      </c>
    </row>
    <row r="122" spans="1:13">
      <c r="A122" s="9" t="str">
        <f>Tabla18[[#This Row],[DIA]]&amp;"-"&amp;Tabla18[[#This Row],[NUM]]</f>
        <v>45764-741</v>
      </c>
      <c r="B122" s="6">
        <v>45764</v>
      </c>
      <c r="C122" s="7" t="s">
        <v>13</v>
      </c>
      <c r="D122" s="7" t="s">
        <v>196</v>
      </c>
      <c r="E122" s="7" t="s">
        <v>250</v>
      </c>
      <c r="F122" s="7">
        <v>741</v>
      </c>
      <c r="G122" s="8">
        <v>0.37152777777777779</v>
      </c>
      <c r="H122" s="8">
        <v>0.47916666666666669</v>
      </c>
      <c r="I122" s="7">
        <v>12</v>
      </c>
      <c r="J122" s="7">
        <v>10</v>
      </c>
      <c r="K122" s="7">
        <v>2</v>
      </c>
      <c r="L122" s="7">
        <v>83.333333333333329</v>
      </c>
      <c r="M122" s="1" t="e">
        <f>VLOOKUP(Tabla18[[#This Row],[COD]],Circuitos[],2,0)</f>
        <v>#N/A</v>
      </c>
    </row>
    <row r="123" spans="1:13">
      <c r="A123" s="9" t="str">
        <f>Tabla18[[#This Row],[DIA]]&amp;"-"&amp;Tabla18[[#This Row],[NUM]]</f>
        <v>45764-1219</v>
      </c>
      <c r="B123" s="6">
        <v>45764</v>
      </c>
      <c r="C123" s="7" t="s">
        <v>13</v>
      </c>
      <c r="D123" s="7" t="s">
        <v>557</v>
      </c>
      <c r="E123" s="7" t="s">
        <v>250</v>
      </c>
      <c r="F123" s="7">
        <v>1219</v>
      </c>
      <c r="G123" s="8">
        <v>0.3125</v>
      </c>
      <c r="H123" s="8">
        <v>0.38194444444444442</v>
      </c>
      <c r="I123" s="7">
        <v>30</v>
      </c>
      <c r="J123" s="7">
        <v>21</v>
      </c>
      <c r="K123" s="7">
        <v>9</v>
      </c>
      <c r="L123" s="7">
        <v>70</v>
      </c>
      <c r="M123" s="1" t="e">
        <f>VLOOKUP(Tabla18[[#This Row],[COD]],Circuitos[],2,0)</f>
        <v>#N/A</v>
      </c>
    </row>
    <row r="124" spans="1:13">
      <c r="A124" s="9" t="str">
        <f>Tabla18[[#This Row],[DIA]]&amp;"-"&amp;Tabla18[[#This Row],[NUM]]</f>
        <v>45764-836</v>
      </c>
      <c r="B124" s="6">
        <v>45764</v>
      </c>
      <c r="C124" s="7" t="s">
        <v>13</v>
      </c>
      <c r="D124" s="7" t="s">
        <v>236</v>
      </c>
      <c r="E124" s="7" t="s">
        <v>189</v>
      </c>
      <c r="F124" s="7">
        <v>836</v>
      </c>
      <c r="G124" s="8">
        <v>0.33333333333333331</v>
      </c>
      <c r="H124" s="8">
        <v>0.4513888888888889</v>
      </c>
      <c r="I124" s="7">
        <v>85</v>
      </c>
      <c r="J124" s="7">
        <v>35</v>
      </c>
      <c r="K124" s="7">
        <v>50</v>
      </c>
      <c r="L124" s="7">
        <v>41.176470588235297</v>
      </c>
      <c r="M124" s="1" t="e">
        <f>VLOOKUP(Tabla18[[#This Row],[COD]],Circuitos[],2,0)</f>
        <v>#N/A</v>
      </c>
    </row>
    <row r="125" spans="1:13">
      <c r="A125" s="9" t="str">
        <f>Tabla18[[#This Row],[DIA]]&amp;"-"&amp;Tabla18[[#This Row],[NUM]]</f>
        <v>45764-1189</v>
      </c>
      <c r="B125" s="6">
        <v>45764</v>
      </c>
      <c r="C125" s="7" t="s">
        <v>13</v>
      </c>
      <c r="D125" s="7" t="s">
        <v>1616</v>
      </c>
      <c r="E125" s="7" t="s">
        <v>250</v>
      </c>
      <c r="F125" s="7">
        <v>1189</v>
      </c>
      <c r="G125" s="8">
        <v>0.30208333333333331</v>
      </c>
      <c r="H125" s="8">
        <v>0.3576388888888889</v>
      </c>
      <c r="I125" s="7">
        <v>30</v>
      </c>
      <c r="J125" s="7">
        <v>25</v>
      </c>
      <c r="K125" s="7">
        <v>5</v>
      </c>
      <c r="L125" s="7">
        <v>83.333333333333329</v>
      </c>
      <c r="M125" s="1" t="e">
        <f>VLOOKUP(Tabla18[[#This Row],[COD]],Circuitos[],2,0)</f>
        <v>#N/A</v>
      </c>
    </row>
    <row r="126" spans="1:13">
      <c r="A126" s="9" t="str">
        <f>Tabla18[[#This Row],[DIA]]&amp;"-"&amp;Tabla18[[#This Row],[NUM]]</f>
        <v>45764-791</v>
      </c>
      <c r="B126" s="6">
        <v>45764</v>
      </c>
      <c r="C126" s="7" t="s">
        <v>13</v>
      </c>
      <c r="D126" s="7" t="s">
        <v>247</v>
      </c>
      <c r="E126" s="7" t="s">
        <v>250</v>
      </c>
      <c r="F126" s="7">
        <v>791</v>
      </c>
      <c r="G126" s="8">
        <v>0.3611111111111111</v>
      </c>
      <c r="H126" s="8">
        <v>0.4861111111111111</v>
      </c>
      <c r="I126" s="7">
        <v>30</v>
      </c>
      <c r="J126" s="7">
        <v>22</v>
      </c>
      <c r="K126" s="7">
        <v>8</v>
      </c>
      <c r="L126" s="7">
        <v>73.333333333333329</v>
      </c>
      <c r="M126" s="1" t="e">
        <f>VLOOKUP(Tabla18[[#This Row],[COD]],Circuitos[],2,0)</f>
        <v>#N/A</v>
      </c>
    </row>
    <row r="127" spans="1:13">
      <c r="A127" s="9" t="str">
        <f>Tabla18[[#This Row],[DIA]]&amp;"-"&amp;Tabla18[[#This Row],[NUM]]</f>
        <v>45764-832</v>
      </c>
      <c r="B127" s="6">
        <v>45764</v>
      </c>
      <c r="C127" s="7" t="s">
        <v>54</v>
      </c>
      <c r="D127" s="7" t="s">
        <v>225</v>
      </c>
      <c r="E127" s="7" t="s">
        <v>189</v>
      </c>
      <c r="F127" s="7">
        <v>832</v>
      </c>
      <c r="G127" s="8">
        <v>0.33333333333333331</v>
      </c>
      <c r="H127" s="8">
        <v>0.46875</v>
      </c>
      <c r="I127" s="7">
        <v>85</v>
      </c>
      <c r="J127" s="7">
        <v>85</v>
      </c>
      <c r="K127" s="7">
        <v>0</v>
      </c>
      <c r="L127" s="7">
        <v>100</v>
      </c>
      <c r="M127" s="1" t="e">
        <f>VLOOKUP(Tabla18[[#This Row],[COD]],Circuitos[],2,0)</f>
        <v>#N/A</v>
      </c>
    </row>
    <row r="128" spans="1:13">
      <c r="A128" s="9" t="str">
        <f>Tabla18[[#This Row],[DIA]]&amp;"-"&amp;Tabla18[[#This Row],[NUM]]</f>
        <v>45764-626</v>
      </c>
      <c r="B128" s="6">
        <v>45764</v>
      </c>
      <c r="C128" s="7" t="s">
        <v>55</v>
      </c>
      <c r="D128" s="7" t="s">
        <v>147</v>
      </c>
      <c r="E128" s="7" t="s">
        <v>218</v>
      </c>
      <c r="F128" s="7">
        <v>626</v>
      </c>
      <c r="G128" s="8">
        <v>0.34027777777777779</v>
      </c>
      <c r="H128" s="8">
        <v>0.54166666666666663</v>
      </c>
      <c r="I128" s="7">
        <v>40</v>
      </c>
      <c r="J128" s="7">
        <v>31</v>
      </c>
      <c r="K128" s="7">
        <v>9</v>
      </c>
      <c r="L128" s="7">
        <v>77.5</v>
      </c>
      <c r="M128" s="1" t="e">
        <f>VLOOKUP(Tabla18[[#This Row],[COD]],Circuitos[],2,0)</f>
        <v>#N/A</v>
      </c>
    </row>
    <row r="129" spans="1:13">
      <c r="A129" s="9" t="str">
        <f>Tabla18[[#This Row],[DIA]]&amp;"-"&amp;Tabla18[[#This Row],[NUM]]</f>
        <v>45764-824</v>
      </c>
      <c r="B129" s="6">
        <v>45764</v>
      </c>
      <c r="C129" s="7" t="s">
        <v>81</v>
      </c>
      <c r="D129" s="7" t="s">
        <v>188</v>
      </c>
      <c r="E129" s="7" t="s">
        <v>189</v>
      </c>
      <c r="F129" s="7">
        <v>824</v>
      </c>
      <c r="G129" s="8">
        <v>0.33333333333333331</v>
      </c>
      <c r="H129" s="8">
        <v>0.4548611111111111</v>
      </c>
      <c r="I129" s="7">
        <v>87</v>
      </c>
      <c r="J129" s="7">
        <v>87</v>
      </c>
      <c r="K129" s="7">
        <v>0</v>
      </c>
      <c r="L129" s="7">
        <v>100</v>
      </c>
      <c r="M129" s="1" t="e">
        <f>VLOOKUP(Tabla18[[#This Row],[COD]],Circuitos[],2,0)</f>
        <v>#N/A</v>
      </c>
    </row>
    <row r="130" spans="1:13">
      <c r="A130" s="9" t="str">
        <f>Tabla18[[#This Row],[DIA]]&amp;"-"&amp;Tabla18[[#This Row],[NUM]]</f>
        <v>45764-508</v>
      </c>
      <c r="B130" s="6">
        <v>45764</v>
      </c>
      <c r="C130" s="7" t="s">
        <v>81</v>
      </c>
      <c r="D130" s="7" t="s">
        <v>147</v>
      </c>
      <c r="E130" s="7" t="s">
        <v>221</v>
      </c>
      <c r="F130" s="7">
        <v>508</v>
      </c>
      <c r="G130" s="8">
        <v>0.34027777777777779</v>
      </c>
      <c r="H130" s="8">
        <v>0.54166666666666663</v>
      </c>
      <c r="I130" s="7">
        <v>80</v>
      </c>
      <c r="J130" s="7">
        <v>78</v>
      </c>
      <c r="K130" s="7">
        <v>2</v>
      </c>
      <c r="L130" s="7">
        <v>97.5</v>
      </c>
      <c r="M130" s="1" t="e">
        <f>VLOOKUP(Tabla18[[#This Row],[COD]],Circuitos[],2,0)</f>
        <v>#N/A</v>
      </c>
    </row>
    <row r="131" spans="1:13">
      <c r="A131" s="9" t="str">
        <f>Tabla18[[#This Row],[DIA]]&amp;"-"&amp;Tabla18[[#This Row],[NUM]]</f>
        <v>45764-810</v>
      </c>
      <c r="B131" s="6">
        <v>45764</v>
      </c>
      <c r="C131" s="7" t="s">
        <v>20</v>
      </c>
      <c r="D131" s="7" t="s">
        <v>236</v>
      </c>
      <c r="E131" s="7" t="s">
        <v>189</v>
      </c>
      <c r="F131" s="7">
        <v>810</v>
      </c>
      <c r="G131" s="8">
        <v>0.33333333333333331</v>
      </c>
      <c r="H131" s="8">
        <v>0.4375</v>
      </c>
      <c r="I131" s="7">
        <v>89</v>
      </c>
      <c r="J131" s="7">
        <v>88</v>
      </c>
      <c r="K131" s="7">
        <v>1</v>
      </c>
      <c r="L131" s="7">
        <v>98.876404494382029</v>
      </c>
      <c r="M131" s="1" t="e">
        <f>VLOOKUP(Tabla18[[#This Row],[COD]],Circuitos[],2,0)</f>
        <v>#N/A</v>
      </c>
    </row>
    <row r="132" spans="1:13">
      <c r="A132" s="9" t="str">
        <f>Tabla18[[#This Row],[DIA]]&amp;"-"&amp;Tabla18[[#This Row],[NUM]]</f>
        <v>45764-814</v>
      </c>
      <c r="B132" s="6">
        <v>45764</v>
      </c>
      <c r="C132" s="7" t="s">
        <v>57</v>
      </c>
      <c r="D132" s="7" t="s">
        <v>188</v>
      </c>
      <c r="E132" s="7" t="s">
        <v>189</v>
      </c>
      <c r="F132" s="7">
        <v>814</v>
      </c>
      <c r="G132" s="8">
        <v>0.33333333333333331</v>
      </c>
      <c r="H132" s="8">
        <v>0.45833333333333331</v>
      </c>
      <c r="I132" s="7">
        <v>85</v>
      </c>
      <c r="J132" s="7">
        <v>85</v>
      </c>
      <c r="K132" s="7">
        <v>0</v>
      </c>
      <c r="L132" s="7">
        <v>100</v>
      </c>
      <c r="M132" s="1" t="e">
        <f>VLOOKUP(Tabla18[[#This Row],[COD]],Circuitos[],2,0)</f>
        <v>#N/A</v>
      </c>
    </row>
    <row r="133" spans="1:13">
      <c r="A133" s="9" t="str">
        <f>Tabla18[[#This Row],[DIA]]&amp;"-"&amp;Tabla18[[#This Row],[NUM]]</f>
        <v>45764-819</v>
      </c>
      <c r="B133" s="6">
        <v>45764</v>
      </c>
      <c r="C133" s="7" t="s">
        <v>57</v>
      </c>
      <c r="D133" s="7" t="s">
        <v>225</v>
      </c>
      <c r="E133" s="7" t="s">
        <v>189</v>
      </c>
      <c r="F133" s="7">
        <v>819</v>
      </c>
      <c r="G133" s="8">
        <v>0.33333333333333331</v>
      </c>
      <c r="H133" s="8">
        <v>0.44791666666666669</v>
      </c>
      <c r="I133" s="7">
        <v>88</v>
      </c>
      <c r="J133" s="7">
        <v>88</v>
      </c>
      <c r="K133" s="7">
        <v>0</v>
      </c>
      <c r="L133" s="7">
        <v>100</v>
      </c>
      <c r="M133" s="1" t="e">
        <f>VLOOKUP(Tabla18[[#This Row],[COD]],Circuitos[],2,0)</f>
        <v>#N/A</v>
      </c>
    </row>
    <row r="134" spans="1:13">
      <c r="A134" s="9" t="str">
        <f>Tabla18[[#This Row],[DIA]]&amp;"-"&amp;Tabla18[[#This Row],[NUM]]</f>
        <v>45764-6814</v>
      </c>
      <c r="B134" s="6">
        <v>45764</v>
      </c>
      <c r="C134" s="7" t="s">
        <v>57</v>
      </c>
      <c r="D134" s="7" t="s">
        <v>243</v>
      </c>
      <c r="E134" s="7" t="s">
        <v>244</v>
      </c>
      <c r="F134" s="7">
        <v>6814</v>
      </c>
      <c r="G134" s="8">
        <v>0.40972222222222221</v>
      </c>
      <c r="H134" s="8">
        <v>0.62152777777777779</v>
      </c>
      <c r="I134" s="7">
        <v>82</v>
      </c>
      <c r="J134" s="7">
        <v>82</v>
      </c>
      <c r="K134" s="7">
        <v>0</v>
      </c>
      <c r="L134" s="7">
        <v>100</v>
      </c>
      <c r="M134" s="1" t="e">
        <f>VLOOKUP(Tabla18[[#This Row],[COD]],Circuitos[],2,0)</f>
        <v>#N/A</v>
      </c>
    </row>
    <row r="135" spans="1:13">
      <c r="A135" s="9" t="str">
        <f>Tabla18[[#This Row],[DIA]]&amp;"-"&amp;Tabla18[[#This Row],[NUM]]</f>
        <v>45764-6726</v>
      </c>
      <c r="B135" s="6">
        <v>45764</v>
      </c>
      <c r="C135" s="7" t="s">
        <v>57</v>
      </c>
      <c r="D135" s="7" t="s">
        <v>243</v>
      </c>
      <c r="E135" s="7" t="s">
        <v>244</v>
      </c>
      <c r="F135" s="7">
        <v>6726</v>
      </c>
      <c r="G135" s="8">
        <v>0.4548611111111111</v>
      </c>
      <c r="H135" s="8">
        <v>0.66666666666666663</v>
      </c>
      <c r="I135" s="7">
        <v>46</v>
      </c>
      <c r="J135" s="7">
        <v>39</v>
      </c>
      <c r="K135" s="7">
        <v>7</v>
      </c>
      <c r="L135" s="7">
        <v>84.782608695652172</v>
      </c>
      <c r="M135" s="1" t="e">
        <f>VLOOKUP(Tabla18[[#This Row],[COD]],Circuitos[],2,0)</f>
        <v>#N/A</v>
      </c>
    </row>
    <row r="136" spans="1:13">
      <c r="A136" s="9" t="str">
        <f>Tabla18[[#This Row],[DIA]]&amp;"-"&amp;Tabla18[[#This Row],[NUM]]</f>
        <v>45764-1314</v>
      </c>
      <c r="B136" s="6">
        <v>45764</v>
      </c>
      <c r="C136" s="7" t="s">
        <v>22</v>
      </c>
      <c r="D136" s="7" t="s">
        <v>147</v>
      </c>
      <c r="E136" s="7" t="s">
        <v>181</v>
      </c>
      <c r="F136" s="7">
        <v>1314</v>
      </c>
      <c r="G136" s="8">
        <v>0.76388888888888884</v>
      </c>
      <c r="H136" s="8">
        <v>0.96875</v>
      </c>
      <c r="I136" s="7">
        <v>20</v>
      </c>
      <c r="J136" s="7">
        <v>16</v>
      </c>
      <c r="K136" s="7">
        <v>4</v>
      </c>
      <c r="L136" s="7">
        <v>80</v>
      </c>
      <c r="M136" s="1" t="e">
        <f>VLOOKUP(Tabla18[[#This Row],[COD]],Circuitos[],2,0)</f>
        <v>#N/A</v>
      </c>
    </row>
    <row r="137" spans="1:13">
      <c r="A137" s="9" t="str">
        <f>Tabla18[[#This Row],[DIA]]&amp;"-"&amp;Tabla18[[#This Row],[NUM]]</f>
        <v>45764-840</v>
      </c>
      <c r="B137" s="6">
        <v>45764</v>
      </c>
      <c r="C137" s="7" t="s">
        <v>29</v>
      </c>
      <c r="D137" s="7" t="s">
        <v>225</v>
      </c>
      <c r="E137" s="7" t="s">
        <v>189</v>
      </c>
      <c r="F137" s="7">
        <v>840</v>
      </c>
      <c r="G137" s="8">
        <v>0.375</v>
      </c>
      <c r="H137" s="8">
        <v>0.51388888888888884</v>
      </c>
      <c r="I137" s="7">
        <v>85</v>
      </c>
      <c r="J137" s="7">
        <v>84</v>
      </c>
      <c r="K137" s="7">
        <v>1</v>
      </c>
      <c r="L137" s="7">
        <v>98.82352941176471</v>
      </c>
      <c r="M137" s="1" t="e">
        <f>VLOOKUP(Tabla18[[#This Row],[COD]],Circuitos[],2,0)</f>
        <v>#N/A</v>
      </c>
    </row>
    <row r="138" spans="1:13">
      <c r="A138" s="9" t="str">
        <f>Tabla18[[#This Row],[DIA]]&amp;"-"&amp;Tabla18[[#This Row],[NUM]]</f>
        <v>45764-848</v>
      </c>
      <c r="B138" s="6">
        <v>45764</v>
      </c>
      <c r="C138" s="7" t="s">
        <v>24</v>
      </c>
      <c r="D138" s="7" t="s">
        <v>188</v>
      </c>
      <c r="E138" s="7" t="s">
        <v>189</v>
      </c>
      <c r="F138" s="7">
        <v>848</v>
      </c>
      <c r="G138" s="8">
        <v>0.375</v>
      </c>
      <c r="H138" s="8">
        <v>0.4861111111111111</v>
      </c>
      <c r="I138" s="7">
        <v>86</v>
      </c>
      <c r="J138" s="7">
        <v>82</v>
      </c>
      <c r="K138" s="7">
        <v>4</v>
      </c>
      <c r="L138" s="7">
        <v>95.348837209302332</v>
      </c>
      <c r="M138" s="1" t="e">
        <f>VLOOKUP(Tabla18[[#This Row],[COD]],Circuitos[],2,0)</f>
        <v>#N/A</v>
      </c>
    </row>
    <row r="139" spans="1:13">
      <c r="A139" s="9" t="str">
        <f>Tabla18[[#This Row],[DIA]]&amp;"-"&amp;Tabla18[[#This Row],[NUM]]</f>
        <v>45764-844</v>
      </c>
      <c r="B139" s="6">
        <v>45764</v>
      </c>
      <c r="C139" s="7" t="s">
        <v>24</v>
      </c>
      <c r="D139" s="7" t="s">
        <v>225</v>
      </c>
      <c r="E139" s="7" t="s">
        <v>189</v>
      </c>
      <c r="F139" s="7">
        <v>844</v>
      </c>
      <c r="G139" s="8">
        <v>0.33333333333333331</v>
      </c>
      <c r="H139" s="8">
        <v>0.4375</v>
      </c>
      <c r="I139" s="7">
        <v>85</v>
      </c>
      <c r="J139" s="7">
        <v>55</v>
      </c>
      <c r="K139" s="7">
        <v>30</v>
      </c>
      <c r="L139" s="7">
        <v>64.705882352941174</v>
      </c>
      <c r="M139" s="1" t="e">
        <f>VLOOKUP(Tabla18[[#This Row],[COD]],Circuitos[],2,0)</f>
        <v>#N/A</v>
      </c>
    </row>
    <row r="140" spans="1:13">
      <c r="A140" s="9" t="str">
        <f>Tabla18[[#This Row],[DIA]]&amp;"-"&amp;Tabla18[[#This Row],[NUM]]</f>
        <v>45765-1137</v>
      </c>
      <c r="B140" s="6">
        <v>45765</v>
      </c>
      <c r="C140" s="7" t="s">
        <v>36</v>
      </c>
      <c r="D140" s="7" t="s">
        <v>192</v>
      </c>
      <c r="E140" s="7" t="s">
        <v>193</v>
      </c>
      <c r="F140" s="7">
        <v>1137</v>
      </c>
      <c r="G140" s="8">
        <v>0.33333333333333331</v>
      </c>
      <c r="H140" s="8">
        <v>0.4236111111111111</v>
      </c>
      <c r="I140" s="7">
        <v>18</v>
      </c>
      <c r="J140" s="7">
        <v>13</v>
      </c>
      <c r="K140" s="7">
        <v>5</v>
      </c>
      <c r="L140" s="7">
        <v>72.222222222222229</v>
      </c>
      <c r="M140" s="1" t="e">
        <f>VLOOKUP(Tabla18[[#This Row],[COD]],Circuitos[],2,0)</f>
        <v>#N/A</v>
      </c>
    </row>
    <row r="141" spans="1:13">
      <c r="A141" s="9" t="str">
        <f>Tabla18[[#This Row],[DIA]]&amp;"-"&amp;Tabla18[[#This Row],[NUM]]</f>
        <v>45765-1819</v>
      </c>
      <c r="B141" s="6">
        <v>45765</v>
      </c>
      <c r="C141" s="7" t="s">
        <v>36</v>
      </c>
      <c r="D141" s="7" t="s">
        <v>196</v>
      </c>
      <c r="E141" s="7" t="s">
        <v>193</v>
      </c>
      <c r="F141" s="7">
        <v>1819</v>
      </c>
      <c r="G141" s="8">
        <v>0.3263888888888889</v>
      </c>
      <c r="H141" s="8">
        <v>0.40972222222222221</v>
      </c>
      <c r="I141" s="7">
        <v>11</v>
      </c>
      <c r="J141" s="7">
        <v>11</v>
      </c>
      <c r="K141" s="7">
        <v>0</v>
      </c>
      <c r="L141" s="7">
        <v>100</v>
      </c>
      <c r="M141" s="1" t="e">
        <f>VLOOKUP(Tabla18[[#This Row],[COD]],Circuitos[],2,0)</f>
        <v>#N/A</v>
      </c>
    </row>
    <row r="142" spans="1:13">
      <c r="A142" s="9" t="str">
        <f>Tabla18[[#This Row],[DIA]]&amp;"-"&amp;Tabla18[[#This Row],[NUM]]</f>
        <v>45765-5002</v>
      </c>
      <c r="B142" s="6">
        <v>45765</v>
      </c>
      <c r="C142" s="7" t="s">
        <v>13</v>
      </c>
      <c r="D142" s="7" t="s">
        <v>175</v>
      </c>
      <c r="E142" s="7" t="s">
        <v>174</v>
      </c>
      <c r="F142" s="7">
        <v>5002</v>
      </c>
      <c r="G142" s="8">
        <v>0.52777777777777779</v>
      </c>
      <c r="H142" s="8">
        <v>0.77430555555555558</v>
      </c>
      <c r="I142" s="7">
        <v>6</v>
      </c>
      <c r="J142" s="7">
        <v>6</v>
      </c>
      <c r="K142" s="7">
        <v>0</v>
      </c>
      <c r="L142" s="7">
        <v>100</v>
      </c>
      <c r="M142" s="1" t="str">
        <f>VLOOKUP(Tabla18[[#This Row],[COD]],Circuitos[],2,0)</f>
        <v>Programas de Egipto</v>
      </c>
    </row>
    <row r="143" spans="1:13">
      <c r="A143" s="9" t="str">
        <f>Tabla18[[#This Row],[DIA]]&amp;"-"&amp;Tabla18[[#This Row],[NUM]]</f>
        <v>45765-606</v>
      </c>
      <c r="B143" s="6">
        <v>45765</v>
      </c>
      <c r="C143" s="7" t="s">
        <v>1618</v>
      </c>
      <c r="D143" s="7" t="s">
        <v>13</v>
      </c>
      <c r="E143" s="7" t="s">
        <v>1725</v>
      </c>
      <c r="F143" s="7">
        <v>606</v>
      </c>
      <c r="G143" s="8">
        <v>0.84722222222222221</v>
      </c>
      <c r="H143" s="8">
        <v>0.98263888888888884</v>
      </c>
      <c r="I143" s="7">
        <v>15</v>
      </c>
      <c r="J143" s="7">
        <v>15</v>
      </c>
      <c r="K143" s="7">
        <v>0</v>
      </c>
      <c r="L143" s="7">
        <v>100</v>
      </c>
      <c r="M143" s="1" t="e">
        <f>VLOOKUP(Tabla18[[#This Row],[COD]],Circuitos[],2,0)</f>
        <v>#N/A</v>
      </c>
    </row>
    <row r="144" spans="1:13">
      <c r="A144" s="9" t="str">
        <f>Tabla18[[#This Row],[DIA]]&amp;"-"&amp;Tabla18[[#This Row],[NUM]]</f>
        <v>45765-3752</v>
      </c>
      <c r="B144" s="6">
        <v>45765</v>
      </c>
      <c r="C144" s="7" t="s">
        <v>22</v>
      </c>
      <c r="D144" s="7" t="s">
        <v>201</v>
      </c>
      <c r="E144" s="7" t="s">
        <v>202</v>
      </c>
      <c r="F144" s="7">
        <v>3752</v>
      </c>
      <c r="G144" s="8">
        <v>0.51041666666666663</v>
      </c>
      <c r="H144" s="8">
        <v>0.60763888888888884</v>
      </c>
      <c r="I144" s="7">
        <v>16</v>
      </c>
      <c r="J144" s="7">
        <v>16</v>
      </c>
      <c r="K144" s="7">
        <v>0</v>
      </c>
      <c r="L144" s="7">
        <v>100</v>
      </c>
      <c r="M144" s="1" t="e">
        <f>VLOOKUP(Tabla18[[#This Row],[COD]],Circuitos[],2,0)</f>
        <v>#N/A</v>
      </c>
    </row>
    <row r="145" spans="1:13">
      <c r="A145" s="9" t="str">
        <f>Tabla18[[#This Row],[DIA]]&amp;"-"&amp;Tabla18[[#This Row],[NUM]]</f>
        <v>45765-1165</v>
      </c>
      <c r="B145" s="6">
        <v>45765</v>
      </c>
      <c r="C145" s="7" t="s">
        <v>22</v>
      </c>
      <c r="D145" s="7" t="s">
        <v>192</v>
      </c>
      <c r="E145" s="7" t="s">
        <v>193</v>
      </c>
      <c r="F145" s="7">
        <v>1165</v>
      </c>
      <c r="G145" s="8">
        <v>0.25</v>
      </c>
      <c r="H145" s="8">
        <v>0.3576388888888889</v>
      </c>
      <c r="I145" s="7">
        <v>16</v>
      </c>
      <c r="J145" s="7">
        <v>10</v>
      </c>
      <c r="K145" s="7">
        <v>6</v>
      </c>
      <c r="L145" s="7">
        <v>62.5</v>
      </c>
      <c r="M145" s="1" t="e">
        <f>VLOOKUP(Tabla18[[#This Row],[COD]],Circuitos[],2,0)</f>
        <v>#N/A</v>
      </c>
    </row>
    <row r="146" spans="1:13">
      <c r="A146" s="9" t="str">
        <f>Tabla18[[#This Row],[DIA]]&amp;"-"&amp;Tabla18[[#This Row],[NUM]]</f>
        <v>45766-1316</v>
      </c>
      <c r="B146" s="6">
        <v>45766</v>
      </c>
      <c r="C146" s="7" t="s">
        <v>37</v>
      </c>
      <c r="D146" s="7" t="s">
        <v>147</v>
      </c>
      <c r="E146" s="7" t="s">
        <v>181</v>
      </c>
      <c r="F146" s="7">
        <v>1316</v>
      </c>
      <c r="G146" s="8">
        <v>0.50347222222222221</v>
      </c>
      <c r="H146" s="8">
        <v>0.71875</v>
      </c>
      <c r="I146" s="7">
        <v>10</v>
      </c>
      <c r="J146" s="7">
        <v>10</v>
      </c>
      <c r="K146" s="7">
        <v>0</v>
      </c>
      <c r="L146" s="7">
        <v>100</v>
      </c>
      <c r="M146" s="1" t="e">
        <f>VLOOKUP(Tabla18[[#This Row],[COD]],Circuitos[],2,0)</f>
        <v>#N/A</v>
      </c>
    </row>
    <row r="147" spans="1:13">
      <c r="A147" s="9" t="str">
        <f>Tabla18[[#This Row],[DIA]]&amp;"-"&amp;Tabla18[[#This Row],[NUM]]</f>
        <v>45766-1696</v>
      </c>
      <c r="B147" s="6">
        <v>45766</v>
      </c>
      <c r="C147" s="7" t="s">
        <v>173</v>
      </c>
      <c r="D147" s="7" t="s">
        <v>36</v>
      </c>
      <c r="E147" s="7" t="s">
        <v>1722</v>
      </c>
      <c r="F147" s="7">
        <v>1696</v>
      </c>
      <c r="G147" s="8">
        <v>0.34027777777777779</v>
      </c>
      <c r="H147" s="8">
        <v>0.53125</v>
      </c>
      <c r="I147" s="7">
        <v>20</v>
      </c>
      <c r="J147" s="7">
        <v>10</v>
      </c>
      <c r="K147" s="7">
        <v>10</v>
      </c>
      <c r="L147" s="7">
        <v>50</v>
      </c>
      <c r="M147" s="1" t="e">
        <f>VLOOKUP(Tabla18[[#This Row],[COD]],Circuitos[],2,0)</f>
        <v>#N/A</v>
      </c>
    </row>
    <row r="148" spans="1:13">
      <c r="A148" s="9" t="str">
        <f>Tabla18[[#This Row],[DIA]]&amp;"-"&amp;Tabla18[[#This Row],[NUM]]</f>
        <v>45766-5340</v>
      </c>
      <c r="B148" s="6">
        <v>45766</v>
      </c>
      <c r="C148" s="7" t="s">
        <v>173</v>
      </c>
      <c r="D148" s="7" t="s">
        <v>13</v>
      </c>
      <c r="E148" s="7" t="s">
        <v>1723</v>
      </c>
      <c r="F148" s="7">
        <v>5340</v>
      </c>
      <c r="G148" s="8">
        <v>0.39583333333333331</v>
      </c>
      <c r="H148" s="8">
        <v>0.60416666666666663</v>
      </c>
      <c r="I148" s="7">
        <v>16</v>
      </c>
      <c r="J148" s="7">
        <v>16</v>
      </c>
      <c r="K148" s="7">
        <v>0</v>
      </c>
      <c r="L148" s="7">
        <v>100</v>
      </c>
      <c r="M148" s="1" t="e">
        <f>VLOOKUP(Tabla18[[#This Row],[COD]],Circuitos[],2,0)</f>
        <v>#N/A</v>
      </c>
    </row>
    <row r="149" spans="1:13">
      <c r="A149" s="9" t="str">
        <f>Tabla18[[#This Row],[DIA]]&amp;"-"&amp;Tabla18[[#This Row],[NUM]]</f>
        <v>45766-1541</v>
      </c>
      <c r="B149" s="6">
        <v>45766</v>
      </c>
      <c r="C149" s="7" t="s">
        <v>173</v>
      </c>
      <c r="D149" s="7" t="s">
        <v>13</v>
      </c>
      <c r="E149" s="7" t="s">
        <v>278</v>
      </c>
      <c r="F149" s="7">
        <v>1541</v>
      </c>
      <c r="G149" s="8">
        <v>0.51041666666666663</v>
      </c>
      <c r="H149" s="8">
        <v>0.71875</v>
      </c>
      <c r="I149" s="7">
        <v>51</v>
      </c>
      <c r="J149" s="7">
        <v>48</v>
      </c>
      <c r="K149" s="7">
        <v>3</v>
      </c>
      <c r="L149" s="7">
        <v>94.117647058823536</v>
      </c>
      <c r="M149" s="1" t="e">
        <f>VLOOKUP(Tabla18[[#This Row],[COD]],Circuitos[],2,0)</f>
        <v>#N/A</v>
      </c>
    </row>
    <row r="150" spans="1:13">
      <c r="A150" s="9" t="str">
        <f>Tabla18[[#This Row],[DIA]]&amp;"-"&amp;Tabla18[[#This Row],[NUM]]</f>
        <v>45766-1228</v>
      </c>
      <c r="B150" s="6">
        <v>45766</v>
      </c>
      <c r="C150" s="7" t="s">
        <v>173</v>
      </c>
      <c r="D150" s="7" t="s">
        <v>13</v>
      </c>
      <c r="E150" s="7" t="s">
        <v>1722</v>
      </c>
      <c r="F150" s="7">
        <v>1228</v>
      </c>
      <c r="G150" s="8">
        <v>0.77083333333333337</v>
      </c>
      <c r="H150" s="8">
        <v>0.97916666666666663</v>
      </c>
      <c r="I150" s="7">
        <v>20</v>
      </c>
      <c r="J150" s="7">
        <v>20</v>
      </c>
      <c r="K150" s="7">
        <v>0</v>
      </c>
      <c r="L150" s="7">
        <v>100</v>
      </c>
      <c r="M150" s="1" t="e">
        <f>VLOOKUP(Tabla18[[#This Row],[COD]],Circuitos[],2,0)</f>
        <v>#N/A</v>
      </c>
    </row>
    <row r="151" spans="1:13">
      <c r="A151" s="9" t="str">
        <f>Tabla18[[#This Row],[DIA]]&amp;"-"&amp;Tabla18[[#This Row],[NUM]]</f>
        <v>45766-1800</v>
      </c>
      <c r="B151" s="6">
        <v>45766</v>
      </c>
      <c r="C151" s="7" t="s">
        <v>206</v>
      </c>
      <c r="D151" s="7" t="s">
        <v>13</v>
      </c>
      <c r="E151" s="7" t="s">
        <v>207</v>
      </c>
      <c r="F151" s="7">
        <v>1800</v>
      </c>
      <c r="G151" s="8">
        <v>0.61111111111111116</v>
      </c>
      <c r="H151" s="8">
        <v>0.69791666666666663</v>
      </c>
      <c r="I151" s="7">
        <v>45</v>
      </c>
      <c r="J151" s="7">
        <v>44</v>
      </c>
      <c r="K151" s="7">
        <v>1</v>
      </c>
      <c r="L151" s="7">
        <v>97.777777777777771</v>
      </c>
      <c r="M151" s="1" t="e">
        <f>VLOOKUP(Tabla18[[#This Row],[COD]],Circuitos[],2,0)</f>
        <v>#N/A</v>
      </c>
    </row>
    <row r="152" spans="1:13">
      <c r="A152" s="9" t="str">
        <f>Tabla18[[#This Row],[DIA]]&amp;"-"&amp;Tabla18[[#This Row],[NUM]]</f>
        <v>45766-960</v>
      </c>
      <c r="B152" s="6">
        <v>45766</v>
      </c>
      <c r="C152" s="7" t="s">
        <v>392</v>
      </c>
      <c r="D152" s="7" t="s">
        <v>36</v>
      </c>
      <c r="E152" s="7" t="s">
        <v>1721</v>
      </c>
      <c r="F152" s="7">
        <v>960</v>
      </c>
      <c r="G152" s="8">
        <v>0.67013888888888884</v>
      </c>
      <c r="H152" s="8">
        <v>0.79861111111111116</v>
      </c>
      <c r="I152" s="7">
        <v>12</v>
      </c>
      <c r="J152" s="7">
        <v>12</v>
      </c>
      <c r="K152" s="7">
        <v>0</v>
      </c>
      <c r="L152" s="7">
        <v>100</v>
      </c>
      <c r="M152" s="1" t="e">
        <f>VLOOKUP(Tabla18[[#This Row],[COD]],Circuitos[],2,0)</f>
        <v>#N/A</v>
      </c>
    </row>
    <row r="153" spans="1:13">
      <c r="A153" s="9" t="str">
        <f>Tabla18[[#This Row],[DIA]]&amp;"-"&amp;Tabla18[[#This Row],[NUM]]</f>
        <v>45766-1712</v>
      </c>
      <c r="B153" s="6">
        <v>45766</v>
      </c>
      <c r="C153" s="7" t="s">
        <v>232</v>
      </c>
      <c r="D153" s="7" t="s">
        <v>252</v>
      </c>
      <c r="E153" s="7" t="s">
        <v>272</v>
      </c>
      <c r="F153" s="7">
        <v>1712</v>
      </c>
      <c r="G153" s="8">
        <v>0.80208333333333337</v>
      </c>
      <c r="H153" s="8">
        <v>0.86111111111111116</v>
      </c>
      <c r="I153" s="7">
        <v>35</v>
      </c>
      <c r="J153" s="7">
        <v>29</v>
      </c>
      <c r="K153" s="7">
        <v>6</v>
      </c>
      <c r="L153" s="7">
        <v>82.857142857142861</v>
      </c>
      <c r="M153" s="1" t="e">
        <f>VLOOKUP(Tabla18[[#This Row],[COD]],Circuitos[],2,0)</f>
        <v>#N/A</v>
      </c>
    </row>
    <row r="154" spans="1:13">
      <c r="A154" s="9" t="str">
        <f>Tabla18[[#This Row],[DIA]]&amp;"-"&amp;Tabla18[[#This Row],[NUM]]</f>
        <v>45766-78</v>
      </c>
      <c r="B154" s="6">
        <v>45766</v>
      </c>
      <c r="C154" s="7" t="s">
        <v>252</v>
      </c>
      <c r="D154" s="7" t="s">
        <v>36</v>
      </c>
      <c r="E154" s="7" t="s">
        <v>272</v>
      </c>
      <c r="F154" s="7">
        <v>78</v>
      </c>
      <c r="G154" s="8">
        <v>0.89236111111111116</v>
      </c>
      <c r="H154" s="8">
        <v>0.96875</v>
      </c>
      <c r="I154" s="7">
        <v>20</v>
      </c>
      <c r="J154" s="7">
        <v>14</v>
      </c>
      <c r="K154" s="7">
        <v>6</v>
      </c>
      <c r="L154" s="7">
        <v>70</v>
      </c>
      <c r="M154" s="1" t="e">
        <f>VLOOKUP(Tabla18[[#This Row],[COD]],Circuitos[],2,0)</f>
        <v>#N/A</v>
      </c>
    </row>
    <row r="155" spans="1:13">
      <c r="A155" s="9" t="str">
        <f>Tabla18[[#This Row],[DIA]]&amp;"-"&amp;Tabla18[[#This Row],[NUM]]</f>
        <v>45766-64</v>
      </c>
      <c r="B155" s="6">
        <v>45766</v>
      </c>
      <c r="C155" s="7" t="s">
        <v>252</v>
      </c>
      <c r="D155" s="7" t="s">
        <v>13</v>
      </c>
      <c r="E155" s="7" t="s">
        <v>272</v>
      </c>
      <c r="F155" s="7">
        <v>64</v>
      </c>
      <c r="G155" s="8">
        <v>0.89930555555555558</v>
      </c>
      <c r="H155" s="8">
        <v>6.9444444444444441E-3</v>
      </c>
      <c r="I155" s="7">
        <v>15</v>
      </c>
      <c r="J155" s="7">
        <v>15</v>
      </c>
      <c r="K155" s="7">
        <v>0</v>
      </c>
      <c r="L155" s="7">
        <v>100</v>
      </c>
      <c r="M155" s="1" t="e">
        <f>VLOOKUP(Tabla18[[#This Row],[COD]],Circuitos[],2,0)</f>
        <v>#N/A</v>
      </c>
    </row>
    <row r="156" spans="1:13">
      <c r="A156" s="9" t="str">
        <f>Tabla18[[#This Row],[DIA]]&amp;"-"&amp;Tabla18[[#This Row],[NUM]]</f>
        <v>45766-1328</v>
      </c>
      <c r="B156" s="6">
        <v>45766</v>
      </c>
      <c r="C156" s="7" t="s">
        <v>192</v>
      </c>
      <c r="D156" s="7" t="s">
        <v>13</v>
      </c>
      <c r="E156" s="7" t="s">
        <v>250</v>
      </c>
      <c r="F156" s="7">
        <v>1328</v>
      </c>
      <c r="G156" s="8">
        <v>0.50694444444444442</v>
      </c>
      <c r="H156" s="8">
        <v>0.625</v>
      </c>
      <c r="I156" s="7">
        <v>42</v>
      </c>
      <c r="J156" s="7">
        <v>42</v>
      </c>
      <c r="K156" s="7">
        <v>0</v>
      </c>
      <c r="L156" s="7">
        <v>100</v>
      </c>
      <c r="M156" s="1" t="e">
        <f>VLOOKUP(Tabla18[[#This Row],[COD]],Circuitos[],2,0)</f>
        <v>#N/A</v>
      </c>
    </row>
    <row r="157" spans="1:13">
      <c r="A157" s="9" t="str">
        <f>Tabla18[[#This Row],[DIA]]&amp;"-"&amp;Tabla18[[#This Row],[NUM]]</f>
        <v>45766-1334</v>
      </c>
      <c r="B157" s="6">
        <v>45766</v>
      </c>
      <c r="C157" s="7" t="s">
        <v>192</v>
      </c>
      <c r="D157" s="7" t="s">
        <v>13</v>
      </c>
      <c r="E157" s="7" t="s">
        <v>250</v>
      </c>
      <c r="F157" s="7">
        <v>1334</v>
      </c>
      <c r="G157" s="8">
        <v>0.82291666666666663</v>
      </c>
      <c r="H157" s="8">
        <v>0.94097222222222221</v>
      </c>
      <c r="I157" s="7">
        <v>38</v>
      </c>
      <c r="J157" s="7">
        <v>38</v>
      </c>
      <c r="K157" s="7">
        <v>0</v>
      </c>
      <c r="L157" s="7">
        <v>100</v>
      </c>
      <c r="M157" s="1" t="e">
        <f>VLOOKUP(Tabla18[[#This Row],[COD]],Circuitos[],2,0)</f>
        <v>#N/A</v>
      </c>
    </row>
    <row r="158" spans="1:13">
      <c r="A158" s="9" t="str">
        <f>Tabla18[[#This Row],[DIA]]&amp;"-"&amp;Tabla18[[#This Row],[NUM]]</f>
        <v>45766-2022</v>
      </c>
      <c r="B158" s="6">
        <v>45766</v>
      </c>
      <c r="C158" s="7" t="s">
        <v>147</v>
      </c>
      <c r="D158" s="7" t="s">
        <v>180</v>
      </c>
      <c r="E158" s="7" t="s">
        <v>181</v>
      </c>
      <c r="F158" s="7">
        <v>2022</v>
      </c>
      <c r="G158" s="8">
        <v>0.83680555555555558</v>
      </c>
      <c r="H158" s="8">
        <v>0.90277777777777779</v>
      </c>
      <c r="I158" s="7">
        <v>10</v>
      </c>
      <c r="J158" s="7">
        <v>10</v>
      </c>
      <c r="K158" s="7">
        <v>0</v>
      </c>
      <c r="L158" s="7">
        <v>100</v>
      </c>
      <c r="M158" s="1" t="e">
        <f>VLOOKUP(Tabla18[[#This Row],[COD]],Circuitos[],2,0)</f>
        <v>#N/A</v>
      </c>
    </row>
    <row r="159" spans="1:13">
      <c r="A159" s="9" t="str">
        <f>Tabla18[[#This Row],[DIA]]&amp;"-"&amp;Tabla18[[#This Row],[NUM]]</f>
        <v>45766-1855</v>
      </c>
      <c r="B159" s="6">
        <v>45766</v>
      </c>
      <c r="C159" s="7" t="s">
        <v>147</v>
      </c>
      <c r="D159" s="7" t="s">
        <v>36</v>
      </c>
      <c r="E159" s="7" t="s">
        <v>181</v>
      </c>
      <c r="F159" s="7">
        <v>1855</v>
      </c>
      <c r="G159" s="8">
        <v>0.60069444444444442</v>
      </c>
      <c r="H159" s="8">
        <v>0.71180555555555558</v>
      </c>
      <c r="I159" s="7">
        <v>20</v>
      </c>
      <c r="J159" s="7">
        <v>20</v>
      </c>
      <c r="K159" s="7">
        <v>0</v>
      </c>
      <c r="L159" s="7">
        <v>100</v>
      </c>
      <c r="M159" s="1" t="e">
        <f>VLOOKUP(Tabla18[[#This Row],[COD]],Circuitos[],2,0)</f>
        <v>#N/A</v>
      </c>
    </row>
    <row r="160" spans="1:13">
      <c r="A160" s="9" t="str">
        <f>Tabla18[[#This Row],[DIA]]&amp;"-"&amp;Tabla18[[#This Row],[NUM]]</f>
        <v>45766-1315</v>
      </c>
      <c r="B160" s="6">
        <v>45766</v>
      </c>
      <c r="C160" s="7" t="s">
        <v>147</v>
      </c>
      <c r="D160" s="7" t="s">
        <v>37</v>
      </c>
      <c r="E160" s="7" t="s">
        <v>181</v>
      </c>
      <c r="F160" s="7">
        <v>1315</v>
      </c>
      <c r="G160" s="8">
        <v>0.3263888888888889</v>
      </c>
      <c r="H160" s="8">
        <v>0.46180555555555558</v>
      </c>
      <c r="I160" s="7">
        <v>20</v>
      </c>
      <c r="J160" s="7">
        <v>20</v>
      </c>
      <c r="K160" s="7">
        <v>0</v>
      </c>
      <c r="L160" s="7">
        <v>100</v>
      </c>
      <c r="M160" s="1" t="e">
        <f>VLOOKUP(Tabla18[[#This Row],[COD]],Circuitos[],2,0)</f>
        <v>#N/A</v>
      </c>
    </row>
    <row r="161" spans="1:13">
      <c r="A161" s="9" t="str">
        <f>Tabla18[[#This Row],[DIA]]&amp;"-"&amp;Tabla18[[#This Row],[NUM]]</f>
        <v>45766-1859</v>
      </c>
      <c r="B161" s="6">
        <v>45766</v>
      </c>
      <c r="C161" s="7" t="s">
        <v>147</v>
      </c>
      <c r="D161" s="7" t="s">
        <v>13</v>
      </c>
      <c r="E161" s="7" t="s">
        <v>181</v>
      </c>
      <c r="F161" s="7">
        <v>1859</v>
      </c>
      <c r="G161" s="8">
        <v>0.55208333333333337</v>
      </c>
      <c r="H161" s="8">
        <v>0.70138888888888884</v>
      </c>
      <c r="I161" s="7">
        <v>20</v>
      </c>
      <c r="J161" s="7">
        <v>20</v>
      </c>
      <c r="K161" s="7">
        <v>0</v>
      </c>
      <c r="L161" s="7">
        <v>100</v>
      </c>
      <c r="M161" s="1" t="e">
        <f>VLOOKUP(Tabla18[[#This Row],[COD]],Circuitos[],2,0)</f>
        <v>#N/A</v>
      </c>
    </row>
    <row r="162" spans="1:13">
      <c r="A162" s="9" t="str">
        <f>Tabla18[[#This Row],[DIA]]&amp;"-"&amp;Tabla18[[#This Row],[NUM]]</f>
        <v>45766-1313</v>
      </c>
      <c r="B162" s="6">
        <v>45766</v>
      </c>
      <c r="C162" s="7" t="s">
        <v>147</v>
      </c>
      <c r="D162" s="7" t="s">
        <v>22</v>
      </c>
      <c r="E162" s="7" t="s">
        <v>181</v>
      </c>
      <c r="F162" s="7">
        <v>1313</v>
      </c>
      <c r="G162" s="8">
        <v>0.59375</v>
      </c>
      <c r="H162" s="8">
        <v>0.72569444444444442</v>
      </c>
      <c r="I162" s="7">
        <v>16</v>
      </c>
      <c r="J162" s="7">
        <v>6</v>
      </c>
      <c r="K162" s="7">
        <v>10</v>
      </c>
      <c r="L162" s="7">
        <v>37.5</v>
      </c>
      <c r="M162" s="1" t="e">
        <f>VLOOKUP(Tabla18[[#This Row],[COD]],Circuitos[],2,0)</f>
        <v>#N/A</v>
      </c>
    </row>
    <row r="163" spans="1:13">
      <c r="A163" s="9" t="str">
        <f>Tabla18[[#This Row],[DIA]]&amp;"-"&amp;Tabla18[[#This Row],[NUM]]</f>
        <v>45766-6002</v>
      </c>
      <c r="B163" s="6">
        <v>45766</v>
      </c>
      <c r="C163" s="7" t="s">
        <v>13</v>
      </c>
      <c r="D163" s="7" t="s">
        <v>183</v>
      </c>
      <c r="E163" s="7" t="s">
        <v>174</v>
      </c>
      <c r="F163" s="7">
        <v>6002</v>
      </c>
      <c r="G163" s="8">
        <v>0.60069444444444442</v>
      </c>
      <c r="H163" s="8">
        <v>0.85069444444444442</v>
      </c>
      <c r="I163" s="7">
        <v>9</v>
      </c>
      <c r="J163" s="7">
        <v>9</v>
      </c>
      <c r="K163" s="7">
        <v>0</v>
      </c>
      <c r="L163" s="7">
        <v>100</v>
      </c>
      <c r="M163" s="1" t="str">
        <f>VLOOKUP(Tabla18[[#This Row],[COD]],Circuitos[],2,0)</f>
        <v>Programas de Egipto</v>
      </c>
    </row>
    <row r="164" spans="1:13">
      <c r="A164" s="9" t="str">
        <f>Tabla18[[#This Row],[DIA]]&amp;"-"&amp;Tabla18[[#This Row],[NUM]]</f>
        <v>45766-897</v>
      </c>
      <c r="B164" s="6">
        <v>45766</v>
      </c>
      <c r="C164" s="7" t="s">
        <v>13</v>
      </c>
      <c r="D164" s="7" t="s">
        <v>350</v>
      </c>
      <c r="E164" s="7" t="s">
        <v>278</v>
      </c>
      <c r="F164" s="7">
        <v>897</v>
      </c>
      <c r="G164" s="8">
        <v>0.84375</v>
      </c>
      <c r="H164" s="8">
        <v>0.24652777777777779</v>
      </c>
      <c r="I164" s="7">
        <v>80</v>
      </c>
      <c r="J164" s="7">
        <v>48</v>
      </c>
      <c r="K164" s="7">
        <v>32</v>
      </c>
      <c r="L164" s="7">
        <v>60</v>
      </c>
      <c r="M164" s="1" t="str">
        <f>VLOOKUP(Tabla18[[#This Row],[COD]],Circuitos[],2,0)</f>
        <v>Uzbekistan, Ruta de la Seda II</v>
      </c>
    </row>
    <row r="165" spans="1:13">
      <c r="A165" s="9" t="str">
        <f>Tabla18[[#This Row],[DIA]]&amp;"-"&amp;Tabla18[[#This Row],[NUM]]</f>
        <v>45766-1056</v>
      </c>
      <c r="B165" s="6">
        <v>45766</v>
      </c>
      <c r="C165" s="7" t="s">
        <v>236</v>
      </c>
      <c r="D165" s="7" t="s">
        <v>13</v>
      </c>
      <c r="E165" s="7" t="s">
        <v>1724</v>
      </c>
      <c r="F165" s="7">
        <v>1056</v>
      </c>
      <c r="G165" s="8">
        <v>0.4201388888888889</v>
      </c>
      <c r="H165" s="8">
        <v>0.54513888888888884</v>
      </c>
      <c r="I165" s="7">
        <v>40</v>
      </c>
      <c r="J165" s="7">
        <v>40</v>
      </c>
      <c r="K165" s="7">
        <v>0</v>
      </c>
      <c r="L165" s="7">
        <v>100</v>
      </c>
      <c r="M165" s="1" t="e">
        <f>VLOOKUP(Tabla18[[#This Row],[COD]],Circuitos[],2,0)</f>
        <v>#N/A</v>
      </c>
    </row>
    <row r="166" spans="1:13">
      <c r="A166" s="9" t="str">
        <f>Tabla18[[#This Row],[DIA]]&amp;"-"&amp;Tabla18[[#This Row],[NUM]]</f>
        <v>45766-867</v>
      </c>
      <c r="B166" s="6">
        <v>45766</v>
      </c>
      <c r="C166" s="7" t="s">
        <v>153</v>
      </c>
      <c r="D166" s="7" t="s">
        <v>111</v>
      </c>
      <c r="E166" s="7" t="s">
        <v>265</v>
      </c>
      <c r="F166" s="7">
        <v>867</v>
      </c>
      <c r="G166" s="8">
        <v>0.77083333333333337</v>
      </c>
      <c r="H166" s="8">
        <v>3.472222222222222E-3</v>
      </c>
      <c r="I166" s="7">
        <v>27</v>
      </c>
      <c r="J166" s="7">
        <v>24</v>
      </c>
      <c r="K166" s="7">
        <v>3</v>
      </c>
      <c r="L166" s="7">
        <v>88.888888888888886</v>
      </c>
      <c r="M166" s="1" t="e">
        <f>VLOOKUP(Tabla18[[#This Row],[COD]],Circuitos[],2,0)</f>
        <v>#N/A</v>
      </c>
    </row>
    <row r="167" spans="1:13">
      <c r="A167" s="9" t="str">
        <f>Tabla18[[#This Row],[DIA]]&amp;"-"&amp;Tabla18[[#This Row],[NUM]]</f>
        <v>45766-1854</v>
      </c>
      <c r="B167" s="6">
        <v>45766</v>
      </c>
      <c r="C167" s="7" t="s">
        <v>241</v>
      </c>
      <c r="D167" s="7" t="s">
        <v>13</v>
      </c>
      <c r="E167" s="7" t="s">
        <v>250</v>
      </c>
      <c r="F167" s="7">
        <v>1854</v>
      </c>
      <c r="G167" s="8">
        <v>0.82986111111111116</v>
      </c>
      <c r="H167" s="8">
        <v>0.95486111111111116</v>
      </c>
      <c r="I167" s="7">
        <v>30</v>
      </c>
      <c r="J167" s="7">
        <v>30</v>
      </c>
      <c r="K167" s="7">
        <v>0</v>
      </c>
      <c r="L167" s="7">
        <v>100</v>
      </c>
      <c r="M167" s="1" t="e">
        <f>VLOOKUP(Tabla18[[#This Row],[COD]],Circuitos[],2,0)</f>
        <v>#N/A</v>
      </c>
    </row>
    <row r="168" spans="1:13">
      <c r="A168" s="9" t="str">
        <f>Tabla18[[#This Row],[DIA]]&amp;"-"&amp;Tabla18[[#This Row],[NUM]]</f>
        <v>45766-678</v>
      </c>
      <c r="B168" s="6">
        <v>45766</v>
      </c>
      <c r="C168" s="7" t="s">
        <v>310</v>
      </c>
      <c r="D168" s="7" t="s">
        <v>13</v>
      </c>
      <c r="E168" s="7" t="s">
        <v>250</v>
      </c>
      <c r="F168" s="7">
        <v>678</v>
      </c>
      <c r="G168" s="8">
        <v>0.5</v>
      </c>
      <c r="H168" s="8">
        <v>0.61111111111111116</v>
      </c>
      <c r="I168" s="7">
        <v>45</v>
      </c>
      <c r="J168" s="7">
        <v>45</v>
      </c>
      <c r="K168" s="7">
        <v>0</v>
      </c>
      <c r="L168" s="7">
        <v>100</v>
      </c>
      <c r="M168" s="1" t="e">
        <f>VLOOKUP(Tabla18[[#This Row],[COD]],Circuitos[],2,0)</f>
        <v>#N/A</v>
      </c>
    </row>
    <row r="169" spans="1:13">
      <c r="A169" s="9" t="str">
        <f>Tabla18[[#This Row],[DIA]]&amp;"-"&amp;Tabla18[[#This Row],[NUM]]</f>
        <v>45766-792</v>
      </c>
      <c r="B169" s="6">
        <v>45766</v>
      </c>
      <c r="C169" s="7" t="s">
        <v>247</v>
      </c>
      <c r="D169" s="7" t="s">
        <v>13</v>
      </c>
      <c r="E169" s="7" t="s">
        <v>250</v>
      </c>
      <c r="F169" s="7">
        <v>792</v>
      </c>
      <c r="G169" s="8">
        <v>0.51388888888888884</v>
      </c>
      <c r="H169" s="8">
        <v>0.64583333333333337</v>
      </c>
      <c r="I169" s="7">
        <v>40</v>
      </c>
      <c r="J169" s="7">
        <v>35</v>
      </c>
      <c r="K169" s="7">
        <v>5</v>
      </c>
      <c r="L169" s="7">
        <v>87.5</v>
      </c>
      <c r="M169" s="1" t="e">
        <f>VLOOKUP(Tabla18[[#This Row],[COD]],Circuitos[],2,0)</f>
        <v>#N/A</v>
      </c>
    </row>
    <row r="170" spans="1:13">
      <c r="A170" s="9" t="str">
        <f>Tabla18[[#This Row],[DIA]]&amp;"-"&amp;Tabla18[[#This Row],[NUM]]</f>
        <v>45766-437</v>
      </c>
      <c r="B170" s="6">
        <v>45766</v>
      </c>
      <c r="C170" s="7" t="s">
        <v>394</v>
      </c>
      <c r="D170" s="7" t="s">
        <v>36</v>
      </c>
      <c r="E170" s="7" t="s">
        <v>395</v>
      </c>
      <c r="F170" s="7">
        <v>437</v>
      </c>
      <c r="G170" s="8">
        <v>0.3888888888888889</v>
      </c>
      <c r="H170" s="8">
        <v>0.52083333333333337</v>
      </c>
      <c r="I170" s="7">
        <v>9</v>
      </c>
      <c r="J170" s="7">
        <v>9</v>
      </c>
      <c r="K170" s="7">
        <v>0</v>
      </c>
      <c r="L170" s="7">
        <v>100</v>
      </c>
      <c r="M170" s="1" t="e">
        <f>VLOOKUP(Tabla18[[#This Row],[COD]],Circuitos[],2,0)</f>
        <v>#N/A</v>
      </c>
    </row>
    <row r="171" spans="1:13">
      <c r="A171" s="9" t="str">
        <f>Tabla18[[#This Row],[DIA]]&amp;"-"&amp;Tabla18[[#This Row],[NUM]]</f>
        <v>45766-433</v>
      </c>
      <c r="B171" s="6">
        <v>45766</v>
      </c>
      <c r="C171" s="7" t="s">
        <v>394</v>
      </c>
      <c r="D171" s="7" t="s">
        <v>13</v>
      </c>
      <c r="E171" s="7" t="s">
        <v>395</v>
      </c>
      <c r="F171" s="7">
        <v>433</v>
      </c>
      <c r="G171" s="8">
        <v>0.44444444444444442</v>
      </c>
      <c r="H171" s="8">
        <v>0.60763888888888884</v>
      </c>
      <c r="I171" s="7">
        <v>26</v>
      </c>
      <c r="J171" s="7">
        <v>26</v>
      </c>
      <c r="K171" s="7">
        <v>0</v>
      </c>
      <c r="L171" s="7">
        <v>100</v>
      </c>
      <c r="M171" s="1" t="e">
        <f>VLOOKUP(Tabla18[[#This Row],[COD]],Circuitos[],2,0)</f>
        <v>#N/A</v>
      </c>
    </row>
    <row r="172" spans="1:13">
      <c r="A172" s="9" t="str">
        <f>Tabla18[[#This Row],[DIA]]&amp;"-"&amp;Tabla18[[#This Row],[NUM]]</f>
        <v>45767-1304</v>
      </c>
      <c r="B172" s="6">
        <v>45767</v>
      </c>
      <c r="C172" s="7" t="s">
        <v>33</v>
      </c>
      <c r="D172" s="7" t="s">
        <v>147</v>
      </c>
      <c r="E172" s="7" t="s">
        <v>181</v>
      </c>
      <c r="F172" s="7">
        <v>1304</v>
      </c>
      <c r="G172" s="8">
        <v>0.5</v>
      </c>
      <c r="H172" s="8">
        <v>0.72569444444444442</v>
      </c>
      <c r="I172" s="7">
        <v>8</v>
      </c>
      <c r="J172" s="7">
        <v>6</v>
      </c>
      <c r="K172" s="7">
        <v>2</v>
      </c>
      <c r="L172" s="7">
        <v>75</v>
      </c>
      <c r="M172" s="1" t="e">
        <f>VLOOKUP(Tabla18[[#This Row],[COD]],Circuitos[],2,0)</f>
        <v>#N/A</v>
      </c>
    </row>
    <row r="173" spans="1:13">
      <c r="A173" s="9" t="str">
        <f>Tabla18[[#This Row],[DIA]]&amp;"-"&amp;Tabla18[[#This Row],[NUM]]</f>
        <v>45767-107</v>
      </c>
      <c r="B173" s="6">
        <v>45767</v>
      </c>
      <c r="C173" s="7" t="s">
        <v>354</v>
      </c>
      <c r="D173" s="7" t="s">
        <v>36</v>
      </c>
      <c r="E173" s="7" t="s">
        <v>355</v>
      </c>
      <c r="F173" s="7">
        <v>107</v>
      </c>
      <c r="G173" s="8">
        <v>0.47569444444444442</v>
      </c>
      <c r="H173" s="8">
        <v>0.64930555555555558</v>
      </c>
      <c r="I173" s="7">
        <v>10</v>
      </c>
      <c r="J173" s="7">
        <v>10</v>
      </c>
      <c r="K173" s="7">
        <v>0</v>
      </c>
      <c r="L173" s="7">
        <v>100</v>
      </c>
      <c r="M173" s="1" t="e">
        <f>VLOOKUP(Tabla18[[#This Row],[COD]],Circuitos[],2,0)</f>
        <v>#N/A</v>
      </c>
    </row>
    <row r="174" spans="1:13">
      <c r="A174" s="9" t="str">
        <f>Tabla18[[#This Row],[DIA]]&amp;"-"&amp;Tabla18[[#This Row],[NUM]]</f>
        <v>45767-109</v>
      </c>
      <c r="B174" s="6">
        <v>45767</v>
      </c>
      <c r="C174" s="7" t="s">
        <v>354</v>
      </c>
      <c r="D174" s="7" t="s">
        <v>13</v>
      </c>
      <c r="E174" s="7" t="s">
        <v>355</v>
      </c>
      <c r="F174" s="7">
        <v>109</v>
      </c>
      <c r="G174" s="8">
        <v>0.44444444444444442</v>
      </c>
      <c r="H174" s="8">
        <v>0.64236111111111116</v>
      </c>
      <c r="I174" s="7">
        <v>20</v>
      </c>
      <c r="J174" s="7">
        <v>20</v>
      </c>
      <c r="K174" s="7">
        <v>0</v>
      </c>
      <c r="L174" s="7">
        <v>100</v>
      </c>
      <c r="M174" s="1" t="e">
        <f>VLOOKUP(Tabla18[[#This Row],[COD]],Circuitos[],2,0)</f>
        <v>#N/A</v>
      </c>
    </row>
    <row r="175" spans="1:13">
      <c r="A175" s="9" t="str">
        <f>Tabla18[[#This Row],[DIA]]&amp;"-"&amp;Tabla18[[#This Row],[NUM]]</f>
        <v>45767-101</v>
      </c>
      <c r="B175" s="6">
        <v>45767</v>
      </c>
      <c r="C175" s="7" t="s">
        <v>111</v>
      </c>
      <c r="D175" s="7" t="s">
        <v>13</v>
      </c>
      <c r="E175" s="7" t="s">
        <v>265</v>
      </c>
      <c r="F175" s="7">
        <v>101</v>
      </c>
      <c r="G175" s="8">
        <v>9.375E-2</v>
      </c>
      <c r="H175" s="8">
        <v>0.33680555555555558</v>
      </c>
      <c r="I175" s="7">
        <v>27</v>
      </c>
      <c r="J175" s="7">
        <v>24</v>
      </c>
      <c r="K175" s="7">
        <v>3</v>
      </c>
      <c r="L175" s="7">
        <v>88.888888888888886</v>
      </c>
      <c r="M175" s="1" t="e">
        <f>VLOOKUP(Tabla18[[#This Row],[COD]],Circuitos[],2,0)</f>
        <v>#N/A</v>
      </c>
    </row>
    <row r="176" spans="1:13">
      <c r="A176" s="9" t="str">
        <f>Tabla18[[#This Row],[DIA]]&amp;"-"&amp;Tabla18[[#This Row],[NUM]]</f>
        <v>45767-1854</v>
      </c>
      <c r="B176" s="6">
        <v>45767</v>
      </c>
      <c r="C176" s="7" t="s">
        <v>36</v>
      </c>
      <c r="D176" s="7" t="s">
        <v>147</v>
      </c>
      <c r="E176" s="7" t="s">
        <v>181</v>
      </c>
      <c r="F176" s="7">
        <v>1854</v>
      </c>
      <c r="G176" s="8">
        <v>0.5</v>
      </c>
      <c r="H176" s="8">
        <v>0.69097222222222221</v>
      </c>
      <c r="I176" s="7">
        <v>10</v>
      </c>
      <c r="J176" s="7">
        <v>10</v>
      </c>
      <c r="K176" s="7">
        <v>0</v>
      </c>
      <c r="L176" s="7">
        <v>100</v>
      </c>
      <c r="M176" s="1" t="e">
        <f>VLOOKUP(Tabla18[[#This Row],[COD]],Circuitos[],2,0)</f>
        <v>#N/A</v>
      </c>
    </row>
    <row r="177" spans="1:13">
      <c r="A177" s="9" t="str">
        <f>Tabla18[[#This Row],[DIA]]&amp;"-"&amp;Tabla18[[#This Row],[NUM]]</f>
        <v>45767-833</v>
      </c>
      <c r="B177" s="6">
        <v>45767</v>
      </c>
      <c r="C177" s="7" t="s">
        <v>188</v>
      </c>
      <c r="D177" s="7" t="s">
        <v>24</v>
      </c>
      <c r="E177" s="7" t="s">
        <v>189</v>
      </c>
      <c r="F177" s="7">
        <v>833</v>
      </c>
      <c r="G177" s="8">
        <v>0.45833333333333331</v>
      </c>
      <c r="H177" s="8">
        <v>0.57291666666666663</v>
      </c>
      <c r="I177" s="7">
        <v>86</v>
      </c>
      <c r="J177" s="7">
        <v>82</v>
      </c>
      <c r="K177" s="7">
        <v>4</v>
      </c>
      <c r="L177" s="7">
        <v>95.348837209302332</v>
      </c>
      <c r="M177" s="1" t="e">
        <f>VLOOKUP(Tabla18[[#This Row],[COD]],Circuitos[],2,0)</f>
        <v>#N/A</v>
      </c>
    </row>
    <row r="178" spans="1:13">
      <c r="A178" s="9" t="str">
        <f>Tabla18[[#This Row],[DIA]]&amp;"-"&amp;Tabla18[[#This Row],[NUM]]</f>
        <v>45767-1302</v>
      </c>
      <c r="B178" s="6">
        <v>45767</v>
      </c>
      <c r="C178" s="7" t="s">
        <v>201</v>
      </c>
      <c r="D178" s="7" t="s">
        <v>13</v>
      </c>
      <c r="E178" s="7" t="s">
        <v>250</v>
      </c>
      <c r="F178" s="7">
        <v>1302</v>
      </c>
      <c r="G178" s="8">
        <v>0.81944444444444442</v>
      </c>
      <c r="H178" s="8">
        <v>0.92361111111111116</v>
      </c>
      <c r="I178" s="7">
        <v>23</v>
      </c>
      <c r="J178" s="7">
        <v>23</v>
      </c>
      <c r="K178" s="7">
        <v>0</v>
      </c>
      <c r="L178" s="7">
        <v>100</v>
      </c>
      <c r="M178" s="1" t="e">
        <f>VLOOKUP(Tabla18[[#This Row],[COD]],Circuitos[],2,0)</f>
        <v>#N/A</v>
      </c>
    </row>
    <row r="179" spans="1:13">
      <c r="A179" s="9" t="str">
        <f>Tabla18[[#This Row],[DIA]]&amp;"-"&amp;Tabla18[[#This Row],[NUM]]</f>
        <v>45767-842</v>
      </c>
      <c r="B179" s="6">
        <v>45767</v>
      </c>
      <c r="C179" s="7" t="s">
        <v>780</v>
      </c>
      <c r="D179" s="7" t="s">
        <v>44</v>
      </c>
      <c r="E179" s="7" t="s">
        <v>189</v>
      </c>
      <c r="F179" s="7">
        <v>842</v>
      </c>
      <c r="G179" s="8">
        <v>0.85416666666666663</v>
      </c>
      <c r="H179" s="8">
        <v>0.99305555555555558</v>
      </c>
      <c r="I179" s="7">
        <v>85</v>
      </c>
      <c r="J179" s="7">
        <v>78</v>
      </c>
      <c r="K179" s="7">
        <v>7</v>
      </c>
      <c r="L179" s="7">
        <v>91.764705882352942</v>
      </c>
      <c r="M179" s="1" t="e">
        <f>VLOOKUP(Tabla18[[#This Row],[COD]],Circuitos[],2,0)</f>
        <v>#N/A</v>
      </c>
    </row>
    <row r="180" spans="1:13">
      <c r="A180" s="9" t="str">
        <f>Tabla18[[#This Row],[DIA]]&amp;"-"&amp;Tabla18[[#This Row],[NUM]]</f>
        <v>45767-838</v>
      </c>
      <c r="B180" s="6">
        <v>45767</v>
      </c>
      <c r="C180" s="7" t="s">
        <v>223</v>
      </c>
      <c r="D180" s="7" t="s">
        <v>24</v>
      </c>
      <c r="E180" s="7" t="s">
        <v>189</v>
      </c>
      <c r="F180" s="7">
        <v>838</v>
      </c>
      <c r="G180" s="8">
        <v>0.79861111111111116</v>
      </c>
      <c r="H180" s="8">
        <v>0.91319444444444442</v>
      </c>
      <c r="I180" s="7">
        <v>85</v>
      </c>
      <c r="J180" s="7">
        <v>85</v>
      </c>
      <c r="K180" s="7">
        <v>0</v>
      </c>
      <c r="L180" s="7">
        <v>100</v>
      </c>
      <c r="M180" s="1" t="e">
        <f>VLOOKUP(Tabla18[[#This Row],[COD]],Circuitos[],2,0)</f>
        <v>#N/A</v>
      </c>
    </row>
    <row r="181" spans="1:13">
      <c r="A181" s="9" t="str">
        <f>Tabla18[[#This Row],[DIA]]&amp;"-"&amp;Tabla18[[#This Row],[NUM]]</f>
        <v>45767-1400</v>
      </c>
      <c r="B181" s="6">
        <v>45767</v>
      </c>
      <c r="C181" s="7" t="s">
        <v>206</v>
      </c>
      <c r="D181" s="7" t="s">
        <v>13</v>
      </c>
      <c r="E181" s="7" t="s">
        <v>207</v>
      </c>
      <c r="F181" s="7">
        <v>1400</v>
      </c>
      <c r="G181" s="8">
        <v>0.87152777777777779</v>
      </c>
      <c r="H181" s="8">
        <v>0.96527777777777779</v>
      </c>
      <c r="I181" s="7">
        <v>18</v>
      </c>
      <c r="J181" s="7">
        <v>10</v>
      </c>
      <c r="K181" s="7">
        <v>8</v>
      </c>
      <c r="L181" s="7">
        <v>55.555555555555557</v>
      </c>
      <c r="M181" s="1" t="e">
        <f>VLOOKUP(Tabla18[[#This Row],[COD]],Circuitos[],2,0)</f>
        <v>#N/A</v>
      </c>
    </row>
    <row r="182" spans="1:13">
      <c r="A182" s="9" t="str">
        <f>Tabla18[[#This Row],[DIA]]&amp;"-"&amp;Tabla18[[#This Row],[NUM]]</f>
        <v>45767-60</v>
      </c>
      <c r="B182" s="6">
        <v>45767</v>
      </c>
      <c r="C182" s="7" t="s">
        <v>252</v>
      </c>
      <c r="D182" s="7" t="s">
        <v>13</v>
      </c>
      <c r="E182" s="7" t="s">
        <v>272</v>
      </c>
      <c r="F182" s="7">
        <v>60</v>
      </c>
      <c r="G182" s="8">
        <v>0.60763888888888884</v>
      </c>
      <c r="H182" s="8">
        <v>0.71875</v>
      </c>
      <c r="I182" s="7">
        <v>22</v>
      </c>
      <c r="J182" s="7">
        <v>12</v>
      </c>
      <c r="K182" s="7">
        <v>10</v>
      </c>
      <c r="L182" s="7">
        <v>54.545454545454547</v>
      </c>
      <c r="M182" s="1" t="e">
        <f>VLOOKUP(Tabla18[[#This Row],[COD]],Circuitos[],2,0)</f>
        <v>#N/A</v>
      </c>
    </row>
    <row r="183" spans="1:13">
      <c r="A183" s="9" t="str">
        <f>Tabla18[[#This Row],[DIA]]&amp;"-"&amp;Tabla18[[#This Row],[NUM]]</f>
        <v>45767-1150</v>
      </c>
      <c r="B183" s="6">
        <v>45767</v>
      </c>
      <c r="C183" s="7" t="s">
        <v>192</v>
      </c>
      <c r="D183" s="7" t="s">
        <v>33</v>
      </c>
      <c r="E183" s="7" t="s">
        <v>193</v>
      </c>
      <c r="F183" s="7">
        <v>1150</v>
      </c>
      <c r="G183" s="8">
        <v>0.56944444444444442</v>
      </c>
      <c r="H183" s="8">
        <v>0.69444444444444442</v>
      </c>
      <c r="I183" s="7">
        <v>16</v>
      </c>
      <c r="J183" s="7">
        <v>5</v>
      </c>
      <c r="K183" s="7">
        <v>11</v>
      </c>
      <c r="L183" s="7">
        <v>31.25</v>
      </c>
      <c r="M183" s="1" t="e">
        <f>VLOOKUP(Tabla18[[#This Row],[COD]],Circuitos[],2,0)</f>
        <v>#N/A</v>
      </c>
    </row>
    <row r="184" spans="1:13">
      <c r="A184" s="9" t="str">
        <f>Tabla18[[#This Row],[DIA]]&amp;"-"&amp;Tabla18[[#This Row],[NUM]]</f>
        <v>45767-1120</v>
      </c>
      <c r="B184" s="6">
        <v>45767</v>
      </c>
      <c r="C184" s="7" t="s">
        <v>192</v>
      </c>
      <c r="D184" s="7" t="s">
        <v>13</v>
      </c>
      <c r="E184" s="7" t="s">
        <v>193</v>
      </c>
      <c r="F184" s="7">
        <v>1120</v>
      </c>
      <c r="G184" s="8">
        <v>0.71527777777777779</v>
      </c>
      <c r="H184" s="8">
        <v>0.82638888888888884</v>
      </c>
      <c r="I184" s="7">
        <v>30</v>
      </c>
      <c r="J184" s="7">
        <v>24</v>
      </c>
      <c r="K184" s="7">
        <v>6</v>
      </c>
      <c r="L184" s="7">
        <v>80</v>
      </c>
      <c r="M184" s="1" t="e">
        <f>VLOOKUP(Tabla18[[#This Row],[COD]],Circuitos[],2,0)</f>
        <v>#N/A</v>
      </c>
    </row>
    <row r="185" spans="1:13">
      <c r="A185" s="9" t="str">
        <f>Tabla18[[#This Row],[DIA]]&amp;"-"&amp;Tabla18[[#This Row],[NUM]]</f>
        <v>45767-2020</v>
      </c>
      <c r="B185" s="6">
        <v>45767</v>
      </c>
      <c r="C185" s="7" t="s">
        <v>147</v>
      </c>
      <c r="D185" s="7" t="s">
        <v>180</v>
      </c>
      <c r="E185" s="7" t="s">
        <v>181</v>
      </c>
      <c r="F185" s="7">
        <v>2020</v>
      </c>
      <c r="G185" s="8">
        <v>0.76736111111111116</v>
      </c>
      <c r="H185" s="8">
        <v>0.82986111111111116</v>
      </c>
      <c r="I185" s="7">
        <v>20</v>
      </c>
      <c r="J185" s="7">
        <v>19</v>
      </c>
      <c r="K185" s="7">
        <v>1</v>
      </c>
      <c r="L185" s="7">
        <v>95</v>
      </c>
      <c r="M185" s="1" t="e">
        <f>VLOOKUP(Tabla18[[#This Row],[COD]],Circuitos[],2,0)</f>
        <v>#N/A</v>
      </c>
    </row>
    <row r="186" spans="1:13">
      <c r="A186" s="9" t="str">
        <f>Tabla18[[#This Row],[DIA]]&amp;"-"&amp;Tabla18[[#This Row],[NUM]]</f>
        <v>45767-2022</v>
      </c>
      <c r="B186" s="6">
        <v>45767</v>
      </c>
      <c r="C186" s="7" t="s">
        <v>147</v>
      </c>
      <c r="D186" s="7" t="s">
        <v>180</v>
      </c>
      <c r="E186" s="7" t="s">
        <v>181</v>
      </c>
      <c r="F186" s="7">
        <v>2022</v>
      </c>
      <c r="G186" s="8">
        <v>0.83680555555555558</v>
      </c>
      <c r="H186" s="8">
        <v>0.89930555555555558</v>
      </c>
      <c r="I186" s="7">
        <v>20</v>
      </c>
      <c r="J186" s="7">
        <v>19</v>
      </c>
      <c r="K186" s="7">
        <v>1</v>
      </c>
      <c r="L186" s="7">
        <v>95</v>
      </c>
      <c r="M186" s="1" t="e">
        <f>VLOOKUP(Tabla18[[#This Row],[COD]],Circuitos[],2,0)</f>
        <v>#N/A</v>
      </c>
    </row>
    <row r="187" spans="1:13">
      <c r="A187" s="9" t="str">
        <f>Tabla18[[#This Row],[DIA]]&amp;"-"&amp;Tabla18[[#This Row],[NUM]]</f>
        <v>45767-2022</v>
      </c>
      <c r="B187" s="6">
        <v>45767</v>
      </c>
      <c r="C187" s="7" t="s">
        <v>147</v>
      </c>
      <c r="D187" s="7" t="s">
        <v>180</v>
      </c>
      <c r="E187" s="7" t="s">
        <v>181</v>
      </c>
      <c r="F187" s="7">
        <v>2022</v>
      </c>
      <c r="G187" s="8">
        <v>0.83680555555555558</v>
      </c>
      <c r="H187" s="8">
        <v>0.90277777777777779</v>
      </c>
      <c r="I187" s="7">
        <v>8</v>
      </c>
      <c r="J187" s="7">
        <v>6</v>
      </c>
      <c r="K187" s="7">
        <v>2</v>
      </c>
      <c r="L187" s="7">
        <v>75</v>
      </c>
      <c r="M187" s="1" t="e">
        <f>VLOOKUP(Tabla18[[#This Row],[COD]],Circuitos[],2,0)</f>
        <v>#N/A</v>
      </c>
    </row>
    <row r="188" spans="1:13">
      <c r="A188" s="9" t="str">
        <f>Tabla18[[#This Row],[DIA]]&amp;"-"&amp;Tabla18[[#This Row],[NUM]]</f>
        <v>45767-525</v>
      </c>
      <c r="B188" s="6">
        <v>45767</v>
      </c>
      <c r="C188" s="7" t="s">
        <v>147</v>
      </c>
      <c r="D188" s="7" t="s">
        <v>52</v>
      </c>
      <c r="E188" s="7" t="s">
        <v>221</v>
      </c>
      <c r="F188" s="7">
        <v>525</v>
      </c>
      <c r="G188" s="8">
        <v>0.75694444444444442</v>
      </c>
      <c r="H188" s="8">
        <v>0.90277777777777779</v>
      </c>
      <c r="I188" s="7">
        <v>80</v>
      </c>
      <c r="J188" s="7">
        <v>61</v>
      </c>
      <c r="K188" s="7">
        <v>19</v>
      </c>
      <c r="L188" s="7">
        <v>76.25</v>
      </c>
      <c r="M188" s="1" t="e">
        <f>VLOOKUP(Tabla18[[#This Row],[COD]],Circuitos[],2,0)</f>
        <v>#N/A</v>
      </c>
    </row>
    <row r="189" spans="1:13">
      <c r="A189" s="9" t="str">
        <f>Tabla18[[#This Row],[DIA]]&amp;"-"&amp;Tabla18[[#This Row],[NUM]]</f>
        <v>45767-623</v>
      </c>
      <c r="B189" s="6">
        <v>45767</v>
      </c>
      <c r="C189" s="7" t="s">
        <v>147</v>
      </c>
      <c r="D189" s="7" t="s">
        <v>30</v>
      </c>
      <c r="E189" s="7" t="s">
        <v>218</v>
      </c>
      <c r="F189" s="7">
        <v>623</v>
      </c>
      <c r="G189" s="8">
        <v>0.6875</v>
      </c>
      <c r="H189" s="8">
        <v>0.84375</v>
      </c>
      <c r="I189" s="7">
        <v>88</v>
      </c>
      <c r="J189" s="7">
        <v>85</v>
      </c>
      <c r="K189" s="7">
        <v>3</v>
      </c>
      <c r="L189" s="7">
        <v>96.590909090909093</v>
      </c>
      <c r="M189" s="1" t="e">
        <f>VLOOKUP(Tabla18[[#This Row],[COD]],Circuitos[],2,0)</f>
        <v>#N/A</v>
      </c>
    </row>
    <row r="190" spans="1:13">
      <c r="A190" s="9" t="str">
        <f>Tabla18[[#This Row],[DIA]]&amp;"-"&amp;Tabla18[[#This Row],[NUM]]</f>
        <v>45767-1859</v>
      </c>
      <c r="B190" s="6">
        <v>45767</v>
      </c>
      <c r="C190" s="7" t="s">
        <v>147</v>
      </c>
      <c r="D190" s="7" t="s">
        <v>13</v>
      </c>
      <c r="E190" s="7" t="s">
        <v>181</v>
      </c>
      <c r="F190" s="7">
        <v>1859</v>
      </c>
      <c r="G190" s="8">
        <v>0.55208333333333337</v>
      </c>
      <c r="H190" s="8">
        <v>0.70138888888888884</v>
      </c>
      <c r="I190" s="7">
        <v>20</v>
      </c>
      <c r="J190" s="7">
        <v>20</v>
      </c>
      <c r="K190" s="7">
        <v>0</v>
      </c>
      <c r="L190" s="7">
        <v>100</v>
      </c>
      <c r="M190" s="1" t="e">
        <f>VLOOKUP(Tabla18[[#This Row],[COD]],Circuitos[],2,0)</f>
        <v>#N/A</v>
      </c>
    </row>
    <row r="191" spans="1:13">
      <c r="A191" s="9" t="str">
        <f>Tabla18[[#This Row],[DIA]]&amp;"-"&amp;Tabla18[[#This Row],[NUM]]</f>
        <v>45767-519</v>
      </c>
      <c r="B191" s="6">
        <v>45767</v>
      </c>
      <c r="C191" s="7" t="s">
        <v>147</v>
      </c>
      <c r="D191" s="7" t="s">
        <v>44</v>
      </c>
      <c r="E191" s="7" t="s">
        <v>221</v>
      </c>
      <c r="F191" s="7">
        <v>519</v>
      </c>
      <c r="G191" s="8">
        <v>0.82986111111111116</v>
      </c>
      <c r="H191" s="8">
        <v>0.96875</v>
      </c>
      <c r="I191" s="7">
        <v>80</v>
      </c>
      <c r="J191" s="7">
        <v>80</v>
      </c>
      <c r="K191" s="7">
        <v>0</v>
      </c>
      <c r="L191" s="7">
        <v>100</v>
      </c>
      <c r="M191" s="1" t="e">
        <f>VLOOKUP(Tabla18[[#This Row],[COD]],Circuitos[],2,0)</f>
        <v>#N/A</v>
      </c>
    </row>
    <row r="192" spans="1:13">
      <c r="A192" s="9" t="str">
        <f>Tabla18[[#This Row],[DIA]]&amp;"-"&amp;Tabla18[[#This Row],[NUM]]</f>
        <v>45767-651</v>
      </c>
      <c r="B192" s="6">
        <v>45767</v>
      </c>
      <c r="C192" s="7" t="s">
        <v>147</v>
      </c>
      <c r="D192" s="7" t="s">
        <v>24</v>
      </c>
      <c r="E192" s="7" t="s">
        <v>218</v>
      </c>
      <c r="F192" s="7">
        <v>651</v>
      </c>
      <c r="G192" s="8">
        <v>0.75</v>
      </c>
      <c r="H192" s="8">
        <v>0.88194444444444442</v>
      </c>
      <c r="I192" s="7">
        <v>85</v>
      </c>
      <c r="J192" s="7">
        <v>80</v>
      </c>
      <c r="K192" s="7">
        <v>5</v>
      </c>
      <c r="L192" s="7">
        <v>94.117647058823536</v>
      </c>
      <c r="M192" s="1" t="e">
        <f>VLOOKUP(Tabla18[[#This Row],[COD]],Circuitos[],2,0)</f>
        <v>#N/A</v>
      </c>
    </row>
    <row r="193" spans="1:13">
      <c r="A193" s="9" t="str">
        <f>Tabla18[[#This Row],[DIA]]&amp;"-"&amp;Tabla18[[#This Row],[NUM]]</f>
        <v>45767-849</v>
      </c>
      <c r="B193" s="6">
        <v>45767</v>
      </c>
      <c r="C193" s="7" t="s">
        <v>225</v>
      </c>
      <c r="D193" s="7" t="s">
        <v>54</v>
      </c>
      <c r="E193" s="7" t="s">
        <v>189</v>
      </c>
      <c r="F193" s="7">
        <v>849</v>
      </c>
      <c r="G193" s="8">
        <v>0.5</v>
      </c>
      <c r="H193" s="8">
        <v>0.62847222222222221</v>
      </c>
      <c r="I193" s="7">
        <v>85</v>
      </c>
      <c r="J193" s="7">
        <v>85</v>
      </c>
      <c r="K193" s="7">
        <v>0</v>
      </c>
      <c r="L193" s="7">
        <v>100</v>
      </c>
      <c r="M193" s="1" t="e">
        <f>VLOOKUP(Tabla18[[#This Row],[COD]],Circuitos[],2,0)</f>
        <v>#N/A</v>
      </c>
    </row>
    <row r="194" spans="1:13">
      <c r="A194" s="9" t="str">
        <f>Tabla18[[#This Row],[DIA]]&amp;"-"&amp;Tabla18[[#This Row],[NUM]]</f>
        <v>45767-841</v>
      </c>
      <c r="B194" s="6">
        <v>45767</v>
      </c>
      <c r="C194" s="7" t="s">
        <v>225</v>
      </c>
      <c r="D194" s="7" t="s">
        <v>29</v>
      </c>
      <c r="E194" s="7" t="s">
        <v>189</v>
      </c>
      <c r="F194" s="7">
        <v>841</v>
      </c>
      <c r="G194" s="8">
        <v>0.51388888888888884</v>
      </c>
      <c r="H194" s="8">
        <v>0.65277777777777779</v>
      </c>
      <c r="I194" s="7">
        <v>85</v>
      </c>
      <c r="J194" s="7">
        <v>84</v>
      </c>
      <c r="K194" s="7">
        <v>1</v>
      </c>
      <c r="L194" s="7">
        <v>98.82352941176471</v>
      </c>
      <c r="M194" s="1" t="e">
        <f>VLOOKUP(Tabla18[[#This Row],[COD]],Circuitos[],2,0)</f>
        <v>#N/A</v>
      </c>
    </row>
    <row r="195" spans="1:13">
      <c r="A195" s="9" t="str">
        <f>Tabla18[[#This Row],[DIA]]&amp;"-"&amp;Tabla18[[#This Row],[NUM]]</f>
        <v>45767-845</v>
      </c>
      <c r="B195" s="6">
        <v>45767</v>
      </c>
      <c r="C195" s="7" t="s">
        <v>225</v>
      </c>
      <c r="D195" s="7" t="s">
        <v>24</v>
      </c>
      <c r="E195" s="7" t="s">
        <v>189</v>
      </c>
      <c r="F195" s="7">
        <v>845</v>
      </c>
      <c r="G195" s="8">
        <v>0.52083333333333337</v>
      </c>
      <c r="H195" s="8">
        <v>0.64583333333333337</v>
      </c>
      <c r="I195" s="7">
        <v>85</v>
      </c>
      <c r="J195" s="7">
        <v>55</v>
      </c>
      <c r="K195" s="7">
        <v>30</v>
      </c>
      <c r="L195" s="7">
        <v>64.705882352941174</v>
      </c>
      <c r="M195" s="1" t="e">
        <f>VLOOKUP(Tabla18[[#This Row],[COD]],Circuitos[],2,0)</f>
        <v>#N/A</v>
      </c>
    </row>
    <row r="196" spans="1:13">
      <c r="A196" s="9" t="str">
        <f>Tabla18[[#This Row],[DIA]]&amp;"-"&amp;Tabla18[[#This Row],[NUM]]</f>
        <v>45767-1864</v>
      </c>
      <c r="B196" s="6">
        <v>45767</v>
      </c>
      <c r="C196" s="7" t="s">
        <v>275</v>
      </c>
      <c r="D196" s="7" t="s">
        <v>13</v>
      </c>
      <c r="E196" s="7" t="s">
        <v>250</v>
      </c>
      <c r="F196" s="7">
        <v>1864</v>
      </c>
      <c r="G196" s="8">
        <v>0.86111111111111116</v>
      </c>
      <c r="H196" s="8">
        <v>0.99930555555555556</v>
      </c>
      <c r="I196" s="7">
        <v>20</v>
      </c>
      <c r="J196" s="7">
        <v>13</v>
      </c>
      <c r="K196" s="7">
        <v>7</v>
      </c>
      <c r="L196" s="7">
        <v>65</v>
      </c>
      <c r="M196" s="1" t="e">
        <f>VLOOKUP(Tabla18[[#This Row],[COD]],Circuitos[],2,0)</f>
        <v>#N/A</v>
      </c>
    </row>
    <row r="197" spans="1:13">
      <c r="A197" s="9" t="str">
        <f>Tabla18[[#This Row],[DIA]]&amp;"-"&amp;Tabla18[[#This Row],[NUM]]</f>
        <v>45767-1858</v>
      </c>
      <c r="B197" s="6">
        <v>45767</v>
      </c>
      <c r="C197" s="7" t="s">
        <v>13</v>
      </c>
      <c r="D197" s="7" t="s">
        <v>147</v>
      </c>
      <c r="E197" s="7" t="s">
        <v>181</v>
      </c>
      <c r="F197" s="7">
        <v>1858</v>
      </c>
      <c r="G197" s="8">
        <v>0.49652777777777779</v>
      </c>
      <c r="H197" s="8">
        <v>0.71180555555555558</v>
      </c>
      <c r="I197" s="7">
        <v>20</v>
      </c>
      <c r="J197" s="7">
        <v>19</v>
      </c>
      <c r="K197" s="7">
        <v>1</v>
      </c>
      <c r="L197" s="7">
        <v>95</v>
      </c>
      <c r="M197" s="1" t="e">
        <f>VLOOKUP(Tabla18[[#This Row],[COD]],Circuitos[],2,0)</f>
        <v>#N/A</v>
      </c>
    </row>
    <row r="198" spans="1:13">
      <c r="A198" s="9" t="str">
        <f>Tabla18[[#This Row],[DIA]]&amp;"-"&amp;Tabla18[[#This Row],[NUM]]</f>
        <v>45767-834</v>
      </c>
      <c r="B198" s="6">
        <v>45767</v>
      </c>
      <c r="C198" s="7" t="s">
        <v>229</v>
      </c>
      <c r="D198" s="7" t="s">
        <v>29</v>
      </c>
      <c r="E198" s="7" t="s">
        <v>189</v>
      </c>
      <c r="F198" s="7">
        <v>834</v>
      </c>
      <c r="G198" s="8">
        <v>0.75</v>
      </c>
      <c r="H198" s="8">
        <v>0.87152777777777779</v>
      </c>
      <c r="I198" s="7">
        <v>81</v>
      </c>
      <c r="J198" s="7">
        <v>81</v>
      </c>
      <c r="K198" s="7">
        <v>0</v>
      </c>
      <c r="L198" s="7">
        <v>100</v>
      </c>
      <c r="M198" s="1" t="e">
        <f>VLOOKUP(Tabla18[[#This Row],[COD]],Circuitos[],2,0)</f>
        <v>#N/A</v>
      </c>
    </row>
    <row r="199" spans="1:13">
      <c r="A199" s="9" t="str">
        <f>Tabla18[[#This Row],[DIA]]&amp;"-"&amp;Tabla18[[#This Row],[NUM]]</f>
        <v>45767-742</v>
      </c>
      <c r="B199" s="6">
        <v>45767</v>
      </c>
      <c r="C199" s="7" t="s">
        <v>196</v>
      </c>
      <c r="D199" s="7" t="s">
        <v>13</v>
      </c>
      <c r="E199" s="7" t="s">
        <v>250</v>
      </c>
      <c r="F199" s="7">
        <v>742</v>
      </c>
      <c r="G199" s="8">
        <v>0.50694444444444442</v>
      </c>
      <c r="H199" s="8">
        <v>0.625</v>
      </c>
      <c r="I199" s="7">
        <v>12</v>
      </c>
      <c r="J199" s="7">
        <v>10</v>
      </c>
      <c r="K199" s="7">
        <v>2</v>
      </c>
      <c r="L199" s="7">
        <v>83.333333333333329</v>
      </c>
      <c r="M199" s="1" t="e">
        <f>VLOOKUP(Tabla18[[#This Row],[COD]],Circuitos[],2,0)</f>
        <v>#N/A</v>
      </c>
    </row>
    <row r="200" spans="1:13">
      <c r="A200" s="9" t="str">
        <f>Tabla18[[#This Row],[DIA]]&amp;"-"&amp;Tabla18[[#This Row],[NUM]]</f>
        <v>45767-1806</v>
      </c>
      <c r="B200" s="6">
        <v>45767</v>
      </c>
      <c r="C200" s="7" t="s">
        <v>196</v>
      </c>
      <c r="D200" s="7" t="s">
        <v>13</v>
      </c>
      <c r="E200" s="7" t="s">
        <v>193</v>
      </c>
      <c r="F200" s="7">
        <v>1806</v>
      </c>
      <c r="G200" s="8">
        <v>0.81944444444444442</v>
      </c>
      <c r="H200" s="8">
        <v>0.93402777777777779</v>
      </c>
      <c r="I200" s="7">
        <v>38</v>
      </c>
      <c r="J200" s="7">
        <v>27</v>
      </c>
      <c r="K200" s="7">
        <v>11</v>
      </c>
      <c r="L200" s="7">
        <v>71.05263157894737</v>
      </c>
      <c r="M200" s="1" t="e">
        <f>VLOOKUP(Tabla18[[#This Row],[COD]],Circuitos[],2,0)</f>
        <v>#N/A</v>
      </c>
    </row>
    <row r="201" spans="1:13">
      <c r="A201" s="9" t="str">
        <f>Tabla18[[#This Row],[DIA]]&amp;"-"&amp;Tabla18[[#This Row],[NUM]]</f>
        <v>45767-1220</v>
      </c>
      <c r="B201" s="6">
        <v>45767</v>
      </c>
      <c r="C201" s="7" t="s">
        <v>557</v>
      </c>
      <c r="D201" s="7" t="s">
        <v>13</v>
      </c>
      <c r="E201" s="7" t="s">
        <v>250</v>
      </c>
      <c r="F201" s="7">
        <v>1220</v>
      </c>
      <c r="G201" s="8">
        <v>0.40277777777777779</v>
      </c>
      <c r="H201" s="8">
        <v>0.47569444444444442</v>
      </c>
      <c r="I201" s="7">
        <v>30</v>
      </c>
      <c r="J201" s="7">
        <v>21</v>
      </c>
      <c r="K201" s="7">
        <v>9</v>
      </c>
      <c r="L201" s="7">
        <v>70</v>
      </c>
      <c r="M201" s="1" t="e">
        <f>VLOOKUP(Tabla18[[#This Row],[COD]],Circuitos[],2,0)</f>
        <v>#N/A</v>
      </c>
    </row>
    <row r="202" spans="1:13">
      <c r="A202" s="9" t="str">
        <f>Tabla18[[#This Row],[DIA]]&amp;"-"&amp;Tabla18[[#This Row],[NUM]]</f>
        <v>45767-850</v>
      </c>
      <c r="B202" s="6">
        <v>45767</v>
      </c>
      <c r="C202" s="7" t="s">
        <v>261</v>
      </c>
      <c r="D202" s="7" t="s">
        <v>24</v>
      </c>
      <c r="E202" s="7" t="s">
        <v>189</v>
      </c>
      <c r="F202" s="7">
        <v>850</v>
      </c>
      <c r="G202" s="8">
        <v>0.81597222222222221</v>
      </c>
      <c r="H202" s="8">
        <v>0.92013888888888884</v>
      </c>
      <c r="I202" s="7">
        <v>102</v>
      </c>
      <c r="J202" s="7">
        <v>95</v>
      </c>
      <c r="K202" s="7">
        <v>7</v>
      </c>
      <c r="L202" s="7">
        <v>93.137254901960787</v>
      </c>
      <c r="M202" s="1" t="e">
        <f>VLOOKUP(Tabla18[[#This Row],[COD]],Circuitos[],2,0)</f>
        <v>#N/A</v>
      </c>
    </row>
    <row r="203" spans="1:13">
      <c r="A203" s="9" t="str">
        <f>Tabla18[[#This Row],[DIA]]&amp;"-"&amp;Tabla18[[#This Row],[NUM]]</f>
        <v>45767-2377</v>
      </c>
      <c r="B203" s="6">
        <v>45767</v>
      </c>
      <c r="C203" s="7" t="s">
        <v>236</v>
      </c>
      <c r="D203" s="7" t="s">
        <v>51</v>
      </c>
      <c r="E203" s="7" t="s">
        <v>1724</v>
      </c>
      <c r="F203" s="7">
        <v>2377</v>
      </c>
      <c r="G203" s="8">
        <v>0.64236111111111116</v>
      </c>
      <c r="H203" s="8">
        <v>0.79513888888888884</v>
      </c>
      <c r="I203" s="7">
        <v>20</v>
      </c>
      <c r="J203" s="7">
        <v>6</v>
      </c>
      <c r="K203" s="7">
        <v>14</v>
      </c>
      <c r="L203" s="7">
        <v>30</v>
      </c>
      <c r="M203" s="1" t="e">
        <f>VLOOKUP(Tabla18[[#This Row],[COD]],Circuitos[],2,0)</f>
        <v>#N/A</v>
      </c>
    </row>
    <row r="204" spans="1:13">
      <c r="A204" s="9" t="str">
        <f>Tabla18[[#This Row],[DIA]]&amp;"-"&amp;Tabla18[[#This Row],[NUM]]</f>
        <v>45767-837</v>
      </c>
      <c r="B204" s="6">
        <v>45767</v>
      </c>
      <c r="C204" s="7" t="s">
        <v>236</v>
      </c>
      <c r="D204" s="7" t="s">
        <v>13</v>
      </c>
      <c r="E204" s="7" t="s">
        <v>189</v>
      </c>
      <c r="F204" s="7">
        <v>837</v>
      </c>
      <c r="G204" s="8">
        <v>0.47569444444444442</v>
      </c>
      <c r="H204" s="8">
        <v>0.60069444444444442</v>
      </c>
      <c r="I204" s="7">
        <v>85</v>
      </c>
      <c r="J204" s="7">
        <v>35</v>
      </c>
      <c r="K204" s="7">
        <v>50</v>
      </c>
      <c r="L204" s="7">
        <v>41.176470588235297</v>
      </c>
      <c r="M204" s="1" t="e">
        <f>VLOOKUP(Tabla18[[#This Row],[COD]],Circuitos[],2,0)</f>
        <v>#N/A</v>
      </c>
    </row>
    <row r="205" spans="1:13">
      <c r="A205" s="9" t="str">
        <f>Tabla18[[#This Row],[DIA]]&amp;"-"&amp;Tabla18[[#This Row],[NUM]]</f>
        <v>45767-830</v>
      </c>
      <c r="B205" s="6">
        <v>45767</v>
      </c>
      <c r="C205" s="7" t="s">
        <v>241</v>
      </c>
      <c r="D205" s="7" t="s">
        <v>54</v>
      </c>
      <c r="E205" s="7" t="s">
        <v>189</v>
      </c>
      <c r="F205" s="7">
        <v>830</v>
      </c>
      <c r="G205" s="8">
        <v>0.78472222222222221</v>
      </c>
      <c r="H205" s="8">
        <v>0.92013888888888884</v>
      </c>
      <c r="I205" s="7">
        <v>85</v>
      </c>
      <c r="J205" s="7">
        <v>85</v>
      </c>
      <c r="K205" s="7">
        <v>0</v>
      </c>
      <c r="L205" s="7">
        <v>100</v>
      </c>
      <c r="M205" s="1" t="e">
        <f>VLOOKUP(Tabla18[[#This Row],[COD]],Circuitos[],2,0)</f>
        <v>#N/A</v>
      </c>
    </row>
    <row r="206" spans="1:13">
      <c r="A206" s="9" t="str">
        <f>Tabla18[[#This Row],[DIA]]&amp;"-"&amp;Tabla18[[#This Row],[NUM]]</f>
        <v>45767-683</v>
      </c>
      <c r="B206" s="6">
        <v>45767</v>
      </c>
      <c r="C206" s="7" t="s">
        <v>291</v>
      </c>
      <c r="D206" s="7" t="s">
        <v>36</v>
      </c>
      <c r="E206" s="7" t="s">
        <v>292</v>
      </c>
      <c r="F206" s="7">
        <v>683</v>
      </c>
      <c r="G206" s="8">
        <v>0.45833333333333331</v>
      </c>
      <c r="H206" s="8">
        <v>0.56944444444444442</v>
      </c>
      <c r="I206" s="7">
        <v>4</v>
      </c>
      <c r="J206" s="7">
        <v>4</v>
      </c>
      <c r="K206" s="7">
        <v>0</v>
      </c>
      <c r="L206" s="7">
        <v>100</v>
      </c>
      <c r="M206" s="1" t="e">
        <f>VLOOKUP(Tabla18[[#This Row],[COD]],Circuitos[],2,0)</f>
        <v>#N/A</v>
      </c>
    </row>
    <row r="207" spans="1:13">
      <c r="A207" s="9" t="str">
        <f>Tabla18[[#This Row],[DIA]]&amp;"-"&amp;Tabla18[[#This Row],[NUM]]</f>
        <v>45767-685</v>
      </c>
      <c r="B207" s="6">
        <v>45767</v>
      </c>
      <c r="C207" s="7" t="s">
        <v>291</v>
      </c>
      <c r="D207" s="7" t="s">
        <v>13</v>
      </c>
      <c r="E207" s="7" t="s">
        <v>292</v>
      </c>
      <c r="F207" s="7">
        <v>685</v>
      </c>
      <c r="G207" s="8">
        <v>0.54861111111111116</v>
      </c>
      <c r="H207" s="8">
        <v>0.68055555555555558</v>
      </c>
      <c r="I207" s="7">
        <v>35</v>
      </c>
      <c r="J207" s="7">
        <v>33</v>
      </c>
      <c r="K207" s="7">
        <v>2</v>
      </c>
      <c r="L207" s="7">
        <v>94.285714285714292</v>
      </c>
      <c r="M207" s="1" t="e">
        <f>VLOOKUP(Tabla18[[#This Row],[COD]],Circuitos[],2,0)</f>
        <v>#N/A</v>
      </c>
    </row>
    <row r="208" spans="1:13">
      <c r="A208" s="9" t="str">
        <f>Tabla18[[#This Row],[DIA]]&amp;"-"&amp;Tabla18[[#This Row],[NUM]]</f>
        <v>45767-362</v>
      </c>
      <c r="B208" s="6">
        <v>45767</v>
      </c>
      <c r="C208" s="7" t="s">
        <v>301</v>
      </c>
      <c r="D208" s="7" t="s">
        <v>291</v>
      </c>
      <c r="E208" s="7" t="s">
        <v>292</v>
      </c>
      <c r="F208" s="7">
        <v>362</v>
      </c>
      <c r="G208" s="8">
        <v>0.2361111111111111</v>
      </c>
      <c r="H208" s="8">
        <v>0.27083333333333331</v>
      </c>
      <c r="I208" s="7">
        <v>4</v>
      </c>
      <c r="J208" s="7">
        <v>4</v>
      </c>
      <c r="K208" s="7">
        <v>0</v>
      </c>
      <c r="L208" s="7">
        <v>100</v>
      </c>
      <c r="M208" s="1" t="e">
        <f>VLOOKUP(Tabla18[[#This Row],[COD]],Circuitos[],2,0)</f>
        <v>#N/A</v>
      </c>
    </row>
    <row r="209" spans="1:13">
      <c r="A209" s="9" t="str">
        <f>Tabla18[[#This Row],[DIA]]&amp;"-"&amp;Tabla18[[#This Row],[NUM]]</f>
        <v>45767-312</v>
      </c>
      <c r="B209" s="6">
        <v>45767</v>
      </c>
      <c r="C209" s="7" t="s">
        <v>301</v>
      </c>
      <c r="D209" s="7" t="s">
        <v>291</v>
      </c>
      <c r="E209" s="7" t="s">
        <v>292</v>
      </c>
      <c r="F209" s="7">
        <v>312</v>
      </c>
      <c r="G209" s="8">
        <v>0.4201388888888889</v>
      </c>
      <c r="H209" s="8">
        <v>0.4548611111111111</v>
      </c>
      <c r="I209" s="7">
        <v>35</v>
      </c>
      <c r="J209" s="7">
        <v>33</v>
      </c>
      <c r="K209" s="7">
        <v>2</v>
      </c>
      <c r="L209" s="7">
        <v>94.285714285714292</v>
      </c>
      <c r="M209" s="1" t="e">
        <f>VLOOKUP(Tabla18[[#This Row],[COD]],Circuitos[],2,0)</f>
        <v>#N/A</v>
      </c>
    </row>
    <row r="210" spans="1:13">
      <c r="A210" s="9" t="str">
        <f>Tabla18[[#This Row],[DIA]]&amp;"-"&amp;Tabla18[[#This Row],[NUM]]</f>
        <v>45767-1194</v>
      </c>
      <c r="B210" s="6">
        <v>45767</v>
      </c>
      <c r="C210" s="7" t="s">
        <v>1616</v>
      </c>
      <c r="D210" s="7" t="s">
        <v>13</v>
      </c>
      <c r="E210" s="7" t="s">
        <v>250</v>
      </c>
      <c r="F210" s="7">
        <v>1194</v>
      </c>
      <c r="G210" s="8">
        <v>0.72916666666666663</v>
      </c>
      <c r="H210" s="8">
        <v>0.78819444444444442</v>
      </c>
      <c r="I210" s="7">
        <v>30</v>
      </c>
      <c r="J210" s="7">
        <v>25</v>
      </c>
      <c r="K210" s="7">
        <v>5</v>
      </c>
      <c r="L210" s="7">
        <v>83.333333333333329</v>
      </c>
      <c r="M210" s="1" t="e">
        <f>VLOOKUP(Tabla18[[#This Row],[COD]],Circuitos[],2,0)</f>
        <v>#N/A</v>
      </c>
    </row>
    <row r="211" spans="1:13">
      <c r="A211" s="9" t="str">
        <f>Tabla18[[#This Row],[DIA]]&amp;"-"&amp;Tabla18[[#This Row],[NUM]]</f>
        <v>45767-898</v>
      </c>
      <c r="B211" s="6">
        <v>45767</v>
      </c>
      <c r="C211" s="7" t="s">
        <v>350</v>
      </c>
      <c r="D211" s="7" t="s">
        <v>13</v>
      </c>
      <c r="E211" s="7" t="s">
        <v>278</v>
      </c>
      <c r="F211" s="7">
        <v>898</v>
      </c>
      <c r="G211" s="8">
        <v>0.33333333333333331</v>
      </c>
      <c r="H211" s="8">
        <v>0.52083333333333337</v>
      </c>
      <c r="I211" s="7">
        <v>80</v>
      </c>
      <c r="J211" s="7">
        <v>80</v>
      </c>
      <c r="K211" s="7">
        <v>0</v>
      </c>
      <c r="L211" s="7">
        <v>100</v>
      </c>
      <c r="M211" s="1" t="e">
        <f>VLOOKUP(Tabla18[[#This Row],[COD]],Circuitos[],2,0)</f>
        <v>#N/A</v>
      </c>
    </row>
    <row r="212" spans="1:13">
      <c r="A212" s="9" t="str">
        <f>Tabla18[[#This Row],[DIA]]&amp;"-"&amp;Tabla18[[#This Row],[NUM]]</f>
        <v>45767-796</v>
      </c>
      <c r="B212" s="6">
        <v>45767</v>
      </c>
      <c r="C212" s="7" t="s">
        <v>247</v>
      </c>
      <c r="D212" s="7" t="s">
        <v>13</v>
      </c>
      <c r="E212" s="7" t="s">
        <v>250</v>
      </c>
      <c r="F212" s="7">
        <v>796</v>
      </c>
      <c r="G212" s="8">
        <v>0.81944444444444442</v>
      </c>
      <c r="H212" s="8">
        <v>0.95138888888888884</v>
      </c>
      <c r="I212" s="7">
        <v>30</v>
      </c>
      <c r="J212" s="7">
        <v>22</v>
      </c>
      <c r="K212" s="7">
        <v>8</v>
      </c>
      <c r="L212" s="7">
        <v>73.333333333333329</v>
      </c>
      <c r="M212" s="1" t="e">
        <f>VLOOKUP(Tabla18[[#This Row],[COD]],Circuitos[],2,0)</f>
        <v>#N/A</v>
      </c>
    </row>
    <row r="213" spans="1:13">
      <c r="A213" s="9" t="str">
        <f>Tabla18[[#This Row],[DIA]]&amp;"-"&amp;Tabla18[[#This Row],[NUM]]</f>
        <v>45767-1302</v>
      </c>
      <c r="B213" s="6">
        <v>45767</v>
      </c>
      <c r="C213" s="7" t="s">
        <v>22</v>
      </c>
      <c r="D213" s="7" t="s">
        <v>147</v>
      </c>
      <c r="E213" s="7" t="s">
        <v>181</v>
      </c>
      <c r="F213" s="7">
        <v>1302</v>
      </c>
      <c r="G213" s="8">
        <v>0.4826388888888889</v>
      </c>
      <c r="H213" s="8">
        <v>0.69097222222222221</v>
      </c>
      <c r="I213" s="7">
        <v>10</v>
      </c>
      <c r="J213" s="7">
        <v>9</v>
      </c>
      <c r="K213" s="7">
        <v>1</v>
      </c>
      <c r="L213" s="7">
        <v>90</v>
      </c>
      <c r="M213" s="1" t="e">
        <f>VLOOKUP(Tabla18[[#This Row],[COD]],Circuitos[],2,0)</f>
        <v>#N/A</v>
      </c>
    </row>
    <row r="214" spans="1:13">
      <c r="A214" s="9" t="str">
        <f>Tabla18[[#This Row],[DIA]]&amp;"-"&amp;Tabla18[[#This Row],[NUM]]</f>
        <v>45768-920</v>
      </c>
      <c r="B214" s="6">
        <v>45768</v>
      </c>
      <c r="C214" s="7" t="s">
        <v>185</v>
      </c>
      <c r="D214" s="7" t="s">
        <v>13</v>
      </c>
      <c r="E214" s="7" t="s">
        <v>186</v>
      </c>
      <c r="F214" s="7">
        <v>920</v>
      </c>
      <c r="G214" s="8">
        <v>0.63888888888888884</v>
      </c>
      <c r="H214" s="8">
        <v>0.78125</v>
      </c>
      <c r="I214" s="7">
        <v>24</v>
      </c>
      <c r="J214" s="7">
        <v>10</v>
      </c>
      <c r="K214" s="7">
        <v>14</v>
      </c>
      <c r="L214" s="7">
        <v>41.666666666666664</v>
      </c>
      <c r="M214" s="1" t="e">
        <f>VLOOKUP(Tabla18[[#This Row],[COD]],Circuitos[],2,0)</f>
        <v>#N/A</v>
      </c>
    </row>
    <row r="215" spans="1:13">
      <c r="A215" s="9" t="str">
        <f>Tabla18[[#This Row],[DIA]]&amp;"-"&amp;Tabla18[[#This Row],[NUM]]</f>
        <v>45768-825</v>
      </c>
      <c r="B215" s="6">
        <v>45768</v>
      </c>
      <c r="C215" s="7" t="s">
        <v>188</v>
      </c>
      <c r="D215" s="7" t="s">
        <v>81</v>
      </c>
      <c r="E215" s="7" t="s">
        <v>189</v>
      </c>
      <c r="F215" s="7">
        <v>825</v>
      </c>
      <c r="G215" s="8">
        <v>0.54166666666666663</v>
      </c>
      <c r="H215" s="8">
        <v>0.64583333333333337</v>
      </c>
      <c r="I215" s="7">
        <v>87</v>
      </c>
      <c r="J215" s="7">
        <v>87</v>
      </c>
      <c r="K215" s="7">
        <v>0</v>
      </c>
      <c r="L215" s="7">
        <v>100</v>
      </c>
      <c r="M215" s="1" t="e">
        <f>VLOOKUP(Tabla18[[#This Row],[COD]],Circuitos[],2,0)</f>
        <v>#N/A</v>
      </c>
    </row>
    <row r="216" spans="1:13">
      <c r="A216" s="9" t="str">
        <f>Tabla18[[#This Row],[DIA]]&amp;"-"&amp;Tabla18[[#This Row],[NUM]]</f>
        <v>45768-815</v>
      </c>
      <c r="B216" s="6">
        <v>45768</v>
      </c>
      <c r="C216" s="7" t="s">
        <v>188</v>
      </c>
      <c r="D216" s="7" t="s">
        <v>57</v>
      </c>
      <c r="E216" s="7" t="s">
        <v>189</v>
      </c>
      <c r="F216" s="7">
        <v>815</v>
      </c>
      <c r="G216" s="8">
        <v>0.51041666666666663</v>
      </c>
      <c r="H216" s="8">
        <v>0.62152777777777779</v>
      </c>
      <c r="I216" s="7">
        <v>85</v>
      </c>
      <c r="J216" s="7">
        <v>85</v>
      </c>
      <c r="K216" s="7">
        <v>0</v>
      </c>
      <c r="L216" s="7">
        <v>100</v>
      </c>
      <c r="M216" s="1" t="e">
        <f>VLOOKUP(Tabla18[[#This Row],[COD]],Circuitos[],2,0)</f>
        <v>#N/A</v>
      </c>
    </row>
    <row r="217" spans="1:13">
      <c r="A217" s="9" t="str">
        <f>Tabla18[[#This Row],[DIA]]&amp;"-"&amp;Tabla18[[#This Row],[NUM]]</f>
        <v>45768-1147</v>
      </c>
      <c r="B217" s="6">
        <v>45768</v>
      </c>
      <c r="C217" s="7" t="s">
        <v>37</v>
      </c>
      <c r="D217" s="7" t="s">
        <v>192</v>
      </c>
      <c r="E217" s="7" t="s">
        <v>193</v>
      </c>
      <c r="F217" s="7">
        <v>1147</v>
      </c>
      <c r="G217" s="8">
        <v>0.28125</v>
      </c>
      <c r="H217" s="8">
        <v>0.37152777777777779</v>
      </c>
      <c r="I217" s="7">
        <v>35</v>
      </c>
      <c r="J217" s="7">
        <v>35</v>
      </c>
      <c r="K217" s="7">
        <v>0</v>
      </c>
      <c r="L217" s="7">
        <v>100</v>
      </c>
      <c r="M217" s="1" t="e">
        <f>VLOOKUP(Tabla18[[#This Row],[COD]],Circuitos[],2,0)</f>
        <v>#N/A</v>
      </c>
    </row>
    <row r="218" spans="1:13">
      <c r="A218" s="9" t="str">
        <f>Tabla18[[#This Row],[DIA]]&amp;"-"&amp;Tabla18[[#This Row],[NUM]]</f>
        <v>45768-1143</v>
      </c>
      <c r="B218" s="6">
        <v>45768</v>
      </c>
      <c r="C218" s="7" t="s">
        <v>37</v>
      </c>
      <c r="D218" s="7" t="s">
        <v>192</v>
      </c>
      <c r="E218" s="7" t="s">
        <v>193</v>
      </c>
      <c r="F218" s="7">
        <v>1143</v>
      </c>
      <c r="G218" s="8">
        <v>0.59027777777777779</v>
      </c>
      <c r="H218" s="8">
        <v>0.68055555555555558</v>
      </c>
      <c r="I218" s="7">
        <v>25</v>
      </c>
      <c r="J218" s="7">
        <v>25</v>
      </c>
      <c r="K218" s="7">
        <v>0</v>
      </c>
      <c r="L218" s="7">
        <v>100</v>
      </c>
      <c r="M218" s="1" t="e">
        <f>VLOOKUP(Tabla18[[#This Row],[COD]],Circuitos[],2,0)</f>
        <v>#N/A</v>
      </c>
    </row>
    <row r="219" spans="1:13">
      <c r="A219" s="9" t="str">
        <f>Tabla18[[#This Row],[DIA]]&amp;"-"&amp;Tabla18[[#This Row],[NUM]]</f>
        <v>45768-1831</v>
      </c>
      <c r="B219" s="6">
        <v>45768</v>
      </c>
      <c r="C219" s="7" t="s">
        <v>37</v>
      </c>
      <c r="D219" s="7" t="s">
        <v>196</v>
      </c>
      <c r="E219" s="7" t="s">
        <v>193</v>
      </c>
      <c r="F219" s="7">
        <v>1831</v>
      </c>
      <c r="G219" s="8">
        <v>0.30208333333333331</v>
      </c>
      <c r="H219" s="8">
        <v>0.3923611111111111</v>
      </c>
      <c r="I219" s="7">
        <v>35</v>
      </c>
      <c r="J219" s="7">
        <v>35</v>
      </c>
      <c r="K219" s="7">
        <v>0</v>
      </c>
      <c r="L219" s="7">
        <v>100</v>
      </c>
      <c r="M219" s="1" t="e">
        <f>VLOOKUP(Tabla18[[#This Row],[COD]],Circuitos[],2,0)</f>
        <v>#N/A</v>
      </c>
    </row>
    <row r="220" spans="1:13">
      <c r="A220" s="9" t="str">
        <f>Tabla18[[#This Row],[DIA]]&amp;"-"&amp;Tabla18[[#This Row],[NUM]]</f>
        <v>45768-826</v>
      </c>
      <c r="B220" s="6">
        <v>45768</v>
      </c>
      <c r="C220" s="7" t="s">
        <v>198</v>
      </c>
      <c r="D220" s="7" t="s">
        <v>81</v>
      </c>
      <c r="E220" s="7" t="s">
        <v>189</v>
      </c>
      <c r="F220" s="7">
        <v>826</v>
      </c>
      <c r="G220" s="8">
        <v>0.81597222222222221</v>
      </c>
      <c r="H220" s="8">
        <v>0.92013888888888884</v>
      </c>
      <c r="I220" s="7">
        <v>97</v>
      </c>
      <c r="J220" s="7">
        <v>97</v>
      </c>
      <c r="K220" s="7">
        <v>0</v>
      </c>
      <c r="L220" s="7">
        <v>100</v>
      </c>
      <c r="M220" s="1" t="e">
        <f>VLOOKUP(Tabla18[[#This Row],[COD]],Circuitos[],2,0)</f>
        <v>#N/A</v>
      </c>
    </row>
    <row r="221" spans="1:13">
      <c r="A221" s="9" t="str">
        <f>Tabla18[[#This Row],[DIA]]&amp;"-"&amp;Tabla18[[#This Row],[NUM]]</f>
        <v>45768-3705</v>
      </c>
      <c r="B221" s="6">
        <v>45768</v>
      </c>
      <c r="C221" s="7" t="s">
        <v>201</v>
      </c>
      <c r="D221" s="7" t="s">
        <v>36</v>
      </c>
      <c r="E221" s="7" t="s">
        <v>202</v>
      </c>
      <c r="F221" s="7">
        <v>3705</v>
      </c>
      <c r="G221" s="8">
        <v>0.77083333333333337</v>
      </c>
      <c r="H221" s="8">
        <v>0.85416666666666663</v>
      </c>
      <c r="I221" s="7">
        <v>20</v>
      </c>
      <c r="J221" s="7">
        <v>18</v>
      </c>
      <c r="K221" s="7">
        <v>2</v>
      </c>
      <c r="L221" s="7">
        <v>90</v>
      </c>
      <c r="M221" s="1" t="e">
        <f>VLOOKUP(Tabla18[[#This Row],[COD]],Circuitos[],2,0)</f>
        <v>#N/A</v>
      </c>
    </row>
    <row r="222" spans="1:13">
      <c r="A222" s="9" t="str">
        <f>Tabla18[[#This Row],[DIA]]&amp;"-"&amp;Tabla18[[#This Row],[NUM]]</f>
        <v>45768-3711</v>
      </c>
      <c r="B222" s="6">
        <v>45768</v>
      </c>
      <c r="C222" s="7" t="s">
        <v>201</v>
      </c>
      <c r="D222" s="7" t="s">
        <v>37</v>
      </c>
      <c r="E222" s="7" t="s">
        <v>202</v>
      </c>
      <c r="F222" s="7">
        <v>3711</v>
      </c>
      <c r="G222" s="8">
        <v>0.58680555555555558</v>
      </c>
      <c r="H222" s="8">
        <v>0.67013888888888884</v>
      </c>
      <c r="I222" s="7">
        <v>20</v>
      </c>
      <c r="J222" s="7">
        <v>20</v>
      </c>
      <c r="K222" s="7">
        <v>0</v>
      </c>
      <c r="L222" s="7">
        <v>100</v>
      </c>
      <c r="M222" s="1" t="e">
        <f>VLOOKUP(Tabla18[[#This Row],[COD]],Circuitos[],2,0)</f>
        <v>#N/A</v>
      </c>
    </row>
    <row r="223" spans="1:13">
      <c r="A223" s="9" t="str">
        <f>Tabla18[[#This Row],[DIA]]&amp;"-"&amp;Tabla18[[#This Row],[NUM]]</f>
        <v>45768-3751</v>
      </c>
      <c r="B223" s="6">
        <v>45768</v>
      </c>
      <c r="C223" s="7" t="s">
        <v>201</v>
      </c>
      <c r="D223" s="7" t="s">
        <v>22</v>
      </c>
      <c r="E223" s="7" t="s">
        <v>202</v>
      </c>
      <c r="F223" s="7">
        <v>3751</v>
      </c>
      <c r="G223" s="8">
        <v>0.46180555555555558</v>
      </c>
      <c r="H223" s="8">
        <v>0.55555555555555558</v>
      </c>
      <c r="I223" s="7">
        <v>16</v>
      </c>
      <c r="J223" s="7">
        <v>16</v>
      </c>
      <c r="K223" s="7">
        <v>0</v>
      </c>
      <c r="L223" s="7">
        <v>100</v>
      </c>
      <c r="M223" s="1" t="e">
        <f>VLOOKUP(Tabla18[[#This Row],[COD]],Circuitos[],2,0)</f>
        <v>#N/A</v>
      </c>
    </row>
    <row r="224" spans="1:13">
      <c r="A224" s="9" t="str">
        <f>Tabla18[[#This Row],[DIA]]&amp;"-"&amp;Tabla18[[#This Row],[NUM]]</f>
        <v>45768-1376</v>
      </c>
      <c r="B224" s="6">
        <v>45768</v>
      </c>
      <c r="C224" s="7" t="s">
        <v>206</v>
      </c>
      <c r="D224" s="7" t="s">
        <v>37</v>
      </c>
      <c r="E224" s="7" t="s">
        <v>207</v>
      </c>
      <c r="F224" s="7">
        <v>1376</v>
      </c>
      <c r="G224" s="8">
        <v>0.84722222222222221</v>
      </c>
      <c r="H224" s="8">
        <v>0.91666666666666663</v>
      </c>
      <c r="I224" s="7">
        <v>20</v>
      </c>
      <c r="J224" s="7">
        <v>20</v>
      </c>
      <c r="K224" s="7">
        <v>0</v>
      </c>
      <c r="L224" s="7">
        <v>100</v>
      </c>
      <c r="M224" s="1" t="e">
        <f>VLOOKUP(Tabla18[[#This Row],[COD]],Circuitos[],2,0)</f>
        <v>#N/A</v>
      </c>
    </row>
    <row r="225" spans="1:13">
      <c r="A225" s="9" t="str">
        <f>Tabla18[[#This Row],[DIA]]&amp;"-"&amp;Tabla18[[#This Row],[NUM]]</f>
        <v>45768-808</v>
      </c>
      <c r="B225" s="6">
        <v>45768</v>
      </c>
      <c r="C225" s="7" t="s">
        <v>209</v>
      </c>
      <c r="D225" s="7" t="s">
        <v>57</v>
      </c>
      <c r="E225" s="7" t="s">
        <v>189</v>
      </c>
      <c r="F225" s="7">
        <v>808</v>
      </c>
      <c r="G225" s="8">
        <v>0.82986111111111116</v>
      </c>
      <c r="H225" s="8">
        <v>0.94791666666666663</v>
      </c>
      <c r="I225" s="7">
        <v>85</v>
      </c>
      <c r="J225" s="7">
        <v>85</v>
      </c>
      <c r="K225" s="7">
        <v>0</v>
      </c>
      <c r="L225" s="7">
        <v>100</v>
      </c>
      <c r="M225" s="1" t="e">
        <f>VLOOKUP(Tabla18[[#This Row],[COD]],Circuitos[],2,0)</f>
        <v>#N/A</v>
      </c>
    </row>
    <row r="226" spans="1:13">
      <c r="A226" s="9" t="str">
        <f>Tabla18[[#This Row],[DIA]]&amp;"-"&amp;Tabla18[[#This Row],[NUM]]</f>
        <v>45768-1136</v>
      </c>
      <c r="B226" s="6">
        <v>45768</v>
      </c>
      <c r="C226" s="7" t="s">
        <v>192</v>
      </c>
      <c r="D226" s="7" t="s">
        <v>36</v>
      </c>
      <c r="E226" s="7" t="s">
        <v>193</v>
      </c>
      <c r="F226" s="7">
        <v>1136</v>
      </c>
      <c r="G226" s="8">
        <v>0.73611111111111116</v>
      </c>
      <c r="H226" s="8">
        <v>0.82291666666666663</v>
      </c>
      <c r="I226" s="7">
        <v>18</v>
      </c>
      <c r="J226" s="7">
        <v>13</v>
      </c>
      <c r="K226" s="7">
        <v>5</v>
      </c>
      <c r="L226" s="7">
        <v>72.222222222222229</v>
      </c>
      <c r="M226" s="1" t="e">
        <f>VLOOKUP(Tabla18[[#This Row],[COD]],Circuitos[],2,0)</f>
        <v>#N/A</v>
      </c>
    </row>
    <row r="227" spans="1:13">
      <c r="A227" s="9" t="str">
        <f>Tabla18[[#This Row],[DIA]]&amp;"-"&amp;Tabla18[[#This Row],[NUM]]</f>
        <v>45768-1146</v>
      </c>
      <c r="B227" s="6">
        <v>45768</v>
      </c>
      <c r="C227" s="7" t="s">
        <v>192</v>
      </c>
      <c r="D227" s="7" t="s">
        <v>37</v>
      </c>
      <c r="E227" s="7" t="s">
        <v>193</v>
      </c>
      <c r="F227" s="7">
        <v>1146</v>
      </c>
      <c r="G227" s="8">
        <v>0.86111111111111116</v>
      </c>
      <c r="H227" s="8">
        <v>0.95138888888888884</v>
      </c>
      <c r="I227" s="7">
        <v>20</v>
      </c>
      <c r="J227" s="7">
        <v>20</v>
      </c>
      <c r="K227" s="7">
        <v>0</v>
      </c>
      <c r="L227" s="7">
        <v>100</v>
      </c>
      <c r="M227" s="1" t="e">
        <f>VLOOKUP(Tabla18[[#This Row],[COD]],Circuitos[],2,0)</f>
        <v>#N/A</v>
      </c>
    </row>
    <row r="228" spans="1:13">
      <c r="A228" s="9" t="str">
        <f>Tabla18[[#This Row],[DIA]]&amp;"-"&amp;Tabla18[[#This Row],[NUM]]</f>
        <v>45768-1162</v>
      </c>
      <c r="B228" s="6">
        <v>45768</v>
      </c>
      <c r="C228" s="7" t="s">
        <v>192</v>
      </c>
      <c r="D228" s="7" t="s">
        <v>22</v>
      </c>
      <c r="E228" s="7" t="s">
        <v>193</v>
      </c>
      <c r="F228" s="7">
        <v>1162</v>
      </c>
      <c r="G228" s="8">
        <v>0.64930555555555558</v>
      </c>
      <c r="H228" s="8">
        <v>0.75</v>
      </c>
      <c r="I228" s="7">
        <v>16</v>
      </c>
      <c r="J228" s="7">
        <v>10</v>
      </c>
      <c r="K228" s="7">
        <v>6</v>
      </c>
      <c r="L228" s="7">
        <v>62.5</v>
      </c>
      <c r="M228" s="1" t="e">
        <f>VLOOKUP(Tabla18[[#This Row],[COD]],Circuitos[],2,0)</f>
        <v>#N/A</v>
      </c>
    </row>
    <row r="229" spans="1:13">
      <c r="A229" s="9" t="str">
        <f>Tabla18[[#This Row],[DIA]]&amp;"-"&amp;Tabla18[[#This Row],[NUM]]</f>
        <v>45768-898</v>
      </c>
      <c r="B229" s="6">
        <v>45768</v>
      </c>
      <c r="C229" s="7" t="s">
        <v>192</v>
      </c>
      <c r="D229" s="7" t="s">
        <v>214</v>
      </c>
      <c r="E229" s="7" t="s">
        <v>193</v>
      </c>
      <c r="F229" s="7">
        <v>898</v>
      </c>
      <c r="G229" s="8">
        <v>0.86805555555555558</v>
      </c>
      <c r="H229" s="8">
        <v>0.99652777777777779</v>
      </c>
      <c r="I229" s="7">
        <v>25</v>
      </c>
      <c r="J229" s="7">
        <v>25</v>
      </c>
      <c r="K229" s="7">
        <v>0</v>
      </c>
      <c r="L229" s="7">
        <v>100</v>
      </c>
      <c r="M229" s="1" t="e">
        <f>VLOOKUP(Tabla18[[#This Row],[COD]],Circuitos[],2,0)</f>
        <v>#N/A</v>
      </c>
    </row>
    <row r="230" spans="1:13">
      <c r="A230" s="9" t="str">
        <f>Tabla18[[#This Row],[DIA]]&amp;"-"&amp;Tabla18[[#This Row],[NUM]]</f>
        <v>45768-1855</v>
      </c>
      <c r="B230" s="6">
        <v>45768</v>
      </c>
      <c r="C230" s="7" t="s">
        <v>147</v>
      </c>
      <c r="D230" s="7" t="s">
        <v>36</v>
      </c>
      <c r="E230" s="7" t="s">
        <v>181</v>
      </c>
      <c r="F230" s="7">
        <v>1855</v>
      </c>
      <c r="G230" s="8">
        <v>0.59722222222222221</v>
      </c>
      <c r="H230" s="8">
        <v>0.71180555555555558</v>
      </c>
      <c r="I230" s="7">
        <v>20</v>
      </c>
      <c r="J230" s="7">
        <v>20</v>
      </c>
      <c r="K230" s="7">
        <v>0</v>
      </c>
      <c r="L230" s="7">
        <v>100</v>
      </c>
      <c r="M230" s="1" t="e">
        <f>VLOOKUP(Tabla18[[#This Row],[COD]],Circuitos[],2,0)</f>
        <v>#N/A</v>
      </c>
    </row>
    <row r="231" spans="1:13">
      <c r="A231" s="9" t="str">
        <f>Tabla18[[#This Row],[DIA]]&amp;"-"&amp;Tabla18[[#This Row],[NUM]]</f>
        <v>45768-1315</v>
      </c>
      <c r="B231" s="6">
        <v>45768</v>
      </c>
      <c r="C231" s="7" t="s">
        <v>147</v>
      </c>
      <c r="D231" s="7" t="s">
        <v>37</v>
      </c>
      <c r="E231" s="7" t="s">
        <v>181</v>
      </c>
      <c r="F231" s="7">
        <v>1315</v>
      </c>
      <c r="G231" s="8">
        <v>0.32291666666666669</v>
      </c>
      <c r="H231" s="8">
        <v>0.46180555555555558</v>
      </c>
      <c r="I231" s="7">
        <v>20</v>
      </c>
      <c r="J231" s="7">
        <v>19</v>
      </c>
      <c r="K231" s="7">
        <v>1</v>
      </c>
      <c r="L231" s="7">
        <v>95</v>
      </c>
      <c r="M231" s="1" t="e">
        <f>VLOOKUP(Tabla18[[#This Row],[COD]],Circuitos[],2,0)</f>
        <v>#N/A</v>
      </c>
    </row>
    <row r="232" spans="1:13">
      <c r="A232" s="9" t="str">
        <f>Tabla18[[#This Row],[DIA]]&amp;"-"&amp;Tabla18[[#This Row],[NUM]]</f>
        <v>45768-653</v>
      </c>
      <c r="B232" s="6">
        <v>45768</v>
      </c>
      <c r="C232" s="7" t="s">
        <v>147</v>
      </c>
      <c r="D232" s="7" t="s">
        <v>37</v>
      </c>
      <c r="E232" s="7" t="s">
        <v>218</v>
      </c>
      <c r="F232" s="7">
        <v>653</v>
      </c>
      <c r="G232" s="8">
        <v>0.6875</v>
      </c>
      <c r="H232" s="8">
        <v>0.84375</v>
      </c>
      <c r="I232" s="7">
        <v>84</v>
      </c>
      <c r="J232" s="7">
        <v>80</v>
      </c>
      <c r="K232" s="7">
        <v>4</v>
      </c>
      <c r="L232" s="7">
        <v>95.238095238095241</v>
      </c>
      <c r="M232" s="1" t="e">
        <f>VLOOKUP(Tabla18[[#This Row],[COD]],Circuitos[],2,0)</f>
        <v>#N/A</v>
      </c>
    </row>
    <row r="233" spans="1:13">
      <c r="A233" s="9" t="str">
        <f>Tabla18[[#This Row],[DIA]]&amp;"-"&amp;Tabla18[[#This Row],[NUM]]</f>
        <v>45768-625</v>
      </c>
      <c r="B233" s="6">
        <v>45768</v>
      </c>
      <c r="C233" s="7" t="s">
        <v>147</v>
      </c>
      <c r="D233" s="7" t="s">
        <v>55</v>
      </c>
      <c r="E233" s="7" t="s">
        <v>218</v>
      </c>
      <c r="F233" s="7">
        <v>625</v>
      </c>
      <c r="G233" s="8">
        <v>0.79166666666666663</v>
      </c>
      <c r="H233" s="8">
        <v>0.92361111111111116</v>
      </c>
      <c r="I233" s="7">
        <v>40</v>
      </c>
      <c r="J233" s="7">
        <v>31</v>
      </c>
      <c r="K233" s="7">
        <v>9</v>
      </c>
      <c r="L233" s="7">
        <v>77.5</v>
      </c>
      <c r="M233" s="1" t="e">
        <f>VLOOKUP(Tabla18[[#This Row],[COD]],Circuitos[],2,0)</f>
        <v>#N/A</v>
      </c>
    </row>
    <row r="234" spans="1:13">
      <c r="A234" s="9" t="str">
        <f>Tabla18[[#This Row],[DIA]]&amp;"-"&amp;Tabla18[[#This Row],[NUM]]</f>
        <v>45768-507</v>
      </c>
      <c r="B234" s="6">
        <v>45768</v>
      </c>
      <c r="C234" s="7" t="s">
        <v>147</v>
      </c>
      <c r="D234" s="7" t="s">
        <v>81</v>
      </c>
      <c r="E234" s="7" t="s">
        <v>221</v>
      </c>
      <c r="F234" s="7">
        <v>507</v>
      </c>
      <c r="G234" s="8">
        <v>0.79166666666666663</v>
      </c>
      <c r="H234" s="8">
        <v>0.92361111111111116</v>
      </c>
      <c r="I234" s="7">
        <v>80</v>
      </c>
      <c r="J234" s="7">
        <v>78</v>
      </c>
      <c r="K234" s="7">
        <v>2</v>
      </c>
      <c r="L234" s="7">
        <v>97.5</v>
      </c>
      <c r="M234" s="1" t="e">
        <f>VLOOKUP(Tabla18[[#This Row],[COD]],Circuitos[],2,0)</f>
        <v>#N/A</v>
      </c>
    </row>
    <row r="235" spans="1:13">
      <c r="A235" s="9" t="str">
        <f>Tabla18[[#This Row],[DIA]]&amp;"-"&amp;Tabla18[[#This Row],[NUM]]</f>
        <v>45768-1313</v>
      </c>
      <c r="B235" s="6">
        <v>45768</v>
      </c>
      <c r="C235" s="7" t="s">
        <v>147</v>
      </c>
      <c r="D235" s="7" t="s">
        <v>22</v>
      </c>
      <c r="E235" s="7" t="s">
        <v>181</v>
      </c>
      <c r="F235" s="7">
        <v>1313</v>
      </c>
      <c r="G235" s="8">
        <v>0.59375</v>
      </c>
      <c r="H235" s="8">
        <v>0.72569444444444442</v>
      </c>
      <c r="I235" s="7">
        <v>20</v>
      </c>
      <c r="J235" s="7">
        <v>16</v>
      </c>
      <c r="K235" s="7">
        <v>4</v>
      </c>
      <c r="L235" s="7">
        <v>80</v>
      </c>
      <c r="M235" s="1" t="e">
        <f>VLOOKUP(Tabla18[[#This Row],[COD]],Circuitos[],2,0)</f>
        <v>#N/A</v>
      </c>
    </row>
    <row r="236" spans="1:13">
      <c r="A236" s="9" t="str">
        <f>Tabla18[[#This Row],[DIA]]&amp;"-"&amp;Tabla18[[#This Row],[NUM]]</f>
        <v>45768-807</v>
      </c>
      <c r="B236" s="6">
        <v>45768</v>
      </c>
      <c r="C236" s="7" t="s">
        <v>225</v>
      </c>
      <c r="D236" s="7" t="s">
        <v>37</v>
      </c>
      <c r="E236" s="7" t="s">
        <v>189</v>
      </c>
      <c r="F236" s="7">
        <v>807</v>
      </c>
      <c r="G236" s="8">
        <v>0.52083333333333337</v>
      </c>
      <c r="H236" s="8">
        <v>0.64583333333333337</v>
      </c>
      <c r="I236" s="7">
        <v>85</v>
      </c>
      <c r="J236" s="7">
        <v>79</v>
      </c>
      <c r="K236" s="7">
        <v>6</v>
      </c>
      <c r="L236" s="7">
        <v>92.941176470588232</v>
      </c>
      <c r="M236" s="1" t="e">
        <f>VLOOKUP(Tabla18[[#This Row],[COD]],Circuitos[],2,0)</f>
        <v>#N/A</v>
      </c>
    </row>
    <row r="237" spans="1:13">
      <c r="A237" s="9" t="str">
        <f>Tabla18[[#This Row],[DIA]]&amp;"-"&amp;Tabla18[[#This Row],[NUM]]</f>
        <v>45768-820</v>
      </c>
      <c r="B237" s="6">
        <v>45768</v>
      </c>
      <c r="C237" s="7" t="s">
        <v>225</v>
      </c>
      <c r="D237" s="7" t="s">
        <v>57</v>
      </c>
      <c r="E237" s="7" t="s">
        <v>189</v>
      </c>
      <c r="F237" s="7">
        <v>820</v>
      </c>
      <c r="G237" s="8">
        <v>0.55208333333333337</v>
      </c>
      <c r="H237" s="8">
        <v>0.67361111111111116</v>
      </c>
      <c r="I237" s="7">
        <v>88</v>
      </c>
      <c r="J237" s="7">
        <v>88</v>
      </c>
      <c r="K237" s="7">
        <v>0</v>
      </c>
      <c r="L237" s="7">
        <v>100</v>
      </c>
      <c r="M237" s="1" t="e">
        <f>VLOOKUP(Tabla18[[#This Row],[COD]],Circuitos[],2,0)</f>
        <v>#N/A</v>
      </c>
    </row>
    <row r="238" spans="1:13">
      <c r="A238" s="9" t="str">
        <f>Tabla18[[#This Row],[DIA]]&amp;"-"&amp;Tabla18[[#This Row],[NUM]]</f>
        <v>45768-1003</v>
      </c>
      <c r="B238" s="6">
        <v>45768</v>
      </c>
      <c r="C238" s="7" t="s">
        <v>183</v>
      </c>
      <c r="D238" s="7" t="s">
        <v>173</v>
      </c>
      <c r="E238" s="7" t="s">
        <v>174</v>
      </c>
      <c r="F238" s="7">
        <v>1003</v>
      </c>
      <c r="G238" s="8">
        <v>0.81944444444444442</v>
      </c>
      <c r="H238" s="8">
        <v>0.85416666666666663</v>
      </c>
      <c r="I238" s="7">
        <v>10</v>
      </c>
      <c r="J238" s="7">
        <v>6</v>
      </c>
      <c r="K238" s="7">
        <v>4</v>
      </c>
      <c r="L238" s="7">
        <v>60</v>
      </c>
      <c r="M238" s="1" t="e">
        <f>VLOOKUP(Tabla18[[#This Row],[COD]],Circuitos[],2,0)</f>
        <v>#N/A</v>
      </c>
    </row>
    <row r="239" spans="1:13">
      <c r="A239" s="9" t="str">
        <f>Tabla18[[#This Row],[DIA]]&amp;"-"&amp;Tabla18[[#This Row],[NUM]]</f>
        <v>45768-804</v>
      </c>
      <c r="B239" s="6">
        <v>45768</v>
      </c>
      <c r="C239" s="7" t="s">
        <v>229</v>
      </c>
      <c r="D239" s="7" t="s">
        <v>37</v>
      </c>
      <c r="E239" s="7" t="s">
        <v>189</v>
      </c>
      <c r="F239" s="7">
        <v>804</v>
      </c>
      <c r="G239" s="8">
        <v>0.78125</v>
      </c>
      <c r="H239" s="8">
        <v>0.89583333333333337</v>
      </c>
      <c r="I239" s="7">
        <v>78</v>
      </c>
      <c r="J239" s="7">
        <v>78</v>
      </c>
      <c r="K239" s="7">
        <v>0</v>
      </c>
      <c r="L239" s="7">
        <v>100</v>
      </c>
      <c r="M239" s="1" t="e">
        <f>VLOOKUP(Tabla18[[#This Row],[COD]],Circuitos[],2,0)</f>
        <v>#N/A</v>
      </c>
    </row>
    <row r="240" spans="1:13">
      <c r="A240" s="9" t="str">
        <f>Tabla18[[#This Row],[DIA]]&amp;"-"&amp;Tabla18[[#This Row],[NUM]]</f>
        <v>45768-1818</v>
      </c>
      <c r="B240" s="6">
        <v>45768</v>
      </c>
      <c r="C240" s="7" t="s">
        <v>196</v>
      </c>
      <c r="D240" s="7" t="s">
        <v>36</v>
      </c>
      <c r="E240" s="7" t="s">
        <v>193</v>
      </c>
      <c r="F240" s="7">
        <v>1818</v>
      </c>
      <c r="G240" s="8">
        <v>0.8125</v>
      </c>
      <c r="H240" s="8">
        <v>0.90277777777777779</v>
      </c>
      <c r="I240" s="7">
        <v>11</v>
      </c>
      <c r="J240" s="7">
        <v>11</v>
      </c>
      <c r="K240" s="7">
        <v>0</v>
      </c>
      <c r="L240" s="7">
        <v>100</v>
      </c>
      <c r="M240" s="1" t="e">
        <f>VLOOKUP(Tabla18[[#This Row],[COD]],Circuitos[],2,0)</f>
        <v>#N/A</v>
      </c>
    </row>
    <row r="241" spans="1:13">
      <c r="A241" s="9" t="str">
        <f>Tabla18[[#This Row],[DIA]]&amp;"-"&amp;Tabla18[[#This Row],[NUM]]</f>
        <v>45768-1830</v>
      </c>
      <c r="B241" s="6">
        <v>45768</v>
      </c>
      <c r="C241" s="7" t="s">
        <v>196</v>
      </c>
      <c r="D241" s="7" t="s">
        <v>37</v>
      </c>
      <c r="E241" s="7" t="s">
        <v>193</v>
      </c>
      <c r="F241" s="7">
        <v>1830</v>
      </c>
      <c r="G241" s="8">
        <v>0.87847222222222221</v>
      </c>
      <c r="H241" s="8">
        <v>0.97569444444444442</v>
      </c>
      <c r="I241" s="7">
        <v>21</v>
      </c>
      <c r="J241" s="7">
        <v>21</v>
      </c>
      <c r="K241" s="7">
        <v>0</v>
      </c>
      <c r="L241" s="7">
        <v>100</v>
      </c>
      <c r="M241" s="1" t="e">
        <f>VLOOKUP(Tabla18[[#This Row],[COD]],Circuitos[],2,0)</f>
        <v>#N/A</v>
      </c>
    </row>
    <row r="242" spans="1:13">
      <c r="A242" s="9" t="str">
        <f>Tabla18[[#This Row],[DIA]]&amp;"-"&amp;Tabla18[[#This Row],[NUM]]</f>
        <v>45768-812</v>
      </c>
      <c r="B242" s="6">
        <v>45768</v>
      </c>
      <c r="C242" s="7" t="s">
        <v>234</v>
      </c>
      <c r="D242" s="7" t="s">
        <v>57</v>
      </c>
      <c r="E242" s="7" t="s">
        <v>189</v>
      </c>
      <c r="F242" s="7">
        <v>812</v>
      </c>
      <c r="G242" s="8">
        <v>0.94097222222222221</v>
      </c>
      <c r="H242" s="8">
        <v>4.8611111111111112E-2</v>
      </c>
      <c r="I242" s="7">
        <v>85</v>
      </c>
      <c r="J242" s="7">
        <v>85</v>
      </c>
      <c r="K242" s="7">
        <v>0</v>
      </c>
      <c r="L242" s="7">
        <v>100</v>
      </c>
      <c r="M242" s="1" t="e">
        <f>VLOOKUP(Tabla18[[#This Row],[COD]],Circuitos[],2,0)</f>
        <v>#N/A</v>
      </c>
    </row>
    <row r="243" spans="1:13">
      <c r="A243" s="9" t="str">
        <f>Tabla18[[#This Row],[DIA]]&amp;"-"&amp;Tabla18[[#This Row],[NUM]]</f>
        <v>45768-803</v>
      </c>
      <c r="B243" s="6">
        <v>45768</v>
      </c>
      <c r="C243" s="7" t="s">
        <v>236</v>
      </c>
      <c r="D243" s="7" t="s">
        <v>37</v>
      </c>
      <c r="E243" s="7" t="s">
        <v>189</v>
      </c>
      <c r="F243" s="7">
        <v>803</v>
      </c>
      <c r="G243" s="8">
        <v>0.45833333333333331</v>
      </c>
      <c r="H243" s="8">
        <v>0.59027777777777779</v>
      </c>
      <c r="I243" s="7">
        <v>85</v>
      </c>
      <c r="J243" s="7">
        <v>81</v>
      </c>
      <c r="K243" s="7">
        <v>4</v>
      </c>
      <c r="L243" s="7">
        <v>95.294117647058826</v>
      </c>
      <c r="M243" s="1" t="e">
        <f>VLOOKUP(Tabla18[[#This Row],[COD]],Circuitos[],2,0)</f>
        <v>#N/A</v>
      </c>
    </row>
    <row r="244" spans="1:13">
      <c r="A244" s="9" t="str">
        <f>Tabla18[[#This Row],[DIA]]&amp;"-"&amp;Tabla18[[#This Row],[NUM]]</f>
        <v>45768-811</v>
      </c>
      <c r="B244" s="6">
        <v>45768</v>
      </c>
      <c r="C244" s="7" t="s">
        <v>236</v>
      </c>
      <c r="D244" s="7" t="s">
        <v>20</v>
      </c>
      <c r="E244" s="7" t="s">
        <v>189</v>
      </c>
      <c r="F244" s="7">
        <v>811</v>
      </c>
      <c r="G244" s="8">
        <v>0.68402777777777779</v>
      </c>
      <c r="H244" s="8">
        <v>0.79513888888888884</v>
      </c>
      <c r="I244" s="7">
        <v>89</v>
      </c>
      <c r="J244" s="7">
        <v>88</v>
      </c>
      <c r="K244" s="7">
        <v>1</v>
      </c>
      <c r="L244" s="7">
        <v>98.876404494382029</v>
      </c>
      <c r="M244" s="1" t="e">
        <f>VLOOKUP(Tabla18[[#This Row],[COD]],Circuitos[],2,0)</f>
        <v>#N/A</v>
      </c>
    </row>
    <row r="245" spans="1:13">
      <c r="A245" s="9" t="str">
        <f>Tabla18[[#This Row],[DIA]]&amp;"-"&amp;Tabla18[[#This Row],[NUM]]</f>
        <v>45768-821</v>
      </c>
      <c r="B245" s="6">
        <v>45768</v>
      </c>
      <c r="C245" s="7" t="s">
        <v>239</v>
      </c>
      <c r="D245" s="7" t="s">
        <v>37</v>
      </c>
      <c r="E245" s="7" t="s">
        <v>189</v>
      </c>
      <c r="F245" s="7">
        <v>821</v>
      </c>
      <c r="G245" s="8">
        <v>0.82638888888888884</v>
      </c>
      <c r="H245" s="8">
        <v>0.89236111111111116</v>
      </c>
      <c r="I245" s="7">
        <v>85</v>
      </c>
      <c r="J245" s="7">
        <v>85</v>
      </c>
      <c r="K245" s="7">
        <v>0</v>
      </c>
      <c r="L245" s="7">
        <v>100</v>
      </c>
      <c r="M245" s="1" t="e">
        <f>VLOOKUP(Tabla18[[#This Row],[COD]],Circuitos[],2,0)</f>
        <v>#N/A</v>
      </c>
    </row>
    <row r="246" spans="1:13">
      <c r="A246" s="9" t="str">
        <f>Tabla18[[#This Row],[DIA]]&amp;"-"&amp;Tabla18[[#This Row],[NUM]]</f>
        <v>45768-816</v>
      </c>
      <c r="B246" s="6">
        <v>45768</v>
      </c>
      <c r="C246" s="7" t="s">
        <v>241</v>
      </c>
      <c r="D246" s="7" t="s">
        <v>20</v>
      </c>
      <c r="E246" s="7" t="s">
        <v>189</v>
      </c>
      <c r="F246" s="7">
        <v>816</v>
      </c>
      <c r="G246" s="8">
        <v>0.73958333333333337</v>
      </c>
      <c r="H246" s="8">
        <v>0.87847222222222221</v>
      </c>
      <c r="I246" s="7">
        <v>85</v>
      </c>
      <c r="J246" s="7">
        <v>85</v>
      </c>
      <c r="K246" s="7">
        <v>0</v>
      </c>
      <c r="L246" s="7">
        <v>100</v>
      </c>
      <c r="M246" s="1" t="e">
        <f>VLOOKUP(Tabla18[[#This Row],[COD]],Circuitos[],2,0)</f>
        <v>#N/A</v>
      </c>
    </row>
    <row r="247" spans="1:13">
      <c r="A247" s="9" t="str">
        <f>Tabla18[[#This Row],[DIA]]&amp;"-"&amp;Tabla18[[#This Row],[NUM]]</f>
        <v>45768-6725</v>
      </c>
      <c r="B247" s="6">
        <v>45768</v>
      </c>
      <c r="C247" s="7" t="s">
        <v>243</v>
      </c>
      <c r="D247" s="7" t="s">
        <v>57</v>
      </c>
      <c r="E247" s="7" t="s">
        <v>244</v>
      </c>
      <c r="F247" s="7">
        <v>6725</v>
      </c>
      <c r="G247" s="8">
        <v>0.60416666666666663</v>
      </c>
      <c r="H247" s="8">
        <v>0.73263888888888884</v>
      </c>
      <c r="I247" s="7">
        <v>46</v>
      </c>
      <c r="J247" s="7">
        <v>39</v>
      </c>
      <c r="K247" s="7">
        <v>7</v>
      </c>
      <c r="L247" s="7">
        <v>84.782608695652172</v>
      </c>
      <c r="M247" s="1" t="e">
        <f>VLOOKUP(Tabla18[[#This Row],[COD]],Circuitos[],2,0)</f>
        <v>#N/A</v>
      </c>
    </row>
    <row r="248" spans="1:13">
      <c r="A248" s="9" t="str">
        <f>Tabla18[[#This Row],[DIA]]&amp;"-"&amp;Tabla18[[#This Row],[NUM]]</f>
        <v>45768-6813</v>
      </c>
      <c r="B248" s="6">
        <v>45768</v>
      </c>
      <c r="C248" s="7" t="s">
        <v>243</v>
      </c>
      <c r="D248" s="7" t="s">
        <v>57</v>
      </c>
      <c r="E248" s="7" t="s">
        <v>244</v>
      </c>
      <c r="F248" s="7">
        <v>6813</v>
      </c>
      <c r="G248" s="8">
        <v>0.64583333333333337</v>
      </c>
      <c r="H248" s="8">
        <v>0.77083333333333337</v>
      </c>
      <c r="I248" s="7">
        <v>82</v>
      </c>
      <c r="J248" s="7">
        <v>82</v>
      </c>
      <c r="K248" s="7">
        <v>0</v>
      </c>
      <c r="L248" s="7">
        <v>100</v>
      </c>
      <c r="M248" s="1" t="e">
        <f>VLOOKUP(Tabla18[[#This Row],[COD]],Circuitos[],2,0)</f>
        <v>#N/A</v>
      </c>
    </row>
    <row r="249" spans="1:13">
      <c r="A249" s="9" t="str">
        <f>Tabla18[[#This Row],[DIA]]&amp;"-"&amp;Tabla18[[#This Row],[NUM]]</f>
        <v>45768-393</v>
      </c>
      <c r="B249" s="6">
        <v>45768</v>
      </c>
      <c r="C249" s="7" t="s">
        <v>247</v>
      </c>
      <c r="D249" s="7" t="s">
        <v>36</v>
      </c>
      <c r="E249" s="7" t="s">
        <v>248</v>
      </c>
      <c r="F249" s="7">
        <v>393</v>
      </c>
      <c r="G249" s="8">
        <v>0.72916666666666663</v>
      </c>
      <c r="H249" s="8">
        <v>0.82638888888888884</v>
      </c>
      <c r="I249" s="7">
        <v>12</v>
      </c>
      <c r="J249" s="7">
        <v>9</v>
      </c>
      <c r="K249" s="7">
        <v>3</v>
      </c>
      <c r="L249" s="7">
        <v>75</v>
      </c>
      <c r="M249" s="1" t="e">
        <f>VLOOKUP(Tabla18[[#This Row],[COD]],Circuitos[],2,0)</f>
        <v>#N/A</v>
      </c>
    </row>
    <row r="250" spans="1:13">
      <c r="A250" s="9" t="str">
        <f>Tabla18[[#This Row],[DIA]]&amp;"-"&amp;Tabla18[[#This Row],[NUM]]</f>
        <v>45769-871</v>
      </c>
      <c r="B250" s="6">
        <v>45769</v>
      </c>
      <c r="C250" s="7" t="s">
        <v>13</v>
      </c>
      <c r="D250" s="7" t="s">
        <v>223</v>
      </c>
      <c r="E250" s="7" t="s">
        <v>250</v>
      </c>
      <c r="F250" s="7">
        <v>871</v>
      </c>
      <c r="G250" s="8">
        <v>0.48958333333333331</v>
      </c>
      <c r="H250" s="8">
        <v>0.62152777777777779</v>
      </c>
      <c r="I250" s="7">
        <v>34</v>
      </c>
      <c r="J250" s="7">
        <v>33</v>
      </c>
      <c r="K250" s="7">
        <v>1</v>
      </c>
      <c r="L250" s="7">
        <v>97.058823529411768</v>
      </c>
      <c r="M250" s="1" t="e">
        <f>VLOOKUP(Tabla18[[#This Row],[COD]],Circuitos[],2,0)</f>
        <v>#N/A</v>
      </c>
    </row>
    <row r="251" spans="1:13">
      <c r="A251" s="9" t="str">
        <f>Tabla18[[#This Row],[DIA]]&amp;"-"&amp;Tabla18[[#This Row],[NUM]]</f>
        <v>45769-651</v>
      </c>
      <c r="B251" s="6">
        <v>45769</v>
      </c>
      <c r="C251" s="7" t="s">
        <v>13</v>
      </c>
      <c r="D251" s="7" t="s">
        <v>252</v>
      </c>
      <c r="E251" s="7" t="s">
        <v>250</v>
      </c>
      <c r="F251" s="7">
        <v>651</v>
      </c>
      <c r="G251" s="8">
        <v>0.54166666666666663</v>
      </c>
      <c r="H251" s="8">
        <v>0.64236111111111116</v>
      </c>
      <c r="I251" s="7">
        <v>45</v>
      </c>
      <c r="J251" s="7">
        <v>45</v>
      </c>
      <c r="K251" s="7">
        <v>0</v>
      </c>
      <c r="L251" s="7">
        <v>100</v>
      </c>
      <c r="M251" s="1" t="e">
        <f>VLOOKUP(Tabla18[[#This Row],[COD]],Circuitos[],2,0)</f>
        <v>#N/A</v>
      </c>
    </row>
    <row r="252" spans="1:13">
      <c r="A252" s="9" t="str">
        <f>Tabla18[[#This Row],[DIA]]&amp;"-"&amp;Tabla18[[#This Row],[NUM]]</f>
        <v>45769-941</v>
      </c>
      <c r="B252" s="6">
        <v>45769</v>
      </c>
      <c r="C252" s="7" t="s">
        <v>13</v>
      </c>
      <c r="D252" s="7" t="s">
        <v>254</v>
      </c>
      <c r="E252" s="7" t="s">
        <v>250</v>
      </c>
      <c r="F252" s="7">
        <v>941</v>
      </c>
      <c r="G252" s="8">
        <v>0.66666666666666663</v>
      </c>
      <c r="H252" s="8">
        <v>0.78125</v>
      </c>
      <c r="I252" s="7">
        <v>45</v>
      </c>
      <c r="J252" s="7">
        <v>37</v>
      </c>
      <c r="K252" s="7">
        <v>8</v>
      </c>
      <c r="L252" s="7">
        <v>82.222222222222229</v>
      </c>
      <c r="M252" s="1" t="e">
        <f>VLOOKUP(Tabla18[[#This Row],[COD]],Circuitos[],2,0)</f>
        <v>#N/A</v>
      </c>
    </row>
    <row r="253" spans="1:13">
      <c r="A253" s="9" t="str">
        <f>Tabla18[[#This Row],[DIA]]&amp;"-"&amp;Tabla18[[#This Row],[NUM]]</f>
        <v>45770-2333</v>
      </c>
      <c r="B253" s="6">
        <v>45770</v>
      </c>
      <c r="C253" s="7" t="s">
        <v>185</v>
      </c>
      <c r="D253" s="7" t="s">
        <v>147</v>
      </c>
      <c r="E253" s="7" t="s">
        <v>181</v>
      </c>
      <c r="F253" s="7">
        <v>2333</v>
      </c>
      <c r="G253" s="8">
        <v>0.79513888888888884</v>
      </c>
      <c r="H253" s="8">
        <v>0.85763888888888884</v>
      </c>
      <c r="I253" s="7">
        <v>40</v>
      </c>
      <c r="J253" s="7">
        <v>0</v>
      </c>
      <c r="K253" s="7">
        <v>40</v>
      </c>
      <c r="L253" s="7">
        <v>0</v>
      </c>
      <c r="M253" s="1" t="e">
        <f>VLOOKUP(Tabla18[[#This Row],[COD]],Circuitos[],2,0)</f>
        <v>#N/A</v>
      </c>
    </row>
    <row r="254" spans="1:13">
      <c r="A254" s="9" t="str">
        <f>Tabla18[[#This Row],[DIA]]&amp;"-"&amp;Tabla18[[#This Row],[NUM]]</f>
        <v>45770-8055</v>
      </c>
      <c r="B254" s="6">
        <v>45770</v>
      </c>
      <c r="C254" s="7" t="s">
        <v>175</v>
      </c>
      <c r="D254" s="7" t="s">
        <v>173</v>
      </c>
      <c r="E254" s="7" t="s">
        <v>257</v>
      </c>
      <c r="F254" s="7">
        <v>8055</v>
      </c>
      <c r="G254" s="8">
        <v>0.5625</v>
      </c>
      <c r="H254" s="8">
        <v>0.61458333333333337</v>
      </c>
      <c r="I254" s="7">
        <v>9</v>
      </c>
      <c r="J254" s="7">
        <v>9</v>
      </c>
      <c r="K254" s="7">
        <v>0</v>
      </c>
      <c r="L254" s="7">
        <v>100</v>
      </c>
      <c r="M254" s="1" t="e">
        <f>VLOOKUP(Tabla18[[#This Row],[COD]],Circuitos[],2,0)</f>
        <v>#N/A</v>
      </c>
    </row>
    <row r="255" spans="1:13">
      <c r="A255" s="9" t="str">
        <f>Tabla18[[#This Row],[DIA]]&amp;"-"&amp;Tabla18[[#This Row],[NUM]]</f>
        <v>45770-884</v>
      </c>
      <c r="B255" s="6">
        <v>45770</v>
      </c>
      <c r="C255" s="7" t="s">
        <v>201</v>
      </c>
      <c r="D255" s="7" t="s">
        <v>29</v>
      </c>
      <c r="E255" s="7" t="s">
        <v>189</v>
      </c>
      <c r="F255" s="7">
        <v>884</v>
      </c>
      <c r="G255" s="8">
        <v>0.58680555555555558</v>
      </c>
      <c r="H255" s="8">
        <v>0.67708333333333337</v>
      </c>
      <c r="I255" s="7">
        <v>189</v>
      </c>
      <c r="J255" s="7">
        <v>168</v>
      </c>
      <c r="K255" s="7">
        <v>21</v>
      </c>
      <c r="L255" s="7">
        <v>88.888888888888886</v>
      </c>
      <c r="M255" s="1" t="e">
        <f>VLOOKUP(Tabla18[[#This Row],[COD]],Circuitos[],2,0)</f>
        <v>#N/A</v>
      </c>
    </row>
    <row r="256" spans="1:13">
      <c r="A256" s="9" t="str">
        <f>Tabla18[[#This Row],[DIA]]&amp;"-"&amp;Tabla18[[#This Row],[NUM]]</f>
        <v>45770-883</v>
      </c>
      <c r="B256" s="6">
        <v>45770</v>
      </c>
      <c r="C256" s="7" t="s">
        <v>30</v>
      </c>
      <c r="D256" s="7" t="s">
        <v>201</v>
      </c>
      <c r="E256" s="7" t="s">
        <v>189</v>
      </c>
      <c r="F256" s="7">
        <v>883</v>
      </c>
      <c r="G256" s="8">
        <v>0.45833333333333331</v>
      </c>
      <c r="H256" s="8">
        <v>0.54513888888888884</v>
      </c>
      <c r="I256" s="7">
        <v>189</v>
      </c>
      <c r="J256" s="7">
        <v>175</v>
      </c>
      <c r="K256" s="7">
        <v>14</v>
      </c>
      <c r="L256" s="7">
        <v>92.592592592592595</v>
      </c>
      <c r="M256" s="1" t="str">
        <f>VLOOKUP(Tabla18[[#This Row],[COD]],Circuitos[],2,0)</f>
        <v>Bélgica y Países Bajos (BRU-AMS)</v>
      </c>
    </row>
    <row r="257" spans="1:13">
      <c r="A257" s="9" t="str">
        <f>Tabla18[[#This Row],[DIA]]&amp;"-"&amp;Tabla18[[#This Row],[NUM]]</f>
        <v>45770-6070</v>
      </c>
      <c r="B257" s="6">
        <v>45770</v>
      </c>
      <c r="C257" s="7" t="s">
        <v>24</v>
      </c>
      <c r="D257" s="7" t="s">
        <v>261</v>
      </c>
      <c r="E257" s="7" t="s">
        <v>262</v>
      </c>
      <c r="F257" s="7">
        <v>6070</v>
      </c>
      <c r="G257" s="8">
        <v>0.66666666666666663</v>
      </c>
      <c r="H257" s="8">
        <v>0.76041666666666663</v>
      </c>
      <c r="I257" s="7">
        <v>30</v>
      </c>
      <c r="J257" s="7">
        <v>30</v>
      </c>
      <c r="K257" s="7">
        <v>0</v>
      </c>
      <c r="L257" s="7">
        <v>100</v>
      </c>
      <c r="M257" s="1" t="str">
        <f>VLOOKUP(Tabla18[[#This Row],[COD]],Circuitos[],2,0)</f>
        <v>Escapada a Sicilia</v>
      </c>
    </row>
    <row r="258" spans="1:13">
      <c r="A258" s="9" t="str">
        <f>Tabla18[[#This Row],[DIA]]&amp;"-"&amp;Tabla18[[#This Row],[NUM]]</f>
        <v>45772-328</v>
      </c>
      <c r="B258" s="6">
        <v>45772</v>
      </c>
      <c r="C258" s="7" t="s">
        <v>111</v>
      </c>
      <c r="D258" s="7" t="s">
        <v>264</v>
      </c>
      <c r="E258" s="7" t="s">
        <v>265</v>
      </c>
      <c r="F258" s="7">
        <v>328</v>
      </c>
      <c r="G258" s="8">
        <v>0.89930555555555558</v>
      </c>
      <c r="H258" s="8">
        <v>0.1076388888888889</v>
      </c>
      <c r="I258" s="7">
        <v>27</v>
      </c>
      <c r="J258" s="7">
        <v>0</v>
      </c>
      <c r="K258" s="7">
        <v>27</v>
      </c>
      <c r="L258" s="7">
        <v>0</v>
      </c>
      <c r="M258" s="1" t="str">
        <f>VLOOKUP(Tabla18[[#This Row],[COD]],Circuitos[],2,0)</f>
        <v>Lo Mejor de la India del Norte y Benarés</v>
      </c>
    </row>
    <row r="259" spans="1:13">
      <c r="A259" s="9" t="str">
        <f>Tabla18[[#This Row],[DIA]]&amp;"-"&amp;Tabla18[[#This Row],[NUM]]</f>
        <v>45772-5001</v>
      </c>
      <c r="B259" s="6">
        <v>45772</v>
      </c>
      <c r="C259" s="7" t="s">
        <v>173</v>
      </c>
      <c r="D259" s="7" t="s">
        <v>13</v>
      </c>
      <c r="E259" s="7" t="s">
        <v>174</v>
      </c>
      <c r="F259" s="7">
        <v>5001</v>
      </c>
      <c r="G259" s="8">
        <v>0.35416666666666669</v>
      </c>
      <c r="H259" s="8">
        <v>0.53125</v>
      </c>
      <c r="I259" s="7">
        <v>7</v>
      </c>
      <c r="J259" s="7">
        <v>6</v>
      </c>
      <c r="K259" s="7">
        <v>1</v>
      </c>
      <c r="L259" s="7">
        <v>85.714285714285708</v>
      </c>
      <c r="M259" s="1" t="e">
        <f>VLOOKUP(Tabla18[[#This Row],[COD]],Circuitos[],2,0)</f>
        <v>#N/A</v>
      </c>
    </row>
    <row r="260" spans="1:13">
      <c r="A260" s="9" t="str">
        <f>Tabla18[[#This Row],[DIA]]&amp;"-"&amp;Tabla18[[#This Row],[NUM]]</f>
        <v>45772-921</v>
      </c>
      <c r="B260" s="6">
        <v>45772</v>
      </c>
      <c r="C260" s="7" t="s">
        <v>13</v>
      </c>
      <c r="D260" s="7" t="s">
        <v>185</v>
      </c>
      <c r="E260" s="7" t="s">
        <v>186</v>
      </c>
      <c r="F260" s="7">
        <v>921</v>
      </c>
      <c r="G260" s="8">
        <v>0.81597222222222221</v>
      </c>
      <c r="H260" s="8">
        <v>2.0833333333333332E-2</v>
      </c>
      <c r="I260" s="7">
        <v>30</v>
      </c>
      <c r="J260" s="7">
        <v>30</v>
      </c>
      <c r="K260" s="7">
        <v>0</v>
      </c>
      <c r="L260" s="7">
        <v>100</v>
      </c>
      <c r="M260" s="1" t="e">
        <f>VLOOKUP(Tabla18[[#This Row],[COD]],Circuitos[],2,0)</f>
        <v>#N/A</v>
      </c>
    </row>
    <row r="261" spans="1:13">
      <c r="A261" s="9" t="str">
        <f>Tabla18[[#This Row],[DIA]]&amp;"-"&amp;Tabla18[[#This Row],[NUM]]</f>
        <v>45772-102</v>
      </c>
      <c r="B261" s="6">
        <v>45772</v>
      </c>
      <c r="C261" s="7" t="s">
        <v>13</v>
      </c>
      <c r="D261" s="7" t="s">
        <v>111</v>
      </c>
      <c r="E261" s="7" t="s">
        <v>265</v>
      </c>
      <c r="F261" s="7">
        <v>102</v>
      </c>
      <c r="G261" s="8">
        <v>0.44097222222222221</v>
      </c>
      <c r="H261" s="8">
        <v>0.8125</v>
      </c>
      <c r="I261" s="7">
        <v>27</v>
      </c>
      <c r="J261" s="7">
        <v>0</v>
      </c>
      <c r="K261" s="7">
        <v>27</v>
      </c>
      <c r="L261" s="7">
        <v>0</v>
      </c>
      <c r="M261" s="1" t="e">
        <f>VLOOKUP(Tabla18[[#This Row],[COD]],Circuitos[],2,0)</f>
        <v>#N/A</v>
      </c>
    </row>
    <row r="262" spans="1:13">
      <c r="A262" s="9" t="str">
        <f>Tabla18[[#This Row],[DIA]]&amp;"-"&amp;Tabla18[[#This Row],[NUM]]</f>
        <v>45773-6001</v>
      </c>
      <c r="B262" s="6">
        <v>45773</v>
      </c>
      <c r="C262" s="7" t="s">
        <v>173</v>
      </c>
      <c r="D262" s="7" t="s">
        <v>13</v>
      </c>
      <c r="E262" s="7" t="s">
        <v>174</v>
      </c>
      <c r="F262" s="7">
        <v>6001</v>
      </c>
      <c r="G262" s="8">
        <v>0.37847222222222221</v>
      </c>
      <c r="H262" s="8">
        <v>0.55902777777777779</v>
      </c>
      <c r="I262" s="7">
        <v>9</v>
      </c>
      <c r="J262" s="7">
        <v>9</v>
      </c>
      <c r="K262" s="7">
        <v>0</v>
      </c>
      <c r="L262" s="7">
        <v>100</v>
      </c>
      <c r="M262" s="1" t="e">
        <f>VLOOKUP(Tabla18[[#This Row],[COD]],Circuitos[],2,0)</f>
        <v>#N/A</v>
      </c>
    </row>
    <row r="263" spans="1:13">
      <c r="A263" s="9" t="str">
        <f>Tabla18[[#This Row],[DIA]]&amp;"-"&amp;Tabla18[[#This Row],[NUM]]</f>
        <v>45773-1731</v>
      </c>
      <c r="B263" s="6">
        <v>45773</v>
      </c>
      <c r="C263" s="7" t="s">
        <v>252</v>
      </c>
      <c r="D263" s="7" t="s">
        <v>232</v>
      </c>
      <c r="E263" s="7" t="s">
        <v>272</v>
      </c>
      <c r="F263" s="7">
        <v>1731</v>
      </c>
      <c r="G263" s="8">
        <v>0.40277777777777779</v>
      </c>
      <c r="H263" s="8">
        <v>0.4548611111111111</v>
      </c>
      <c r="I263" s="7">
        <v>26</v>
      </c>
      <c r="J263" s="7">
        <v>25</v>
      </c>
      <c r="K263" s="7">
        <v>1</v>
      </c>
      <c r="L263" s="7">
        <v>96.15384615384616</v>
      </c>
      <c r="M263" s="1" t="e">
        <f>VLOOKUP(Tabla18[[#This Row],[COD]],Circuitos[],2,0)</f>
        <v>#N/A</v>
      </c>
    </row>
    <row r="264" spans="1:13">
      <c r="A264" s="9" t="str">
        <f>Tabla18[[#This Row],[DIA]]&amp;"-"&amp;Tabla18[[#This Row],[NUM]]</f>
        <v>45773-59</v>
      </c>
      <c r="B264" s="6">
        <v>45773</v>
      </c>
      <c r="C264" s="7" t="s">
        <v>13</v>
      </c>
      <c r="D264" s="7" t="s">
        <v>252</v>
      </c>
      <c r="E264" s="7" t="s">
        <v>272</v>
      </c>
      <c r="F264" s="7">
        <v>59</v>
      </c>
      <c r="G264" s="8">
        <v>0.24305555555555555</v>
      </c>
      <c r="H264" s="8">
        <v>0.34375</v>
      </c>
      <c r="I264" s="7">
        <v>26</v>
      </c>
      <c r="J264" s="7">
        <v>25</v>
      </c>
      <c r="K264" s="7">
        <v>1</v>
      </c>
      <c r="L264" s="7">
        <v>96.15384615384616</v>
      </c>
      <c r="M264" s="1" t="e">
        <f>VLOOKUP(Tabla18[[#This Row],[COD]],Circuitos[],2,0)</f>
        <v>#N/A</v>
      </c>
    </row>
    <row r="265" spans="1:13">
      <c r="A265" s="9" t="str">
        <f>Tabla18[[#This Row],[DIA]]&amp;"-"&amp;Tabla18[[#This Row],[NUM]]</f>
        <v>45773-1861</v>
      </c>
      <c r="B265" s="6">
        <v>45773</v>
      </c>
      <c r="C265" s="7" t="s">
        <v>13</v>
      </c>
      <c r="D265" s="7" t="s">
        <v>275</v>
      </c>
      <c r="E265" s="7" t="s">
        <v>250</v>
      </c>
      <c r="F265" s="7">
        <v>1861</v>
      </c>
      <c r="G265" s="8">
        <v>0.39583333333333331</v>
      </c>
      <c r="H265" s="8">
        <v>0.4513888888888889</v>
      </c>
      <c r="I265" s="7">
        <v>35</v>
      </c>
      <c r="J265" s="7">
        <v>22</v>
      </c>
      <c r="K265" s="7">
        <v>13</v>
      </c>
      <c r="L265" s="7">
        <v>62.857142857142854</v>
      </c>
      <c r="M265" s="1" t="e">
        <f>VLOOKUP(Tabla18[[#This Row],[COD]],Circuitos[],2,0)</f>
        <v>#N/A</v>
      </c>
    </row>
    <row r="266" spans="1:13">
      <c r="A266" s="9" t="str">
        <f>Tabla18[[#This Row],[DIA]]&amp;"-"&amp;Tabla18[[#This Row],[NUM]]</f>
        <v>45773-897</v>
      </c>
      <c r="B266" s="6">
        <v>45773</v>
      </c>
      <c r="C266" s="7" t="s">
        <v>13</v>
      </c>
      <c r="D266" s="7" t="s">
        <v>277</v>
      </c>
      <c r="E266" s="7" t="s">
        <v>278</v>
      </c>
      <c r="F266" s="7">
        <v>897</v>
      </c>
      <c r="G266" s="8">
        <v>0.78472222222222221</v>
      </c>
      <c r="H266" s="8">
        <v>0.21180555555555555</v>
      </c>
      <c r="I266" s="7">
        <v>80</v>
      </c>
      <c r="J266" s="7">
        <v>77</v>
      </c>
      <c r="K266" s="7">
        <v>3</v>
      </c>
      <c r="L266" s="7">
        <v>96.25</v>
      </c>
      <c r="M266" s="1" t="str">
        <f>VLOOKUP(Tabla18[[#This Row],[COD]],Circuitos[],2,0)</f>
        <v>Uzbekistan, Ruta de la Seda I</v>
      </c>
    </row>
    <row r="267" spans="1:13">
      <c r="A267" s="9" t="str">
        <f>Tabla18[[#This Row],[DIA]]&amp;"-"&amp;Tabla18[[#This Row],[NUM]]</f>
        <v>45774-1304</v>
      </c>
      <c r="B267" s="6">
        <v>45774</v>
      </c>
      <c r="C267" s="7" t="s">
        <v>33</v>
      </c>
      <c r="D267" s="7" t="s">
        <v>147</v>
      </c>
      <c r="E267" s="7" t="s">
        <v>181</v>
      </c>
      <c r="F267" s="7">
        <v>1304</v>
      </c>
      <c r="G267" s="8">
        <v>0.5</v>
      </c>
      <c r="H267" s="8">
        <v>0.72569444444444442</v>
      </c>
      <c r="I267" s="7">
        <v>9</v>
      </c>
      <c r="J267" s="7">
        <v>4</v>
      </c>
      <c r="K267" s="7">
        <v>5</v>
      </c>
      <c r="L267" s="7">
        <v>44.444444444444443</v>
      </c>
      <c r="M267" s="1" t="e">
        <f>VLOOKUP(Tabla18[[#This Row],[COD]],Circuitos[],2,0)</f>
        <v>#N/A</v>
      </c>
    </row>
    <row r="268" spans="1:13">
      <c r="A268" s="9" t="str">
        <f>Tabla18[[#This Row],[DIA]]&amp;"-"&amp;Tabla18[[#This Row],[NUM]]</f>
        <v>45774-1854</v>
      </c>
      <c r="B268" s="6">
        <v>45774</v>
      </c>
      <c r="C268" s="7" t="s">
        <v>36</v>
      </c>
      <c r="D268" s="7" t="s">
        <v>147</v>
      </c>
      <c r="E268" s="7" t="s">
        <v>181</v>
      </c>
      <c r="F268" s="7">
        <v>1854</v>
      </c>
      <c r="G268" s="8">
        <v>0.5</v>
      </c>
      <c r="H268" s="8">
        <v>0.69097222222222221</v>
      </c>
      <c r="I268" s="7">
        <v>9</v>
      </c>
      <c r="J268" s="7">
        <v>7</v>
      </c>
      <c r="K268" s="7">
        <v>2</v>
      </c>
      <c r="L268" s="7">
        <v>77.777777777777771</v>
      </c>
      <c r="M268" s="1" t="e">
        <f>VLOOKUP(Tabla18[[#This Row],[COD]],Circuitos[],2,0)</f>
        <v>#N/A</v>
      </c>
    </row>
    <row r="269" spans="1:13">
      <c r="A269" s="9" t="str">
        <f>Tabla18[[#This Row],[DIA]]&amp;"-"&amp;Tabla18[[#This Row],[NUM]]</f>
        <v>45774-1142</v>
      </c>
      <c r="B269" s="6">
        <v>45774</v>
      </c>
      <c r="C269" s="7" t="s">
        <v>192</v>
      </c>
      <c r="D269" s="7" t="s">
        <v>37</v>
      </c>
      <c r="E269" s="7" t="s">
        <v>193</v>
      </c>
      <c r="F269" s="7">
        <v>1142</v>
      </c>
      <c r="G269" s="8">
        <v>0.46527777777777779</v>
      </c>
      <c r="H269" s="8">
        <v>0.55555555555555558</v>
      </c>
      <c r="I269" s="7">
        <v>25</v>
      </c>
      <c r="J269" s="7">
        <v>25</v>
      </c>
      <c r="K269" s="7">
        <v>0</v>
      </c>
      <c r="L269" s="7">
        <v>100</v>
      </c>
      <c r="M269" s="1" t="e">
        <f>VLOOKUP(Tabla18[[#This Row],[COD]],Circuitos[],2,0)</f>
        <v>#N/A</v>
      </c>
    </row>
    <row r="270" spans="1:13">
      <c r="A270" s="9" t="str">
        <f>Tabla18[[#This Row],[DIA]]&amp;"-"&amp;Tabla18[[#This Row],[NUM]]</f>
        <v>45774-1146</v>
      </c>
      <c r="B270" s="6">
        <v>45774</v>
      </c>
      <c r="C270" s="7" t="s">
        <v>192</v>
      </c>
      <c r="D270" s="7" t="s">
        <v>37</v>
      </c>
      <c r="E270" s="7" t="s">
        <v>193</v>
      </c>
      <c r="F270" s="7">
        <v>1146</v>
      </c>
      <c r="G270" s="8">
        <v>0.86111111111111116</v>
      </c>
      <c r="H270" s="8">
        <v>0.95138888888888884</v>
      </c>
      <c r="I270" s="7">
        <v>35</v>
      </c>
      <c r="J270" s="7">
        <v>35</v>
      </c>
      <c r="K270" s="7">
        <v>0</v>
      </c>
      <c r="L270" s="7">
        <v>100</v>
      </c>
      <c r="M270" s="1" t="e">
        <f>VLOOKUP(Tabla18[[#This Row],[COD]],Circuitos[],2,0)</f>
        <v>#N/A</v>
      </c>
    </row>
    <row r="271" spans="1:13">
      <c r="A271" s="9" t="str">
        <f>Tabla18[[#This Row],[DIA]]&amp;"-"&amp;Tabla18[[#This Row],[NUM]]</f>
        <v>45774-1305</v>
      </c>
      <c r="B271" s="6">
        <v>45774</v>
      </c>
      <c r="C271" s="7" t="s">
        <v>147</v>
      </c>
      <c r="D271" s="7" t="s">
        <v>33</v>
      </c>
      <c r="E271" s="7" t="s">
        <v>181</v>
      </c>
      <c r="F271" s="7">
        <v>1305</v>
      </c>
      <c r="G271" s="8">
        <v>0.55208333333333337</v>
      </c>
      <c r="H271" s="8">
        <v>0.70833333333333337</v>
      </c>
      <c r="I271" s="7">
        <v>8</v>
      </c>
      <c r="J271" s="7">
        <v>6</v>
      </c>
      <c r="K271" s="7">
        <v>2</v>
      </c>
      <c r="L271" s="7">
        <v>75</v>
      </c>
      <c r="M271" s="1" t="e">
        <f>VLOOKUP(Tabla18[[#This Row],[COD]],Circuitos[],2,0)</f>
        <v>#N/A</v>
      </c>
    </row>
    <row r="272" spans="1:13">
      <c r="A272" s="9" t="str">
        <f>Tabla18[[#This Row],[DIA]]&amp;"-"&amp;Tabla18[[#This Row],[NUM]]</f>
        <v>45774-2020</v>
      </c>
      <c r="B272" s="6">
        <v>45774</v>
      </c>
      <c r="C272" s="7" t="s">
        <v>147</v>
      </c>
      <c r="D272" s="7" t="s">
        <v>180</v>
      </c>
      <c r="E272" s="7" t="s">
        <v>181</v>
      </c>
      <c r="F272" s="7">
        <v>2020</v>
      </c>
      <c r="G272" s="8">
        <v>0.76736111111111116</v>
      </c>
      <c r="H272" s="8">
        <v>0.82986111111111116</v>
      </c>
      <c r="I272" s="7">
        <v>19</v>
      </c>
      <c r="J272" s="7">
        <v>15</v>
      </c>
      <c r="K272" s="7">
        <v>4</v>
      </c>
      <c r="L272" s="7">
        <v>78.94736842105263</v>
      </c>
      <c r="M272" s="1" t="e">
        <f>VLOOKUP(Tabla18[[#This Row],[COD]],Circuitos[],2,0)</f>
        <v>#N/A</v>
      </c>
    </row>
    <row r="273" spans="1:13">
      <c r="A273" s="9" t="str">
        <f>Tabla18[[#This Row],[DIA]]&amp;"-"&amp;Tabla18[[#This Row],[NUM]]</f>
        <v>45774-2022</v>
      </c>
      <c r="B273" s="6">
        <v>45774</v>
      </c>
      <c r="C273" s="7" t="s">
        <v>147</v>
      </c>
      <c r="D273" s="7" t="s">
        <v>180</v>
      </c>
      <c r="E273" s="7" t="s">
        <v>181</v>
      </c>
      <c r="F273" s="7">
        <v>2022</v>
      </c>
      <c r="G273" s="8">
        <v>0.83680555555555558</v>
      </c>
      <c r="H273" s="8">
        <v>0.90277777777777779</v>
      </c>
      <c r="I273" s="7">
        <v>9</v>
      </c>
      <c r="J273" s="7">
        <v>4</v>
      </c>
      <c r="K273" s="7">
        <v>5</v>
      </c>
      <c r="L273" s="7">
        <v>44.444444444444443</v>
      </c>
      <c r="M273" s="1" t="e">
        <f>VLOOKUP(Tabla18[[#This Row],[COD]],Circuitos[],2,0)</f>
        <v>#N/A</v>
      </c>
    </row>
    <row r="274" spans="1:13">
      <c r="A274" s="9" t="str">
        <f>Tabla18[[#This Row],[DIA]]&amp;"-"&amp;Tabla18[[#This Row],[NUM]]</f>
        <v>45774-1855</v>
      </c>
      <c r="B274" s="6">
        <v>45774</v>
      </c>
      <c r="C274" s="7" t="s">
        <v>147</v>
      </c>
      <c r="D274" s="7" t="s">
        <v>36</v>
      </c>
      <c r="E274" s="7" t="s">
        <v>181</v>
      </c>
      <c r="F274" s="7">
        <v>1855</v>
      </c>
      <c r="G274" s="8">
        <v>0.59722222222222221</v>
      </c>
      <c r="H274" s="8">
        <v>0.71180555555555558</v>
      </c>
      <c r="I274" s="7">
        <v>10</v>
      </c>
      <c r="J274" s="7">
        <v>10</v>
      </c>
      <c r="K274" s="7">
        <v>0</v>
      </c>
      <c r="L274" s="7">
        <v>100</v>
      </c>
      <c r="M274" s="1" t="e">
        <f>VLOOKUP(Tabla18[[#This Row],[COD]],Circuitos[],2,0)</f>
        <v>#N/A</v>
      </c>
    </row>
    <row r="275" spans="1:13">
      <c r="A275" s="9" t="str">
        <f>Tabla18[[#This Row],[DIA]]&amp;"-"&amp;Tabla18[[#This Row],[NUM]]</f>
        <v>45774-1317</v>
      </c>
      <c r="B275" s="6">
        <v>45774</v>
      </c>
      <c r="C275" s="7" t="s">
        <v>147</v>
      </c>
      <c r="D275" s="7" t="s">
        <v>37</v>
      </c>
      <c r="E275" s="7" t="s">
        <v>181</v>
      </c>
      <c r="F275" s="7">
        <v>1317</v>
      </c>
      <c r="G275" s="8">
        <v>0.58680555555555558</v>
      </c>
      <c r="H275" s="8">
        <v>0.72569444444444442</v>
      </c>
      <c r="I275" s="7">
        <v>10</v>
      </c>
      <c r="J275" s="7">
        <v>10</v>
      </c>
      <c r="K275" s="7">
        <v>0</v>
      </c>
      <c r="L275" s="7">
        <v>100</v>
      </c>
      <c r="M275" s="1" t="e">
        <f>VLOOKUP(Tabla18[[#This Row],[COD]],Circuitos[],2,0)</f>
        <v>#N/A</v>
      </c>
    </row>
    <row r="276" spans="1:13">
      <c r="A276" s="9" t="str">
        <f>Tabla18[[#This Row],[DIA]]&amp;"-"&amp;Tabla18[[#This Row],[NUM]]</f>
        <v>45774-1859</v>
      </c>
      <c r="B276" s="6">
        <v>45774</v>
      </c>
      <c r="C276" s="7" t="s">
        <v>147</v>
      </c>
      <c r="D276" s="7" t="s">
        <v>13</v>
      </c>
      <c r="E276" s="7" t="s">
        <v>181</v>
      </c>
      <c r="F276" s="7">
        <v>1859</v>
      </c>
      <c r="G276" s="8">
        <v>0.55208333333333337</v>
      </c>
      <c r="H276" s="8">
        <v>0.70138888888888884</v>
      </c>
      <c r="I276" s="7">
        <v>20</v>
      </c>
      <c r="J276" s="7">
        <v>19</v>
      </c>
      <c r="K276" s="7">
        <v>1</v>
      </c>
      <c r="L276" s="7">
        <v>95</v>
      </c>
      <c r="M276" s="1" t="e">
        <f>VLOOKUP(Tabla18[[#This Row],[COD]],Circuitos[],2,0)</f>
        <v>#N/A</v>
      </c>
    </row>
    <row r="277" spans="1:13">
      <c r="A277" s="9" t="str">
        <f>Tabla18[[#This Row],[DIA]]&amp;"-"&amp;Tabla18[[#This Row],[NUM]]</f>
        <v>45774-1313</v>
      </c>
      <c r="B277" s="6">
        <v>45774</v>
      </c>
      <c r="C277" s="7" t="s">
        <v>147</v>
      </c>
      <c r="D277" s="7" t="s">
        <v>22</v>
      </c>
      <c r="E277" s="7" t="s">
        <v>181</v>
      </c>
      <c r="F277" s="7">
        <v>1313</v>
      </c>
      <c r="G277" s="8">
        <v>0.59375</v>
      </c>
      <c r="H277" s="8">
        <v>0.72569444444444442</v>
      </c>
      <c r="I277" s="7">
        <v>10</v>
      </c>
      <c r="J277" s="7">
        <v>9</v>
      </c>
      <c r="K277" s="7">
        <v>1</v>
      </c>
      <c r="L277" s="7">
        <v>90</v>
      </c>
      <c r="M277" s="1" t="e">
        <f>VLOOKUP(Tabla18[[#This Row],[COD]],Circuitos[],2,0)</f>
        <v>#N/A</v>
      </c>
    </row>
    <row r="278" spans="1:13">
      <c r="A278" s="9" t="str">
        <f>Tabla18[[#This Row],[DIA]]&amp;"-"&amp;Tabla18[[#This Row],[NUM]]</f>
        <v>45774-686</v>
      </c>
      <c r="B278" s="6">
        <v>45774</v>
      </c>
      <c r="C278" s="7" t="s">
        <v>13</v>
      </c>
      <c r="D278" s="7" t="s">
        <v>291</v>
      </c>
      <c r="E278" s="7" t="s">
        <v>292</v>
      </c>
      <c r="F278" s="7">
        <v>686</v>
      </c>
      <c r="G278" s="8">
        <v>0.71527777777777779</v>
      </c>
      <c r="H278" s="8">
        <v>0.92013888888888884</v>
      </c>
      <c r="I278" s="7">
        <v>20</v>
      </c>
      <c r="J278" s="7">
        <v>11</v>
      </c>
      <c r="K278" s="7">
        <v>9</v>
      </c>
      <c r="L278" s="7">
        <v>55</v>
      </c>
      <c r="M278" s="1" t="e">
        <f>VLOOKUP(Tabla18[[#This Row],[COD]],Circuitos[],2,0)</f>
        <v>#N/A</v>
      </c>
    </row>
    <row r="279" spans="1:13">
      <c r="A279" s="9" t="str">
        <f>Tabla18[[#This Row],[DIA]]&amp;"-"&amp;Tabla18[[#This Row],[NUM]]</f>
        <v>45774-472</v>
      </c>
      <c r="B279" s="6">
        <v>45774</v>
      </c>
      <c r="C279" s="7" t="s">
        <v>13</v>
      </c>
      <c r="D279" s="7" t="s">
        <v>294</v>
      </c>
      <c r="E279" s="7" t="s">
        <v>295</v>
      </c>
      <c r="F279" s="7">
        <v>472</v>
      </c>
      <c r="G279" s="8">
        <v>0.4236111111111111</v>
      </c>
      <c r="H279" s="8">
        <v>0.61111111111111116</v>
      </c>
      <c r="I279" s="7">
        <v>40</v>
      </c>
      <c r="J279" s="7">
        <v>39</v>
      </c>
      <c r="K279" s="7">
        <v>1</v>
      </c>
      <c r="L279" s="7">
        <v>97.5</v>
      </c>
      <c r="M279" s="1" t="e">
        <f>VLOOKUP(Tabla18[[#This Row],[COD]],Circuitos[],2,0)</f>
        <v>#N/A</v>
      </c>
    </row>
    <row r="280" spans="1:13">
      <c r="A280" s="9" t="str">
        <f>Tabla18[[#This Row],[DIA]]&amp;"-"&amp;Tabla18[[#This Row],[NUM]]</f>
        <v>45774-1828</v>
      </c>
      <c r="B280" s="6">
        <v>45774</v>
      </c>
      <c r="C280" s="7" t="s">
        <v>196</v>
      </c>
      <c r="D280" s="7" t="s">
        <v>37</v>
      </c>
      <c r="E280" s="7" t="s">
        <v>193</v>
      </c>
      <c r="F280" s="7">
        <v>1828</v>
      </c>
      <c r="G280" s="8">
        <v>0.64583333333333337</v>
      </c>
      <c r="H280" s="8">
        <v>0.74305555555555558</v>
      </c>
      <c r="I280" s="7">
        <v>35</v>
      </c>
      <c r="J280" s="7">
        <v>35</v>
      </c>
      <c r="K280" s="7">
        <v>0</v>
      </c>
      <c r="L280" s="7">
        <v>100</v>
      </c>
      <c r="M280" s="1" t="e">
        <f>VLOOKUP(Tabla18[[#This Row],[COD]],Circuitos[],2,0)</f>
        <v>#N/A</v>
      </c>
    </row>
    <row r="281" spans="1:13">
      <c r="A281" s="9" t="str">
        <f>Tabla18[[#This Row],[DIA]]&amp;"-"&amp;Tabla18[[#This Row],[NUM]]</f>
        <v>45774-6071</v>
      </c>
      <c r="B281" s="6">
        <v>45774</v>
      </c>
      <c r="C281" s="7" t="s">
        <v>261</v>
      </c>
      <c r="D281" s="7" t="s">
        <v>24</v>
      </c>
      <c r="E281" s="7" t="s">
        <v>262</v>
      </c>
      <c r="F281" s="7">
        <v>6071</v>
      </c>
      <c r="G281" s="8">
        <v>0.75</v>
      </c>
      <c r="H281" s="8">
        <v>0.84375</v>
      </c>
      <c r="I281" s="7">
        <v>30</v>
      </c>
      <c r="J281" s="7">
        <v>30</v>
      </c>
      <c r="K281" s="7">
        <v>0</v>
      </c>
      <c r="L281" s="7">
        <v>100</v>
      </c>
      <c r="M281" s="1" t="e">
        <f>VLOOKUP(Tabla18[[#This Row],[COD]],Circuitos[],2,0)</f>
        <v>#N/A</v>
      </c>
    </row>
    <row r="282" spans="1:13">
      <c r="A282" s="9" t="str">
        <f>Tabla18[[#This Row],[DIA]]&amp;"-"&amp;Tabla18[[#This Row],[NUM]]</f>
        <v>45774-349</v>
      </c>
      <c r="B282" s="6">
        <v>45774</v>
      </c>
      <c r="C282" s="7" t="s">
        <v>291</v>
      </c>
      <c r="D282" s="7" t="s">
        <v>214</v>
      </c>
      <c r="E282" s="7" t="s">
        <v>292</v>
      </c>
      <c r="F282" s="7">
        <v>349</v>
      </c>
      <c r="G282" s="8">
        <v>0.96875</v>
      </c>
      <c r="H282" s="8">
        <v>0.99930555555555556</v>
      </c>
      <c r="I282" s="7">
        <v>20</v>
      </c>
      <c r="J282" s="7">
        <v>11</v>
      </c>
      <c r="K282" s="7">
        <v>9</v>
      </c>
      <c r="L282" s="7">
        <v>55</v>
      </c>
      <c r="M282" s="1" t="e">
        <f>VLOOKUP(Tabla18[[#This Row],[COD]],Circuitos[],2,0)</f>
        <v>#N/A</v>
      </c>
    </row>
    <row r="283" spans="1:13">
      <c r="A283" s="9" t="str">
        <f>Tabla18[[#This Row],[DIA]]&amp;"-"&amp;Tabla18[[#This Row],[NUM]]</f>
        <v>45774-898</v>
      </c>
      <c r="B283" s="6">
        <v>45774</v>
      </c>
      <c r="C283" s="7" t="s">
        <v>277</v>
      </c>
      <c r="D283" s="7" t="s">
        <v>13</v>
      </c>
      <c r="E283" s="7" t="s">
        <v>278</v>
      </c>
      <c r="F283" s="7">
        <v>898</v>
      </c>
      <c r="G283" s="8">
        <v>0.28125</v>
      </c>
      <c r="H283" s="8">
        <v>0.51041666666666663</v>
      </c>
      <c r="I283" s="7">
        <v>80</v>
      </c>
      <c r="J283" s="7">
        <v>48</v>
      </c>
      <c r="K283" s="7">
        <v>32</v>
      </c>
      <c r="L283" s="7">
        <v>60</v>
      </c>
      <c r="M283" s="1" t="e">
        <f>VLOOKUP(Tabla18[[#This Row],[COD]],Circuitos[],2,0)</f>
        <v>#N/A</v>
      </c>
    </row>
    <row r="284" spans="1:13">
      <c r="A284" s="9" t="str">
        <f>Tabla18[[#This Row],[DIA]]&amp;"-"&amp;Tabla18[[#This Row],[NUM]]</f>
        <v>45774-885</v>
      </c>
      <c r="B284" s="6">
        <v>45774</v>
      </c>
      <c r="C284" s="7" t="s">
        <v>301</v>
      </c>
      <c r="D284" s="7" t="s">
        <v>192</v>
      </c>
      <c r="E284" s="7" t="s">
        <v>193</v>
      </c>
      <c r="F284" s="7">
        <v>885</v>
      </c>
      <c r="G284" s="8">
        <v>0.25</v>
      </c>
      <c r="H284" s="8">
        <v>0.31597222222222221</v>
      </c>
      <c r="I284" s="7">
        <v>25</v>
      </c>
      <c r="J284" s="7">
        <v>25</v>
      </c>
      <c r="K284" s="7">
        <v>0</v>
      </c>
      <c r="L284" s="7">
        <v>100</v>
      </c>
      <c r="M284" s="1" t="e">
        <f>VLOOKUP(Tabla18[[#This Row],[COD]],Circuitos[],2,0)</f>
        <v>#N/A</v>
      </c>
    </row>
    <row r="285" spans="1:13">
      <c r="A285" s="9" t="str">
        <f>Tabla18[[#This Row],[DIA]]&amp;"-"&amp;Tabla18[[#This Row],[NUM]]</f>
        <v>45774-1302</v>
      </c>
      <c r="B285" s="6">
        <v>45774</v>
      </c>
      <c r="C285" s="7" t="s">
        <v>22</v>
      </c>
      <c r="D285" s="7" t="s">
        <v>147</v>
      </c>
      <c r="E285" s="7" t="s">
        <v>181</v>
      </c>
      <c r="F285" s="7">
        <v>1302</v>
      </c>
      <c r="G285" s="8">
        <v>0.4826388888888889</v>
      </c>
      <c r="H285" s="8">
        <v>0.69097222222222221</v>
      </c>
      <c r="I285" s="7">
        <v>10</v>
      </c>
      <c r="J285" s="7">
        <v>8</v>
      </c>
      <c r="K285" s="7">
        <v>2</v>
      </c>
      <c r="L285" s="7">
        <v>80</v>
      </c>
      <c r="M285" s="1" t="e">
        <f>VLOOKUP(Tabla18[[#This Row],[COD]],Circuitos[],2,0)</f>
        <v>#N/A</v>
      </c>
    </row>
    <row r="286" spans="1:13">
      <c r="A286" s="9" t="str">
        <f>Tabla18[[#This Row],[DIA]]&amp;"-"&amp;Tabla18[[#This Row],[NUM]]</f>
        <v>45775-3704</v>
      </c>
      <c r="B286" s="6">
        <v>45775</v>
      </c>
      <c r="C286" s="7" t="s">
        <v>36</v>
      </c>
      <c r="D286" s="7" t="s">
        <v>201</v>
      </c>
      <c r="E286" s="7" t="s">
        <v>202</v>
      </c>
      <c r="F286" s="7">
        <v>3704</v>
      </c>
      <c r="G286" s="8">
        <v>0.63194444444444442</v>
      </c>
      <c r="H286" s="8">
        <v>0.71875</v>
      </c>
      <c r="I286" s="7">
        <v>10</v>
      </c>
      <c r="J286" s="7">
        <v>5</v>
      </c>
      <c r="K286" s="7">
        <v>5</v>
      </c>
      <c r="L286" s="7">
        <v>50</v>
      </c>
      <c r="M286" s="1" t="e">
        <f>VLOOKUP(Tabla18[[#This Row],[COD]],Circuitos[],2,0)</f>
        <v>#N/A</v>
      </c>
    </row>
    <row r="287" spans="1:13">
      <c r="A287" s="9" t="str">
        <f>Tabla18[[#This Row],[DIA]]&amp;"-"&amp;Tabla18[[#This Row],[NUM]]</f>
        <v>45775-1003</v>
      </c>
      <c r="B287" s="6">
        <v>45775</v>
      </c>
      <c r="C287" s="7" t="s">
        <v>183</v>
      </c>
      <c r="D287" s="7" t="s">
        <v>173</v>
      </c>
      <c r="E287" s="7" t="s">
        <v>174</v>
      </c>
      <c r="F287" s="7">
        <v>1003</v>
      </c>
      <c r="G287" s="8">
        <v>0.81944444444444442</v>
      </c>
      <c r="H287" s="8">
        <v>0.85416666666666663</v>
      </c>
      <c r="I287" s="7">
        <v>10</v>
      </c>
      <c r="J287" s="7">
        <v>0</v>
      </c>
      <c r="K287" s="7">
        <v>10</v>
      </c>
      <c r="L287" s="7">
        <v>0</v>
      </c>
      <c r="M287" s="1" t="e">
        <f>VLOOKUP(Tabla18[[#This Row],[COD]],Circuitos[],2,0)</f>
        <v>#N/A</v>
      </c>
    </row>
    <row r="288" spans="1:13">
      <c r="A288" s="9" t="str">
        <f>Tabla18[[#This Row],[DIA]]&amp;"-"&amp;Tabla18[[#This Row],[NUM]]</f>
        <v>45775-921</v>
      </c>
      <c r="B288" s="6">
        <v>45775</v>
      </c>
      <c r="C288" s="7" t="s">
        <v>13</v>
      </c>
      <c r="D288" s="7" t="s">
        <v>185</v>
      </c>
      <c r="E288" s="7" t="s">
        <v>186</v>
      </c>
      <c r="F288" s="7">
        <v>921</v>
      </c>
      <c r="G288" s="8">
        <v>0.81597222222222221</v>
      </c>
      <c r="H288" s="8">
        <v>2.0833333333333333E-3</v>
      </c>
      <c r="I288" s="7">
        <v>20</v>
      </c>
      <c r="J288" s="7">
        <v>0</v>
      </c>
      <c r="K288" s="7">
        <v>20</v>
      </c>
      <c r="L288" s="7">
        <v>0</v>
      </c>
      <c r="M288" s="1" t="e">
        <f>VLOOKUP(Tabla18[[#This Row],[COD]],Circuitos[],2,0)</f>
        <v>#N/A</v>
      </c>
    </row>
    <row r="289" spans="1:13">
      <c r="A289" s="9" t="str">
        <f>Tabla18[[#This Row],[DIA]]&amp;"-"&amp;Tabla18[[#This Row],[NUM]]</f>
        <v>45775-921</v>
      </c>
      <c r="B289" s="6">
        <v>45775</v>
      </c>
      <c r="C289" s="7" t="s">
        <v>13</v>
      </c>
      <c r="D289" s="7" t="s">
        <v>185</v>
      </c>
      <c r="E289" s="7" t="s">
        <v>186</v>
      </c>
      <c r="F289" s="7">
        <v>921</v>
      </c>
      <c r="G289" s="8">
        <v>0.81597222222222221</v>
      </c>
      <c r="H289" s="8">
        <v>2.0833333333333332E-2</v>
      </c>
      <c r="I289" s="7">
        <v>10</v>
      </c>
      <c r="J289" s="7">
        <v>4</v>
      </c>
      <c r="K289" s="7">
        <v>6</v>
      </c>
      <c r="L289" s="7">
        <v>40</v>
      </c>
      <c r="M289" s="1" t="e">
        <f>VLOOKUP(Tabla18[[#This Row],[COD]],Circuitos[],2,0)</f>
        <v>#N/A</v>
      </c>
    </row>
    <row r="290" spans="1:13">
      <c r="A290" s="9" t="str">
        <f>Tabla18[[#This Row],[DIA]]&amp;"-"&amp;Tabla18[[#This Row],[NUM]]</f>
        <v>45775-597</v>
      </c>
      <c r="B290" s="6">
        <v>45775</v>
      </c>
      <c r="C290" s="7" t="s">
        <v>13</v>
      </c>
      <c r="D290" s="7" t="s">
        <v>201</v>
      </c>
      <c r="E290" s="7" t="s">
        <v>250</v>
      </c>
      <c r="F290" s="7">
        <v>597</v>
      </c>
      <c r="G290" s="8">
        <v>0.37847222222222221</v>
      </c>
      <c r="H290" s="8">
        <v>0.47569444444444442</v>
      </c>
      <c r="I290" s="7">
        <v>34</v>
      </c>
      <c r="J290" s="7">
        <v>10</v>
      </c>
      <c r="K290" s="7">
        <v>24</v>
      </c>
      <c r="L290" s="7">
        <v>29.411764705882351</v>
      </c>
      <c r="M290" s="1" t="e">
        <f>VLOOKUP(Tabla18[[#This Row],[COD]],Circuitos[],2,0)</f>
        <v>#N/A</v>
      </c>
    </row>
    <row r="291" spans="1:13">
      <c r="A291" s="9" t="str">
        <f>Tabla18[[#This Row],[DIA]]&amp;"-"&amp;Tabla18[[#This Row],[NUM]]</f>
        <v>45775-809</v>
      </c>
      <c r="B291" s="6">
        <v>45775</v>
      </c>
      <c r="C291" s="7" t="s">
        <v>13</v>
      </c>
      <c r="D291" s="7" t="s">
        <v>236</v>
      </c>
      <c r="E291" s="7" t="s">
        <v>250</v>
      </c>
      <c r="F291" s="7">
        <v>809</v>
      </c>
      <c r="G291" s="8">
        <v>0.49652777777777779</v>
      </c>
      <c r="H291" s="8">
        <v>0.61805555555555558</v>
      </c>
      <c r="I291" s="7">
        <v>45</v>
      </c>
      <c r="J291" s="7">
        <v>43</v>
      </c>
      <c r="K291" s="7">
        <v>2</v>
      </c>
      <c r="L291" s="7">
        <v>95.555555555555557</v>
      </c>
      <c r="M291" s="1" t="e">
        <f>VLOOKUP(Tabla18[[#This Row],[COD]],Circuitos[],2,0)</f>
        <v>#N/A</v>
      </c>
    </row>
    <row r="292" spans="1:13">
      <c r="A292" s="9" t="str">
        <f>Tabla18[[#This Row],[DIA]]&amp;"-"&amp;Tabla18[[#This Row],[NUM]]</f>
        <v>45775-677</v>
      </c>
      <c r="B292" s="6">
        <v>45775</v>
      </c>
      <c r="C292" s="7" t="s">
        <v>13</v>
      </c>
      <c r="D292" s="7" t="s">
        <v>310</v>
      </c>
      <c r="E292" s="7" t="s">
        <v>250</v>
      </c>
      <c r="F292" s="7">
        <v>677</v>
      </c>
      <c r="G292" s="8">
        <v>0.36805555555555558</v>
      </c>
      <c r="H292" s="8">
        <v>0.46875</v>
      </c>
      <c r="I292" s="7">
        <v>45</v>
      </c>
      <c r="J292" s="7">
        <v>34</v>
      </c>
      <c r="K292" s="7">
        <v>11</v>
      </c>
      <c r="L292" s="7">
        <v>75.555555555555557</v>
      </c>
      <c r="M292" s="1" t="e">
        <f>VLOOKUP(Tabla18[[#This Row],[COD]],Circuitos[],2,0)</f>
        <v>#N/A</v>
      </c>
    </row>
    <row r="293" spans="1:13">
      <c r="A293" s="9" t="str">
        <f>Tabla18[[#This Row],[DIA]]&amp;"-"&amp;Tabla18[[#This Row],[NUM]]</f>
        <v>45776-934</v>
      </c>
      <c r="B293" s="6">
        <v>45776</v>
      </c>
      <c r="C293" s="7" t="s">
        <v>209</v>
      </c>
      <c r="D293" s="7" t="s">
        <v>13</v>
      </c>
      <c r="E293" s="7" t="s">
        <v>250</v>
      </c>
      <c r="F293" s="7">
        <v>934</v>
      </c>
      <c r="G293" s="8">
        <v>0.52430555555555558</v>
      </c>
      <c r="H293" s="8">
        <v>0.65277777777777779</v>
      </c>
      <c r="I293" s="7">
        <v>45</v>
      </c>
      <c r="J293" s="7">
        <v>37</v>
      </c>
      <c r="K293" s="7">
        <v>8</v>
      </c>
      <c r="L293" s="7">
        <v>82.222222222222229</v>
      </c>
      <c r="M293" s="1" t="e">
        <f>VLOOKUP(Tabla18[[#This Row],[COD]],Circuitos[],2,0)</f>
        <v>#N/A</v>
      </c>
    </row>
    <row r="294" spans="1:13">
      <c r="A294" s="9" t="str">
        <f>Tabla18[[#This Row],[DIA]]&amp;"-"&amp;Tabla18[[#This Row],[NUM]]</f>
        <v>45776-1915</v>
      </c>
      <c r="B294" s="6">
        <v>45776</v>
      </c>
      <c r="C294" s="7" t="s">
        <v>13</v>
      </c>
      <c r="D294" s="7" t="s">
        <v>313</v>
      </c>
      <c r="E294" s="7" t="s">
        <v>250</v>
      </c>
      <c r="F294" s="7">
        <v>1915</v>
      </c>
      <c r="G294" s="8">
        <v>0.39930555555555558</v>
      </c>
      <c r="H294" s="8">
        <v>0.47569444444444442</v>
      </c>
      <c r="I294" s="7">
        <v>45</v>
      </c>
      <c r="J294" s="7">
        <v>42</v>
      </c>
      <c r="K294" s="7">
        <v>3</v>
      </c>
      <c r="L294" s="7">
        <v>93.333333333333329</v>
      </c>
      <c r="M294" s="1" t="e">
        <f>VLOOKUP(Tabla18[[#This Row],[COD]],Circuitos[],2,0)</f>
        <v>#N/A</v>
      </c>
    </row>
    <row r="295" spans="1:13">
      <c r="A295" s="9" t="str">
        <f>Tabla18[[#This Row],[DIA]]&amp;"-"&amp;Tabla18[[#This Row],[NUM]]</f>
        <v>45776-1831</v>
      </c>
      <c r="B295" s="6">
        <v>45776</v>
      </c>
      <c r="C295" s="7" t="s">
        <v>13</v>
      </c>
      <c r="D295" s="7" t="s">
        <v>234</v>
      </c>
      <c r="E295" s="7" t="s">
        <v>250</v>
      </c>
      <c r="F295" s="7">
        <v>1831</v>
      </c>
      <c r="G295" s="8">
        <v>0.47916666666666669</v>
      </c>
      <c r="H295" s="8">
        <v>0.58680555555555558</v>
      </c>
      <c r="I295" s="7">
        <v>45</v>
      </c>
      <c r="J295" s="7">
        <v>45</v>
      </c>
      <c r="K295" s="7">
        <v>0</v>
      </c>
      <c r="L295" s="7">
        <v>100</v>
      </c>
      <c r="M295" s="1" t="e">
        <f>VLOOKUP(Tabla18[[#This Row],[COD]],Circuitos[],2,0)</f>
        <v>#N/A</v>
      </c>
    </row>
    <row r="296" spans="1:13">
      <c r="A296" s="9" t="str">
        <f>Tabla18[[#This Row],[DIA]]&amp;"-"&amp;Tabla18[[#This Row],[NUM]]</f>
        <v>45776-941</v>
      </c>
      <c r="B296" s="6">
        <v>45776</v>
      </c>
      <c r="C296" s="7" t="s">
        <v>13</v>
      </c>
      <c r="D296" s="7" t="s">
        <v>254</v>
      </c>
      <c r="E296" s="7" t="s">
        <v>250</v>
      </c>
      <c r="F296" s="7">
        <v>941</v>
      </c>
      <c r="G296" s="8">
        <v>0.66666666666666663</v>
      </c>
      <c r="H296" s="8">
        <v>0.78125</v>
      </c>
      <c r="I296" s="7">
        <v>45</v>
      </c>
      <c r="J296" s="7">
        <v>41</v>
      </c>
      <c r="K296" s="7">
        <v>4</v>
      </c>
      <c r="L296" s="7">
        <v>91.111111111111114</v>
      </c>
      <c r="M296" s="1" t="e">
        <f>VLOOKUP(Tabla18[[#This Row],[COD]],Circuitos[],2,0)</f>
        <v>#N/A</v>
      </c>
    </row>
    <row r="297" spans="1:13">
      <c r="A297" s="9" t="str">
        <f>Tabla18[[#This Row],[DIA]]&amp;"-"&amp;Tabla18[[#This Row],[NUM]]</f>
        <v>45776-810</v>
      </c>
      <c r="B297" s="6">
        <v>45776</v>
      </c>
      <c r="C297" s="7" t="s">
        <v>236</v>
      </c>
      <c r="D297" s="7" t="s">
        <v>13</v>
      </c>
      <c r="E297" s="7" t="s">
        <v>250</v>
      </c>
      <c r="F297" s="7">
        <v>810</v>
      </c>
      <c r="G297" s="8">
        <v>0.64930555555555558</v>
      </c>
      <c r="H297" s="8">
        <v>0.78125</v>
      </c>
      <c r="I297" s="7">
        <v>34</v>
      </c>
      <c r="J297" s="7">
        <v>33</v>
      </c>
      <c r="K297" s="7">
        <v>1</v>
      </c>
      <c r="L297" s="7">
        <v>97.058823529411768</v>
      </c>
      <c r="M297" s="1" t="e">
        <f>VLOOKUP(Tabla18[[#This Row],[COD]],Circuitos[],2,0)</f>
        <v>#N/A</v>
      </c>
    </row>
    <row r="298" spans="1:13">
      <c r="A298" s="9" t="str">
        <f>Tabla18[[#This Row],[DIA]]&amp;"-"&amp;Tabla18[[#This Row],[NUM]]</f>
        <v>45776-678</v>
      </c>
      <c r="B298" s="6">
        <v>45776</v>
      </c>
      <c r="C298" s="7" t="s">
        <v>310</v>
      </c>
      <c r="D298" s="7" t="s">
        <v>13</v>
      </c>
      <c r="E298" s="7" t="s">
        <v>250</v>
      </c>
      <c r="F298" s="7">
        <v>678</v>
      </c>
      <c r="G298" s="8">
        <v>0.5</v>
      </c>
      <c r="H298" s="8">
        <v>0.61111111111111116</v>
      </c>
      <c r="I298" s="7">
        <v>45</v>
      </c>
      <c r="J298" s="7">
        <v>45</v>
      </c>
      <c r="K298" s="7">
        <v>0</v>
      </c>
      <c r="L298" s="7">
        <v>100</v>
      </c>
      <c r="M298" s="1" t="e">
        <f>VLOOKUP(Tabla18[[#This Row],[COD]],Circuitos[],2,0)</f>
        <v>#N/A</v>
      </c>
    </row>
    <row r="299" spans="1:13">
      <c r="A299" s="9" t="str">
        <f>Tabla18[[#This Row],[DIA]]&amp;"-"&amp;Tabla18[[#This Row],[NUM]]</f>
        <v>45777-2333</v>
      </c>
      <c r="B299" s="6">
        <v>45777</v>
      </c>
      <c r="C299" s="7" t="s">
        <v>185</v>
      </c>
      <c r="D299" s="7" t="s">
        <v>147</v>
      </c>
      <c r="E299" s="7" t="s">
        <v>181</v>
      </c>
      <c r="F299" s="7">
        <v>2333</v>
      </c>
      <c r="G299" s="8">
        <v>0.79513888888888884</v>
      </c>
      <c r="H299" s="8">
        <v>0.85763888888888884</v>
      </c>
      <c r="I299" s="7">
        <v>40</v>
      </c>
      <c r="J299" s="7">
        <v>0</v>
      </c>
      <c r="K299" s="7">
        <v>40</v>
      </c>
      <c r="L299" s="7">
        <v>0</v>
      </c>
      <c r="M299" s="1" t="e">
        <f>VLOOKUP(Tabla18[[#This Row],[COD]],Circuitos[],2,0)</f>
        <v>#N/A</v>
      </c>
    </row>
    <row r="300" spans="1:13">
      <c r="A300" s="9" t="str">
        <f>Tabla18[[#This Row],[DIA]]&amp;"-"&amp;Tabla18[[#This Row],[NUM]]</f>
        <v>45777-1860</v>
      </c>
      <c r="B300" s="6">
        <v>45777</v>
      </c>
      <c r="C300" s="7" t="s">
        <v>13</v>
      </c>
      <c r="D300" s="7" t="s">
        <v>147</v>
      </c>
      <c r="E300" s="7" t="s">
        <v>181</v>
      </c>
      <c r="F300" s="7">
        <v>1860</v>
      </c>
      <c r="G300" s="8">
        <v>0.78125</v>
      </c>
      <c r="H300" s="8">
        <v>0.99652777777777779</v>
      </c>
      <c r="I300" s="7">
        <v>40</v>
      </c>
      <c r="J300" s="7">
        <v>40</v>
      </c>
      <c r="K300" s="7">
        <v>0</v>
      </c>
      <c r="L300" s="7">
        <v>100</v>
      </c>
      <c r="M300" s="1" t="e">
        <f>VLOOKUP(Tabla18[[#This Row],[COD]],Circuitos[],2,0)</f>
        <v>#N/A</v>
      </c>
    </row>
    <row r="301" spans="1:13">
      <c r="A301" s="9" t="str">
        <f>Tabla18[[#This Row],[DIA]]&amp;"-"&amp;Tabla18[[#This Row],[NUM]]</f>
        <v>45777-870</v>
      </c>
      <c r="B301" s="6">
        <v>45777</v>
      </c>
      <c r="C301" s="7" t="s">
        <v>321</v>
      </c>
      <c r="D301" s="7" t="s">
        <v>30</v>
      </c>
      <c r="E301" s="7" t="s">
        <v>189</v>
      </c>
      <c r="F301" s="7">
        <v>870</v>
      </c>
      <c r="G301" s="8">
        <v>0.59375</v>
      </c>
      <c r="H301" s="8">
        <v>0.68402777777777779</v>
      </c>
      <c r="I301" s="7">
        <v>189</v>
      </c>
      <c r="J301" s="7">
        <v>175</v>
      </c>
      <c r="K301" s="7">
        <v>14</v>
      </c>
      <c r="L301" s="7">
        <v>92.592592592592595</v>
      </c>
      <c r="M301" s="1" t="e">
        <f>VLOOKUP(Tabla18[[#This Row],[COD]],Circuitos[],2,0)</f>
        <v>#N/A</v>
      </c>
    </row>
    <row r="302" spans="1:13">
      <c r="A302" s="9" t="str">
        <f>Tabla18[[#This Row],[DIA]]&amp;"-"&amp;Tabla18[[#This Row],[NUM]]</f>
        <v>45777-869</v>
      </c>
      <c r="B302" s="6">
        <v>45777</v>
      </c>
      <c r="C302" s="7" t="s">
        <v>29</v>
      </c>
      <c r="D302" s="7" t="s">
        <v>321</v>
      </c>
      <c r="E302" s="7" t="s">
        <v>189</v>
      </c>
      <c r="F302" s="7">
        <v>869</v>
      </c>
      <c r="G302" s="8">
        <v>0.45833333333333331</v>
      </c>
      <c r="H302" s="8">
        <v>0.54513888888888884</v>
      </c>
      <c r="I302" s="7">
        <v>189</v>
      </c>
      <c r="J302" s="7">
        <v>0</v>
      </c>
      <c r="K302" s="7">
        <v>189</v>
      </c>
      <c r="L302" s="7">
        <v>0</v>
      </c>
      <c r="M302" s="1" t="str">
        <f>VLOOKUP(Tabla18[[#This Row],[COD]],Circuitos[],2,0)</f>
        <v>Bélgica y Países Bajos (AMS-BRU)</v>
      </c>
    </row>
    <row r="303" spans="1:13">
      <c r="A303" s="9" t="str">
        <f>Tabla18[[#This Row],[DIA]]&amp;"-"&amp;Tabla18[[#This Row],[NUM]]</f>
        <v>45777-6080</v>
      </c>
      <c r="B303" s="6">
        <v>45777</v>
      </c>
      <c r="C303" s="7" t="s">
        <v>24</v>
      </c>
      <c r="D303" s="7" t="s">
        <v>229</v>
      </c>
      <c r="E303" s="7" t="s">
        <v>262</v>
      </c>
      <c r="F303" s="7">
        <v>6080</v>
      </c>
      <c r="G303" s="8">
        <v>0.66666666666666663</v>
      </c>
      <c r="H303" s="8">
        <v>0.77430555555555558</v>
      </c>
      <c r="I303" s="7">
        <v>30</v>
      </c>
      <c r="J303" s="7">
        <v>30</v>
      </c>
      <c r="K303" s="7">
        <v>0</v>
      </c>
      <c r="L303" s="7">
        <v>100</v>
      </c>
      <c r="M303" s="1" t="e">
        <f>VLOOKUP(Tabla18[[#This Row],[COD]],Circuitos[],2,0)</f>
        <v>#N/A</v>
      </c>
    </row>
    <row r="304" spans="1:13">
      <c r="A304" s="9" t="str">
        <f>Tabla18[[#This Row],[DIA]]&amp;"-"&amp;Tabla18[[#This Row],[NUM]]</f>
        <v>45778-597</v>
      </c>
      <c r="B304" s="6">
        <v>45778</v>
      </c>
      <c r="C304" s="7" t="s">
        <v>13</v>
      </c>
      <c r="D304" s="7" t="s">
        <v>201</v>
      </c>
      <c r="E304" s="7" t="s">
        <v>250</v>
      </c>
      <c r="F304" s="7">
        <v>597</v>
      </c>
      <c r="G304" s="8">
        <v>0.37847222222222221</v>
      </c>
      <c r="H304" s="8">
        <v>0.47569444444444442</v>
      </c>
      <c r="I304" s="7">
        <v>20</v>
      </c>
      <c r="J304" s="7">
        <v>14</v>
      </c>
      <c r="K304" s="7">
        <v>6</v>
      </c>
      <c r="L304" s="7">
        <v>70</v>
      </c>
      <c r="M304" s="1" t="e">
        <f>VLOOKUP(Tabla18[[#This Row],[COD]],Circuitos[],2,0)</f>
        <v>#N/A</v>
      </c>
    </row>
    <row r="305" spans="1:13">
      <c r="A305" s="9" t="str">
        <f>Tabla18[[#This Row],[DIA]]&amp;"-"&amp;Tabla18[[#This Row],[NUM]]</f>
        <v>45778-585</v>
      </c>
      <c r="B305" s="6">
        <v>45778</v>
      </c>
      <c r="C305" s="7" t="s">
        <v>13</v>
      </c>
      <c r="D305" s="7" t="s">
        <v>206</v>
      </c>
      <c r="E305" s="7" t="s">
        <v>250</v>
      </c>
      <c r="F305" s="7">
        <v>585</v>
      </c>
      <c r="G305" s="8">
        <v>0.40625</v>
      </c>
      <c r="H305" s="8">
        <v>0.49305555555555558</v>
      </c>
      <c r="I305" s="7">
        <v>20</v>
      </c>
      <c r="J305" s="7">
        <v>10</v>
      </c>
      <c r="K305" s="7">
        <v>10</v>
      </c>
      <c r="L305" s="7">
        <v>50</v>
      </c>
      <c r="M305" s="1" t="e">
        <f>VLOOKUP(Tabla18[[#This Row],[COD]],Circuitos[],2,0)</f>
        <v>#N/A</v>
      </c>
    </row>
    <row r="306" spans="1:13">
      <c r="A306" s="9" t="str">
        <f>Tabla18[[#This Row],[DIA]]&amp;"-"&amp;Tabla18[[#This Row],[NUM]]</f>
        <v>45778-647</v>
      </c>
      <c r="B306" s="6">
        <v>45778</v>
      </c>
      <c r="C306" s="7" t="s">
        <v>13</v>
      </c>
      <c r="D306" s="7" t="s">
        <v>252</v>
      </c>
      <c r="E306" s="7" t="s">
        <v>250</v>
      </c>
      <c r="F306" s="7">
        <v>647</v>
      </c>
      <c r="G306" s="8">
        <v>0.36458333333333331</v>
      </c>
      <c r="H306" s="8">
        <v>0.46527777777777779</v>
      </c>
      <c r="I306" s="7">
        <v>44</v>
      </c>
      <c r="J306" s="7">
        <v>33</v>
      </c>
      <c r="K306" s="7">
        <v>11</v>
      </c>
      <c r="L306" s="7">
        <v>75</v>
      </c>
      <c r="M306" s="1" t="e">
        <f>VLOOKUP(Tabla18[[#This Row],[COD]],Circuitos[],2,0)</f>
        <v>#N/A</v>
      </c>
    </row>
    <row r="307" spans="1:13">
      <c r="A307" s="9" t="str">
        <f>Tabla18[[#This Row],[DIA]]&amp;"-"&amp;Tabla18[[#This Row],[NUM]]</f>
        <v>45779-5001</v>
      </c>
      <c r="B307" s="6">
        <v>45779</v>
      </c>
      <c r="C307" s="7" t="s">
        <v>173</v>
      </c>
      <c r="D307" s="7" t="s">
        <v>13</v>
      </c>
      <c r="E307" s="7" t="s">
        <v>174</v>
      </c>
      <c r="F307" s="7">
        <v>5001</v>
      </c>
      <c r="G307" s="8">
        <v>0.35416666666666669</v>
      </c>
      <c r="H307" s="8">
        <v>0.53125</v>
      </c>
      <c r="I307" s="7">
        <v>10</v>
      </c>
      <c r="J307" s="7">
        <v>0</v>
      </c>
      <c r="K307" s="7">
        <v>10</v>
      </c>
      <c r="L307" s="7">
        <v>0</v>
      </c>
      <c r="M307" s="1" t="e">
        <f>VLOOKUP(Tabla18[[#This Row],[COD]],Circuitos[],2,0)</f>
        <v>#N/A</v>
      </c>
    </row>
    <row r="308" spans="1:13">
      <c r="A308" s="9" t="str">
        <f>Tabla18[[#This Row],[DIA]]&amp;"-"&amp;Tabla18[[#This Row],[NUM]]</f>
        <v>45779-921</v>
      </c>
      <c r="B308" s="6">
        <v>45779</v>
      </c>
      <c r="C308" s="7" t="s">
        <v>13</v>
      </c>
      <c r="D308" s="7" t="s">
        <v>185</v>
      </c>
      <c r="E308" s="7" t="s">
        <v>186</v>
      </c>
      <c r="F308" s="7">
        <v>921</v>
      </c>
      <c r="G308" s="8">
        <v>0.81597222222222221</v>
      </c>
      <c r="H308" s="8">
        <v>2.0833333333333332E-2</v>
      </c>
      <c r="I308" s="7">
        <v>30</v>
      </c>
      <c r="J308" s="7">
        <v>30</v>
      </c>
      <c r="K308" s="7">
        <v>0</v>
      </c>
      <c r="L308" s="7">
        <v>100</v>
      </c>
      <c r="M308" s="1" t="e">
        <f>VLOOKUP(Tabla18[[#This Row],[COD]],Circuitos[],2,0)</f>
        <v>#N/A</v>
      </c>
    </row>
    <row r="309" spans="1:13">
      <c r="A309" s="9" t="str">
        <f>Tabla18[[#This Row],[DIA]]&amp;"-"&amp;Tabla18[[#This Row],[NUM]]</f>
        <v>45780-103</v>
      </c>
      <c r="B309" s="6">
        <v>45780</v>
      </c>
      <c r="C309" s="7" t="s">
        <v>111</v>
      </c>
      <c r="D309" s="7" t="s">
        <v>13</v>
      </c>
      <c r="E309" s="7" t="s">
        <v>265</v>
      </c>
      <c r="F309" s="7">
        <v>103</v>
      </c>
      <c r="G309" s="8">
        <v>0.61111111111111116</v>
      </c>
      <c r="H309" s="8">
        <v>0.84722222222222221</v>
      </c>
      <c r="I309" s="7">
        <v>27</v>
      </c>
      <c r="J309" s="7">
        <v>0</v>
      </c>
      <c r="K309" s="7">
        <v>27</v>
      </c>
      <c r="L309" s="7">
        <v>0</v>
      </c>
      <c r="M309" s="1" t="e">
        <f>VLOOKUP(Tabla18[[#This Row],[COD]],Circuitos[],2,0)</f>
        <v>#N/A</v>
      </c>
    </row>
    <row r="310" spans="1:13">
      <c r="A310" s="9" t="str">
        <f>Tabla18[[#This Row],[DIA]]&amp;"-"&amp;Tabla18[[#This Row],[NUM]]</f>
        <v>45780-1316</v>
      </c>
      <c r="B310" s="6">
        <v>45780</v>
      </c>
      <c r="C310" s="7" t="s">
        <v>37</v>
      </c>
      <c r="D310" s="7" t="s">
        <v>147</v>
      </c>
      <c r="E310" s="7" t="s">
        <v>181</v>
      </c>
      <c r="F310" s="7">
        <v>1316</v>
      </c>
      <c r="G310" s="8">
        <v>0.50347222222222221</v>
      </c>
      <c r="H310" s="8">
        <v>0.71875</v>
      </c>
      <c r="I310" s="7">
        <v>14</v>
      </c>
      <c r="J310" s="7">
        <v>13</v>
      </c>
      <c r="K310" s="7">
        <v>1</v>
      </c>
      <c r="L310" s="7">
        <v>92.857142857142861</v>
      </c>
      <c r="M310" s="1" t="e">
        <f>VLOOKUP(Tabla18[[#This Row],[COD]],Circuitos[],2,0)</f>
        <v>#N/A</v>
      </c>
    </row>
    <row r="311" spans="1:13">
      <c r="A311" s="9" t="str">
        <f>Tabla18[[#This Row],[DIA]]&amp;"-"&amp;Tabla18[[#This Row],[NUM]]</f>
        <v>45780-213</v>
      </c>
      <c r="B311" s="6">
        <v>45780</v>
      </c>
      <c r="C311" s="7" t="s">
        <v>332</v>
      </c>
      <c r="D311" s="7" t="s">
        <v>111</v>
      </c>
      <c r="E311" s="7" t="s">
        <v>265</v>
      </c>
      <c r="F311" s="7">
        <v>213</v>
      </c>
      <c r="G311" s="8">
        <v>0.38194444444444442</v>
      </c>
      <c r="H311" s="8">
        <v>0.47569444444444442</v>
      </c>
      <c r="I311" s="7">
        <v>27</v>
      </c>
      <c r="J311" s="7">
        <v>0</v>
      </c>
      <c r="K311" s="7">
        <v>27</v>
      </c>
      <c r="L311" s="7">
        <v>0</v>
      </c>
      <c r="M311" s="1" t="e">
        <f>VLOOKUP(Tabla18[[#This Row],[COD]],Circuitos[],2,0)</f>
        <v>#N/A</v>
      </c>
    </row>
    <row r="312" spans="1:13">
      <c r="A312" s="9" t="str">
        <f>Tabla18[[#This Row],[DIA]]&amp;"-"&amp;Tabla18[[#This Row],[NUM]]</f>
        <v>45780-1733</v>
      </c>
      <c r="B312" s="6">
        <v>45780</v>
      </c>
      <c r="C312" s="7" t="s">
        <v>252</v>
      </c>
      <c r="D312" s="7" t="s">
        <v>232</v>
      </c>
      <c r="E312" s="7" t="s">
        <v>272</v>
      </c>
      <c r="F312" s="7">
        <v>1733</v>
      </c>
      <c r="G312" s="8">
        <v>0.71875</v>
      </c>
      <c r="H312" s="8">
        <v>0.77083333333333337</v>
      </c>
      <c r="I312" s="7">
        <v>26</v>
      </c>
      <c r="J312" s="7">
        <v>25</v>
      </c>
      <c r="K312" s="7">
        <v>1</v>
      </c>
      <c r="L312" s="7">
        <v>96.15384615384616</v>
      </c>
      <c r="M312" s="1" t="e">
        <f>VLOOKUP(Tabla18[[#This Row],[COD]],Circuitos[],2,0)</f>
        <v>#N/A</v>
      </c>
    </row>
    <row r="313" spans="1:13">
      <c r="A313" s="9" t="str">
        <f>Tabla18[[#This Row],[DIA]]&amp;"-"&amp;Tabla18[[#This Row],[NUM]]</f>
        <v>45780-64</v>
      </c>
      <c r="B313" s="6">
        <v>45780</v>
      </c>
      <c r="C313" s="7" t="s">
        <v>252</v>
      </c>
      <c r="D313" s="7" t="s">
        <v>13</v>
      </c>
      <c r="E313" s="7" t="s">
        <v>272</v>
      </c>
      <c r="F313" s="7">
        <v>64</v>
      </c>
      <c r="G313" s="8">
        <v>0.89236111111111116</v>
      </c>
      <c r="H313" s="8">
        <v>0.99930555555555556</v>
      </c>
      <c r="I313" s="7">
        <v>26</v>
      </c>
      <c r="J313" s="7">
        <v>25</v>
      </c>
      <c r="K313" s="7">
        <v>1</v>
      </c>
      <c r="L313" s="7">
        <v>96.15384615384616</v>
      </c>
      <c r="M313" s="1" t="e">
        <f>VLOOKUP(Tabla18[[#This Row],[COD]],Circuitos[],2,0)</f>
        <v>#N/A</v>
      </c>
    </row>
    <row r="314" spans="1:13">
      <c r="A314" s="9" t="str">
        <f>Tabla18[[#This Row],[DIA]]&amp;"-"&amp;Tabla18[[#This Row],[NUM]]</f>
        <v>45780-582</v>
      </c>
      <c r="B314" s="6">
        <v>45780</v>
      </c>
      <c r="C314" s="7" t="s">
        <v>252</v>
      </c>
      <c r="D314" s="7" t="s">
        <v>336</v>
      </c>
      <c r="E314" s="7" t="s">
        <v>272</v>
      </c>
      <c r="F314" s="7">
        <v>582</v>
      </c>
      <c r="G314" s="8">
        <v>0.38541666666666669</v>
      </c>
      <c r="H314" s="8">
        <v>0.44444444444444442</v>
      </c>
      <c r="I314" s="7">
        <v>26</v>
      </c>
      <c r="J314" s="7">
        <v>21</v>
      </c>
      <c r="K314" s="7">
        <v>5</v>
      </c>
      <c r="L314" s="7">
        <v>80.769230769230774</v>
      </c>
      <c r="M314" s="1" t="e">
        <f>VLOOKUP(Tabla18[[#This Row],[COD]],Circuitos[],2,0)</f>
        <v>#N/A</v>
      </c>
    </row>
    <row r="315" spans="1:13">
      <c r="A315" s="9" t="str">
        <f>Tabla18[[#This Row],[DIA]]&amp;"-"&amp;Tabla18[[#This Row],[NUM]]</f>
        <v>45780-2022</v>
      </c>
      <c r="B315" s="6">
        <v>45780</v>
      </c>
      <c r="C315" s="7" t="s">
        <v>147</v>
      </c>
      <c r="D315" s="7" t="s">
        <v>180</v>
      </c>
      <c r="E315" s="7" t="s">
        <v>181</v>
      </c>
      <c r="F315" s="7">
        <v>2022</v>
      </c>
      <c r="G315" s="8">
        <v>0.83680555555555558</v>
      </c>
      <c r="H315" s="8">
        <v>0.90277777777777779</v>
      </c>
      <c r="I315" s="7">
        <v>14</v>
      </c>
      <c r="J315" s="7">
        <v>13</v>
      </c>
      <c r="K315" s="7">
        <v>1</v>
      </c>
      <c r="L315" s="7">
        <v>92.857142857142861</v>
      </c>
      <c r="M315" s="1" t="e">
        <f>VLOOKUP(Tabla18[[#This Row],[COD]],Circuitos[],2,0)</f>
        <v>#N/A</v>
      </c>
    </row>
    <row r="316" spans="1:13">
      <c r="A316" s="9" t="str">
        <f>Tabla18[[#This Row],[DIA]]&amp;"-"&amp;Tabla18[[#This Row],[NUM]]</f>
        <v>45780-1862</v>
      </c>
      <c r="B316" s="6">
        <v>45780</v>
      </c>
      <c r="C316" s="7" t="s">
        <v>275</v>
      </c>
      <c r="D316" s="7" t="s">
        <v>13</v>
      </c>
      <c r="E316" s="7" t="s">
        <v>250</v>
      </c>
      <c r="F316" s="7">
        <v>1862</v>
      </c>
      <c r="G316" s="8">
        <v>0.4826388888888889</v>
      </c>
      <c r="H316" s="8">
        <v>0.62847222222222221</v>
      </c>
      <c r="I316" s="7">
        <v>35</v>
      </c>
      <c r="J316" s="7">
        <v>22</v>
      </c>
      <c r="K316" s="7">
        <v>13</v>
      </c>
      <c r="L316" s="7">
        <v>62.857142857142854</v>
      </c>
      <c r="M316" s="1" t="e">
        <f>VLOOKUP(Tabla18[[#This Row],[COD]],Circuitos[],2,0)</f>
        <v>#N/A</v>
      </c>
    </row>
    <row r="317" spans="1:13">
      <c r="A317" s="9" t="str">
        <f>Tabla18[[#This Row],[DIA]]&amp;"-"&amp;Tabla18[[#This Row],[NUM]]</f>
        <v>45780-947</v>
      </c>
      <c r="B317" s="6">
        <v>45780</v>
      </c>
      <c r="C317" s="7" t="s">
        <v>13</v>
      </c>
      <c r="D317" s="7" t="s">
        <v>209</v>
      </c>
      <c r="E317" s="7" t="s">
        <v>250</v>
      </c>
      <c r="F317" s="7">
        <v>947</v>
      </c>
      <c r="G317" s="8">
        <v>0.72916666666666663</v>
      </c>
      <c r="H317" s="8">
        <v>0.85416666666666663</v>
      </c>
      <c r="I317" s="7">
        <v>45</v>
      </c>
      <c r="J317" s="7">
        <v>43</v>
      </c>
      <c r="K317" s="7">
        <v>2</v>
      </c>
      <c r="L317" s="7">
        <v>95.555555555555557</v>
      </c>
      <c r="M317" s="1" t="e">
        <f>VLOOKUP(Tabla18[[#This Row],[COD]],Circuitos[],2,0)</f>
        <v>#N/A</v>
      </c>
    </row>
    <row r="318" spans="1:13">
      <c r="A318" s="9" t="str">
        <f>Tabla18[[#This Row],[DIA]]&amp;"-"&amp;Tabla18[[#This Row],[NUM]]</f>
        <v>45780-1881</v>
      </c>
      <c r="B318" s="6">
        <v>45780</v>
      </c>
      <c r="C318" s="7" t="s">
        <v>13</v>
      </c>
      <c r="D318" s="7" t="s">
        <v>341</v>
      </c>
      <c r="E318" s="7" t="s">
        <v>250</v>
      </c>
      <c r="F318" s="7">
        <v>1881</v>
      </c>
      <c r="G318" s="8">
        <v>0.27777777777777779</v>
      </c>
      <c r="H318" s="8">
        <v>0.34375</v>
      </c>
      <c r="I318" s="7">
        <v>45</v>
      </c>
      <c r="J318" s="7">
        <v>23</v>
      </c>
      <c r="K318" s="7">
        <v>22</v>
      </c>
      <c r="L318" s="7">
        <v>51.111111111111114</v>
      </c>
      <c r="M318" s="1" t="e">
        <f>VLOOKUP(Tabla18[[#This Row],[COD]],Circuitos[],2,0)</f>
        <v>#N/A</v>
      </c>
    </row>
    <row r="319" spans="1:13">
      <c r="A319" s="9" t="str">
        <f>Tabla18[[#This Row],[DIA]]&amp;"-"&amp;Tabla18[[#This Row],[NUM]]</f>
        <v>45780-59</v>
      </c>
      <c r="B319" s="6">
        <v>45780</v>
      </c>
      <c r="C319" s="7" t="s">
        <v>13</v>
      </c>
      <c r="D319" s="7" t="s">
        <v>252</v>
      </c>
      <c r="E319" s="7" t="s">
        <v>272</v>
      </c>
      <c r="F319" s="7">
        <v>59</v>
      </c>
      <c r="G319" s="8">
        <v>0.24305555555555555</v>
      </c>
      <c r="H319" s="8">
        <v>0.34375</v>
      </c>
      <c r="I319" s="7">
        <v>26</v>
      </c>
      <c r="J319" s="7">
        <v>21</v>
      </c>
      <c r="K319" s="7">
        <v>5</v>
      </c>
      <c r="L319" s="7">
        <v>80.769230769230774</v>
      </c>
      <c r="M319" s="1" t="e">
        <f>VLOOKUP(Tabla18[[#This Row],[COD]],Circuitos[],2,0)</f>
        <v>#N/A</v>
      </c>
    </row>
    <row r="320" spans="1:13">
      <c r="A320" s="9" t="str">
        <f>Tabla18[[#This Row],[DIA]]&amp;"-"&amp;Tabla18[[#This Row],[NUM]]</f>
        <v>45780-61</v>
      </c>
      <c r="B320" s="6">
        <v>45780</v>
      </c>
      <c r="C320" s="7" t="s">
        <v>13</v>
      </c>
      <c r="D320" s="7" t="s">
        <v>252</v>
      </c>
      <c r="E320" s="7" t="s">
        <v>272</v>
      </c>
      <c r="F320" s="7">
        <v>61</v>
      </c>
      <c r="G320" s="8">
        <v>0.4826388888888889</v>
      </c>
      <c r="H320" s="8">
        <v>0.58680555555555558</v>
      </c>
      <c r="I320" s="7">
        <v>26</v>
      </c>
      <c r="J320" s="7">
        <v>25</v>
      </c>
      <c r="K320" s="7">
        <v>1</v>
      </c>
      <c r="L320" s="7">
        <v>96.15384615384616</v>
      </c>
      <c r="M320" s="1" t="e">
        <f>VLOOKUP(Tabla18[[#This Row],[COD]],Circuitos[],2,0)</f>
        <v>#N/A</v>
      </c>
    </row>
    <row r="321" spans="1:13">
      <c r="A321" s="9" t="str">
        <f>Tabla18[[#This Row],[DIA]]&amp;"-"&amp;Tabla18[[#This Row],[NUM]]</f>
        <v>45780-6002</v>
      </c>
      <c r="B321" s="6">
        <v>45780</v>
      </c>
      <c r="C321" s="7" t="s">
        <v>13</v>
      </c>
      <c r="D321" s="7" t="s">
        <v>183</v>
      </c>
      <c r="E321" s="7" t="s">
        <v>174</v>
      </c>
      <c r="F321" s="7">
        <v>6002</v>
      </c>
      <c r="G321" s="8">
        <v>0.60069444444444442</v>
      </c>
      <c r="H321" s="8">
        <v>0.85069444444444442</v>
      </c>
      <c r="I321" s="7">
        <v>10</v>
      </c>
      <c r="J321" s="7">
        <v>9</v>
      </c>
      <c r="K321" s="7">
        <v>1</v>
      </c>
      <c r="L321" s="7">
        <v>90</v>
      </c>
      <c r="M321" s="1" t="str">
        <f>VLOOKUP(Tabla18[[#This Row],[COD]],Circuitos[],2,0)</f>
        <v>Programas de Egipto</v>
      </c>
    </row>
    <row r="322" spans="1:13">
      <c r="A322" s="9" t="str">
        <f>Tabla18[[#This Row],[DIA]]&amp;"-"&amp;Tabla18[[#This Row],[NUM]]</f>
        <v>45780-573</v>
      </c>
      <c r="B322" s="6">
        <v>45780</v>
      </c>
      <c r="C322" s="7" t="s">
        <v>13</v>
      </c>
      <c r="D322" s="7" t="s">
        <v>346</v>
      </c>
      <c r="E322" s="7" t="s">
        <v>250</v>
      </c>
      <c r="F322" s="7">
        <v>573</v>
      </c>
      <c r="G322" s="8">
        <v>0.47569444444444442</v>
      </c>
      <c r="H322" s="8">
        <v>0.55902777777777779</v>
      </c>
      <c r="I322" s="7">
        <v>45</v>
      </c>
      <c r="J322" s="7">
        <v>38</v>
      </c>
      <c r="K322" s="7">
        <v>7</v>
      </c>
      <c r="L322" s="7">
        <v>84.444444444444443</v>
      </c>
      <c r="M322" s="1" t="e">
        <f>VLOOKUP(Tabla18[[#This Row],[COD]],Circuitos[],2,0)</f>
        <v>#N/A</v>
      </c>
    </row>
    <row r="323" spans="1:13">
      <c r="A323" s="9" t="str">
        <f>Tabla18[[#This Row],[DIA]]&amp;"-"&amp;Tabla18[[#This Row],[NUM]]</f>
        <v>45780-573</v>
      </c>
      <c r="B323" s="6">
        <v>45780</v>
      </c>
      <c r="C323" s="7" t="s">
        <v>13</v>
      </c>
      <c r="D323" s="7" t="s">
        <v>346</v>
      </c>
      <c r="E323" s="7" t="s">
        <v>250</v>
      </c>
      <c r="F323" s="7">
        <v>573</v>
      </c>
      <c r="G323" s="8">
        <v>0.4826388888888889</v>
      </c>
      <c r="H323" s="8">
        <v>0.56597222222222221</v>
      </c>
      <c r="I323" s="7">
        <v>45</v>
      </c>
      <c r="J323" s="7">
        <v>45</v>
      </c>
      <c r="K323" s="7">
        <v>0</v>
      </c>
      <c r="L323" s="7">
        <v>100</v>
      </c>
      <c r="M323" s="1" t="e">
        <f>VLOOKUP(Tabla18[[#This Row],[COD]],Circuitos[],2,0)</f>
        <v>#N/A</v>
      </c>
    </row>
    <row r="324" spans="1:13">
      <c r="A324" s="9" t="str">
        <f>Tabla18[[#This Row],[DIA]]&amp;"-"&amp;Tabla18[[#This Row],[NUM]]</f>
        <v>45780-953</v>
      </c>
      <c r="B324" s="6">
        <v>45780</v>
      </c>
      <c r="C324" s="7" t="s">
        <v>13</v>
      </c>
      <c r="D324" s="7" t="s">
        <v>348</v>
      </c>
      <c r="E324" s="7" t="s">
        <v>250</v>
      </c>
      <c r="F324" s="7">
        <v>953</v>
      </c>
      <c r="G324" s="8">
        <v>0.60763888888888884</v>
      </c>
      <c r="H324" s="8">
        <v>0.76388888888888884</v>
      </c>
      <c r="I324" s="7">
        <v>45</v>
      </c>
      <c r="J324" s="7">
        <v>15</v>
      </c>
      <c r="K324" s="7">
        <v>30</v>
      </c>
      <c r="L324" s="7">
        <v>33.333333333333336</v>
      </c>
      <c r="M324" s="1" t="e">
        <f>VLOOKUP(Tabla18[[#This Row],[COD]],Circuitos[],2,0)</f>
        <v>#N/A</v>
      </c>
    </row>
    <row r="325" spans="1:13">
      <c r="A325" s="9" t="str">
        <f>Tabla18[[#This Row],[DIA]]&amp;"-"&amp;Tabla18[[#This Row],[NUM]]</f>
        <v>45780-897</v>
      </c>
      <c r="B325" s="6">
        <v>45780</v>
      </c>
      <c r="C325" s="7" t="s">
        <v>13</v>
      </c>
      <c r="D325" s="7" t="s">
        <v>350</v>
      </c>
      <c r="E325" s="7" t="s">
        <v>278</v>
      </c>
      <c r="F325" s="7">
        <v>897</v>
      </c>
      <c r="G325" s="8">
        <v>0.84375</v>
      </c>
      <c r="H325" s="8">
        <v>0.24652777777777779</v>
      </c>
      <c r="I325" s="7">
        <v>80</v>
      </c>
      <c r="J325" s="7">
        <v>61</v>
      </c>
      <c r="K325" s="7">
        <v>19</v>
      </c>
      <c r="L325" s="7">
        <v>76.25</v>
      </c>
      <c r="M325" s="1" t="str">
        <f>VLOOKUP(Tabla18[[#This Row],[COD]],Circuitos[],2,0)</f>
        <v>Uzbekistan, Ruta de la Seda II</v>
      </c>
    </row>
    <row r="326" spans="1:13">
      <c r="A326" s="9" t="str">
        <f>Tabla18[[#This Row],[DIA]]&amp;"-"&amp;Tabla18[[#This Row],[NUM]]</f>
        <v>45780-1794</v>
      </c>
      <c r="B326" s="6">
        <v>45780</v>
      </c>
      <c r="C326" s="7" t="s">
        <v>261</v>
      </c>
      <c r="D326" s="7" t="s">
        <v>252</v>
      </c>
      <c r="E326" s="7" t="s">
        <v>272</v>
      </c>
      <c r="F326" s="7">
        <v>1794</v>
      </c>
      <c r="G326" s="8">
        <v>0.79166666666666663</v>
      </c>
      <c r="H326" s="8">
        <v>0.84375</v>
      </c>
      <c r="I326" s="7">
        <v>26</v>
      </c>
      <c r="J326" s="7">
        <v>25</v>
      </c>
      <c r="K326" s="7">
        <v>1</v>
      </c>
      <c r="L326" s="7">
        <v>96.15384615384616</v>
      </c>
      <c r="M326" s="1" t="e">
        <f>VLOOKUP(Tabla18[[#This Row],[COD]],Circuitos[],2,0)</f>
        <v>#N/A</v>
      </c>
    </row>
    <row r="327" spans="1:13">
      <c r="A327" s="9" t="str">
        <f>Tabla18[[#This Row],[DIA]]&amp;"-"&amp;Tabla18[[#This Row],[NUM]]</f>
        <v>45781-1304</v>
      </c>
      <c r="B327" s="6">
        <v>45781</v>
      </c>
      <c r="C327" s="7" t="s">
        <v>33</v>
      </c>
      <c r="D327" s="7" t="s">
        <v>147</v>
      </c>
      <c r="E327" s="7" t="s">
        <v>181</v>
      </c>
      <c r="F327" s="7">
        <v>1304</v>
      </c>
      <c r="G327" s="8">
        <v>0.5</v>
      </c>
      <c r="H327" s="8">
        <v>0.72569444444444442</v>
      </c>
      <c r="I327" s="7">
        <v>10</v>
      </c>
      <c r="J327" s="7">
        <v>10</v>
      </c>
      <c r="K327" s="7">
        <v>0</v>
      </c>
      <c r="L327" s="7">
        <v>100</v>
      </c>
      <c r="M327" s="1" t="e">
        <f>VLOOKUP(Tabla18[[#This Row],[COD]],Circuitos[],2,0)</f>
        <v>#N/A</v>
      </c>
    </row>
    <row r="328" spans="1:13">
      <c r="A328" s="9" t="str">
        <f>Tabla18[[#This Row],[DIA]]&amp;"-"&amp;Tabla18[[#This Row],[NUM]]</f>
        <v>45781-108</v>
      </c>
      <c r="B328" s="6">
        <v>45781</v>
      </c>
      <c r="C328" s="7" t="s">
        <v>36</v>
      </c>
      <c r="D328" s="7" t="s">
        <v>354</v>
      </c>
      <c r="E328" s="7" t="s">
        <v>355</v>
      </c>
      <c r="F328" s="7">
        <v>108</v>
      </c>
      <c r="G328" s="8">
        <v>0.69097222222222221</v>
      </c>
      <c r="H328" s="8">
        <v>0.91666666666666663</v>
      </c>
      <c r="I328" s="7">
        <v>12</v>
      </c>
      <c r="J328" s="7">
        <v>0</v>
      </c>
      <c r="K328" s="7">
        <v>12</v>
      </c>
      <c r="L328" s="7">
        <v>0</v>
      </c>
      <c r="M328" s="1" t="e">
        <f>VLOOKUP(Tabla18[[#This Row],[COD]],Circuitos[],2,0)</f>
        <v>#N/A</v>
      </c>
    </row>
    <row r="329" spans="1:13">
      <c r="A329" s="9" t="str">
        <f>Tabla18[[#This Row],[DIA]]&amp;"-"&amp;Tabla18[[#This Row],[NUM]]</f>
        <v>45781-1854</v>
      </c>
      <c r="B329" s="6">
        <v>45781</v>
      </c>
      <c r="C329" s="7" t="s">
        <v>36</v>
      </c>
      <c r="D329" s="7" t="s">
        <v>147</v>
      </c>
      <c r="E329" s="7" t="s">
        <v>181</v>
      </c>
      <c r="F329" s="7">
        <v>1854</v>
      </c>
      <c r="G329" s="8">
        <v>0.5</v>
      </c>
      <c r="H329" s="8">
        <v>0.69097222222222221</v>
      </c>
      <c r="I329" s="7">
        <v>12</v>
      </c>
      <c r="J329" s="7">
        <v>12</v>
      </c>
      <c r="K329" s="7">
        <v>0</v>
      </c>
      <c r="L329" s="7">
        <v>100</v>
      </c>
      <c r="M329" s="1" t="e">
        <f>VLOOKUP(Tabla18[[#This Row],[COD]],Circuitos[],2,0)</f>
        <v>#N/A</v>
      </c>
    </row>
    <row r="330" spans="1:13">
      <c r="A330" s="9" t="str">
        <f>Tabla18[[#This Row],[DIA]]&amp;"-"&amp;Tabla18[[#This Row],[NUM]]</f>
        <v>45781-787</v>
      </c>
      <c r="B330" s="6">
        <v>45781</v>
      </c>
      <c r="C330" s="7" t="s">
        <v>36</v>
      </c>
      <c r="D330" s="7" t="s">
        <v>358</v>
      </c>
      <c r="E330" s="7" t="s">
        <v>278</v>
      </c>
      <c r="F330" s="7">
        <v>787</v>
      </c>
      <c r="G330" s="8">
        <v>0.61111111111111116</v>
      </c>
      <c r="H330" s="8">
        <v>0.79166666666666663</v>
      </c>
      <c r="I330" s="7">
        <v>45</v>
      </c>
      <c r="J330" s="7">
        <v>2</v>
      </c>
      <c r="K330" s="7">
        <v>43</v>
      </c>
      <c r="L330" s="7">
        <v>4.4444444444444446</v>
      </c>
      <c r="M330" s="1" t="str">
        <f>VLOOKUP(Tabla18[[#This Row],[COD]],Circuitos[],2,0)</f>
        <v>Rumania, Transilvania, Cárpatos y Bucovina</v>
      </c>
    </row>
    <row r="331" spans="1:13">
      <c r="A331" s="9" t="str">
        <f>Tabla18[[#This Row],[DIA]]&amp;"-"&amp;Tabla18[[#This Row],[NUM]]</f>
        <v>45781-1147</v>
      </c>
      <c r="B331" s="6">
        <v>45781</v>
      </c>
      <c r="C331" s="7" t="s">
        <v>37</v>
      </c>
      <c r="D331" s="7" t="s">
        <v>192</v>
      </c>
      <c r="E331" s="7" t="s">
        <v>193</v>
      </c>
      <c r="F331" s="7">
        <v>1147</v>
      </c>
      <c r="G331" s="8">
        <v>0.28125</v>
      </c>
      <c r="H331" s="8">
        <v>0.37152777777777779</v>
      </c>
      <c r="I331" s="7">
        <v>12</v>
      </c>
      <c r="J331" s="7">
        <v>12</v>
      </c>
      <c r="K331" s="7">
        <v>0</v>
      </c>
      <c r="L331" s="7">
        <v>100</v>
      </c>
      <c r="M331" s="1" t="e">
        <f>VLOOKUP(Tabla18[[#This Row],[COD]],Circuitos[],2,0)</f>
        <v>#N/A</v>
      </c>
    </row>
    <row r="332" spans="1:13">
      <c r="A332" s="9" t="str">
        <f>Tabla18[[#This Row],[DIA]]&amp;"-"&amp;Tabla18[[#This Row],[NUM]]</f>
        <v>45781-602</v>
      </c>
      <c r="B332" s="6">
        <v>45781</v>
      </c>
      <c r="C332" s="7" t="s">
        <v>201</v>
      </c>
      <c r="D332" s="7" t="s">
        <v>13</v>
      </c>
      <c r="E332" s="7" t="s">
        <v>250</v>
      </c>
      <c r="F332" s="7">
        <v>602</v>
      </c>
      <c r="G332" s="8">
        <v>0.81944444444444442</v>
      </c>
      <c r="H332" s="8">
        <v>0.92361111111111116</v>
      </c>
      <c r="I332" s="7">
        <v>20</v>
      </c>
      <c r="J332" s="7">
        <v>14</v>
      </c>
      <c r="K332" s="7">
        <v>6</v>
      </c>
      <c r="L332" s="7">
        <v>70</v>
      </c>
      <c r="M332" s="1" t="e">
        <f>VLOOKUP(Tabla18[[#This Row],[COD]],Circuitos[],2,0)</f>
        <v>#N/A</v>
      </c>
    </row>
    <row r="333" spans="1:13">
      <c r="A333" s="9" t="str">
        <f>Tabla18[[#This Row],[DIA]]&amp;"-"&amp;Tabla18[[#This Row],[NUM]]</f>
        <v>45781-590</v>
      </c>
      <c r="B333" s="6">
        <v>45781</v>
      </c>
      <c r="C333" s="7" t="s">
        <v>206</v>
      </c>
      <c r="D333" s="7" t="s">
        <v>13</v>
      </c>
      <c r="E333" s="7" t="s">
        <v>250</v>
      </c>
      <c r="F333" s="7">
        <v>590</v>
      </c>
      <c r="G333" s="8">
        <v>0.78472222222222221</v>
      </c>
      <c r="H333" s="8">
        <v>0.875</v>
      </c>
      <c r="I333" s="7">
        <v>20</v>
      </c>
      <c r="J333" s="7">
        <v>10</v>
      </c>
      <c r="K333" s="7">
        <v>10</v>
      </c>
      <c r="L333" s="7">
        <v>50</v>
      </c>
      <c r="M333" s="1" t="e">
        <f>VLOOKUP(Tabla18[[#This Row],[COD]],Circuitos[],2,0)</f>
        <v>#N/A</v>
      </c>
    </row>
    <row r="334" spans="1:13">
      <c r="A334" s="9" t="str">
        <f>Tabla18[[#This Row],[DIA]]&amp;"-"&amp;Tabla18[[#This Row],[NUM]]</f>
        <v>45781-656</v>
      </c>
      <c r="B334" s="6">
        <v>45781</v>
      </c>
      <c r="C334" s="7" t="s">
        <v>252</v>
      </c>
      <c r="D334" s="7" t="s">
        <v>13</v>
      </c>
      <c r="E334" s="7" t="s">
        <v>250</v>
      </c>
      <c r="F334" s="7">
        <v>656</v>
      </c>
      <c r="G334" s="8">
        <v>0.85069444444444442</v>
      </c>
      <c r="H334" s="8">
        <v>0.95833333333333337</v>
      </c>
      <c r="I334" s="7">
        <v>44</v>
      </c>
      <c r="J334" s="7">
        <v>33</v>
      </c>
      <c r="K334" s="7">
        <v>11</v>
      </c>
      <c r="L334" s="7">
        <v>75</v>
      </c>
      <c r="M334" s="1" t="e">
        <f>VLOOKUP(Tabla18[[#This Row],[COD]],Circuitos[],2,0)</f>
        <v>#N/A</v>
      </c>
    </row>
    <row r="335" spans="1:13">
      <c r="A335" s="9" t="str">
        <f>Tabla18[[#This Row],[DIA]]&amp;"-"&amp;Tabla18[[#This Row],[NUM]]</f>
        <v>45781-1305</v>
      </c>
      <c r="B335" s="6">
        <v>45781</v>
      </c>
      <c r="C335" s="7" t="s">
        <v>147</v>
      </c>
      <c r="D335" s="7" t="s">
        <v>33</v>
      </c>
      <c r="E335" s="7" t="s">
        <v>181</v>
      </c>
      <c r="F335" s="7">
        <v>1305</v>
      </c>
      <c r="G335" s="8">
        <v>0.55208333333333337</v>
      </c>
      <c r="H335" s="8">
        <v>0.70833333333333337</v>
      </c>
      <c r="I335" s="7">
        <v>9</v>
      </c>
      <c r="J335" s="7">
        <v>4</v>
      </c>
      <c r="K335" s="7">
        <v>5</v>
      </c>
      <c r="L335" s="7">
        <v>44.444444444444443</v>
      </c>
      <c r="M335" s="1" t="e">
        <f>VLOOKUP(Tabla18[[#This Row],[COD]],Circuitos[],2,0)</f>
        <v>#N/A</v>
      </c>
    </row>
    <row r="336" spans="1:13">
      <c r="A336" s="9" t="str">
        <f>Tabla18[[#This Row],[DIA]]&amp;"-"&amp;Tabla18[[#This Row],[NUM]]</f>
        <v>45781-2020</v>
      </c>
      <c r="B336" s="6">
        <v>45781</v>
      </c>
      <c r="C336" s="7" t="s">
        <v>147</v>
      </c>
      <c r="D336" s="7" t="s">
        <v>180</v>
      </c>
      <c r="E336" s="7" t="s">
        <v>181</v>
      </c>
      <c r="F336" s="7">
        <v>2020</v>
      </c>
      <c r="G336" s="8">
        <v>0.76736111111111116</v>
      </c>
      <c r="H336" s="8">
        <v>0.82986111111111116</v>
      </c>
      <c r="I336" s="7">
        <v>47</v>
      </c>
      <c r="J336" s="7">
        <v>46</v>
      </c>
      <c r="K336" s="7">
        <v>1</v>
      </c>
      <c r="L336" s="7">
        <v>97.872340425531917</v>
      </c>
      <c r="M336" s="1" t="e">
        <f>VLOOKUP(Tabla18[[#This Row],[COD]],Circuitos[],2,0)</f>
        <v>#N/A</v>
      </c>
    </row>
    <row r="337" spans="1:13">
      <c r="A337" s="9" t="str">
        <f>Tabla18[[#This Row],[DIA]]&amp;"-"&amp;Tabla18[[#This Row],[NUM]]</f>
        <v>45781-2022</v>
      </c>
      <c r="B337" s="6">
        <v>45781</v>
      </c>
      <c r="C337" s="7" t="s">
        <v>147</v>
      </c>
      <c r="D337" s="7" t="s">
        <v>180</v>
      </c>
      <c r="E337" s="7" t="s">
        <v>181</v>
      </c>
      <c r="F337" s="7">
        <v>2022</v>
      </c>
      <c r="G337" s="8">
        <v>0.83680555555555558</v>
      </c>
      <c r="H337" s="8">
        <v>0.90277777777777779</v>
      </c>
      <c r="I337" s="7">
        <v>10</v>
      </c>
      <c r="J337" s="7">
        <v>10</v>
      </c>
      <c r="K337" s="7">
        <v>0</v>
      </c>
      <c r="L337" s="7">
        <v>100</v>
      </c>
      <c r="M337" s="1" t="e">
        <f>VLOOKUP(Tabla18[[#This Row],[COD]],Circuitos[],2,0)</f>
        <v>#N/A</v>
      </c>
    </row>
    <row r="338" spans="1:13">
      <c r="A338" s="9" t="str">
        <f>Tabla18[[#This Row],[DIA]]&amp;"-"&amp;Tabla18[[#This Row],[NUM]]</f>
        <v>45781-1855</v>
      </c>
      <c r="B338" s="6">
        <v>45781</v>
      </c>
      <c r="C338" s="7" t="s">
        <v>147</v>
      </c>
      <c r="D338" s="7" t="s">
        <v>36</v>
      </c>
      <c r="E338" s="7" t="s">
        <v>181</v>
      </c>
      <c r="F338" s="7">
        <v>1855</v>
      </c>
      <c r="G338" s="8">
        <v>0.59722222222222221</v>
      </c>
      <c r="H338" s="8">
        <v>0.71180555555555558</v>
      </c>
      <c r="I338" s="7">
        <v>9</v>
      </c>
      <c r="J338" s="7">
        <v>7</v>
      </c>
      <c r="K338" s="7">
        <v>2</v>
      </c>
      <c r="L338" s="7">
        <v>77.777777777777771</v>
      </c>
      <c r="M338" s="1" t="e">
        <f>VLOOKUP(Tabla18[[#This Row],[COD]],Circuitos[],2,0)</f>
        <v>#N/A</v>
      </c>
    </row>
    <row r="339" spans="1:13">
      <c r="A339" s="9" t="str">
        <f>Tabla18[[#This Row],[DIA]]&amp;"-"&amp;Tabla18[[#This Row],[NUM]]</f>
        <v>45781-1859</v>
      </c>
      <c r="B339" s="6">
        <v>45781</v>
      </c>
      <c r="C339" s="7" t="s">
        <v>147</v>
      </c>
      <c r="D339" s="7" t="s">
        <v>13</v>
      </c>
      <c r="E339" s="7" t="s">
        <v>181</v>
      </c>
      <c r="F339" s="7">
        <v>1859</v>
      </c>
      <c r="G339" s="8">
        <v>0.57291666666666663</v>
      </c>
      <c r="H339" s="8">
        <v>0.71875</v>
      </c>
      <c r="I339" s="7">
        <v>40</v>
      </c>
      <c r="J339" s="7">
        <v>40</v>
      </c>
      <c r="K339" s="7">
        <v>0</v>
      </c>
      <c r="L339" s="7">
        <v>100</v>
      </c>
      <c r="M339" s="1" t="e">
        <f>VLOOKUP(Tabla18[[#This Row],[COD]],Circuitos[],2,0)</f>
        <v>#N/A</v>
      </c>
    </row>
    <row r="340" spans="1:13">
      <c r="A340" s="9" t="str">
        <f>Tabla18[[#This Row],[DIA]]&amp;"-"&amp;Tabla18[[#This Row],[NUM]]</f>
        <v>45781-1313</v>
      </c>
      <c r="B340" s="6">
        <v>45781</v>
      </c>
      <c r="C340" s="7" t="s">
        <v>147</v>
      </c>
      <c r="D340" s="7" t="s">
        <v>22</v>
      </c>
      <c r="E340" s="7" t="s">
        <v>181</v>
      </c>
      <c r="F340" s="7">
        <v>1313</v>
      </c>
      <c r="G340" s="8">
        <v>0.59375</v>
      </c>
      <c r="H340" s="8">
        <v>0.72569444444444442</v>
      </c>
      <c r="I340" s="7">
        <v>10</v>
      </c>
      <c r="J340" s="7">
        <v>8</v>
      </c>
      <c r="K340" s="7">
        <v>2</v>
      </c>
      <c r="L340" s="7">
        <v>80</v>
      </c>
      <c r="M340" s="1" t="e">
        <f>VLOOKUP(Tabla18[[#This Row],[COD]],Circuitos[],2,0)</f>
        <v>#N/A</v>
      </c>
    </row>
    <row r="341" spans="1:13">
      <c r="A341" s="9" t="str">
        <f>Tabla18[[#This Row],[DIA]]&amp;"-"&amp;Tabla18[[#This Row],[NUM]]</f>
        <v>45781-110</v>
      </c>
      <c r="B341" s="6">
        <v>45781</v>
      </c>
      <c r="C341" s="7" t="s">
        <v>13</v>
      </c>
      <c r="D341" s="7" t="s">
        <v>354</v>
      </c>
      <c r="E341" s="7" t="s">
        <v>355</v>
      </c>
      <c r="F341" s="7">
        <v>110</v>
      </c>
      <c r="G341" s="8">
        <v>0.69097222222222221</v>
      </c>
      <c r="H341" s="8">
        <v>0.94097222222222221</v>
      </c>
      <c r="I341" s="7">
        <v>30</v>
      </c>
      <c r="J341" s="7">
        <v>4</v>
      </c>
      <c r="K341" s="7">
        <v>26</v>
      </c>
      <c r="L341" s="7">
        <v>13.333333333333334</v>
      </c>
      <c r="M341" s="1" t="e">
        <f>VLOOKUP(Tabla18[[#This Row],[COD]],Circuitos[],2,0)</f>
        <v>#N/A</v>
      </c>
    </row>
    <row r="342" spans="1:13">
      <c r="A342" s="9" t="str">
        <f>Tabla18[[#This Row],[DIA]]&amp;"-"&amp;Tabla18[[#This Row],[NUM]]</f>
        <v>45781-871</v>
      </c>
      <c r="B342" s="6">
        <v>45781</v>
      </c>
      <c r="C342" s="7" t="s">
        <v>13</v>
      </c>
      <c r="D342" s="7" t="s">
        <v>223</v>
      </c>
      <c r="E342" s="7" t="s">
        <v>250</v>
      </c>
      <c r="F342" s="7">
        <v>871</v>
      </c>
      <c r="G342" s="8">
        <v>0.48958333333333331</v>
      </c>
      <c r="H342" s="8">
        <v>0.62152777777777779</v>
      </c>
      <c r="I342" s="7">
        <v>45</v>
      </c>
      <c r="J342" s="7">
        <v>45</v>
      </c>
      <c r="K342" s="7">
        <v>0</v>
      </c>
      <c r="L342" s="7">
        <v>100</v>
      </c>
      <c r="M342" s="1" t="e">
        <f>VLOOKUP(Tabla18[[#This Row],[COD]],Circuitos[],2,0)</f>
        <v>#N/A</v>
      </c>
    </row>
    <row r="343" spans="1:13">
      <c r="A343" s="9" t="str">
        <f>Tabla18[[#This Row],[DIA]]&amp;"-"&amp;Tabla18[[#This Row],[NUM]]</f>
        <v>45781-1327</v>
      </c>
      <c r="B343" s="6">
        <v>45781</v>
      </c>
      <c r="C343" s="7" t="s">
        <v>13</v>
      </c>
      <c r="D343" s="7" t="s">
        <v>192</v>
      </c>
      <c r="E343" s="7" t="s">
        <v>250</v>
      </c>
      <c r="F343" s="7">
        <v>1327</v>
      </c>
      <c r="G343" s="8">
        <v>0.3611111111111111</v>
      </c>
      <c r="H343" s="8">
        <v>0.47569444444444442</v>
      </c>
      <c r="I343" s="7">
        <v>45</v>
      </c>
      <c r="J343" s="7">
        <v>36</v>
      </c>
      <c r="K343" s="7">
        <v>9</v>
      </c>
      <c r="L343" s="7">
        <v>80</v>
      </c>
      <c r="M343" s="1" t="e">
        <f>VLOOKUP(Tabla18[[#This Row],[COD]],Circuitos[],2,0)</f>
        <v>#N/A</v>
      </c>
    </row>
    <row r="344" spans="1:13">
      <c r="A344" s="9" t="str">
        <f>Tabla18[[#This Row],[DIA]]&amp;"-"&amp;Tabla18[[#This Row],[NUM]]</f>
        <v>45781-1858</v>
      </c>
      <c r="B344" s="6">
        <v>45781</v>
      </c>
      <c r="C344" s="7" t="s">
        <v>13</v>
      </c>
      <c r="D344" s="7" t="s">
        <v>147</v>
      </c>
      <c r="E344" s="7" t="s">
        <v>181</v>
      </c>
      <c r="F344" s="7">
        <v>1858</v>
      </c>
      <c r="G344" s="8">
        <v>0.49652777777777779</v>
      </c>
      <c r="H344" s="8">
        <v>0.71527777777777779</v>
      </c>
      <c r="I344" s="7">
        <v>26</v>
      </c>
      <c r="J344" s="7">
        <v>26</v>
      </c>
      <c r="K344" s="7">
        <v>0</v>
      </c>
      <c r="L344" s="7">
        <v>100</v>
      </c>
      <c r="M344" s="1" t="e">
        <f>VLOOKUP(Tabla18[[#This Row],[COD]],Circuitos[],2,0)</f>
        <v>#N/A</v>
      </c>
    </row>
    <row r="345" spans="1:13">
      <c r="A345" s="9" t="str">
        <f>Tabla18[[#This Row],[DIA]]&amp;"-"&amp;Tabla18[[#This Row],[NUM]]</f>
        <v>45781-775</v>
      </c>
      <c r="B345" s="6">
        <v>45781</v>
      </c>
      <c r="C345" s="7" t="s">
        <v>13</v>
      </c>
      <c r="D345" s="7" t="s">
        <v>375</v>
      </c>
      <c r="E345" s="7" t="s">
        <v>278</v>
      </c>
      <c r="F345" s="7">
        <v>775</v>
      </c>
      <c r="G345" s="8">
        <v>0.33333333333333331</v>
      </c>
      <c r="H345" s="8">
        <v>0.44444444444444442</v>
      </c>
      <c r="I345" s="7">
        <v>45</v>
      </c>
      <c r="J345" s="7">
        <v>5</v>
      </c>
      <c r="K345" s="7">
        <v>40</v>
      </c>
      <c r="L345" s="7">
        <v>11.111111111111111</v>
      </c>
      <c r="M345" s="1" t="str">
        <f>VLOOKUP(Tabla18[[#This Row],[COD]],Circuitos[],2,0)</f>
        <v>Croacia Fascinante "A"</v>
      </c>
    </row>
    <row r="346" spans="1:13">
      <c r="A346" s="9" t="str">
        <f>Tabla18[[#This Row],[DIA]]&amp;"-"&amp;Tabla18[[#This Row],[NUM]]</f>
        <v>45781-6081</v>
      </c>
      <c r="B346" s="6">
        <v>45781</v>
      </c>
      <c r="C346" s="7" t="s">
        <v>229</v>
      </c>
      <c r="D346" s="7" t="s">
        <v>24</v>
      </c>
      <c r="E346" s="7" t="s">
        <v>262</v>
      </c>
      <c r="F346" s="7">
        <v>6081</v>
      </c>
      <c r="G346" s="8">
        <v>0.75</v>
      </c>
      <c r="H346" s="8">
        <v>0.85763888888888884</v>
      </c>
      <c r="I346" s="7">
        <v>30</v>
      </c>
      <c r="J346" s="7">
        <v>30</v>
      </c>
      <c r="K346" s="7">
        <v>0</v>
      </c>
      <c r="L346" s="7">
        <v>100</v>
      </c>
      <c r="M346" s="1" t="e">
        <f>VLOOKUP(Tabla18[[#This Row],[COD]],Circuitos[],2,0)</f>
        <v>#N/A</v>
      </c>
    </row>
    <row r="347" spans="1:13">
      <c r="A347" s="9" t="str">
        <f>Tabla18[[#This Row],[DIA]]&amp;"-"&amp;Tabla18[[#This Row],[NUM]]</f>
        <v>45781-685</v>
      </c>
      <c r="B347" s="6">
        <v>45781</v>
      </c>
      <c r="C347" s="7" t="s">
        <v>291</v>
      </c>
      <c r="D347" s="7" t="s">
        <v>13</v>
      </c>
      <c r="E347" s="7" t="s">
        <v>292</v>
      </c>
      <c r="F347" s="7">
        <v>685</v>
      </c>
      <c r="G347" s="8">
        <v>0.54861111111111116</v>
      </c>
      <c r="H347" s="8">
        <v>0.68055555555555558</v>
      </c>
      <c r="I347" s="7">
        <v>20</v>
      </c>
      <c r="J347" s="7">
        <v>11</v>
      </c>
      <c r="K347" s="7">
        <v>9</v>
      </c>
      <c r="L347" s="7">
        <v>55</v>
      </c>
      <c r="M347" s="1" t="e">
        <f>VLOOKUP(Tabla18[[#This Row],[COD]],Circuitos[],2,0)</f>
        <v>#N/A</v>
      </c>
    </row>
    <row r="348" spans="1:13">
      <c r="A348" s="9" t="str">
        <f>Tabla18[[#This Row],[DIA]]&amp;"-"&amp;Tabla18[[#This Row],[NUM]]</f>
        <v>45781-471</v>
      </c>
      <c r="B348" s="6">
        <v>45781</v>
      </c>
      <c r="C348" s="7" t="s">
        <v>294</v>
      </c>
      <c r="D348" s="7" t="s">
        <v>13</v>
      </c>
      <c r="E348" s="7" t="s">
        <v>295</v>
      </c>
      <c r="F348" s="7">
        <v>471</v>
      </c>
      <c r="G348" s="8">
        <v>0.25694444444444442</v>
      </c>
      <c r="H348" s="8">
        <v>0.3888888888888889</v>
      </c>
      <c r="I348" s="7">
        <v>40</v>
      </c>
      <c r="J348" s="7">
        <v>39</v>
      </c>
      <c r="K348" s="7">
        <v>1</v>
      </c>
      <c r="L348" s="7">
        <v>97.5</v>
      </c>
      <c r="M348" s="1" t="e">
        <f>VLOOKUP(Tabla18[[#This Row],[COD]],Circuitos[],2,0)</f>
        <v>#N/A</v>
      </c>
    </row>
    <row r="349" spans="1:13">
      <c r="A349" s="9" t="str">
        <f>Tabla18[[#This Row],[DIA]]&amp;"-"&amp;Tabla18[[#This Row],[NUM]]</f>
        <v>45781-312</v>
      </c>
      <c r="B349" s="6">
        <v>45781</v>
      </c>
      <c r="C349" s="7" t="s">
        <v>301</v>
      </c>
      <c r="D349" s="7" t="s">
        <v>291</v>
      </c>
      <c r="E349" s="7" t="s">
        <v>292</v>
      </c>
      <c r="F349" s="7">
        <v>312</v>
      </c>
      <c r="G349" s="8">
        <v>0.4201388888888889</v>
      </c>
      <c r="H349" s="8">
        <v>0.4548611111111111</v>
      </c>
      <c r="I349" s="7">
        <v>20</v>
      </c>
      <c r="J349" s="7">
        <v>11</v>
      </c>
      <c r="K349" s="7">
        <v>9</v>
      </c>
      <c r="L349" s="7">
        <v>55</v>
      </c>
      <c r="M349" s="1" t="e">
        <f>VLOOKUP(Tabla18[[#This Row],[COD]],Circuitos[],2,0)</f>
        <v>#N/A</v>
      </c>
    </row>
    <row r="350" spans="1:13">
      <c r="A350" s="9" t="str">
        <f>Tabla18[[#This Row],[DIA]]&amp;"-"&amp;Tabla18[[#This Row],[NUM]]</f>
        <v>45781-898</v>
      </c>
      <c r="B350" s="6">
        <v>45781</v>
      </c>
      <c r="C350" s="7" t="s">
        <v>350</v>
      </c>
      <c r="D350" s="7" t="s">
        <v>13</v>
      </c>
      <c r="E350" s="7" t="s">
        <v>278</v>
      </c>
      <c r="F350" s="7">
        <v>898</v>
      </c>
      <c r="G350" s="8">
        <v>0.33333333333333331</v>
      </c>
      <c r="H350" s="8">
        <v>0.52083333333333337</v>
      </c>
      <c r="I350" s="7">
        <v>80</v>
      </c>
      <c r="J350" s="7">
        <v>77</v>
      </c>
      <c r="K350" s="7">
        <v>3</v>
      </c>
      <c r="L350" s="7">
        <v>96.25</v>
      </c>
      <c r="M350" s="1" t="e">
        <f>VLOOKUP(Tabla18[[#This Row],[COD]],Circuitos[],2,0)</f>
        <v>#N/A</v>
      </c>
    </row>
    <row r="351" spans="1:13">
      <c r="A351" s="9" t="str">
        <f>Tabla18[[#This Row],[DIA]]&amp;"-"&amp;Tabla18[[#This Row],[NUM]]</f>
        <v>45781-1302</v>
      </c>
      <c r="B351" s="6">
        <v>45781</v>
      </c>
      <c r="C351" s="7" t="s">
        <v>22</v>
      </c>
      <c r="D351" s="7" t="s">
        <v>147</v>
      </c>
      <c r="E351" s="7" t="s">
        <v>181</v>
      </c>
      <c r="F351" s="7">
        <v>1302</v>
      </c>
      <c r="G351" s="8">
        <v>0.4826388888888889</v>
      </c>
      <c r="H351" s="8">
        <v>0.69097222222222221</v>
      </c>
      <c r="I351" s="7">
        <v>9</v>
      </c>
      <c r="J351" s="7">
        <v>8</v>
      </c>
      <c r="K351" s="7">
        <v>1</v>
      </c>
      <c r="L351" s="7">
        <v>88.888888888888886</v>
      </c>
      <c r="M351" s="1" t="e">
        <f>VLOOKUP(Tabla18[[#This Row],[COD]],Circuitos[],2,0)</f>
        <v>#N/A</v>
      </c>
    </row>
    <row r="352" spans="1:13">
      <c r="A352" s="9" t="str">
        <f>Tabla18[[#This Row],[DIA]]&amp;"-"&amp;Tabla18[[#This Row],[NUM]]</f>
        <v>45782-920</v>
      </c>
      <c r="B352" s="6">
        <v>45782</v>
      </c>
      <c r="C352" s="7" t="s">
        <v>185</v>
      </c>
      <c r="D352" s="7" t="s">
        <v>13</v>
      </c>
      <c r="E352" s="7" t="s">
        <v>186</v>
      </c>
      <c r="F352" s="7">
        <v>920</v>
      </c>
      <c r="G352" s="8">
        <v>0.63888888888888884</v>
      </c>
      <c r="H352" s="8">
        <v>0.78125</v>
      </c>
      <c r="I352" s="7">
        <v>30</v>
      </c>
      <c r="J352" s="7">
        <v>30</v>
      </c>
      <c r="K352" s="7">
        <v>0</v>
      </c>
      <c r="L352" s="7">
        <v>100</v>
      </c>
      <c r="M352" s="1" t="e">
        <f>VLOOKUP(Tabla18[[#This Row],[COD]],Circuitos[],2,0)</f>
        <v>#N/A</v>
      </c>
    </row>
    <row r="353" spans="1:13">
      <c r="A353" s="9" t="str">
        <f>Tabla18[[#This Row],[DIA]]&amp;"-"&amp;Tabla18[[#This Row],[NUM]]</f>
        <v>45782-3712</v>
      </c>
      <c r="B353" s="6">
        <v>45782</v>
      </c>
      <c r="C353" s="7" t="s">
        <v>37</v>
      </c>
      <c r="D353" s="7" t="s">
        <v>201</v>
      </c>
      <c r="E353" s="7" t="s">
        <v>202</v>
      </c>
      <c r="F353" s="7">
        <v>3712</v>
      </c>
      <c r="G353" s="8">
        <v>0.70486111111111116</v>
      </c>
      <c r="H353" s="8">
        <v>0.78125</v>
      </c>
      <c r="I353" s="7">
        <v>12</v>
      </c>
      <c r="J353" s="7">
        <v>12</v>
      </c>
      <c r="K353" s="7">
        <v>0</v>
      </c>
      <c r="L353" s="7">
        <v>100</v>
      </c>
      <c r="M353" s="1" t="e">
        <f>VLOOKUP(Tabla18[[#This Row],[COD]],Circuitos[],2,0)</f>
        <v>#N/A</v>
      </c>
    </row>
    <row r="354" spans="1:13">
      <c r="A354" s="9" t="str">
        <f>Tabla18[[#This Row],[DIA]]&amp;"-"&amp;Tabla18[[#This Row],[NUM]]</f>
        <v>45782-872</v>
      </c>
      <c r="B354" s="6">
        <v>45782</v>
      </c>
      <c r="C354" s="7" t="s">
        <v>223</v>
      </c>
      <c r="D354" s="7" t="s">
        <v>13</v>
      </c>
      <c r="E354" s="7" t="s">
        <v>250</v>
      </c>
      <c r="F354" s="7">
        <v>872</v>
      </c>
      <c r="G354" s="8">
        <v>0.64930555555555558</v>
      </c>
      <c r="H354" s="8">
        <v>0.78819444444444442</v>
      </c>
      <c r="I354" s="7">
        <v>45</v>
      </c>
      <c r="J354" s="7">
        <v>43</v>
      </c>
      <c r="K354" s="7">
        <v>2</v>
      </c>
      <c r="L354" s="7">
        <v>95.555555555555557</v>
      </c>
      <c r="M354" s="1" t="e">
        <f>VLOOKUP(Tabla18[[#This Row],[COD]],Circuitos[],2,0)</f>
        <v>#N/A</v>
      </c>
    </row>
    <row r="355" spans="1:13">
      <c r="A355" s="9" t="str">
        <f>Tabla18[[#This Row],[DIA]]&amp;"-"&amp;Tabla18[[#This Row],[NUM]]</f>
        <v>45782-650</v>
      </c>
      <c r="B355" s="6">
        <v>45782</v>
      </c>
      <c r="C355" s="7" t="s">
        <v>252</v>
      </c>
      <c r="D355" s="7" t="s">
        <v>13</v>
      </c>
      <c r="E355" s="7" t="s">
        <v>250</v>
      </c>
      <c r="F355" s="7">
        <v>650</v>
      </c>
      <c r="G355" s="8">
        <v>0.61458333333333337</v>
      </c>
      <c r="H355" s="8">
        <v>0.72222222222222221</v>
      </c>
      <c r="I355" s="7">
        <v>45</v>
      </c>
      <c r="J355" s="7">
        <v>34</v>
      </c>
      <c r="K355" s="7">
        <v>11</v>
      </c>
      <c r="L355" s="7">
        <v>75.555555555555557</v>
      </c>
      <c r="M355" s="1" t="e">
        <f>VLOOKUP(Tabla18[[#This Row],[COD]],Circuitos[],2,0)</f>
        <v>#N/A</v>
      </c>
    </row>
    <row r="356" spans="1:13">
      <c r="A356" s="9" t="str">
        <f>Tabla18[[#This Row],[DIA]]&amp;"-"&amp;Tabla18[[#This Row],[NUM]]</f>
        <v>45782-1134</v>
      </c>
      <c r="B356" s="6">
        <v>45782</v>
      </c>
      <c r="C356" s="7" t="s">
        <v>192</v>
      </c>
      <c r="D356" s="7" t="s">
        <v>36</v>
      </c>
      <c r="E356" s="7" t="s">
        <v>193</v>
      </c>
      <c r="F356" s="7">
        <v>1134</v>
      </c>
      <c r="G356" s="8">
        <v>0.67013888888888884</v>
      </c>
      <c r="H356" s="8">
        <v>0.75694444444444442</v>
      </c>
      <c r="I356" s="7">
        <v>10</v>
      </c>
      <c r="J356" s="7">
        <v>5</v>
      </c>
      <c r="K356" s="7">
        <v>5</v>
      </c>
      <c r="L356" s="7">
        <v>50</v>
      </c>
      <c r="M356" s="1" t="e">
        <f>VLOOKUP(Tabla18[[#This Row],[COD]],Circuitos[],2,0)</f>
        <v>#N/A</v>
      </c>
    </row>
    <row r="357" spans="1:13">
      <c r="A357" s="9" t="str">
        <f>Tabla18[[#This Row],[DIA]]&amp;"-"&amp;Tabla18[[#This Row],[NUM]]</f>
        <v>45782-766</v>
      </c>
      <c r="B357" s="6">
        <v>45782</v>
      </c>
      <c r="C357" s="7" t="s">
        <v>192</v>
      </c>
      <c r="D357" s="7" t="s">
        <v>13</v>
      </c>
      <c r="E357" s="7" t="s">
        <v>250</v>
      </c>
      <c r="F357" s="7">
        <v>766</v>
      </c>
      <c r="G357" s="8">
        <v>0.82638888888888884</v>
      </c>
      <c r="H357" s="8">
        <v>0.94444444444444442</v>
      </c>
      <c r="I357" s="7">
        <v>34</v>
      </c>
      <c r="J357" s="7">
        <v>10</v>
      </c>
      <c r="K357" s="7">
        <v>24</v>
      </c>
      <c r="L357" s="7">
        <v>29.411764705882351</v>
      </c>
      <c r="M357" s="1" t="e">
        <f>VLOOKUP(Tabla18[[#This Row],[COD]],Circuitos[],2,0)</f>
        <v>#N/A</v>
      </c>
    </row>
    <row r="358" spans="1:13">
      <c r="A358" s="9" t="str">
        <f>Tabla18[[#This Row],[DIA]]&amp;"-"&amp;Tabla18[[#This Row],[NUM]]</f>
        <v>45782-921</v>
      </c>
      <c r="B358" s="6">
        <v>45782</v>
      </c>
      <c r="C358" s="7" t="s">
        <v>13</v>
      </c>
      <c r="D358" s="7" t="s">
        <v>185</v>
      </c>
      <c r="E358" s="7" t="s">
        <v>186</v>
      </c>
      <c r="F358" s="7">
        <v>921</v>
      </c>
      <c r="G358" s="8">
        <v>0.81597222222222221</v>
      </c>
      <c r="H358" s="8">
        <v>2.0833333333333333E-3</v>
      </c>
      <c r="I358" s="7">
        <v>20</v>
      </c>
      <c r="J358" s="7">
        <v>0</v>
      </c>
      <c r="K358" s="7">
        <v>20</v>
      </c>
      <c r="L358" s="7">
        <v>0</v>
      </c>
      <c r="M358" s="1" t="e">
        <f>VLOOKUP(Tabla18[[#This Row],[COD]],Circuitos[],2,0)</f>
        <v>#N/A</v>
      </c>
    </row>
    <row r="359" spans="1:13">
      <c r="A359" s="9" t="str">
        <f>Tabla18[[#This Row],[DIA]]&amp;"-"&amp;Tabla18[[#This Row],[NUM]]</f>
        <v>45782-921</v>
      </c>
      <c r="B359" s="6">
        <v>45782</v>
      </c>
      <c r="C359" s="7" t="s">
        <v>13</v>
      </c>
      <c r="D359" s="7" t="s">
        <v>185</v>
      </c>
      <c r="E359" s="7" t="s">
        <v>186</v>
      </c>
      <c r="F359" s="7">
        <v>921</v>
      </c>
      <c r="G359" s="8">
        <v>0.81597222222222221</v>
      </c>
      <c r="H359" s="8">
        <v>2.0833333333333332E-2</v>
      </c>
      <c r="I359" s="7">
        <v>50</v>
      </c>
      <c r="J359" s="7">
        <v>44</v>
      </c>
      <c r="K359" s="7">
        <v>6</v>
      </c>
      <c r="L359" s="7">
        <v>88</v>
      </c>
      <c r="M359" s="1" t="e">
        <f>VLOOKUP(Tabla18[[#This Row],[COD]],Circuitos[],2,0)</f>
        <v>#N/A</v>
      </c>
    </row>
    <row r="360" spans="1:13">
      <c r="A360" s="9" t="str">
        <f>Tabla18[[#This Row],[DIA]]&amp;"-"&amp;Tabla18[[#This Row],[NUM]]</f>
        <v>45782-597</v>
      </c>
      <c r="B360" s="6">
        <v>45782</v>
      </c>
      <c r="C360" s="7" t="s">
        <v>13</v>
      </c>
      <c r="D360" s="7" t="s">
        <v>201</v>
      </c>
      <c r="E360" s="7" t="s">
        <v>250</v>
      </c>
      <c r="F360" s="7">
        <v>597</v>
      </c>
      <c r="G360" s="8">
        <v>0.37847222222222221</v>
      </c>
      <c r="H360" s="8">
        <v>0.47569444444444442</v>
      </c>
      <c r="I360" s="7">
        <v>45</v>
      </c>
      <c r="J360" s="7">
        <v>45</v>
      </c>
      <c r="K360" s="7">
        <v>0</v>
      </c>
      <c r="L360" s="7">
        <v>100</v>
      </c>
      <c r="M360" s="1" t="e">
        <f>VLOOKUP(Tabla18[[#This Row],[COD]],Circuitos[],2,0)</f>
        <v>#N/A</v>
      </c>
    </row>
    <row r="361" spans="1:13">
      <c r="A361" s="9" t="str">
        <f>Tabla18[[#This Row],[DIA]]&amp;"-"&amp;Tabla18[[#This Row],[NUM]]</f>
        <v>45782-1355</v>
      </c>
      <c r="B361" s="6">
        <v>45782</v>
      </c>
      <c r="C361" s="7" t="s">
        <v>13</v>
      </c>
      <c r="D361" s="7" t="s">
        <v>392</v>
      </c>
      <c r="E361" s="7" t="s">
        <v>250</v>
      </c>
      <c r="F361" s="7">
        <v>1355</v>
      </c>
      <c r="G361" s="8">
        <v>0.46875</v>
      </c>
      <c r="H361" s="8">
        <v>0.50694444444444442</v>
      </c>
      <c r="I361" s="7">
        <v>36</v>
      </c>
      <c r="J361" s="7">
        <v>16</v>
      </c>
      <c r="K361" s="7">
        <v>20</v>
      </c>
      <c r="L361" s="7">
        <v>44.444444444444443</v>
      </c>
      <c r="M361" s="1" t="e">
        <f>VLOOKUP(Tabla18[[#This Row],[COD]],Circuitos[],2,0)</f>
        <v>#N/A</v>
      </c>
    </row>
    <row r="362" spans="1:13">
      <c r="A362" s="9" t="str">
        <f>Tabla18[[#This Row],[DIA]]&amp;"-"&amp;Tabla18[[#This Row],[NUM]]</f>
        <v>45783-438</v>
      </c>
      <c r="B362" s="6">
        <v>45783</v>
      </c>
      <c r="C362" s="7" t="s">
        <v>36</v>
      </c>
      <c r="D362" s="7" t="s">
        <v>394</v>
      </c>
      <c r="E362" s="7" t="s">
        <v>395</v>
      </c>
      <c r="F362" s="7">
        <v>438</v>
      </c>
      <c r="G362" s="8">
        <v>0.55902777777777779</v>
      </c>
      <c r="H362" s="8">
        <v>0.68402777777777779</v>
      </c>
      <c r="I362" s="7">
        <v>11</v>
      </c>
      <c r="J362" s="7">
        <v>11</v>
      </c>
      <c r="K362" s="7">
        <v>0</v>
      </c>
      <c r="L362" s="7">
        <v>100</v>
      </c>
      <c r="M362" s="1" t="e">
        <f>VLOOKUP(Tabla18[[#This Row],[COD]],Circuitos[],2,0)</f>
        <v>#N/A</v>
      </c>
    </row>
    <row r="363" spans="1:13">
      <c r="A363" s="9" t="str">
        <f>Tabla18[[#This Row],[DIA]]&amp;"-"&amp;Tabla18[[#This Row],[NUM]]</f>
        <v>45783-934</v>
      </c>
      <c r="B363" s="6">
        <v>45783</v>
      </c>
      <c r="C363" s="7" t="s">
        <v>209</v>
      </c>
      <c r="D363" s="7" t="s">
        <v>13</v>
      </c>
      <c r="E363" s="7" t="s">
        <v>250</v>
      </c>
      <c r="F363" s="7">
        <v>934</v>
      </c>
      <c r="G363" s="8">
        <v>0.52430555555555558</v>
      </c>
      <c r="H363" s="8">
        <v>0.65277777777777779</v>
      </c>
      <c r="I363" s="7">
        <v>45</v>
      </c>
      <c r="J363" s="7">
        <v>41</v>
      </c>
      <c r="K363" s="7">
        <v>4</v>
      </c>
      <c r="L363" s="7">
        <v>91.111111111111114</v>
      </c>
      <c r="M363" s="1" t="e">
        <f>VLOOKUP(Tabla18[[#This Row],[COD]],Circuitos[],2,0)</f>
        <v>#N/A</v>
      </c>
    </row>
    <row r="364" spans="1:13">
      <c r="A364" s="9" t="str">
        <f>Tabla18[[#This Row],[DIA]]&amp;"-"&amp;Tabla18[[#This Row],[NUM]]</f>
        <v>45783-1916</v>
      </c>
      <c r="B364" s="6">
        <v>45783</v>
      </c>
      <c r="C364" s="7" t="s">
        <v>313</v>
      </c>
      <c r="D364" s="7" t="s">
        <v>13</v>
      </c>
      <c r="E364" s="7" t="s">
        <v>250</v>
      </c>
      <c r="F364" s="7">
        <v>1916</v>
      </c>
      <c r="G364" s="8">
        <v>0.50347222222222221</v>
      </c>
      <c r="H364" s="8">
        <v>0.66666666666666663</v>
      </c>
      <c r="I364" s="7">
        <v>45</v>
      </c>
      <c r="J364" s="7">
        <v>42</v>
      </c>
      <c r="K364" s="7">
        <v>3</v>
      </c>
      <c r="L364" s="7">
        <v>93.333333333333329</v>
      </c>
      <c r="M364" s="1" t="e">
        <f>VLOOKUP(Tabla18[[#This Row],[COD]],Circuitos[],2,0)</f>
        <v>#N/A</v>
      </c>
    </row>
    <row r="365" spans="1:13">
      <c r="A365" s="9" t="str">
        <f>Tabla18[[#This Row],[DIA]]&amp;"-"&amp;Tabla18[[#This Row],[NUM]]</f>
        <v>45783-765</v>
      </c>
      <c r="B365" s="6">
        <v>45783</v>
      </c>
      <c r="C365" s="7" t="s">
        <v>13</v>
      </c>
      <c r="D365" s="7" t="s">
        <v>232</v>
      </c>
      <c r="E365" s="7" t="s">
        <v>278</v>
      </c>
      <c r="F365" s="7">
        <v>765</v>
      </c>
      <c r="G365" s="8">
        <v>0.67361111111111116</v>
      </c>
      <c r="H365" s="8">
        <v>0.78819444444444442</v>
      </c>
      <c r="I365" s="7">
        <v>45</v>
      </c>
      <c r="J365" s="7">
        <v>45</v>
      </c>
      <c r="K365" s="7">
        <v>0</v>
      </c>
      <c r="L365" s="7">
        <v>100</v>
      </c>
      <c r="M365" s="1" t="str">
        <f>VLOOKUP(Tabla18[[#This Row],[COD]],Circuitos[],2,0)</f>
        <v>Sicilia Mágica "II"</v>
      </c>
    </row>
    <row r="366" spans="1:13">
      <c r="A366" s="9" t="str">
        <f>Tabla18[[#This Row],[DIA]]&amp;"-"&amp;Tabla18[[#This Row],[NUM]]</f>
        <v>45783-152</v>
      </c>
      <c r="B366" s="6">
        <v>45783</v>
      </c>
      <c r="C366" s="7" t="s">
        <v>13</v>
      </c>
      <c r="D366" s="7" t="s">
        <v>139</v>
      </c>
      <c r="E366" s="7" t="s">
        <v>400</v>
      </c>
      <c r="F366" s="7">
        <v>152</v>
      </c>
      <c r="G366" s="8">
        <v>0.9375</v>
      </c>
      <c r="H366" s="8">
        <v>0.26041666666666669</v>
      </c>
      <c r="I366" s="7">
        <v>27</v>
      </c>
      <c r="J366" s="7">
        <v>24</v>
      </c>
      <c r="K366" s="7">
        <v>3</v>
      </c>
      <c r="L366" s="7">
        <v>88.888888888888886</v>
      </c>
      <c r="M366" s="1" t="e">
        <f>VLOOKUP(Tabla18[[#This Row],[COD]],Circuitos[],2,0)</f>
        <v>#N/A</v>
      </c>
    </row>
    <row r="367" spans="1:13">
      <c r="A367" s="9" t="str">
        <f>Tabla18[[#This Row],[DIA]]&amp;"-"&amp;Tabla18[[#This Row],[NUM]]</f>
        <v>45783-1915</v>
      </c>
      <c r="B367" s="6">
        <v>45783</v>
      </c>
      <c r="C367" s="7" t="s">
        <v>13</v>
      </c>
      <c r="D367" s="7" t="s">
        <v>313</v>
      </c>
      <c r="E367" s="7" t="s">
        <v>250</v>
      </c>
      <c r="F367" s="7">
        <v>1915</v>
      </c>
      <c r="G367" s="8">
        <v>0.39930555555555558</v>
      </c>
      <c r="H367" s="8">
        <v>0.47569444444444442</v>
      </c>
      <c r="I367" s="7">
        <v>45</v>
      </c>
      <c r="J367" s="7">
        <v>45</v>
      </c>
      <c r="K367" s="7">
        <v>0</v>
      </c>
      <c r="L367" s="7">
        <v>100</v>
      </c>
      <c r="M367" s="1" t="e">
        <f>VLOOKUP(Tabla18[[#This Row],[COD]],Circuitos[],2,0)</f>
        <v>#N/A</v>
      </c>
    </row>
    <row r="368" spans="1:13">
      <c r="A368" s="9" t="str">
        <f>Tabla18[[#This Row],[DIA]]&amp;"-"&amp;Tabla18[[#This Row],[NUM]]</f>
        <v>45783-677</v>
      </c>
      <c r="B368" s="6">
        <v>45783</v>
      </c>
      <c r="C368" s="7" t="s">
        <v>13</v>
      </c>
      <c r="D368" s="7" t="s">
        <v>310</v>
      </c>
      <c r="E368" s="7" t="s">
        <v>250</v>
      </c>
      <c r="F368" s="7">
        <v>677</v>
      </c>
      <c r="G368" s="8">
        <v>0.36805555555555558</v>
      </c>
      <c r="H368" s="8">
        <v>0.46875</v>
      </c>
      <c r="I368" s="7">
        <v>45</v>
      </c>
      <c r="J368" s="7">
        <v>45</v>
      </c>
      <c r="K368" s="7">
        <v>0</v>
      </c>
      <c r="L368" s="7">
        <v>100</v>
      </c>
      <c r="M368" s="1" t="e">
        <f>VLOOKUP(Tabla18[[#This Row],[COD]],Circuitos[],2,0)</f>
        <v>#N/A</v>
      </c>
    </row>
    <row r="369" spans="1:13">
      <c r="A369" s="9" t="str">
        <f>Tabla18[[#This Row],[DIA]]&amp;"-"&amp;Tabla18[[#This Row],[NUM]]</f>
        <v>45783-434</v>
      </c>
      <c r="B369" s="6">
        <v>45783</v>
      </c>
      <c r="C369" s="7" t="s">
        <v>13</v>
      </c>
      <c r="D369" s="7" t="s">
        <v>394</v>
      </c>
      <c r="E369" s="7" t="s">
        <v>395</v>
      </c>
      <c r="F369" s="7">
        <v>434</v>
      </c>
      <c r="G369" s="8">
        <v>0.64583333333333337</v>
      </c>
      <c r="H369" s="8">
        <v>0.79513888888888884</v>
      </c>
      <c r="I369" s="7">
        <v>15</v>
      </c>
      <c r="J369" s="7">
        <v>11</v>
      </c>
      <c r="K369" s="7">
        <v>4</v>
      </c>
      <c r="L369" s="7">
        <v>73.333333333333329</v>
      </c>
      <c r="M369" s="1" t="e">
        <f>VLOOKUP(Tabla18[[#This Row],[COD]],Circuitos[],2,0)</f>
        <v>#N/A</v>
      </c>
    </row>
    <row r="370" spans="1:13">
      <c r="A370" s="9" t="str">
        <f>Tabla18[[#This Row],[DIA]]&amp;"-"&amp;Tabla18[[#This Row],[NUM]]</f>
        <v>45783-941</v>
      </c>
      <c r="B370" s="6">
        <v>45783</v>
      </c>
      <c r="C370" s="7" t="s">
        <v>13</v>
      </c>
      <c r="D370" s="7" t="s">
        <v>254</v>
      </c>
      <c r="E370" s="7" t="s">
        <v>250</v>
      </c>
      <c r="F370" s="7">
        <v>941</v>
      </c>
      <c r="G370" s="8">
        <v>0.66666666666666663</v>
      </c>
      <c r="H370" s="8">
        <v>0.78125</v>
      </c>
      <c r="I370" s="7">
        <v>45</v>
      </c>
      <c r="J370" s="7">
        <v>45</v>
      </c>
      <c r="K370" s="7">
        <v>0</v>
      </c>
      <c r="L370" s="7">
        <v>100</v>
      </c>
      <c r="M370" s="1" t="e">
        <f>VLOOKUP(Tabla18[[#This Row],[COD]],Circuitos[],2,0)</f>
        <v>#N/A</v>
      </c>
    </row>
    <row r="371" spans="1:13">
      <c r="A371" s="9" t="str">
        <f>Tabla18[[#This Row],[DIA]]&amp;"-"&amp;Tabla18[[#This Row],[NUM]]</f>
        <v>45783-1832</v>
      </c>
      <c r="B371" s="6">
        <v>45783</v>
      </c>
      <c r="C371" s="7" t="s">
        <v>234</v>
      </c>
      <c r="D371" s="7" t="s">
        <v>13</v>
      </c>
      <c r="E371" s="7" t="s">
        <v>250</v>
      </c>
      <c r="F371" s="7">
        <v>1832</v>
      </c>
      <c r="G371" s="8">
        <v>0.61805555555555558</v>
      </c>
      <c r="H371" s="8">
        <v>0.73263888888888884</v>
      </c>
      <c r="I371" s="7">
        <v>45</v>
      </c>
      <c r="J371" s="7">
        <v>45</v>
      </c>
      <c r="K371" s="7">
        <v>0</v>
      </c>
      <c r="L371" s="7">
        <v>100</v>
      </c>
      <c r="M371" s="1" t="e">
        <f>VLOOKUP(Tabla18[[#This Row],[COD]],Circuitos[],2,0)</f>
        <v>#N/A</v>
      </c>
    </row>
    <row r="372" spans="1:13">
      <c r="A372" s="9" t="str">
        <f>Tabla18[[#This Row],[DIA]]&amp;"-"&amp;Tabla18[[#This Row],[NUM]]</f>
        <v>45784-2333</v>
      </c>
      <c r="B372" s="6">
        <v>45784</v>
      </c>
      <c r="C372" s="7" t="s">
        <v>185</v>
      </c>
      <c r="D372" s="7" t="s">
        <v>147</v>
      </c>
      <c r="E372" s="7" t="s">
        <v>181</v>
      </c>
      <c r="F372" s="7">
        <v>2333</v>
      </c>
      <c r="G372" s="8">
        <v>0.79513888888888884</v>
      </c>
      <c r="H372" s="8">
        <v>0.85763888888888884</v>
      </c>
      <c r="I372" s="7">
        <v>40</v>
      </c>
      <c r="J372" s="7">
        <v>4</v>
      </c>
      <c r="K372" s="7">
        <v>36</v>
      </c>
      <c r="L372" s="7">
        <v>10</v>
      </c>
      <c r="M372" s="1" t="e">
        <f>VLOOKUP(Tabla18[[#This Row],[COD]],Circuitos[],2,0)</f>
        <v>#N/A</v>
      </c>
    </row>
    <row r="373" spans="1:13">
      <c r="A373" s="9" t="str">
        <f>Tabla18[[#This Row],[DIA]]&amp;"-"&amp;Tabla18[[#This Row],[NUM]]</f>
        <v>45784-8055</v>
      </c>
      <c r="B373" s="6">
        <v>45784</v>
      </c>
      <c r="C373" s="7" t="s">
        <v>175</v>
      </c>
      <c r="D373" s="7" t="s">
        <v>173</v>
      </c>
      <c r="E373" s="7" t="s">
        <v>257</v>
      </c>
      <c r="F373" s="7">
        <v>8055</v>
      </c>
      <c r="G373" s="8">
        <v>0.5625</v>
      </c>
      <c r="H373" s="8">
        <v>0.61458333333333337</v>
      </c>
      <c r="I373" s="7">
        <v>10</v>
      </c>
      <c r="J373" s="7">
        <v>9</v>
      </c>
      <c r="K373" s="7">
        <v>1</v>
      </c>
      <c r="L373" s="7">
        <v>90</v>
      </c>
      <c r="M373" s="1" t="e">
        <f>VLOOKUP(Tabla18[[#This Row],[COD]],Circuitos[],2,0)</f>
        <v>#N/A</v>
      </c>
    </row>
    <row r="374" spans="1:13">
      <c r="A374" s="9" t="str">
        <f>Tabla18[[#This Row],[DIA]]&amp;"-"&amp;Tabla18[[#This Row],[NUM]]</f>
        <v>45784-884</v>
      </c>
      <c r="B374" s="6">
        <v>45784</v>
      </c>
      <c r="C374" s="7" t="s">
        <v>201</v>
      </c>
      <c r="D374" s="7" t="s">
        <v>29</v>
      </c>
      <c r="E374" s="7" t="s">
        <v>189</v>
      </c>
      <c r="F374" s="7">
        <v>884</v>
      </c>
      <c r="G374" s="8">
        <v>0.60069444444444442</v>
      </c>
      <c r="H374" s="8">
        <v>0.70486111111111116</v>
      </c>
      <c r="I374" s="7">
        <v>189</v>
      </c>
      <c r="J374" s="7">
        <v>0</v>
      </c>
      <c r="K374" s="7">
        <v>189</v>
      </c>
      <c r="L374" s="7">
        <v>0</v>
      </c>
      <c r="M374" s="1" t="e">
        <f>VLOOKUP(Tabla18[[#This Row],[COD]],Circuitos[],2,0)</f>
        <v>#N/A</v>
      </c>
    </row>
    <row r="375" spans="1:13">
      <c r="A375" s="9" t="str">
        <f>Tabla18[[#This Row],[DIA]]&amp;"-"&amp;Tabla18[[#This Row],[NUM]]</f>
        <v>45784-828</v>
      </c>
      <c r="B375" s="6">
        <v>45784</v>
      </c>
      <c r="C375" s="7" t="s">
        <v>139</v>
      </c>
      <c r="D375" s="7" t="s">
        <v>410</v>
      </c>
      <c r="E375" s="7" t="s">
        <v>400</v>
      </c>
      <c r="F375" s="7">
        <v>828</v>
      </c>
      <c r="G375" s="8">
        <v>0.34027777777777779</v>
      </c>
      <c r="H375" s="8">
        <v>0.79513888888888884</v>
      </c>
      <c r="I375" s="7">
        <v>27</v>
      </c>
      <c r="J375" s="7">
        <v>24</v>
      </c>
      <c r="K375" s="7">
        <v>3</v>
      </c>
      <c r="L375" s="7">
        <v>88.888888888888886</v>
      </c>
      <c r="M375" s="1" t="str">
        <f>VLOOKUP(Tabla18[[#This Row],[COD]],Circuitos[],2,0)</f>
        <v>Lo Mejor de Tailandia y Playas de Phuket</v>
      </c>
    </row>
    <row r="376" spans="1:13">
      <c r="A376" s="9" t="str">
        <f>Tabla18[[#This Row],[DIA]]&amp;"-"&amp;Tabla18[[#This Row],[NUM]]</f>
        <v>45784-883</v>
      </c>
      <c r="B376" s="6">
        <v>45784</v>
      </c>
      <c r="C376" s="7" t="s">
        <v>30</v>
      </c>
      <c r="D376" s="7" t="s">
        <v>201</v>
      </c>
      <c r="E376" s="7" t="s">
        <v>189</v>
      </c>
      <c r="F376" s="7">
        <v>883</v>
      </c>
      <c r="G376" s="8">
        <v>0.45833333333333331</v>
      </c>
      <c r="H376" s="8">
        <v>0.54513888888888884</v>
      </c>
      <c r="I376" s="7">
        <v>189</v>
      </c>
      <c r="J376" s="7">
        <v>20</v>
      </c>
      <c r="K376" s="7">
        <v>169</v>
      </c>
      <c r="L376" s="7">
        <v>10.582010582010582</v>
      </c>
      <c r="M376" s="1" t="str">
        <f>VLOOKUP(Tabla18[[#This Row],[COD]],Circuitos[],2,0)</f>
        <v>Bélgica y Países Bajos (BRU-AMS)</v>
      </c>
    </row>
    <row r="377" spans="1:13">
      <c r="A377" s="9" t="str">
        <f>Tabla18[[#This Row],[DIA]]&amp;"-"&amp;Tabla18[[#This Row],[NUM]]</f>
        <v>45786-920</v>
      </c>
      <c r="B377" s="6">
        <v>45786</v>
      </c>
      <c r="C377" s="7" t="s">
        <v>185</v>
      </c>
      <c r="D377" s="7" t="s">
        <v>13</v>
      </c>
      <c r="E377" s="7" t="s">
        <v>186</v>
      </c>
      <c r="F377" s="7">
        <v>920</v>
      </c>
      <c r="G377" s="8">
        <v>0.63888888888888884</v>
      </c>
      <c r="H377" s="8">
        <v>0.78125</v>
      </c>
      <c r="I377" s="7">
        <v>60</v>
      </c>
      <c r="J377" s="7">
        <v>34</v>
      </c>
      <c r="K377" s="7">
        <v>26</v>
      </c>
      <c r="L377" s="7">
        <v>56.666666666666664</v>
      </c>
      <c r="M377" s="1" t="e">
        <f>VLOOKUP(Tabla18[[#This Row],[COD]],Circuitos[],2,0)</f>
        <v>#N/A</v>
      </c>
    </row>
    <row r="378" spans="1:13">
      <c r="A378" s="9" t="str">
        <f>Tabla18[[#This Row],[DIA]]&amp;"-"&amp;Tabla18[[#This Row],[NUM]]</f>
        <v>45786-5002</v>
      </c>
      <c r="B378" s="6">
        <v>45786</v>
      </c>
      <c r="C378" s="7" t="s">
        <v>13</v>
      </c>
      <c r="D378" s="7" t="s">
        <v>175</v>
      </c>
      <c r="E378" s="7" t="s">
        <v>174</v>
      </c>
      <c r="F378" s="7">
        <v>5002</v>
      </c>
      <c r="G378" s="8">
        <v>0.52777777777777779</v>
      </c>
      <c r="H378" s="8">
        <v>0.77430555555555558</v>
      </c>
      <c r="I378" s="7">
        <v>10</v>
      </c>
      <c r="J378" s="7">
        <v>2</v>
      </c>
      <c r="K378" s="7">
        <v>8</v>
      </c>
      <c r="L378" s="7">
        <v>20</v>
      </c>
      <c r="M378" s="1" t="str">
        <f>VLOOKUP(Tabla18[[#This Row],[COD]],Circuitos[],2,0)</f>
        <v>Programas de Egipto</v>
      </c>
    </row>
    <row r="379" spans="1:13">
      <c r="A379" s="9" t="str">
        <f>Tabla18[[#This Row],[DIA]]&amp;"-"&amp;Tabla18[[#This Row],[NUM]]</f>
        <v>45786-9197</v>
      </c>
      <c r="B379" s="6">
        <v>45786</v>
      </c>
      <c r="C379" s="7" t="s">
        <v>415</v>
      </c>
      <c r="D379" s="7" t="s">
        <v>185</v>
      </c>
      <c r="E379" s="7" t="s">
        <v>186</v>
      </c>
      <c r="F379" s="7">
        <v>9197</v>
      </c>
      <c r="G379" s="8">
        <v>0.34375</v>
      </c>
      <c r="H379" s="8">
        <v>0.43402777777777779</v>
      </c>
      <c r="I379" s="7">
        <v>30</v>
      </c>
      <c r="J379" s="7">
        <v>4</v>
      </c>
      <c r="K379" s="7">
        <v>26</v>
      </c>
      <c r="L379" s="7">
        <v>13.333333333333334</v>
      </c>
      <c r="M379" s="1" t="e">
        <f>VLOOKUP(Tabla18[[#This Row],[COD]],Circuitos[],2,0)</f>
        <v>#N/A</v>
      </c>
    </row>
    <row r="380" spans="1:13">
      <c r="A380" s="9" t="str">
        <f>Tabla18[[#This Row],[DIA]]&amp;"-"&amp;Tabla18[[#This Row],[NUM]]</f>
        <v>45787-732</v>
      </c>
      <c r="B380" s="6">
        <v>45787</v>
      </c>
      <c r="C380" s="7" t="s">
        <v>417</v>
      </c>
      <c r="D380" s="7" t="s">
        <v>13</v>
      </c>
      <c r="E380" s="7" t="s">
        <v>250</v>
      </c>
      <c r="F380" s="7">
        <v>732</v>
      </c>
      <c r="G380" s="8">
        <v>0.50347222222222221</v>
      </c>
      <c r="H380" s="8">
        <v>0.61805555555555558</v>
      </c>
      <c r="I380" s="7">
        <v>45</v>
      </c>
      <c r="J380" s="7">
        <v>38</v>
      </c>
      <c r="K380" s="7">
        <v>7</v>
      </c>
      <c r="L380" s="7">
        <v>84.444444444444443</v>
      </c>
      <c r="M380" s="1" t="e">
        <f>VLOOKUP(Tabla18[[#This Row],[COD]],Circuitos[],2,0)</f>
        <v>#N/A</v>
      </c>
    </row>
    <row r="381" spans="1:13">
      <c r="A381" s="9" t="str">
        <f>Tabla18[[#This Row],[DIA]]&amp;"-"&amp;Tabla18[[#This Row],[NUM]]</f>
        <v>45787-1127</v>
      </c>
      <c r="B381" s="6">
        <v>45787</v>
      </c>
      <c r="C381" s="7" t="s">
        <v>36</v>
      </c>
      <c r="D381" s="7" t="s">
        <v>192</v>
      </c>
      <c r="E381" s="7" t="s">
        <v>193</v>
      </c>
      <c r="F381" s="7">
        <v>1127</v>
      </c>
      <c r="G381" s="8">
        <v>0.53472222222222221</v>
      </c>
      <c r="H381" s="8">
        <v>0.625</v>
      </c>
      <c r="I381" s="7">
        <v>12</v>
      </c>
      <c r="J381" s="7">
        <v>12</v>
      </c>
      <c r="K381" s="7">
        <v>0</v>
      </c>
      <c r="L381" s="7">
        <v>100</v>
      </c>
      <c r="M381" s="1" t="e">
        <f>VLOOKUP(Tabla18[[#This Row],[COD]],Circuitos[],2,0)</f>
        <v>#N/A</v>
      </c>
    </row>
    <row r="382" spans="1:13">
      <c r="A382" s="9" t="str">
        <f>Tabla18[[#This Row],[DIA]]&amp;"-"&amp;Tabla18[[#This Row],[NUM]]</f>
        <v>45787-1819</v>
      </c>
      <c r="B382" s="6">
        <v>45787</v>
      </c>
      <c r="C382" s="7" t="s">
        <v>36</v>
      </c>
      <c r="D382" s="7" t="s">
        <v>196</v>
      </c>
      <c r="E382" s="7" t="s">
        <v>193</v>
      </c>
      <c r="F382" s="7">
        <v>1819</v>
      </c>
      <c r="G382" s="8">
        <v>0.32291666666666669</v>
      </c>
      <c r="H382" s="8">
        <v>0.40625</v>
      </c>
      <c r="I382" s="7">
        <v>12</v>
      </c>
      <c r="J382" s="7">
        <v>7</v>
      </c>
      <c r="K382" s="7">
        <v>5</v>
      </c>
      <c r="L382" s="7">
        <v>58.333333333333336</v>
      </c>
      <c r="M382" s="1" t="e">
        <f>VLOOKUP(Tabla18[[#This Row],[COD]],Circuitos[],2,0)</f>
        <v>#N/A</v>
      </c>
    </row>
    <row r="383" spans="1:13">
      <c r="A383" s="9" t="str">
        <f>Tabla18[[#This Row],[DIA]]&amp;"-"&amp;Tabla18[[#This Row],[NUM]]</f>
        <v>45787-1316</v>
      </c>
      <c r="B383" s="6">
        <v>45787</v>
      </c>
      <c r="C383" s="7" t="s">
        <v>37</v>
      </c>
      <c r="D383" s="7" t="s">
        <v>147</v>
      </c>
      <c r="E383" s="7" t="s">
        <v>181</v>
      </c>
      <c r="F383" s="7">
        <v>1316</v>
      </c>
      <c r="G383" s="8">
        <v>0.50347222222222221</v>
      </c>
      <c r="H383" s="8">
        <v>0.71875</v>
      </c>
      <c r="I383" s="7">
        <v>16</v>
      </c>
      <c r="J383" s="7">
        <v>16</v>
      </c>
      <c r="K383" s="7">
        <v>0</v>
      </c>
      <c r="L383" s="7">
        <v>100</v>
      </c>
      <c r="M383" s="1" t="e">
        <f>VLOOKUP(Tabla18[[#This Row],[COD]],Circuitos[],2,0)</f>
        <v>#N/A</v>
      </c>
    </row>
    <row r="384" spans="1:13">
      <c r="A384" s="9" t="str">
        <f>Tabla18[[#This Row],[DIA]]&amp;"-"&amp;Tabla18[[#This Row],[NUM]]</f>
        <v>45787-6001</v>
      </c>
      <c r="B384" s="6">
        <v>45787</v>
      </c>
      <c r="C384" s="7" t="s">
        <v>173</v>
      </c>
      <c r="D384" s="7" t="s">
        <v>13</v>
      </c>
      <c r="E384" s="7" t="s">
        <v>174</v>
      </c>
      <c r="F384" s="7">
        <v>6001</v>
      </c>
      <c r="G384" s="8">
        <v>0.37847222222222221</v>
      </c>
      <c r="H384" s="8">
        <v>0.55902777777777779</v>
      </c>
      <c r="I384" s="7">
        <v>10</v>
      </c>
      <c r="J384" s="7">
        <v>9</v>
      </c>
      <c r="K384" s="7">
        <v>1</v>
      </c>
      <c r="L384" s="7">
        <v>90</v>
      </c>
      <c r="M384" s="1" t="e">
        <f>VLOOKUP(Tabla18[[#This Row],[COD]],Circuitos[],2,0)</f>
        <v>#N/A</v>
      </c>
    </row>
    <row r="385" spans="1:13">
      <c r="A385" s="9" t="str">
        <f>Tabla18[[#This Row],[DIA]]&amp;"-"&amp;Tabla18[[#This Row],[NUM]]</f>
        <v>45787-1884</v>
      </c>
      <c r="B385" s="6">
        <v>45787</v>
      </c>
      <c r="C385" s="7" t="s">
        <v>341</v>
      </c>
      <c r="D385" s="7" t="s">
        <v>13</v>
      </c>
      <c r="E385" s="7" t="s">
        <v>250</v>
      </c>
      <c r="F385" s="7">
        <v>1884</v>
      </c>
      <c r="G385" s="8">
        <v>0.76388888888888884</v>
      </c>
      <c r="H385" s="8">
        <v>0.94791666666666663</v>
      </c>
      <c r="I385" s="7">
        <v>20</v>
      </c>
      <c r="J385" s="7">
        <v>8</v>
      </c>
      <c r="K385" s="7">
        <v>12</v>
      </c>
      <c r="L385" s="7">
        <v>40</v>
      </c>
      <c r="M385" s="1" t="e">
        <f>VLOOKUP(Tabla18[[#This Row],[COD]],Circuitos[],2,0)</f>
        <v>#N/A</v>
      </c>
    </row>
    <row r="386" spans="1:13">
      <c r="A386" s="9" t="str">
        <f>Tabla18[[#This Row],[DIA]]&amp;"-"&amp;Tabla18[[#This Row],[NUM]]</f>
        <v>45787-1884</v>
      </c>
      <c r="B386" s="6">
        <v>45787</v>
      </c>
      <c r="C386" s="7" t="s">
        <v>341</v>
      </c>
      <c r="D386" s="7" t="s">
        <v>13</v>
      </c>
      <c r="E386" s="7" t="s">
        <v>250</v>
      </c>
      <c r="F386" s="7">
        <v>1884</v>
      </c>
      <c r="G386" s="8">
        <v>0.76388888888888884</v>
      </c>
      <c r="H386" s="8">
        <v>0.91319444444444442</v>
      </c>
      <c r="I386" s="7">
        <v>25</v>
      </c>
      <c r="J386" s="7">
        <v>15</v>
      </c>
      <c r="K386" s="7">
        <v>10</v>
      </c>
      <c r="L386" s="7">
        <v>60</v>
      </c>
      <c r="M386" s="1" t="e">
        <f>VLOOKUP(Tabla18[[#This Row],[COD]],Circuitos[],2,0)</f>
        <v>#N/A</v>
      </c>
    </row>
    <row r="387" spans="1:13">
      <c r="A387" s="9" t="str">
        <f>Tabla18[[#This Row],[DIA]]&amp;"-"&amp;Tabla18[[#This Row],[NUM]]</f>
        <v>45787-60</v>
      </c>
      <c r="B387" s="6">
        <v>45787</v>
      </c>
      <c r="C387" s="7" t="s">
        <v>252</v>
      </c>
      <c r="D387" s="7" t="s">
        <v>13</v>
      </c>
      <c r="E387" s="7" t="s">
        <v>272</v>
      </c>
      <c r="F387" s="7">
        <v>60</v>
      </c>
      <c r="G387" s="8">
        <v>0.60763888888888884</v>
      </c>
      <c r="H387" s="8">
        <v>0.71527777777777779</v>
      </c>
      <c r="I387" s="7">
        <v>52</v>
      </c>
      <c r="J387" s="7">
        <v>46</v>
      </c>
      <c r="K387" s="7">
        <v>6</v>
      </c>
      <c r="L387" s="7">
        <v>88.461538461538467</v>
      </c>
      <c r="M387" s="1" t="e">
        <f>VLOOKUP(Tabla18[[#This Row],[COD]],Circuitos[],2,0)</f>
        <v>#N/A</v>
      </c>
    </row>
    <row r="388" spans="1:13">
      <c r="A388" s="9" t="str">
        <f>Tabla18[[#This Row],[DIA]]&amp;"-"&amp;Tabla18[[#This Row],[NUM]]</f>
        <v>45787-2022</v>
      </c>
      <c r="B388" s="6">
        <v>45787</v>
      </c>
      <c r="C388" s="7" t="s">
        <v>147</v>
      </c>
      <c r="D388" s="7" t="s">
        <v>180</v>
      </c>
      <c r="E388" s="7" t="s">
        <v>181</v>
      </c>
      <c r="F388" s="7">
        <v>2022</v>
      </c>
      <c r="G388" s="8">
        <v>0.83680555555555558</v>
      </c>
      <c r="H388" s="8">
        <v>0.90277777777777779</v>
      </c>
      <c r="I388" s="7">
        <v>16</v>
      </c>
      <c r="J388" s="7">
        <v>16</v>
      </c>
      <c r="K388" s="7">
        <v>0</v>
      </c>
      <c r="L388" s="7">
        <v>100</v>
      </c>
      <c r="M388" s="1" t="e">
        <f>VLOOKUP(Tabla18[[#This Row],[COD]],Circuitos[],2,0)</f>
        <v>#N/A</v>
      </c>
    </row>
    <row r="389" spans="1:13">
      <c r="A389" s="9" t="str">
        <f>Tabla18[[#This Row],[DIA]]&amp;"-"&amp;Tabla18[[#This Row],[NUM]]</f>
        <v>45787-765</v>
      </c>
      <c r="B389" s="6">
        <v>45787</v>
      </c>
      <c r="C389" s="7" t="s">
        <v>13</v>
      </c>
      <c r="D389" s="7" t="s">
        <v>192</v>
      </c>
      <c r="E389" s="7" t="s">
        <v>250</v>
      </c>
      <c r="F389" s="7">
        <v>765</v>
      </c>
      <c r="G389" s="8">
        <v>0.67708333333333337</v>
      </c>
      <c r="H389" s="8">
        <v>0.79513888888888884</v>
      </c>
      <c r="I389" s="7">
        <v>45</v>
      </c>
      <c r="J389" s="7">
        <v>37</v>
      </c>
      <c r="K389" s="7">
        <v>8</v>
      </c>
      <c r="L389" s="7">
        <v>82.222222222222229</v>
      </c>
      <c r="M389" s="1" t="e">
        <f>VLOOKUP(Tabla18[[#This Row],[COD]],Circuitos[],2,0)</f>
        <v>#N/A</v>
      </c>
    </row>
    <row r="390" spans="1:13">
      <c r="A390" s="9" t="str">
        <f>Tabla18[[#This Row],[DIA]]&amp;"-"&amp;Tabla18[[#This Row],[NUM]]</f>
        <v>45787-6002</v>
      </c>
      <c r="B390" s="6">
        <v>45787</v>
      </c>
      <c r="C390" s="7" t="s">
        <v>13</v>
      </c>
      <c r="D390" s="7" t="s">
        <v>183</v>
      </c>
      <c r="E390" s="7" t="s">
        <v>174</v>
      </c>
      <c r="F390" s="7">
        <v>6002</v>
      </c>
      <c r="G390" s="8">
        <v>0.60069444444444442</v>
      </c>
      <c r="H390" s="8">
        <v>0.85069444444444442</v>
      </c>
      <c r="I390" s="7">
        <v>10</v>
      </c>
      <c r="J390" s="7">
        <v>5</v>
      </c>
      <c r="K390" s="7">
        <v>5</v>
      </c>
      <c r="L390" s="7">
        <v>50</v>
      </c>
      <c r="M390" s="1" t="str">
        <f>VLOOKUP(Tabla18[[#This Row],[COD]],Circuitos[],2,0)</f>
        <v>Programas de Egipto</v>
      </c>
    </row>
    <row r="391" spans="1:13">
      <c r="A391" s="9" t="str">
        <f>Tabla18[[#This Row],[DIA]]&amp;"-"&amp;Tabla18[[#This Row],[NUM]]</f>
        <v>45787-741</v>
      </c>
      <c r="B391" s="6">
        <v>45787</v>
      </c>
      <c r="C391" s="7" t="s">
        <v>13</v>
      </c>
      <c r="D391" s="7" t="s">
        <v>196</v>
      </c>
      <c r="E391" s="7" t="s">
        <v>250</v>
      </c>
      <c r="F391" s="7">
        <v>741</v>
      </c>
      <c r="G391" s="8">
        <v>0.37152777777777779</v>
      </c>
      <c r="H391" s="8">
        <v>0.47916666666666669</v>
      </c>
      <c r="I391" s="7">
        <v>45</v>
      </c>
      <c r="J391" s="7">
        <v>4</v>
      </c>
      <c r="K391" s="7">
        <v>41</v>
      </c>
      <c r="L391" s="7">
        <v>8.8888888888888893</v>
      </c>
      <c r="M391" s="1" t="e">
        <f>VLOOKUP(Tabla18[[#This Row],[COD]],Circuitos[],2,0)</f>
        <v>#N/A</v>
      </c>
    </row>
    <row r="392" spans="1:13">
      <c r="A392" s="9" t="str">
        <f>Tabla18[[#This Row],[DIA]]&amp;"-"&amp;Tabla18[[#This Row],[NUM]]</f>
        <v>45787-1831</v>
      </c>
      <c r="B392" s="6">
        <v>45787</v>
      </c>
      <c r="C392" s="7" t="s">
        <v>13</v>
      </c>
      <c r="D392" s="7" t="s">
        <v>234</v>
      </c>
      <c r="E392" s="7" t="s">
        <v>250</v>
      </c>
      <c r="F392" s="7">
        <v>1831</v>
      </c>
      <c r="G392" s="8">
        <v>0.47916666666666669</v>
      </c>
      <c r="H392" s="8">
        <v>0.58680555555555558</v>
      </c>
      <c r="I392" s="7">
        <v>45</v>
      </c>
      <c r="J392" s="7">
        <v>17</v>
      </c>
      <c r="K392" s="7">
        <v>28</v>
      </c>
      <c r="L392" s="7">
        <v>37.777777777777779</v>
      </c>
      <c r="M392" s="1" t="e">
        <f>VLOOKUP(Tabla18[[#This Row],[COD]],Circuitos[],2,0)</f>
        <v>#N/A</v>
      </c>
    </row>
    <row r="393" spans="1:13">
      <c r="A393" s="9" t="str">
        <f>Tabla18[[#This Row],[DIA]]&amp;"-"&amp;Tabla18[[#This Row],[NUM]]</f>
        <v>45787-573</v>
      </c>
      <c r="B393" s="6">
        <v>45787</v>
      </c>
      <c r="C393" s="7" t="s">
        <v>13</v>
      </c>
      <c r="D393" s="7" t="s">
        <v>346</v>
      </c>
      <c r="E393" s="7" t="s">
        <v>250</v>
      </c>
      <c r="F393" s="7">
        <v>573</v>
      </c>
      <c r="G393" s="8">
        <v>0.4826388888888889</v>
      </c>
      <c r="H393" s="8">
        <v>0.56597222222222221</v>
      </c>
      <c r="I393" s="7">
        <v>45</v>
      </c>
      <c r="J393" s="7">
        <v>34</v>
      </c>
      <c r="K393" s="7">
        <v>11</v>
      </c>
      <c r="L393" s="7">
        <v>75.555555555555557</v>
      </c>
      <c r="M393" s="1" t="e">
        <f>VLOOKUP(Tabla18[[#This Row],[COD]],Circuitos[],2,0)</f>
        <v>#N/A</v>
      </c>
    </row>
    <row r="394" spans="1:13">
      <c r="A394" s="9" t="str">
        <f>Tabla18[[#This Row],[DIA]]&amp;"-"&amp;Tabla18[[#This Row],[NUM]]</f>
        <v>45787-809</v>
      </c>
      <c r="B394" s="6">
        <v>45787</v>
      </c>
      <c r="C394" s="7" t="s">
        <v>13</v>
      </c>
      <c r="D394" s="7" t="s">
        <v>236</v>
      </c>
      <c r="E394" s="7" t="s">
        <v>250</v>
      </c>
      <c r="F394" s="7">
        <v>809</v>
      </c>
      <c r="G394" s="8">
        <v>0.49652777777777779</v>
      </c>
      <c r="H394" s="8">
        <v>0.61805555555555558</v>
      </c>
      <c r="I394" s="7">
        <v>45</v>
      </c>
      <c r="J394" s="7">
        <v>45</v>
      </c>
      <c r="K394" s="7">
        <v>0</v>
      </c>
      <c r="L394" s="7">
        <v>100</v>
      </c>
      <c r="M394" s="1" t="e">
        <f>VLOOKUP(Tabla18[[#This Row],[COD]],Circuitos[],2,0)</f>
        <v>#N/A</v>
      </c>
    </row>
    <row r="395" spans="1:13">
      <c r="A395" s="9" t="str">
        <f>Tabla18[[#This Row],[DIA]]&amp;"-"&amp;Tabla18[[#This Row],[NUM]]</f>
        <v>45787-897</v>
      </c>
      <c r="B395" s="6">
        <v>45787</v>
      </c>
      <c r="C395" s="7" t="s">
        <v>13</v>
      </c>
      <c r="D395" s="7" t="s">
        <v>277</v>
      </c>
      <c r="E395" s="7" t="s">
        <v>278</v>
      </c>
      <c r="F395" s="7">
        <v>897</v>
      </c>
      <c r="G395" s="8">
        <v>0.78472222222222221</v>
      </c>
      <c r="H395" s="8">
        <v>0.21180555555555555</v>
      </c>
      <c r="I395" s="7">
        <v>80</v>
      </c>
      <c r="J395" s="7">
        <v>70</v>
      </c>
      <c r="K395" s="7">
        <v>10</v>
      </c>
      <c r="L395" s="7">
        <v>87.5</v>
      </c>
      <c r="M395" s="1" t="str">
        <f>VLOOKUP(Tabla18[[#This Row],[COD]],Circuitos[],2,0)</f>
        <v>Uzbekistan, Ruta de la Seda I</v>
      </c>
    </row>
    <row r="396" spans="1:13">
      <c r="A396" s="9" t="str">
        <f>Tabla18[[#This Row],[DIA]]&amp;"-"&amp;Tabla18[[#This Row],[NUM]]</f>
        <v>45787-572</v>
      </c>
      <c r="B396" s="6">
        <v>45787</v>
      </c>
      <c r="C396" s="7" t="s">
        <v>346</v>
      </c>
      <c r="D396" s="7" t="s">
        <v>13</v>
      </c>
      <c r="E396" s="7" t="s">
        <v>250</v>
      </c>
      <c r="F396" s="7">
        <v>572</v>
      </c>
      <c r="G396" s="8">
        <v>0.52777777777777779</v>
      </c>
      <c r="H396" s="8">
        <v>0.61458333333333337</v>
      </c>
      <c r="I396" s="7">
        <v>45</v>
      </c>
      <c r="J396" s="7">
        <v>45</v>
      </c>
      <c r="K396" s="7">
        <v>0</v>
      </c>
      <c r="L396" s="7">
        <v>100</v>
      </c>
      <c r="M396" s="1" t="e">
        <f>VLOOKUP(Tabla18[[#This Row],[COD]],Circuitos[],2,0)</f>
        <v>#N/A</v>
      </c>
    </row>
    <row r="397" spans="1:13">
      <c r="A397" s="9" t="str">
        <f>Tabla18[[#This Row],[DIA]]&amp;"-"&amp;Tabla18[[#This Row],[NUM]]</f>
        <v>45787-954</v>
      </c>
      <c r="B397" s="6">
        <v>45787</v>
      </c>
      <c r="C397" s="7" t="s">
        <v>348</v>
      </c>
      <c r="D397" s="7" t="s">
        <v>13</v>
      </c>
      <c r="E397" s="7" t="s">
        <v>250</v>
      </c>
      <c r="F397" s="7">
        <v>954</v>
      </c>
      <c r="G397" s="8">
        <v>0.79166666666666663</v>
      </c>
      <c r="H397" s="8">
        <v>0.94791666666666663</v>
      </c>
      <c r="I397" s="7">
        <v>45</v>
      </c>
      <c r="J397" s="7">
        <v>15</v>
      </c>
      <c r="K397" s="7">
        <v>30</v>
      </c>
      <c r="L397" s="7">
        <v>33.333333333333336</v>
      </c>
      <c r="M397" s="1" t="e">
        <f>VLOOKUP(Tabla18[[#This Row],[COD]],Circuitos[],2,0)</f>
        <v>#N/A</v>
      </c>
    </row>
    <row r="398" spans="1:13">
      <c r="A398" s="9" t="str">
        <f>Tabla18[[#This Row],[DIA]]&amp;"-"&amp;Tabla18[[#This Row],[NUM]]</f>
        <v>45787-1784</v>
      </c>
      <c r="B398" s="6">
        <v>45787</v>
      </c>
      <c r="C398" s="7" t="s">
        <v>261</v>
      </c>
      <c r="D398" s="7" t="s">
        <v>252</v>
      </c>
      <c r="E398" s="7" t="s">
        <v>272</v>
      </c>
      <c r="F398" s="7">
        <v>1784</v>
      </c>
      <c r="G398" s="8">
        <v>0.51041666666666663</v>
      </c>
      <c r="H398" s="8">
        <v>0.55902777777777779</v>
      </c>
      <c r="I398" s="7">
        <v>26</v>
      </c>
      <c r="J398" s="7">
        <v>25</v>
      </c>
      <c r="K398" s="7">
        <v>1</v>
      </c>
      <c r="L398" s="7">
        <v>96.15384615384616</v>
      </c>
      <c r="M398" s="1" t="e">
        <f>VLOOKUP(Tabla18[[#This Row],[COD]],Circuitos[],2,0)</f>
        <v>#N/A</v>
      </c>
    </row>
    <row r="399" spans="1:13">
      <c r="A399" s="9" t="str">
        <f>Tabla18[[#This Row],[DIA]]&amp;"-"&amp;Tabla18[[#This Row],[NUM]]</f>
        <v>45787-585</v>
      </c>
      <c r="B399" s="6">
        <v>45787</v>
      </c>
      <c r="C399" s="7" t="s">
        <v>336</v>
      </c>
      <c r="D399" s="7" t="s">
        <v>252</v>
      </c>
      <c r="E399" s="7" t="s">
        <v>272</v>
      </c>
      <c r="F399" s="7">
        <v>585</v>
      </c>
      <c r="G399" s="8">
        <v>0.47916666666666669</v>
      </c>
      <c r="H399" s="8">
        <v>0.53819444444444442</v>
      </c>
      <c r="I399" s="7">
        <v>26</v>
      </c>
      <c r="J399" s="7">
        <v>21</v>
      </c>
      <c r="K399" s="7">
        <v>5</v>
      </c>
      <c r="L399" s="7">
        <v>80.769230769230774</v>
      </c>
      <c r="M399" s="1" t="e">
        <f>VLOOKUP(Tabla18[[#This Row],[COD]],Circuitos[],2,0)</f>
        <v>#N/A</v>
      </c>
    </row>
    <row r="400" spans="1:13">
      <c r="A400" s="9" t="str">
        <f>Tabla18[[#This Row],[DIA]]&amp;"-"&amp;Tabla18[[#This Row],[NUM]]</f>
        <v>45787-942</v>
      </c>
      <c r="B400" s="6">
        <v>45787</v>
      </c>
      <c r="C400" s="7" t="s">
        <v>254</v>
      </c>
      <c r="D400" s="7" t="s">
        <v>13</v>
      </c>
      <c r="E400" s="7" t="s">
        <v>250</v>
      </c>
      <c r="F400" s="7">
        <v>942</v>
      </c>
      <c r="G400" s="8">
        <v>0.89930555555555558</v>
      </c>
      <c r="H400" s="8">
        <v>2.0833333333333332E-2</v>
      </c>
      <c r="I400" s="7">
        <v>45</v>
      </c>
      <c r="J400" s="7">
        <v>43</v>
      </c>
      <c r="K400" s="7">
        <v>2</v>
      </c>
      <c r="L400" s="7">
        <v>95.555555555555557</v>
      </c>
      <c r="M400" s="1" t="e">
        <f>VLOOKUP(Tabla18[[#This Row],[COD]],Circuitos[],2,0)</f>
        <v>#N/A</v>
      </c>
    </row>
    <row r="401" spans="1:13">
      <c r="A401" s="9" t="str">
        <f>Tabla18[[#This Row],[DIA]]&amp;"-"&amp;Tabla18[[#This Row],[NUM]]</f>
        <v>45788-1304</v>
      </c>
      <c r="B401" s="6">
        <v>45788</v>
      </c>
      <c r="C401" s="7" t="s">
        <v>33</v>
      </c>
      <c r="D401" s="7" t="s">
        <v>147</v>
      </c>
      <c r="E401" s="7" t="s">
        <v>181</v>
      </c>
      <c r="F401" s="7">
        <v>1304</v>
      </c>
      <c r="G401" s="8">
        <v>0.5</v>
      </c>
      <c r="H401" s="8">
        <v>0.72569444444444442</v>
      </c>
      <c r="I401" s="7">
        <v>9</v>
      </c>
      <c r="J401" s="7">
        <v>8</v>
      </c>
      <c r="K401" s="7">
        <v>1</v>
      </c>
      <c r="L401" s="7">
        <v>88.888888888888886</v>
      </c>
      <c r="M401" s="1" t="e">
        <f>VLOOKUP(Tabla18[[#This Row],[COD]],Circuitos[],2,0)</f>
        <v>#N/A</v>
      </c>
    </row>
    <row r="402" spans="1:13">
      <c r="A402" s="9" t="str">
        <f>Tabla18[[#This Row],[DIA]]&amp;"-"&amp;Tabla18[[#This Row],[NUM]]</f>
        <v>45788-107</v>
      </c>
      <c r="B402" s="6">
        <v>45788</v>
      </c>
      <c r="C402" s="7" t="s">
        <v>354</v>
      </c>
      <c r="D402" s="7" t="s">
        <v>36</v>
      </c>
      <c r="E402" s="7" t="s">
        <v>355</v>
      </c>
      <c r="F402" s="7">
        <v>107</v>
      </c>
      <c r="G402" s="8">
        <v>0.48958333333333331</v>
      </c>
      <c r="H402" s="8">
        <v>0.64930555555555558</v>
      </c>
      <c r="I402" s="7">
        <v>12</v>
      </c>
      <c r="J402" s="7">
        <v>0</v>
      </c>
      <c r="K402" s="7">
        <v>12</v>
      </c>
      <c r="L402" s="7">
        <v>0</v>
      </c>
      <c r="M402" s="1" t="e">
        <f>VLOOKUP(Tabla18[[#This Row],[COD]],Circuitos[],2,0)</f>
        <v>#N/A</v>
      </c>
    </row>
    <row r="403" spans="1:13">
      <c r="A403" s="9" t="str">
        <f>Tabla18[[#This Row],[DIA]]&amp;"-"&amp;Tabla18[[#This Row],[NUM]]</f>
        <v>45788-109</v>
      </c>
      <c r="B403" s="6">
        <v>45788</v>
      </c>
      <c r="C403" s="7" t="s">
        <v>354</v>
      </c>
      <c r="D403" s="7" t="s">
        <v>13</v>
      </c>
      <c r="E403" s="7" t="s">
        <v>355</v>
      </c>
      <c r="F403" s="7">
        <v>109</v>
      </c>
      <c r="G403" s="8">
        <v>0.44791666666666669</v>
      </c>
      <c r="H403" s="8">
        <v>0.64236111111111116</v>
      </c>
      <c r="I403" s="7">
        <v>30</v>
      </c>
      <c r="J403" s="7">
        <v>4</v>
      </c>
      <c r="K403" s="7">
        <v>26</v>
      </c>
      <c r="L403" s="7">
        <v>13.333333333333334</v>
      </c>
      <c r="M403" s="1" t="e">
        <f>VLOOKUP(Tabla18[[#This Row],[COD]],Circuitos[],2,0)</f>
        <v>#N/A</v>
      </c>
    </row>
    <row r="404" spans="1:13">
      <c r="A404" s="9" t="str">
        <f>Tabla18[[#This Row],[DIA]]&amp;"-"&amp;Tabla18[[#This Row],[NUM]]</f>
        <v>45788-108</v>
      </c>
      <c r="B404" s="6">
        <v>45788</v>
      </c>
      <c r="C404" s="7" t="s">
        <v>36</v>
      </c>
      <c r="D404" s="7" t="s">
        <v>354</v>
      </c>
      <c r="E404" s="7" t="s">
        <v>355</v>
      </c>
      <c r="F404" s="7">
        <v>108</v>
      </c>
      <c r="G404" s="8">
        <v>0.69097222222222221</v>
      </c>
      <c r="H404" s="8">
        <v>0.91666666666666663</v>
      </c>
      <c r="I404" s="7">
        <v>12</v>
      </c>
      <c r="J404" s="7">
        <v>0</v>
      </c>
      <c r="K404" s="7">
        <v>12</v>
      </c>
      <c r="L404" s="7">
        <v>0</v>
      </c>
      <c r="M404" s="1" t="e">
        <f>VLOOKUP(Tabla18[[#This Row],[COD]],Circuitos[],2,0)</f>
        <v>#N/A</v>
      </c>
    </row>
    <row r="405" spans="1:13">
      <c r="A405" s="9" t="str">
        <f>Tabla18[[#This Row],[DIA]]&amp;"-"&amp;Tabla18[[#This Row],[NUM]]</f>
        <v>45788-775</v>
      </c>
      <c r="B405" s="6">
        <v>45788</v>
      </c>
      <c r="C405" s="7" t="s">
        <v>36</v>
      </c>
      <c r="D405" s="7" t="s">
        <v>209</v>
      </c>
      <c r="E405" s="7" t="s">
        <v>278</v>
      </c>
      <c r="F405" s="7">
        <v>775</v>
      </c>
      <c r="G405" s="8">
        <v>0.44444444444444442</v>
      </c>
      <c r="H405" s="8">
        <v>0.54513888888888884</v>
      </c>
      <c r="I405" s="7">
        <v>45</v>
      </c>
      <c r="J405" s="7">
        <v>7</v>
      </c>
      <c r="K405" s="7">
        <v>38</v>
      </c>
      <c r="L405" s="7">
        <v>15.555555555555555</v>
      </c>
      <c r="M405" s="1" t="str">
        <f>VLOOKUP(Tabla18[[#This Row],[COD]],Circuitos[],2,0)</f>
        <v>Croacia Fascinante "B"</v>
      </c>
    </row>
    <row r="406" spans="1:13">
      <c r="A406" s="9" t="str">
        <f>Tabla18[[#This Row],[DIA]]&amp;"-"&amp;Tabla18[[#This Row],[NUM]]</f>
        <v>45788-1854</v>
      </c>
      <c r="B406" s="6">
        <v>45788</v>
      </c>
      <c r="C406" s="7" t="s">
        <v>36</v>
      </c>
      <c r="D406" s="7" t="s">
        <v>147</v>
      </c>
      <c r="E406" s="7" t="s">
        <v>181</v>
      </c>
      <c r="F406" s="7">
        <v>1854</v>
      </c>
      <c r="G406" s="8">
        <v>0.5</v>
      </c>
      <c r="H406" s="8">
        <v>0.69097222222222221</v>
      </c>
      <c r="I406" s="7">
        <v>11</v>
      </c>
      <c r="J406" s="7">
        <v>11</v>
      </c>
      <c r="K406" s="7">
        <v>0</v>
      </c>
      <c r="L406" s="7">
        <v>100</v>
      </c>
      <c r="M406" s="1" t="e">
        <f>VLOOKUP(Tabla18[[#This Row],[COD]],Circuitos[],2,0)</f>
        <v>#N/A</v>
      </c>
    </row>
    <row r="407" spans="1:13">
      <c r="A407" s="9" t="str">
        <f>Tabla18[[#This Row],[DIA]]&amp;"-"&amp;Tabla18[[#This Row],[NUM]]</f>
        <v>45788-776</v>
      </c>
      <c r="B407" s="6">
        <v>45788</v>
      </c>
      <c r="C407" s="7" t="s">
        <v>209</v>
      </c>
      <c r="D407" s="7" t="s">
        <v>13</v>
      </c>
      <c r="E407" s="7" t="s">
        <v>278</v>
      </c>
      <c r="F407" s="7">
        <v>776</v>
      </c>
      <c r="G407" s="8">
        <v>0.58680555555555558</v>
      </c>
      <c r="H407" s="8">
        <v>0.71527777777777779</v>
      </c>
      <c r="I407" s="7">
        <v>45</v>
      </c>
      <c r="J407" s="7">
        <v>5</v>
      </c>
      <c r="K407" s="7">
        <v>40</v>
      </c>
      <c r="L407" s="7">
        <v>11.111111111111111</v>
      </c>
      <c r="M407" s="1" t="e">
        <f>VLOOKUP(Tabla18[[#This Row],[COD]],Circuitos[],2,0)</f>
        <v>#N/A</v>
      </c>
    </row>
    <row r="408" spans="1:13">
      <c r="A408" s="9" t="str">
        <f>Tabla18[[#This Row],[DIA]]&amp;"-"&amp;Tabla18[[#This Row],[NUM]]</f>
        <v>45788-1146</v>
      </c>
      <c r="B408" s="6">
        <v>45788</v>
      </c>
      <c r="C408" s="7" t="s">
        <v>192</v>
      </c>
      <c r="D408" s="7" t="s">
        <v>37</v>
      </c>
      <c r="E408" s="7" t="s">
        <v>193</v>
      </c>
      <c r="F408" s="7">
        <v>1146</v>
      </c>
      <c r="G408" s="8">
        <v>0.86111111111111116</v>
      </c>
      <c r="H408" s="8">
        <v>0.95138888888888884</v>
      </c>
      <c r="I408" s="7">
        <v>12</v>
      </c>
      <c r="J408" s="7">
        <v>12</v>
      </c>
      <c r="K408" s="7">
        <v>0</v>
      </c>
      <c r="L408" s="7">
        <v>100</v>
      </c>
      <c r="M408" s="1" t="e">
        <f>VLOOKUP(Tabla18[[#This Row],[COD]],Circuitos[],2,0)</f>
        <v>#N/A</v>
      </c>
    </row>
    <row r="409" spans="1:13">
      <c r="A409" s="9" t="str">
        <f>Tabla18[[#This Row],[DIA]]&amp;"-"&amp;Tabla18[[#This Row],[NUM]]</f>
        <v>45788-1328</v>
      </c>
      <c r="B409" s="6">
        <v>45788</v>
      </c>
      <c r="C409" s="7" t="s">
        <v>192</v>
      </c>
      <c r="D409" s="7" t="s">
        <v>13</v>
      </c>
      <c r="E409" s="7" t="s">
        <v>250</v>
      </c>
      <c r="F409" s="7">
        <v>1328</v>
      </c>
      <c r="G409" s="8">
        <v>0.50694444444444442</v>
      </c>
      <c r="H409" s="8">
        <v>0.625</v>
      </c>
      <c r="I409" s="7">
        <v>45</v>
      </c>
      <c r="J409" s="7">
        <v>36</v>
      </c>
      <c r="K409" s="7">
        <v>9</v>
      </c>
      <c r="L409" s="7">
        <v>80</v>
      </c>
      <c r="M409" s="1" t="e">
        <f>VLOOKUP(Tabla18[[#This Row],[COD]],Circuitos[],2,0)</f>
        <v>#N/A</v>
      </c>
    </row>
    <row r="410" spans="1:13">
      <c r="A410" s="9" t="str">
        <f>Tabla18[[#This Row],[DIA]]&amp;"-"&amp;Tabla18[[#This Row],[NUM]]</f>
        <v>45788-1305</v>
      </c>
      <c r="B410" s="6">
        <v>45788</v>
      </c>
      <c r="C410" s="7" t="s">
        <v>147</v>
      </c>
      <c r="D410" s="7" t="s">
        <v>33</v>
      </c>
      <c r="E410" s="7" t="s">
        <v>181</v>
      </c>
      <c r="F410" s="7">
        <v>1305</v>
      </c>
      <c r="G410" s="8">
        <v>0.55208333333333337</v>
      </c>
      <c r="H410" s="8">
        <v>0.70833333333333337</v>
      </c>
      <c r="I410" s="7">
        <v>10</v>
      </c>
      <c r="J410" s="7">
        <v>10</v>
      </c>
      <c r="K410" s="7">
        <v>0</v>
      </c>
      <c r="L410" s="7">
        <v>100</v>
      </c>
      <c r="M410" s="1" t="e">
        <f>VLOOKUP(Tabla18[[#This Row],[COD]],Circuitos[],2,0)</f>
        <v>#N/A</v>
      </c>
    </row>
    <row r="411" spans="1:13">
      <c r="A411" s="9" t="str">
        <f>Tabla18[[#This Row],[DIA]]&amp;"-"&amp;Tabla18[[#This Row],[NUM]]</f>
        <v>45788-2020</v>
      </c>
      <c r="B411" s="6">
        <v>45788</v>
      </c>
      <c r="C411" s="7" t="s">
        <v>147</v>
      </c>
      <c r="D411" s="7" t="s">
        <v>180</v>
      </c>
      <c r="E411" s="7" t="s">
        <v>181</v>
      </c>
      <c r="F411" s="7">
        <v>2020</v>
      </c>
      <c r="G411" s="8">
        <v>0.76736111111111116</v>
      </c>
      <c r="H411" s="8">
        <v>0.82986111111111116</v>
      </c>
      <c r="I411" s="7">
        <v>45</v>
      </c>
      <c r="J411" s="7">
        <v>44</v>
      </c>
      <c r="K411" s="7">
        <v>1</v>
      </c>
      <c r="L411" s="7">
        <v>97.777777777777771</v>
      </c>
      <c r="M411" s="1" t="e">
        <f>VLOOKUP(Tabla18[[#This Row],[COD]],Circuitos[],2,0)</f>
        <v>#N/A</v>
      </c>
    </row>
    <row r="412" spans="1:13">
      <c r="A412" s="9" t="str">
        <f>Tabla18[[#This Row],[DIA]]&amp;"-"&amp;Tabla18[[#This Row],[NUM]]</f>
        <v>45788-2022</v>
      </c>
      <c r="B412" s="6">
        <v>45788</v>
      </c>
      <c r="C412" s="7" t="s">
        <v>147</v>
      </c>
      <c r="D412" s="7" t="s">
        <v>180</v>
      </c>
      <c r="E412" s="7" t="s">
        <v>181</v>
      </c>
      <c r="F412" s="7">
        <v>2022</v>
      </c>
      <c r="G412" s="8">
        <v>0.83680555555555558</v>
      </c>
      <c r="H412" s="8">
        <v>0.90277777777777779</v>
      </c>
      <c r="I412" s="7">
        <v>9</v>
      </c>
      <c r="J412" s="7">
        <v>8</v>
      </c>
      <c r="K412" s="7">
        <v>1</v>
      </c>
      <c r="L412" s="7">
        <v>88.888888888888886</v>
      </c>
      <c r="M412" s="1" t="e">
        <f>VLOOKUP(Tabla18[[#This Row],[COD]],Circuitos[],2,0)</f>
        <v>#N/A</v>
      </c>
    </row>
    <row r="413" spans="1:13">
      <c r="A413" s="9" t="str">
        <f>Tabla18[[#This Row],[DIA]]&amp;"-"&amp;Tabla18[[#This Row],[NUM]]</f>
        <v>45788-1855</v>
      </c>
      <c r="B413" s="6">
        <v>45788</v>
      </c>
      <c r="C413" s="7" t="s">
        <v>147</v>
      </c>
      <c r="D413" s="7" t="s">
        <v>36</v>
      </c>
      <c r="E413" s="7" t="s">
        <v>181</v>
      </c>
      <c r="F413" s="7">
        <v>1855</v>
      </c>
      <c r="G413" s="8">
        <v>0.59722222222222221</v>
      </c>
      <c r="H413" s="8">
        <v>0.71180555555555558</v>
      </c>
      <c r="I413" s="7">
        <v>12</v>
      </c>
      <c r="J413" s="7">
        <v>12</v>
      </c>
      <c r="K413" s="7">
        <v>0</v>
      </c>
      <c r="L413" s="7">
        <v>100</v>
      </c>
      <c r="M413" s="1" t="e">
        <f>VLOOKUP(Tabla18[[#This Row],[COD]],Circuitos[],2,0)</f>
        <v>#N/A</v>
      </c>
    </row>
    <row r="414" spans="1:13">
      <c r="A414" s="9" t="str">
        <f>Tabla18[[#This Row],[DIA]]&amp;"-"&amp;Tabla18[[#This Row],[NUM]]</f>
        <v>45788-1317</v>
      </c>
      <c r="B414" s="6">
        <v>45788</v>
      </c>
      <c r="C414" s="7" t="s">
        <v>147</v>
      </c>
      <c r="D414" s="7" t="s">
        <v>37</v>
      </c>
      <c r="E414" s="7" t="s">
        <v>181</v>
      </c>
      <c r="F414" s="7">
        <v>1317</v>
      </c>
      <c r="G414" s="8">
        <v>0.58680555555555558</v>
      </c>
      <c r="H414" s="8">
        <v>0.72569444444444442</v>
      </c>
      <c r="I414" s="7">
        <v>14</v>
      </c>
      <c r="J414" s="7">
        <v>13</v>
      </c>
      <c r="K414" s="7">
        <v>1</v>
      </c>
      <c r="L414" s="7">
        <v>92.857142857142861</v>
      </c>
      <c r="M414" s="1" t="e">
        <f>VLOOKUP(Tabla18[[#This Row],[COD]],Circuitos[],2,0)</f>
        <v>#N/A</v>
      </c>
    </row>
    <row r="415" spans="1:13">
      <c r="A415" s="9" t="str">
        <f>Tabla18[[#This Row],[DIA]]&amp;"-"&amp;Tabla18[[#This Row],[NUM]]</f>
        <v>45788-1859</v>
      </c>
      <c r="B415" s="6">
        <v>45788</v>
      </c>
      <c r="C415" s="7" t="s">
        <v>147</v>
      </c>
      <c r="D415" s="7" t="s">
        <v>13</v>
      </c>
      <c r="E415" s="7" t="s">
        <v>181</v>
      </c>
      <c r="F415" s="7">
        <v>1859</v>
      </c>
      <c r="G415" s="8">
        <v>0.55208333333333337</v>
      </c>
      <c r="H415" s="8">
        <v>0.70138888888888884</v>
      </c>
      <c r="I415" s="7">
        <v>26</v>
      </c>
      <c r="J415" s="7">
        <v>26</v>
      </c>
      <c r="K415" s="7">
        <v>0</v>
      </c>
      <c r="L415" s="7">
        <v>100</v>
      </c>
      <c r="M415" s="1" t="e">
        <f>VLOOKUP(Tabla18[[#This Row],[COD]],Circuitos[],2,0)</f>
        <v>#N/A</v>
      </c>
    </row>
    <row r="416" spans="1:13">
      <c r="A416" s="9" t="str">
        <f>Tabla18[[#This Row],[DIA]]&amp;"-"&amp;Tabla18[[#This Row],[NUM]]</f>
        <v>45788-1313</v>
      </c>
      <c r="B416" s="6">
        <v>45788</v>
      </c>
      <c r="C416" s="7" t="s">
        <v>147</v>
      </c>
      <c r="D416" s="7" t="s">
        <v>22</v>
      </c>
      <c r="E416" s="7" t="s">
        <v>181</v>
      </c>
      <c r="F416" s="7">
        <v>1313</v>
      </c>
      <c r="G416" s="8">
        <v>0.59375</v>
      </c>
      <c r="H416" s="8">
        <v>0.72569444444444442</v>
      </c>
      <c r="I416" s="7">
        <v>9</v>
      </c>
      <c r="J416" s="7">
        <v>8</v>
      </c>
      <c r="K416" s="7">
        <v>1</v>
      </c>
      <c r="L416" s="7">
        <v>88.888888888888886</v>
      </c>
      <c r="M416" s="1" t="e">
        <f>VLOOKUP(Tabla18[[#This Row],[COD]],Circuitos[],2,0)</f>
        <v>#N/A</v>
      </c>
    </row>
    <row r="417" spans="1:13">
      <c r="A417" s="9" t="str">
        <f>Tabla18[[#This Row],[DIA]]&amp;"-"&amp;Tabla18[[#This Row],[NUM]]</f>
        <v>45788-110</v>
      </c>
      <c r="B417" s="6">
        <v>45788</v>
      </c>
      <c r="C417" s="7" t="s">
        <v>13</v>
      </c>
      <c r="D417" s="7" t="s">
        <v>354</v>
      </c>
      <c r="E417" s="7" t="s">
        <v>355</v>
      </c>
      <c r="F417" s="7">
        <v>110</v>
      </c>
      <c r="G417" s="8">
        <v>0.69097222222222221</v>
      </c>
      <c r="H417" s="8">
        <v>0.94097222222222221</v>
      </c>
      <c r="I417" s="7">
        <v>30</v>
      </c>
      <c r="J417" s="7">
        <v>2</v>
      </c>
      <c r="K417" s="7">
        <v>28</v>
      </c>
      <c r="L417" s="7">
        <v>6.666666666666667</v>
      </c>
      <c r="M417" s="1" t="e">
        <f>VLOOKUP(Tabla18[[#This Row],[COD]],Circuitos[],2,0)</f>
        <v>#N/A</v>
      </c>
    </row>
    <row r="418" spans="1:13">
      <c r="A418" s="9" t="str">
        <f>Tabla18[[#This Row],[DIA]]&amp;"-"&amp;Tabla18[[#This Row],[NUM]]</f>
        <v>45788-1355</v>
      </c>
      <c r="B418" s="6">
        <v>45788</v>
      </c>
      <c r="C418" s="7" t="s">
        <v>13</v>
      </c>
      <c r="D418" s="7" t="s">
        <v>392</v>
      </c>
      <c r="E418" s="7" t="s">
        <v>250</v>
      </c>
      <c r="F418" s="7">
        <v>1355</v>
      </c>
      <c r="G418" s="8">
        <v>0.46875</v>
      </c>
      <c r="H418" s="8">
        <v>0.50694444444444442</v>
      </c>
      <c r="I418" s="7">
        <v>40</v>
      </c>
      <c r="J418" s="7">
        <v>30</v>
      </c>
      <c r="K418" s="7">
        <v>10</v>
      </c>
      <c r="L418" s="7">
        <v>75</v>
      </c>
      <c r="M418" s="1" t="e">
        <f>VLOOKUP(Tabla18[[#This Row],[COD]],Circuitos[],2,0)</f>
        <v>#N/A</v>
      </c>
    </row>
    <row r="419" spans="1:13">
      <c r="A419" s="9" t="str">
        <f>Tabla18[[#This Row],[DIA]]&amp;"-"&amp;Tabla18[[#This Row],[NUM]]</f>
        <v>45788-1881</v>
      </c>
      <c r="B419" s="6">
        <v>45788</v>
      </c>
      <c r="C419" s="7" t="s">
        <v>13</v>
      </c>
      <c r="D419" s="7" t="s">
        <v>341</v>
      </c>
      <c r="E419" s="7" t="s">
        <v>250</v>
      </c>
      <c r="F419" s="7">
        <v>1881</v>
      </c>
      <c r="G419" s="8">
        <v>0.29166666666666669</v>
      </c>
      <c r="H419" s="8">
        <v>0.35416666666666669</v>
      </c>
      <c r="I419" s="7">
        <v>44</v>
      </c>
      <c r="J419" s="7">
        <v>12</v>
      </c>
      <c r="K419" s="7">
        <v>32</v>
      </c>
      <c r="L419" s="7">
        <v>27.272727272727273</v>
      </c>
      <c r="M419" s="1" t="e">
        <f>VLOOKUP(Tabla18[[#This Row],[COD]],Circuitos[],2,0)</f>
        <v>#N/A</v>
      </c>
    </row>
    <row r="420" spans="1:13">
      <c r="A420" s="9" t="str">
        <f>Tabla18[[#This Row],[DIA]]&amp;"-"&amp;Tabla18[[#This Row],[NUM]]</f>
        <v>45788-1858</v>
      </c>
      <c r="B420" s="6">
        <v>45788</v>
      </c>
      <c r="C420" s="7" t="s">
        <v>13</v>
      </c>
      <c r="D420" s="7" t="s">
        <v>147</v>
      </c>
      <c r="E420" s="7" t="s">
        <v>181</v>
      </c>
      <c r="F420" s="7">
        <v>1858</v>
      </c>
      <c r="G420" s="8">
        <v>0.49652777777777779</v>
      </c>
      <c r="H420" s="8">
        <v>0.71527777777777779</v>
      </c>
      <c r="I420" s="7">
        <v>25</v>
      </c>
      <c r="J420" s="7">
        <v>24</v>
      </c>
      <c r="K420" s="7">
        <v>1</v>
      </c>
      <c r="L420" s="7">
        <v>96</v>
      </c>
      <c r="M420" s="1" t="e">
        <f>VLOOKUP(Tabla18[[#This Row],[COD]],Circuitos[],2,0)</f>
        <v>#N/A</v>
      </c>
    </row>
    <row r="421" spans="1:13">
      <c r="A421" s="9" t="str">
        <f>Tabla18[[#This Row],[DIA]]&amp;"-"&amp;Tabla18[[#This Row],[NUM]]</f>
        <v>45788-787</v>
      </c>
      <c r="B421" s="6">
        <v>45788</v>
      </c>
      <c r="C421" s="7" t="s">
        <v>13</v>
      </c>
      <c r="D421" s="7" t="s">
        <v>358</v>
      </c>
      <c r="E421" s="7" t="s">
        <v>278</v>
      </c>
      <c r="F421" s="7">
        <v>787</v>
      </c>
      <c r="G421" s="8">
        <v>0.75694444444444442</v>
      </c>
      <c r="H421" s="8">
        <v>0.96180555555555558</v>
      </c>
      <c r="I421" s="7">
        <v>45</v>
      </c>
      <c r="J421" s="7">
        <v>37</v>
      </c>
      <c r="K421" s="7">
        <v>8</v>
      </c>
      <c r="L421" s="7">
        <v>82.222222222222229</v>
      </c>
      <c r="M421" s="1" t="str">
        <f>VLOOKUP(Tabla18[[#This Row],[COD]],Circuitos[],2,0)</f>
        <v>Rumania, Transilvania, Cárpatos y Bucovina</v>
      </c>
    </row>
    <row r="422" spans="1:13">
      <c r="A422" s="9" t="str">
        <f>Tabla18[[#This Row],[DIA]]&amp;"-"&amp;Tabla18[[#This Row],[NUM]]</f>
        <v>45788-686</v>
      </c>
      <c r="B422" s="6">
        <v>45788</v>
      </c>
      <c r="C422" s="7" t="s">
        <v>13</v>
      </c>
      <c r="D422" s="7" t="s">
        <v>291</v>
      </c>
      <c r="E422" s="7" t="s">
        <v>292</v>
      </c>
      <c r="F422" s="7">
        <v>686</v>
      </c>
      <c r="G422" s="8">
        <v>0.71527777777777779</v>
      </c>
      <c r="H422" s="8">
        <v>0.92013888888888884</v>
      </c>
      <c r="I422" s="7">
        <v>26</v>
      </c>
      <c r="J422" s="7">
        <v>15</v>
      </c>
      <c r="K422" s="7">
        <v>11</v>
      </c>
      <c r="L422" s="7">
        <v>57.692307692307693</v>
      </c>
      <c r="M422" s="1" t="e">
        <f>VLOOKUP(Tabla18[[#This Row],[COD]],Circuitos[],2,0)</f>
        <v>#N/A</v>
      </c>
    </row>
    <row r="423" spans="1:13">
      <c r="A423" s="9" t="str">
        <f>Tabla18[[#This Row],[DIA]]&amp;"-"&amp;Tabla18[[#This Row],[NUM]]</f>
        <v>45788-472</v>
      </c>
      <c r="B423" s="6">
        <v>45788</v>
      </c>
      <c r="C423" s="7" t="s">
        <v>13</v>
      </c>
      <c r="D423" s="7" t="s">
        <v>294</v>
      </c>
      <c r="E423" s="7" t="s">
        <v>295</v>
      </c>
      <c r="F423" s="7">
        <v>472</v>
      </c>
      <c r="G423" s="8">
        <v>0.4236111111111111</v>
      </c>
      <c r="H423" s="8">
        <v>0.61111111111111116</v>
      </c>
      <c r="I423" s="7">
        <v>40</v>
      </c>
      <c r="J423" s="7">
        <v>19</v>
      </c>
      <c r="K423" s="7">
        <v>21</v>
      </c>
      <c r="L423" s="7">
        <v>47.5</v>
      </c>
      <c r="M423" s="1" t="e">
        <f>VLOOKUP(Tabla18[[#This Row],[COD]],Circuitos[],2,0)</f>
        <v>#N/A</v>
      </c>
    </row>
    <row r="424" spans="1:13">
      <c r="A424" s="9" t="str">
        <f>Tabla18[[#This Row],[DIA]]&amp;"-"&amp;Tabla18[[#This Row],[NUM]]</f>
        <v>45788-788</v>
      </c>
      <c r="B424" s="6">
        <v>45788</v>
      </c>
      <c r="C424" s="7" t="s">
        <v>358</v>
      </c>
      <c r="D424" s="7" t="s">
        <v>36</v>
      </c>
      <c r="E424" s="7" t="s">
        <v>278</v>
      </c>
      <c r="F424" s="7">
        <v>788</v>
      </c>
      <c r="G424" s="8">
        <v>0.99652777777777779</v>
      </c>
      <c r="H424" s="8">
        <v>9.375E-2</v>
      </c>
      <c r="I424" s="7">
        <v>45</v>
      </c>
      <c r="J424" s="7">
        <v>2</v>
      </c>
      <c r="K424" s="7">
        <v>43</v>
      </c>
      <c r="L424" s="7">
        <v>4.4444444444444446</v>
      </c>
      <c r="M424" s="1" t="e">
        <f>VLOOKUP(Tabla18[[#This Row],[COD]],Circuitos[],2,0)</f>
        <v>#N/A</v>
      </c>
    </row>
    <row r="425" spans="1:13">
      <c r="A425" s="9" t="str">
        <f>Tabla18[[#This Row],[DIA]]&amp;"-"&amp;Tabla18[[#This Row],[NUM]]</f>
        <v>45788-808</v>
      </c>
      <c r="B425" s="6">
        <v>45788</v>
      </c>
      <c r="C425" s="7" t="s">
        <v>236</v>
      </c>
      <c r="D425" s="7" t="s">
        <v>13</v>
      </c>
      <c r="E425" s="7" t="s">
        <v>250</v>
      </c>
      <c r="F425" s="7">
        <v>808</v>
      </c>
      <c r="G425" s="8">
        <v>0.51736111111111116</v>
      </c>
      <c r="H425" s="8">
        <v>0.64930555555555558</v>
      </c>
      <c r="I425" s="7">
        <v>45</v>
      </c>
      <c r="J425" s="7">
        <v>45</v>
      </c>
      <c r="K425" s="7">
        <v>0</v>
      </c>
      <c r="L425" s="7">
        <v>100</v>
      </c>
      <c r="M425" s="1" t="e">
        <f>VLOOKUP(Tabla18[[#This Row],[COD]],Circuitos[],2,0)</f>
        <v>#N/A</v>
      </c>
    </row>
    <row r="426" spans="1:13">
      <c r="A426" s="9" t="str">
        <f>Tabla18[[#This Row],[DIA]]&amp;"-"&amp;Tabla18[[#This Row],[NUM]]</f>
        <v>45788-349</v>
      </c>
      <c r="B426" s="6">
        <v>45788</v>
      </c>
      <c r="C426" s="7" t="s">
        <v>291</v>
      </c>
      <c r="D426" s="7" t="s">
        <v>214</v>
      </c>
      <c r="E426" s="7" t="s">
        <v>292</v>
      </c>
      <c r="F426" s="7">
        <v>349</v>
      </c>
      <c r="G426" s="8">
        <v>0.96875</v>
      </c>
      <c r="H426" s="8">
        <v>0.99930555555555556</v>
      </c>
      <c r="I426" s="7">
        <v>26</v>
      </c>
      <c r="J426" s="7">
        <v>15</v>
      </c>
      <c r="K426" s="7">
        <v>11</v>
      </c>
      <c r="L426" s="7">
        <v>57.692307692307693</v>
      </c>
      <c r="M426" s="1" t="e">
        <f>VLOOKUP(Tabla18[[#This Row],[COD]],Circuitos[],2,0)</f>
        <v>#N/A</v>
      </c>
    </row>
    <row r="427" spans="1:13">
      <c r="A427" s="9" t="str">
        <f>Tabla18[[#This Row],[DIA]]&amp;"-"&amp;Tabla18[[#This Row],[NUM]]</f>
        <v>45788-898</v>
      </c>
      <c r="B427" s="6">
        <v>45788</v>
      </c>
      <c r="C427" s="7" t="s">
        <v>277</v>
      </c>
      <c r="D427" s="7" t="s">
        <v>13</v>
      </c>
      <c r="E427" s="7" t="s">
        <v>278</v>
      </c>
      <c r="F427" s="7">
        <v>898</v>
      </c>
      <c r="G427" s="8">
        <v>0.28125</v>
      </c>
      <c r="H427" s="8">
        <v>0.51041666666666663</v>
      </c>
      <c r="I427" s="7">
        <v>80</v>
      </c>
      <c r="J427" s="7">
        <v>61</v>
      </c>
      <c r="K427" s="7">
        <v>19</v>
      </c>
      <c r="L427" s="7">
        <v>76.25</v>
      </c>
      <c r="M427" s="1" t="e">
        <f>VLOOKUP(Tabla18[[#This Row],[COD]],Circuitos[],2,0)</f>
        <v>#N/A</v>
      </c>
    </row>
    <row r="428" spans="1:13">
      <c r="A428" s="9" t="str">
        <f>Tabla18[[#This Row],[DIA]]&amp;"-"&amp;Tabla18[[#This Row],[NUM]]</f>
        <v>45788-1302</v>
      </c>
      <c r="B428" s="6">
        <v>45788</v>
      </c>
      <c r="C428" s="7" t="s">
        <v>22</v>
      </c>
      <c r="D428" s="7" t="s">
        <v>147</v>
      </c>
      <c r="E428" s="7" t="s">
        <v>181</v>
      </c>
      <c r="F428" s="7">
        <v>1302</v>
      </c>
      <c r="G428" s="8">
        <v>0.4826388888888889</v>
      </c>
      <c r="H428" s="8">
        <v>0.69097222222222221</v>
      </c>
      <c r="I428" s="7">
        <v>9</v>
      </c>
      <c r="J428" s="7">
        <v>9</v>
      </c>
      <c r="K428" s="7">
        <v>0</v>
      </c>
      <c r="L428" s="7">
        <v>100</v>
      </c>
      <c r="M428" s="1" t="e">
        <f>VLOOKUP(Tabla18[[#This Row],[COD]],Circuitos[],2,0)</f>
        <v>#N/A</v>
      </c>
    </row>
    <row r="429" spans="1:13">
      <c r="A429" s="9" t="str">
        <f>Tabla18[[#This Row],[DIA]]&amp;"-"&amp;Tabla18[[#This Row],[NUM]]</f>
        <v>45789-920</v>
      </c>
      <c r="B429" s="6">
        <v>45789</v>
      </c>
      <c r="C429" s="7" t="s">
        <v>185</v>
      </c>
      <c r="D429" s="7" t="s">
        <v>13</v>
      </c>
      <c r="E429" s="7" t="s">
        <v>186</v>
      </c>
      <c r="F429" s="7">
        <v>920</v>
      </c>
      <c r="G429" s="8">
        <v>0.63888888888888884</v>
      </c>
      <c r="H429" s="8">
        <v>0.78125</v>
      </c>
      <c r="I429" s="7">
        <v>40</v>
      </c>
      <c r="J429" s="7">
        <v>40</v>
      </c>
      <c r="K429" s="7">
        <v>0</v>
      </c>
      <c r="L429" s="7">
        <v>100</v>
      </c>
      <c r="M429" s="1" t="e">
        <f>VLOOKUP(Tabla18[[#This Row],[COD]],Circuitos[],2,0)</f>
        <v>#N/A</v>
      </c>
    </row>
    <row r="430" spans="1:13">
      <c r="A430" s="9" t="str">
        <f>Tabla18[[#This Row],[DIA]]&amp;"-"&amp;Tabla18[[#This Row],[NUM]]</f>
        <v>45789-1144</v>
      </c>
      <c r="B430" s="6">
        <v>45789</v>
      </c>
      <c r="C430" s="7" t="s">
        <v>192</v>
      </c>
      <c r="D430" s="7" t="s">
        <v>37</v>
      </c>
      <c r="E430" s="7" t="s">
        <v>193</v>
      </c>
      <c r="F430" s="7">
        <v>1144</v>
      </c>
      <c r="G430" s="8">
        <v>0.67708333333333337</v>
      </c>
      <c r="H430" s="8">
        <v>0.76736111111111116</v>
      </c>
      <c r="I430" s="7">
        <v>12</v>
      </c>
      <c r="J430" s="7">
        <v>12</v>
      </c>
      <c r="K430" s="7">
        <v>0</v>
      </c>
      <c r="L430" s="7">
        <v>100</v>
      </c>
      <c r="M430" s="1" t="e">
        <f>VLOOKUP(Tabla18[[#This Row],[COD]],Circuitos[],2,0)</f>
        <v>#N/A</v>
      </c>
    </row>
    <row r="431" spans="1:13">
      <c r="A431" s="9" t="str">
        <f>Tabla18[[#This Row],[DIA]]&amp;"-"&amp;Tabla18[[#This Row],[NUM]]</f>
        <v>45789-1328</v>
      </c>
      <c r="B431" s="6">
        <v>45789</v>
      </c>
      <c r="C431" s="7" t="s">
        <v>192</v>
      </c>
      <c r="D431" s="7" t="s">
        <v>13</v>
      </c>
      <c r="E431" s="7" t="s">
        <v>250</v>
      </c>
      <c r="F431" s="7">
        <v>1328</v>
      </c>
      <c r="G431" s="8">
        <v>0.50694444444444442</v>
      </c>
      <c r="H431" s="8">
        <v>0.625</v>
      </c>
      <c r="I431" s="7">
        <v>45</v>
      </c>
      <c r="J431" s="7">
        <v>45</v>
      </c>
      <c r="K431" s="7">
        <v>0</v>
      </c>
      <c r="L431" s="7">
        <v>100</v>
      </c>
      <c r="M431" s="1" t="e">
        <f>VLOOKUP(Tabla18[[#This Row],[COD]],Circuitos[],2,0)</f>
        <v>#N/A</v>
      </c>
    </row>
    <row r="432" spans="1:13">
      <c r="A432" s="9" t="str">
        <f>Tabla18[[#This Row],[DIA]]&amp;"-"&amp;Tabla18[[#This Row],[NUM]]</f>
        <v>45789-1003</v>
      </c>
      <c r="B432" s="6">
        <v>45789</v>
      </c>
      <c r="C432" s="7" t="s">
        <v>183</v>
      </c>
      <c r="D432" s="7" t="s">
        <v>173</v>
      </c>
      <c r="E432" s="7" t="s">
        <v>174</v>
      </c>
      <c r="F432" s="7">
        <v>1003</v>
      </c>
      <c r="G432" s="8">
        <v>0.81944444444444442</v>
      </c>
      <c r="H432" s="8">
        <v>0.85416666666666663</v>
      </c>
      <c r="I432" s="7">
        <v>10</v>
      </c>
      <c r="J432" s="7">
        <v>2</v>
      </c>
      <c r="K432" s="7">
        <v>8</v>
      </c>
      <c r="L432" s="7">
        <v>20</v>
      </c>
      <c r="M432" s="1" t="e">
        <f>VLOOKUP(Tabla18[[#This Row],[COD]],Circuitos[],2,0)</f>
        <v>#N/A</v>
      </c>
    </row>
    <row r="433" spans="1:13">
      <c r="A433" s="9" t="str">
        <f>Tabla18[[#This Row],[DIA]]&amp;"-"&amp;Tabla18[[#This Row],[NUM]]</f>
        <v>45789-649</v>
      </c>
      <c r="B433" s="6">
        <v>45789</v>
      </c>
      <c r="C433" s="7" t="s">
        <v>13</v>
      </c>
      <c r="D433" s="7" t="s">
        <v>252</v>
      </c>
      <c r="E433" s="7" t="s">
        <v>250</v>
      </c>
      <c r="F433" s="7">
        <v>649</v>
      </c>
      <c r="G433" s="8">
        <v>0.47916666666666669</v>
      </c>
      <c r="H433" s="8">
        <v>0.57986111111111116</v>
      </c>
      <c r="I433" s="7">
        <v>45</v>
      </c>
      <c r="J433" s="7">
        <v>45</v>
      </c>
      <c r="K433" s="7">
        <v>0</v>
      </c>
      <c r="L433" s="7">
        <v>100</v>
      </c>
      <c r="M433" s="1" t="e">
        <f>VLOOKUP(Tabla18[[#This Row],[COD]],Circuitos[],2,0)</f>
        <v>#N/A</v>
      </c>
    </row>
    <row r="434" spans="1:13">
      <c r="A434" s="9" t="str">
        <f>Tabla18[[#This Row],[DIA]]&amp;"-"&amp;Tabla18[[#This Row],[NUM]]</f>
        <v>45789-1683</v>
      </c>
      <c r="B434" s="6">
        <v>45789</v>
      </c>
      <c r="C434" s="7" t="s">
        <v>13</v>
      </c>
      <c r="D434" s="7" t="s">
        <v>147</v>
      </c>
      <c r="E434" s="7" t="s">
        <v>475</v>
      </c>
      <c r="F434" s="7">
        <v>1683</v>
      </c>
      <c r="G434" s="8">
        <v>0.38194444444444442</v>
      </c>
      <c r="H434" s="8">
        <v>0.57986111111111116</v>
      </c>
      <c r="I434" s="7">
        <v>30</v>
      </c>
      <c r="J434" s="7">
        <v>0</v>
      </c>
      <c r="K434" s="7">
        <v>30</v>
      </c>
      <c r="L434" s="7">
        <v>0</v>
      </c>
      <c r="M434" s="1" t="e">
        <f>VLOOKUP(Tabla18[[#This Row],[COD]],Circuitos[],2,0)</f>
        <v>#N/A</v>
      </c>
    </row>
    <row r="435" spans="1:13">
      <c r="A435" s="9" t="str">
        <f>Tabla18[[#This Row],[DIA]]&amp;"-"&amp;Tabla18[[#This Row],[NUM]]</f>
        <v>45789-1002</v>
      </c>
      <c r="B435" s="6">
        <v>45789</v>
      </c>
      <c r="C435" s="7" t="s">
        <v>13</v>
      </c>
      <c r="D435" s="7" t="s">
        <v>183</v>
      </c>
      <c r="E435" s="7" t="s">
        <v>174</v>
      </c>
      <c r="F435" s="7">
        <v>1002</v>
      </c>
      <c r="G435" s="8">
        <v>0.52777777777777779</v>
      </c>
      <c r="H435" s="8">
        <v>0.77777777777777779</v>
      </c>
      <c r="I435" s="7">
        <v>10</v>
      </c>
      <c r="J435" s="7">
        <v>0</v>
      </c>
      <c r="K435" s="7">
        <v>10</v>
      </c>
      <c r="L435" s="7">
        <v>0</v>
      </c>
      <c r="M435" s="1" t="str">
        <f>VLOOKUP(Tabla18[[#This Row],[COD]],Circuitos[],2,0)</f>
        <v>Programas de Egipto</v>
      </c>
    </row>
    <row r="436" spans="1:13">
      <c r="A436" s="9" t="str">
        <f>Tabla18[[#This Row],[DIA]]&amp;"-"&amp;Tabla18[[#This Row],[NUM]]</f>
        <v>45789-1852</v>
      </c>
      <c r="B436" s="6">
        <v>45789</v>
      </c>
      <c r="C436" s="7" t="s">
        <v>241</v>
      </c>
      <c r="D436" s="7" t="s">
        <v>13</v>
      </c>
      <c r="E436" s="7" t="s">
        <v>250</v>
      </c>
      <c r="F436" s="7">
        <v>1852</v>
      </c>
      <c r="G436" s="8">
        <v>0.55902777777777779</v>
      </c>
      <c r="H436" s="8">
        <v>0.68402777777777779</v>
      </c>
      <c r="I436" s="7">
        <v>36</v>
      </c>
      <c r="J436" s="7">
        <v>16</v>
      </c>
      <c r="K436" s="7">
        <v>20</v>
      </c>
      <c r="L436" s="7">
        <v>44.444444444444443</v>
      </c>
      <c r="M436" s="1" t="e">
        <f>VLOOKUP(Tabla18[[#This Row],[COD]],Circuitos[],2,0)</f>
        <v>#N/A</v>
      </c>
    </row>
    <row r="437" spans="1:13">
      <c r="A437" s="9" t="str">
        <f>Tabla18[[#This Row],[DIA]]&amp;"-"&amp;Tabla18[[#This Row],[NUM]]</f>
        <v>45790-3704</v>
      </c>
      <c r="B437" s="6">
        <v>45790</v>
      </c>
      <c r="C437" s="7" t="s">
        <v>36</v>
      </c>
      <c r="D437" s="7" t="s">
        <v>201</v>
      </c>
      <c r="E437" s="7" t="s">
        <v>202</v>
      </c>
      <c r="F437" s="7">
        <v>3704</v>
      </c>
      <c r="G437" s="8">
        <v>0.63194444444444442</v>
      </c>
      <c r="H437" s="8">
        <v>0.71875</v>
      </c>
      <c r="I437" s="7">
        <v>12</v>
      </c>
      <c r="J437" s="7">
        <v>9</v>
      </c>
      <c r="K437" s="7">
        <v>3</v>
      </c>
      <c r="L437" s="7">
        <v>75</v>
      </c>
      <c r="M437" s="1" t="e">
        <f>VLOOKUP(Tabla18[[#This Row],[COD]],Circuitos[],2,0)</f>
        <v>#N/A</v>
      </c>
    </row>
    <row r="438" spans="1:13">
      <c r="A438" s="9" t="str">
        <f>Tabla18[[#This Row],[DIA]]&amp;"-"&amp;Tabla18[[#This Row],[NUM]]</f>
        <v>45790-934</v>
      </c>
      <c r="B438" s="6">
        <v>45790</v>
      </c>
      <c r="C438" s="7" t="s">
        <v>209</v>
      </c>
      <c r="D438" s="7" t="s">
        <v>13</v>
      </c>
      <c r="E438" s="7" t="s">
        <v>250</v>
      </c>
      <c r="F438" s="7">
        <v>934</v>
      </c>
      <c r="G438" s="8">
        <v>0.52430555555555558</v>
      </c>
      <c r="H438" s="8">
        <v>0.65277777777777779</v>
      </c>
      <c r="I438" s="7">
        <v>45</v>
      </c>
      <c r="J438" s="7">
        <v>45</v>
      </c>
      <c r="K438" s="7">
        <v>0</v>
      </c>
      <c r="L438" s="7">
        <v>100</v>
      </c>
      <c r="M438" s="1" t="e">
        <f>VLOOKUP(Tabla18[[#This Row],[COD]],Circuitos[],2,0)</f>
        <v>#N/A</v>
      </c>
    </row>
    <row r="439" spans="1:13">
      <c r="A439" s="9" t="str">
        <f>Tabla18[[#This Row],[DIA]]&amp;"-"&amp;Tabla18[[#This Row],[NUM]]</f>
        <v>45790-1916</v>
      </c>
      <c r="B439" s="6">
        <v>45790</v>
      </c>
      <c r="C439" s="7" t="s">
        <v>313</v>
      </c>
      <c r="D439" s="7" t="s">
        <v>13</v>
      </c>
      <c r="E439" s="7" t="s">
        <v>250</v>
      </c>
      <c r="F439" s="7">
        <v>1916</v>
      </c>
      <c r="G439" s="8">
        <v>0.50347222222222221</v>
      </c>
      <c r="H439" s="8">
        <v>0.66666666666666663</v>
      </c>
      <c r="I439" s="7">
        <v>45</v>
      </c>
      <c r="J439" s="7">
        <v>45</v>
      </c>
      <c r="K439" s="7">
        <v>0</v>
      </c>
      <c r="L439" s="7">
        <v>100</v>
      </c>
      <c r="M439" s="1" t="e">
        <f>VLOOKUP(Tabla18[[#This Row],[COD]],Circuitos[],2,0)</f>
        <v>#N/A</v>
      </c>
    </row>
    <row r="440" spans="1:13">
      <c r="A440" s="9" t="str">
        <f>Tabla18[[#This Row],[DIA]]&amp;"-"&amp;Tabla18[[#This Row],[NUM]]</f>
        <v>45790-652</v>
      </c>
      <c r="B440" s="6">
        <v>45790</v>
      </c>
      <c r="C440" s="7" t="s">
        <v>252</v>
      </c>
      <c r="D440" s="7" t="s">
        <v>13</v>
      </c>
      <c r="E440" s="7" t="s">
        <v>250</v>
      </c>
      <c r="F440" s="7">
        <v>652</v>
      </c>
      <c r="G440" s="8">
        <v>0.68055555555555558</v>
      </c>
      <c r="H440" s="8">
        <v>0.78819444444444442</v>
      </c>
      <c r="I440" s="7">
        <v>45</v>
      </c>
      <c r="J440" s="7">
        <v>45</v>
      </c>
      <c r="K440" s="7">
        <v>0</v>
      </c>
      <c r="L440" s="7">
        <v>100</v>
      </c>
      <c r="M440" s="1" t="e">
        <f>VLOOKUP(Tabla18[[#This Row],[COD]],Circuitos[],2,0)</f>
        <v>#N/A</v>
      </c>
    </row>
    <row r="441" spans="1:13">
      <c r="A441" s="9" t="str">
        <f>Tabla18[[#This Row],[DIA]]&amp;"-"&amp;Tabla18[[#This Row],[NUM]]</f>
        <v>45790-727</v>
      </c>
      <c r="B441" s="6">
        <v>45790</v>
      </c>
      <c r="C441" s="7" t="s">
        <v>13</v>
      </c>
      <c r="D441" s="7" t="s">
        <v>103</v>
      </c>
      <c r="E441" s="7" t="s">
        <v>482</v>
      </c>
      <c r="F441" s="7">
        <v>727</v>
      </c>
      <c r="G441" s="8">
        <v>0.80555555555555558</v>
      </c>
      <c r="H441" s="8">
        <v>0.27083333333333331</v>
      </c>
      <c r="I441" s="7">
        <v>1</v>
      </c>
      <c r="J441" s="7">
        <v>1</v>
      </c>
      <c r="K441" s="7">
        <v>0</v>
      </c>
      <c r="L441" s="7">
        <v>100</v>
      </c>
      <c r="M441" s="1" t="e">
        <f>VLOOKUP(Tabla18[[#This Row],[COD]],Circuitos[],2,0)</f>
        <v>#N/A</v>
      </c>
    </row>
    <row r="442" spans="1:13">
      <c r="A442" s="9" t="str">
        <f>Tabla18[[#This Row],[DIA]]&amp;"-"&amp;Tabla18[[#This Row],[NUM]]</f>
        <v>45790-833</v>
      </c>
      <c r="B442" s="6">
        <v>45790</v>
      </c>
      <c r="C442" s="7" t="s">
        <v>13</v>
      </c>
      <c r="D442" s="7" t="s">
        <v>484</v>
      </c>
      <c r="E442" s="7" t="s">
        <v>250</v>
      </c>
      <c r="F442" s="7">
        <v>833</v>
      </c>
      <c r="G442" s="8">
        <v>0.44444444444444442</v>
      </c>
      <c r="H442" s="8">
        <v>0.63541666666666663</v>
      </c>
      <c r="I442" s="7">
        <v>45</v>
      </c>
      <c r="J442" s="7">
        <v>45</v>
      </c>
      <c r="K442" s="7">
        <v>0</v>
      </c>
      <c r="L442" s="7">
        <v>100</v>
      </c>
      <c r="M442" s="1" t="e">
        <f>VLOOKUP(Tabla18[[#This Row],[COD]],Circuitos[],2,0)</f>
        <v>#N/A</v>
      </c>
    </row>
    <row r="443" spans="1:13">
      <c r="A443" s="9" t="str">
        <f>Tabla18[[#This Row],[DIA]]&amp;"-"&amp;Tabla18[[#This Row],[NUM]]</f>
        <v>45790-597</v>
      </c>
      <c r="B443" s="6">
        <v>45790</v>
      </c>
      <c r="C443" s="7" t="s">
        <v>13</v>
      </c>
      <c r="D443" s="7" t="s">
        <v>201</v>
      </c>
      <c r="E443" s="7" t="s">
        <v>250</v>
      </c>
      <c r="F443" s="7">
        <v>597</v>
      </c>
      <c r="G443" s="8">
        <v>0.37847222222222221</v>
      </c>
      <c r="H443" s="8">
        <v>0.47569444444444442</v>
      </c>
      <c r="I443" s="7">
        <v>45</v>
      </c>
      <c r="J443" s="7">
        <v>26</v>
      </c>
      <c r="K443" s="7">
        <v>19</v>
      </c>
      <c r="L443" s="7">
        <v>57.777777777777779</v>
      </c>
      <c r="M443" s="1" t="e">
        <f>VLOOKUP(Tabla18[[#This Row],[COD]],Circuitos[],2,0)</f>
        <v>#N/A</v>
      </c>
    </row>
    <row r="444" spans="1:13">
      <c r="A444" s="9" t="str">
        <f>Tabla18[[#This Row],[DIA]]&amp;"-"&amp;Tabla18[[#This Row],[NUM]]</f>
        <v>45790-601</v>
      </c>
      <c r="B444" s="6">
        <v>45790</v>
      </c>
      <c r="C444" s="7" t="s">
        <v>13</v>
      </c>
      <c r="D444" s="7" t="s">
        <v>201</v>
      </c>
      <c r="E444" s="7" t="s">
        <v>250</v>
      </c>
      <c r="F444" s="7">
        <v>601</v>
      </c>
      <c r="G444" s="8">
        <v>0.69097222222222221</v>
      </c>
      <c r="H444" s="8">
        <v>0.78819444444444442</v>
      </c>
      <c r="I444" s="7">
        <v>50</v>
      </c>
      <c r="J444" s="7">
        <v>0</v>
      </c>
      <c r="K444" s="7">
        <v>50</v>
      </c>
      <c r="L444" s="7">
        <v>0</v>
      </c>
      <c r="M444" s="1" t="e">
        <f>VLOOKUP(Tabla18[[#This Row],[COD]],Circuitos[],2,0)</f>
        <v>#N/A</v>
      </c>
    </row>
    <row r="445" spans="1:13">
      <c r="A445" s="9" t="str">
        <f>Tabla18[[#This Row],[DIA]]&amp;"-"&amp;Tabla18[[#This Row],[NUM]]</f>
        <v>45790-1915</v>
      </c>
      <c r="B445" s="6">
        <v>45790</v>
      </c>
      <c r="C445" s="7" t="s">
        <v>13</v>
      </c>
      <c r="D445" s="7" t="s">
        <v>313</v>
      </c>
      <c r="E445" s="7" t="s">
        <v>250</v>
      </c>
      <c r="F445" s="7">
        <v>1915</v>
      </c>
      <c r="G445" s="8">
        <v>0.39930555555555558</v>
      </c>
      <c r="H445" s="8">
        <v>0.47569444444444442</v>
      </c>
      <c r="I445" s="7">
        <v>41</v>
      </c>
      <c r="J445" s="7">
        <v>41</v>
      </c>
      <c r="K445" s="7">
        <v>0</v>
      </c>
      <c r="L445" s="7">
        <v>100</v>
      </c>
      <c r="M445" s="1" t="e">
        <f>VLOOKUP(Tabla18[[#This Row],[COD]],Circuitos[],2,0)</f>
        <v>#N/A</v>
      </c>
    </row>
    <row r="446" spans="1:13">
      <c r="A446" s="9" t="str">
        <f>Tabla18[[#This Row],[DIA]]&amp;"-"&amp;Tabla18[[#This Row],[NUM]]</f>
        <v>45790-761</v>
      </c>
      <c r="B446" s="6">
        <v>45790</v>
      </c>
      <c r="C446" s="7" t="s">
        <v>13</v>
      </c>
      <c r="D446" s="7" t="s">
        <v>261</v>
      </c>
      <c r="E446" s="7" t="s">
        <v>278</v>
      </c>
      <c r="F446" s="7">
        <v>761</v>
      </c>
      <c r="G446" s="8">
        <v>0.67361111111111116</v>
      </c>
      <c r="H446" s="8">
        <v>0.77777777777777779</v>
      </c>
      <c r="I446" s="7">
        <v>45</v>
      </c>
      <c r="J446" s="7">
        <v>36</v>
      </c>
      <c r="K446" s="7">
        <v>9</v>
      </c>
      <c r="L446" s="7">
        <v>80</v>
      </c>
      <c r="M446" s="1" t="str">
        <f>VLOOKUP(Tabla18[[#This Row],[COD]],Circuitos[],2,0)</f>
        <v>Sicilia Mágica "I"</v>
      </c>
    </row>
    <row r="447" spans="1:13">
      <c r="A447" s="9" t="str">
        <f>Tabla18[[#This Row],[DIA]]&amp;"-"&amp;Tabla18[[#This Row],[NUM]]</f>
        <v>45790-941</v>
      </c>
      <c r="B447" s="6">
        <v>45790</v>
      </c>
      <c r="C447" s="7" t="s">
        <v>13</v>
      </c>
      <c r="D447" s="7" t="s">
        <v>254</v>
      </c>
      <c r="E447" s="7" t="s">
        <v>250</v>
      </c>
      <c r="F447" s="7">
        <v>941</v>
      </c>
      <c r="G447" s="8">
        <v>0.66666666666666663</v>
      </c>
      <c r="H447" s="8">
        <v>0.78125</v>
      </c>
      <c r="I447" s="7">
        <v>45</v>
      </c>
      <c r="J447" s="7">
        <v>44</v>
      </c>
      <c r="K447" s="7">
        <v>1</v>
      </c>
      <c r="L447" s="7">
        <v>97.777777777777771</v>
      </c>
      <c r="M447" s="1" t="e">
        <f>VLOOKUP(Tabla18[[#This Row],[COD]],Circuitos[],2,0)</f>
        <v>#N/A</v>
      </c>
    </row>
    <row r="448" spans="1:13">
      <c r="A448" s="9" t="str">
        <f>Tabla18[[#This Row],[DIA]]&amp;"-"&amp;Tabla18[[#This Row],[NUM]]</f>
        <v>45790-762</v>
      </c>
      <c r="B448" s="6">
        <v>45790</v>
      </c>
      <c r="C448" s="7" t="s">
        <v>261</v>
      </c>
      <c r="D448" s="7" t="s">
        <v>13</v>
      </c>
      <c r="E448" s="7" t="s">
        <v>278</v>
      </c>
      <c r="F448" s="7">
        <v>762</v>
      </c>
      <c r="G448" s="8">
        <v>0.81944444444444442</v>
      </c>
      <c r="H448" s="8">
        <v>0.92708333333333337</v>
      </c>
      <c r="I448" s="7">
        <v>45</v>
      </c>
      <c r="J448" s="7">
        <v>45</v>
      </c>
      <c r="K448" s="7">
        <v>0</v>
      </c>
      <c r="L448" s="7">
        <v>100</v>
      </c>
      <c r="M448" s="1" t="e">
        <f>VLOOKUP(Tabla18[[#This Row],[COD]],Circuitos[],2,0)</f>
        <v>#N/A</v>
      </c>
    </row>
    <row r="449" spans="1:13">
      <c r="A449" s="9" t="str">
        <f>Tabla18[[#This Row],[DIA]]&amp;"-"&amp;Tabla18[[#This Row],[NUM]]</f>
        <v>45790-437</v>
      </c>
      <c r="B449" s="6">
        <v>45790</v>
      </c>
      <c r="C449" s="7" t="s">
        <v>394</v>
      </c>
      <c r="D449" s="7" t="s">
        <v>36</v>
      </c>
      <c r="E449" s="7" t="s">
        <v>395</v>
      </c>
      <c r="F449" s="7">
        <v>437</v>
      </c>
      <c r="G449" s="8">
        <v>0.3888888888888889</v>
      </c>
      <c r="H449" s="8">
        <v>0.52083333333333337</v>
      </c>
      <c r="I449" s="7">
        <v>11</v>
      </c>
      <c r="J449" s="7">
        <v>11</v>
      </c>
      <c r="K449" s="7">
        <v>0</v>
      </c>
      <c r="L449" s="7">
        <v>100</v>
      </c>
      <c r="M449" s="1" t="e">
        <f>VLOOKUP(Tabla18[[#This Row],[COD]],Circuitos[],2,0)</f>
        <v>#N/A</v>
      </c>
    </row>
    <row r="450" spans="1:13">
      <c r="A450" s="9" t="str">
        <f>Tabla18[[#This Row],[DIA]]&amp;"-"&amp;Tabla18[[#This Row],[NUM]]</f>
        <v>45790-433</v>
      </c>
      <c r="B450" s="6">
        <v>45790</v>
      </c>
      <c r="C450" s="7" t="s">
        <v>394</v>
      </c>
      <c r="D450" s="7" t="s">
        <v>13</v>
      </c>
      <c r="E450" s="7" t="s">
        <v>395</v>
      </c>
      <c r="F450" s="7">
        <v>433</v>
      </c>
      <c r="G450" s="8">
        <v>0.44444444444444442</v>
      </c>
      <c r="H450" s="8">
        <v>0.60763888888888884</v>
      </c>
      <c r="I450" s="7">
        <v>15</v>
      </c>
      <c r="J450" s="7">
        <v>11</v>
      </c>
      <c r="K450" s="7">
        <v>4</v>
      </c>
      <c r="L450" s="7">
        <v>73.333333333333329</v>
      </c>
      <c r="M450" s="1" t="e">
        <f>VLOOKUP(Tabla18[[#This Row],[COD]],Circuitos[],2,0)</f>
        <v>#N/A</v>
      </c>
    </row>
    <row r="451" spans="1:13">
      <c r="A451" s="9" t="str">
        <f>Tabla18[[#This Row],[DIA]]&amp;"-"&amp;Tabla18[[#This Row],[NUM]]</f>
        <v>45791-2333</v>
      </c>
      <c r="B451" s="6">
        <v>45791</v>
      </c>
      <c r="C451" s="7" t="s">
        <v>185</v>
      </c>
      <c r="D451" s="7" t="s">
        <v>147</v>
      </c>
      <c r="E451" s="7" t="s">
        <v>181</v>
      </c>
      <c r="F451" s="7">
        <v>2333</v>
      </c>
      <c r="G451" s="8">
        <v>0.79513888888888884</v>
      </c>
      <c r="H451" s="8">
        <v>0.85763888888888884</v>
      </c>
      <c r="I451" s="7">
        <v>40</v>
      </c>
      <c r="J451" s="7">
        <v>6</v>
      </c>
      <c r="K451" s="7">
        <v>34</v>
      </c>
      <c r="L451" s="7">
        <v>15</v>
      </c>
      <c r="M451" s="1" t="e">
        <f>VLOOKUP(Tabla18[[#This Row],[COD]],Circuitos[],2,0)</f>
        <v>#N/A</v>
      </c>
    </row>
    <row r="452" spans="1:13">
      <c r="A452" s="9" t="str">
        <f>Tabla18[[#This Row],[DIA]]&amp;"-"&amp;Tabla18[[#This Row],[NUM]]</f>
        <v>45791-847</v>
      </c>
      <c r="B452" s="6">
        <v>45791</v>
      </c>
      <c r="C452" s="7" t="s">
        <v>103</v>
      </c>
      <c r="D452" s="7" t="s">
        <v>495</v>
      </c>
      <c r="E452" s="7" t="s">
        <v>482</v>
      </c>
      <c r="F452" s="7">
        <v>847</v>
      </c>
      <c r="G452" s="8">
        <v>0.34375</v>
      </c>
      <c r="H452" s="8">
        <v>0.57291666666666663</v>
      </c>
      <c r="I452" s="7">
        <v>1</v>
      </c>
      <c r="J452" s="7">
        <v>1</v>
      </c>
      <c r="K452" s="7">
        <v>0</v>
      </c>
      <c r="L452" s="7">
        <v>100</v>
      </c>
      <c r="M452" s="1" t="str">
        <f>VLOOKUP(Tabla18[[#This Row],[COD]],Circuitos[],2,0)</f>
        <v>Lo Mejor de Sudáfrica</v>
      </c>
    </row>
    <row r="453" spans="1:13">
      <c r="A453" s="9" t="str">
        <f>Tabla18[[#This Row],[DIA]]&amp;"-"&amp;Tabla18[[#This Row],[NUM]]</f>
        <v>45791-8055</v>
      </c>
      <c r="B453" s="6">
        <v>45791</v>
      </c>
      <c r="C453" s="7" t="s">
        <v>175</v>
      </c>
      <c r="D453" s="7" t="s">
        <v>173</v>
      </c>
      <c r="E453" s="7" t="s">
        <v>257</v>
      </c>
      <c r="F453" s="7">
        <v>8055</v>
      </c>
      <c r="G453" s="8">
        <v>0.5625</v>
      </c>
      <c r="H453" s="8">
        <v>0.61458333333333337</v>
      </c>
      <c r="I453" s="7">
        <v>10</v>
      </c>
      <c r="J453" s="7">
        <v>5</v>
      </c>
      <c r="K453" s="7">
        <v>5</v>
      </c>
      <c r="L453" s="7">
        <v>50</v>
      </c>
      <c r="M453" s="1" t="e">
        <f>VLOOKUP(Tabla18[[#This Row],[COD]],Circuitos[],2,0)</f>
        <v>#N/A</v>
      </c>
    </row>
    <row r="454" spans="1:13">
      <c r="A454" s="9" t="str">
        <f>Tabla18[[#This Row],[DIA]]&amp;"-"&amp;Tabla18[[#This Row],[NUM]]</f>
        <v>45791-710</v>
      </c>
      <c r="B454" s="6">
        <v>45791</v>
      </c>
      <c r="C454" s="7" t="s">
        <v>13</v>
      </c>
      <c r="D454" s="7" t="s">
        <v>153</v>
      </c>
      <c r="E454" s="7" t="s">
        <v>498</v>
      </c>
      <c r="F454" s="7">
        <v>710</v>
      </c>
      <c r="G454" s="8">
        <v>0.46180555555555558</v>
      </c>
      <c r="H454" s="8">
        <v>0.24652777777777779</v>
      </c>
      <c r="I454" s="7">
        <v>27</v>
      </c>
      <c r="J454" s="7">
        <v>27</v>
      </c>
      <c r="K454" s="7">
        <v>0</v>
      </c>
      <c r="L454" s="7">
        <v>100</v>
      </c>
      <c r="M454" s="1" t="e">
        <f>VLOOKUP(Tabla18[[#This Row],[COD]],Circuitos[],2,0)</f>
        <v>#N/A</v>
      </c>
    </row>
    <row r="455" spans="1:13">
      <c r="A455" s="9" t="str">
        <f>Tabla18[[#This Row],[DIA]]&amp;"-"&amp;Tabla18[[#This Row],[NUM]]</f>
        <v>45791-870</v>
      </c>
      <c r="B455" s="6">
        <v>45791</v>
      </c>
      <c r="C455" s="7" t="s">
        <v>321</v>
      </c>
      <c r="D455" s="7" t="s">
        <v>30</v>
      </c>
      <c r="E455" s="7" t="s">
        <v>189</v>
      </c>
      <c r="F455" s="7">
        <v>870</v>
      </c>
      <c r="G455" s="8">
        <v>0.60069444444444442</v>
      </c>
      <c r="H455" s="8">
        <v>0.69097222222222221</v>
      </c>
      <c r="I455" s="7">
        <v>189</v>
      </c>
      <c r="J455" s="7">
        <v>20</v>
      </c>
      <c r="K455" s="7">
        <v>169</v>
      </c>
      <c r="L455" s="7">
        <v>10.582010582010582</v>
      </c>
      <c r="M455" s="1" t="e">
        <f>VLOOKUP(Tabla18[[#This Row],[COD]],Circuitos[],2,0)</f>
        <v>#N/A</v>
      </c>
    </row>
    <row r="456" spans="1:13">
      <c r="A456" s="9" t="str">
        <f>Tabla18[[#This Row],[DIA]]&amp;"-"&amp;Tabla18[[#This Row],[NUM]]</f>
        <v>45791-869</v>
      </c>
      <c r="B456" s="6">
        <v>45791</v>
      </c>
      <c r="C456" s="7" t="s">
        <v>25</v>
      </c>
      <c r="D456" s="7" t="s">
        <v>321</v>
      </c>
      <c r="E456" s="7" t="s">
        <v>189</v>
      </c>
      <c r="F456" s="7">
        <v>869</v>
      </c>
      <c r="G456" s="8">
        <v>0.45833333333333331</v>
      </c>
      <c r="H456" s="8">
        <v>0.55902777777777779</v>
      </c>
      <c r="I456" s="7">
        <v>189</v>
      </c>
      <c r="J456" s="7">
        <v>20</v>
      </c>
      <c r="K456" s="7">
        <v>169</v>
      </c>
      <c r="L456" s="7">
        <v>10.582010582010582</v>
      </c>
      <c r="M456" s="1" t="str">
        <f>VLOOKUP(Tabla18[[#This Row],[COD]],Circuitos[],2,0)</f>
        <v>Bélgica y Países Bajos (AMS-BRU)</v>
      </c>
    </row>
    <row r="457" spans="1:13">
      <c r="A457" s="9" t="str">
        <f>Tabla18[[#This Row],[DIA]]&amp;"-"&amp;Tabla18[[#This Row],[NUM]]</f>
        <v>45792-686</v>
      </c>
      <c r="B457" s="6">
        <v>45792</v>
      </c>
      <c r="C457" s="7" t="s">
        <v>13</v>
      </c>
      <c r="D457" s="7" t="s">
        <v>291</v>
      </c>
      <c r="E457" s="7" t="s">
        <v>292</v>
      </c>
      <c r="F457" s="7">
        <v>686</v>
      </c>
      <c r="G457" s="8">
        <v>0.4513888888888889</v>
      </c>
      <c r="H457" s="8">
        <v>0.65625</v>
      </c>
      <c r="I457" s="7">
        <v>46</v>
      </c>
      <c r="J457" s="7">
        <v>0</v>
      </c>
      <c r="K457" s="7">
        <v>46</v>
      </c>
      <c r="L457" s="7">
        <v>0</v>
      </c>
      <c r="M457" s="1" t="e">
        <f>VLOOKUP(Tabla18[[#This Row],[COD]],Circuitos[],2,0)</f>
        <v>#N/A</v>
      </c>
    </row>
    <row r="458" spans="1:13">
      <c r="A458" s="9" t="str">
        <f>Tabla18[[#This Row],[DIA]]&amp;"-"&amp;Tabla18[[#This Row],[NUM]]</f>
        <v>45792-5129</v>
      </c>
      <c r="B458" s="6">
        <v>45792</v>
      </c>
      <c r="C458" s="7" t="s">
        <v>153</v>
      </c>
      <c r="D458" s="7" t="s">
        <v>503</v>
      </c>
      <c r="E458" s="7" t="s">
        <v>498</v>
      </c>
      <c r="F458" s="7">
        <v>5129</v>
      </c>
      <c r="G458" s="8">
        <v>0.37847222222222221</v>
      </c>
      <c r="H458" s="8">
        <v>0.47222222222222221</v>
      </c>
      <c r="I458" s="7">
        <v>27</v>
      </c>
      <c r="J458" s="7">
        <v>27</v>
      </c>
      <c r="K458" s="7">
        <v>0</v>
      </c>
      <c r="L458" s="7">
        <v>100</v>
      </c>
      <c r="M458" s="1" t="str">
        <f>VLOOKUP(Tabla18[[#This Row],[COD]],Circuitos[],2,0)</f>
        <v>Lo Mejor de China</v>
      </c>
    </row>
    <row r="459" spans="1:13">
      <c r="A459" s="9" t="str">
        <f>Tabla18[[#This Row],[DIA]]&amp;"-"&amp;Tabla18[[#This Row],[NUM]]</f>
        <v>45793-920</v>
      </c>
      <c r="B459" s="6">
        <v>45793</v>
      </c>
      <c r="C459" s="7" t="s">
        <v>185</v>
      </c>
      <c r="D459" s="7" t="s">
        <v>13</v>
      </c>
      <c r="E459" s="7" t="s">
        <v>186</v>
      </c>
      <c r="F459" s="7">
        <v>920</v>
      </c>
      <c r="G459" s="8">
        <v>0.63888888888888884</v>
      </c>
      <c r="H459" s="8">
        <v>0.78125</v>
      </c>
      <c r="I459" s="7">
        <v>30</v>
      </c>
      <c r="J459" s="7">
        <v>4</v>
      </c>
      <c r="K459" s="7">
        <v>26</v>
      </c>
      <c r="L459" s="7">
        <v>13.333333333333334</v>
      </c>
      <c r="M459" s="1" t="e">
        <f>VLOOKUP(Tabla18[[#This Row],[COD]],Circuitos[],2,0)</f>
        <v>#N/A</v>
      </c>
    </row>
    <row r="460" spans="1:13">
      <c r="A460" s="9" t="str">
        <f>Tabla18[[#This Row],[DIA]]&amp;"-"&amp;Tabla18[[#This Row],[NUM]]</f>
        <v>45793-5003</v>
      </c>
      <c r="B460" s="6">
        <v>45793</v>
      </c>
      <c r="C460" s="7" t="s">
        <v>175</v>
      </c>
      <c r="D460" s="7" t="s">
        <v>173</v>
      </c>
      <c r="E460" s="7" t="s">
        <v>174</v>
      </c>
      <c r="F460" s="7">
        <v>5003</v>
      </c>
      <c r="G460" s="8">
        <v>0.81597222222222221</v>
      </c>
      <c r="H460" s="8">
        <v>0.89930555555555558</v>
      </c>
      <c r="I460" s="7">
        <v>10</v>
      </c>
      <c r="J460" s="7">
        <v>0</v>
      </c>
      <c r="K460" s="7">
        <v>10</v>
      </c>
      <c r="L460" s="7">
        <v>0</v>
      </c>
      <c r="M460" s="1" t="e">
        <f>VLOOKUP(Tabla18[[#This Row],[COD]],Circuitos[],2,0)</f>
        <v>#N/A</v>
      </c>
    </row>
    <row r="461" spans="1:13">
      <c r="A461" s="9" t="str">
        <f>Tabla18[[#This Row],[DIA]]&amp;"-"&amp;Tabla18[[#This Row],[NUM]]</f>
        <v>45793-5001</v>
      </c>
      <c r="B461" s="6">
        <v>45793</v>
      </c>
      <c r="C461" s="7" t="s">
        <v>173</v>
      </c>
      <c r="D461" s="7" t="s">
        <v>13</v>
      </c>
      <c r="E461" s="7" t="s">
        <v>174</v>
      </c>
      <c r="F461" s="7">
        <v>5001</v>
      </c>
      <c r="G461" s="8">
        <v>0.35416666666666669</v>
      </c>
      <c r="H461" s="8">
        <v>0.53125</v>
      </c>
      <c r="I461" s="7">
        <v>10</v>
      </c>
      <c r="J461" s="7">
        <v>2</v>
      </c>
      <c r="K461" s="7">
        <v>8</v>
      </c>
      <c r="L461" s="7">
        <v>20</v>
      </c>
      <c r="M461" s="1" t="e">
        <f>VLOOKUP(Tabla18[[#This Row],[COD]],Circuitos[],2,0)</f>
        <v>#N/A</v>
      </c>
    </row>
    <row r="462" spans="1:13">
      <c r="A462" s="9" t="str">
        <f>Tabla18[[#This Row],[DIA]]&amp;"-"&amp;Tabla18[[#This Row],[NUM]]</f>
        <v>45793-1684</v>
      </c>
      <c r="B462" s="6">
        <v>45793</v>
      </c>
      <c r="C462" s="7" t="s">
        <v>147</v>
      </c>
      <c r="D462" s="7" t="s">
        <v>13</v>
      </c>
      <c r="E462" s="7" t="s">
        <v>475</v>
      </c>
      <c r="F462" s="7">
        <v>1684</v>
      </c>
      <c r="G462" s="8">
        <v>0.65625</v>
      </c>
      <c r="H462" s="8">
        <v>0.79166666666666663</v>
      </c>
      <c r="I462" s="7">
        <v>30</v>
      </c>
      <c r="J462" s="7">
        <v>0</v>
      </c>
      <c r="K462" s="7">
        <v>30</v>
      </c>
      <c r="L462" s="7">
        <v>0</v>
      </c>
      <c r="M462" s="1" t="e">
        <f>VLOOKUP(Tabla18[[#This Row],[COD]],Circuitos[],2,0)</f>
        <v>#N/A</v>
      </c>
    </row>
    <row r="463" spans="1:13">
      <c r="A463" s="9" t="str">
        <f>Tabla18[[#This Row],[DIA]]&amp;"-"&amp;Tabla18[[#This Row],[NUM]]</f>
        <v>45793-921</v>
      </c>
      <c r="B463" s="6">
        <v>45793</v>
      </c>
      <c r="C463" s="7" t="s">
        <v>13</v>
      </c>
      <c r="D463" s="7" t="s">
        <v>185</v>
      </c>
      <c r="E463" s="7" t="s">
        <v>186</v>
      </c>
      <c r="F463" s="7">
        <v>921</v>
      </c>
      <c r="G463" s="8">
        <v>0.81597222222222221</v>
      </c>
      <c r="H463" s="8">
        <v>2.0833333333333332E-2</v>
      </c>
      <c r="I463" s="7">
        <v>60</v>
      </c>
      <c r="J463" s="7">
        <v>59</v>
      </c>
      <c r="K463" s="7">
        <v>1</v>
      </c>
      <c r="L463" s="7">
        <v>98.333333333333329</v>
      </c>
      <c r="M463" s="1" t="e">
        <f>VLOOKUP(Tabla18[[#This Row],[COD]],Circuitos[],2,0)</f>
        <v>#N/A</v>
      </c>
    </row>
    <row r="464" spans="1:13">
      <c r="A464" s="9" t="str">
        <f>Tabla18[[#This Row],[DIA]]&amp;"-"&amp;Tabla18[[#This Row],[NUM]]</f>
        <v>45793-5002</v>
      </c>
      <c r="B464" s="6">
        <v>45793</v>
      </c>
      <c r="C464" s="7" t="s">
        <v>13</v>
      </c>
      <c r="D464" s="7" t="s">
        <v>175</v>
      </c>
      <c r="E464" s="7" t="s">
        <v>174</v>
      </c>
      <c r="F464" s="7">
        <v>5002</v>
      </c>
      <c r="G464" s="8">
        <v>0.52777777777777779</v>
      </c>
      <c r="H464" s="8">
        <v>0.77430555555555558</v>
      </c>
      <c r="I464" s="7">
        <v>10</v>
      </c>
      <c r="J464" s="7">
        <v>0</v>
      </c>
      <c r="K464" s="7">
        <v>10</v>
      </c>
      <c r="L464" s="7">
        <v>0</v>
      </c>
      <c r="M464" s="1" t="str">
        <f>VLOOKUP(Tabla18[[#This Row],[COD]],Circuitos[],2,0)</f>
        <v>Programas de Egipto</v>
      </c>
    </row>
    <row r="465" spans="1:13">
      <c r="A465" s="9" t="str">
        <f>Tabla18[[#This Row],[DIA]]&amp;"-"&amp;Tabla18[[#This Row],[NUM]]</f>
        <v>45793-9197</v>
      </c>
      <c r="B465" s="6">
        <v>45793</v>
      </c>
      <c r="C465" s="7" t="s">
        <v>415</v>
      </c>
      <c r="D465" s="7" t="s">
        <v>185</v>
      </c>
      <c r="E465" s="7" t="s">
        <v>186</v>
      </c>
      <c r="F465" s="7">
        <v>9197</v>
      </c>
      <c r="G465" s="8">
        <v>0.34375</v>
      </c>
      <c r="H465" s="8">
        <v>0.43402777777777779</v>
      </c>
      <c r="I465" s="7">
        <v>30</v>
      </c>
      <c r="J465" s="7">
        <v>4</v>
      </c>
      <c r="K465" s="7">
        <v>26</v>
      </c>
      <c r="L465" s="7">
        <v>13.333333333333334</v>
      </c>
      <c r="M465" s="1" t="e">
        <f>VLOOKUP(Tabla18[[#This Row],[COD]],Circuitos[],2,0)</f>
        <v>#N/A</v>
      </c>
    </row>
    <row r="466" spans="1:13">
      <c r="A466" s="9" t="str">
        <f>Tabla18[[#This Row],[DIA]]&amp;"-"&amp;Tabla18[[#This Row],[NUM]]</f>
        <v>45794-75</v>
      </c>
      <c r="B466" s="6">
        <v>45794</v>
      </c>
      <c r="C466" s="7" t="s">
        <v>36</v>
      </c>
      <c r="D466" s="7" t="s">
        <v>252</v>
      </c>
      <c r="E466" s="7" t="s">
        <v>272</v>
      </c>
      <c r="F466" s="7">
        <v>75</v>
      </c>
      <c r="G466" s="8">
        <v>0.2638888888888889</v>
      </c>
      <c r="H466" s="8">
        <v>0.33680555555555558</v>
      </c>
      <c r="I466" s="7">
        <v>14</v>
      </c>
      <c r="J466" s="7">
        <v>11</v>
      </c>
      <c r="K466" s="7">
        <v>3</v>
      </c>
      <c r="L466" s="7">
        <v>78.571428571428569</v>
      </c>
      <c r="M466" s="1" t="e">
        <f>VLOOKUP(Tabla18[[#This Row],[COD]],Circuitos[],2,0)</f>
        <v>#N/A</v>
      </c>
    </row>
    <row r="467" spans="1:13">
      <c r="A467" s="9" t="str">
        <f>Tabla18[[#This Row],[DIA]]&amp;"-"&amp;Tabla18[[#This Row],[NUM]]</f>
        <v>45794-1316</v>
      </c>
      <c r="B467" s="6">
        <v>45794</v>
      </c>
      <c r="C467" s="7" t="s">
        <v>37</v>
      </c>
      <c r="D467" s="7" t="s">
        <v>147</v>
      </c>
      <c r="E467" s="7" t="s">
        <v>181</v>
      </c>
      <c r="F467" s="7">
        <v>1316</v>
      </c>
      <c r="G467" s="8">
        <v>0.50347222222222221</v>
      </c>
      <c r="H467" s="8">
        <v>0.71875</v>
      </c>
      <c r="I467" s="7">
        <v>10</v>
      </c>
      <c r="J467" s="7">
        <v>10</v>
      </c>
      <c r="K467" s="7">
        <v>0</v>
      </c>
      <c r="L467" s="7">
        <v>100</v>
      </c>
      <c r="M467" s="1" t="e">
        <f>VLOOKUP(Tabla18[[#This Row],[COD]],Circuitos[],2,0)</f>
        <v>#N/A</v>
      </c>
    </row>
    <row r="468" spans="1:13">
      <c r="A468" s="9" t="str">
        <f>Tabla18[[#This Row],[DIA]]&amp;"-"&amp;Tabla18[[#This Row],[NUM]]</f>
        <v>45794-872</v>
      </c>
      <c r="B468" s="6">
        <v>45794</v>
      </c>
      <c r="C468" s="7" t="s">
        <v>223</v>
      </c>
      <c r="D468" s="7" t="s">
        <v>13</v>
      </c>
      <c r="E468" s="7" t="s">
        <v>250</v>
      </c>
      <c r="F468" s="7">
        <v>872</v>
      </c>
      <c r="G468" s="8">
        <v>0.64930555555555558</v>
      </c>
      <c r="H468" s="8">
        <v>0.78819444444444442</v>
      </c>
      <c r="I468" s="7">
        <v>45</v>
      </c>
      <c r="J468" s="7">
        <v>45</v>
      </c>
      <c r="K468" s="7">
        <v>0</v>
      </c>
      <c r="L468" s="7">
        <v>100</v>
      </c>
      <c r="M468" s="1" t="e">
        <f>VLOOKUP(Tabla18[[#This Row],[COD]],Circuitos[],2,0)</f>
        <v>#N/A</v>
      </c>
    </row>
    <row r="469" spans="1:13">
      <c r="A469" s="9" t="str">
        <f>Tabla18[[#This Row],[DIA]]&amp;"-"&amp;Tabla18[[#This Row],[NUM]]</f>
        <v>45794-6001</v>
      </c>
      <c r="B469" s="6">
        <v>45794</v>
      </c>
      <c r="C469" s="7" t="s">
        <v>173</v>
      </c>
      <c r="D469" s="7" t="s">
        <v>13</v>
      </c>
      <c r="E469" s="7" t="s">
        <v>174</v>
      </c>
      <c r="F469" s="7">
        <v>6001</v>
      </c>
      <c r="G469" s="8">
        <v>0.37847222222222221</v>
      </c>
      <c r="H469" s="8">
        <v>0.55902777777777779</v>
      </c>
      <c r="I469" s="7">
        <v>10</v>
      </c>
      <c r="J469" s="7">
        <v>5</v>
      </c>
      <c r="K469" s="7">
        <v>5</v>
      </c>
      <c r="L469" s="7">
        <v>50</v>
      </c>
      <c r="M469" s="1" t="e">
        <f>VLOOKUP(Tabla18[[#This Row],[COD]],Circuitos[],2,0)</f>
        <v>#N/A</v>
      </c>
    </row>
    <row r="470" spans="1:13">
      <c r="A470" s="9" t="str">
        <f>Tabla18[[#This Row],[DIA]]&amp;"-"&amp;Tabla18[[#This Row],[NUM]]</f>
        <v>45794-151</v>
      </c>
      <c r="B470" s="6">
        <v>45794</v>
      </c>
      <c r="C470" s="7" t="s">
        <v>139</v>
      </c>
      <c r="D470" s="7" t="s">
        <v>13</v>
      </c>
      <c r="E470" s="7" t="s">
        <v>400</v>
      </c>
      <c r="F470" s="7">
        <v>151</v>
      </c>
      <c r="G470" s="8">
        <v>0.60416666666666663</v>
      </c>
      <c r="H470" s="8">
        <v>0.875</v>
      </c>
      <c r="I470" s="7">
        <v>27</v>
      </c>
      <c r="J470" s="7">
        <v>24</v>
      </c>
      <c r="K470" s="7">
        <v>3</v>
      </c>
      <c r="L470" s="7">
        <v>88.888888888888886</v>
      </c>
      <c r="M470" s="1" t="e">
        <f>VLOOKUP(Tabla18[[#This Row],[COD]],Circuitos[],2,0)</f>
        <v>#N/A</v>
      </c>
    </row>
    <row r="471" spans="1:13">
      <c r="A471" s="9" t="str">
        <f>Tabla18[[#This Row],[DIA]]&amp;"-"&amp;Tabla18[[#This Row],[NUM]]</f>
        <v>45794-582</v>
      </c>
      <c r="B471" s="6">
        <v>45794</v>
      </c>
      <c r="C471" s="7" t="s">
        <v>252</v>
      </c>
      <c r="D471" s="7" t="s">
        <v>336</v>
      </c>
      <c r="E471" s="7" t="s">
        <v>272</v>
      </c>
      <c r="F471" s="7">
        <v>582</v>
      </c>
      <c r="G471" s="8">
        <v>0.38541666666666669</v>
      </c>
      <c r="H471" s="8">
        <v>0.44444444444444442</v>
      </c>
      <c r="I471" s="7">
        <v>36</v>
      </c>
      <c r="J471" s="7">
        <v>26</v>
      </c>
      <c r="K471" s="7">
        <v>10</v>
      </c>
      <c r="L471" s="7">
        <v>72.222222222222229</v>
      </c>
      <c r="M471" s="1" t="e">
        <f>VLOOKUP(Tabla18[[#This Row],[COD]],Circuitos[],2,0)</f>
        <v>#N/A</v>
      </c>
    </row>
    <row r="472" spans="1:13">
      <c r="A472" s="9" t="str">
        <f>Tabla18[[#This Row],[DIA]]&amp;"-"&amp;Tabla18[[#This Row],[NUM]]</f>
        <v>45794-1134</v>
      </c>
      <c r="B472" s="6">
        <v>45794</v>
      </c>
      <c r="C472" s="7" t="s">
        <v>192</v>
      </c>
      <c r="D472" s="7" t="s">
        <v>36</v>
      </c>
      <c r="E472" s="7" t="s">
        <v>193</v>
      </c>
      <c r="F472" s="7">
        <v>1134</v>
      </c>
      <c r="G472" s="8">
        <v>0.67013888888888884</v>
      </c>
      <c r="H472" s="8">
        <v>0.75694444444444442</v>
      </c>
      <c r="I472" s="7">
        <v>12</v>
      </c>
      <c r="J472" s="7">
        <v>12</v>
      </c>
      <c r="K472" s="7">
        <v>0</v>
      </c>
      <c r="L472" s="7">
        <v>100</v>
      </c>
      <c r="M472" s="1" t="e">
        <f>VLOOKUP(Tabla18[[#This Row],[COD]],Circuitos[],2,0)</f>
        <v>#N/A</v>
      </c>
    </row>
    <row r="473" spans="1:13">
      <c r="A473" s="9" t="str">
        <f>Tabla18[[#This Row],[DIA]]&amp;"-"&amp;Tabla18[[#This Row],[NUM]]</f>
        <v>45794-1328</v>
      </c>
      <c r="B473" s="6">
        <v>45794</v>
      </c>
      <c r="C473" s="7" t="s">
        <v>192</v>
      </c>
      <c r="D473" s="7" t="s">
        <v>13</v>
      </c>
      <c r="E473" s="7" t="s">
        <v>250</v>
      </c>
      <c r="F473" s="7">
        <v>1328</v>
      </c>
      <c r="G473" s="8">
        <v>0.50694444444444442</v>
      </c>
      <c r="H473" s="8">
        <v>0.625</v>
      </c>
      <c r="I473" s="7">
        <v>45</v>
      </c>
      <c r="J473" s="7">
        <v>37</v>
      </c>
      <c r="K473" s="7">
        <v>8</v>
      </c>
      <c r="L473" s="7">
        <v>82.222222222222229</v>
      </c>
      <c r="M473" s="1" t="e">
        <f>VLOOKUP(Tabla18[[#This Row],[COD]],Circuitos[],2,0)</f>
        <v>#N/A</v>
      </c>
    </row>
    <row r="474" spans="1:13">
      <c r="A474" s="9" t="str">
        <f>Tabla18[[#This Row],[DIA]]&amp;"-"&amp;Tabla18[[#This Row],[NUM]]</f>
        <v>45794-843</v>
      </c>
      <c r="B474" s="6">
        <v>45794</v>
      </c>
      <c r="C474" s="7" t="s">
        <v>520</v>
      </c>
      <c r="D474" s="7" t="s">
        <v>139</v>
      </c>
      <c r="E474" s="7" t="s">
        <v>400</v>
      </c>
      <c r="F474" s="7">
        <v>843</v>
      </c>
      <c r="G474" s="8">
        <v>0.37847222222222221</v>
      </c>
      <c r="H474" s="8">
        <v>0.49305555555555558</v>
      </c>
      <c r="I474" s="7">
        <v>27</v>
      </c>
      <c r="J474" s="7">
        <v>24</v>
      </c>
      <c r="K474" s="7">
        <v>3</v>
      </c>
      <c r="L474" s="7">
        <v>88.888888888888886</v>
      </c>
      <c r="M474" s="1" t="e">
        <f>VLOOKUP(Tabla18[[#This Row],[COD]],Circuitos[],2,0)</f>
        <v>#N/A</v>
      </c>
    </row>
    <row r="475" spans="1:13">
      <c r="A475" s="9" t="str">
        <f>Tabla18[[#This Row],[DIA]]&amp;"-"&amp;Tabla18[[#This Row],[NUM]]</f>
        <v>45794-2022</v>
      </c>
      <c r="B475" s="6">
        <v>45794</v>
      </c>
      <c r="C475" s="7" t="s">
        <v>147</v>
      </c>
      <c r="D475" s="7" t="s">
        <v>180</v>
      </c>
      <c r="E475" s="7" t="s">
        <v>181</v>
      </c>
      <c r="F475" s="7">
        <v>2022</v>
      </c>
      <c r="G475" s="8">
        <v>0.83680555555555558</v>
      </c>
      <c r="H475" s="8">
        <v>0.90277777777777779</v>
      </c>
      <c r="I475" s="7">
        <v>10</v>
      </c>
      <c r="J475" s="7">
        <v>10</v>
      </c>
      <c r="K475" s="7">
        <v>0</v>
      </c>
      <c r="L475" s="7">
        <v>100</v>
      </c>
      <c r="M475" s="1" t="e">
        <f>VLOOKUP(Tabla18[[#This Row],[COD]],Circuitos[],2,0)</f>
        <v>#N/A</v>
      </c>
    </row>
    <row r="476" spans="1:13">
      <c r="A476" s="9" t="str">
        <f>Tabla18[[#This Row],[DIA]]&amp;"-"&amp;Tabla18[[#This Row],[NUM]]</f>
        <v>45794-597</v>
      </c>
      <c r="B476" s="6">
        <v>45794</v>
      </c>
      <c r="C476" s="7" t="s">
        <v>13</v>
      </c>
      <c r="D476" s="7" t="s">
        <v>201</v>
      </c>
      <c r="E476" s="7" t="s">
        <v>250</v>
      </c>
      <c r="F476" s="7">
        <v>597</v>
      </c>
      <c r="G476" s="8">
        <v>0.37847222222222221</v>
      </c>
      <c r="H476" s="8">
        <v>0.47569444444444442</v>
      </c>
      <c r="I476" s="7">
        <v>45</v>
      </c>
      <c r="J476" s="7">
        <v>16</v>
      </c>
      <c r="K476" s="7">
        <v>29</v>
      </c>
      <c r="L476" s="7">
        <v>35.555555555555557</v>
      </c>
      <c r="M476" s="1" t="e">
        <f>VLOOKUP(Tabla18[[#This Row],[COD]],Circuitos[],2,0)</f>
        <v>#N/A</v>
      </c>
    </row>
    <row r="477" spans="1:13">
      <c r="A477" s="9" t="str">
        <f>Tabla18[[#This Row],[DIA]]&amp;"-"&amp;Tabla18[[#This Row],[NUM]]</f>
        <v>45794-601</v>
      </c>
      <c r="B477" s="6">
        <v>45794</v>
      </c>
      <c r="C477" s="7" t="s">
        <v>13</v>
      </c>
      <c r="D477" s="7" t="s">
        <v>201</v>
      </c>
      <c r="E477" s="7" t="s">
        <v>250</v>
      </c>
      <c r="F477" s="7">
        <v>601</v>
      </c>
      <c r="G477" s="8">
        <v>0.69097222222222221</v>
      </c>
      <c r="H477" s="8">
        <v>0.78819444444444442</v>
      </c>
      <c r="I477" s="7">
        <v>50</v>
      </c>
      <c r="J477" s="7">
        <v>0</v>
      </c>
      <c r="K477" s="7">
        <v>50</v>
      </c>
      <c r="L477" s="7">
        <v>0</v>
      </c>
      <c r="M477" s="1" t="e">
        <f>VLOOKUP(Tabla18[[#This Row],[COD]],Circuitos[],2,0)</f>
        <v>#N/A</v>
      </c>
    </row>
    <row r="478" spans="1:13">
      <c r="A478" s="9" t="str">
        <f>Tabla18[[#This Row],[DIA]]&amp;"-"&amp;Tabla18[[#This Row],[NUM]]</f>
        <v>45794-59</v>
      </c>
      <c r="B478" s="6">
        <v>45794</v>
      </c>
      <c r="C478" s="7" t="s">
        <v>13</v>
      </c>
      <c r="D478" s="7" t="s">
        <v>252</v>
      </c>
      <c r="E478" s="7" t="s">
        <v>272</v>
      </c>
      <c r="F478" s="7">
        <v>59</v>
      </c>
      <c r="G478" s="8">
        <v>0.24305555555555555</v>
      </c>
      <c r="H478" s="8">
        <v>0.34375</v>
      </c>
      <c r="I478" s="7">
        <v>22</v>
      </c>
      <c r="J478" s="7">
        <v>15</v>
      </c>
      <c r="K478" s="7">
        <v>7</v>
      </c>
      <c r="L478" s="7">
        <v>68.181818181818187</v>
      </c>
      <c r="M478" s="1" t="e">
        <f>VLOOKUP(Tabla18[[#This Row],[COD]],Circuitos[],2,0)</f>
        <v>#N/A</v>
      </c>
    </row>
    <row r="479" spans="1:13">
      <c r="A479" s="9" t="str">
        <f>Tabla18[[#This Row],[DIA]]&amp;"-"&amp;Tabla18[[#This Row],[NUM]]</f>
        <v>45794-6002</v>
      </c>
      <c r="B479" s="6">
        <v>45794</v>
      </c>
      <c r="C479" s="7" t="s">
        <v>13</v>
      </c>
      <c r="D479" s="7" t="s">
        <v>183</v>
      </c>
      <c r="E479" s="7" t="s">
        <v>174</v>
      </c>
      <c r="F479" s="7">
        <v>6002</v>
      </c>
      <c r="G479" s="8">
        <v>0.60069444444444442</v>
      </c>
      <c r="H479" s="8">
        <v>0.85069444444444442</v>
      </c>
      <c r="I479" s="7">
        <v>10</v>
      </c>
      <c r="J479" s="7">
        <v>4</v>
      </c>
      <c r="K479" s="7">
        <v>6</v>
      </c>
      <c r="L479" s="7">
        <v>40</v>
      </c>
      <c r="M479" s="1" t="str">
        <f>VLOOKUP(Tabla18[[#This Row],[COD]],Circuitos[],2,0)</f>
        <v>Programas de Egipto</v>
      </c>
    </row>
    <row r="480" spans="1:13">
      <c r="A480" s="9" t="str">
        <f>Tabla18[[#This Row],[DIA]]&amp;"-"&amp;Tabla18[[#This Row],[NUM]]</f>
        <v>45794-1831</v>
      </c>
      <c r="B480" s="6">
        <v>45794</v>
      </c>
      <c r="C480" s="7" t="s">
        <v>13</v>
      </c>
      <c r="D480" s="7" t="s">
        <v>234</v>
      </c>
      <c r="E480" s="7" t="s">
        <v>250</v>
      </c>
      <c r="F480" s="7">
        <v>1831</v>
      </c>
      <c r="G480" s="8">
        <v>0.47916666666666669</v>
      </c>
      <c r="H480" s="8">
        <v>0.58680555555555558</v>
      </c>
      <c r="I480" s="7">
        <v>45</v>
      </c>
      <c r="J480" s="7">
        <v>42</v>
      </c>
      <c r="K480" s="7">
        <v>3</v>
      </c>
      <c r="L480" s="7">
        <v>93.333333333333329</v>
      </c>
      <c r="M480" s="1" t="e">
        <f>VLOOKUP(Tabla18[[#This Row],[COD]],Circuitos[],2,0)</f>
        <v>#N/A</v>
      </c>
    </row>
    <row r="481" spans="1:13">
      <c r="A481" s="9" t="str">
        <f>Tabla18[[#This Row],[DIA]]&amp;"-"&amp;Tabla18[[#This Row],[NUM]]</f>
        <v>45794-573</v>
      </c>
      <c r="B481" s="6">
        <v>45794</v>
      </c>
      <c r="C481" s="7" t="s">
        <v>13</v>
      </c>
      <c r="D481" s="7" t="s">
        <v>346</v>
      </c>
      <c r="E481" s="7" t="s">
        <v>250</v>
      </c>
      <c r="F481" s="7">
        <v>573</v>
      </c>
      <c r="G481" s="8">
        <v>0.47569444444444442</v>
      </c>
      <c r="H481" s="8">
        <v>0.55902777777777779</v>
      </c>
      <c r="I481" s="7">
        <v>45</v>
      </c>
      <c r="J481" s="7">
        <v>44</v>
      </c>
      <c r="K481" s="7">
        <v>1</v>
      </c>
      <c r="L481" s="7">
        <v>97.777777777777771</v>
      </c>
      <c r="M481" s="1" t="e">
        <f>VLOOKUP(Tabla18[[#This Row],[COD]],Circuitos[],2,0)</f>
        <v>#N/A</v>
      </c>
    </row>
    <row r="482" spans="1:13">
      <c r="A482" s="9" t="str">
        <f>Tabla18[[#This Row],[DIA]]&amp;"-"&amp;Tabla18[[#This Row],[NUM]]</f>
        <v>45794-416</v>
      </c>
      <c r="B482" s="6">
        <v>45794</v>
      </c>
      <c r="C482" s="7" t="s">
        <v>13</v>
      </c>
      <c r="D482" s="7" t="s">
        <v>358</v>
      </c>
      <c r="E482" s="7" t="s">
        <v>528</v>
      </c>
      <c r="F482" s="7">
        <v>416</v>
      </c>
      <c r="G482" s="8">
        <v>0.52083333333333337</v>
      </c>
      <c r="H482" s="8">
        <v>0.72222222222222221</v>
      </c>
      <c r="I482" s="7">
        <v>35</v>
      </c>
      <c r="J482" s="7">
        <v>0</v>
      </c>
      <c r="K482" s="7">
        <v>35</v>
      </c>
      <c r="L482" s="7">
        <v>0</v>
      </c>
      <c r="M482" s="1" t="e">
        <f>VLOOKUP(Tabla18[[#This Row],[COD]],Circuitos[],2,0)</f>
        <v>#N/A</v>
      </c>
    </row>
    <row r="483" spans="1:13">
      <c r="A483" s="9" t="str">
        <f>Tabla18[[#This Row],[DIA]]&amp;"-"&amp;Tabla18[[#This Row],[NUM]]</f>
        <v>45794-857</v>
      </c>
      <c r="B483" s="6">
        <v>45794</v>
      </c>
      <c r="C483" s="7" t="s">
        <v>13</v>
      </c>
      <c r="D483" s="7" t="s">
        <v>530</v>
      </c>
      <c r="E483" s="7" t="s">
        <v>531</v>
      </c>
      <c r="F483" s="7">
        <v>857</v>
      </c>
      <c r="G483" s="8">
        <v>0.63888888888888884</v>
      </c>
      <c r="H483" s="8">
        <v>0.75694444444444442</v>
      </c>
      <c r="I483" s="7">
        <v>31</v>
      </c>
      <c r="J483" s="7">
        <v>0</v>
      </c>
      <c r="K483" s="7">
        <v>31</v>
      </c>
      <c r="L483" s="7">
        <v>0</v>
      </c>
      <c r="M483" s="1" t="e">
        <f>VLOOKUP(Tabla18[[#This Row],[COD]],Circuitos[],2,0)</f>
        <v>#N/A</v>
      </c>
    </row>
    <row r="484" spans="1:13">
      <c r="A484" s="9" t="str">
        <f>Tabla18[[#This Row],[DIA]]&amp;"-"&amp;Tabla18[[#This Row],[NUM]]</f>
        <v>45794-897</v>
      </c>
      <c r="B484" s="6">
        <v>45794</v>
      </c>
      <c r="C484" s="7" t="s">
        <v>13</v>
      </c>
      <c r="D484" s="7" t="s">
        <v>350</v>
      </c>
      <c r="E484" s="7" t="s">
        <v>278</v>
      </c>
      <c r="F484" s="7">
        <v>897</v>
      </c>
      <c r="G484" s="8">
        <v>0.84375</v>
      </c>
      <c r="H484" s="8">
        <v>0.24652777777777779</v>
      </c>
      <c r="I484" s="7">
        <v>80</v>
      </c>
      <c r="J484" s="7">
        <v>16</v>
      </c>
      <c r="K484" s="7">
        <v>64</v>
      </c>
      <c r="L484" s="7">
        <v>20</v>
      </c>
      <c r="M484" s="1" t="str">
        <f>VLOOKUP(Tabla18[[#This Row],[COD]],Circuitos[],2,0)</f>
        <v>Uzbekistan, Ruta de la Seda II</v>
      </c>
    </row>
    <row r="485" spans="1:13">
      <c r="A485" s="9" t="str">
        <f>Tabla18[[#This Row],[DIA]]&amp;"-"&amp;Tabla18[[#This Row],[NUM]]</f>
        <v>45794-1818</v>
      </c>
      <c r="B485" s="6">
        <v>45794</v>
      </c>
      <c r="C485" s="7" t="s">
        <v>196</v>
      </c>
      <c r="D485" s="7" t="s">
        <v>36</v>
      </c>
      <c r="E485" s="7" t="s">
        <v>193</v>
      </c>
      <c r="F485" s="7">
        <v>1818</v>
      </c>
      <c r="G485" s="8">
        <v>0.8125</v>
      </c>
      <c r="H485" s="8">
        <v>0.90277777777777779</v>
      </c>
      <c r="I485" s="7">
        <v>12</v>
      </c>
      <c r="J485" s="7">
        <v>7</v>
      </c>
      <c r="K485" s="7">
        <v>5</v>
      </c>
      <c r="L485" s="7">
        <v>58.333333333333336</v>
      </c>
      <c r="M485" s="1" t="e">
        <f>VLOOKUP(Tabla18[[#This Row],[COD]],Circuitos[],2,0)</f>
        <v>#N/A</v>
      </c>
    </row>
    <row r="486" spans="1:13">
      <c r="A486" s="9" t="str">
        <f>Tabla18[[#This Row],[DIA]]&amp;"-"&amp;Tabla18[[#This Row],[NUM]]</f>
        <v>45794-742</v>
      </c>
      <c r="B486" s="6">
        <v>45794</v>
      </c>
      <c r="C486" s="7" t="s">
        <v>196</v>
      </c>
      <c r="D486" s="7" t="s">
        <v>13</v>
      </c>
      <c r="E486" s="7" t="s">
        <v>250</v>
      </c>
      <c r="F486" s="7">
        <v>742</v>
      </c>
      <c r="G486" s="8">
        <v>0.50694444444444442</v>
      </c>
      <c r="H486" s="8">
        <v>0.625</v>
      </c>
      <c r="I486" s="7">
        <v>45</v>
      </c>
      <c r="J486" s="7">
        <v>4</v>
      </c>
      <c r="K486" s="7">
        <v>41</v>
      </c>
      <c r="L486" s="7">
        <v>8.8888888888888893</v>
      </c>
      <c r="M486" s="1" t="e">
        <f>VLOOKUP(Tabla18[[#This Row],[COD]],Circuitos[],2,0)</f>
        <v>#N/A</v>
      </c>
    </row>
    <row r="487" spans="1:13">
      <c r="A487" s="9" t="str">
        <f>Tabla18[[#This Row],[DIA]]&amp;"-"&amp;Tabla18[[#This Row],[NUM]]</f>
        <v>45794-1832</v>
      </c>
      <c r="B487" s="6">
        <v>45794</v>
      </c>
      <c r="C487" s="7" t="s">
        <v>234</v>
      </c>
      <c r="D487" s="7" t="s">
        <v>13</v>
      </c>
      <c r="E487" s="7" t="s">
        <v>250</v>
      </c>
      <c r="F487" s="7">
        <v>1832</v>
      </c>
      <c r="G487" s="8">
        <v>0.61805555555555558</v>
      </c>
      <c r="H487" s="8">
        <v>0.73263888888888884</v>
      </c>
      <c r="I487" s="7">
        <v>45</v>
      </c>
      <c r="J487" s="7">
        <v>17</v>
      </c>
      <c r="K487" s="7">
        <v>28</v>
      </c>
      <c r="L487" s="7">
        <v>37.777777777777779</v>
      </c>
      <c r="M487" s="1" t="e">
        <f>VLOOKUP(Tabla18[[#This Row],[COD]],Circuitos[],2,0)</f>
        <v>#N/A</v>
      </c>
    </row>
    <row r="488" spans="1:13">
      <c r="A488" s="9" t="str">
        <f>Tabla18[[#This Row],[DIA]]&amp;"-"&amp;Tabla18[[#This Row],[NUM]]</f>
        <v>45794-572</v>
      </c>
      <c r="B488" s="6">
        <v>45794</v>
      </c>
      <c r="C488" s="7" t="s">
        <v>346</v>
      </c>
      <c r="D488" s="7" t="s">
        <v>13</v>
      </c>
      <c r="E488" s="7" t="s">
        <v>250</v>
      </c>
      <c r="F488" s="7">
        <v>572</v>
      </c>
      <c r="G488" s="8">
        <v>0.52777777777777779</v>
      </c>
      <c r="H488" s="8">
        <v>0.61458333333333337</v>
      </c>
      <c r="I488" s="7">
        <v>45</v>
      </c>
      <c r="J488" s="7">
        <v>34</v>
      </c>
      <c r="K488" s="7">
        <v>11</v>
      </c>
      <c r="L488" s="7">
        <v>75.555555555555557</v>
      </c>
      <c r="M488" s="1" t="e">
        <f>VLOOKUP(Tabla18[[#This Row],[COD]],Circuitos[],2,0)</f>
        <v>#N/A</v>
      </c>
    </row>
    <row r="489" spans="1:13">
      <c r="A489" s="9" t="str">
        <f>Tabla18[[#This Row],[DIA]]&amp;"-"&amp;Tabla18[[#This Row],[NUM]]</f>
        <v>45795-1304</v>
      </c>
      <c r="B489" s="6">
        <v>45795</v>
      </c>
      <c r="C489" s="7" t="s">
        <v>33</v>
      </c>
      <c r="D489" s="7" t="s">
        <v>147</v>
      </c>
      <c r="E489" s="7" t="s">
        <v>181</v>
      </c>
      <c r="F489" s="7">
        <v>1304</v>
      </c>
      <c r="G489" s="8">
        <v>0.5</v>
      </c>
      <c r="H489" s="8">
        <v>0.72569444444444442</v>
      </c>
      <c r="I489" s="7">
        <v>10</v>
      </c>
      <c r="J489" s="7">
        <v>9</v>
      </c>
      <c r="K489" s="7">
        <v>1</v>
      </c>
      <c r="L489" s="7">
        <v>90</v>
      </c>
      <c r="M489" s="1" t="e">
        <f>VLOOKUP(Tabla18[[#This Row],[COD]],Circuitos[],2,0)</f>
        <v>#N/A</v>
      </c>
    </row>
    <row r="490" spans="1:13">
      <c r="A490" s="9" t="str">
        <f>Tabla18[[#This Row],[DIA]]&amp;"-"&amp;Tabla18[[#This Row],[NUM]]</f>
        <v>45795-107</v>
      </c>
      <c r="B490" s="6">
        <v>45795</v>
      </c>
      <c r="C490" s="7" t="s">
        <v>354</v>
      </c>
      <c r="D490" s="7" t="s">
        <v>36</v>
      </c>
      <c r="E490" s="7" t="s">
        <v>355</v>
      </c>
      <c r="F490" s="7">
        <v>107</v>
      </c>
      <c r="G490" s="8">
        <v>0.47569444444444442</v>
      </c>
      <c r="H490" s="8">
        <v>0.64930555555555558</v>
      </c>
      <c r="I490" s="7">
        <v>12</v>
      </c>
      <c r="J490" s="7">
        <v>0</v>
      </c>
      <c r="K490" s="7">
        <v>12</v>
      </c>
      <c r="L490" s="7">
        <v>0</v>
      </c>
      <c r="M490" s="1" t="e">
        <f>VLOOKUP(Tabla18[[#This Row],[COD]],Circuitos[],2,0)</f>
        <v>#N/A</v>
      </c>
    </row>
    <row r="491" spans="1:13">
      <c r="A491" s="9" t="str">
        <f>Tabla18[[#This Row],[DIA]]&amp;"-"&amp;Tabla18[[#This Row],[NUM]]</f>
        <v>45795-109</v>
      </c>
      <c r="B491" s="6">
        <v>45795</v>
      </c>
      <c r="C491" s="7" t="s">
        <v>354</v>
      </c>
      <c r="D491" s="7" t="s">
        <v>13</v>
      </c>
      <c r="E491" s="7" t="s">
        <v>355</v>
      </c>
      <c r="F491" s="7">
        <v>109</v>
      </c>
      <c r="G491" s="8">
        <v>0.44444444444444442</v>
      </c>
      <c r="H491" s="8">
        <v>0.64236111111111116</v>
      </c>
      <c r="I491" s="7">
        <v>30</v>
      </c>
      <c r="J491" s="7">
        <v>2</v>
      </c>
      <c r="K491" s="7">
        <v>28</v>
      </c>
      <c r="L491" s="7">
        <v>6.666666666666667</v>
      </c>
      <c r="M491" s="1" t="e">
        <f>VLOOKUP(Tabla18[[#This Row],[COD]],Circuitos[],2,0)</f>
        <v>#N/A</v>
      </c>
    </row>
    <row r="492" spans="1:13">
      <c r="A492" s="9" t="str">
        <f>Tabla18[[#This Row],[DIA]]&amp;"-"&amp;Tabla18[[#This Row],[NUM]]</f>
        <v>45795-108</v>
      </c>
      <c r="B492" s="6">
        <v>45795</v>
      </c>
      <c r="C492" s="7" t="s">
        <v>36</v>
      </c>
      <c r="D492" s="7" t="s">
        <v>354</v>
      </c>
      <c r="E492" s="7" t="s">
        <v>355</v>
      </c>
      <c r="F492" s="7">
        <v>108</v>
      </c>
      <c r="G492" s="8">
        <v>0.69097222222222221</v>
      </c>
      <c r="H492" s="8">
        <v>0.92361111111111116</v>
      </c>
      <c r="I492" s="7">
        <v>12</v>
      </c>
      <c r="J492" s="7">
        <v>0</v>
      </c>
      <c r="K492" s="7">
        <v>12</v>
      </c>
      <c r="L492" s="7">
        <v>0</v>
      </c>
      <c r="M492" s="1" t="e">
        <f>VLOOKUP(Tabla18[[#This Row],[COD]],Circuitos[],2,0)</f>
        <v>#N/A</v>
      </c>
    </row>
    <row r="493" spans="1:13">
      <c r="A493" s="9" t="str">
        <f>Tabla18[[#This Row],[DIA]]&amp;"-"&amp;Tabla18[[#This Row],[NUM]]</f>
        <v>45795-1854</v>
      </c>
      <c r="B493" s="6">
        <v>45795</v>
      </c>
      <c r="C493" s="7" t="s">
        <v>36</v>
      </c>
      <c r="D493" s="7" t="s">
        <v>147</v>
      </c>
      <c r="E493" s="7" t="s">
        <v>181</v>
      </c>
      <c r="F493" s="7">
        <v>1854</v>
      </c>
      <c r="G493" s="8">
        <v>0.5</v>
      </c>
      <c r="H493" s="8">
        <v>0.69097222222222221</v>
      </c>
      <c r="I493" s="7">
        <v>12</v>
      </c>
      <c r="J493" s="7">
        <v>12</v>
      </c>
      <c r="K493" s="7">
        <v>0</v>
      </c>
      <c r="L493" s="7">
        <v>100</v>
      </c>
      <c r="M493" s="1" t="e">
        <f>VLOOKUP(Tabla18[[#This Row],[COD]],Circuitos[],2,0)</f>
        <v>#N/A</v>
      </c>
    </row>
    <row r="494" spans="1:13">
      <c r="A494" s="9" t="str">
        <f>Tabla18[[#This Row],[DIA]]&amp;"-"&amp;Tabla18[[#This Row],[NUM]]</f>
        <v>45795-787</v>
      </c>
      <c r="B494" s="6">
        <v>45795</v>
      </c>
      <c r="C494" s="7" t="s">
        <v>36</v>
      </c>
      <c r="D494" s="7" t="s">
        <v>358</v>
      </c>
      <c r="E494" s="7" t="s">
        <v>278</v>
      </c>
      <c r="F494" s="7">
        <v>787</v>
      </c>
      <c r="G494" s="8">
        <v>0.69444444444444442</v>
      </c>
      <c r="H494" s="8">
        <v>0.875</v>
      </c>
      <c r="I494" s="7">
        <v>45</v>
      </c>
      <c r="J494" s="7">
        <v>6</v>
      </c>
      <c r="K494" s="7">
        <v>39</v>
      </c>
      <c r="L494" s="7">
        <v>13.333333333333334</v>
      </c>
      <c r="M494" s="1" t="str">
        <f>VLOOKUP(Tabla18[[#This Row],[COD]],Circuitos[],2,0)</f>
        <v>Rumania, Transilvania, Cárpatos y Bucovina</v>
      </c>
    </row>
    <row r="495" spans="1:13">
      <c r="A495" s="9" t="str">
        <f>Tabla18[[#This Row],[DIA]]&amp;"-"&amp;Tabla18[[#This Row],[NUM]]</f>
        <v>45795-1143</v>
      </c>
      <c r="B495" s="6">
        <v>45795</v>
      </c>
      <c r="C495" s="7" t="s">
        <v>37</v>
      </c>
      <c r="D495" s="7" t="s">
        <v>192</v>
      </c>
      <c r="E495" s="7" t="s">
        <v>193</v>
      </c>
      <c r="F495" s="7">
        <v>1143</v>
      </c>
      <c r="G495" s="8">
        <v>0.59027777777777779</v>
      </c>
      <c r="H495" s="8">
        <v>0.68055555555555558</v>
      </c>
      <c r="I495" s="7">
        <v>12</v>
      </c>
      <c r="J495" s="7">
        <v>12</v>
      </c>
      <c r="K495" s="7">
        <v>0</v>
      </c>
      <c r="L495" s="7">
        <v>100</v>
      </c>
      <c r="M495" s="1" t="e">
        <f>VLOOKUP(Tabla18[[#This Row],[COD]],Circuitos[],2,0)</f>
        <v>#N/A</v>
      </c>
    </row>
    <row r="496" spans="1:13">
      <c r="A496" s="9" t="str">
        <f>Tabla18[[#This Row],[DIA]]&amp;"-"&amp;Tabla18[[#This Row],[NUM]]</f>
        <v>45795-1831</v>
      </c>
      <c r="B496" s="6">
        <v>45795</v>
      </c>
      <c r="C496" s="7" t="s">
        <v>37</v>
      </c>
      <c r="D496" s="7" t="s">
        <v>196</v>
      </c>
      <c r="E496" s="7" t="s">
        <v>193</v>
      </c>
      <c r="F496" s="7">
        <v>1831</v>
      </c>
      <c r="G496" s="8">
        <v>0.30208333333333331</v>
      </c>
      <c r="H496" s="8">
        <v>0.3923611111111111</v>
      </c>
      <c r="I496" s="7">
        <v>12</v>
      </c>
      <c r="J496" s="7">
        <v>10</v>
      </c>
      <c r="K496" s="7">
        <v>2</v>
      </c>
      <c r="L496" s="7">
        <v>83.333333333333329</v>
      </c>
      <c r="M496" s="1" t="e">
        <f>VLOOKUP(Tabla18[[#This Row],[COD]],Circuitos[],2,0)</f>
        <v>#N/A</v>
      </c>
    </row>
    <row r="497" spans="1:13">
      <c r="A497" s="9" t="str">
        <f>Tabla18[[#This Row],[DIA]]&amp;"-"&amp;Tabla18[[#This Row],[NUM]]</f>
        <v>45795-775</v>
      </c>
      <c r="B497" s="6">
        <v>45795</v>
      </c>
      <c r="C497" s="7" t="s">
        <v>37</v>
      </c>
      <c r="D497" s="7" t="s">
        <v>375</v>
      </c>
      <c r="E497" s="7" t="s">
        <v>278</v>
      </c>
      <c r="F497" s="7">
        <v>775</v>
      </c>
      <c r="G497" s="8">
        <v>0.4236111111111111</v>
      </c>
      <c r="H497" s="8">
        <v>0.52777777777777779</v>
      </c>
      <c r="I497" s="7">
        <v>45</v>
      </c>
      <c r="J497" s="7">
        <v>45</v>
      </c>
      <c r="K497" s="7">
        <v>0</v>
      </c>
      <c r="L497" s="7">
        <v>100</v>
      </c>
      <c r="M497" s="1" t="str">
        <f>VLOOKUP(Tabla18[[#This Row],[COD]],Circuitos[],2,0)</f>
        <v>Croacia Fascinante "A"</v>
      </c>
    </row>
    <row r="498" spans="1:13">
      <c r="A498" s="9" t="str">
        <f>Tabla18[[#This Row],[DIA]]&amp;"-"&amp;Tabla18[[#This Row],[NUM]]</f>
        <v>45795-1882</v>
      </c>
      <c r="B498" s="6">
        <v>45795</v>
      </c>
      <c r="C498" s="7" t="s">
        <v>341</v>
      </c>
      <c r="D498" s="7" t="s">
        <v>13</v>
      </c>
      <c r="E498" s="7" t="s">
        <v>250</v>
      </c>
      <c r="F498" s="7">
        <v>1882</v>
      </c>
      <c r="G498" s="8">
        <v>0.38541666666666669</v>
      </c>
      <c r="H498" s="8">
        <v>0.53472222222222221</v>
      </c>
      <c r="I498" s="7">
        <v>44</v>
      </c>
      <c r="J498" s="7">
        <v>12</v>
      </c>
      <c r="K498" s="7">
        <v>32</v>
      </c>
      <c r="L498" s="7">
        <v>27.272727272727273</v>
      </c>
      <c r="M498" s="1" t="e">
        <f>VLOOKUP(Tabla18[[#This Row],[COD]],Circuitos[],2,0)</f>
        <v>#N/A</v>
      </c>
    </row>
    <row r="499" spans="1:13">
      <c r="A499" s="9" t="str">
        <f>Tabla18[[#This Row],[DIA]]&amp;"-"&amp;Tabla18[[#This Row],[NUM]]</f>
        <v>45795-1305</v>
      </c>
      <c r="B499" s="6">
        <v>45795</v>
      </c>
      <c r="C499" s="7" t="s">
        <v>147</v>
      </c>
      <c r="D499" s="7" t="s">
        <v>33</v>
      </c>
      <c r="E499" s="7" t="s">
        <v>181</v>
      </c>
      <c r="F499" s="7">
        <v>1305</v>
      </c>
      <c r="G499" s="8">
        <v>0.55208333333333337</v>
      </c>
      <c r="H499" s="8">
        <v>0.70833333333333337</v>
      </c>
      <c r="I499" s="7">
        <v>9</v>
      </c>
      <c r="J499" s="7">
        <v>8</v>
      </c>
      <c r="K499" s="7">
        <v>1</v>
      </c>
      <c r="L499" s="7">
        <v>88.888888888888886</v>
      </c>
      <c r="M499" s="1" t="e">
        <f>VLOOKUP(Tabla18[[#This Row],[COD]],Circuitos[],2,0)</f>
        <v>#N/A</v>
      </c>
    </row>
    <row r="500" spans="1:13">
      <c r="A500" s="9" t="str">
        <f>Tabla18[[#This Row],[DIA]]&amp;"-"&amp;Tabla18[[#This Row],[NUM]]</f>
        <v>45795-2020</v>
      </c>
      <c r="B500" s="6">
        <v>45795</v>
      </c>
      <c r="C500" s="7" t="s">
        <v>147</v>
      </c>
      <c r="D500" s="7" t="s">
        <v>180</v>
      </c>
      <c r="E500" s="7" t="s">
        <v>181</v>
      </c>
      <c r="F500" s="7">
        <v>2020</v>
      </c>
      <c r="G500" s="8">
        <v>0.76736111111111116</v>
      </c>
      <c r="H500" s="8">
        <v>0.82986111111111116</v>
      </c>
      <c r="I500" s="7">
        <v>68</v>
      </c>
      <c r="J500" s="7">
        <v>68</v>
      </c>
      <c r="K500" s="7">
        <v>0</v>
      </c>
      <c r="L500" s="7">
        <v>100</v>
      </c>
      <c r="M500" s="1" t="e">
        <f>VLOOKUP(Tabla18[[#This Row],[COD]],Circuitos[],2,0)</f>
        <v>#N/A</v>
      </c>
    </row>
    <row r="501" spans="1:13">
      <c r="A501" s="9" t="str">
        <f>Tabla18[[#This Row],[DIA]]&amp;"-"&amp;Tabla18[[#This Row],[NUM]]</f>
        <v>45795-2022</v>
      </c>
      <c r="B501" s="6">
        <v>45795</v>
      </c>
      <c r="C501" s="7" t="s">
        <v>147</v>
      </c>
      <c r="D501" s="7" t="s">
        <v>180</v>
      </c>
      <c r="E501" s="7" t="s">
        <v>181</v>
      </c>
      <c r="F501" s="7">
        <v>2022</v>
      </c>
      <c r="G501" s="8">
        <v>0.83680555555555558</v>
      </c>
      <c r="H501" s="8">
        <v>0.90277777777777779</v>
      </c>
      <c r="I501" s="7">
        <v>10</v>
      </c>
      <c r="J501" s="7">
        <v>9</v>
      </c>
      <c r="K501" s="7">
        <v>1</v>
      </c>
      <c r="L501" s="7">
        <v>90</v>
      </c>
      <c r="M501" s="1" t="e">
        <f>VLOOKUP(Tabla18[[#This Row],[COD]],Circuitos[],2,0)</f>
        <v>#N/A</v>
      </c>
    </row>
    <row r="502" spans="1:13">
      <c r="A502" s="9" t="str">
        <f>Tabla18[[#This Row],[DIA]]&amp;"-"&amp;Tabla18[[#This Row],[NUM]]</f>
        <v>45795-1855</v>
      </c>
      <c r="B502" s="6">
        <v>45795</v>
      </c>
      <c r="C502" s="7" t="s">
        <v>147</v>
      </c>
      <c r="D502" s="7" t="s">
        <v>36</v>
      </c>
      <c r="E502" s="7" t="s">
        <v>181</v>
      </c>
      <c r="F502" s="7">
        <v>1855</v>
      </c>
      <c r="G502" s="8">
        <v>0.59722222222222221</v>
      </c>
      <c r="H502" s="8">
        <v>0.71180555555555558</v>
      </c>
      <c r="I502" s="7">
        <v>11</v>
      </c>
      <c r="J502" s="7">
        <v>11</v>
      </c>
      <c r="K502" s="7">
        <v>0</v>
      </c>
      <c r="L502" s="7">
        <v>100</v>
      </c>
      <c r="M502" s="1" t="e">
        <f>VLOOKUP(Tabla18[[#This Row],[COD]],Circuitos[],2,0)</f>
        <v>#N/A</v>
      </c>
    </row>
    <row r="503" spans="1:13">
      <c r="A503" s="9" t="str">
        <f>Tabla18[[#This Row],[DIA]]&amp;"-"&amp;Tabla18[[#This Row],[NUM]]</f>
        <v>45795-1317</v>
      </c>
      <c r="B503" s="6">
        <v>45795</v>
      </c>
      <c r="C503" s="7" t="s">
        <v>147</v>
      </c>
      <c r="D503" s="7" t="s">
        <v>37</v>
      </c>
      <c r="E503" s="7" t="s">
        <v>181</v>
      </c>
      <c r="F503" s="7">
        <v>1317</v>
      </c>
      <c r="G503" s="8">
        <v>0.58680555555555558</v>
      </c>
      <c r="H503" s="8">
        <v>0.72569444444444442</v>
      </c>
      <c r="I503" s="7">
        <v>16</v>
      </c>
      <c r="J503" s="7">
        <v>16</v>
      </c>
      <c r="K503" s="7">
        <v>0</v>
      </c>
      <c r="L503" s="7">
        <v>100</v>
      </c>
      <c r="M503" s="1" t="e">
        <f>VLOOKUP(Tabla18[[#This Row],[COD]],Circuitos[],2,0)</f>
        <v>#N/A</v>
      </c>
    </row>
    <row r="504" spans="1:13">
      <c r="A504" s="9" t="str">
        <f>Tabla18[[#This Row],[DIA]]&amp;"-"&amp;Tabla18[[#This Row],[NUM]]</f>
        <v>45795-1859</v>
      </c>
      <c r="B504" s="6">
        <v>45795</v>
      </c>
      <c r="C504" s="7" t="s">
        <v>147</v>
      </c>
      <c r="D504" s="7" t="s">
        <v>13</v>
      </c>
      <c r="E504" s="7" t="s">
        <v>181</v>
      </c>
      <c r="F504" s="7">
        <v>1859</v>
      </c>
      <c r="G504" s="8">
        <v>0.55208333333333337</v>
      </c>
      <c r="H504" s="8">
        <v>0.70138888888888884</v>
      </c>
      <c r="I504" s="7">
        <v>25</v>
      </c>
      <c r="J504" s="7">
        <v>24</v>
      </c>
      <c r="K504" s="7">
        <v>1</v>
      </c>
      <c r="L504" s="7">
        <v>96</v>
      </c>
      <c r="M504" s="1" t="e">
        <f>VLOOKUP(Tabla18[[#This Row],[COD]],Circuitos[],2,0)</f>
        <v>#N/A</v>
      </c>
    </row>
    <row r="505" spans="1:13">
      <c r="A505" s="9" t="str">
        <f>Tabla18[[#This Row],[DIA]]&amp;"-"&amp;Tabla18[[#This Row],[NUM]]</f>
        <v>45795-1313</v>
      </c>
      <c r="B505" s="6">
        <v>45795</v>
      </c>
      <c r="C505" s="7" t="s">
        <v>147</v>
      </c>
      <c r="D505" s="7" t="s">
        <v>22</v>
      </c>
      <c r="E505" s="7" t="s">
        <v>181</v>
      </c>
      <c r="F505" s="7">
        <v>1313</v>
      </c>
      <c r="G505" s="8">
        <v>0.59375</v>
      </c>
      <c r="H505" s="8">
        <v>0.72569444444444442</v>
      </c>
      <c r="I505" s="7">
        <v>9</v>
      </c>
      <c r="J505" s="7">
        <v>9</v>
      </c>
      <c r="K505" s="7">
        <v>0</v>
      </c>
      <c r="L505" s="7">
        <v>100</v>
      </c>
      <c r="M505" s="1" t="e">
        <f>VLOOKUP(Tabla18[[#This Row],[COD]],Circuitos[],2,0)</f>
        <v>#N/A</v>
      </c>
    </row>
    <row r="506" spans="1:13">
      <c r="A506" s="9" t="str">
        <f>Tabla18[[#This Row],[DIA]]&amp;"-"&amp;Tabla18[[#This Row],[NUM]]</f>
        <v>45795-110</v>
      </c>
      <c r="B506" s="6">
        <v>45795</v>
      </c>
      <c r="C506" s="7" t="s">
        <v>13</v>
      </c>
      <c r="D506" s="7" t="s">
        <v>354</v>
      </c>
      <c r="E506" s="7" t="s">
        <v>355</v>
      </c>
      <c r="F506" s="7">
        <v>110</v>
      </c>
      <c r="G506" s="8">
        <v>0.69097222222222221</v>
      </c>
      <c r="H506" s="8">
        <v>0.94791666666666663</v>
      </c>
      <c r="I506" s="7">
        <v>30</v>
      </c>
      <c r="J506" s="7">
        <v>2</v>
      </c>
      <c r="K506" s="7">
        <v>28</v>
      </c>
      <c r="L506" s="7">
        <v>6.666666666666667</v>
      </c>
      <c r="M506" s="1" t="e">
        <f>VLOOKUP(Tabla18[[#This Row],[COD]],Circuitos[],2,0)</f>
        <v>#N/A</v>
      </c>
    </row>
    <row r="507" spans="1:13">
      <c r="A507" s="9" t="str">
        <f>Tabla18[[#This Row],[DIA]]&amp;"-"&amp;Tabla18[[#This Row],[NUM]]</f>
        <v>45795-871</v>
      </c>
      <c r="B507" s="6">
        <v>45795</v>
      </c>
      <c r="C507" s="7" t="s">
        <v>13</v>
      </c>
      <c r="D507" s="7" t="s">
        <v>223</v>
      </c>
      <c r="E507" s="7" t="s">
        <v>250</v>
      </c>
      <c r="F507" s="7">
        <v>871</v>
      </c>
      <c r="G507" s="8">
        <v>0.48958333333333331</v>
      </c>
      <c r="H507" s="8">
        <v>0.62152777777777779</v>
      </c>
      <c r="I507" s="7">
        <v>45</v>
      </c>
      <c r="J507" s="7">
        <v>45</v>
      </c>
      <c r="K507" s="7">
        <v>0</v>
      </c>
      <c r="L507" s="7">
        <v>100</v>
      </c>
      <c r="M507" s="1" t="e">
        <f>VLOOKUP(Tabla18[[#This Row],[COD]],Circuitos[],2,0)</f>
        <v>#N/A</v>
      </c>
    </row>
    <row r="508" spans="1:13">
      <c r="A508" s="9" t="str">
        <f>Tabla18[[#This Row],[DIA]]&amp;"-"&amp;Tabla18[[#This Row],[NUM]]</f>
        <v>45795-1883</v>
      </c>
      <c r="B508" s="6">
        <v>45795</v>
      </c>
      <c r="C508" s="7" t="s">
        <v>13</v>
      </c>
      <c r="D508" s="7" t="s">
        <v>341</v>
      </c>
      <c r="E508" s="7" t="s">
        <v>250</v>
      </c>
      <c r="F508" s="7">
        <v>1883</v>
      </c>
      <c r="G508" s="8">
        <v>0.28819444444444442</v>
      </c>
      <c r="H508" s="8">
        <v>0.35416666666666669</v>
      </c>
      <c r="I508" s="7">
        <v>30</v>
      </c>
      <c r="J508" s="7">
        <v>0</v>
      </c>
      <c r="K508" s="7">
        <v>30</v>
      </c>
      <c r="L508" s="7">
        <v>0</v>
      </c>
      <c r="M508" s="1" t="e">
        <f>VLOOKUP(Tabla18[[#This Row],[COD]],Circuitos[],2,0)</f>
        <v>#N/A</v>
      </c>
    </row>
    <row r="509" spans="1:13">
      <c r="A509" s="9" t="str">
        <f>Tabla18[[#This Row],[DIA]]&amp;"-"&amp;Tabla18[[#This Row],[NUM]]</f>
        <v>45795-1881</v>
      </c>
      <c r="B509" s="6">
        <v>45795</v>
      </c>
      <c r="C509" s="7" t="s">
        <v>13</v>
      </c>
      <c r="D509" s="7" t="s">
        <v>341</v>
      </c>
      <c r="E509" s="7" t="s">
        <v>250</v>
      </c>
      <c r="F509" s="7">
        <v>1881</v>
      </c>
      <c r="G509" s="8">
        <v>0.29166666666666669</v>
      </c>
      <c r="H509" s="8">
        <v>0.35416666666666669</v>
      </c>
      <c r="I509" s="7">
        <v>14</v>
      </c>
      <c r="J509" s="7">
        <v>14</v>
      </c>
      <c r="K509" s="7">
        <v>0</v>
      </c>
      <c r="L509" s="7">
        <v>100</v>
      </c>
      <c r="M509" s="1" t="e">
        <f>VLOOKUP(Tabla18[[#This Row],[COD]],Circuitos[],2,0)</f>
        <v>#N/A</v>
      </c>
    </row>
    <row r="510" spans="1:13">
      <c r="A510" s="9" t="str">
        <f>Tabla18[[#This Row],[DIA]]&amp;"-"&amp;Tabla18[[#This Row],[NUM]]</f>
        <v>45795-1327</v>
      </c>
      <c r="B510" s="6">
        <v>45795</v>
      </c>
      <c r="C510" s="7" t="s">
        <v>13</v>
      </c>
      <c r="D510" s="7" t="s">
        <v>192</v>
      </c>
      <c r="E510" s="7" t="s">
        <v>250</v>
      </c>
      <c r="F510" s="7">
        <v>1327</v>
      </c>
      <c r="G510" s="8">
        <v>0.3611111111111111</v>
      </c>
      <c r="H510" s="8">
        <v>0.47569444444444442</v>
      </c>
      <c r="I510" s="7">
        <v>45</v>
      </c>
      <c r="J510" s="7">
        <v>33</v>
      </c>
      <c r="K510" s="7">
        <v>12</v>
      </c>
      <c r="L510" s="7">
        <v>73.333333333333329</v>
      </c>
      <c r="M510" s="1" t="e">
        <f>VLOOKUP(Tabla18[[#This Row],[COD]],Circuitos[],2,0)</f>
        <v>#N/A</v>
      </c>
    </row>
    <row r="511" spans="1:13">
      <c r="A511" s="9" t="str">
        <f>Tabla18[[#This Row],[DIA]]&amp;"-"&amp;Tabla18[[#This Row],[NUM]]</f>
        <v>45795-1858</v>
      </c>
      <c r="B511" s="6">
        <v>45795</v>
      </c>
      <c r="C511" s="7" t="s">
        <v>13</v>
      </c>
      <c r="D511" s="7" t="s">
        <v>147</v>
      </c>
      <c r="E511" s="7" t="s">
        <v>181</v>
      </c>
      <c r="F511" s="7">
        <v>1858</v>
      </c>
      <c r="G511" s="8">
        <v>0.49652777777777779</v>
      </c>
      <c r="H511" s="8">
        <v>0.71527777777777779</v>
      </c>
      <c r="I511" s="7">
        <v>46</v>
      </c>
      <c r="J511" s="7">
        <v>46</v>
      </c>
      <c r="K511" s="7">
        <v>0</v>
      </c>
      <c r="L511" s="7">
        <v>100</v>
      </c>
      <c r="M511" s="1" t="e">
        <f>VLOOKUP(Tabla18[[#This Row],[COD]],Circuitos[],2,0)</f>
        <v>#N/A</v>
      </c>
    </row>
    <row r="512" spans="1:13">
      <c r="A512" s="9" t="str">
        <f>Tabla18[[#This Row],[DIA]]&amp;"-"&amp;Tabla18[[#This Row],[NUM]]</f>
        <v>45795-669</v>
      </c>
      <c r="B512" s="6">
        <v>45795</v>
      </c>
      <c r="C512" s="7" t="s">
        <v>13</v>
      </c>
      <c r="D512" s="7" t="s">
        <v>541</v>
      </c>
      <c r="E512" s="7" t="s">
        <v>250</v>
      </c>
      <c r="F512" s="7">
        <v>669</v>
      </c>
      <c r="G512" s="8">
        <v>0.49305555555555558</v>
      </c>
      <c r="H512" s="8">
        <v>0.58333333333333337</v>
      </c>
      <c r="I512" s="7">
        <v>45</v>
      </c>
      <c r="J512" s="7">
        <v>45</v>
      </c>
      <c r="K512" s="7">
        <v>0</v>
      </c>
      <c r="L512" s="7">
        <v>100</v>
      </c>
      <c r="M512" s="1" t="e">
        <f>VLOOKUP(Tabla18[[#This Row],[COD]],Circuitos[],2,0)</f>
        <v>#N/A</v>
      </c>
    </row>
    <row r="513" spans="1:13">
      <c r="A513" s="9" t="str">
        <f>Tabla18[[#This Row],[DIA]]&amp;"-"&amp;Tabla18[[#This Row],[NUM]]</f>
        <v>45795-747</v>
      </c>
      <c r="B513" s="6">
        <v>45795</v>
      </c>
      <c r="C513" s="7" t="s">
        <v>13</v>
      </c>
      <c r="D513" s="7" t="s">
        <v>196</v>
      </c>
      <c r="E513" s="7" t="s">
        <v>250</v>
      </c>
      <c r="F513" s="7">
        <v>747</v>
      </c>
      <c r="G513" s="8">
        <v>0.83680555555555558</v>
      </c>
      <c r="H513" s="8">
        <v>0.94444444444444442</v>
      </c>
      <c r="I513" s="7">
        <v>45</v>
      </c>
      <c r="J513" s="7">
        <v>12</v>
      </c>
      <c r="K513" s="7">
        <v>33</v>
      </c>
      <c r="L513" s="7">
        <v>26.666666666666668</v>
      </c>
      <c r="M513" s="1" t="e">
        <f>VLOOKUP(Tabla18[[#This Row],[COD]],Circuitos[],2,0)</f>
        <v>#N/A</v>
      </c>
    </row>
    <row r="514" spans="1:13">
      <c r="A514" s="9" t="str">
        <f>Tabla18[[#This Row],[DIA]]&amp;"-"&amp;Tabla18[[#This Row],[NUM]]</f>
        <v>45795-1719</v>
      </c>
      <c r="B514" s="6">
        <v>45795</v>
      </c>
      <c r="C514" s="7" t="s">
        <v>13</v>
      </c>
      <c r="D514" s="7" t="s">
        <v>348</v>
      </c>
      <c r="E514" s="7" t="s">
        <v>542</v>
      </c>
      <c r="F514" s="7">
        <v>1719</v>
      </c>
      <c r="G514" s="8">
        <v>0.51388888888888884</v>
      </c>
      <c r="H514" s="8">
        <v>0.66319444444444442</v>
      </c>
      <c r="I514" s="7">
        <v>37</v>
      </c>
      <c r="J514" s="7">
        <v>31</v>
      </c>
      <c r="K514" s="7">
        <v>6</v>
      </c>
      <c r="L514" s="7">
        <v>83.78378378378379</v>
      </c>
      <c r="M514" s="1" t="e">
        <f>VLOOKUP(Tabla18[[#This Row],[COD]],Circuitos[],2,0)</f>
        <v>#N/A</v>
      </c>
    </row>
    <row r="515" spans="1:13">
      <c r="A515" s="9" t="str">
        <f>Tabla18[[#This Row],[DIA]]&amp;"-"&amp;Tabla18[[#This Row],[NUM]]</f>
        <v>45795-416</v>
      </c>
      <c r="B515" s="6">
        <v>45795</v>
      </c>
      <c r="C515" s="7" t="s">
        <v>13</v>
      </c>
      <c r="D515" s="7" t="s">
        <v>358</v>
      </c>
      <c r="E515" s="7" t="s">
        <v>528</v>
      </c>
      <c r="F515" s="7">
        <v>416</v>
      </c>
      <c r="G515" s="8">
        <v>0.51041666666666663</v>
      </c>
      <c r="H515" s="8">
        <v>0.71180555555555558</v>
      </c>
      <c r="I515" s="7">
        <v>12</v>
      </c>
      <c r="J515" s="7">
        <v>2</v>
      </c>
      <c r="K515" s="7">
        <v>10</v>
      </c>
      <c r="L515" s="7">
        <v>16.666666666666668</v>
      </c>
      <c r="M515" s="1" t="e">
        <f>VLOOKUP(Tabla18[[#This Row],[COD]],Circuitos[],2,0)</f>
        <v>#N/A</v>
      </c>
    </row>
    <row r="516" spans="1:13">
      <c r="A516" s="9" t="str">
        <f>Tabla18[[#This Row],[DIA]]&amp;"-"&amp;Tabla18[[#This Row],[NUM]]</f>
        <v>45795-434</v>
      </c>
      <c r="B516" s="6">
        <v>45795</v>
      </c>
      <c r="C516" s="7" t="s">
        <v>13</v>
      </c>
      <c r="D516" s="7" t="s">
        <v>394</v>
      </c>
      <c r="E516" s="7" t="s">
        <v>395</v>
      </c>
      <c r="F516" s="7">
        <v>434</v>
      </c>
      <c r="G516" s="8">
        <v>0.64583333333333337</v>
      </c>
      <c r="H516" s="8">
        <v>0.79513888888888884</v>
      </c>
      <c r="I516" s="7">
        <v>35</v>
      </c>
      <c r="J516" s="7">
        <v>24</v>
      </c>
      <c r="K516" s="7">
        <v>11</v>
      </c>
      <c r="L516" s="7">
        <v>68.571428571428569</v>
      </c>
      <c r="M516" s="1" t="e">
        <f>VLOOKUP(Tabla18[[#This Row],[COD]],Circuitos[],2,0)</f>
        <v>#N/A</v>
      </c>
    </row>
    <row r="517" spans="1:13">
      <c r="A517" s="9" t="str">
        <f>Tabla18[[#This Row],[DIA]]&amp;"-"&amp;Tabla18[[#This Row],[NUM]]</f>
        <v>45795-788</v>
      </c>
      <c r="B517" s="6">
        <v>45795</v>
      </c>
      <c r="C517" s="7" t="s">
        <v>358</v>
      </c>
      <c r="D517" s="7" t="s">
        <v>13</v>
      </c>
      <c r="E517" s="7" t="s">
        <v>278</v>
      </c>
      <c r="F517" s="7">
        <v>788</v>
      </c>
      <c r="G517" s="8">
        <v>0.91666666666666663</v>
      </c>
      <c r="H517" s="8">
        <v>4.1666666666666664E-2</v>
      </c>
      <c r="I517" s="7">
        <v>45</v>
      </c>
      <c r="J517" s="7">
        <v>37</v>
      </c>
      <c r="K517" s="7">
        <v>8</v>
      </c>
      <c r="L517" s="7">
        <v>82.222222222222229</v>
      </c>
      <c r="M517" s="1" t="e">
        <f>VLOOKUP(Tabla18[[#This Row],[COD]],Circuitos[],2,0)</f>
        <v>#N/A</v>
      </c>
    </row>
    <row r="518" spans="1:13">
      <c r="A518" s="9" t="str">
        <f>Tabla18[[#This Row],[DIA]]&amp;"-"&amp;Tabla18[[#This Row],[NUM]]</f>
        <v>45795-1852</v>
      </c>
      <c r="B518" s="6">
        <v>45795</v>
      </c>
      <c r="C518" s="7" t="s">
        <v>241</v>
      </c>
      <c r="D518" s="7" t="s">
        <v>13</v>
      </c>
      <c r="E518" s="7" t="s">
        <v>250</v>
      </c>
      <c r="F518" s="7">
        <v>1852</v>
      </c>
      <c r="G518" s="8">
        <v>0.55902777777777779</v>
      </c>
      <c r="H518" s="8">
        <v>0.68402777777777779</v>
      </c>
      <c r="I518" s="7">
        <v>40</v>
      </c>
      <c r="J518" s="7">
        <v>30</v>
      </c>
      <c r="K518" s="7">
        <v>10</v>
      </c>
      <c r="L518" s="7">
        <v>75</v>
      </c>
      <c r="M518" s="1" t="e">
        <f>VLOOKUP(Tabla18[[#This Row],[COD]],Circuitos[],2,0)</f>
        <v>#N/A</v>
      </c>
    </row>
    <row r="519" spans="1:13">
      <c r="A519" s="9" t="str">
        <f>Tabla18[[#This Row],[DIA]]&amp;"-"&amp;Tabla18[[#This Row],[NUM]]</f>
        <v>45795-685</v>
      </c>
      <c r="B519" s="6">
        <v>45795</v>
      </c>
      <c r="C519" s="7" t="s">
        <v>291</v>
      </c>
      <c r="D519" s="7" t="s">
        <v>13</v>
      </c>
      <c r="E519" s="7" t="s">
        <v>292</v>
      </c>
      <c r="F519" s="7">
        <v>685</v>
      </c>
      <c r="G519" s="8">
        <v>0.54861111111111116</v>
      </c>
      <c r="H519" s="8">
        <v>0.68055555555555558</v>
      </c>
      <c r="I519" s="7">
        <v>26</v>
      </c>
      <c r="J519" s="7">
        <v>15</v>
      </c>
      <c r="K519" s="7">
        <v>11</v>
      </c>
      <c r="L519" s="7">
        <v>57.692307692307693</v>
      </c>
      <c r="M519" s="1" t="e">
        <f>VLOOKUP(Tabla18[[#This Row],[COD]],Circuitos[],2,0)</f>
        <v>#N/A</v>
      </c>
    </row>
    <row r="520" spans="1:13">
      <c r="A520" s="9" t="str">
        <f>Tabla18[[#This Row],[DIA]]&amp;"-"&amp;Tabla18[[#This Row],[NUM]]</f>
        <v>45795-776</v>
      </c>
      <c r="B520" s="6">
        <v>45795</v>
      </c>
      <c r="C520" s="7" t="s">
        <v>375</v>
      </c>
      <c r="D520" s="7" t="s">
        <v>36</v>
      </c>
      <c r="E520" s="7" t="s">
        <v>278</v>
      </c>
      <c r="F520" s="7">
        <v>776</v>
      </c>
      <c r="G520" s="8">
        <v>0.56944444444444442</v>
      </c>
      <c r="H520" s="8">
        <v>0.65277777777777779</v>
      </c>
      <c r="I520" s="7">
        <v>45</v>
      </c>
      <c r="J520" s="7">
        <v>7</v>
      </c>
      <c r="K520" s="7">
        <v>38</v>
      </c>
      <c r="L520" s="7">
        <v>15.555555555555555</v>
      </c>
      <c r="M520" s="1" t="e">
        <f>VLOOKUP(Tabla18[[#This Row],[COD]],Circuitos[],2,0)</f>
        <v>#N/A</v>
      </c>
    </row>
    <row r="521" spans="1:13">
      <c r="A521" s="9" t="str">
        <f>Tabla18[[#This Row],[DIA]]&amp;"-"&amp;Tabla18[[#This Row],[NUM]]</f>
        <v>45795-471</v>
      </c>
      <c r="B521" s="6">
        <v>45795</v>
      </c>
      <c r="C521" s="7" t="s">
        <v>294</v>
      </c>
      <c r="D521" s="7" t="s">
        <v>13</v>
      </c>
      <c r="E521" s="7" t="s">
        <v>295</v>
      </c>
      <c r="F521" s="7">
        <v>471</v>
      </c>
      <c r="G521" s="8">
        <v>0.25694444444444442</v>
      </c>
      <c r="H521" s="8">
        <v>0.3888888888888889</v>
      </c>
      <c r="I521" s="7">
        <v>40</v>
      </c>
      <c r="J521" s="7">
        <v>19</v>
      </c>
      <c r="K521" s="7">
        <v>21</v>
      </c>
      <c r="L521" s="7">
        <v>47.5</v>
      </c>
      <c r="M521" s="1" t="e">
        <f>VLOOKUP(Tabla18[[#This Row],[COD]],Circuitos[],2,0)</f>
        <v>#N/A</v>
      </c>
    </row>
    <row r="522" spans="1:13">
      <c r="A522" s="9" t="str">
        <f>Tabla18[[#This Row],[DIA]]&amp;"-"&amp;Tabla18[[#This Row],[NUM]]</f>
        <v>45795-312</v>
      </c>
      <c r="B522" s="6">
        <v>45795</v>
      </c>
      <c r="C522" s="7" t="s">
        <v>301</v>
      </c>
      <c r="D522" s="7" t="s">
        <v>291</v>
      </c>
      <c r="E522" s="7" t="s">
        <v>292</v>
      </c>
      <c r="F522" s="7">
        <v>312</v>
      </c>
      <c r="G522" s="8">
        <v>0.4201388888888889</v>
      </c>
      <c r="H522" s="8">
        <v>0.4548611111111111</v>
      </c>
      <c r="I522" s="7">
        <v>26</v>
      </c>
      <c r="J522" s="7">
        <v>15</v>
      </c>
      <c r="K522" s="7">
        <v>11</v>
      </c>
      <c r="L522" s="7">
        <v>57.692307692307693</v>
      </c>
      <c r="M522" s="1" t="e">
        <f>VLOOKUP(Tabla18[[#This Row],[COD]],Circuitos[],2,0)</f>
        <v>#N/A</v>
      </c>
    </row>
    <row r="523" spans="1:13">
      <c r="A523" s="9" t="str">
        <f>Tabla18[[#This Row],[DIA]]&amp;"-"&amp;Tabla18[[#This Row],[NUM]]</f>
        <v>45795-898</v>
      </c>
      <c r="B523" s="6">
        <v>45795</v>
      </c>
      <c r="C523" s="7" t="s">
        <v>350</v>
      </c>
      <c r="D523" s="7" t="s">
        <v>13</v>
      </c>
      <c r="E523" s="7" t="s">
        <v>278</v>
      </c>
      <c r="F523" s="7">
        <v>898</v>
      </c>
      <c r="G523" s="8">
        <v>0.33333333333333331</v>
      </c>
      <c r="H523" s="8">
        <v>0.52083333333333337</v>
      </c>
      <c r="I523" s="7">
        <v>80</v>
      </c>
      <c r="J523" s="7">
        <v>70</v>
      </c>
      <c r="K523" s="7">
        <v>10</v>
      </c>
      <c r="L523" s="7">
        <v>87.5</v>
      </c>
      <c r="M523" s="1" t="e">
        <f>VLOOKUP(Tabla18[[#This Row],[COD]],Circuitos[],2,0)</f>
        <v>#N/A</v>
      </c>
    </row>
    <row r="524" spans="1:13">
      <c r="A524" s="9" t="str">
        <f>Tabla18[[#This Row],[DIA]]&amp;"-"&amp;Tabla18[[#This Row],[NUM]]</f>
        <v>45795-1302</v>
      </c>
      <c r="B524" s="6">
        <v>45795</v>
      </c>
      <c r="C524" s="7" t="s">
        <v>22</v>
      </c>
      <c r="D524" s="7" t="s">
        <v>147</v>
      </c>
      <c r="E524" s="7" t="s">
        <v>181</v>
      </c>
      <c r="F524" s="7">
        <v>1302</v>
      </c>
      <c r="G524" s="8">
        <v>0.4826388888888889</v>
      </c>
      <c r="H524" s="8">
        <v>0.69097222222222221</v>
      </c>
      <c r="I524" s="7">
        <v>10</v>
      </c>
      <c r="J524" s="7">
        <v>10</v>
      </c>
      <c r="K524" s="7">
        <v>0</v>
      </c>
      <c r="L524" s="7">
        <v>100</v>
      </c>
      <c r="M524" s="1" t="e">
        <f>VLOOKUP(Tabla18[[#This Row],[COD]],Circuitos[],2,0)</f>
        <v>#N/A</v>
      </c>
    </row>
    <row r="525" spans="1:13">
      <c r="A525" s="9" t="str">
        <f>Tabla18[[#This Row],[DIA]]&amp;"-"&amp;Tabla18[[#This Row],[NUM]]</f>
        <v>45795-723</v>
      </c>
      <c r="B525" s="6">
        <v>45795</v>
      </c>
      <c r="C525" s="7" t="s">
        <v>394</v>
      </c>
      <c r="D525" s="7" t="s">
        <v>543</v>
      </c>
      <c r="E525" s="7" t="s">
        <v>395</v>
      </c>
      <c r="F525" s="7">
        <v>723</v>
      </c>
      <c r="G525" s="8">
        <v>0.89583333333333337</v>
      </c>
      <c r="H525" s="8">
        <v>0.13194444444444445</v>
      </c>
      <c r="I525" s="7">
        <v>35</v>
      </c>
      <c r="J525" s="7">
        <v>24</v>
      </c>
      <c r="K525" s="7">
        <v>11</v>
      </c>
      <c r="L525" s="7">
        <v>68.571428571428569</v>
      </c>
      <c r="M525" s="1" t="e">
        <f>VLOOKUP(Tabla18[[#This Row],[COD]],Circuitos[],2,0)</f>
        <v>#N/A</v>
      </c>
    </row>
    <row r="526" spans="1:13">
      <c r="A526" s="9" t="str">
        <f>Tabla18[[#This Row],[DIA]]&amp;"-"&amp;Tabla18[[#This Row],[NUM]]</f>
        <v>45796-1001</v>
      </c>
      <c r="B526" s="6">
        <v>45796</v>
      </c>
      <c r="C526" s="7" t="s">
        <v>173</v>
      </c>
      <c r="D526" s="7" t="s">
        <v>13</v>
      </c>
      <c r="E526" s="7" t="s">
        <v>174</v>
      </c>
      <c r="F526" s="7">
        <v>1001</v>
      </c>
      <c r="G526" s="8">
        <v>0.3125</v>
      </c>
      <c r="H526" s="8">
        <v>0.4861111111111111</v>
      </c>
      <c r="I526" s="7">
        <v>10</v>
      </c>
      <c r="J526" s="7">
        <v>0</v>
      </c>
      <c r="K526" s="7">
        <v>10</v>
      </c>
      <c r="L526" s="7">
        <v>0</v>
      </c>
      <c r="M526" s="1" t="e">
        <f>VLOOKUP(Tabla18[[#This Row],[COD]],Circuitos[],2,0)</f>
        <v>#N/A</v>
      </c>
    </row>
    <row r="527" spans="1:13">
      <c r="A527" s="9" t="str">
        <f>Tabla18[[#This Row],[DIA]]&amp;"-"&amp;Tabla18[[#This Row],[NUM]]</f>
        <v>45796-1003</v>
      </c>
      <c r="B527" s="6">
        <v>45796</v>
      </c>
      <c r="C527" s="7" t="s">
        <v>183</v>
      </c>
      <c r="D527" s="7" t="s">
        <v>173</v>
      </c>
      <c r="E527" s="7" t="s">
        <v>174</v>
      </c>
      <c r="F527" s="7">
        <v>1003</v>
      </c>
      <c r="G527" s="8">
        <v>0.81944444444444442</v>
      </c>
      <c r="H527" s="8">
        <v>0.85416666666666663</v>
      </c>
      <c r="I527" s="7">
        <v>10</v>
      </c>
      <c r="J527" s="7">
        <v>0</v>
      </c>
      <c r="K527" s="7">
        <v>10</v>
      </c>
      <c r="L527" s="7">
        <v>0</v>
      </c>
      <c r="M527" s="1" t="e">
        <f>VLOOKUP(Tabla18[[#This Row],[COD]],Circuitos[],2,0)</f>
        <v>#N/A</v>
      </c>
    </row>
    <row r="528" spans="1:13">
      <c r="A528" s="9" t="str">
        <f>Tabla18[[#This Row],[DIA]]&amp;"-"&amp;Tabla18[[#This Row],[NUM]]</f>
        <v>45796-921</v>
      </c>
      <c r="B528" s="6">
        <v>45796</v>
      </c>
      <c r="C528" s="7" t="s">
        <v>13</v>
      </c>
      <c r="D528" s="7" t="s">
        <v>185</v>
      </c>
      <c r="E528" s="7" t="s">
        <v>186</v>
      </c>
      <c r="F528" s="7">
        <v>921</v>
      </c>
      <c r="G528" s="8">
        <v>0.81597222222222221</v>
      </c>
      <c r="H528" s="8">
        <v>2.0833333333333333E-3</v>
      </c>
      <c r="I528" s="7">
        <v>20</v>
      </c>
      <c r="J528" s="7">
        <v>0</v>
      </c>
      <c r="K528" s="7">
        <v>20</v>
      </c>
      <c r="L528" s="7">
        <v>0</v>
      </c>
      <c r="M528" s="1" t="e">
        <f>VLOOKUP(Tabla18[[#This Row],[COD]],Circuitos[],2,0)</f>
        <v>#N/A</v>
      </c>
    </row>
    <row r="529" spans="1:13">
      <c r="A529" s="9" t="str">
        <f>Tabla18[[#This Row],[DIA]]&amp;"-"&amp;Tabla18[[#This Row],[NUM]]</f>
        <v>45796-921</v>
      </c>
      <c r="B529" s="6">
        <v>45796</v>
      </c>
      <c r="C529" s="7" t="s">
        <v>13</v>
      </c>
      <c r="D529" s="7" t="s">
        <v>185</v>
      </c>
      <c r="E529" s="7" t="s">
        <v>186</v>
      </c>
      <c r="F529" s="7">
        <v>921</v>
      </c>
      <c r="G529" s="8">
        <v>0.81597222222222221</v>
      </c>
      <c r="H529" s="8">
        <v>2.0833333333333332E-2</v>
      </c>
      <c r="I529" s="7">
        <v>10</v>
      </c>
      <c r="J529" s="7">
        <v>2</v>
      </c>
      <c r="K529" s="7">
        <v>8</v>
      </c>
      <c r="L529" s="7">
        <v>20</v>
      </c>
      <c r="M529" s="1" t="e">
        <f>VLOOKUP(Tabla18[[#This Row],[COD]],Circuitos[],2,0)</f>
        <v>#N/A</v>
      </c>
    </row>
    <row r="530" spans="1:13">
      <c r="A530" s="9" t="str">
        <f>Tabla18[[#This Row],[DIA]]&amp;"-"&amp;Tabla18[[#This Row],[NUM]]</f>
        <v>45796-1355</v>
      </c>
      <c r="B530" s="6">
        <v>45796</v>
      </c>
      <c r="C530" s="7" t="s">
        <v>13</v>
      </c>
      <c r="D530" s="7" t="s">
        <v>392</v>
      </c>
      <c r="E530" s="7" t="s">
        <v>250</v>
      </c>
      <c r="F530" s="7">
        <v>1355</v>
      </c>
      <c r="G530" s="8">
        <v>0.46875</v>
      </c>
      <c r="H530" s="8">
        <v>0.50694444444444442</v>
      </c>
      <c r="I530" s="7">
        <v>36</v>
      </c>
      <c r="J530" s="7">
        <v>14</v>
      </c>
      <c r="K530" s="7">
        <v>22</v>
      </c>
      <c r="L530" s="7">
        <v>38.888888888888886</v>
      </c>
      <c r="M530" s="1" t="e">
        <f>VLOOKUP(Tabla18[[#This Row],[COD]],Circuitos[],2,0)</f>
        <v>#N/A</v>
      </c>
    </row>
    <row r="531" spans="1:13">
      <c r="A531" s="9" t="str">
        <f>Tabla18[[#This Row],[DIA]]&amp;"-"&amp;Tabla18[[#This Row],[NUM]]</f>
        <v>45796-1002</v>
      </c>
      <c r="B531" s="6">
        <v>45796</v>
      </c>
      <c r="C531" s="7" t="s">
        <v>13</v>
      </c>
      <c r="D531" s="7" t="s">
        <v>183</v>
      </c>
      <c r="E531" s="7" t="s">
        <v>174</v>
      </c>
      <c r="F531" s="7">
        <v>1002</v>
      </c>
      <c r="G531" s="8">
        <v>0.52777777777777779</v>
      </c>
      <c r="H531" s="8">
        <v>0.77777777777777779</v>
      </c>
      <c r="I531" s="7">
        <v>10</v>
      </c>
      <c r="J531" s="7">
        <v>1</v>
      </c>
      <c r="K531" s="7">
        <v>9</v>
      </c>
      <c r="L531" s="7">
        <v>10</v>
      </c>
      <c r="M531" s="1" t="str">
        <f>VLOOKUP(Tabla18[[#This Row],[COD]],Circuitos[],2,0)</f>
        <v>Programas de Egipto</v>
      </c>
    </row>
    <row r="532" spans="1:13">
      <c r="A532" s="9" t="str">
        <f>Tabla18[[#This Row],[DIA]]&amp;"-"&amp;Tabla18[[#This Row],[NUM]]</f>
        <v>45796-682</v>
      </c>
      <c r="B532" s="6">
        <v>45796</v>
      </c>
      <c r="C532" s="7" t="s">
        <v>310</v>
      </c>
      <c r="D532" s="7" t="s">
        <v>13</v>
      </c>
      <c r="E532" s="7" t="s">
        <v>250</v>
      </c>
      <c r="F532" s="7">
        <v>682</v>
      </c>
      <c r="G532" s="8">
        <v>0.82291666666666663</v>
      </c>
      <c r="H532" s="8">
        <v>0.93402777777777779</v>
      </c>
      <c r="I532" s="7">
        <v>45</v>
      </c>
      <c r="J532" s="7">
        <v>45</v>
      </c>
      <c r="K532" s="7">
        <v>0</v>
      </c>
      <c r="L532" s="7">
        <v>100</v>
      </c>
      <c r="M532" s="1" t="e">
        <f>VLOOKUP(Tabla18[[#This Row],[COD]],Circuitos[],2,0)</f>
        <v>#N/A</v>
      </c>
    </row>
    <row r="533" spans="1:13">
      <c r="A533" s="9" t="str">
        <f>Tabla18[[#This Row],[DIA]]&amp;"-"&amp;Tabla18[[#This Row],[NUM]]</f>
        <v>45797-765</v>
      </c>
      <c r="B533" s="6">
        <v>45797</v>
      </c>
      <c r="C533" s="7" t="s">
        <v>33</v>
      </c>
      <c r="D533" s="7" t="s">
        <v>232</v>
      </c>
      <c r="E533" s="7" t="s">
        <v>278</v>
      </c>
      <c r="F533" s="7">
        <v>765</v>
      </c>
      <c r="G533" s="8">
        <v>0.69444444444444442</v>
      </c>
      <c r="H533" s="8">
        <v>0.80555555555555558</v>
      </c>
      <c r="I533" s="7">
        <v>45</v>
      </c>
      <c r="J533" s="7">
        <v>29</v>
      </c>
      <c r="K533" s="7">
        <v>16</v>
      </c>
      <c r="L533" s="7">
        <v>64.444444444444443</v>
      </c>
      <c r="M533" s="1" t="str">
        <f>VLOOKUP(Tabla18[[#This Row],[COD]],Circuitos[],2,0)</f>
        <v>Sicilia Mágica "II"</v>
      </c>
    </row>
    <row r="534" spans="1:13">
      <c r="A534" s="9" t="str">
        <f>Tabla18[[#This Row],[DIA]]&amp;"-"&amp;Tabla18[[#This Row],[NUM]]</f>
        <v>45797-834</v>
      </c>
      <c r="B534" s="6">
        <v>45797</v>
      </c>
      <c r="C534" s="7" t="s">
        <v>484</v>
      </c>
      <c r="D534" s="7" t="s">
        <v>13</v>
      </c>
      <c r="E534" s="7" t="s">
        <v>250</v>
      </c>
      <c r="F534" s="7">
        <v>834</v>
      </c>
      <c r="G534" s="8">
        <v>0.66319444444444442</v>
      </c>
      <c r="H534" s="8">
        <v>0.78472222222222221</v>
      </c>
      <c r="I534" s="7">
        <v>45</v>
      </c>
      <c r="J534" s="7">
        <v>45</v>
      </c>
      <c r="K534" s="7">
        <v>0</v>
      </c>
      <c r="L534" s="7">
        <v>100</v>
      </c>
      <c r="M534" s="1" t="e">
        <f>VLOOKUP(Tabla18[[#This Row],[COD]],Circuitos[],2,0)</f>
        <v>#N/A</v>
      </c>
    </row>
    <row r="535" spans="1:13">
      <c r="A535" s="9" t="str">
        <f>Tabla18[[#This Row],[DIA]]&amp;"-"&amp;Tabla18[[#This Row],[NUM]]</f>
        <v>45797-438</v>
      </c>
      <c r="B535" s="6">
        <v>45797</v>
      </c>
      <c r="C535" s="7" t="s">
        <v>36</v>
      </c>
      <c r="D535" s="7" t="s">
        <v>394</v>
      </c>
      <c r="E535" s="7" t="s">
        <v>395</v>
      </c>
      <c r="F535" s="7">
        <v>438</v>
      </c>
      <c r="G535" s="8">
        <v>0.55902777777777779</v>
      </c>
      <c r="H535" s="8">
        <v>0.68402777777777779</v>
      </c>
      <c r="I535" s="7">
        <v>12</v>
      </c>
      <c r="J535" s="7">
        <v>8</v>
      </c>
      <c r="K535" s="7">
        <v>4</v>
      </c>
      <c r="L535" s="7">
        <v>66.666666666666671</v>
      </c>
      <c r="M535" s="1" t="e">
        <f>VLOOKUP(Tabla18[[#This Row],[COD]],Circuitos[],2,0)</f>
        <v>#N/A</v>
      </c>
    </row>
    <row r="536" spans="1:13">
      <c r="A536" s="9" t="str">
        <f>Tabla18[[#This Row],[DIA]]&amp;"-"&amp;Tabla18[[#This Row],[NUM]]</f>
        <v>45797-766</v>
      </c>
      <c r="B536" s="6">
        <v>45797</v>
      </c>
      <c r="C536" s="7" t="s">
        <v>232</v>
      </c>
      <c r="D536" s="7" t="s">
        <v>13</v>
      </c>
      <c r="E536" s="7" t="s">
        <v>278</v>
      </c>
      <c r="F536" s="7">
        <v>766</v>
      </c>
      <c r="G536" s="8">
        <v>0.84722222222222221</v>
      </c>
      <c r="H536" s="8">
        <v>0.96180555555555558</v>
      </c>
      <c r="I536" s="7">
        <v>45</v>
      </c>
      <c r="J536" s="7">
        <v>36</v>
      </c>
      <c r="K536" s="7">
        <v>9</v>
      </c>
      <c r="L536" s="7">
        <v>80</v>
      </c>
      <c r="M536" s="1" t="e">
        <f>VLOOKUP(Tabla18[[#This Row],[COD]],Circuitos[],2,0)</f>
        <v>#N/A</v>
      </c>
    </row>
    <row r="537" spans="1:13">
      <c r="A537" s="9" t="str">
        <f>Tabla18[[#This Row],[DIA]]&amp;"-"&amp;Tabla18[[#This Row],[NUM]]</f>
        <v>45797-934</v>
      </c>
      <c r="B537" s="6">
        <v>45797</v>
      </c>
      <c r="C537" s="7" t="s">
        <v>209</v>
      </c>
      <c r="D537" s="7" t="s">
        <v>13</v>
      </c>
      <c r="E537" s="7" t="s">
        <v>250</v>
      </c>
      <c r="F537" s="7">
        <v>934</v>
      </c>
      <c r="G537" s="8">
        <v>0.52430555555555558</v>
      </c>
      <c r="H537" s="8">
        <v>0.65277777777777779</v>
      </c>
      <c r="I537" s="7">
        <v>45</v>
      </c>
      <c r="J537" s="7">
        <v>44</v>
      </c>
      <c r="K537" s="7">
        <v>1</v>
      </c>
      <c r="L537" s="7">
        <v>97.777777777777771</v>
      </c>
      <c r="M537" s="1" t="e">
        <f>VLOOKUP(Tabla18[[#This Row],[COD]],Circuitos[],2,0)</f>
        <v>#N/A</v>
      </c>
    </row>
    <row r="538" spans="1:13">
      <c r="A538" s="9" t="str">
        <f>Tabla18[[#This Row],[DIA]]&amp;"-"&amp;Tabla18[[#This Row],[NUM]]</f>
        <v>45797-1916</v>
      </c>
      <c r="B538" s="6">
        <v>45797</v>
      </c>
      <c r="C538" s="7" t="s">
        <v>313</v>
      </c>
      <c r="D538" s="7" t="s">
        <v>13</v>
      </c>
      <c r="E538" s="7" t="s">
        <v>250</v>
      </c>
      <c r="F538" s="7">
        <v>1916</v>
      </c>
      <c r="G538" s="8">
        <v>0.50347222222222221</v>
      </c>
      <c r="H538" s="8">
        <v>0.66666666666666663</v>
      </c>
      <c r="I538" s="7">
        <v>41</v>
      </c>
      <c r="J538" s="7">
        <v>41</v>
      </c>
      <c r="K538" s="7">
        <v>0</v>
      </c>
      <c r="L538" s="7">
        <v>100</v>
      </c>
      <c r="M538" s="1" t="e">
        <f>VLOOKUP(Tabla18[[#This Row],[COD]],Circuitos[],2,0)</f>
        <v>#N/A</v>
      </c>
    </row>
    <row r="539" spans="1:13">
      <c r="A539" s="9" t="str">
        <f>Tabla18[[#This Row],[DIA]]&amp;"-"&amp;Tabla18[[#This Row],[NUM]]</f>
        <v>45797-1731</v>
      </c>
      <c r="B539" s="6">
        <v>45797</v>
      </c>
      <c r="C539" s="7" t="s">
        <v>252</v>
      </c>
      <c r="D539" s="7" t="s">
        <v>232</v>
      </c>
      <c r="E539" s="7" t="s">
        <v>272</v>
      </c>
      <c r="F539" s="7">
        <v>1731</v>
      </c>
      <c r="G539" s="8">
        <v>0.40277777777777779</v>
      </c>
      <c r="H539" s="8">
        <v>0.4548611111111111</v>
      </c>
      <c r="I539" s="7">
        <v>26</v>
      </c>
      <c r="J539" s="7">
        <v>26</v>
      </c>
      <c r="K539" s="7">
        <v>0</v>
      </c>
      <c r="L539" s="7">
        <v>100</v>
      </c>
      <c r="M539" s="1" t="e">
        <f>VLOOKUP(Tabla18[[#This Row],[COD]],Circuitos[],2,0)</f>
        <v>#N/A</v>
      </c>
    </row>
    <row r="540" spans="1:13">
      <c r="A540" s="9" t="str">
        <f>Tabla18[[#This Row],[DIA]]&amp;"-"&amp;Tabla18[[#This Row],[NUM]]</f>
        <v>45797-1134</v>
      </c>
      <c r="B540" s="6">
        <v>45797</v>
      </c>
      <c r="C540" s="7" t="s">
        <v>192</v>
      </c>
      <c r="D540" s="7" t="s">
        <v>36</v>
      </c>
      <c r="E540" s="7" t="s">
        <v>193</v>
      </c>
      <c r="F540" s="7">
        <v>1134</v>
      </c>
      <c r="G540" s="8">
        <v>0.67013888888888884</v>
      </c>
      <c r="H540" s="8">
        <v>0.75694444444444442</v>
      </c>
      <c r="I540" s="7">
        <v>12</v>
      </c>
      <c r="J540" s="7">
        <v>9</v>
      </c>
      <c r="K540" s="7">
        <v>3</v>
      </c>
      <c r="L540" s="7">
        <v>75</v>
      </c>
      <c r="M540" s="1" t="e">
        <f>VLOOKUP(Tabla18[[#This Row],[COD]],Circuitos[],2,0)</f>
        <v>#N/A</v>
      </c>
    </row>
    <row r="541" spans="1:13">
      <c r="A541" s="9" t="str">
        <f>Tabla18[[#This Row],[DIA]]&amp;"-"&amp;Tabla18[[#This Row],[NUM]]</f>
        <v>45797-1332</v>
      </c>
      <c r="B541" s="6">
        <v>45797</v>
      </c>
      <c r="C541" s="7" t="s">
        <v>192</v>
      </c>
      <c r="D541" s="7" t="s">
        <v>13</v>
      </c>
      <c r="E541" s="7" t="s">
        <v>250</v>
      </c>
      <c r="F541" s="7">
        <v>1332</v>
      </c>
      <c r="G541" s="8">
        <v>0.27083333333333331</v>
      </c>
      <c r="H541" s="8">
        <v>0.3888888888888889</v>
      </c>
      <c r="I541" s="7">
        <v>50</v>
      </c>
      <c r="J541" s="7">
        <v>0</v>
      </c>
      <c r="K541" s="7">
        <v>50</v>
      </c>
      <c r="L541" s="7">
        <v>0</v>
      </c>
      <c r="M541" s="1" t="e">
        <f>VLOOKUP(Tabla18[[#This Row],[COD]],Circuitos[],2,0)</f>
        <v>#N/A</v>
      </c>
    </row>
    <row r="542" spans="1:13">
      <c r="A542" s="9" t="str">
        <f>Tabla18[[#This Row],[DIA]]&amp;"-"&amp;Tabla18[[#This Row],[NUM]]</f>
        <v>45797-1328</v>
      </c>
      <c r="B542" s="6">
        <v>45797</v>
      </c>
      <c r="C542" s="7" t="s">
        <v>192</v>
      </c>
      <c r="D542" s="7" t="s">
        <v>13</v>
      </c>
      <c r="E542" s="7" t="s">
        <v>250</v>
      </c>
      <c r="F542" s="7">
        <v>1328</v>
      </c>
      <c r="G542" s="8">
        <v>0.50694444444444442</v>
      </c>
      <c r="H542" s="8">
        <v>0.625</v>
      </c>
      <c r="I542" s="7">
        <v>45</v>
      </c>
      <c r="J542" s="7">
        <v>26</v>
      </c>
      <c r="K542" s="7">
        <v>19</v>
      </c>
      <c r="L542" s="7">
        <v>57.777777777777779</v>
      </c>
      <c r="M542" s="1" t="e">
        <f>VLOOKUP(Tabla18[[#This Row],[COD]],Circuitos[],2,0)</f>
        <v>#N/A</v>
      </c>
    </row>
    <row r="543" spans="1:13">
      <c r="A543" s="9" t="str">
        <f>Tabla18[[#This Row],[DIA]]&amp;"-"&amp;Tabla18[[#This Row],[NUM]]</f>
        <v>45797-1241</v>
      </c>
      <c r="B543" s="6">
        <v>45797</v>
      </c>
      <c r="C543" s="7" t="s">
        <v>13</v>
      </c>
      <c r="D543" s="7" t="s">
        <v>544</v>
      </c>
      <c r="E543" s="7" t="s">
        <v>250</v>
      </c>
      <c r="F543" s="7">
        <v>1241</v>
      </c>
      <c r="G543" s="8">
        <v>0.66666666666666663</v>
      </c>
      <c r="H543" s="8">
        <v>0.76388888888888884</v>
      </c>
      <c r="I543" s="7">
        <v>50</v>
      </c>
      <c r="J543" s="7">
        <v>0</v>
      </c>
      <c r="K543" s="7">
        <v>50</v>
      </c>
      <c r="L543" s="7">
        <v>0</v>
      </c>
      <c r="M543" s="1" t="e">
        <f>VLOOKUP(Tabla18[[#This Row],[COD]],Circuitos[],2,0)</f>
        <v>#N/A</v>
      </c>
    </row>
    <row r="544" spans="1:13">
      <c r="A544" s="9" t="str">
        <f>Tabla18[[#This Row],[DIA]]&amp;"-"&amp;Tabla18[[#This Row],[NUM]]</f>
        <v>45797-1915</v>
      </c>
      <c r="B544" s="6">
        <v>45797</v>
      </c>
      <c r="C544" s="7" t="s">
        <v>13</v>
      </c>
      <c r="D544" s="7" t="s">
        <v>313</v>
      </c>
      <c r="E544" s="7" t="s">
        <v>250</v>
      </c>
      <c r="F544" s="7">
        <v>1915</v>
      </c>
      <c r="G544" s="8">
        <v>0.39930555555555558</v>
      </c>
      <c r="H544" s="8">
        <v>0.47569444444444442</v>
      </c>
      <c r="I544" s="7">
        <v>40</v>
      </c>
      <c r="J544" s="7">
        <v>40</v>
      </c>
      <c r="K544" s="7">
        <v>0</v>
      </c>
      <c r="L544" s="7">
        <v>100</v>
      </c>
      <c r="M544" s="1" t="e">
        <f>VLOOKUP(Tabla18[[#This Row],[COD]],Circuitos[],2,0)</f>
        <v>#N/A</v>
      </c>
    </row>
    <row r="545" spans="1:13">
      <c r="A545" s="9" t="str">
        <f>Tabla18[[#This Row],[DIA]]&amp;"-"&amp;Tabla18[[#This Row],[NUM]]</f>
        <v>45797-59</v>
      </c>
      <c r="B545" s="6">
        <v>45797</v>
      </c>
      <c r="C545" s="7" t="s">
        <v>13</v>
      </c>
      <c r="D545" s="7" t="s">
        <v>252</v>
      </c>
      <c r="E545" s="7" t="s">
        <v>272</v>
      </c>
      <c r="F545" s="7">
        <v>59</v>
      </c>
      <c r="G545" s="8">
        <v>0.24305555555555555</v>
      </c>
      <c r="H545" s="8">
        <v>0.34375</v>
      </c>
      <c r="I545" s="7">
        <v>26</v>
      </c>
      <c r="J545" s="7">
        <v>26</v>
      </c>
      <c r="K545" s="7">
        <v>0</v>
      </c>
      <c r="L545" s="7">
        <v>100</v>
      </c>
      <c r="M545" s="1" t="e">
        <f>VLOOKUP(Tabla18[[#This Row],[COD]],Circuitos[],2,0)</f>
        <v>#N/A</v>
      </c>
    </row>
    <row r="546" spans="1:13">
      <c r="A546" s="9" t="str">
        <f>Tabla18[[#This Row],[DIA]]&amp;"-"&amp;Tabla18[[#This Row],[NUM]]</f>
        <v>45797-689</v>
      </c>
      <c r="B546" s="6">
        <v>45797</v>
      </c>
      <c r="C546" s="7" t="s">
        <v>13</v>
      </c>
      <c r="D546" s="7" t="s">
        <v>545</v>
      </c>
      <c r="E546" s="7" t="s">
        <v>250</v>
      </c>
      <c r="F546" s="7">
        <v>689</v>
      </c>
      <c r="G546" s="8">
        <v>0.71527777777777779</v>
      </c>
      <c r="H546" s="8">
        <v>0.81597222222222221</v>
      </c>
      <c r="I546" s="7">
        <v>45</v>
      </c>
      <c r="J546" s="7">
        <v>43</v>
      </c>
      <c r="K546" s="7">
        <v>2</v>
      </c>
      <c r="L546" s="7">
        <v>95.555555555555557</v>
      </c>
      <c r="M546" s="1" t="e">
        <f>VLOOKUP(Tabla18[[#This Row],[COD]],Circuitos[],2,0)</f>
        <v>#N/A</v>
      </c>
    </row>
    <row r="547" spans="1:13">
      <c r="A547" s="9" t="str">
        <f>Tabla18[[#This Row],[DIA]]&amp;"-"&amp;Tabla18[[#This Row],[NUM]]</f>
        <v>45797-677</v>
      </c>
      <c r="B547" s="6">
        <v>45797</v>
      </c>
      <c r="C547" s="7" t="s">
        <v>13</v>
      </c>
      <c r="D547" s="7" t="s">
        <v>310</v>
      </c>
      <c r="E547" s="7" t="s">
        <v>250</v>
      </c>
      <c r="F547" s="7">
        <v>677</v>
      </c>
      <c r="G547" s="8">
        <v>0.36805555555555558</v>
      </c>
      <c r="H547" s="8">
        <v>0.46875</v>
      </c>
      <c r="I547" s="7">
        <v>45</v>
      </c>
      <c r="J547" s="7">
        <v>31</v>
      </c>
      <c r="K547" s="7">
        <v>14</v>
      </c>
      <c r="L547" s="7">
        <v>68.888888888888886</v>
      </c>
      <c r="M547" s="1" t="e">
        <f>VLOOKUP(Tabla18[[#This Row],[COD]],Circuitos[],2,0)</f>
        <v>#N/A</v>
      </c>
    </row>
    <row r="548" spans="1:13">
      <c r="A548" s="9" t="str">
        <f>Tabla18[[#This Row],[DIA]]&amp;"-"&amp;Tabla18[[#This Row],[NUM]]</f>
        <v>45797-434</v>
      </c>
      <c r="B548" s="6">
        <v>45797</v>
      </c>
      <c r="C548" s="7" t="s">
        <v>13</v>
      </c>
      <c r="D548" s="7" t="s">
        <v>394</v>
      </c>
      <c r="E548" s="7" t="s">
        <v>395</v>
      </c>
      <c r="F548" s="7">
        <v>434</v>
      </c>
      <c r="G548" s="8">
        <v>0.64583333333333337</v>
      </c>
      <c r="H548" s="8">
        <v>0.79513888888888884</v>
      </c>
      <c r="I548" s="7">
        <v>26</v>
      </c>
      <c r="J548" s="7">
        <v>14</v>
      </c>
      <c r="K548" s="7">
        <v>12</v>
      </c>
      <c r="L548" s="7">
        <v>53.846153846153847</v>
      </c>
      <c r="M548" s="1" t="e">
        <f>VLOOKUP(Tabla18[[#This Row],[COD]],Circuitos[],2,0)</f>
        <v>#N/A</v>
      </c>
    </row>
    <row r="549" spans="1:13">
      <c r="A549" s="9" t="str">
        <f>Tabla18[[#This Row],[DIA]]&amp;"-"&amp;Tabla18[[#This Row],[NUM]]</f>
        <v>45797-941</v>
      </c>
      <c r="B549" s="6">
        <v>45797</v>
      </c>
      <c r="C549" s="7" t="s">
        <v>13</v>
      </c>
      <c r="D549" s="7" t="s">
        <v>254</v>
      </c>
      <c r="E549" s="7" t="s">
        <v>250</v>
      </c>
      <c r="F549" s="7">
        <v>941</v>
      </c>
      <c r="G549" s="8">
        <v>0.66666666666666663</v>
      </c>
      <c r="H549" s="8">
        <v>0.78125</v>
      </c>
      <c r="I549" s="7">
        <v>45</v>
      </c>
      <c r="J549" s="7">
        <v>45</v>
      </c>
      <c r="K549" s="7">
        <v>0</v>
      </c>
      <c r="L549" s="7">
        <v>100</v>
      </c>
      <c r="M549" s="1" t="e">
        <f>VLOOKUP(Tabla18[[#This Row],[COD]],Circuitos[],2,0)</f>
        <v>#N/A</v>
      </c>
    </row>
    <row r="550" spans="1:13">
      <c r="A550" s="9" t="str">
        <f>Tabla18[[#This Row],[DIA]]&amp;"-"&amp;Tabla18[[#This Row],[NUM]]</f>
        <v>45798-2333</v>
      </c>
      <c r="B550" s="6">
        <v>45798</v>
      </c>
      <c r="C550" s="7" t="s">
        <v>185</v>
      </c>
      <c r="D550" s="7" t="s">
        <v>147</v>
      </c>
      <c r="E550" s="7" t="s">
        <v>181</v>
      </c>
      <c r="F550" s="7">
        <v>2333</v>
      </c>
      <c r="G550" s="8">
        <v>0.79513888888888884</v>
      </c>
      <c r="H550" s="8">
        <v>0.85763888888888884</v>
      </c>
      <c r="I550" s="7">
        <v>40</v>
      </c>
      <c r="J550" s="7">
        <v>5</v>
      </c>
      <c r="K550" s="7">
        <v>35</v>
      </c>
      <c r="L550" s="7">
        <v>12.5</v>
      </c>
      <c r="M550" s="1" t="e">
        <f>VLOOKUP(Tabla18[[#This Row],[COD]],Circuitos[],2,0)</f>
        <v>#N/A</v>
      </c>
    </row>
    <row r="551" spans="1:13">
      <c r="A551" s="9" t="str">
        <f>Tabla18[[#This Row],[DIA]]&amp;"-"&amp;Tabla18[[#This Row],[NUM]]</f>
        <v>45798-8055</v>
      </c>
      <c r="B551" s="6">
        <v>45798</v>
      </c>
      <c r="C551" s="7" t="s">
        <v>175</v>
      </c>
      <c r="D551" s="7" t="s">
        <v>173</v>
      </c>
      <c r="E551" s="7" t="s">
        <v>257</v>
      </c>
      <c r="F551" s="7">
        <v>8055</v>
      </c>
      <c r="G551" s="8">
        <v>0.5625</v>
      </c>
      <c r="H551" s="8">
        <v>0.61458333333333337</v>
      </c>
      <c r="I551" s="7">
        <v>10</v>
      </c>
      <c r="J551" s="7">
        <v>4</v>
      </c>
      <c r="K551" s="7">
        <v>6</v>
      </c>
      <c r="L551" s="7">
        <v>40</v>
      </c>
      <c r="M551" s="1" t="e">
        <f>VLOOKUP(Tabla18[[#This Row],[COD]],Circuitos[],2,0)</f>
        <v>#N/A</v>
      </c>
    </row>
    <row r="552" spans="1:13">
      <c r="A552" s="9" t="str">
        <f>Tabla18[[#This Row],[DIA]]&amp;"-"&amp;Tabla18[[#This Row],[NUM]]</f>
        <v>45798-884</v>
      </c>
      <c r="B552" s="6">
        <v>45798</v>
      </c>
      <c r="C552" s="7" t="s">
        <v>201</v>
      </c>
      <c r="D552" s="7" t="s">
        <v>25</v>
      </c>
      <c r="E552" s="7" t="s">
        <v>189</v>
      </c>
      <c r="F552" s="7">
        <v>884</v>
      </c>
      <c r="G552" s="8">
        <v>0.59027777777777779</v>
      </c>
      <c r="H552" s="8">
        <v>0.67013888888888884</v>
      </c>
      <c r="I552" s="7">
        <v>189</v>
      </c>
      <c r="J552" s="7">
        <v>20</v>
      </c>
      <c r="K552" s="7">
        <v>169</v>
      </c>
      <c r="L552" s="7">
        <v>10.582010582010582</v>
      </c>
      <c r="M552" s="1" t="e">
        <f>VLOOKUP(Tabla18[[#This Row],[COD]],Circuitos[],2,0)</f>
        <v>#N/A</v>
      </c>
    </row>
    <row r="553" spans="1:13">
      <c r="A553" s="9" t="str">
        <f>Tabla18[[#This Row],[DIA]]&amp;"-"&amp;Tabla18[[#This Row],[NUM]]</f>
        <v>45798-808</v>
      </c>
      <c r="B553" s="6">
        <v>45798</v>
      </c>
      <c r="C553" s="7" t="s">
        <v>546</v>
      </c>
      <c r="D553" s="7" t="s">
        <v>103</v>
      </c>
      <c r="E553" s="7" t="s">
        <v>482</v>
      </c>
      <c r="F553" s="7">
        <v>808</v>
      </c>
      <c r="G553" s="8">
        <v>0.60416666666666663</v>
      </c>
      <c r="H553" s="8">
        <v>0.86458333333333337</v>
      </c>
      <c r="I553" s="7">
        <v>1</v>
      </c>
      <c r="J553" s="7">
        <v>1</v>
      </c>
      <c r="K553" s="7">
        <v>0</v>
      </c>
      <c r="L553" s="7">
        <v>100</v>
      </c>
      <c r="M553" s="1" t="e">
        <f>VLOOKUP(Tabla18[[#This Row],[COD]],Circuitos[],2,0)</f>
        <v>#N/A</v>
      </c>
    </row>
    <row r="554" spans="1:13">
      <c r="A554" s="9" t="str">
        <f>Tabla18[[#This Row],[DIA]]&amp;"-"&amp;Tabla18[[#This Row],[NUM]]</f>
        <v>45798-679</v>
      </c>
      <c r="B554" s="6">
        <v>45798</v>
      </c>
      <c r="C554" s="7" t="s">
        <v>13</v>
      </c>
      <c r="D554" s="7" t="s">
        <v>310</v>
      </c>
      <c r="E554" s="7" t="s">
        <v>250</v>
      </c>
      <c r="F554" s="7">
        <v>679</v>
      </c>
      <c r="G554" s="8">
        <v>0.52083333333333337</v>
      </c>
      <c r="H554" s="8">
        <v>0.62152777777777779</v>
      </c>
      <c r="I554" s="7">
        <v>50</v>
      </c>
      <c r="J554" s="7">
        <v>9</v>
      </c>
      <c r="K554" s="7">
        <v>41</v>
      </c>
      <c r="L554" s="7">
        <v>18</v>
      </c>
      <c r="M554" s="1" t="e">
        <f>VLOOKUP(Tabla18[[#This Row],[COD]],Circuitos[],2,0)</f>
        <v>#N/A</v>
      </c>
    </row>
    <row r="555" spans="1:13">
      <c r="A555" s="9" t="str">
        <f>Tabla18[[#This Row],[DIA]]&amp;"-"&amp;Tabla18[[#This Row],[NUM]]</f>
        <v>45798-883</v>
      </c>
      <c r="B555" s="6">
        <v>45798</v>
      </c>
      <c r="C555" s="7" t="s">
        <v>29</v>
      </c>
      <c r="D555" s="7" t="s">
        <v>201</v>
      </c>
      <c r="E555" s="7" t="s">
        <v>189</v>
      </c>
      <c r="F555" s="7">
        <v>883</v>
      </c>
      <c r="G555" s="8">
        <v>0.45833333333333331</v>
      </c>
      <c r="H555" s="8">
        <v>0.54513888888888884</v>
      </c>
      <c r="I555" s="7">
        <v>189</v>
      </c>
      <c r="J555" s="7">
        <v>13</v>
      </c>
      <c r="K555" s="7">
        <v>176</v>
      </c>
      <c r="L555" s="7">
        <v>6.8783068783068781</v>
      </c>
      <c r="M555" s="1" t="str">
        <f>VLOOKUP(Tabla18[[#This Row],[COD]],Circuitos[],2,0)</f>
        <v>Bélgica y Países Bajos (AMS-BRU)</v>
      </c>
    </row>
    <row r="556" spans="1:13">
      <c r="A556" s="9" t="str">
        <f>Tabla18[[#This Row],[DIA]]&amp;"-"&amp;Tabla18[[#This Row],[NUM]]</f>
        <v>45799-726</v>
      </c>
      <c r="B556" s="6">
        <v>45799</v>
      </c>
      <c r="C556" s="7" t="s">
        <v>103</v>
      </c>
      <c r="D556" s="7" t="s">
        <v>13</v>
      </c>
      <c r="E556" s="7" t="s">
        <v>482</v>
      </c>
      <c r="F556" s="7">
        <v>726</v>
      </c>
      <c r="G556" s="8">
        <v>3.472222222222222E-3</v>
      </c>
      <c r="H556" s="8">
        <v>0.33680555555555558</v>
      </c>
      <c r="I556" s="7">
        <v>1</v>
      </c>
      <c r="J556" s="7">
        <v>1</v>
      </c>
      <c r="K556" s="7">
        <v>0</v>
      </c>
      <c r="L556" s="7">
        <v>100</v>
      </c>
      <c r="M556" s="1" t="e">
        <f>VLOOKUP(Tabla18[[#This Row],[COD]],Circuitos[],2,0)</f>
        <v>#N/A</v>
      </c>
    </row>
    <row r="557" spans="1:13">
      <c r="A557" s="9" t="str">
        <f>Tabla18[[#This Row],[DIA]]&amp;"-"&amp;Tabla18[[#This Row],[NUM]]</f>
        <v>45799-685</v>
      </c>
      <c r="B557" s="6">
        <v>45799</v>
      </c>
      <c r="C557" s="7" t="s">
        <v>291</v>
      </c>
      <c r="D557" s="7" t="s">
        <v>13</v>
      </c>
      <c r="E557" s="7" t="s">
        <v>292</v>
      </c>
      <c r="F557" s="7">
        <v>685</v>
      </c>
      <c r="G557" s="8">
        <v>0.29166666666666669</v>
      </c>
      <c r="H557" s="8">
        <v>0.41666666666666669</v>
      </c>
      <c r="I557" s="7">
        <v>46</v>
      </c>
      <c r="J557" s="7">
        <v>0</v>
      </c>
      <c r="K557" s="7">
        <v>46</v>
      </c>
      <c r="L557" s="7">
        <v>0</v>
      </c>
      <c r="M557" s="1" t="e">
        <f>VLOOKUP(Tabla18[[#This Row],[COD]],Circuitos[],2,0)</f>
        <v>#N/A</v>
      </c>
    </row>
    <row r="558" spans="1:13">
      <c r="A558" s="9" t="str">
        <f>Tabla18[[#This Row],[DIA]]&amp;"-"&amp;Tabla18[[#This Row],[NUM]]</f>
        <v>45800-920</v>
      </c>
      <c r="B558" s="6">
        <v>45800</v>
      </c>
      <c r="C558" s="7" t="s">
        <v>185</v>
      </c>
      <c r="D558" s="7" t="s">
        <v>13</v>
      </c>
      <c r="E558" s="7" t="s">
        <v>186</v>
      </c>
      <c r="F558" s="7">
        <v>920</v>
      </c>
      <c r="G558" s="8">
        <v>0.63888888888888884</v>
      </c>
      <c r="H558" s="8">
        <v>0.78125</v>
      </c>
      <c r="I558" s="7">
        <v>30</v>
      </c>
      <c r="J558" s="7">
        <v>30</v>
      </c>
      <c r="K558" s="7">
        <v>0</v>
      </c>
      <c r="L558" s="7">
        <v>100</v>
      </c>
      <c r="M558" s="1" t="e">
        <f>VLOOKUP(Tabla18[[#This Row],[COD]],Circuitos[],2,0)</f>
        <v>#N/A</v>
      </c>
    </row>
    <row r="559" spans="1:13">
      <c r="A559" s="9" t="str">
        <f>Tabla18[[#This Row],[DIA]]&amp;"-"&amp;Tabla18[[#This Row],[NUM]]</f>
        <v>45800-5003</v>
      </c>
      <c r="B559" s="6">
        <v>45800</v>
      </c>
      <c r="C559" s="7" t="s">
        <v>175</v>
      </c>
      <c r="D559" s="7" t="s">
        <v>173</v>
      </c>
      <c r="E559" s="7" t="s">
        <v>174</v>
      </c>
      <c r="F559" s="7">
        <v>5003</v>
      </c>
      <c r="G559" s="8">
        <v>0.81597222222222221</v>
      </c>
      <c r="H559" s="8">
        <v>0.89930555555555558</v>
      </c>
      <c r="I559" s="7">
        <v>10</v>
      </c>
      <c r="J559" s="7">
        <v>1</v>
      </c>
      <c r="K559" s="7">
        <v>9</v>
      </c>
      <c r="L559" s="7">
        <v>10</v>
      </c>
      <c r="M559" s="1" t="e">
        <f>VLOOKUP(Tabla18[[#This Row],[COD]],Circuitos[],2,0)</f>
        <v>#N/A</v>
      </c>
    </row>
    <row r="560" spans="1:13">
      <c r="A560" s="9" t="str">
        <f>Tabla18[[#This Row],[DIA]]&amp;"-"&amp;Tabla18[[#This Row],[NUM]]</f>
        <v>45800-5001</v>
      </c>
      <c r="B560" s="6">
        <v>45800</v>
      </c>
      <c r="C560" s="7" t="s">
        <v>173</v>
      </c>
      <c r="D560" s="7" t="s">
        <v>13</v>
      </c>
      <c r="E560" s="7" t="s">
        <v>174</v>
      </c>
      <c r="F560" s="7">
        <v>5001</v>
      </c>
      <c r="G560" s="8">
        <v>0.35416666666666669</v>
      </c>
      <c r="H560" s="8">
        <v>0.53125</v>
      </c>
      <c r="I560" s="7">
        <v>10</v>
      </c>
      <c r="J560" s="7">
        <v>0</v>
      </c>
      <c r="K560" s="7">
        <v>10</v>
      </c>
      <c r="L560" s="7">
        <v>0</v>
      </c>
      <c r="M560" s="1" t="e">
        <f>VLOOKUP(Tabla18[[#This Row],[COD]],Circuitos[],2,0)</f>
        <v>#N/A</v>
      </c>
    </row>
    <row r="561" spans="1:13">
      <c r="A561" s="9" t="str">
        <f>Tabla18[[#This Row],[DIA]]&amp;"-"&amp;Tabla18[[#This Row],[NUM]]</f>
        <v>45800-921</v>
      </c>
      <c r="B561" s="6">
        <v>45800</v>
      </c>
      <c r="C561" s="7" t="s">
        <v>13</v>
      </c>
      <c r="D561" s="7" t="s">
        <v>185</v>
      </c>
      <c r="E561" s="7" t="s">
        <v>186</v>
      </c>
      <c r="F561" s="7">
        <v>921</v>
      </c>
      <c r="G561" s="8">
        <v>0.81597222222222221</v>
      </c>
      <c r="H561" s="8">
        <v>2.0833333333333332E-2</v>
      </c>
      <c r="I561" s="7">
        <v>30</v>
      </c>
      <c r="J561" s="7">
        <v>30</v>
      </c>
      <c r="K561" s="7">
        <v>0</v>
      </c>
      <c r="L561" s="7">
        <v>100</v>
      </c>
      <c r="M561" s="1" t="e">
        <f>VLOOKUP(Tabla18[[#This Row],[COD]],Circuitos[],2,0)</f>
        <v>#N/A</v>
      </c>
    </row>
    <row r="562" spans="1:13">
      <c r="A562" s="9" t="str">
        <f>Tabla18[[#This Row],[DIA]]&amp;"-"&amp;Tabla18[[#This Row],[NUM]]</f>
        <v>45800-5002</v>
      </c>
      <c r="B562" s="6">
        <v>45800</v>
      </c>
      <c r="C562" s="7" t="s">
        <v>13</v>
      </c>
      <c r="D562" s="7" t="s">
        <v>175</v>
      </c>
      <c r="E562" s="7" t="s">
        <v>174</v>
      </c>
      <c r="F562" s="7">
        <v>5002</v>
      </c>
      <c r="G562" s="8">
        <v>0.52777777777777779</v>
      </c>
      <c r="H562" s="8">
        <v>0.77430555555555558</v>
      </c>
      <c r="I562" s="7">
        <v>10</v>
      </c>
      <c r="J562" s="7">
        <v>0</v>
      </c>
      <c r="K562" s="7">
        <v>10</v>
      </c>
      <c r="L562" s="7">
        <v>0</v>
      </c>
      <c r="M562" s="1" t="str">
        <f>VLOOKUP(Tabla18[[#This Row],[COD]],Circuitos[],2,0)</f>
        <v>Programas de Egipto</v>
      </c>
    </row>
    <row r="563" spans="1:13">
      <c r="A563" s="9" t="str">
        <f>Tabla18[[#This Row],[DIA]]&amp;"-"&amp;Tabla18[[#This Row],[NUM]]</f>
        <v>45801-732</v>
      </c>
      <c r="B563" s="6">
        <v>45801</v>
      </c>
      <c r="C563" s="7" t="s">
        <v>417</v>
      </c>
      <c r="D563" s="7" t="s">
        <v>13</v>
      </c>
      <c r="E563" s="7" t="s">
        <v>250</v>
      </c>
      <c r="F563" s="7">
        <v>732</v>
      </c>
      <c r="G563" s="8">
        <v>0.50347222222222221</v>
      </c>
      <c r="H563" s="8">
        <v>0.61805555555555558</v>
      </c>
      <c r="I563" s="7">
        <v>45</v>
      </c>
      <c r="J563" s="7">
        <v>44</v>
      </c>
      <c r="K563" s="7">
        <v>1</v>
      </c>
      <c r="L563" s="7">
        <v>97.777777777777771</v>
      </c>
      <c r="M563" s="1" t="e">
        <f>VLOOKUP(Tabla18[[#This Row],[COD]],Circuitos[],2,0)</f>
        <v>#N/A</v>
      </c>
    </row>
    <row r="564" spans="1:13">
      <c r="A564" s="9" t="str">
        <f>Tabla18[[#This Row],[DIA]]&amp;"-"&amp;Tabla18[[#This Row],[NUM]]</f>
        <v>45801-1137</v>
      </c>
      <c r="B564" s="6">
        <v>45801</v>
      </c>
      <c r="C564" s="7" t="s">
        <v>36</v>
      </c>
      <c r="D564" s="7" t="s">
        <v>192</v>
      </c>
      <c r="E564" s="7" t="s">
        <v>193</v>
      </c>
      <c r="F564" s="7">
        <v>1137</v>
      </c>
      <c r="G564" s="8">
        <v>0.33333333333333331</v>
      </c>
      <c r="H564" s="8">
        <v>0.4236111111111111</v>
      </c>
      <c r="I564" s="7">
        <v>12</v>
      </c>
      <c r="J564" s="7">
        <v>11</v>
      </c>
      <c r="K564" s="7">
        <v>1</v>
      </c>
      <c r="L564" s="7">
        <v>91.666666666666671</v>
      </c>
      <c r="M564" s="1" t="e">
        <f>VLOOKUP(Tabla18[[#This Row],[COD]],Circuitos[],2,0)</f>
        <v>#N/A</v>
      </c>
    </row>
    <row r="565" spans="1:13">
      <c r="A565" s="9" t="str">
        <f>Tabla18[[#This Row],[DIA]]&amp;"-"&amp;Tabla18[[#This Row],[NUM]]</f>
        <v>45801-1819</v>
      </c>
      <c r="B565" s="6">
        <v>45801</v>
      </c>
      <c r="C565" s="7" t="s">
        <v>36</v>
      </c>
      <c r="D565" s="7" t="s">
        <v>196</v>
      </c>
      <c r="E565" s="7" t="s">
        <v>193</v>
      </c>
      <c r="F565" s="7">
        <v>1819</v>
      </c>
      <c r="G565" s="8">
        <v>0.32291666666666669</v>
      </c>
      <c r="H565" s="8">
        <v>0.40625</v>
      </c>
      <c r="I565" s="7">
        <v>12</v>
      </c>
      <c r="J565" s="7">
        <v>6</v>
      </c>
      <c r="K565" s="7">
        <v>6</v>
      </c>
      <c r="L565" s="7">
        <v>50</v>
      </c>
      <c r="M565" s="1" t="e">
        <f>VLOOKUP(Tabla18[[#This Row],[COD]],Circuitos[],2,0)</f>
        <v>#N/A</v>
      </c>
    </row>
    <row r="566" spans="1:13">
      <c r="A566" s="9" t="str">
        <f>Tabla18[[#This Row],[DIA]]&amp;"-"&amp;Tabla18[[#This Row],[NUM]]</f>
        <v>45801-1316</v>
      </c>
      <c r="B566" s="6">
        <v>45801</v>
      </c>
      <c r="C566" s="7" t="s">
        <v>37</v>
      </c>
      <c r="D566" s="7" t="s">
        <v>147</v>
      </c>
      <c r="E566" s="7" t="s">
        <v>181</v>
      </c>
      <c r="F566" s="7">
        <v>1316</v>
      </c>
      <c r="G566" s="8">
        <v>0.50347222222222221</v>
      </c>
      <c r="H566" s="8">
        <v>0.71875</v>
      </c>
      <c r="I566" s="7">
        <v>16</v>
      </c>
      <c r="J566" s="7">
        <v>13</v>
      </c>
      <c r="K566" s="7">
        <v>3</v>
      </c>
      <c r="L566" s="7">
        <v>81.25</v>
      </c>
      <c r="M566" s="1" t="e">
        <f>VLOOKUP(Tabla18[[#This Row],[COD]],Circuitos[],2,0)</f>
        <v>#N/A</v>
      </c>
    </row>
    <row r="567" spans="1:13">
      <c r="A567" s="9" t="str">
        <f>Tabla18[[#This Row],[DIA]]&amp;"-"&amp;Tabla18[[#This Row],[NUM]]</f>
        <v>45801-6001</v>
      </c>
      <c r="B567" s="6">
        <v>45801</v>
      </c>
      <c r="C567" s="7" t="s">
        <v>173</v>
      </c>
      <c r="D567" s="7" t="s">
        <v>13</v>
      </c>
      <c r="E567" s="7" t="s">
        <v>174</v>
      </c>
      <c r="F567" s="7">
        <v>6001</v>
      </c>
      <c r="G567" s="8">
        <v>0.37847222222222221</v>
      </c>
      <c r="H567" s="8">
        <v>0.55902777777777779</v>
      </c>
      <c r="I567" s="7">
        <v>10</v>
      </c>
      <c r="J567" s="7">
        <v>4</v>
      </c>
      <c r="K567" s="7">
        <v>6</v>
      </c>
      <c r="L567" s="7">
        <v>40</v>
      </c>
      <c r="M567" s="1" t="e">
        <f>VLOOKUP(Tabla18[[#This Row],[COD]],Circuitos[],2,0)</f>
        <v>#N/A</v>
      </c>
    </row>
    <row r="568" spans="1:13">
      <c r="A568" s="9" t="str">
        <f>Tabla18[[#This Row],[DIA]]&amp;"-"&amp;Tabla18[[#This Row],[NUM]]</f>
        <v>45801-74</v>
      </c>
      <c r="B568" s="6">
        <v>45801</v>
      </c>
      <c r="C568" s="7" t="s">
        <v>252</v>
      </c>
      <c r="D568" s="7" t="s">
        <v>36</v>
      </c>
      <c r="E568" s="7" t="s">
        <v>272</v>
      </c>
      <c r="F568" s="7">
        <v>74</v>
      </c>
      <c r="G568" s="8">
        <v>0.375</v>
      </c>
      <c r="H568" s="8">
        <v>0.4513888888888889</v>
      </c>
      <c r="I568" s="7">
        <v>14</v>
      </c>
      <c r="J568" s="7">
        <v>11</v>
      </c>
      <c r="K568" s="7">
        <v>3</v>
      </c>
      <c r="L568" s="7">
        <v>78.571428571428569</v>
      </c>
      <c r="M568" s="1" t="e">
        <f>VLOOKUP(Tabla18[[#This Row],[COD]],Circuitos[],2,0)</f>
        <v>#N/A</v>
      </c>
    </row>
    <row r="569" spans="1:13">
      <c r="A569" s="9" t="str">
        <f>Tabla18[[#This Row],[DIA]]&amp;"-"&amp;Tabla18[[#This Row],[NUM]]</f>
        <v>45801-1731</v>
      </c>
      <c r="B569" s="6">
        <v>45801</v>
      </c>
      <c r="C569" s="7" t="s">
        <v>252</v>
      </c>
      <c r="D569" s="7" t="s">
        <v>232</v>
      </c>
      <c r="E569" s="7" t="s">
        <v>272</v>
      </c>
      <c r="F569" s="7">
        <v>1731</v>
      </c>
      <c r="G569" s="8">
        <v>0.40277777777777779</v>
      </c>
      <c r="H569" s="8">
        <v>0.4548611111111111</v>
      </c>
      <c r="I569" s="7">
        <v>26</v>
      </c>
      <c r="J569" s="7">
        <v>26</v>
      </c>
      <c r="K569" s="7">
        <v>0</v>
      </c>
      <c r="L569" s="7">
        <v>100</v>
      </c>
      <c r="M569" s="1" t="e">
        <f>VLOOKUP(Tabla18[[#This Row],[COD]],Circuitos[],2,0)</f>
        <v>#N/A</v>
      </c>
    </row>
    <row r="570" spans="1:13">
      <c r="A570" s="9" t="str">
        <f>Tabla18[[#This Row],[DIA]]&amp;"-"&amp;Tabla18[[#This Row],[NUM]]</f>
        <v>45801-60</v>
      </c>
      <c r="B570" s="6">
        <v>45801</v>
      </c>
      <c r="C570" s="7" t="s">
        <v>252</v>
      </c>
      <c r="D570" s="7" t="s">
        <v>13</v>
      </c>
      <c r="E570" s="7" t="s">
        <v>272</v>
      </c>
      <c r="F570" s="7">
        <v>60</v>
      </c>
      <c r="G570" s="8">
        <v>0.60763888888888884</v>
      </c>
      <c r="H570" s="8">
        <v>0.71527777777777779</v>
      </c>
      <c r="I570" s="7">
        <v>22</v>
      </c>
      <c r="J570" s="7">
        <v>15</v>
      </c>
      <c r="K570" s="7">
        <v>7</v>
      </c>
      <c r="L570" s="7">
        <v>68.181818181818187</v>
      </c>
      <c r="M570" s="1" t="e">
        <f>VLOOKUP(Tabla18[[#This Row],[COD]],Circuitos[],2,0)</f>
        <v>#N/A</v>
      </c>
    </row>
    <row r="571" spans="1:13">
      <c r="A571" s="9" t="str">
        <f>Tabla18[[#This Row],[DIA]]&amp;"-"&amp;Tabla18[[#This Row],[NUM]]</f>
        <v>45801-1332</v>
      </c>
      <c r="B571" s="6">
        <v>45801</v>
      </c>
      <c r="C571" s="7" t="s">
        <v>192</v>
      </c>
      <c r="D571" s="7" t="s">
        <v>13</v>
      </c>
      <c r="E571" s="7" t="s">
        <v>250</v>
      </c>
      <c r="F571" s="7">
        <v>1332</v>
      </c>
      <c r="G571" s="8">
        <v>0.27083333333333331</v>
      </c>
      <c r="H571" s="8">
        <v>0.3888888888888889</v>
      </c>
      <c r="I571" s="7">
        <v>50</v>
      </c>
      <c r="J571" s="7">
        <v>0</v>
      </c>
      <c r="K571" s="7">
        <v>50</v>
      </c>
      <c r="L571" s="7">
        <v>0</v>
      </c>
      <c r="M571" s="1" t="e">
        <f>VLOOKUP(Tabla18[[#This Row],[COD]],Circuitos[],2,0)</f>
        <v>#N/A</v>
      </c>
    </row>
    <row r="572" spans="1:13">
      <c r="A572" s="9" t="str">
        <f>Tabla18[[#This Row],[DIA]]&amp;"-"&amp;Tabla18[[#This Row],[NUM]]</f>
        <v>45801-1328</v>
      </c>
      <c r="B572" s="6">
        <v>45801</v>
      </c>
      <c r="C572" s="7" t="s">
        <v>192</v>
      </c>
      <c r="D572" s="7" t="s">
        <v>13</v>
      </c>
      <c r="E572" s="7" t="s">
        <v>250</v>
      </c>
      <c r="F572" s="7">
        <v>1328</v>
      </c>
      <c r="G572" s="8">
        <v>0.50694444444444442</v>
      </c>
      <c r="H572" s="8">
        <v>0.625</v>
      </c>
      <c r="I572" s="7">
        <v>45</v>
      </c>
      <c r="J572" s="7">
        <v>16</v>
      </c>
      <c r="K572" s="7">
        <v>29</v>
      </c>
      <c r="L572" s="7">
        <v>35.555555555555557</v>
      </c>
      <c r="M572" s="1" t="e">
        <f>VLOOKUP(Tabla18[[#This Row],[COD]],Circuitos[],2,0)</f>
        <v>#N/A</v>
      </c>
    </row>
    <row r="573" spans="1:13">
      <c r="A573" s="9" t="str">
        <f>Tabla18[[#This Row],[DIA]]&amp;"-"&amp;Tabla18[[#This Row],[NUM]]</f>
        <v>45801-2022</v>
      </c>
      <c r="B573" s="6">
        <v>45801</v>
      </c>
      <c r="C573" s="7" t="s">
        <v>147</v>
      </c>
      <c r="D573" s="7" t="s">
        <v>180</v>
      </c>
      <c r="E573" s="7" t="s">
        <v>181</v>
      </c>
      <c r="F573" s="7">
        <v>2022</v>
      </c>
      <c r="G573" s="8">
        <v>0.83680555555555558</v>
      </c>
      <c r="H573" s="8">
        <v>0.90277777777777779</v>
      </c>
      <c r="I573" s="7">
        <v>16</v>
      </c>
      <c r="J573" s="7">
        <v>13</v>
      </c>
      <c r="K573" s="7">
        <v>3</v>
      </c>
      <c r="L573" s="7">
        <v>81.25</v>
      </c>
      <c r="M573" s="1" t="e">
        <f>VLOOKUP(Tabla18[[#This Row],[COD]],Circuitos[],2,0)</f>
        <v>#N/A</v>
      </c>
    </row>
    <row r="574" spans="1:13">
      <c r="A574" s="9" t="str">
        <f>Tabla18[[#This Row],[DIA]]&amp;"-"&amp;Tabla18[[#This Row],[NUM]]</f>
        <v>45801-833</v>
      </c>
      <c r="B574" s="6">
        <v>45801</v>
      </c>
      <c r="C574" s="7" t="s">
        <v>13</v>
      </c>
      <c r="D574" s="7" t="s">
        <v>484</v>
      </c>
      <c r="E574" s="7" t="s">
        <v>250</v>
      </c>
      <c r="F574" s="7">
        <v>833</v>
      </c>
      <c r="G574" s="8">
        <v>0.44444444444444442</v>
      </c>
      <c r="H574" s="8">
        <v>0.63541666666666663</v>
      </c>
      <c r="I574" s="7">
        <v>45</v>
      </c>
      <c r="J574" s="7">
        <v>29</v>
      </c>
      <c r="K574" s="7">
        <v>16</v>
      </c>
      <c r="L574" s="7">
        <v>64.444444444444443</v>
      </c>
      <c r="M574" s="1" t="e">
        <f>VLOOKUP(Tabla18[[#This Row],[COD]],Circuitos[],2,0)</f>
        <v>#N/A</v>
      </c>
    </row>
    <row r="575" spans="1:13">
      <c r="A575" s="9" t="str">
        <f>Tabla18[[#This Row],[DIA]]&amp;"-"&amp;Tabla18[[#This Row],[NUM]]</f>
        <v>45801-597</v>
      </c>
      <c r="B575" s="6">
        <v>45801</v>
      </c>
      <c r="C575" s="7" t="s">
        <v>13</v>
      </c>
      <c r="D575" s="7" t="s">
        <v>201</v>
      </c>
      <c r="E575" s="7" t="s">
        <v>250</v>
      </c>
      <c r="F575" s="7">
        <v>597</v>
      </c>
      <c r="G575" s="8">
        <v>0.37847222222222221</v>
      </c>
      <c r="H575" s="8">
        <v>0.47569444444444442</v>
      </c>
      <c r="I575" s="7">
        <v>45</v>
      </c>
      <c r="J575" s="7">
        <v>28</v>
      </c>
      <c r="K575" s="7">
        <v>17</v>
      </c>
      <c r="L575" s="7">
        <v>62.222222222222221</v>
      </c>
      <c r="M575" s="1" t="e">
        <f>VLOOKUP(Tabla18[[#This Row],[COD]],Circuitos[],2,0)</f>
        <v>#N/A</v>
      </c>
    </row>
    <row r="576" spans="1:13">
      <c r="A576" s="9" t="str">
        <f>Tabla18[[#This Row],[DIA]]&amp;"-"&amp;Tabla18[[#This Row],[NUM]]</f>
        <v>45801-601</v>
      </c>
      <c r="B576" s="6">
        <v>45801</v>
      </c>
      <c r="C576" s="7" t="s">
        <v>13</v>
      </c>
      <c r="D576" s="7" t="s">
        <v>201</v>
      </c>
      <c r="E576" s="7" t="s">
        <v>250</v>
      </c>
      <c r="F576" s="7">
        <v>601</v>
      </c>
      <c r="G576" s="8">
        <v>0.69097222222222221</v>
      </c>
      <c r="H576" s="8">
        <v>0.78819444444444442</v>
      </c>
      <c r="I576" s="7">
        <v>50</v>
      </c>
      <c r="J576" s="7">
        <v>0</v>
      </c>
      <c r="K576" s="7">
        <v>50</v>
      </c>
      <c r="L576" s="7">
        <v>0</v>
      </c>
      <c r="M576" s="1" t="e">
        <f>VLOOKUP(Tabla18[[#This Row],[COD]],Circuitos[],2,0)</f>
        <v>#N/A</v>
      </c>
    </row>
    <row r="577" spans="1:13">
      <c r="A577" s="9" t="str">
        <f>Tabla18[[#This Row],[DIA]]&amp;"-"&amp;Tabla18[[#This Row],[NUM]]</f>
        <v>45801-585</v>
      </c>
      <c r="B577" s="6">
        <v>45801</v>
      </c>
      <c r="C577" s="7" t="s">
        <v>13</v>
      </c>
      <c r="D577" s="7" t="s">
        <v>206</v>
      </c>
      <c r="E577" s="7" t="s">
        <v>250</v>
      </c>
      <c r="F577" s="7">
        <v>585</v>
      </c>
      <c r="G577" s="8">
        <v>0.40625</v>
      </c>
      <c r="H577" s="8">
        <v>0.49305555555555558</v>
      </c>
      <c r="I577" s="7">
        <v>45</v>
      </c>
      <c r="J577" s="7">
        <v>8</v>
      </c>
      <c r="K577" s="7">
        <v>37</v>
      </c>
      <c r="L577" s="7">
        <v>17.777777777777779</v>
      </c>
      <c r="M577" s="1" t="e">
        <f>VLOOKUP(Tabla18[[#This Row],[COD]],Circuitos[],2,0)</f>
        <v>#N/A</v>
      </c>
    </row>
    <row r="578" spans="1:13">
      <c r="A578" s="9" t="str">
        <f>Tabla18[[#This Row],[DIA]]&amp;"-"&amp;Tabla18[[#This Row],[NUM]]</f>
        <v>45801-59</v>
      </c>
      <c r="B578" s="6">
        <v>45801</v>
      </c>
      <c r="C578" s="7" t="s">
        <v>13</v>
      </c>
      <c r="D578" s="7" t="s">
        <v>252</v>
      </c>
      <c r="E578" s="7" t="s">
        <v>272</v>
      </c>
      <c r="F578" s="7">
        <v>59</v>
      </c>
      <c r="G578" s="8">
        <v>0.24305555555555555</v>
      </c>
      <c r="H578" s="8">
        <v>0.34375</v>
      </c>
      <c r="I578" s="7">
        <v>26</v>
      </c>
      <c r="J578" s="7">
        <v>26</v>
      </c>
      <c r="K578" s="7">
        <v>0</v>
      </c>
      <c r="L578" s="7">
        <v>100</v>
      </c>
      <c r="M578" s="1" t="e">
        <f>VLOOKUP(Tabla18[[#This Row],[COD]],Circuitos[],2,0)</f>
        <v>#N/A</v>
      </c>
    </row>
    <row r="579" spans="1:13">
      <c r="A579" s="9" t="str">
        <f>Tabla18[[#This Row],[DIA]]&amp;"-"&amp;Tabla18[[#This Row],[NUM]]</f>
        <v>45801-1327</v>
      </c>
      <c r="B579" s="6">
        <v>45801</v>
      </c>
      <c r="C579" s="7" t="s">
        <v>13</v>
      </c>
      <c r="D579" s="7" t="s">
        <v>192</v>
      </c>
      <c r="E579" s="7" t="s">
        <v>250</v>
      </c>
      <c r="F579" s="7">
        <v>1327</v>
      </c>
      <c r="G579" s="8">
        <v>0.3611111111111111</v>
      </c>
      <c r="H579" s="8">
        <v>0.47569444444444442</v>
      </c>
      <c r="I579" s="7">
        <v>45</v>
      </c>
      <c r="J579" s="7">
        <v>37</v>
      </c>
      <c r="K579" s="7">
        <v>8</v>
      </c>
      <c r="L579" s="7">
        <v>82.222222222222229</v>
      </c>
      <c r="M579" s="1" t="e">
        <f>VLOOKUP(Tabla18[[#This Row],[COD]],Circuitos[],2,0)</f>
        <v>#N/A</v>
      </c>
    </row>
    <row r="580" spans="1:13">
      <c r="A580" s="9" t="str">
        <f>Tabla18[[#This Row],[DIA]]&amp;"-"&amp;Tabla18[[#This Row],[NUM]]</f>
        <v>45801-6002</v>
      </c>
      <c r="B580" s="6">
        <v>45801</v>
      </c>
      <c r="C580" s="7" t="s">
        <v>13</v>
      </c>
      <c r="D580" s="7" t="s">
        <v>183</v>
      </c>
      <c r="E580" s="7" t="s">
        <v>174</v>
      </c>
      <c r="F580" s="7">
        <v>6002</v>
      </c>
      <c r="G580" s="8">
        <v>0.60069444444444442</v>
      </c>
      <c r="H580" s="8">
        <v>0.85069444444444442</v>
      </c>
      <c r="I580" s="7">
        <v>10</v>
      </c>
      <c r="J580" s="7">
        <v>0</v>
      </c>
      <c r="K580" s="7">
        <v>10</v>
      </c>
      <c r="L580" s="7">
        <v>0</v>
      </c>
      <c r="M580" s="1" t="str">
        <f>VLOOKUP(Tabla18[[#This Row],[COD]],Circuitos[],2,0)</f>
        <v>Programas de Egipto</v>
      </c>
    </row>
    <row r="581" spans="1:13">
      <c r="A581" s="9" t="str">
        <f>Tabla18[[#This Row],[DIA]]&amp;"-"&amp;Tabla18[[#This Row],[NUM]]</f>
        <v>45801-741</v>
      </c>
      <c r="B581" s="6">
        <v>45801</v>
      </c>
      <c r="C581" s="7" t="s">
        <v>13</v>
      </c>
      <c r="D581" s="7" t="s">
        <v>196</v>
      </c>
      <c r="E581" s="7" t="s">
        <v>250</v>
      </c>
      <c r="F581" s="7">
        <v>741</v>
      </c>
      <c r="G581" s="8">
        <v>0.37152777777777779</v>
      </c>
      <c r="H581" s="8">
        <v>0.47916666666666669</v>
      </c>
      <c r="I581" s="7">
        <v>45</v>
      </c>
      <c r="J581" s="7">
        <v>15</v>
      </c>
      <c r="K581" s="7">
        <v>30</v>
      </c>
      <c r="L581" s="7">
        <v>33.333333333333336</v>
      </c>
      <c r="M581" s="1" t="e">
        <f>VLOOKUP(Tabla18[[#This Row],[COD]],Circuitos[],2,0)</f>
        <v>#N/A</v>
      </c>
    </row>
    <row r="582" spans="1:13">
      <c r="A582" s="9" t="str">
        <f>Tabla18[[#This Row],[DIA]]&amp;"-"&amp;Tabla18[[#This Row],[NUM]]</f>
        <v>45801-1831</v>
      </c>
      <c r="B582" s="6">
        <v>45801</v>
      </c>
      <c r="C582" s="7" t="s">
        <v>13</v>
      </c>
      <c r="D582" s="7" t="s">
        <v>234</v>
      </c>
      <c r="E582" s="7" t="s">
        <v>250</v>
      </c>
      <c r="F582" s="7">
        <v>1831</v>
      </c>
      <c r="G582" s="8">
        <v>0.47916666666666669</v>
      </c>
      <c r="H582" s="8">
        <v>0.58680555555555558</v>
      </c>
      <c r="I582" s="7">
        <v>45</v>
      </c>
      <c r="J582" s="7">
        <v>45</v>
      </c>
      <c r="K582" s="7">
        <v>0</v>
      </c>
      <c r="L582" s="7">
        <v>100</v>
      </c>
      <c r="M582" s="1" t="e">
        <f>VLOOKUP(Tabla18[[#This Row],[COD]],Circuitos[],2,0)</f>
        <v>#N/A</v>
      </c>
    </row>
    <row r="583" spans="1:13">
      <c r="A583" s="9" t="str">
        <f>Tabla18[[#This Row],[DIA]]&amp;"-"&amp;Tabla18[[#This Row],[NUM]]</f>
        <v>45801-953</v>
      </c>
      <c r="B583" s="6">
        <v>45801</v>
      </c>
      <c r="C583" s="7" t="s">
        <v>13</v>
      </c>
      <c r="D583" s="7" t="s">
        <v>348</v>
      </c>
      <c r="E583" s="7" t="s">
        <v>250</v>
      </c>
      <c r="F583" s="7">
        <v>953</v>
      </c>
      <c r="G583" s="8">
        <v>0.60416666666666663</v>
      </c>
      <c r="H583" s="8">
        <v>0.76041666666666663</v>
      </c>
      <c r="I583" s="7">
        <v>45</v>
      </c>
      <c r="J583" s="7">
        <v>33</v>
      </c>
      <c r="K583" s="7">
        <v>12</v>
      </c>
      <c r="L583" s="7">
        <v>73.333333333333329</v>
      </c>
      <c r="M583" s="1" t="e">
        <f>VLOOKUP(Tabla18[[#This Row],[COD]],Circuitos[],2,0)</f>
        <v>#N/A</v>
      </c>
    </row>
    <row r="584" spans="1:13">
      <c r="A584" s="9" t="str">
        <f>Tabla18[[#This Row],[DIA]]&amp;"-"&amp;Tabla18[[#This Row],[NUM]]</f>
        <v>45801-416</v>
      </c>
      <c r="B584" s="6">
        <v>45801</v>
      </c>
      <c r="C584" s="7" t="s">
        <v>13</v>
      </c>
      <c r="D584" s="7" t="s">
        <v>358</v>
      </c>
      <c r="E584" s="7" t="s">
        <v>528</v>
      </c>
      <c r="F584" s="7">
        <v>416</v>
      </c>
      <c r="G584" s="8">
        <v>0.52083333333333337</v>
      </c>
      <c r="H584" s="8">
        <v>0.72222222222222221</v>
      </c>
      <c r="I584" s="7">
        <v>35</v>
      </c>
      <c r="J584" s="7">
        <v>0</v>
      </c>
      <c r="K584" s="7">
        <v>35</v>
      </c>
      <c r="L584" s="7">
        <v>0</v>
      </c>
      <c r="M584" s="1" t="e">
        <f>VLOOKUP(Tabla18[[#This Row],[COD]],Circuitos[],2,0)</f>
        <v>#N/A</v>
      </c>
    </row>
    <row r="585" spans="1:13">
      <c r="A585" s="9" t="str">
        <f>Tabla18[[#This Row],[DIA]]&amp;"-"&amp;Tabla18[[#This Row],[NUM]]</f>
        <v>45801-897</v>
      </c>
      <c r="B585" s="6">
        <v>45801</v>
      </c>
      <c r="C585" s="7" t="s">
        <v>13</v>
      </c>
      <c r="D585" s="7" t="s">
        <v>277</v>
      </c>
      <c r="E585" s="7" t="s">
        <v>278</v>
      </c>
      <c r="F585" s="7">
        <v>897</v>
      </c>
      <c r="G585" s="8">
        <v>0.78472222222222221</v>
      </c>
      <c r="H585" s="8">
        <v>0.21180555555555555</v>
      </c>
      <c r="I585" s="7">
        <v>80</v>
      </c>
      <c r="J585" s="7">
        <v>22</v>
      </c>
      <c r="K585" s="7">
        <v>58</v>
      </c>
      <c r="L585" s="7">
        <v>27.5</v>
      </c>
      <c r="M585" s="1" t="str">
        <f>VLOOKUP(Tabla18[[#This Row],[COD]],Circuitos[],2,0)</f>
        <v>Uzbekistan, Ruta de la Seda I</v>
      </c>
    </row>
    <row r="586" spans="1:13">
      <c r="A586" s="9" t="str">
        <f>Tabla18[[#This Row],[DIA]]&amp;"-"&amp;Tabla18[[#This Row],[NUM]]</f>
        <v>45801-1832</v>
      </c>
      <c r="B586" s="6">
        <v>45801</v>
      </c>
      <c r="C586" s="7" t="s">
        <v>234</v>
      </c>
      <c r="D586" s="7" t="s">
        <v>13</v>
      </c>
      <c r="E586" s="7" t="s">
        <v>250</v>
      </c>
      <c r="F586" s="7">
        <v>1832</v>
      </c>
      <c r="G586" s="8">
        <v>0.61805555555555558</v>
      </c>
      <c r="H586" s="8">
        <v>0.73263888888888884</v>
      </c>
      <c r="I586" s="7">
        <v>45</v>
      </c>
      <c r="J586" s="7">
        <v>42</v>
      </c>
      <c r="K586" s="7">
        <v>3</v>
      </c>
      <c r="L586" s="7">
        <v>93.333333333333329</v>
      </c>
      <c r="M586" s="1" t="e">
        <f>VLOOKUP(Tabla18[[#This Row],[COD]],Circuitos[],2,0)</f>
        <v>#N/A</v>
      </c>
    </row>
    <row r="587" spans="1:13">
      <c r="A587" s="9" t="str">
        <f>Tabla18[[#This Row],[DIA]]&amp;"-"&amp;Tabla18[[#This Row],[NUM]]</f>
        <v>45801-415</v>
      </c>
      <c r="B587" s="6">
        <v>45801</v>
      </c>
      <c r="C587" s="7" t="s">
        <v>358</v>
      </c>
      <c r="D587" s="7" t="s">
        <v>13</v>
      </c>
      <c r="E587" s="7" t="s">
        <v>528</v>
      </c>
      <c r="F587" s="7">
        <v>415</v>
      </c>
      <c r="G587" s="8">
        <v>0.34722222222222221</v>
      </c>
      <c r="H587" s="8">
        <v>0.47569444444444442</v>
      </c>
      <c r="I587" s="7">
        <v>35</v>
      </c>
      <c r="J587" s="7">
        <v>0</v>
      </c>
      <c r="K587" s="7">
        <v>35</v>
      </c>
      <c r="L587" s="7">
        <v>0</v>
      </c>
      <c r="M587" s="1" t="e">
        <f>VLOOKUP(Tabla18[[#This Row],[COD]],Circuitos[],2,0)</f>
        <v>#N/A</v>
      </c>
    </row>
    <row r="588" spans="1:13">
      <c r="A588" s="9" t="str">
        <f>Tabla18[[#This Row],[DIA]]&amp;"-"&amp;Tabla18[[#This Row],[NUM]]</f>
        <v>45801-709</v>
      </c>
      <c r="B588" s="6">
        <v>45801</v>
      </c>
      <c r="C588" s="7" t="s">
        <v>153</v>
      </c>
      <c r="D588" s="7" t="s">
        <v>13</v>
      </c>
      <c r="E588" s="7" t="s">
        <v>498</v>
      </c>
      <c r="F588" s="7">
        <v>709</v>
      </c>
      <c r="G588" s="8">
        <v>0.99930555555555556</v>
      </c>
      <c r="H588" s="8">
        <v>0.3611111111111111</v>
      </c>
      <c r="I588" s="7">
        <v>27</v>
      </c>
      <c r="J588" s="7">
        <v>27</v>
      </c>
      <c r="K588" s="7">
        <v>0</v>
      </c>
      <c r="L588" s="7">
        <v>100</v>
      </c>
      <c r="M588" s="1" t="e">
        <f>VLOOKUP(Tabla18[[#This Row],[COD]],Circuitos[],2,0)</f>
        <v>#N/A</v>
      </c>
    </row>
    <row r="589" spans="1:13">
      <c r="A589" s="9" t="str">
        <f>Tabla18[[#This Row],[DIA]]&amp;"-"&amp;Tabla18[[#This Row],[NUM]]</f>
        <v>45801-858</v>
      </c>
      <c r="B589" s="6">
        <v>45801</v>
      </c>
      <c r="C589" s="7" t="s">
        <v>530</v>
      </c>
      <c r="D589" s="7" t="s">
        <v>13</v>
      </c>
      <c r="E589" s="7" t="s">
        <v>531</v>
      </c>
      <c r="F589" s="7">
        <v>858</v>
      </c>
      <c r="G589" s="8">
        <v>0.86805555555555558</v>
      </c>
      <c r="H589" s="8">
        <v>0.625</v>
      </c>
      <c r="I589" s="7">
        <v>31</v>
      </c>
      <c r="J589" s="7">
        <v>0</v>
      </c>
      <c r="K589" s="7">
        <v>31</v>
      </c>
      <c r="L589" s="7">
        <v>0</v>
      </c>
      <c r="M589" s="1" t="e">
        <f>VLOOKUP(Tabla18[[#This Row],[COD]],Circuitos[],2,0)</f>
        <v>#N/A</v>
      </c>
    </row>
    <row r="590" spans="1:13">
      <c r="A590" s="9" t="str">
        <f>Tabla18[[#This Row],[DIA]]&amp;"-"&amp;Tabla18[[#This Row],[NUM]]</f>
        <v>45801-507</v>
      </c>
      <c r="B590" s="6">
        <v>45801</v>
      </c>
      <c r="C590" s="7" t="s">
        <v>336</v>
      </c>
      <c r="D590" s="7" t="s">
        <v>252</v>
      </c>
      <c r="E590" s="7" t="s">
        <v>272</v>
      </c>
      <c r="F590" s="7">
        <v>507</v>
      </c>
      <c r="G590" s="8">
        <v>0.2326388888888889</v>
      </c>
      <c r="H590" s="8">
        <v>0.29166666666666669</v>
      </c>
      <c r="I590" s="7">
        <v>14</v>
      </c>
      <c r="J590" s="7">
        <v>11</v>
      </c>
      <c r="K590" s="7">
        <v>3</v>
      </c>
      <c r="L590" s="7">
        <v>78.571428571428569</v>
      </c>
      <c r="M590" s="1" t="e">
        <f>VLOOKUP(Tabla18[[#This Row],[COD]],Circuitos[],2,0)</f>
        <v>#N/A</v>
      </c>
    </row>
    <row r="591" spans="1:13">
      <c r="A591" s="9" t="str">
        <f>Tabla18[[#This Row],[DIA]]&amp;"-"&amp;Tabla18[[#This Row],[NUM]]</f>
        <v>45801-585</v>
      </c>
      <c r="B591" s="6">
        <v>45801</v>
      </c>
      <c r="C591" s="7" t="s">
        <v>336</v>
      </c>
      <c r="D591" s="7" t="s">
        <v>252</v>
      </c>
      <c r="E591" s="7" t="s">
        <v>272</v>
      </c>
      <c r="F591" s="7">
        <v>585</v>
      </c>
      <c r="G591" s="8">
        <v>0.47916666666666669</v>
      </c>
      <c r="H591" s="8">
        <v>0.53819444444444442</v>
      </c>
      <c r="I591" s="7">
        <v>22</v>
      </c>
      <c r="J591" s="7">
        <v>15</v>
      </c>
      <c r="K591" s="7">
        <v>7</v>
      </c>
      <c r="L591" s="7">
        <v>68.181818181818187</v>
      </c>
      <c r="M591" s="1" t="e">
        <f>VLOOKUP(Tabla18[[#This Row],[COD]],Circuitos[],2,0)</f>
        <v>#N/A</v>
      </c>
    </row>
    <row r="592" spans="1:13">
      <c r="A592" s="9" t="str">
        <f>Tabla18[[#This Row],[DIA]]&amp;"-"&amp;Tabla18[[#This Row],[NUM]]</f>
        <v>45802-1304</v>
      </c>
      <c r="B592" s="6">
        <v>45802</v>
      </c>
      <c r="C592" s="7" t="s">
        <v>33</v>
      </c>
      <c r="D592" s="7" t="s">
        <v>147</v>
      </c>
      <c r="E592" s="7" t="s">
        <v>181</v>
      </c>
      <c r="F592" s="7">
        <v>1304</v>
      </c>
      <c r="G592" s="8">
        <v>0.5</v>
      </c>
      <c r="H592" s="8">
        <v>0.72569444444444442</v>
      </c>
      <c r="I592" s="7">
        <v>10</v>
      </c>
      <c r="J592" s="7">
        <v>9</v>
      </c>
      <c r="K592" s="7">
        <v>1</v>
      </c>
      <c r="L592" s="7">
        <v>90</v>
      </c>
      <c r="M592" s="1" t="e">
        <f>VLOOKUP(Tabla18[[#This Row],[COD]],Circuitos[],2,0)</f>
        <v>#N/A</v>
      </c>
    </row>
    <row r="593" spans="1:13">
      <c r="A593" s="9" t="str">
        <f>Tabla18[[#This Row],[DIA]]&amp;"-"&amp;Tabla18[[#This Row],[NUM]]</f>
        <v>45802-107</v>
      </c>
      <c r="B593" s="6">
        <v>45802</v>
      </c>
      <c r="C593" s="7" t="s">
        <v>354</v>
      </c>
      <c r="D593" s="7" t="s">
        <v>36</v>
      </c>
      <c r="E593" s="7" t="s">
        <v>355</v>
      </c>
      <c r="F593" s="7">
        <v>107</v>
      </c>
      <c r="G593" s="8">
        <v>0.47569444444444442</v>
      </c>
      <c r="H593" s="8">
        <v>0.64930555555555558</v>
      </c>
      <c r="I593" s="7">
        <v>12</v>
      </c>
      <c r="J593" s="7">
        <v>0</v>
      </c>
      <c r="K593" s="7">
        <v>12</v>
      </c>
      <c r="L593" s="7">
        <v>0</v>
      </c>
      <c r="M593" s="1" t="e">
        <f>VLOOKUP(Tabla18[[#This Row],[COD]],Circuitos[],2,0)</f>
        <v>#N/A</v>
      </c>
    </row>
    <row r="594" spans="1:13">
      <c r="A594" s="9" t="str">
        <f>Tabla18[[#This Row],[DIA]]&amp;"-"&amp;Tabla18[[#This Row],[NUM]]</f>
        <v>45802-109</v>
      </c>
      <c r="B594" s="6">
        <v>45802</v>
      </c>
      <c r="C594" s="7" t="s">
        <v>354</v>
      </c>
      <c r="D594" s="7" t="s">
        <v>13</v>
      </c>
      <c r="E594" s="7" t="s">
        <v>355</v>
      </c>
      <c r="F594" s="7">
        <v>109</v>
      </c>
      <c r="G594" s="8">
        <v>0.44444444444444442</v>
      </c>
      <c r="H594" s="8">
        <v>0.64236111111111116</v>
      </c>
      <c r="I594" s="7">
        <v>30</v>
      </c>
      <c r="J594" s="7">
        <v>2</v>
      </c>
      <c r="K594" s="7">
        <v>28</v>
      </c>
      <c r="L594" s="7">
        <v>6.666666666666667</v>
      </c>
      <c r="M594" s="1" t="e">
        <f>VLOOKUP(Tabla18[[#This Row],[COD]],Circuitos[],2,0)</f>
        <v>#N/A</v>
      </c>
    </row>
    <row r="595" spans="1:13">
      <c r="A595" s="9" t="str">
        <f>Tabla18[[#This Row],[DIA]]&amp;"-"&amp;Tabla18[[#This Row],[NUM]]</f>
        <v>45802-108</v>
      </c>
      <c r="B595" s="6">
        <v>45802</v>
      </c>
      <c r="C595" s="7" t="s">
        <v>36</v>
      </c>
      <c r="D595" s="7" t="s">
        <v>354</v>
      </c>
      <c r="E595" s="7" t="s">
        <v>355</v>
      </c>
      <c r="F595" s="7">
        <v>108</v>
      </c>
      <c r="G595" s="8">
        <v>0.69097222222222221</v>
      </c>
      <c r="H595" s="8">
        <v>0.92361111111111116</v>
      </c>
      <c r="I595" s="7">
        <v>12</v>
      </c>
      <c r="J595" s="7">
        <v>2</v>
      </c>
      <c r="K595" s="7">
        <v>10</v>
      </c>
      <c r="L595" s="7">
        <v>16.666666666666668</v>
      </c>
      <c r="M595" s="1" t="e">
        <f>VLOOKUP(Tabla18[[#This Row],[COD]],Circuitos[],2,0)</f>
        <v>#N/A</v>
      </c>
    </row>
    <row r="596" spans="1:13">
      <c r="A596" s="9" t="str">
        <f>Tabla18[[#This Row],[DIA]]&amp;"-"&amp;Tabla18[[#This Row],[NUM]]</f>
        <v>45802-1854</v>
      </c>
      <c r="B596" s="6">
        <v>45802</v>
      </c>
      <c r="C596" s="7" t="s">
        <v>36</v>
      </c>
      <c r="D596" s="7" t="s">
        <v>147</v>
      </c>
      <c r="E596" s="7" t="s">
        <v>181</v>
      </c>
      <c r="F596" s="7">
        <v>1854</v>
      </c>
      <c r="G596" s="8">
        <v>0.5</v>
      </c>
      <c r="H596" s="8">
        <v>0.69097222222222221</v>
      </c>
      <c r="I596" s="7">
        <v>12</v>
      </c>
      <c r="J596" s="7">
        <v>12</v>
      </c>
      <c r="K596" s="7">
        <v>0</v>
      </c>
      <c r="L596" s="7">
        <v>100</v>
      </c>
      <c r="M596" s="1" t="e">
        <f>VLOOKUP(Tabla18[[#This Row],[COD]],Circuitos[],2,0)</f>
        <v>#N/A</v>
      </c>
    </row>
    <row r="597" spans="1:13">
      <c r="A597" s="9" t="str">
        <f>Tabla18[[#This Row],[DIA]]&amp;"-"&amp;Tabla18[[#This Row],[NUM]]</f>
        <v>45802-684</v>
      </c>
      <c r="B597" s="6">
        <v>45802</v>
      </c>
      <c r="C597" s="7" t="s">
        <v>36</v>
      </c>
      <c r="D597" s="7" t="s">
        <v>291</v>
      </c>
      <c r="E597" s="7" t="s">
        <v>292</v>
      </c>
      <c r="F597" s="7">
        <v>684</v>
      </c>
      <c r="G597" s="8">
        <v>0.60069444444444442</v>
      </c>
      <c r="H597" s="8">
        <v>0.79166666666666663</v>
      </c>
      <c r="I597" s="7">
        <v>12</v>
      </c>
      <c r="J597" s="7">
        <v>12</v>
      </c>
      <c r="K597" s="7">
        <v>0</v>
      </c>
      <c r="L597" s="7">
        <v>100</v>
      </c>
      <c r="M597" s="1" t="e">
        <f>VLOOKUP(Tabla18[[#This Row],[COD]],Circuitos[],2,0)</f>
        <v>#N/A</v>
      </c>
    </row>
    <row r="598" spans="1:13">
      <c r="A598" s="9" t="str">
        <f>Tabla18[[#This Row],[DIA]]&amp;"-"&amp;Tabla18[[#This Row],[NUM]]</f>
        <v>45802-438</v>
      </c>
      <c r="B598" s="6">
        <v>45802</v>
      </c>
      <c r="C598" s="7" t="s">
        <v>36</v>
      </c>
      <c r="D598" s="7" t="s">
        <v>394</v>
      </c>
      <c r="E598" s="7" t="s">
        <v>395</v>
      </c>
      <c r="F598" s="7">
        <v>438</v>
      </c>
      <c r="G598" s="8">
        <v>0.55902777777777779</v>
      </c>
      <c r="H598" s="8">
        <v>0.68402777777777779</v>
      </c>
      <c r="I598" s="7">
        <v>10</v>
      </c>
      <c r="J598" s="7">
        <v>7</v>
      </c>
      <c r="K598" s="7">
        <v>3</v>
      </c>
      <c r="L598" s="7">
        <v>70</v>
      </c>
      <c r="M598" s="1" t="e">
        <f>VLOOKUP(Tabla18[[#This Row],[COD]],Circuitos[],2,0)</f>
        <v>#N/A</v>
      </c>
    </row>
    <row r="599" spans="1:13">
      <c r="A599" s="9" t="str">
        <f>Tabla18[[#This Row],[DIA]]&amp;"-"&amp;Tabla18[[#This Row],[NUM]]</f>
        <v>45802-787</v>
      </c>
      <c r="B599" s="6">
        <v>45802</v>
      </c>
      <c r="C599" s="7" t="s">
        <v>37</v>
      </c>
      <c r="D599" s="7" t="s">
        <v>358</v>
      </c>
      <c r="E599" s="7" t="s">
        <v>278</v>
      </c>
      <c r="F599" s="7">
        <v>787</v>
      </c>
      <c r="G599" s="8">
        <v>0.64583333333333337</v>
      </c>
      <c r="H599" s="8">
        <v>0.83680555555555558</v>
      </c>
      <c r="I599" s="7">
        <v>45</v>
      </c>
      <c r="J599" s="7">
        <v>45</v>
      </c>
      <c r="K599" s="7">
        <v>0</v>
      </c>
      <c r="L599" s="7">
        <v>100</v>
      </c>
      <c r="M599" s="1" t="str">
        <f>VLOOKUP(Tabla18[[#This Row],[COD]],Circuitos[],2,0)</f>
        <v>Rumania, Transilvania, Cárpatos y Bucovina</v>
      </c>
    </row>
    <row r="600" spans="1:13">
      <c r="A600" s="9" t="str">
        <f>Tabla18[[#This Row],[DIA]]&amp;"-"&amp;Tabla18[[#This Row],[NUM]]</f>
        <v>45802-776</v>
      </c>
      <c r="B600" s="6">
        <v>45802</v>
      </c>
      <c r="C600" s="7" t="s">
        <v>209</v>
      </c>
      <c r="D600" s="7" t="s">
        <v>37</v>
      </c>
      <c r="E600" s="7" t="s">
        <v>278</v>
      </c>
      <c r="F600" s="7">
        <v>776</v>
      </c>
      <c r="G600" s="8">
        <v>0.4861111111111111</v>
      </c>
      <c r="H600" s="8">
        <v>0.60416666666666663</v>
      </c>
      <c r="I600" s="7">
        <v>45</v>
      </c>
      <c r="J600" s="7">
        <v>45</v>
      </c>
      <c r="K600" s="7">
        <v>0</v>
      </c>
      <c r="L600" s="7">
        <v>100</v>
      </c>
      <c r="M600" s="1" t="e">
        <f>VLOOKUP(Tabla18[[#This Row],[COD]],Circuitos[],2,0)</f>
        <v>#N/A</v>
      </c>
    </row>
    <row r="601" spans="1:13">
      <c r="A601" s="9" t="str">
        <f>Tabla18[[#This Row],[DIA]]&amp;"-"&amp;Tabla18[[#This Row],[NUM]]</f>
        <v>45802-1882</v>
      </c>
      <c r="B601" s="6">
        <v>45802</v>
      </c>
      <c r="C601" s="7" t="s">
        <v>341</v>
      </c>
      <c r="D601" s="7" t="s">
        <v>13</v>
      </c>
      <c r="E601" s="7" t="s">
        <v>250</v>
      </c>
      <c r="F601" s="7">
        <v>1882</v>
      </c>
      <c r="G601" s="8">
        <v>0.38541666666666669</v>
      </c>
      <c r="H601" s="8">
        <v>0.53472222222222221</v>
      </c>
      <c r="I601" s="7">
        <v>44</v>
      </c>
      <c r="J601" s="7">
        <v>14</v>
      </c>
      <c r="K601" s="7">
        <v>30</v>
      </c>
      <c r="L601" s="7">
        <v>31.818181818181817</v>
      </c>
      <c r="M601" s="1" t="e">
        <f>VLOOKUP(Tabla18[[#This Row],[COD]],Circuitos[],2,0)</f>
        <v>#N/A</v>
      </c>
    </row>
    <row r="602" spans="1:13">
      <c r="A602" s="9" t="str">
        <f>Tabla18[[#This Row],[DIA]]&amp;"-"&amp;Tabla18[[#This Row],[NUM]]</f>
        <v>45802-1144</v>
      </c>
      <c r="B602" s="6">
        <v>45802</v>
      </c>
      <c r="C602" s="7" t="s">
        <v>192</v>
      </c>
      <c r="D602" s="7" t="s">
        <v>37</v>
      </c>
      <c r="E602" s="7" t="s">
        <v>193</v>
      </c>
      <c r="F602" s="7">
        <v>1144</v>
      </c>
      <c r="G602" s="8">
        <v>0.67708333333333337</v>
      </c>
      <c r="H602" s="8">
        <v>0.76736111111111116</v>
      </c>
      <c r="I602" s="7">
        <v>12</v>
      </c>
      <c r="J602" s="7">
        <v>12</v>
      </c>
      <c r="K602" s="7">
        <v>0</v>
      </c>
      <c r="L602" s="7">
        <v>100</v>
      </c>
      <c r="M602" s="1" t="e">
        <f>VLOOKUP(Tabla18[[#This Row],[COD]],Circuitos[],2,0)</f>
        <v>#N/A</v>
      </c>
    </row>
    <row r="603" spans="1:13">
      <c r="A603" s="9" t="str">
        <f>Tabla18[[#This Row],[DIA]]&amp;"-"&amp;Tabla18[[#This Row],[NUM]]</f>
        <v>45802-1328</v>
      </c>
      <c r="B603" s="6">
        <v>45802</v>
      </c>
      <c r="C603" s="7" t="s">
        <v>192</v>
      </c>
      <c r="D603" s="7" t="s">
        <v>13</v>
      </c>
      <c r="E603" s="7" t="s">
        <v>250</v>
      </c>
      <c r="F603" s="7">
        <v>1328</v>
      </c>
      <c r="G603" s="8">
        <v>0.50694444444444442</v>
      </c>
      <c r="H603" s="8">
        <v>0.625</v>
      </c>
      <c r="I603" s="7">
        <v>45</v>
      </c>
      <c r="J603" s="7">
        <v>33</v>
      </c>
      <c r="K603" s="7">
        <v>12</v>
      </c>
      <c r="L603" s="7">
        <v>73.333333333333329</v>
      </c>
      <c r="M603" s="1" t="e">
        <f>VLOOKUP(Tabla18[[#This Row],[COD]],Circuitos[],2,0)</f>
        <v>#N/A</v>
      </c>
    </row>
    <row r="604" spans="1:13">
      <c r="A604" s="9" t="str">
        <f>Tabla18[[#This Row],[DIA]]&amp;"-"&amp;Tabla18[[#This Row],[NUM]]</f>
        <v>45802-1305</v>
      </c>
      <c r="B604" s="6">
        <v>45802</v>
      </c>
      <c r="C604" s="7" t="s">
        <v>147</v>
      </c>
      <c r="D604" s="7" t="s">
        <v>33</v>
      </c>
      <c r="E604" s="7" t="s">
        <v>181</v>
      </c>
      <c r="F604" s="7">
        <v>1305</v>
      </c>
      <c r="G604" s="8">
        <v>0.55208333333333337</v>
      </c>
      <c r="H604" s="8">
        <v>0.70833333333333337</v>
      </c>
      <c r="I604" s="7">
        <v>10</v>
      </c>
      <c r="J604" s="7">
        <v>9</v>
      </c>
      <c r="K604" s="7">
        <v>1</v>
      </c>
      <c r="L604" s="7">
        <v>90</v>
      </c>
      <c r="M604" s="1" t="e">
        <f>VLOOKUP(Tabla18[[#This Row],[COD]],Circuitos[],2,0)</f>
        <v>#N/A</v>
      </c>
    </row>
    <row r="605" spans="1:13">
      <c r="A605" s="9" t="str">
        <f>Tabla18[[#This Row],[DIA]]&amp;"-"&amp;Tabla18[[#This Row],[NUM]]</f>
        <v>45802-2020</v>
      </c>
      <c r="B605" s="6">
        <v>45802</v>
      </c>
      <c r="C605" s="7" t="s">
        <v>147</v>
      </c>
      <c r="D605" s="7" t="s">
        <v>180</v>
      </c>
      <c r="E605" s="7" t="s">
        <v>181</v>
      </c>
      <c r="F605" s="7">
        <v>2020</v>
      </c>
      <c r="G605" s="8">
        <v>0.76736111111111116</v>
      </c>
      <c r="H605" s="8">
        <v>0.82986111111111116</v>
      </c>
      <c r="I605" s="7">
        <v>68</v>
      </c>
      <c r="J605" s="7">
        <v>60</v>
      </c>
      <c r="K605" s="7">
        <v>8</v>
      </c>
      <c r="L605" s="7">
        <v>88.235294117647058</v>
      </c>
      <c r="M605" s="1" t="e">
        <f>VLOOKUP(Tabla18[[#This Row],[COD]],Circuitos[],2,0)</f>
        <v>#N/A</v>
      </c>
    </row>
    <row r="606" spans="1:13">
      <c r="A606" s="9" t="str">
        <f>Tabla18[[#This Row],[DIA]]&amp;"-"&amp;Tabla18[[#This Row],[NUM]]</f>
        <v>45802-2022</v>
      </c>
      <c r="B606" s="6">
        <v>45802</v>
      </c>
      <c r="C606" s="7" t="s">
        <v>147</v>
      </c>
      <c r="D606" s="7" t="s">
        <v>180</v>
      </c>
      <c r="E606" s="7" t="s">
        <v>181</v>
      </c>
      <c r="F606" s="7">
        <v>2022</v>
      </c>
      <c r="G606" s="8">
        <v>0.83680555555555558</v>
      </c>
      <c r="H606" s="8">
        <v>0.90277777777777779</v>
      </c>
      <c r="I606" s="7">
        <v>10</v>
      </c>
      <c r="J606" s="7">
        <v>9</v>
      </c>
      <c r="K606" s="7">
        <v>1</v>
      </c>
      <c r="L606" s="7">
        <v>90</v>
      </c>
      <c r="M606" s="1" t="e">
        <f>VLOOKUP(Tabla18[[#This Row],[COD]],Circuitos[],2,0)</f>
        <v>#N/A</v>
      </c>
    </row>
    <row r="607" spans="1:13">
      <c r="A607" s="9" t="str">
        <f>Tabla18[[#This Row],[DIA]]&amp;"-"&amp;Tabla18[[#This Row],[NUM]]</f>
        <v>45802-1855</v>
      </c>
      <c r="B607" s="6">
        <v>45802</v>
      </c>
      <c r="C607" s="7" t="s">
        <v>147</v>
      </c>
      <c r="D607" s="7" t="s">
        <v>36</v>
      </c>
      <c r="E607" s="7" t="s">
        <v>181</v>
      </c>
      <c r="F607" s="7">
        <v>1855</v>
      </c>
      <c r="G607" s="8">
        <v>0.59722222222222221</v>
      </c>
      <c r="H607" s="8">
        <v>0.71180555555555558</v>
      </c>
      <c r="I607" s="7">
        <v>12</v>
      </c>
      <c r="J607" s="7">
        <v>12</v>
      </c>
      <c r="K607" s="7">
        <v>0</v>
      </c>
      <c r="L607" s="7">
        <v>100</v>
      </c>
      <c r="M607" s="1" t="e">
        <f>VLOOKUP(Tabla18[[#This Row],[COD]],Circuitos[],2,0)</f>
        <v>#N/A</v>
      </c>
    </row>
    <row r="608" spans="1:13">
      <c r="A608" s="9" t="str">
        <f>Tabla18[[#This Row],[DIA]]&amp;"-"&amp;Tabla18[[#This Row],[NUM]]</f>
        <v>45802-1317</v>
      </c>
      <c r="B608" s="6">
        <v>45802</v>
      </c>
      <c r="C608" s="7" t="s">
        <v>147</v>
      </c>
      <c r="D608" s="7" t="s">
        <v>37</v>
      </c>
      <c r="E608" s="7" t="s">
        <v>181</v>
      </c>
      <c r="F608" s="7">
        <v>1317</v>
      </c>
      <c r="G608" s="8">
        <v>0.58680555555555558</v>
      </c>
      <c r="H608" s="8">
        <v>0.72569444444444442</v>
      </c>
      <c r="I608" s="7">
        <v>10</v>
      </c>
      <c r="J608" s="7">
        <v>10</v>
      </c>
      <c r="K608" s="7">
        <v>0</v>
      </c>
      <c r="L608" s="7">
        <v>100</v>
      </c>
      <c r="M608" s="1" t="e">
        <f>VLOOKUP(Tabla18[[#This Row],[COD]],Circuitos[],2,0)</f>
        <v>#N/A</v>
      </c>
    </row>
    <row r="609" spans="1:13">
      <c r="A609" s="9" t="str">
        <f>Tabla18[[#This Row],[DIA]]&amp;"-"&amp;Tabla18[[#This Row],[NUM]]</f>
        <v>45802-1859</v>
      </c>
      <c r="B609" s="6">
        <v>45802</v>
      </c>
      <c r="C609" s="7" t="s">
        <v>147</v>
      </c>
      <c r="D609" s="7" t="s">
        <v>13</v>
      </c>
      <c r="E609" s="7" t="s">
        <v>181</v>
      </c>
      <c r="F609" s="7">
        <v>1859</v>
      </c>
      <c r="G609" s="8">
        <v>0.55208333333333337</v>
      </c>
      <c r="H609" s="8">
        <v>0.70138888888888884</v>
      </c>
      <c r="I609" s="7">
        <v>46</v>
      </c>
      <c r="J609" s="7">
        <v>46</v>
      </c>
      <c r="K609" s="7">
        <v>0</v>
      </c>
      <c r="L609" s="7">
        <v>100</v>
      </c>
      <c r="M609" s="1" t="e">
        <f>VLOOKUP(Tabla18[[#This Row],[COD]],Circuitos[],2,0)</f>
        <v>#N/A</v>
      </c>
    </row>
    <row r="610" spans="1:13">
      <c r="A610" s="9" t="str">
        <f>Tabla18[[#This Row],[DIA]]&amp;"-"&amp;Tabla18[[#This Row],[NUM]]</f>
        <v>45802-1313</v>
      </c>
      <c r="B610" s="6">
        <v>45802</v>
      </c>
      <c r="C610" s="7" t="s">
        <v>147</v>
      </c>
      <c r="D610" s="7" t="s">
        <v>22</v>
      </c>
      <c r="E610" s="7" t="s">
        <v>181</v>
      </c>
      <c r="F610" s="7">
        <v>1313</v>
      </c>
      <c r="G610" s="8">
        <v>0.59375</v>
      </c>
      <c r="H610" s="8">
        <v>0.72569444444444442</v>
      </c>
      <c r="I610" s="7">
        <v>10</v>
      </c>
      <c r="J610" s="7">
        <v>10</v>
      </c>
      <c r="K610" s="7">
        <v>0</v>
      </c>
      <c r="L610" s="7">
        <v>100</v>
      </c>
      <c r="M610" s="1" t="e">
        <f>VLOOKUP(Tabla18[[#This Row],[COD]],Circuitos[],2,0)</f>
        <v>#N/A</v>
      </c>
    </row>
    <row r="611" spans="1:13">
      <c r="A611" s="9" t="str">
        <f>Tabla18[[#This Row],[DIA]]&amp;"-"&amp;Tabla18[[#This Row],[NUM]]</f>
        <v>45802-670</v>
      </c>
      <c r="B611" s="6">
        <v>45802</v>
      </c>
      <c r="C611" s="7" t="s">
        <v>541</v>
      </c>
      <c r="D611" s="7" t="s">
        <v>13</v>
      </c>
      <c r="E611" s="7" t="s">
        <v>250</v>
      </c>
      <c r="F611" s="7">
        <v>670</v>
      </c>
      <c r="G611" s="8">
        <v>0.61458333333333337</v>
      </c>
      <c r="H611" s="8">
        <v>0.71180555555555558</v>
      </c>
      <c r="I611" s="7">
        <v>45</v>
      </c>
      <c r="J611" s="7">
        <v>45</v>
      </c>
      <c r="K611" s="7">
        <v>0</v>
      </c>
      <c r="L611" s="7">
        <v>100</v>
      </c>
      <c r="M611" s="1" t="e">
        <f>VLOOKUP(Tabla18[[#This Row],[COD]],Circuitos[],2,0)</f>
        <v>#N/A</v>
      </c>
    </row>
    <row r="612" spans="1:13">
      <c r="A612" s="9" t="str">
        <f>Tabla18[[#This Row],[DIA]]&amp;"-"&amp;Tabla18[[#This Row],[NUM]]</f>
        <v>45802-110</v>
      </c>
      <c r="B612" s="6">
        <v>45802</v>
      </c>
      <c r="C612" s="7" t="s">
        <v>13</v>
      </c>
      <c r="D612" s="7" t="s">
        <v>354</v>
      </c>
      <c r="E612" s="7" t="s">
        <v>355</v>
      </c>
      <c r="F612" s="7">
        <v>110</v>
      </c>
      <c r="G612" s="8">
        <v>0.69097222222222221</v>
      </c>
      <c r="H612" s="8">
        <v>0.94791666666666663</v>
      </c>
      <c r="I612" s="7">
        <v>30</v>
      </c>
      <c r="J612" s="7">
        <v>3</v>
      </c>
      <c r="K612" s="7">
        <v>27</v>
      </c>
      <c r="L612" s="7">
        <v>10</v>
      </c>
      <c r="M612" s="1" t="e">
        <f>VLOOKUP(Tabla18[[#This Row],[COD]],Circuitos[],2,0)</f>
        <v>#N/A</v>
      </c>
    </row>
    <row r="613" spans="1:13">
      <c r="A613" s="9" t="str">
        <f>Tabla18[[#This Row],[DIA]]&amp;"-"&amp;Tabla18[[#This Row],[NUM]]</f>
        <v>45802-1355</v>
      </c>
      <c r="B613" s="6">
        <v>45802</v>
      </c>
      <c r="C613" s="7" t="s">
        <v>13</v>
      </c>
      <c r="D613" s="7" t="s">
        <v>392</v>
      </c>
      <c r="E613" s="7" t="s">
        <v>250</v>
      </c>
      <c r="F613" s="7">
        <v>1355</v>
      </c>
      <c r="G613" s="8">
        <v>0.46875</v>
      </c>
      <c r="H613" s="8">
        <v>0.50694444444444442</v>
      </c>
      <c r="I613" s="7">
        <v>36</v>
      </c>
      <c r="J613" s="7">
        <v>10</v>
      </c>
      <c r="K613" s="7">
        <v>26</v>
      </c>
      <c r="L613" s="7">
        <v>27.777777777777779</v>
      </c>
      <c r="M613" s="1" t="e">
        <f>VLOOKUP(Tabla18[[#This Row],[COD]],Circuitos[],2,0)</f>
        <v>#N/A</v>
      </c>
    </row>
    <row r="614" spans="1:13">
      <c r="A614" s="9" t="str">
        <f>Tabla18[[#This Row],[DIA]]&amp;"-"&amp;Tabla18[[#This Row],[NUM]]</f>
        <v>45802-775</v>
      </c>
      <c r="B614" s="6">
        <v>45802</v>
      </c>
      <c r="C614" s="7" t="s">
        <v>13</v>
      </c>
      <c r="D614" s="7" t="s">
        <v>209</v>
      </c>
      <c r="E614" s="7" t="s">
        <v>278</v>
      </c>
      <c r="F614" s="7">
        <v>775</v>
      </c>
      <c r="G614" s="8">
        <v>0.33333333333333331</v>
      </c>
      <c r="H614" s="8">
        <v>0.44791666666666669</v>
      </c>
      <c r="I614" s="7">
        <v>45</v>
      </c>
      <c r="J614" s="7">
        <v>24</v>
      </c>
      <c r="K614" s="7">
        <v>21</v>
      </c>
      <c r="L614" s="7">
        <v>53.333333333333336</v>
      </c>
      <c r="M614" s="1" t="str">
        <f>VLOOKUP(Tabla18[[#This Row],[COD]],Circuitos[],2,0)</f>
        <v>Croacia Fascinante "B"</v>
      </c>
    </row>
    <row r="615" spans="1:13">
      <c r="A615" s="9" t="str">
        <f>Tabla18[[#This Row],[DIA]]&amp;"-"&amp;Tabla18[[#This Row],[NUM]]</f>
        <v>45802-1881</v>
      </c>
      <c r="B615" s="6">
        <v>45802</v>
      </c>
      <c r="C615" s="7" t="s">
        <v>13</v>
      </c>
      <c r="D615" s="7" t="s">
        <v>341</v>
      </c>
      <c r="E615" s="7" t="s">
        <v>250</v>
      </c>
      <c r="F615" s="7">
        <v>1881</v>
      </c>
      <c r="G615" s="8">
        <v>0.29166666666666669</v>
      </c>
      <c r="H615" s="8">
        <v>0.35416666666666669</v>
      </c>
      <c r="I615" s="7">
        <v>45</v>
      </c>
      <c r="J615" s="7">
        <v>39</v>
      </c>
      <c r="K615" s="7">
        <v>6</v>
      </c>
      <c r="L615" s="7">
        <v>86.666666666666671</v>
      </c>
      <c r="M615" s="1" t="e">
        <f>VLOOKUP(Tabla18[[#This Row],[COD]],Circuitos[],2,0)</f>
        <v>#N/A</v>
      </c>
    </row>
    <row r="616" spans="1:13">
      <c r="A616" s="9" t="str">
        <f>Tabla18[[#This Row],[DIA]]&amp;"-"&amp;Tabla18[[#This Row],[NUM]]</f>
        <v>45802-1858</v>
      </c>
      <c r="B616" s="6">
        <v>45802</v>
      </c>
      <c r="C616" s="7" t="s">
        <v>13</v>
      </c>
      <c r="D616" s="7" t="s">
        <v>147</v>
      </c>
      <c r="E616" s="7" t="s">
        <v>181</v>
      </c>
      <c r="F616" s="7">
        <v>1858</v>
      </c>
      <c r="G616" s="8">
        <v>0.49652777777777779</v>
      </c>
      <c r="H616" s="8">
        <v>0.71527777777777779</v>
      </c>
      <c r="I616" s="7">
        <v>46</v>
      </c>
      <c r="J616" s="7">
        <v>41</v>
      </c>
      <c r="K616" s="7">
        <v>5</v>
      </c>
      <c r="L616" s="7">
        <v>89.130434782608702</v>
      </c>
      <c r="M616" s="1" t="e">
        <f>VLOOKUP(Tabla18[[#This Row],[COD]],Circuitos[],2,0)</f>
        <v>#N/A</v>
      </c>
    </row>
    <row r="617" spans="1:13">
      <c r="A617" s="9" t="str">
        <f>Tabla18[[#This Row],[DIA]]&amp;"-"&amp;Tabla18[[#This Row],[NUM]]</f>
        <v>45802-1861</v>
      </c>
      <c r="B617" s="6">
        <v>45802</v>
      </c>
      <c r="C617" s="7" t="s">
        <v>13</v>
      </c>
      <c r="D617" s="7" t="s">
        <v>275</v>
      </c>
      <c r="E617" s="7" t="s">
        <v>250</v>
      </c>
      <c r="F617" s="7">
        <v>1861</v>
      </c>
      <c r="G617" s="8">
        <v>0.39583333333333331</v>
      </c>
      <c r="H617" s="8">
        <v>0.4513888888888889</v>
      </c>
      <c r="I617" s="7">
        <v>45</v>
      </c>
      <c r="J617" s="7">
        <v>43</v>
      </c>
      <c r="K617" s="7">
        <v>2</v>
      </c>
      <c r="L617" s="7">
        <v>95.555555555555557</v>
      </c>
      <c r="M617" s="1" t="e">
        <f>VLOOKUP(Tabla18[[#This Row],[COD]],Circuitos[],2,0)</f>
        <v>#N/A</v>
      </c>
    </row>
    <row r="618" spans="1:13">
      <c r="A618" s="9" t="str">
        <f>Tabla18[[#This Row],[DIA]]&amp;"-"&amp;Tabla18[[#This Row],[NUM]]</f>
        <v>45802-573</v>
      </c>
      <c r="B618" s="6">
        <v>45802</v>
      </c>
      <c r="C618" s="7" t="s">
        <v>13</v>
      </c>
      <c r="D618" s="7" t="s">
        <v>346</v>
      </c>
      <c r="E618" s="7" t="s">
        <v>250</v>
      </c>
      <c r="F618" s="7">
        <v>573</v>
      </c>
      <c r="G618" s="8">
        <v>0.4826388888888889</v>
      </c>
      <c r="H618" s="8">
        <v>0.56597222222222221</v>
      </c>
      <c r="I618" s="7">
        <v>45</v>
      </c>
      <c r="J618" s="7">
        <v>45</v>
      </c>
      <c r="K618" s="7">
        <v>0</v>
      </c>
      <c r="L618" s="7">
        <v>100</v>
      </c>
      <c r="M618" s="1" t="e">
        <f>VLOOKUP(Tabla18[[#This Row],[COD]],Circuitos[],2,0)</f>
        <v>#N/A</v>
      </c>
    </row>
    <row r="619" spans="1:13">
      <c r="A619" s="9" t="str">
        <f>Tabla18[[#This Row],[DIA]]&amp;"-"&amp;Tabla18[[#This Row],[NUM]]</f>
        <v>45802-809</v>
      </c>
      <c r="B619" s="6">
        <v>45802</v>
      </c>
      <c r="C619" s="7" t="s">
        <v>13</v>
      </c>
      <c r="D619" s="7" t="s">
        <v>236</v>
      </c>
      <c r="E619" s="7" t="s">
        <v>250</v>
      </c>
      <c r="F619" s="7">
        <v>809</v>
      </c>
      <c r="G619" s="8">
        <v>0.49652777777777779</v>
      </c>
      <c r="H619" s="8">
        <v>0.61805555555555558</v>
      </c>
      <c r="I619" s="7">
        <v>45</v>
      </c>
      <c r="J619" s="7">
        <v>45</v>
      </c>
      <c r="K619" s="7">
        <v>0</v>
      </c>
      <c r="L619" s="7">
        <v>100</v>
      </c>
      <c r="M619" s="1" t="e">
        <f>VLOOKUP(Tabla18[[#This Row],[COD]],Circuitos[],2,0)</f>
        <v>#N/A</v>
      </c>
    </row>
    <row r="620" spans="1:13">
      <c r="A620" s="9" t="str">
        <f>Tabla18[[#This Row],[DIA]]&amp;"-"&amp;Tabla18[[#This Row],[NUM]]</f>
        <v>45802-686</v>
      </c>
      <c r="B620" s="6">
        <v>45802</v>
      </c>
      <c r="C620" s="7" t="s">
        <v>13</v>
      </c>
      <c r="D620" s="7" t="s">
        <v>291</v>
      </c>
      <c r="E620" s="7" t="s">
        <v>292</v>
      </c>
      <c r="F620" s="7">
        <v>686</v>
      </c>
      <c r="G620" s="8">
        <v>0.71527777777777779</v>
      </c>
      <c r="H620" s="8">
        <v>0.92013888888888884</v>
      </c>
      <c r="I620" s="7">
        <v>17</v>
      </c>
      <c r="J620" s="7">
        <v>9</v>
      </c>
      <c r="K620" s="7">
        <v>8</v>
      </c>
      <c r="L620" s="7">
        <v>52.941176470588232</v>
      </c>
      <c r="M620" s="1" t="e">
        <f>VLOOKUP(Tabla18[[#This Row],[COD]],Circuitos[],2,0)</f>
        <v>#N/A</v>
      </c>
    </row>
    <row r="621" spans="1:13">
      <c r="A621" s="9" t="str">
        <f>Tabla18[[#This Row],[DIA]]&amp;"-"&amp;Tabla18[[#This Row],[NUM]]</f>
        <v>45802-434</v>
      </c>
      <c r="B621" s="6">
        <v>45802</v>
      </c>
      <c r="C621" s="7" t="s">
        <v>13</v>
      </c>
      <c r="D621" s="7" t="s">
        <v>394</v>
      </c>
      <c r="E621" s="7" t="s">
        <v>395</v>
      </c>
      <c r="F621" s="7">
        <v>434</v>
      </c>
      <c r="G621" s="8">
        <v>0.64583333333333337</v>
      </c>
      <c r="H621" s="8">
        <v>0.79513888888888884</v>
      </c>
      <c r="I621" s="7">
        <v>72</v>
      </c>
      <c r="J621" s="7">
        <v>35</v>
      </c>
      <c r="K621" s="7">
        <v>37</v>
      </c>
      <c r="L621" s="7">
        <v>48.611111111111114</v>
      </c>
      <c r="M621" s="1" t="e">
        <f>VLOOKUP(Tabla18[[#This Row],[COD]],Circuitos[],2,0)</f>
        <v>#N/A</v>
      </c>
    </row>
    <row r="622" spans="1:13">
      <c r="A622" s="9" t="str">
        <f>Tabla18[[#This Row],[DIA]]&amp;"-"&amp;Tabla18[[#This Row],[NUM]]</f>
        <v>45802-1830</v>
      </c>
      <c r="B622" s="6">
        <v>45802</v>
      </c>
      <c r="C622" s="7" t="s">
        <v>196</v>
      </c>
      <c r="D622" s="7" t="s">
        <v>37</v>
      </c>
      <c r="E622" s="7" t="s">
        <v>193</v>
      </c>
      <c r="F622" s="7">
        <v>1830</v>
      </c>
      <c r="G622" s="8">
        <v>0.87847222222222221</v>
      </c>
      <c r="H622" s="8">
        <v>0.97569444444444442</v>
      </c>
      <c r="I622" s="7">
        <v>12</v>
      </c>
      <c r="J622" s="7">
        <v>10</v>
      </c>
      <c r="K622" s="7">
        <v>2</v>
      </c>
      <c r="L622" s="7">
        <v>83.333333333333329</v>
      </c>
      <c r="M622" s="1" t="e">
        <f>VLOOKUP(Tabla18[[#This Row],[COD]],Circuitos[],2,0)</f>
        <v>#N/A</v>
      </c>
    </row>
    <row r="623" spans="1:13">
      <c r="A623" s="9" t="str">
        <f>Tabla18[[#This Row],[DIA]]&amp;"-"&amp;Tabla18[[#This Row],[NUM]]</f>
        <v>45802-742</v>
      </c>
      <c r="B623" s="6">
        <v>45802</v>
      </c>
      <c r="C623" s="7" t="s">
        <v>196</v>
      </c>
      <c r="D623" s="7" t="s">
        <v>13</v>
      </c>
      <c r="E623" s="7" t="s">
        <v>250</v>
      </c>
      <c r="F623" s="7">
        <v>742</v>
      </c>
      <c r="G623" s="8">
        <v>0.50694444444444442</v>
      </c>
      <c r="H623" s="8">
        <v>0.625</v>
      </c>
      <c r="I623" s="7">
        <v>45</v>
      </c>
      <c r="J623" s="7">
        <v>12</v>
      </c>
      <c r="K623" s="7">
        <v>33</v>
      </c>
      <c r="L623" s="7">
        <v>26.666666666666668</v>
      </c>
      <c r="M623" s="1" t="e">
        <f>VLOOKUP(Tabla18[[#This Row],[COD]],Circuitos[],2,0)</f>
        <v>#N/A</v>
      </c>
    </row>
    <row r="624" spans="1:13">
      <c r="A624" s="9" t="str">
        <f>Tabla18[[#This Row],[DIA]]&amp;"-"&amp;Tabla18[[#This Row],[NUM]]</f>
        <v>45802-1718</v>
      </c>
      <c r="B624" s="6">
        <v>45802</v>
      </c>
      <c r="C624" s="7" t="s">
        <v>348</v>
      </c>
      <c r="D624" s="7" t="s">
        <v>13</v>
      </c>
      <c r="E624" s="7" t="s">
        <v>542</v>
      </c>
      <c r="F624" s="7">
        <v>1718</v>
      </c>
      <c r="G624" s="8">
        <v>0.3263888888888889</v>
      </c>
      <c r="H624" s="8">
        <v>0.4826388888888889</v>
      </c>
      <c r="I624" s="7">
        <v>37</v>
      </c>
      <c r="J624" s="7">
        <v>31</v>
      </c>
      <c r="K624" s="7">
        <v>6</v>
      </c>
      <c r="L624" s="7">
        <v>83.78378378378379</v>
      </c>
      <c r="M624" s="1" t="e">
        <f>VLOOKUP(Tabla18[[#This Row],[COD]],Circuitos[],2,0)</f>
        <v>#N/A</v>
      </c>
    </row>
    <row r="625" spans="1:13">
      <c r="A625" s="9" t="str">
        <f>Tabla18[[#This Row],[DIA]]&amp;"-"&amp;Tabla18[[#This Row],[NUM]]</f>
        <v>45802-788</v>
      </c>
      <c r="B625" s="6">
        <v>45802</v>
      </c>
      <c r="C625" s="7" t="s">
        <v>358</v>
      </c>
      <c r="D625" s="7" t="s">
        <v>36</v>
      </c>
      <c r="E625" s="7" t="s">
        <v>278</v>
      </c>
      <c r="F625" s="7">
        <v>788</v>
      </c>
      <c r="G625" s="8">
        <v>0.87847222222222221</v>
      </c>
      <c r="H625" s="8">
        <v>0.97569444444444442</v>
      </c>
      <c r="I625" s="7">
        <v>45</v>
      </c>
      <c r="J625" s="7">
        <v>6</v>
      </c>
      <c r="K625" s="7">
        <v>39</v>
      </c>
      <c r="L625" s="7">
        <v>13.333333333333334</v>
      </c>
      <c r="M625" s="1" t="e">
        <f>VLOOKUP(Tabla18[[#This Row],[COD]],Circuitos[],2,0)</f>
        <v>#N/A</v>
      </c>
    </row>
    <row r="626" spans="1:13">
      <c r="A626" s="9" t="str">
        <f>Tabla18[[#This Row],[DIA]]&amp;"-"&amp;Tabla18[[#This Row],[NUM]]</f>
        <v>45802-415</v>
      </c>
      <c r="B626" s="6">
        <v>45802</v>
      </c>
      <c r="C626" s="7" t="s">
        <v>358</v>
      </c>
      <c r="D626" s="7" t="s">
        <v>13</v>
      </c>
      <c r="E626" s="7" t="s">
        <v>528</v>
      </c>
      <c r="F626" s="7">
        <v>415</v>
      </c>
      <c r="G626" s="8">
        <v>0.34027777777777779</v>
      </c>
      <c r="H626" s="8">
        <v>0.46875</v>
      </c>
      <c r="I626" s="7">
        <v>12</v>
      </c>
      <c r="J626" s="7">
        <v>2</v>
      </c>
      <c r="K626" s="7">
        <v>10</v>
      </c>
      <c r="L626" s="7">
        <v>16.666666666666668</v>
      </c>
      <c r="M626" s="1" t="e">
        <f>VLOOKUP(Tabla18[[#This Row],[COD]],Circuitos[],2,0)</f>
        <v>#N/A</v>
      </c>
    </row>
    <row r="627" spans="1:13">
      <c r="A627" s="9" t="str">
        <f>Tabla18[[#This Row],[DIA]]&amp;"-"&amp;Tabla18[[#This Row],[NUM]]</f>
        <v>45802-810</v>
      </c>
      <c r="B627" s="6">
        <v>45802</v>
      </c>
      <c r="C627" s="7" t="s">
        <v>236</v>
      </c>
      <c r="D627" s="7" t="s">
        <v>13</v>
      </c>
      <c r="E627" s="7" t="s">
        <v>250</v>
      </c>
      <c r="F627" s="7">
        <v>810</v>
      </c>
      <c r="G627" s="8">
        <v>0.64930555555555558</v>
      </c>
      <c r="H627" s="8">
        <v>0.78125</v>
      </c>
      <c r="I627" s="7">
        <v>45</v>
      </c>
      <c r="J627" s="7">
        <v>45</v>
      </c>
      <c r="K627" s="7">
        <v>0</v>
      </c>
      <c r="L627" s="7">
        <v>100</v>
      </c>
      <c r="M627" s="1" t="e">
        <f>VLOOKUP(Tabla18[[#This Row],[COD]],Circuitos[],2,0)</f>
        <v>#N/A</v>
      </c>
    </row>
    <row r="628" spans="1:13">
      <c r="A628" s="9" t="str">
        <f>Tabla18[[#This Row],[DIA]]&amp;"-"&amp;Tabla18[[#This Row],[NUM]]</f>
        <v>45802-347</v>
      </c>
      <c r="B628" s="6">
        <v>45802</v>
      </c>
      <c r="C628" s="7" t="s">
        <v>291</v>
      </c>
      <c r="D628" s="7" t="s">
        <v>214</v>
      </c>
      <c r="E628" s="7" t="s">
        <v>292</v>
      </c>
      <c r="F628" s="7">
        <v>347</v>
      </c>
      <c r="G628" s="8">
        <v>0.83680555555555558</v>
      </c>
      <c r="H628" s="8">
        <v>0.87152777777777779</v>
      </c>
      <c r="I628" s="7">
        <v>12</v>
      </c>
      <c r="J628" s="7">
        <v>12</v>
      </c>
      <c r="K628" s="7">
        <v>0</v>
      </c>
      <c r="L628" s="7">
        <v>100</v>
      </c>
      <c r="M628" s="1" t="e">
        <f>VLOOKUP(Tabla18[[#This Row],[COD]],Circuitos[],2,0)</f>
        <v>#N/A</v>
      </c>
    </row>
    <row r="629" spans="1:13">
      <c r="A629" s="9" t="str">
        <f>Tabla18[[#This Row],[DIA]]&amp;"-"&amp;Tabla18[[#This Row],[NUM]]</f>
        <v>45802-349</v>
      </c>
      <c r="B629" s="6">
        <v>45802</v>
      </c>
      <c r="C629" s="7" t="s">
        <v>291</v>
      </c>
      <c r="D629" s="7" t="s">
        <v>214</v>
      </c>
      <c r="E629" s="7" t="s">
        <v>292</v>
      </c>
      <c r="F629" s="7">
        <v>349</v>
      </c>
      <c r="G629" s="8">
        <v>0.96875</v>
      </c>
      <c r="H629" s="8">
        <v>0.99930555555555556</v>
      </c>
      <c r="I629" s="7">
        <v>17</v>
      </c>
      <c r="J629" s="7">
        <v>9</v>
      </c>
      <c r="K629" s="7">
        <v>8</v>
      </c>
      <c r="L629" s="7">
        <v>52.941176470588232</v>
      </c>
      <c r="M629" s="1" t="e">
        <f>VLOOKUP(Tabla18[[#This Row],[COD]],Circuitos[],2,0)</f>
        <v>#N/A</v>
      </c>
    </row>
    <row r="630" spans="1:13">
      <c r="A630" s="9" t="str">
        <f>Tabla18[[#This Row],[DIA]]&amp;"-"&amp;Tabla18[[#This Row],[NUM]]</f>
        <v>45802-898</v>
      </c>
      <c r="B630" s="6">
        <v>45802</v>
      </c>
      <c r="C630" s="7" t="s">
        <v>277</v>
      </c>
      <c r="D630" s="7" t="s">
        <v>13</v>
      </c>
      <c r="E630" s="7" t="s">
        <v>278</v>
      </c>
      <c r="F630" s="7">
        <v>898</v>
      </c>
      <c r="G630" s="8">
        <v>0.28125</v>
      </c>
      <c r="H630" s="8">
        <v>0.51041666666666663</v>
      </c>
      <c r="I630" s="7">
        <v>80</v>
      </c>
      <c r="J630" s="7">
        <v>16</v>
      </c>
      <c r="K630" s="7">
        <v>64</v>
      </c>
      <c r="L630" s="7">
        <v>20</v>
      </c>
      <c r="M630" s="1" t="e">
        <f>VLOOKUP(Tabla18[[#This Row],[COD]],Circuitos[],2,0)</f>
        <v>#N/A</v>
      </c>
    </row>
    <row r="631" spans="1:13">
      <c r="A631" s="9" t="str">
        <f>Tabla18[[#This Row],[DIA]]&amp;"-"&amp;Tabla18[[#This Row],[NUM]]</f>
        <v>45802-1302</v>
      </c>
      <c r="B631" s="6">
        <v>45802</v>
      </c>
      <c r="C631" s="7" t="s">
        <v>22</v>
      </c>
      <c r="D631" s="7" t="s">
        <v>147</v>
      </c>
      <c r="E631" s="7" t="s">
        <v>181</v>
      </c>
      <c r="F631" s="7">
        <v>1302</v>
      </c>
      <c r="G631" s="8">
        <v>0.4826388888888889</v>
      </c>
      <c r="H631" s="8">
        <v>0.69097222222222221</v>
      </c>
      <c r="I631" s="7">
        <v>10</v>
      </c>
      <c r="J631" s="7">
        <v>7</v>
      </c>
      <c r="K631" s="7">
        <v>3</v>
      </c>
      <c r="L631" s="7">
        <v>70</v>
      </c>
      <c r="M631" s="1" t="e">
        <f>VLOOKUP(Tabla18[[#This Row],[COD]],Circuitos[],2,0)</f>
        <v>#N/A</v>
      </c>
    </row>
    <row r="632" spans="1:13">
      <c r="A632" s="9" t="str">
        <f>Tabla18[[#This Row],[DIA]]&amp;"-"&amp;Tabla18[[#This Row],[NUM]]</f>
        <v>45802-723</v>
      </c>
      <c r="B632" s="6">
        <v>45802</v>
      </c>
      <c r="C632" s="7" t="s">
        <v>394</v>
      </c>
      <c r="D632" s="7" t="s">
        <v>543</v>
      </c>
      <c r="E632" s="7" t="s">
        <v>395</v>
      </c>
      <c r="F632" s="7">
        <v>723</v>
      </c>
      <c r="G632" s="8">
        <v>0.89583333333333337</v>
      </c>
      <c r="H632" s="8">
        <v>0.13194444444444445</v>
      </c>
      <c r="I632" s="7">
        <v>46</v>
      </c>
      <c r="J632" s="7">
        <v>10</v>
      </c>
      <c r="K632" s="7">
        <v>36</v>
      </c>
      <c r="L632" s="7">
        <v>21.739130434782609</v>
      </c>
      <c r="M632" s="1" t="e">
        <f>VLOOKUP(Tabla18[[#This Row],[COD]],Circuitos[],2,0)</f>
        <v>#N/A</v>
      </c>
    </row>
    <row r="633" spans="1:13">
      <c r="A633" s="9" t="str">
        <f>Tabla18[[#This Row],[DIA]]&amp;"-"&amp;Tabla18[[#This Row],[NUM]]</f>
        <v>45803-920</v>
      </c>
      <c r="B633" s="6">
        <v>45803</v>
      </c>
      <c r="C633" s="7" t="s">
        <v>185</v>
      </c>
      <c r="D633" s="7" t="s">
        <v>13</v>
      </c>
      <c r="E633" s="7" t="s">
        <v>186</v>
      </c>
      <c r="F633" s="7">
        <v>920</v>
      </c>
      <c r="G633" s="8">
        <v>0.63888888888888884</v>
      </c>
      <c r="H633" s="8">
        <v>0.78125</v>
      </c>
      <c r="I633" s="7">
        <v>30</v>
      </c>
      <c r="J633" s="7">
        <v>29</v>
      </c>
      <c r="K633" s="7">
        <v>1</v>
      </c>
      <c r="L633" s="7">
        <v>96.666666666666671</v>
      </c>
      <c r="M633" s="1" t="e">
        <f>VLOOKUP(Tabla18[[#This Row],[COD]],Circuitos[],2,0)</f>
        <v>#N/A</v>
      </c>
    </row>
    <row r="634" spans="1:13">
      <c r="A634" s="9" t="str">
        <f>Tabla18[[#This Row],[DIA]]&amp;"-"&amp;Tabla18[[#This Row],[NUM]]</f>
        <v>45803-1001</v>
      </c>
      <c r="B634" s="6">
        <v>45803</v>
      </c>
      <c r="C634" s="7" t="s">
        <v>173</v>
      </c>
      <c r="D634" s="7" t="s">
        <v>13</v>
      </c>
      <c r="E634" s="7" t="s">
        <v>174</v>
      </c>
      <c r="F634" s="7">
        <v>1001</v>
      </c>
      <c r="G634" s="8">
        <v>0.3125</v>
      </c>
      <c r="H634" s="8">
        <v>0.4861111111111111</v>
      </c>
      <c r="I634" s="7">
        <v>10</v>
      </c>
      <c r="J634" s="7">
        <v>1</v>
      </c>
      <c r="K634" s="7">
        <v>9</v>
      </c>
      <c r="L634" s="7">
        <v>10</v>
      </c>
      <c r="M634" s="1" t="e">
        <f>VLOOKUP(Tabla18[[#This Row],[COD]],Circuitos[],2,0)</f>
        <v>#N/A</v>
      </c>
    </row>
    <row r="635" spans="1:13">
      <c r="A635" s="9" t="str">
        <f>Tabla18[[#This Row],[DIA]]&amp;"-"&amp;Tabla18[[#This Row],[NUM]]</f>
        <v>45803-730</v>
      </c>
      <c r="B635" s="6">
        <v>45803</v>
      </c>
      <c r="C635" s="7" t="s">
        <v>547</v>
      </c>
      <c r="D635" s="7" t="s">
        <v>394</v>
      </c>
      <c r="E635" s="7" t="s">
        <v>395</v>
      </c>
      <c r="F635" s="7">
        <v>730</v>
      </c>
      <c r="G635" s="8">
        <v>0.22916666666666666</v>
      </c>
      <c r="H635" s="8">
        <v>0.30902777777777779</v>
      </c>
      <c r="I635" s="7">
        <v>35</v>
      </c>
      <c r="J635" s="7">
        <v>24</v>
      </c>
      <c r="K635" s="7">
        <v>11</v>
      </c>
      <c r="L635" s="7">
        <v>68.571428571428569</v>
      </c>
      <c r="M635" s="1" t="e">
        <f>VLOOKUP(Tabla18[[#This Row],[COD]],Circuitos[],2,0)</f>
        <v>#N/A</v>
      </c>
    </row>
    <row r="636" spans="1:13">
      <c r="A636" s="9" t="str">
        <f>Tabla18[[#This Row],[DIA]]&amp;"-"&amp;Tabla18[[#This Row],[NUM]]</f>
        <v>45803-1003</v>
      </c>
      <c r="B636" s="6">
        <v>45803</v>
      </c>
      <c r="C636" s="7" t="s">
        <v>183</v>
      </c>
      <c r="D636" s="7" t="s">
        <v>173</v>
      </c>
      <c r="E636" s="7" t="s">
        <v>174</v>
      </c>
      <c r="F636" s="7">
        <v>1003</v>
      </c>
      <c r="G636" s="8">
        <v>0.81944444444444442</v>
      </c>
      <c r="H636" s="8">
        <v>0.85416666666666663</v>
      </c>
      <c r="I636" s="7">
        <v>10</v>
      </c>
      <c r="J636" s="7">
        <v>0</v>
      </c>
      <c r="K636" s="7">
        <v>10</v>
      </c>
      <c r="L636" s="7">
        <v>0</v>
      </c>
      <c r="M636" s="1" t="e">
        <f>VLOOKUP(Tabla18[[#This Row],[COD]],Circuitos[],2,0)</f>
        <v>#N/A</v>
      </c>
    </row>
    <row r="637" spans="1:13">
      <c r="A637" s="9" t="str">
        <f>Tabla18[[#This Row],[DIA]]&amp;"-"&amp;Tabla18[[#This Row],[NUM]]</f>
        <v>45803-921</v>
      </c>
      <c r="B637" s="6">
        <v>45803</v>
      </c>
      <c r="C637" s="7" t="s">
        <v>13</v>
      </c>
      <c r="D637" s="7" t="s">
        <v>185</v>
      </c>
      <c r="E637" s="7" t="s">
        <v>186</v>
      </c>
      <c r="F637" s="7">
        <v>921</v>
      </c>
      <c r="G637" s="8">
        <v>0.81597222222222221</v>
      </c>
      <c r="H637" s="8">
        <v>2.0833333333333332E-2</v>
      </c>
      <c r="I637" s="7">
        <v>10</v>
      </c>
      <c r="J637" s="7">
        <v>5</v>
      </c>
      <c r="K637" s="7">
        <v>5</v>
      </c>
      <c r="L637" s="7">
        <v>50</v>
      </c>
      <c r="M637" s="1" t="e">
        <f>VLOOKUP(Tabla18[[#This Row],[COD]],Circuitos[],2,0)</f>
        <v>#N/A</v>
      </c>
    </row>
    <row r="638" spans="1:13">
      <c r="A638" s="9" t="str">
        <f>Tabla18[[#This Row],[DIA]]&amp;"-"&amp;Tabla18[[#This Row],[NUM]]</f>
        <v>45803-921</v>
      </c>
      <c r="B638" s="6">
        <v>45803</v>
      </c>
      <c r="C638" s="7" t="s">
        <v>13</v>
      </c>
      <c r="D638" s="7" t="s">
        <v>185</v>
      </c>
      <c r="E638" s="7" t="s">
        <v>186</v>
      </c>
      <c r="F638" s="7">
        <v>921</v>
      </c>
      <c r="G638" s="8">
        <v>0.81597222222222221</v>
      </c>
      <c r="H638" s="8">
        <v>2.0833333333333333E-3</v>
      </c>
      <c r="I638" s="7">
        <v>20</v>
      </c>
      <c r="J638" s="7">
        <v>0</v>
      </c>
      <c r="K638" s="7">
        <v>20</v>
      </c>
      <c r="L638" s="7">
        <v>0</v>
      </c>
      <c r="M638" s="1" t="e">
        <f>VLOOKUP(Tabla18[[#This Row],[COD]],Circuitos[],2,0)</f>
        <v>#N/A</v>
      </c>
    </row>
    <row r="639" spans="1:13">
      <c r="A639" s="9" t="str">
        <f>Tabla18[[#This Row],[DIA]]&amp;"-"&amp;Tabla18[[#This Row],[NUM]]</f>
        <v>45803-1683</v>
      </c>
      <c r="B639" s="6">
        <v>45803</v>
      </c>
      <c r="C639" s="7" t="s">
        <v>13</v>
      </c>
      <c r="D639" s="7" t="s">
        <v>147</v>
      </c>
      <c r="E639" s="7" t="s">
        <v>475</v>
      </c>
      <c r="F639" s="7">
        <v>1683</v>
      </c>
      <c r="G639" s="8">
        <v>0.38194444444444442</v>
      </c>
      <c r="H639" s="8">
        <v>0.57986111111111116</v>
      </c>
      <c r="I639" s="7">
        <v>30</v>
      </c>
      <c r="J639" s="7">
        <v>0</v>
      </c>
      <c r="K639" s="7">
        <v>30</v>
      </c>
      <c r="L639" s="7">
        <v>0</v>
      </c>
      <c r="M639" s="1" t="e">
        <f>VLOOKUP(Tabla18[[#This Row],[COD]],Circuitos[],2,0)</f>
        <v>#N/A</v>
      </c>
    </row>
    <row r="640" spans="1:13">
      <c r="A640" s="9" t="str">
        <f>Tabla18[[#This Row],[DIA]]&amp;"-"&amp;Tabla18[[#This Row],[NUM]]</f>
        <v>45803-1002</v>
      </c>
      <c r="B640" s="6">
        <v>45803</v>
      </c>
      <c r="C640" s="7" t="s">
        <v>13</v>
      </c>
      <c r="D640" s="7" t="s">
        <v>183</v>
      </c>
      <c r="E640" s="7" t="s">
        <v>174</v>
      </c>
      <c r="F640" s="7">
        <v>1002</v>
      </c>
      <c r="G640" s="8">
        <v>0.52777777777777779</v>
      </c>
      <c r="H640" s="8">
        <v>0.77777777777777779</v>
      </c>
      <c r="I640" s="7">
        <v>10</v>
      </c>
      <c r="J640" s="7">
        <v>0</v>
      </c>
      <c r="K640" s="7">
        <v>10</v>
      </c>
      <c r="L640" s="7">
        <v>0</v>
      </c>
      <c r="M640" s="1" t="str">
        <f>VLOOKUP(Tabla18[[#This Row],[COD]],Circuitos[],2,0)</f>
        <v>Programas de Egipto</v>
      </c>
    </row>
    <row r="641" spans="1:13">
      <c r="A641" s="9" t="str">
        <f>Tabla18[[#This Row],[DIA]]&amp;"-"&amp;Tabla18[[#This Row],[NUM]]</f>
        <v>45803-1852</v>
      </c>
      <c r="B641" s="6">
        <v>45803</v>
      </c>
      <c r="C641" s="7" t="s">
        <v>241</v>
      </c>
      <c r="D641" s="7" t="s">
        <v>13</v>
      </c>
      <c r="E641" s="7" t="s">
        <v>250</v>
      </c>
      <c r="F641" s="7">
        <v>1852</v>
      </c>
      <c r="G641" s="8">
        <v>0.55902777777777779</v>
      </c>
      <c r="H641" s="8">
        <v>0.68402777777777779</v>
      </c>
      <c r="I641" s="7">
        <v>36</v>
      </c>
      <c r="J641" s="7">
        <v>14</v>
      </c>
      <c r="K641" s="7">
        <v>22</v>
      </c>
      <c r="L641" s="7">
        <v>38.888888888888886</v>
      </c>
      <c r="M641" s="1" t="e">
        <f>VLOOKUP(Tabla18[[#This Row],[COD]],Circuitos[],2,0)</f>
        <v>#N/A</v>
      </c>
    </row>
    <row r="642" spans="1:13">
      <c r="A642" s="9" t="str">
        <f>Tabla18[[#This Row],[DIA]]&amp;"-"&amp;Tabla18[[#This Row],[NUM]]</f>
        <v>45803-433</v>
      </c>
      <c r="B642" s="6">
        <v>45803</v>
      </c>
      <c r="C642" s="7" t="s">
        <v>394</v>
      </c>
      <c r="D642" s="7" t="s">
        <v>13</v>
      </c>
      <c r="E642" s="7" t="s">
        <v>395</v>
      </c>
      <c r="F642" s="7">
        <v>433</v>
      </c>
      <c r="G642" s="8">
        <v>0.44444444444444442</v>
      </c>
      <c r="H642" s="8">
        <v>0.60763888888888884</v>
      </c>
      <c r="I642" s="7">
        <v>35</v>
      </c>
      <c r="J642" s="7">
        <v>24</v>
      </c>
      <c r="K642" s="7">
        <v>11</v>
      </c>
      <c r="L642" s="7">
        <v>68.571428571428569</v>
      </c>
      <c r="M642" s="1" t="e">
        <f>VLOOKUP(Tabla18[[#This Row],[COD]],Circuitos[],2,0)</f>
        <v>#N/A</v>
      </c>
    </row>
    <row r="643" spans="1:13">
      <c r="A643" s="9" t="str">
        <f>Tabla18[[#This Row],[DIA]]&amp;"-"&amp;Tabla18[[#This Row],[NUM]]</f>
        <v>45804-761</v>
      </c>
      <c r="B643" s="6">
        <v>45804</v>
      </c>
      <c r="C643" s="7" t="s">
        <v>36</v>
      </c>
      <c r="D643" s="7" t="s">
        <v>261</v>
      </c>
      <c r="E643" s="7" t="s">
        <v>278</v>
      </c>
      <c r="F643" s="7">
        <v>761</v>
      </c>
      <c r="G643" s="8">
        <v>0.67361111111111116</v>
      </c>
      <c r="H643" s="8">
        <v>0.75694444444444442</v>
      </c>
      <c r="I643" s="7">
        <v>45</v>
      </c>
      <c r="J643" s="7">
        <v>11</v>
      </c>
      <c r="K643" s="7">
        <v>34</v>
      </c>
      <c r="L643" s="7">
        <v>24.444444444444443</v>
      </c>
      <c r="M643" s="1" t="str">
        <f>VLOOKUP(Tabla18[[#This Row],[COD]],Circuitos[],2,0)</f>
        <v>Sicilia Mágica "I"</v>
      </c>
    </row>
    <row r="644" spans="1:13">
      <c r="A644" s="9" t="str">
        <f>Tabla18[[#This Row],[DIA]]&amp;"-"&amp;Tabla18[[#This Row],[NUM]]</f>
        <v>45804-934</v>
      </c>
      <c r="B644" s="6">
        <v>45804</v>
      </c>
      <c r="C644" s="7" t="s">
        <v>209</v>
      </c>
      <c r="D644" s="7" t="s">
        <v>13</v>
      </c>
      <c r="E644" s="7" t="s">
        <v>250</v>
      </c>
      <c r="F644" s="7">
        <v>934</v>
      </c>
      <c r="G644" s="8">
        <v>0.52430555555555558</v>
      </c>
      <c r="H644" s="8">
        <v>0.65277777777777779</v>
      </c>
      <c r="I644" s="7">
        <v>45</v>
      </c>
      <c r="J644" s="7">
        <v>45</v>
      </c>
      <c r="K644" s="7">
        <v>0</v>
      </c>
      <c r="L644" s="7">
        <v>100</v>
      </c>
      <c r="M644" s="1" t="e">
        <f>VLOOKUP(Tabla18[[#This Row],[COD]],Circuitos[],2,0)</f>
        <v>#N/A</v>
      </c>
    </row>
    <row r="645" spans="1:13">
      <c r="A645" s="9" t="str">
        <f>Tabla18[[#This Row],[DIA]]&amp;"-"&amp;Tabla18[[#This Row],[NUM]]</f>
        <v>45804-1916</v>
      </c>
      <c r="B645" s="6">
        <v>45804</v>
      </c>
      <c r="C645" s="7" t="s">
        <v>313</v>
      </c>
      <c r="D645" s="7" t="s">
        <v>13</v>
      </c>
      <c r="E645" s="7" t="s">
        <v>250</v>
      </c>
      <c r="F645" s="7">
        <v>1916</v>
      </c>
      <c r="G645" s="8">
        <v>0.50347222222222221</v>
      </c>
      <c r="H645" s="8">
        <v>0.66666666666666663</v>
      </c>
      <c r="I645" s="7">
        <v>40</v>
      </c>
      <c r="J645" s="7">
        <v>40</v>
      </c>
      <c r="K645" s="7">
        <v>0</v>
      </c>
      <c r="L645" s="7">
        <v>100</v>
      </c>
      <c r="M645" s="1" t="e">
        <f>VLOOKUP(Tabla18[[#This Row],[COD]],Circuitos[],2,0)</f>
        <v>#N/A</v>
      </c>
    </row>
    <row r="646" spans="1:13">
      <c r="A646" s="9" t="str">
        <f>Tabla18[[#This Row],[DIA]]&amp;"-"&amp;Tabla18[[#This Row],[NUM]]</f>
        <v>45804-650</v>
      </c>
      <c r="B646" s="6">
        <v>45804</v>
      </c>
      <c r="C646" s="7" t="s">
        <v>252</v>
      </c>
      <c r="D646" s="7" t="s">
        <v>13</v>
      </c>
      <c r="E646" s="7" t="s">
        <v>250</v>
      </c>
      <c r="F646" s="7">
        <v>650</v>
      </c>
      <c r="G646" s="8">
        <v>0.61458333333333337</v>
      </c>
      <c r="H646" s="8">
        <v>0.72222222222222221</v>
      </c>
      <c r="I646" s="7">
        <v>45</v>
      </c>
      <c r="J646" s="7">
        <v>31</v>
      </c>
      <c r="K646" s="7">
        <v>14</v>
      </c>
      <c r="L646" s="7">
        <v>68.888888888888886</v>
      </c>
      <c r="M646" s="1" t="e">
        <f>VLOOKUP(Tabla18[[#This Row],[COD]],Circuitos[],2,0)</f>
        <v>#N/A</v>
      </c>
    </row>
    <row r="647" spans="1:13">
      <c r="A647" s="9" t="str">
        <f>Tabla18[[#This Row],[DIA]]&amp;"-"&amp;Tabla18[[#This Row],[NUM]]</f>
        <v>45804-652</v>
      </c>
      <c r="B647" s="6">
        <v>45804</v>
      </c>
      <c r="C647" s="7" t="s">
        <v>252</v>
      </c>
      <c r="D647" s="7" t="s">
        <v>13</v>
      </c>
      <c r="E647" s="7" t="s">
        <v>250</v>
      </c>
      <c r="F647" s="7">
        <v>652</v>
      </c>
      <c r="G647" s="8">
        <v>0.67708333333333337</v>
      </c>
      <c r="H647" s="8">
        <v>0.78472222222222221</v>
      </c>
      <c r="I647" s="7">
        <v>50</v>
      </c>
      <c r="J647" s="7">
        <v>0</v>
      </c>
      <c r="K647" s="7">
        <v>50</v>
      </c>
      <c r="L647" s="7">
        <v>0</v>
      </c>
      <c r="M647" s="1" t="e">
        <f>VLOOKUP(Tabla18[[#This Row],[COD]],Circuitos[],2,0)</f>
        <v>#N/A</v>
      </c>
    </row>
    <row r="648" spans="1:13">
      <c r="A648" s="9" t="str">
        <f>Tabla18[[#This Row],[DIA]]&amp;"-"&amp;Tabla18[[#This Row],[NUM]]</f>
        <v>45804-64</v>
      </c>
      <c r="B648" s="6">
        <v>45804</v>
      </c>
      <c r="C648" s="7" t="s">
        <v>252</v>
      </c>
      <c r="D648" s="7" t="s">
        <v>13</v>
      </c>
      <c r="E648" s="7" t="s">
        <v>272</v>
      </c>
      <c r="F648" s="7">
        <v>64</v>
      </c>
      <c r="G648" s="8">
        <v>0.89236111111111116</v>
      </c>
      <c r="H648" s="8">
        <v>0.99930555555555556</v>
      </c>
      <c r="I648" s="7">
        <v>26</v>
      </c>
      <c r="J648" s="7">
        <v>26</v>
      </c>
      <c r="K648" s="7">
        <v>0</v>
      </c>
      <c r="L648" s="7">
        <v>100</v>
      </c>
      <c r="M648" s="1" t="e">
        <f>VLOOKUP(Tabla18[[#This Row],[COD]],Circuitos[],2,0)</f>
        <v>#N/A</v>
      </c>
    </row>
    <row r="649" spans="1:13">
      <c r="A649" s="9" t="str">
        <f>Tabla18[[#This Row],[DIA]]&amp;"-"&amp;Tabla18[[#This Row],[NUM]]</f>
        <v>45804-690</v>
      </c>
      <c r="B649" s="6">
        <v>45804</v>
      </c>
      <c r="C649" s="7" t="s">
        <v>545</v>
      </c>
      <c r="D649" s="7" t="s">
        <v>13</v>
      </c>
      <c r="E649" s="7" t="s">
        <v>250</v>
      </c>
      <c r="F649" s="7">
        <v>690</v>
      </c>
      <c r="G649" s="8">
        <v>0.84722222222222221</v>
      </c>
      <c r="H649" s="8">
        <v>0.95138888888888884</v>
      </c>
      <c r="I649" s="7">
        <v>45</v>
      </c>
      <c r="J649" s="7">
        <v>43</v>
      </c>
      <c r="K649" s="7">
        <v>2</v>
      </c>
      <c r="L649" s="7">
        <v>95.555555555555557</v>
      </c>
      <c r="M649" s="1" t="e">
        <f>VLOOKUP(Tabla18[[#This Row],[COD]],Circuitos[],2,0)</f>
        <v>#N/A</v>
      </c>
    </row>
    <row r="650" spans="1:13">
      <c r="A650" s="9" t="str">
        <f>Tabla18[[#This Row],[DIA]]&amp;"-"&amp;Tabla18[[#This Row],[NUM]]</f>
        <v>45804-1915</v>
      </c>
      <c r="B650" s="6">
        <v>45804</v>
      </c>
      <c r="C650" s="7" t="s">
        <v>13</v>
      </c>
      <c r="D650" s="7" t="s">
        <v>313</v>
      </c>
      <c r="E650" s="7" t="s">
        <v>250</v>
      </c>
      <c r="F650" s="7">
        <v>1915</v>
      </c>
      <c r="G650" s="8">
        <v>0.39930555555555558</v>
      </c>
      <c r="H650" s="8">
        <v>0.47569444444444442</v>
      </c>
      <c r="I650" s="7">
        <v>45</v>
      </c>
      <c r="J650" s="7">
        <v>45</v>
      </c>
      <c r="K650" s="7">
        <v>0</v>
      </c>
      <c r="L650" s="7">
        <v>100</v>
      </c>
      <c r="M650" s="1" t="e">
        <f>VLOOKUP(Tabla18[[#This Row],[COD]],Circuitos[],2,0)</f>
        <v>#N/A</v>
      </c>
    </row>
    <row r="651" spans="1:13">
      <c r="A651" s="9" t="str">
        <f>Tabla18[[#This Row],[DIA]]&amp;"-"&amp;Tabla18[[#This Row],[NUM]]</f>
        <v>45804-649</v>
      </c>
      <c r="B651" s="6">
        <v>45804</v>
      </c>
      <c r="C651" s="7" t="s">
        <v>13</v>
      </c>
      <c r="D651" s="7" t="s">
        <v>252</v>
      </c>
      <c r="E651" s="7" t="s">
        <v>250</v>
      </c>
      <c r="F651" s="7">
        <v>649</v>
      </c>
      <c r="G651" s="8">
        <v>0.47916666666666669</v>
      </c>
      <c r="H651" s="8">
        <v>0.57986111111111116</v>
      </c>
      <c r="I651" s="7">
        <v>45</v>
      </c>
      <c r="J651" s="7">
        <v>45</v>
      </c>
      <c r="K651" s="7">
        <v>0</v>
      </c>
      <c r="L651" s="7">
        <v>100</v>
      </c>
      <c r="M651" s="1" t="e">
        <f>VLOOKUP(Tabla18[[#This Row],[COD]],Circuitos[],2,0)</f>
        <v>#N/A</v>
      </c>
    </row>
    <row r="652" spans="1:13">
      <c r="A652" s="9" t="str">
        <f>Tabla18[[#This Row],[DIA]]&amp;"-"&amp;Tabla18[[#This Row],[NUM]]</f>
        <v>45804-941</v>
      </c>
      <c r="B652" s="6">
        <v>45804</v>
      </c>
      <c r="C652" s="7" t="s">
        <v>13</v>
      </c>
      <c r="D652" s="7" t="s">
        <v>254</v>
      </c>
      <c r="E652" s="7" t="s">
        <v>250</v>
      </c>
      <c r="F652" s="7">
        <v>941</v>
      </c>
      <c r="G652" s="8">
        <v>0.66666666666666663</v>
      </c>
      <c r="H652" s="8">
        <v>0.78125</v>
      </c>
      <c r="I652" s="7">
        <v>45</v>
      </c>
      <c r="J652" s="7">
        <v>45</v>
      </c>
      <c r="K652" s="7">
        <v>0</v>
      </c>
      <c r="L652" s="7">
        <v>100</v>
      </c>
      <c r="M652" s="1" t="e">
        <f>VLOOKUP(Tabla18[[#This Row],[COD]],Circuitos[],2,0)</f>
        <v>#N/A</v>
      </c>
    </row>
    <row r="653" spans="1:13">
      <c r="A653" s="9" t="str">
        <f>Tabla18[[#This Row],[DIA]]&amp;"-"&amp;Tabla18[[#This Row],[NUM]]</f>
        <v>45804-762</v>
      </c>
      <c r="B653" s="6">
        <v>45804</v>
      </c>
      <c r="C653" s="7" t="s">
        <v>261</v>
      </c>
      <c r="D653" s="7" t="s">
        <v>33</v>
      </c>
      <c r="E653" s="7" t="s">
        <v>278</v>
      </c>
      <c r="F653" s="7">
        <v>762</v>
      </c>
      <c r="G653" s="8">
        <v>0.79861111111111116</v>
      </c>
      <c r="H653" s="8">
        <v>0.91666666666666663</v>
      </c>
      <c r="I653" s="7">
        <v>45</v>
      </c>
      <c r="J653" s="7">
        <v>29</v>
      </c>
      <c r="K653" s="7">
        <v>16</v>
      </c>
      <c r="L653" s="7">
        <v>64.444444444444443</v>
      </c>
      <c r="M653" s="1" t="e">
        <f>VLOOKUP(Tabla18[[#This Row],[COD]],Circuitos[],2,0)</f>
        <v>#N/A</v>
      </c>
    </row>
    <row r="654" spans="1:13">
      <c r="A654" s="9" t="str">
        <f>Tabla18[[#This Row],[DIA]]&amp;"-"&amp;Tabla18[[#This Row],[NUM]]</f>
        <v>45804-1794</v>
      </c>
      <c r="B654" s="6">
        <v>45804</v>
      </c>
      <c r="C654" s="7" t="s">
        <v>261</v>
      </c>
      <c r="D654" s="7" t="s">
        <v>252</v>
      </c>
      <c r="E654" s="7" t="s">
        <v>272</v>
      </c>
      <c r="F654" s="7">
        <v>1794</v>
      </c>
      <c r="G654" s="8">
        <v>0.79166666666666663</v>
      </c>
      <c r="H654" s="8">
        <v>0.84375</v>
      </c>
      <c r="I654" s="7">
        <v>26</v>
      </c>
      <c r="J654" s="7">
        <v>26</v>
      </c>
      <c r="K654" s="7">
        <v>0</v>
      </c>
      <c r="L654" s="7">
        <v>100</v>
      </c>
      <c r="M654" s="1" t="e">
        <f>VLOOKUP(Tabla18[[#This Row],[COD]],Circuitos[],2,0)</f>
        <v>#N/A</v>
      </c>
    </row>
    <row r="655" spans="1:13">
      <c r="A655" s="9" t="str">
        <f>Tabla18[[#This Row],[DIA]]&amp;"-"&amp;Tabla18[[#This Row],[NUM]]</f>
        <v>45804-437</v>
      </c>
      <c r="B655" s="6">
        <v>45804</v>
      </c>
      <c r="C655" s="7" t="s">
        <v>394</v>
      </c>
      <c r="D655" s="7" t="s">
        <v>36</v>
      </c>
      <c r="E655" s="7" t="s">
        <v>395</v>
      </c>
      <c r="F655" s="7">
        <v>437</v>
      </c>
      <c r="G655" s="8">
        <v>0.3888888888888889</v>
      </c>
      <c r="H655" s="8">
        <v>0.52083333333333337</v>
      </c>
      <c r="I655" s="7">
        <v>12</v>
      </c>
      <c r="J655" s="7">
        <v>8</v>
      </c>
      <c r="K655" s="7">
        <v>4</v>
      </c>
      <c r="L655" s="7">
        <v>66.666666666666671</v>
      </c>
      <c r="M655" s="1" t="e">
        <f>VLOOKUP(Tabla18[[#This Row],[COD]],Circuitos[],2,0)</f>
        <v>#N/A</v>
      </c>
    </row>
    <row r="656" spans="1:13">
      <c r="A656" s="9" t="str">
        <f>Tabla18[[#This Row],[DIA]]&amp;"-"&amp;Tabla18[[#This Row],[NUM]]</f>
        <v>45804-433</v>
      </c>
      <c r="B656" s="6">
        <v>45804</v>
      </c>
      <c r="C656" s="7" t="s">
        <v>394</v>
      </c>
      <c r="D656" s="7" t="s">
        <v>13</v>
      </c>
      <c r="E656" s="7" t="s">
        <v>395</v>
      </c>
      <c r="F656" s="7">
        <v>433</v>
      </c>
      <c r="G656" s="8">
        <v>0.44444444444444442</v>
      </c>
      <c r="H656" s="8">
        <v>0.60763888888888884</v>
      </c>
      <c r="I656" s="7">
        <v>26</v>
      </c>
      <c r="J656" s="7">
        <v>14</v>
      </c>
      <c r="K656" s="7">
        <v>12</v>
      </c>
      <c r="L656" s="7">
        <v>53.846153846153847</v>
      </c>
      <c r="M656" s="1" t="e">
        <f>VLOOKUP(Tabla18[[#This Row],[COD]],Circuitos[],2,0)</f>
        <v>#N/A</v>
      </c>
    </row>
    <row r="657" spans="1:13">
      <c r="A657" s="9" t="str">
        <f>Tabla18[[#This Row],[DIA]]&amp;"-"&amp;Tabla18[[#This Row],[NUM]]</f>
        <v>45805-2333</v>
      </c>
      <c r="B657" s="6">
        <v>45805</v>
      </c>
      <c r="C657" s="7" t="s">
        <v>185</v>
      </c>
      <c r="D657" s="7" t="s">
        <v>147</v>
      </c>
      <c r="E657" s="7" t="s">
        <v>181</v>
      </c>
      <c r="F657" s="7">
        <v>2333</v>
      </c>
      <c r="G657" s="8">
        <v>0.79513888888888884</v>
      </c>
      <c r="H657" s="8">
        <v>0.85763888888888884</v>
      </c>
      <c r="I657" s="7">
        <v>40</v>
      </c>
      <c r="J657" s="7">
        <v>17</v>
      </c>
      <c r="K657" s="7">
        <v>23</v>
      </c>
      <c r="L657" s="7">
        <v>42.5</v>
      </c>
      <c r="M657" s="1" t="e">
        <f>VLOOKUP(Tabla18[[#This Row],[COD]],Circuitos[],2,0)</f>
        <v>#N/A</v>
      </c>
    </row>
    <row r="658" spans="1:13">
      <c r="A658" s="9" t="str">
        <f>Tabla18[[#This Row],[DIA]]&amp;"-"&amp;Tabla18[[#This Row],[NUM]]</f>
        <v>45805-8055</v>
      </c>
      <c r="B658" s="6">
        <v>45805</v>
      </c>
      <c r="C658" s="7" t="s">
        <v>175</v>
      </c>
      <c r="D658" s="7" t="s">
        <v>173</v>
      </c>
      <c r="E658" s="7" t="s">
        <v>257</v>
      </c>
      <c r="F658" s="7">
        <v>8055</v>
      </c>
      <c r="G658" s="8">
        <v>0.5625</v>
      </c>
      <c r="H658" s="8">
        <v>0.61458333333333337</v>
      </c>
      <c r="I658" s="7">
        <v>10</v>
      </c>
      <c r="J658" s="7">
        <v>0</v>
      </c>
      <c r="K658" s="7">
        <v>10</v>
      </c>
      <c r="L658" s="7">
        <v>0</v>
      </c>
      <c r="M658" s="1" t="e">
        <f>VLOOKUP(Tabla18[[#This Row],[COD]],Circuitos[],2,0)</f>
        <v>#N/A</v>
      </c>
    </row>
    <row r="659" spans="1:13">
      <c r="A659" s="9" t="str">
        <f>Tabla18[[#This Row],[DIA]]&amp;"-"&amp;Tabla18[[#This Row],[NUM]]</f>
        <v>45805-679</v>
      </c>
      <c r="B659" s="6">
        <v>45805</v>
      </c>
      <c r="C659" s="7" t="s">
        <v>13</v>
      </c>
      <c r="D659" s="7" t="s">
        <v>310</v>
      </c>
      <c r="E659" s="7" t="s">
        <v>250</v>
      </c>
      <c r="F659" s="7">
        <v>679</v>
      </c>
      <c r="G659" s="8">
        <v>0.52083333333333337</v>
      </c>
      <c r="H659" s="8">
        <v>0.62152777777777779</v>
      </c>
      <c r="I659" s="7">
        <v>50</v>
      </c>
      <c r="J659" s="7">
        <v>0</v>
      </c>
      <c r="K659" s="7">
        <v>50</v>
      </c>
      <c r="L659" s="7">
        <v>0</v>
      </c>
      <c r="M659" s="1" t="e">
        <f>VLOOKUP(Tabla18[[#This Row],[COD]],Circuitos[],2,0)</f>
        <v>#N/A</v>
      </c>
    </row>
    <row r="660" spans="1:13">
      <c r="A660" s="9" t="str">
        <f>Tabla18[[#This Row],[DIA]]&amp;"-"&amp;Tabla18[[#This Row],[NUM]]</f>
        <v>45805-870</v>
      </c>
      <c r="B660" s="6">
        <v>45805</v>
      </c>
      <c r="C660" s="7" t="s">
        <v>321</v>
      </c>
      <c r="D660" s="7" t="s">
        <v>29</v>
      </c>
      <c r="E660" s="7" t="s">
        <v>189</v>
      </c>
      <c r="F660" s="7">
        <v>870</v>
      </c>
      <c r="G660" s="8">
        <v>0.59375</v>
      </c>
      <c r="H660" s="8">
        <v>0.6875</v>
      </c>
      <c r="I660" s="7">
        <v>189</v>
      </c>
      <c r="J660" s="7">
        <v>13</v>
      </c>
      <c r="K660" s="7">
        <v>176</v>
      </c>
      <c r="L660" s="7">
        <v>6.8783068783068781</v>
      </c>
      <c r="M660" s="1" t="e">
        <f>VLOOKUP(Tabla18[[#This Row],[COD]],Circuitos[],2,0)</f>
        <v>#N/A</v>
      </c>
    </row>
    <row r="661" spans="1:13">
      <c r="A661" s="9" t="str">
        <f>Tabla18[[#This Row],[DIA]]&amp;"-"&amp;Tabla18[[#This Row],[NUM]]</f>
        <v>45805-680</v>
      </c>
      <c r="B661" s="6">
        <v>45805</v>
      </c>
      <c r="C661" s="7" t="s">
        <v>310</v>
      </c>
      <c r="D661" s="7" t="s">
        <v>13</v>
      </c>
      <c r="E661" s="7" t="s">
        <v>250</v>
      </c>
      <c r="F661" s="7">
        <v>680</v>
      </c>
      <c r="G661" s="8">
        <v>0.65277777777777779</v>
      </c>
      <c r="H661" s="8">
        <v>0.76388888888888884</v>
      </c>
      <c r="I661" s="7">
        <v>50</v>
      </c>
      <c r="J661" s="7">
        <v>9</v>
      </c>
      <c r="K661" s="7">
        <v>41</v>
      </c>
      <c r="L661" s="7">
        <v>18</v>
      </c>
      <c r="M661" s="1" t="e">
        <f>VLOOKUP(Tabla18[[#This Row],[COD]],Circuitos[],2,0)</f>
        <v>#N/A</v>
      </c>
    </row>
    <row r="662" spans="1:13">
      <c r="A662" s="9" t="str">
        <f>Tabla18[[#This Row],[DIA]]&amp;"-"&amp;Tabla18[[#This Row],[NUM]]</f>
        <v>45805-869</v>
      </c>
      <c r="B662" s="6">
        <v>45805</v>
      </c>
      <c r="C662" s="7" t="s">
        <v>29</v>
      </c>
      <c r="D662" s="7" t="s">
        <v>321</v>
      </c>
      <c r="E662" s="7" t="s">
        <v>189</v>
      </c>
      <c r="F662" s="7">
        <v>869</v>
      </c>
      <c r="G662" s="8">
        <v>0.45833333333333331</v>
      </c>
      <c r="H662" s="8">
        <v>0.55208333333333337</v>
      </c>
      <c r="I662" s="7">
        <v>189</v>
      </c>
      <c r="J662" s="7">
        <v>32</v>
      </c>
      <c r="K662" s="7">
        <v>157</v>
      </c>
      <c r="L662" s="7">
        <v>16.93121693121693</v>
      </c>
      <c r="M662" s="1" t="str">
        <f>VLOOKUP(Tabla18[[#This Row],[COD]],Circuitos[],2,0)</f>
        <v>Bélgica y Países Bajos (AMS-BRU)</v>
      </c>
    </row>
    <row r="663" spans="1:13">
      <c r="A663" s="9" t="str">
        <f>Tabla18[[#This Row],[DIA]]&amp;"-"&amp;Tabla18[[#This Row],[NUM]]</f>
        <v>45807-920</v>
      </c>
      <c r="B663" s="6">
        <v>45807</v>
      </c>
      <c r="C663" s="7" t="s">
        <v>185</v>
      </c>
      <c r="D663" s="7" t="s">
        <v>13</v>
      </c>
      <c r="E663" s="7" t="s">
        <v>186</v>
      </c>
      <c r="F663" s="7">
        <v>920</v>
      </c>
      <c r="G663" s="8">
        <v>0.63888888888888884</v>
      </c>
      <c r="H663" s="8">
        <v>0.78125</v>
      </c>
      <c r="I663" s="7">
        <v>30</v>
      </c>
      <c r="J663" s="7">
        <v>2</v>
      </c>
      <c r="K663" s="7">
        <v>28</v>
      </c>
      <c r="L663" s="7">
        <v>6.666666666666667</v>
      </c>
      <c r="M663" s="1" t="e">
        <f>VLOOKUP(Tabla18[[#This Row],[COD]],Circuitos[],2,0)</f>
        <v>#N/A</v>
      </c>
    </row>
    <row r="664" spans="1:13">
      <c r="A664" s="9" t="str">
        <f>Tabla18[[#This Row],[DIA]]&amp;"-"&amp;Tabla18[[#This Row],[NUM]]</f>
        <v>45807-5003</v>
      </c>
      <c r="B664" s="6">
        <v>45807</v>
      </c>
      <c r="C664" s="7" t="s">
        <v>175</v>
      </c>
      <c r="D664" s="7" t="s">
        <v>173</v>
      </c>
      <c r="E664" s="7" t="s">
        <v>174</v>
      </c>
      <c r="F664" s="7">
        <v>5003</v>
      </c>
      <c r="G664" s="8">
        <v>0.81597222222222221</v>
      </c>
      <c r="H664" s="8">
        <v>0.89930555555555558</v>
      </c>
      <c r="I664" s="7">
        <v>10</v>
      </c>
      <c r="J664" s="7">
        <v>0</v>
      </c>
      <c r="K664" s="7">
        <v>10</v>
      </c>
      <c r="L664" s="7">
        <v>0</v>
      </c>
      <c r="M664" s="1" t="e">
        <f>VLOOKUP(Tabla18[[#This Row],[COD]],Circuitos[],2,0)</f>
        <v>#N/A</v>
      </c>
    </row>
    <row r="665" spans="1:13">
      <c r="A665" s="9" t="str">
        <f>Tabla18[[#This Row],[DIA]]&amp;"-"&amp;Tabla18[[#This Row],[NUM]]</f>
        <v>45807-5001</v>
      </c>
      <c r="B665" s="6">
        <v>45807</v>
      </c>
      <c r="C665" s="7" t="s">
        <v>173</v>
      </c>
      <c r="D665" s="7" t="s">
        <v>13</v>
      </c>
      <c r="E665" s="7" t="s">
        <v>174</v>
      </c>
      <c r="F665" s="7">
        <v>5001</v>
      </c>
      <c r="G665" s="8">
        <v>0.35416666666666669</v>
      </c>
      <c r="H665" s="8">
        <v>0.53125</v>
      </c>
      <c r="I665" s="7">
        <v>10</v>
      </c>
      <c r="J665" s="7">
        <v>0</v>
      </c>
      <c r="K665" s="7">
        <v>10</v>
      </c>
      <c r="L665" s="7">
        <v>0</v>
      </c>
      <c r="M665" s="1" t="e">
        <f>VLOOKUP(Tabla18[[#This Row],[COD]],Circuitos[],2,0)</f>
        <v>#N/A</v>
      </c>
    </row>
    <row r="666" spans="1:13">
      <c r="A666" s="9" t="str">
        <f>Tabla18[[#This Row],[DIA]]&amp;"-"&amp;Tabla18[[#This Row],[NUM]]</f>
        <v>45807-1684</v>
      </c>
      <c r="B666" s="6">
        <v>45807</v>
      </c>
      <c r="C666" s="7" t="s">
        <v>147</v>
      </c>
      <c r="D666" s="7" t="s">
        <v>13</v>
      </c>
      <c r="E666" s="7" t="s">
        <v>475</v>
      </c>
      <c r="F666" s="7">
        <v>1684</v>
      </c>
      <c r="G666" s="8">
        <v>0.65625</v>
      </c>
      <c r="H666" s="8">
        <v>0.79166666666666663</v>
      </c>
      <c r="I666" s="7">
        <v>30</v>
      </c>
      <c r="J666" s="7">
        <v>0</v>
      </c>
      <c r="K666" s="7">
        <v>30</v>
      </c>
      <c r="L666" s="7">
        <v>0</v>
      </c>
      <c r="M666" s="1" t="e">
        <f>VLOOKUP(Tabla18[[#This Row],[COD]],Circuitos[],2,0)</f>
        <v>#N/A</v>
      </c>
    </row>
    <row r="667" spans="1:13">
      <c r="A667" s="9" t="str">
        <f>Tabla18[[#This Row],[DIA]]&amp;"-"&amp;Tabla18[[#This Row],[NUM]]</f>
        <v>45807-921</v>
      </c>
      <c r="B667" s="6">
        <v>45807</v>
      </c>
      <c r="C667" s="7" t="s">
        <v>13</v>
      </c>
      <c r="D667" s="7" t="s">
        <v>185</v>
      </c>
      <c r="E667" s="7" t="s">
        <v>186</v>
      </c>
      <c r="F667" s="7">
        <v>921</v>
      </c>
      <c r="G667" s="8">
        <v>0.81597222222222221</v>
      </c>
      <c r="H667" s="8">
        <v>2.0833333333333332E-2</v>
      </c>
      <c r="I667" s="7">
        <v>30</v>
      </c>
      <c r="J667" s="7">
        <v>25</v>
      </c>
      <c r="K667" s="7">
        <v>5</v>
      </c>
      <c r="L667" s="7">
        <v>83.333333333333329</v>
      </c>
      <c r="M667" s="1" t="e">
        <f>VLOOKUP(Tabla18[[#This Row],[COD]],Circuitos[],2,0)</f>
        <v>#N/A</v>
      </c>
    </row>
    <row r="668" spans="1:13">
      <c r="A668" s="9" t="str">
        <f>Tabla18[[#This Row],[DIA]]&amp;"-"&amp;Tabla18[[#This Row],[NUM]]</f>
        <v>45807-5002</v>
      </c>
      <c r="B668" s="6">
        <v>45807</v>
      </c>
      <c r="C668" s="7" t="s">
        <v>13</v>
      </c>
      <c r="D668" s="7" t="s">
        <v>175</v>
      </c>
      <c r="E668" s="7" t="s">
        <v>174</v>
      </c>
      <c r="F668" s="7">
        <v>5002</v>
      </c>
      <c r="G668" s="8">
        <v>0.52777777777777779</v>
      </c>
      <c r="H668" s="8">
        <v>0.77430555555555558</v>
      </c>
      <c r="I668" s="7">
        <v>10</v>
      </c>
      <c r="J668" s="7">
        <v>4</v>
      </c>
      <c r="K668" s="7">
        <v>6</v>
      </c>
      <c r="L668" s="7">
        <v>40</v>
      </c>
      <c r="M668" s="1" t="str">
        <f>VLOOKUP(Tabla18[[#This Row],[COD]],Circuitos[],2,0)</f>
        <v>Programas de Egipto</v>
      </c>
    </row>
    <row r="669" spans="1:13">
      <c r="A669" s="9" t="str">
        <f>Tabla18[[#This Row],[DIA]]&amp;"-"&amp;Tabla18[[#This Row],[NUM]]</f>
        <v>45807-933</v>
      </c>
      <c r="B669" s="6">
        <v>45807</v>
      </c>
      <c r="C669" s="7" t="s">
        <v>13</v>
      </c>
      <c r="D669" s="7" t="s">
        <v>209</v>
      </c>
      <c r="E669" s="7" t="s">
        <v>250</v>
      </c>
      <c r="F669" s="7">
        <v>933</v>
      </c>
      <c r="G669" s="8">
        <v>0.375</v>
      </c>
      <c r="H669" s="8">
        <v>0.49305555555555558</v>
      </c>
      <c r="I669" s="7">
        <v>45</v>
      </c>
      <c r="J669" s="7">
        <v>45</v>
      </c>
      <c r="K669" s="7">
        <v>0</v>
      </c>
      <c r="L669" s="7">
        <v>100</v>
      </c>
      <c r="M669" s="1" t="e">
        <f>VLOOKUP(Tabla18[[#This Row],[COD]],Circuitos[],2,0)</f>
        <v>#N/A</v>
      </c>
    </row>
    <row r="670" spans="1:13">
      <c r="A670" s="9" t="str">
        <f>Tabla18[[#This Row],[DIA]]&amp;"-"&amp;Tabla18[[#This Row],[NUM]]</f>
        <v>45807-1327</v>
      </c>
      <c r="B670" s="6">
        <v>45807</v>
      </c>
      <c r="C670" s="7" t="s">
        <v>13</v>
      </c>
      <c r="D670" s="7" t="s">
        <v>192</v>
      </c>
      <c r="E670" s="7" t="s">
        <v>250</v>
      </c>
      <c r="F670" s="7">
        <v>1327</v>
      </c>
      <c r="G670" s="8">
        <v>0.3611111111111111</v>
      </c>
      <c r="H670" s="8">
        <v>0.47569444444444442</v>
      </c>
      <c r="I670" s="7">
        <v>45</v>
      </c>
      <c r="J670" s="7">
        <v>44</v>
      </c>
      <c r="K670" s="7">
        <v>1</v>
      </c>
      <c r="L670" s="7">
        <v>97.777777777777771</v>
      </c>
      <c r="M670" s="1" t="e">
        <f>VLOOKUP(Tabla18[[#This Row],[COD]],Circuitos[],2,0)</f>
        <v>#N/A</v>
      </c>
    </row>
    <row r="671" spans="1:13">
      <c r="A671" s="9" t="str">
        <f>Tabla18[[#This Row],[DIA]]&amp;"-"&amp;Tabla18[[#This Row],[NUM]]</f>
        <v>45807-765</v>
      </c>
      <c r="B671" s="6">
        <v>45807</v>
      </c>
      <c r="C671" s="7" t="s">
        <v>13</v>
      </c>
      <c r="D671" s="7" t="s">
        <v>192</v>
      </c>
      <c r="E671" s="7" t="s">
        <v>250</v>
      </c>
      <c r="F671" s="7">
        <v>765</v>
      </c>
      <c r="G671" s="8">
        <v>0.67708333333333337</v>
      </c>
      <c r="H671" s="8">
        <v>0.79513888888888884</v>
      </c>
      <c r="I671" s="7">
        <v>50</v>
      </c>
      <c r="J671" s="7">
        <v>0</v>
      </c>
      <c r="K671" s="7">
        <v>50</v>
      </c>
      <c r="L671" s="7">
        <v>0</v>
      </c>
      <c r="M671" s="1" t="e">
        <f>VLOOKUP(Tabla18[[#This Row],[COD]],Circuitos[],2,0)</f>
        <v>#N/A</v>
      </c>
    </row>
    <row r="672" spans="1:13">
      <c r="A672" s="9" t="str">
        <f>Tabla18[[#This Row],[DIA]]&amp;"-"&amp;Tabla18[[#This Row],[NUM]]</f>
        <v>45807-9197</v>
      </c>
      <c r="B672" s="6">
        <v>45807</v>
      </c>
      <c r="C672" s="7" t="s">
        <v>415</v>
      </c>
      <c r="D672" s="7" t="s">
        <v>185</v>
      </c>
      <c r="E672" s="7" t="s">
        <v>186</v>
      </c>
      <c r="F672" s="7">
        <v>9197</v>
      </c>
      <c r="G672" s="8">
        <v>0.34375</v>
      </c>
      <c r="H672" s="8">
        <v>0.43402777777777779</v>
      </c>
      <c r="I672" s="7">
        <v>30</v>
      </c>
      <c r="J672" s="7">
        <v>2</v>
      </c>
      <c r="K672" s="7">
        <v>28</v>
      </c>
      <c r="L672" s="7">
        <v>6.666666666666667</v>
      </c>
      <c r="M672" s="1" t="e">
        <f>VLOOKUP(Tabla18[[#This Row],[COD]],Circuitos[],2,0)</f>
        <v>#N/A</v>
      </c>
    </row>
    <row r="673" spans="1:13">
      <c r="A673" s="9" t="str">
        <f>Tabla18[[#This Row],[DIA]]&amp;"-"&amp;Tabla18[[#This Row],[NUM]]</f>
        <v>45808-734</v>
      </c>
      <c r="B673" s="6">
        <v>45808</v>
      </c>
      <c r="C673" s="7" t="s">
        <v>417</v>
      </c>
      <c r="D673" s="7" t="s">
        <v>13</v>
      </c>
      <c r="E673" s="7" t="s">
        <v>250</v>
      </c>
      <c r="F673" s="7">
        <v>734</v>
      </c>
      <c r="G673" s="8">
        <v>0.80208333333333337</v>
      </c>
      <c r="H673" s="8">
        <v>0.91666666666666663</v>
      </c>
      <c r="I673" s="7">
        <v>45</v>
      </c>
      <c r="J673" s="7">
        <v>8</v>
      </c>
      <c r="K673" s="7">
        <v>37</v>
      </c>
      <c r="L673" s="7">
        <v>17.777777777777779</v>
      </c>
      <c r="M673" s="1" t="e">
        <f>VLOOKUP(Tabla18[[#This Row],[COD]],Circuitos[],2,0)</f>
        <v>#N/A</v>
      </c>
    </row>
    <row r="674" spans="1:13">
      <c r="A674" s="9" t="str">
        <f>Tabla18[[#This Row],[DIA]]&amp;"-"&amp;Tabla18[[#This Row],[NUM]]</f>
        <v>45808-836</v>
      </c>
      <c r="B674" s="6">
        <v>45808</v>
      </c>
      <c r="C674" s="7" t="s">
        <v>484</v>
      </c>
      <c r="D674" s="7" t="s">
        <v>13</v>
      </c>
      <c r="E674" s="7" t="s">
        <v>250</v>
      </c>
      <c r="F674" s="7">
        <v>836</v>
      </c>
      <c r="G674" s="8">
        <v>0.84375</v>
      </c>
      <c r="H674" s="8">
        <v>0.96527777777777779</v>
      </c>
      <c r="I674" s="7">
        <v>45</v>
      </c>
      <c r="J674" s="7">
        <v>29</v>
      </c>
      <c r="K674" s="7">
        <v>16</v>
      </c>
      <c r="L674" s="7">
        <v>64.444444444444443</v>
      </c>
      <c r="M674" s="1" t="e">
        <f>VLOOKUP(Tabla18[[#This Row],[COD]],Circuitos[],2,0)</f>
        <v>#N/A</v>
      </c>
    </row>
    <row r="675" spans="1:13">
      <c r="A675" s="9" t="str">
        <f>Tabla18[[#This Row],[DIA]]&amp;"-"&amp;Tabla18[[#This Row],[NUM]]</f>
        <v>45808-75</v>
      </c>
      <c r="B675" s="6">
        <v>45808</v>
      </c>
      <c r="C675" s="7" t="s">
        <v>36</v>
      </c>
      <c r="D675" s="7" t="s">
        <v>252</v>
      </c>
      <c r="E675" s="7" t="s">
        <v>272</v>
      </c>
      <c r="F675" s="7">
        <v>75</v>
      </c>
      <c r="G675" s="8">
        <v>0.2638888888888889</v>
      </c>
      <c r="H675" s="8">
        <v>0.33680555555555558</v>
      </c>
      <c r="I675" s="7">
        <v>14</v>
      </c>
      <c r="J675" s="7">
        <v>11</v>
      </c>
      <c r="K675" s="7">
        <v>3</v>
      </c>
      <c r="L675" s="7">
        <v>78.571428571428569</v>
      </c>
      <c r="M675" s="1" t="e">
        <f>VLOOKUP(Tabla18[[#This Row],[COD]],Circuitos[],2,0)</f>
        <v>#N/A</v>
      </c>
    </row>
    <row r="676" spans="1:13">
      <c r="A676" s="9" t="str">
        <f>Tabla18[[#This Row],[DIA]]&amp;"-"&amp;Tabla18[[#This Row],[NUM]]</f>
        <v>45808-1316</v>
      </c>
      <c r="B676" s="6">
        <v>45808</v>
      </c>
      <c r="C676" s="7" t="s">
        <v>37</v>
      </c>
      <c r="D676" s="7" t="s">
        <v>147</v>
      </c>
      <c r="E676" s="7" t="s">
        <v>181</v>
      </c>
      <c r="F676" s="7">
        <v>1316</v>
      </c>
      <c r="G676" s="8">
        <v>0.50347222222222221</v>
      </c>
      <c r="H676" s="8">
        <v>0.71875</v>
      </c>
      <c r="I676" s="7">
        <v>20</v>
      </c>
      <c r="J676" s="7">
        <v>20</v>
      </c>
      <c r="K676" s="7">
        <v>0</v>
      </c>
      <c r="L676" s="7">
        <v>100</v>
      </c>
      <c r="M676" s="1" t="e">
        <f>VLOOKUP(Tabla18[[#This Row],[COD]],Circuitos[],2,0)</f>
        <v>#N/A</v>
      </c>
    </row>
    <row r="677" spans="1:13">
      <c r="A677" s="9" t="str">
        <f>Tabla18[[#This Row],[DIA]]&amp;"-"&amp;Tabla18[[#This Row],[NUM]]</f>
        <v>45808-6001</v>
      </c>
      <c r="B677" s="6">
        <v>45808</v>
      </c>
      <c r="C677" s="7" t="s">
        <v>173</v>
      </c>
      <c r="D677" s="7" t="s">
        <v>13</v>
      </c>
      <c r="E677" s="7" t="s">
        <v>174</v>
      </c>
      <c r="F677" s="7">
        <v>6001</v>
      </c>
      <c r="G677" s="8">
        <v>0.37847222222222221</v>
      </c>
      <c r="H677" s="8">
        <v>0.55902777777777779</v>
      </c>
      <c r="I677" s="7">
        <v>10</v>
      </c>
      <c r="J677" s="7">
        <v>0</v>
      </c>
      <c r="K677" s="7">
        <v>10</v>
      </c>
      <c r="L677" s="7">
        <v>0</v>
      </c>
      <c r="M677" s="1" t="e">
        <f>VLOOKUP(Tabla18[[#This Row],[COD]],Circuitos[],2,0)</f>
        <v>#N/A</v>
      </c>
    </row>
    <row r="678" spans="1:13">
      <c r="A678" s="9" t="str">
        <f>Tabla18[[#This Row],[DIA]]&amp;"-"&amp;Tabla18[[#This Row],[NUM]]</f>
        <v>45808-1731</v>
      </c>
      <c r="B678" s="6">
        <v>45808</v>
      </c>
      <c r="C678" s="7" t="s">
        <v>252</v>
      </c>
      <c r="D678" s="7" t="s">
        <v>232</v>
      </c>
      <c r="E678" s="7" t="s">
        <v>272</v>
      </c>
      <c r="F678" s="7">
        <v>1731</v>
      </c>
      <c r="G678" s="8">
        <v>0.40277777777777779</v>
      </c>
      <c r="H678" s="8">
        <v>0.4548611111111111</v>
      </c>
      <c r="I678" s="7">
        <v>26</v>
      </c>
      <c r="J678" s="7">
        <v>10</v>
      </c>
      <c r="K678" s="7">
        <v>16</v>
      </c>
      <c r="L678" s="7">
        <v>38.46153846153846</v>
      </c>
      <c r="M678" s="1" t="e">
        <f>VLOOKUP(Tabla18[[#This Row],[COD]],Circuitos[],2,0)</f>
        <v>#N/A</v>
      </c>
    </row>
    <row r="679" spans="1:13">
      <c r="A679" s="9" t="str">
        <f>Tabla18[[#This Row],[DIA]]&amp;"-"&amp;Tabla18[[#This Row],[NUM]]</f>
        <v>45808-60</v>
      </c>
      <c r="B679" s="6">
        <v>45808</v>
      </c>
      <c r="C679" s="7" t="s">
        <v>252</v>
      </c>
      <c r="D679" s="7" t="s">
        <v>13</v>
      </c>
      <c r="E679" s="7" t="s">
        <v>272</v>
      </c>
      <c r="F679" s="7">
        <v>60</v>
      </c>
      <c r="G679" s="8">
        <v>0.60763888888888884</v>
      </c>
      <c r="H679" s="8">
        <v>0.71527777777777779</v>
      </c>
      <c r="I679" s="7">
        <v>26</v>
      </c>
      <c r="J679" s="7">
        <v>26</v>
      </c>
      <c r="K679" s="7">
        <v>0</v>
      </c>
      <c r="L679" s="7">
        <v>100</v>
      </c>
      <c r="M679" s="1" t="e">
        <f>VLOOKUP(Tabla18[[#This Row],[COD]],Circuitos[],2,0)</f>
        <v>#N/A</v>
      </c>
    </row>
    <row r="680" spans="1:13">
      <c r="A680" s="9" t="str">
        <f>Tabla18[[#This Row],[DIA]]&amp;"-"&amp;Tabla18[[#This Row],[NUM]]</f>
        <v>45808-582</v>
      </c>
      <c r="B680" s="6">
        <v>45808</v>
      </c>
      <c r="C680" s="7" t="s">
        <v>252</v>
      </c>
      <c r="D680" s="7" t="s">
        <v>336</v>
      </c>
      <c r="E680" s="7" t="s">
        <v>272</v>
      </c>
      <c r="F680" s="7">
        <v>582</v>
      </c>
      <c r="G680" s="8">
        <v>0.38541666666666669</v>
      </c>
      <c r="H680" s="8">
        <v>0.44444444444444442</v>
      </c>
      <c r="I680" s="7">
        <v>36</v>
      </c>
      <c r="J680" s="7">
        <v>33</v>
      </c>
      <c r="K680" s="7">
        <v>3</v>
      </c>
      <c r="L680" s="7">
        <v>91.666666666666671</v>
      </c>
      <c r="M680" s="1" t="e">
        <f>VLOOKUP(Tabla18[[#This Row],[COD]],Circuitos[],2,0)</f>
        <v>#N/A</v>
      </c>
    </row>
    <row r="681" spans="1:13">
      <c r="A681" s="9" t="str">
        <f>Tabla18[[#This Row],[DIA]]&amp;"-"&amp;Tabla18[[#This Row],[NUM]]</f>
        <v>45808-1138</v>
      </c>
      <c r="B681" s="6">
        <v>45808</v>
      </c>
      <c r="C681" s="7" t="s">
        <v>192</v>
      </c>
      <c r="D681" s="7" t="s">
        <v>36</v>
      </c>
      <c r="E681" s="7" t="s">
        <v>193</v>
      </c>
      <c r="F681" s="7">
        <v>1138</v>
      </c>
      <c r="G681" s="8">
        <v>0.875</v>
      </c>
      <c r="H681" s="8">
        <v>0.96180555555555558</v>
      </c>
      <c r="I681" s="7">
        <v>12</v>
      </c>
      <c r="J681" s="7">
        <v>11</v>
      </c>
      <c r="K681" s="7">
        <v>1</v>
      </c>
      <c r="L681" s="7">
        <v>91.666666666666671</v>
      </c>
      <c r="M681" s="1" t="e">
        <f>VLOOKUP(Tabla18[[#This Row],[COD]],Circuitos[],2,0)</f>
        <v>#N/A</v>
      </c>
    </row>
    <row r="682" spans="1:13">
      <c r="A682" s="9" t="str">
        <f>Tabla18[[#This Row],[DIA]]&amp;"-"&amp;Tabla18[[#This Row],[NUM]]</f>
        <v>45808-1332</v>
      </c>
      <c r="B682" s="6">
        <v>45808</v>
      </c>
      <c r="C682" s="7" t="s">
        <v>192</v>
      </c>
      <c r="D682" s="7" t="s">
        <v>13</v>
      </c>
      <c r="E682" s="7" t="s">
        <v>250</v>
      </c>
      <c r="F682" s="7">
        <v>1332</v>
      </c>
      <c r="G682" s="8">
        <v>0.27083333333333331</v>
      </c>
      <c r="H682" s="8">
        <v>0.3888888888888889</v>
      </c>
      <c r="I682" s="7">
        <v>50</v>
      </c>
      <c r="J682" s="7">
        <v>0</v>
      </c>
      <c r="K682" s="7">
        <v>50</v>
      </c>
      <c r="L682" s="7">
        <v>0</v>
      </c>
      <c r="M682" s="1" t="e">
        <f>VLOOKUP(Tabla18[[#This Row],[COD]],Circuitos[],2,0)</f>
        <v>#N/A</v>
      </c>
    </row>
    <row r="683" spans="1:13">
      <c r="A683" s="9" t="str">
        <f>Tabla18[[#This Row],[DIA]]&amp;"-"&amp;Tabla18[[#This Row],[NUM]]</f>
        <v>45808-1328</v>
      </c>
      <c r="B683" s="6">
        <v>45808</v>
      </c>
      <c r="C683" s="7" t="s">
        <v>192</v>
      </c>
      <c r="D683" s="7" t="s">
        <v>13</v>
      </c>
      <c r="E683" s="7" t="s">
        <v>250</v>
      </c>
      <c r="F683" s="7">
        <v>1328</v>
      </c>
      <c r="G683" s="8">
        <v>0.50694444444444442</v>
      </c>
      <c r="H683" s="8">
        <v>0.625</v>
      </c>
      <c r="I683" s="7">
        <v>45</v>
      </c>
      <c r="J683" s="7">
        <v>37</v>
      </c>
      <c r="K683" s="7">
        <v>8</v>
      </c>
      <c r="L683" s="7">
        <v>82.222222222222229</v>
      </c>
      <c r="M683" s="1" t="e">
        <f>VLOOKUP(Tabla18[[#This Row],[COD]],Circuitos[],2,0)</f>
        <v>#N/A</v>
      </c>
    </row>
    <row r="684" spans="1:13">
      <c r="A684" s="9" t="str">
        <f>Tabla18[[#This Row],[DIA]]&amp;"-"&amp;Tabla18[[#This Row],[NUM]]</f>
        <v>45808-766</v>
      </c>
      <c r="B684" s="6">
        <v>45808</v>
      </c>
      <c r="C684" s="7" t="s">
        <v>192</v>
      </c>
      <c r="D684" s="7" t="s">
        <v>13</v>
      </c>
      <c r="E684" s="7" t="s">
        <v>250</v>
      </c>
      <c r="F684" s="7">
        <v>766</v>
      </c>
      <c r="G684" s="8">
        <v>0.82638888888888884</v>
      </c>
      <c r="H684" s="8">
        <v>0.94444444444444442</v>
      </c>
      <c r="I684" s="7">
        <v>45</v>
      </c>
      <c r="J684" s="7">
        <v>28</v>
      </c>
      <c r="K684" s="7">
        <v>17</v>
      </c>
      <c r="L684" s="7">
        <v>62.222222222222221</v>
      </c>
      <c r="M684" s="1" t="e">
        <f>VLOOKUP(Tabla18[[#This Row],[COD]],Circuitos[],2,0)</f>
        <v>#N/A</v>
      </c>
    </row>
    <row r="685" spans="1:13">
      <c r="A685" s="9" t="str">
        <f>Tabla18[[#This Row],[DIA]]&amp;"-"&amp;Tabla18[[#This Row],[NUM]]</f>
        <v>45808-897</v>
      </c>
      <c r="B685" s="6">
        <v>45808</v>
      </c>
      <c r="C685" s="7" t="s">
        <v>52</v>
      </c>
      <c r="D685" s="7" t="s">
        <v>350</v>
      </c>
      <c r="E685" s="7" t="s">
        <v>278</v>
      </c>
      <c r="F685" s="7">
        <v>897</v>
      </c>
      <c r="G685" s="8">
        <v>0.82986111111111116</v>
      </c>
      <c r="H685" s="8">
        <v>0.24652777777777779</v>
      </c>
      <c r="I685" s="7">
        <v>80</v>
      </c>
      <c r="J685" s="7">
        <v>6</v>
      </c>
      <c r="K685" s="7">
        <v>74</v>
      </c>
      <c r="L685" s="7">
        <v>7.5</v>
      </c>
      <c r="M685" s="1" t="str">
        <f>VLOOKUP(Tabla18[[#This Row],[COD]],Circuitos[],2,0)</f>
        <v>Uzbekistan, Ruta de la Seda II</v>
      </c>
    </row>
    <row r="686" spans="1:13">
      <c r="A686" s="9" t="str">
        <f>Tabla18[[#This Row],[DIA]]&amp;"-"&amp;Tabla18[[#This Row],[NUM]]</f>
        <v>45808-2022</v>
      </c>
      <c r="B686" s="6">
        <v>45808</v>
      </c>
      <c r="C686" s="7" t="s">
        <v>147</v>
      </c>
      <c r="D686" s="7" t="s">
        <v>180</v>
      </c>
      <c r="E686" s="7" t="s">
        <v>181</v>
      </c>
      <c r="F686" s="7">
        <v>2022</v>
      </c>
      <c r="G686" s="8">
        <v>0.83680555555555558</v>
      </c>
      <c r="H686" s="8">
        <v>0.90277777777777779</v>
      </c>
      <c r="I686" s="7">
        <v>20</v>
      </c>
      <c r="J686" s="7">
        <v>20</v>
      </c>
      <c r="K686" s="7">
        <v>0</v>
      </c>
      <c r="L686" s="7">
        <v>100</v>
      </c>
      <c r="M686" s="1" t="e">
        <f>VLOOKUP(Tabla18[[#This Row],[COD]],Circuitos[],2,0)</f>
        <v>#N/A</v>
      </c>
    </row>
    <row r="687" spans="1:13">
      <c r="A687" s="9" t="str">
        <f>Tabla18[[#This Row],[DIA]]&amp;"-"&amp;Tabla18[[#This Row],[NUM]]</f>
        <v>45808-59</v>
      </c>
      <c r="B687" s="6">
        <v>45808</v>
      </c>
      <c r="C687" s="7" t="s">
        <v>13</v>
      </c>
      <c r="D687" s="7" t="s">
        <v>252</v>
      </c>
      <c r="E687" s="7" t="s">
        <v>272</v>
      </c>
      <c r="F687" s="7">
        <v>59</v>
      </c>
      <c r="G687" s="8">
        <v>0.24305555555555555</v>
      </c>
      <c r="H687" s="8">
        <v>0.34375</v>
      </c>
      <c r="I687" s="7">
        <v>48</v>
      </c>
      <c r="J687" s="7">
        <v>32</v>
      </c>
      <c r="K687" s="7">
        <v>16</v>
      </c>
      <c r="L687" s="7">
        <v>66.666666666666671</v>
      </c>
      <c r="M687" s="1" t="e">
        <f>VLOOKUP(Tabla18[[#This Row],[COD]],Circuitos[],2,0)</f>
        <v>#N/A</v>
      </c>
    </row>
    <row r="688" spans="1:13">
      <c r="A688" s="9" t="str">
        <f>Tabla18[[#This Row],[DIA]]&amp;"-"&amp;Tabla18[[#This Row],[NUM]]</f>
        <v>45808-6002</v>
      </c>
      <c r="B688" s="6">
        <v>45808</v>
      </c>
      <c r="C688" s="7" t="s">
        <v>13</v>
      </c>
      <c r="D688" s="7" t="s">
        <v>183</v>
      </c>
      <c r="E688" s="7" t="s">
        <v>174</v>
      </c>
      <c r="F688" s="7">
        <v>6002</v>
      </c>
      <c r="G688" s="8">
        <v>0.60069444444444442</v>
      </c>
      <c r="H688" s="8">
        <v>0.85069444444444442</v>
      </c>
      <c r="I688" s="7">
        <v>10</v>
      </c>
      <c r="J688" s="7">
        <v>0</v>
      </c>
      <c r="K688" s="7">
        <v>10</v>
      </c>
      <c r="L688" s="7">
        <v>0</v>
      </c>
      <c r="M688" s="1" t="str">
        <f>VLOOKUP(Tabla18[[#This Row],[COD]],Circuitos[],2,0)</f>
        <v>Programas de Egipto</v>
      </c>
    </row>
    <row r="689" spans="1:13">
      <c r="A689" s="9" t="str">
        <f>Tabla18[[#This Row],[DIA]]&amp;"-"&amp;Tabla18[[#This Row],[NUM]]</f>
        <v>45808-1831</v>
      </c>
      <c r="B689" s="6">
        <v>45808</v>
      </c>
      <c r="C689" s="7" t="s">
        <v>13</v>
      </c>
      <c r="D689" s="7" t="s">
        <v>234</v>
      </c>
      <c r="E689" s="7" t="s">
        <v>250</v>
      </c>
      <c r="F689" s="7">
        <v>1831</v>
      </c>
      <c r="G689" s="8">
        <v>0.47916666666666669</v>
      </c>
      <c r="H689" s="8">
        <v>0.58680555555555558</v>
      </c>
      <c r="I689" s="7">
        <v>45</v>
      </c>
      <c r="J689" s="7">
        <v>45</v>
      </c>
      <c r="K689" s="7">
        <v>0</v>
      </c>
      <c r="L689" s="7">
        <v>100</v>
      </c>
      <c r="M689" s="1" t="e">
        <f>VLOOKUP(Tabla18[[#This Row],[COD]],Circuitos[],2,0)</f>
        <v>#N/A</v>
      </c>
    </row>
    <row r="690" spans="1:13">
      <c r="A690" s="9" t="str">
        <f>Tabla18[[#This Row],[DIA]]&amp;"-"&amp;Tabla18[[#This Row],[NUM]]</f>
        <v>45808-416</v>
      </c>
      <c r="B690" s="6">
        <v>45808</v>
      </c>
      <c r="C690" s="7" t="s">
        <v>13</v>
      </c>
      <c r="D690" s="7" t="s">
        <v>358</v>
      </c>
      <c r="E690" s="7" t="s">
        <v>528</v>
      </c>
      <c r="F690" s="7">
        <v>416</v>
      </c>
      <c r="G690" s="8">
        <v>0.51041666666666663</v>
      </c>
      <c r="H690" s="8">
        <v>0.71180555555555558</v>
      </c>
      <c r="I690" s="7">
        <v>20</v>
      </c>
      <c r="J690" s="7">
        <v>9</v>
      </c>
      <c r="K690" s="7">
        <v>11</v>
      </c>
      <c r="L690" s="7">
        <v>45</v>
      </c>
      <c r="M690" s="1" t="e">
        <f>VLOOKUP(Tabla18[[#This Row],[COD]],Circuitos[],2,0)</f>
        <v>#N/A</v>
      </c>
    </row>
    <row r="691" spans="1:13">
      <c r="A691" s="9" t="str">
        <f>Tabla18[[#This Row],[DIA]]&amp;"-"&amp;Tabla18[[#This Row],[NUM]]</f>
        <v>45808-416</v>
      </c>
      <c r="B691" s="6">
        <v>45808</v>
      </c>
      <c r="C691" s="7" t="s">
        <v>13</v>
      </c>
      <c r="D691" s="7" t="s">
        <v>358</v>
      </c>
      <c r="E691" s="7" t="s">
        <v>528</v>
      </c>
      <c r="F691" s="7">
        <v>416</v>
      </c>
      <c r="G691" s="8">
        <v>0.52083333333333337</v>
      </c>
      <c r="H691" s="8">
        <v>0.72222222222222221</v>
      </c>
      <c r="I691" s="7">
        <v>15</v>
      </c>
      <c r="J691" s="7">
        <v>0</v>
      </c>
      <c r="K691" s="7">
        <v>15</v>
      </c>
      <c r="L691" s="7">
        <v>0</v>
      </c>
      <c r="M691" s="1" t="e">
        <f>VLOOKUP(Tabla18[[#This Row],[COD]],Circuitos[],2,0)</f>
        <v>#N/A</v>
      </c>
    </row>
    <row r="692" spans="1:13">
      <c r="A692" s="9" t="str">
        <f>Tabla18[[#This Row],[DIA]]&amp;"-"&amp;Tabla18[[#This Row],[NUM]]</f>
        <v>45808-857</v>
      </c>
      <c r="B692" s="6">
        <v>45808</v>
      </c>
      <c r="C692" s="7" t="s">
        <v>13</v>
      </c>
      <c r="D692" s="7" t="s">
        <v>530</v>
      </c>
      <c r="E692" s="7" t="s">
        <v>531</v>
      </c>
      <c r="F692" s="7">
        <v>857</v>
      </c>
      <c r="G692" s="8">
        <v>0.63888888888888884</v>
      </c>
      <c r="H692" s="8">
        <v>0.75694444444444442</v>
      </c>
      <c r="I692" s="7">
        <v>31</v>
      </c>
      <c r="J692" s="7">
        <v>0</v>
      </c>
      <c r="K692" s="7">
        <v>31</v>
      </c>
      <c r="L692" s="7">
        <v>0</v>
      </c>
      <c r="M692" s="1" t="e">
        <f>VLOOKUP(Tabla18[[#This Row],[COD]],Circuitos[],2,0)</f>
        <v>#N/A</v>
      </c>
    </row>
    <row r="693" spans="1:13">
      <c r="A693" s="9" t="str">
        <f>Tabla18[[#This Row],[DIA]]&amp;"-"&amp;Tabla18[[#This Row],[NUM]]</f>
        <v>45808-681</v>
      </c>
      <c r="B693" s="6">
        <v>45808</v>
      </c>
      <c r="C693" s="7" t="s">
        <v>13</v>
      </c>
      <c r="D693" s="7" t="s">
        <v>310</v>
      </c>
      <c r="E693" s="7" t="s">
        <v>250</v>
      </c>
      <c r="F693" s="7">
        <v>681</v>
      </c>
      <c r="G693" s="8">
        <v>0.65625</v>
      </c>
      <c r="H693" s="8">
        <v>0.75694444444444442</v>
      </c>
      <c r="I693" s="7">
        <v>45</v>
      </c>
      <c r="J693" s="7">
        <v>42</v>
      </c>
      <c r="K693" s="7">
        <v>3</v>
      </c>
      <c r="L693" s="7">
        <v>93.333333333333329</v>
      </c>
      <c r="M693" s="1" t="e">
        <f>VLOOKUP(Tabla18[[#This Row],[COD]],Circuitos[],2,0)</f>
        <v>#N/A</v>
      </c>
    </row>
    <row r="694" spans="1:13">
      <c r="A694" s="9" t="str">
        <f>Tabla18[[#This Row],[DIA]]&amp;"-"&amp;Tabla18[[#This Row],[NUM]]</f>
        <v>45808-1818</v>
      </c>
      <c r="B694" s="6">
        <v>45808</v>
      </c>
      <c r="C694" s="7" t="s">
        <v>196</v>
      </c>
      <c r="D694" s="7" t="s">
        <v>36</v>
      </c>
      <c r="E694" s="7" t="s">
        <v>193</v>
      </c>
      <c r="F694" s="7">
        <v>1818</v>
      </c>
      <c r="G694" s="8">
        <v>0.8125</v>
      </c>
      <c r="H694" s="8">
        <v>0.90277777777777779</v>
      </c>
      <c r="I694" s="7">
        <v>12</v>
      </c>
      <c r="J694" s="7">
        <v>6</v>
      </c>
      <c r="K694" s="7">
        <v>6</v>
      </c>
      <c r="L694" s="7">
        <v>50</v>
      </c>
      <c r="M694" s="1" t="e">
        <f>VLOOKUP(Tabla18[[#This Row],[COD]],Circuitos[],2,0)</f>
        <v>#N/A</v>
      </c>
    </row>
    <row r="695" spans="1:13">
      <c r="A695" s="9" t="str">
        <f>Tabla18[[#This Row],[DIA]]&amp;"-"&amp;Tabla18[[#This Row],[NUM]]</f>
        <v>45808-742</v>
      </c>
      <c r="B695" s="6">
        <v>45808</v>
      </c>
      <c r="C695" s="7" t="s">
        <v>196</v>
      </c>
      <c r="D695" s="7" t="s">
        <v>13</v>
      </c>
      <c r="E695" s="7" t="s">
        <v>250</v>
      </c>
      <c r="F695" s="7">
        <v>742</v>
      </c>
      <c r="G695" s="8">
        <v>0.50694444444444442</v>
      </c>
      <c r="H695" s="8">
        <v>0.625</v>
      </c>
      <c r="I695" s="7">
        <v>45</v>
      </c>
      <c r="J695" s="7">
        <v>15</v>
      </c>
      <c r="K695" s="7">
        <v>30</v>
      </c>
      <c r="L695" s="7">
        <v>33.333333333333336</v>
      </c>
      <c r="M695" s="1" t="e">
        <f>VLOOKUP(Tabla18[[#This Row],[COD]],Circuitos[],2,0)</f>
        <v>#N/A</v>
      </c>
    </row>
    <row r="696" spans="1:13">
      <c r="A696" s="9" t="str">
        <f>Tabla18[[#This Row],[DIA]]&amp;"-"&amp;Tabla18[[#This Row],[NUM]]</f>
        <v>45808-1832</v>
      </c>
      <c r="B696" s="6">
        <v>45808</v>
      </c>
      <c r="C696" s="7" t="s">
        <v>234</v>
      </c>
      <c r="D696" s="7" t="s">
        <v>13</v>
      </c>
      <c r="E696" s="7" t="s">
        <v>250</v>
      </c>
      <c r="F696" s="7">
        <v>1832</v>
      </c>
      <c r="G696" s="8">
        <v>0.61805555555555558</v>
      </c>
      <c r="H696" s="8">
        <v>0.73263888888888884</v>
      </c>
      <c r="I696" s="7">
        <v>45</v>
      </c>
      <c r="J696" s="7">
        <v>45</v>
      </c>
      <c r="K696" s="7">
        <v>0</v>
      </c>
      <c r="L696" s="7">
        <v>100</v>
      </c>
      <c r="M696" s="1" t="e">
        <f>VLOOKUP(Tabla18[[#This Row],[COD]],Circuitos[],2,0)</f>
        <v>#N/A</v>
      </c>
    </row>
    <row r="697" spans="1:13">
      <c r="A697" s="9" t="str">
        <f>Tabla18[[#This Row],[DIA]]&amp;"-"&amp;Tabla18[[#This Row],[NUM]]</f>
        <v>45808-415</v>
      </c>
      <c r="B697" s="6">
        <v>45808</v>
      </c>
      <c r="C697" s="7" t="s">
        <v>358</v>
      </c>
      <c r="D697" s="7" t="s">
        <v>13</v>
      </c>
      <c r="E697" s="7" t="s">
        <v>528</v>
      </c>
      <c r="F697" s="7">
        <v>415</v>
      </c>
      <c r="G697" s="8">
        <v>0.34722222222222221</v>
      </c>
      <c r="H697" s="8">
        <v>0.47569444444444442</v>
      </c>
      <c r="I697" s="7">
        <v>35</v>
      </c>
      <c r="J697" s="7">
        <v>0</v>
      </c>
      <c r="K697" s="7">
        <v>35</v>
      </c>
      <c r="L697" s="7">
        <v>0</v>
      </c>
      <c r="M697" s="1" t="e">
        <f>VLOOKUP(Tabla18[[#This Row],[COD]],Circuitos[],2,0)</f>
        <v>#N/A</v>
      </c>
    </row>
    <row r="698" spans="1:13">
      <c r="A698" s="9" t="str">
        <f>Tabla18[[#This Row],[DIA]]&amp;"-"&amp;Tabla18[[#This Row],[NUM]]</f>
        <v>45808-1784</v>
      </c>
      <c r="B698" s="6">
        <v>45808</v>
      </c>
      <c r="C698" s="7" t="s">
        <v>261</v>
      </c>
      <c r="D698" s="7" t="s">
        <v>252</v>
      </c>
      <c r="E698" s="7" t="s">
        <v>272</v>
      </c>
      <c r="F698" s="7">
        <v>1784</v>
      </c>
      <c r="G698" s="8">
        <v>0.51041666666666663</v>
      </c>
      <c r="H698" s="8">
        <v>0.55902777777777779</v>
      </c>
      <c r="I698" s="7">
        <v>26</v>
      </c>
      <c r="J698" s="7">
        <v>26</v>
      </c>
      <c r="K698" s="7">
        <v>0</v>
      </c>
      <c r="L698" s="7">
        <v>100</v>
      </c>
      <c r="M698" s="1" t="e">
        <f>VLOOKUP(Tabla18[[#This Row],[COD]],Circuitos[],2,0)</f>
        <v>#N/A</v>
      </c>
    </row>
    <row r="699" spans="1:13">
      <c r="A699" s="9" t="str">
        <f>Tabla18[[#This Row],[DIA]]&amp;"-"&amp;Tabla18[[#This Row],[NUM]]</f>
        <v>45809-1304</v>
      </c>
      <c r="B699" s="6">
        <v>45809</v>
      </c>
      <c r="C699" s="7" t="s">
        <v>33</v>
      </c>
      <c r="D699" s="7" t="s">
        <v>147</v>
      </c>
      <c r="E699" s="7" t="s">
        <v>181</v>
      </c>
      <c r="F699" s="7">
        <v>1304</v>
      </c>
      <c r="G699" s="8">
        <v>0.5</v>
      </c>
      <c r="H699" s="8">
        <v>0.72569444444444442</v>
      </c>
      <c r="I699" s="7">
        <v>12</v>
      </c>
      <c r="J699" s="7">
        <v>9</v>
      </c>
      <c r="K699" s="7">
        <v>3</v>
      </c>
      <c r="L699" s="7">
        <v>75</v>
      </c>
      <c r="M699" s="1" t="e">
        <f>VLOOKUP(Tabla18[[#This Row],[COD]],Circuitos[],2,0)</f>
        <v>#N/A</v>
      </c>
    </row>
    <row r="700" spans="1:13">
      <c r="A700" s="9" t="str">
        <f>Tabla18[[#This Row],[DIA]]&amp;"-"&amp;Tabla18[[#This Row],[NUM]]</f>
        <v>45809-775</v>
      </c>
      <c r="B700" s="6">
        <v>45809</v>
      </c>
      <c r="C700" s="7" t="s">
        <v>33</v>
      </c>
      <c r="D700" s="7" t="s">
        <v>375</v>
      </c>
      <c r="E700" s="7" t="s">
        <v>278</v>
      </c>
      <c r="F700" s="7">
        <v>775</v>
      </c>
      <c r="G700" s="8">
        <v>0.30208333333333331</v>
      </c>
      <c r="H700" s="8">
        <v>0.4201388888888889</v>
      </c>
      <c r="I700" s="7">
        <v>35</v>
      </c>
      <c r="J700" s="7">
        <v>35</v>
      </c>
      <c r="K700" s="7">
        <v>0</v>
      </c>
      <c r="L700" s="7">
        <v>100</v>
      </c>
      <c r="M700" s="1" t="str">
        <f>VLOOKUP(Tabla18[[#This Row],[COD]],Circuitos[],2,0)</f>
        <v>Croacia Fascinante "A"</v>
      </c>
    </row>
    <row r="701" spans="1:13">
      <c r="A701" s="9" t="str">
        <f>Tabla18[[#This Row],[DIA]]&amp;"-"&amp;Tabla18[[#This Row],[NUM]]</f>
        <v>45809-107</v>
      </c>
      <c r="B701" s="6">
        <v>45809</v>
      </c>
      <c r="C701" s="7" t="s">
        <v>354</v>
      </c>
      <c r="D701" s="7" t="s">
        <v>36</v>
      </c>
      <c r="E701" s="7" t="s">
        <v>355</v>
      </c>
      <c r="F701" s="7">
        <v>107</v>
      </c>
      <c r="G701" s="8">
        <v>0.47569444444444442</v>
      </c>
      <c r="H701" s="8">
        <v>0.64930555555555558</v>
      </c>
      <c r="I701" s="7">
        <v>12</v>
      </c>
      <c r="J701" s="7">
        <v>2</v>
      </c>
      <c r="K701" s="7">
        <v>10</v>
      </c>
      <c r="L701" s="7">
        <v>16.666666666666668</v>
      </c>
      <c r="M701" s="1" t="e">
        <f>VLOOKUP(Tabla18[[#This Row],[COD]],Circuitos[],2,0)</f>
        <v>#N/A</v>
      </c>
    </row>
    <row r="702" spans="1:13">
      <c r="A702" s="9" t="str">
        <f>Tabla18[[#This Row],[DIA]]&amp;"-"&amp;Tabla18[[#This Row],[NUM]]</f>
        <v>45809-109</v>
      </c>
      <c r="B702" s="6">
        <v>45809</v>
      </c>
      <c r="C702" s="7" t="s">
        <v>354</v>
      </c>
      <c r="D702" s="7" t="s">
        <v>13</v>
      </c>
      <c r="E702" s="7" t="s">
        <v>355</v>
      </c>
      <c r="F702" s="7">
        <v>109</v>
      </c>
      <c r="G702" s="8">
        <v>0.44444444444444442</v>
      </c>
      <c r="H702" s="8">
        <v>0.64236111111111116</v>
      </c>
      <c r="I702" s="7">
        <v>30</v>
      </c>
      <c r="J702" s="7">
        <v>3</v>
      </c>
      <c r="K702" s="7">
        <v>27</v>
      </c>
      <c r="L702" s="7">
        <v>10</v>
      </c>
      <c r="M702" s="1" t="e">
        <f>VLOOKUP(Tabla18[[#This Row],[COD]],Circuitos[],2,0)</f>
        <v>#N/A</v>
      </c>
    </row>
    <row r="703" spans="1:13">
      <c r="A703" s="9" t="str">
        <f>Tabla18[[#This Row],[DIA]]&amp;"-"&amp;Tabla18[[#This Row],[NUM]]</f>
        <v>45809-108</v>
      </c>
      <c r="B703" s="6">
        <v>45809</v>
      </c>
      <c r="C703" s="7" t="s">
        <v>36</v>
      </c>
      <c r="D703" s="7" t="s">
        <v>354</v>
      </c>
      <c r="E703" s="7" t="s">
        <v>355</v>
      </c>
      <c r="F703" s="7">
        <v>108</v>
      </c>
      <c r="G703" s="8">
        <v>0.69097222222222221</v>
      </c>
      <c r="H703" s="8">
        <v>0.92361111111111116</v>
      </c>
      <c r="I703" s="7">
        <v>12</v>
      </c>
      <c r="J703" s="7">
        <v>0</v>
      </c>
      <c r="K703" s="7">
        <v>12</v>
      </c>
      <c r="L703" s="7">
        <v>0</v>
      </c>
      <c r="M703" s="1" t="e">
        <f>VLOOKUP(Tabla18[[#This Row],[COD]],Circuitos[],2,0)</f>
        <v>#N/A</v>
      </c>
    </row>
    <row r="704" spans="1:13">
      <c r="A704" s="9" t="str">
        <f>Tabla18[[#This Row],[DIA]]&amp;"-"&amp;Tabla18[[#This Row],[NUM]]</f>
        <v>45809-1854</v>
      </c>
      <c r="B704" s="6">
        <v>45809</v>
      </c>
      <c r="C704" s="7" t="s">
        <v>36</v>
      </c>
      <c r="D704" s="7" t="s">
        <v>147</v>
      </c>
      <c r="E704" s="7" t="s">
        <v>181</v>
      </c>
      <c r="F704" s="7">
        <v>1854</v>
      </c>
      <c r="G704" s="8">
        <v>0.5</v>
      </c>
      <c r="H704" s="8">
        <v>0.69097222222222221</v>
      </c>
      <c r="I704" s="7">
        <v>12</v>
      </c>
      <c r="J704" s="7">
        <v>10</v>
      </c>
      <c r="K704" s="7">
        <v>2</v>
      </c>
      <c r="L704" s="7">
        <v>83.333333333333329</v>
      </c>
      <c r="M704" s="1" t="e">
        <f>VLOOKUP(Tabla18[[#This Row],[COD]],Circuitos[],2,0)</f>
        <v>#N/A</v>
      </c>
    </row>
    <row r="705" spans="1:13">
      <c r="A705" s="9" t="str">
        <f>Tabla18[[#This Row],[DIA]]&amp;"-"&amp;Tabla18[[#This Row],[NUM]]</f>
        <v>45809-872</v>
      </c>
      <c r="B705" s="6">
        <v>45809</v>
      </c>
      <c r="C705" s="7" t="s">
        <v>223</v>
      </c>
      <c r="D705" s="7" t="s">
        <v>13</v>
      </c>
      <c r="E705" s="7" t="s">
        <v>250</v>
      </c>
      <c r="F705" s="7">
        <v>872</v>
      </c>
      <c r="G705" s="8">
        <v>0.64930555555555558</v>
      </c>
      <c r="H705" s="8">
        <v>0.78819444444444442</v>
      </c>
      <c r="I705" s="7">
        <v>45</v>
      </c>
      <c r="J705" s="7">
        <v>45</v>
      </c>
      <c r="K705" s="7">
        <v>0</v>
      </c>
      <c r="L705" s="7">
        <v>100</v>
      </c>
      <c r="M705" s="1" t="e">
        <f>VLOOKUP(Tabla18[[#This Row],[COD]],Circuitos[],2,0)</f>
        <v>#N/A</v>
      </c>
    </row>
    <row r="706" spans="1:13">
      <c r="A706" s="9" t="str">
        <f>Tabla18[[#This Row],[DIA]]&amp;"-"&amp;Tabla18[[#This Row],[NUM]]</f>
        <v>45809-1882</v>
      </c>
      <c r="B706" s="6">
        <v>45809</v>
      </c>
      <c r="C706" s="7" t="s">
        <v>341</v>
      </c>
      <c r="D706" s="7" t="s">
        <v>13</v>
      </c>
      <c r="E706" s="7" t="s">
        <v>250</v>
      </c>
      <c r="F706" s="7">
        <v>1882</v>
      </c>
      <c r="G706" s="8">
        <v>0.38541666666666669</v>
      </c>
      <c r="H706" s="8">
        <v>0.53472222222222221</v>
      </c>
      <c r="I706" s="7">
        <v>45</v>
      </c>
      <c r="J706" s="7">
        <v>39</v>
      </c>
      <c r="K706" s="7">
        <v>6</v>
      </c>
      <c r="L706" s="7">
        <v>86.666666666666671</v>
      </c>
      <c r="M706" s="1" t="e">
        <f>VLOOKUP(Tabla18[[#This Row],[COD]],Circuitos[],2,0)</f>
        <v>#N/A</v>
      </c>
    </row>
    <row r="707" spans="1:13">
      <c r="A707" s="9" t="str">
        <f>Tabla18[[#This Row],[DIA]]&amp;"-"&amp;Tabla18[[#This Row],[NUM]]</f>
        <v>45809-1305</v>
      </c>
      <c r="B707" s="6">
        <v>45809</v>
      </c>
      <c r="C707" s="7" t="s">
        <v>147</v>
      </c>
      <c r="D707" s="7" t="s">
        <v>33</v>
      </c>
      <c r="E707" s="7" t="s">
        <v>181</v>
      </c>
      <c r="F707" s="7">
        <v>1305</v>
      </c>
      <c r="G707" s="8">
        <v>0.55208333333333337</v>
      </c>
      <c r="H707" s="8">
        <v>0.70833333333333337</v>
      </c>
      <c r="I707" s="7">
        <v>10</v>
      </c>
      <c r="J707" s="7">
        <v>9</v>
      </c>
      <c r="K707" s="7">
        <v>1</v>
      </c>
      <c r="L707" s="7">
        <v>90</v>
      </c>
      <c r="M707" s="1" t="e">
        <f>VLOOKUP(Tabla18[[#This Row],[COD]],Circuitos[],2,0)</f>
        <v>#N/A</v>
      </c>
    </row>
    <row r="708" spans="1:13">
      <c r="A708" s="9" t="str">
        <f>Tabla18[[#This Row],[DIA]]&amp;"-"&amp;Tabla18[[#This Row],[NUM]]</f>
        <v>45809-2020</v>
      </c>
      <c r="B708" s="6">
        <v>45809</v>
      </c>
      <c r="C708" s="7" t="s">
        <v>147</v>
      </c>
      <c r="D708" s="7" t="s">
        <v>180</v>
      </c>
      <c r="E708" s="7" t="s">
        <v>181</v>
      </c>
      <c r="F708" s="7">
        <v>2020</v>
      </c>
      <c r="G708" s="8">
        <v>0.76736111111111116</v>
      </c>
      <c r="H708" s="8">
        <v>0.82986111111111116</v>
      </c>
      <c r="I708" s="7">
        <v>72</v>
      </c>
      <c r="J708" s="7">
        <v>70</v>
      </c>
      <c r="K708" s="7">
        <v>2</v>
      </c>
      <c r="L708" s="7">
        <v>97.222222222222229</v>
      </c>
      <c r="M708" s="1" t="e">
        <f>VLOOKUP(Tabla18[[#This Row],[COD]],Circuitos[],2,0)</f>
        <v>#N/A</v>
      </c>
    </row>
    <row r="709" spans="1:13">
      <c r="A709" s="9" t="str">
        <f>Tabla18[[#This Row],[DIA]]&amp;"-"&amp;Tabla18[[#This Row],[NUM]]</f>
        <v>45809-2022</v>
      </c>
      <c r="B709" s="6">
        <v>45809</v>
      </c>
      <c r="C709" s="7" t="s">
        <v>147</v>
      </c>
      <c r="D709" s="7" t="s">
        <v>180</v>
      </c>
      <c r="E709" s="7" t="s">
        <v>181</v>
      </c>
      <c r="F709" s="7">
        <v>2022</v>
      </c>
      <c r="G709" s="8">
        <v>0.83680555555555558</v>
      </c>
      <c r="H709" s="8">
        <v>0.90277777777777779</v>
      </c>
      <c r="I709" s="7">
        <v>12</v>
      </c>
      <c r="J709" s="7">
        <v>9</v>
      </c>
      <c r="K709" s="7">
        <v>3</v>
      </c>
      <c r="L709" s="7">
        <v>75</v>
      </c>
      <c r="M709" s="1" t="e">
        <f>VLOOKUP(Tabla18[[#This Row],[COD]],Circuitos[],2,0)</f>
        <v>#N/A</v>
      </c>
    </row>
    <row r="710" spans="1:13">
      <c r="A710" s="9" t="str">
        <f>Tabla18[[#This Row],[DIA]]&amp;"-"&amp;Tabla18[[#This Row],[NUM]]</f>
        <v>45809-1855</v>
      </c>
      <c r="B710" s="6">
        <v>45809</v>
      </c>
      <c r="C710" s="7" t="s">
        <v>147</v>
      </c>
      <c r="D710" s="7" t="s">
        <v>36</v>
      </c>
      <c r="E710" s="7" t="s">
        <v>181</v>
      </c>
      <c r="F710" s="7">
        <v>1855</v>
      </c>
      <c r="G710" s="8">
        <v>0.59722222222222221</v>
      </c>
      <c r="H710" s="8">
        <v>0.71180555555555558</v>
      </c>
      <c r="I710" s="7">
        <v>12</v>
      </c>
      <c r="J710" s="7">
        <v>12</v>
      </c>
      <c r="K710" s="7">
        <v>0</v>
      </c>
      <c r="L710" s="7">
        <v>100</v>
      </c>
      <c r="M710" s="1" t="e">
        <f>VLOOKUP(Tabla18[[#This Row],[COD]],Circuitos[],2,0)</f>
        <v>#N/A</v>
      </c>
    </row>
    <row r="711" spans="1:13">
      <c r="A711" s="9" t="str">
        <f>Tabla18[[#This Row],[DIA]]&amp;"-"&amp;Tabla18[[#This Row],[NUM]]</f>
        <v>45809-1317</v>
      </c>
      <c r="B711" s="6">
        <v>45809</v>
      </c>
      <c r="C711" s="7" t="s">
        <v>147</v>
      </c>
      <c r="D711" s="7" t="s">
        <v>37</v>
      </c>
      <c r="E711" s="7" t="s">
        <v>181</v>
      </c>
      <c r="F711" s="7">
        <v>1317</v>
      </c>
      <c r="G711" s="8">
        <v>0.58680555555555558</v>
      </c>
      <c r="H711" s="8">
        <v>0.72569444444444442</v>
      </c>
      <c r="I711" s="7">
        <v>16</v>
      </c>
      <c r="J711" s="7">
        <v>13</v>
      </c>
      <c r="K711" s="7">
        <v>3</v>
      </c>
      <c r="L711" s="7">
        <v>81.25</v>
      </c>
      <c r="M711" s="1" t="e">
        <f>VLOOKUP(Tabla18[[#This Row],[COD]],Circuitos[],2,0)</f>
        <v>#N/A</v>
      </c>
    </row>
    <row r="712" spans="1:13">
      <c r="A712" s="9" t="str">
        <f>Tabla18[[#This Row],[DIA]]&amp;"-"&amp;Tabla18[[#This Row],[NUM]]</f>
        <v>45809-1859</v>
      </c>
      <c r="B712" s="6">
        <v>45809</v>
      </c>
      <c r="C712" s="7" t="s">
        <v>147</v>
      </c>
      <c r="D712" s="7" t="s">
        <v>13</v>
      </c>
      <c r="E712" s="7" t="s">
        <v>181</v>
      </c>
      <c r="F712" s="7">
        <v>1859</v>
      </c>
      <c r="G712" s="8">
        <v>0.55208333333333337</v>
      </c>
      <c r="H712" s="8">
        <v>0.70138888888888884</v>
      </c>
      <c r="I712" s="7">
        <v>46</v>
      </c>
      <c r="J712" s="7">
        <v>41</v>
      </c>
      <c r="K712" s="7">
        <v>5</v>
      </c>
      <c r="L712" s="7">
        <v>89.130434782608702</v>
      </c>
      <c r="M712" s="1" t="e">
        <f>VLOOKUP(Tabla18[[#This Row],[COD]],Circuitos[],2,0)</f>
        <v>#N/A</v>
      </c>
    </row>
    <row r="713" spans="1:13">
      <c r="A713" s="9" t="str">
        <f>Tabla18[[#This Row],[DIA]]&amp;"-"&amp;Tabla18[[#This Row],[NUM]]</f>
        <v>45809-1313</v>
      </c>
      <c r="B713" s="6">
        <v>45809</v>
      </c>
      <c r="C713" s="7" t="s">
        <v>147</v>
      </c>
      <c r="D713" s="7" t="s">
        <v>22</v>
      </c>
      <c r="E713" s="7" t="s">
        <v>181</v>
      </c>
      <c r="F713" s="7">
        <v>1313</v>
      </c>
      <c r="G713" s="8">
        <v>0.59375</v>
      </c>
      <c r="H713" s="8">
        <v>0.72569444444444442</v>
      </c>
      <c r="I713" s="7">
        <v>10</v>
      </c>
      <c r="J713" s="7">
        <v>7</v>
      </c>
      <c r="K713" s="7">
        <v>3</v>
      </c>
      <c r="L713" s="7">
        <v>70</v>
      </c>
      <c r="M713" s="1" t="e">
        <f>VLOOKUP(Tabla18[[#This Row],[COD]],Circuitos[],2,0)</f>
        <v>#N/A</v>
      </c>
    </row>
    <row r="714" spans="1:13">
      <c r="A714" s="9" t="str">
        <f>Tabla18[[#This Row],[DIA]]&amp;"-"&amp;Tabla18[[#This Row],[NUM]]</f>
        <v>45809-1862</v>
      </c>
      <c r="B714" s="6">
        <v>45809</v>
      </c>
      <c r="C714" s="7" t="s">
        <v>275</v>
      </c>
      <c r="D714" s="7" t="s">
        <v>13</v>
      </c>
      <c r="E714" s="7" t="s">
        <v>250</v>
      </c>
      <c r="F714" s="7">
        <v>1862</v>
      </c>
      <c r="G714" s="8">
        <v>0.4826388888888889</v>
      </c>
      <c r="H714" s="8">
        <v>0.62847222222222221</v>
      </c>
      <c r="I714" s="7">
        <v>45</v>
      </c>
      <c r="J714" s="7">
        <v>43</v>
      </c>
      <c r="K714" s="7">
        <v>2</v>
      </c>
      <c r="L714" s="7">
        <v>95.555555555555557</v>
      </c>
      <c r="M714" s="1" t="e">
        <f>VLOOKUP(Tabla18[[#This Row],[COD]],Circuitos[],2,0)</f>
        <v>#N/A</v>
      </c>
    </row>
    <row r="715" spans="1:13">
      <c r="A715" s="9" t="str">
        <f>Tabla18[[#This Row],[DIA]]&amp;"-"&amp;Tabla18[[#This Row],[NUM]]</f>
        <v>45809-110</v>
      </c>
      <c r="B715" s="6">
        <v>45809</v>
      </c>
      <c r="C715" s="7" t="s">
        <v>13</v>
      </c>
      <c r="D715" s="7" t="s">
        <v>354</v>
      </c>
      <c r="E715" s="7" t="s">
        <v>355</v>
      </c>
      <c r="F715" s="7">
        <v>110</v>
      </c>
      <c r="G715" s="8">
        <v>0.69097222222222221</v>
      </c>
      <c r="H715" s="8">
        <v>0.94791666666666663</v>
      </c>
      <c r="I715" s="7">
        <v>30</v>
      </c>
      <c r="J715" s="7">
        <v>0</v>
      </c>
      <c r="K715" s="7">
        <v>30</v>
      </c>
      <c r="L715" s="7">
        <v>0</v>
      </c>
      <c r="M715" s="1" t="e">
        <f>VLOOKUP(Tabla18[[#This Row],[COD]],Circuitos[],2,0)</f>
        <v>#N/A</v>
      </c>
    </row>
    <row r="716" spans="1:13">
      <c r="A716" s="9" t="str">
        <f>Tabla18[[#This Row],[DIA]]&amp;"-"&amp;Tabla18[[#This Row],[NUM]]</f>
        <v>45809-833</v>
      </c>
      <c r="B716" s="6">
        <v>45809</v>
      </c>
      <c r="C716" s="7" t="s">
        <v>13</v>
      </c>
      <c r="D716" s="7" t="s">
        <v>484</v>
      </c>
      <c r="E716" s="7" t="s">
        <v>250</v>
      </c>
      <c r="F716" s="7">
        <v>833</v>
      </c>
      <c r="G716" s="8">
        <v>0.44444444444444442</v>
      </c>
      <c r="H716" s="8">
        <v>0.63541666666666663</v>
      </c>
      <c r="I716" s="7">
        <v>45</v>
      </c>
      <c r="J716" s="7">
        <v>12</v>
      </c>
      <c r="K716" s="7">
        <v>33</v>
      </c>
      <c r="L716" s="7">
        <v>26.666666666666668</v>
      </c>
      <c r="M716" s="1" t="e">
        <f>VLOOKUP(Tabla18[[#This Row],[COD]],Circuitos[],2,0)</f>
        <v>#N/A</v>
      </c>
    </row>
    <row r="717" spans="1:13">
      <c r="A717" s="9" t="str">
        <f>Tabla18[[#This Row],[DIA]]&amp;"-"&amp;Tabla18[[#This Row],[NUM]]</f>
        <v>45809-1805</v>
      </c>
      <c r="B717" s="6">
        <v>45809</v>
      </c>
      <c r="C717" s="7" t="s">
        <v>13</v>
      </c>
      <c r="D717" s="7" t="s">
        <v>484</v>
      </c>
      <c r="E717" s="7" t="s">
        <v>548</v>
      </c>
      <c r="F717" s="7">
        <v>1805</v>
      </c>
      <c r="G717" s="8">
        <v>0.53125</v>
      </c>
      <c r="H717" s="8">
        <v>0.71527777777777779</v>
      </c>
      <c r="I717" s="7">
        <v>50</v>
      </c>
      <c r="J717" s="7">
        <v>0</v>
      </c>
      <c r="K717" s="7">
        <v>50</v>
      </c>
      <c r="L717" s="7">
        <v>0</v>
      </c>
      <c r="M717" s="1" t="e">
        <f>VLOOKUP(Tabla18[[#This Row],[COD]],Circuitos[],2,0)</f>
        <v>#N/A</v>
      </c>
    </row>
    <row r="718" spans="1:13">
      <c r="A718" s="9" t="str">
        <f>Tabla18[[#This Row],[DIA]]&amp;"-"&amp;Tabla18[[#This Row],[NUM]]</f>
        <v>45809-871</v>
      </c>
      <c r="B718" s="6">
        <v>45809</v>
      </c>
      <c r="C718" s="7" t="s">
        <v>13</v>
      </c>
      <c r="D718" s="7" t="s">
        <v>223</v>
      </c>
      <c r="E718" s="7" t="s">
        <v>250</v>
      </c>
      <c r="F718" s="7">
        <v>871</v>
      </c>
      <c r="G718" s="8">
        <v>0.48958333333333331</v>
      </c>
      <c r="H718" s="8">
        <v>0.62152777777777779</v>
      </c>
      <c r="I718" s="7">
        <v>45</v>
      </c>
      <c r="J718" s="7">
        <v>45</v>
      </c>
      <c r="K718" s="7">
        <v>0</v>
      </c>
      <c r="L718" s="7">
        <v>100</v>
      </c>
      <c r="M718" s="1" t="e">
        <f>VLOOKUP(Tabla18[[#This Row],[COD]],Circuitos[],2,0)</f>
        <v>#N/A</v>
      </c>
    </row>
    <row r="719" spans="1:13">
      <c r="A719" s="9" t="str">
        <f>Tabla18[[#This Row],[DIA]]&amp;"-"&amp;Tabla18[[#This Row],[NUM]]</f>
        <v>45809-1858</v>
      </c>
      <c r="B719" s="6">
        <v>45809</v>
      </c>
      <c r="C719" s="7" t="s">
        <v>13</v>
      </c>
      <c r="D719" s="7" t="s">
        <v>147</v>
      </c>
      <c r="E719" s="7" t="s">
        <v>181</v>
      </c>
      <c r="F719" s="7">
        <v>1858</v>
      </c>
      <c r="G719" s="8">
        <v>0.49652777777777779</v>
      </c>
      <c r="H719" s="8">
        <v>0.71527777777777779</v>
      </c>
      <c r="I719" s="7">
        <v>50</v>
      </c>
      <c r="J719" s="7">
        <v>50</v>
      </c>
      <c r="K719" s="7">
        <v>0</v>
      </c>
      <c r="L719" s="7">
        <v>100</v>
      </c>
      <c r="M719" s="1" t="e">
        <f>VLOOKUP(Tabla18[[#This Row],[COD]],Circuitos[],2,0)</f>
        <v>#N/A</v>
      </c>
    </row>
    <row r="720" spans="1:13">
      <c r="A720" s="9" t="str">
        <f>Tabla18[[#This Row],[DIA]]&amp;"-"&amp;Tabla18[[#This Row],[NUM]]</f>
        <v>45809-669</v>
      </c>
      <c r="B720" s="6">
        <v>45809</v>
      </c>
      <c r="C720" s="7" t="s">
        <v>13</v>
      </c>
      <c r="D720" s="7" t="s">
        <v>541</v>
      </c>
      <c r="E720" s="7" t="s">
        <v>250</v>
      </c>
      <c r="F720" s="7">
        <v>669</v>
      </c>
      <c r="G720" s="8">
        <v>0.49305555555555558</v>
      </c>
      <c r="H720" s="8">
        <v>0.58333333333333337</v>
      </c>
      <c r="I720" s="7">
        <v>45</v>
      </c>
      <c r="J720" s="7">
        <v>16</v>
      </c>
      <c r="K720" s="7">
        <v>29</v>
      </c>
      <c r="L720" s="7">
        <v>35.555555555555557</v>
      </c>
      <c r="M720" s="1" t="e">
        <f>VLOOKUP(Tabla18[[#This Row],[COD]],Circuitos[],2,0)</f>
        <v>#N/A</v>
      </c>
    </row>
    <row r="721" spans="1:13">
      <c r="A721" s="9" t="str">
        <f>Tabla18[[#This Row],[DIA]]&amp;"-"&amp;Tabla18[[#This Row],[NUM]]</f>
        <v>45809-573</v>
      </c>
      <c r="B721" s="6">
        <v>45809</v>
      </c>
      <c r="C721" s="7" t="s">
        <v>13</v>
      </c>
      <c r="D721" s="7" t="s">
        <v>346</v>
      </c>
      <c r="E721" s="7" t="s">
        <v>250</v>
      </c>
      <c r="F721" s="7">
        <v>573</v>
      </c>
      <c r="G721" s="8">
        <v>0.4826388888888889</v>
      </c>
      <c r="H721" s="8">
        <v>0.56597222222222221</v>
      </c>
      <c r="I721" s="7">
        <v>45</v>
      </c>
      <c r="J721" s="7">
        <v>44</v>
      </c>
      <c r="K721" s="7">
        <v>1</v>
      </c>
      <c r="L721" s="7">
        <v>97.777777777777771</v>
      </c>
      <c r="M721" s="1" t="e">
        <f>VLOOKUP(Tabla18[[#This Row],[COD]],Circuitos[],2,0)</f>
        <v>#N/A</v>
      </c>
    </row>
    <row r="722" spans="1:13">
      <c r="A722" s="9" t="str">
        <f>Tabla18[[#This Row],[DIA]]&amp;"-"&amp;Tabla18[[#This Row],[NUM]]</f>
        <v>45809-787</v>
      </c>
      <c r="B722" s="6">
        <v>45809</v>
      </c>
      <c r="C722" s="7" t="s">
        <v>13</v>
      </c>
      <c r="D722" s="7" t="s">
        <v>358</v>
      </c>
      <c r="E722" s="7" t="s">
        <v>278</v>
      </c>
      <c r="F722" s="7">
        <v>787</v>
      </c>
      <c r="G722" s="8">
        <v>0.61805555555555558</v>
      </c>
      <c r="H722" s="8">
        <v>0.82291666666666663</v>
      </c>
      <c r="I722" s="7">
        <v>45</v>
      </c>
      <c r="J722" s="7">
        <v>12</v>
      </c>
      <c r="K722" s="7">
        <v>33</v>
      </c>
      <c r="L722" s="7">
        <v>26.666666666666668</v>
      </c>
      <c r="M722" s="1" t="str">
        <f>VLOOKUP(Tabla18[[#This Row],[COD]],Circuitos[],2,0)</f>
        <v>Rumania, Transilvania, Cárpatos y Bucovina</v>
      </c>
    </row>
    <row r="723" spans="1:13">
      <c r="A723" s="9" t="str">
        <f>Tabla18[[#This Row],[DIA]]&amp;"-"&amp;Tabla18[[#This Row],[NUM]]</f>
        <v>45809-807</v>
      </c>
      <c r="B723" s="6">
        <v>45809</v>
      </c>
      <c r="C723" s="7" t="s">
        <v>13</v>
      </c>
      <c r="D723" s="7" t="s">
        <v>236</v>
      </c>
      <c r="E723" s="7" t="s">
        <v>250</v>
      </c>
      <c r="F723" s="7">
        <v>807</v>
      </c>
      <c r="G723" s="8">
        <v>0.36458333333333331</v>
      </c>
      <c r="H723" s="8">
        <v>0.4861111111111111</v>
      </c>
      <c r="I723" s="7">
        <v>45</v>
      </c>
      <c r="J723" s="7">
        <v>45</v>
      </c>
      <c r="K723" s="7">
        <v>0</v>
      </c>
      <c r="L723" s="7">
        <v>100</v>
      </c>
      <c r="M723" s="1" t="e">
        <f>VLOOKUP(Tabla18[[#This Row],[COD]],Circuitos[],2,0)</f>
        <v>#N/A</v>
      </c>
    </row>
    <row r="724" spans="1:13">
      <c r="A724" s="9" t="str">
        <f>Tabla18[[#This Row],[DIA]]&amp;"-"&amp;Tabla18[[#This Row],[NUM]]</f>
        <v>45809-572</v>
      </c>
      <c r="B724" s="6">
        <v>45809</v>
      </c>
      <c r="C724" s="7" t="s">
        <v>346</v>
      </c>
      <c r="D724" s="7" t="s">
        <v>13</v>
      </c>
      <c r="E724" s="7" t="s">
        <v>250</v>
      </c>
      <c r="F724" s="7">
        <v>572</v>
      </c>
      <c r="G724" s="8">
        <v>0.52777777777777779</v>
      </c>
      <c r="H724" s="8">
        <v>0.61458333333333337</v>
      </c>
      <c r="I724" s="7">
        <v>45</v>
      </c>
      <c r="J724" s="7">
        <v>45</v>
      </c>
      <c r="K724" s="7">
        <v>0</v>
      </c>
      <c r="L724" s="7">
        <v>100</v>
      </c>
      <c r="M724" s="1" t="e">
        <f>VLOOKUP(Tabla18[[#This Row],[COD]],Circuitos[],2,0)</f>
        <v>#N/A</v>
      </c>
    </row>
    <row r="725" spans="1:13">
      <c r="A725" s="9" t="str">
        <f>Tabla18[[#This Row],[DIA]]&amp;"-"&amp;Tabla18[[#This Row],[NUM]]</f>
        <v>45809-954</v>
      </c>
      <c r="B725" s="6">
        <v>45809</v>
      </c>
      <c r="C725" s="7" t="s">
        <v>348</v>
      </c>
      <c r="D725" s="7" t="s">
        <v>13</v>
      </c>
      <c r="E725" s="7" t="s">
        <v>250</v>
      </c>
      <c r="F725" s="7">
        <v>954</v>
      </c>
      <c r="G725" s="8">
        <v>0.625</v>
      </c>
      <c r="H725" s="8">
        <v>0.78125</v>
      </c>
      <c r="I725" s="7">
        <v>45</v>
      </c>
      <c r="J725" s="7">
        <v>33</v>
      </c>
      <c r="K725" s="7">
        <v>12</v>
      </c>
      <c r="L725" s="7">
        <v>73.333333333333329</v>
      </c>
      <c r="M725" s="1" t="e">
        <f>VLOOKUP(Tabla18[[#This Row],[COD]],Circuitos[],2,0)</f>
        <v>#N/A</v>
      </c>
    </row>
    <row r="726" spans="1:13">
      <c r="A726" s="9" t="str">
        <f>Tabla18[[#This Row],[DIA]]&amp;"-"&amp;Tabla18[[#This Row],[NUM]]</f>
        <v>45809-788</v>
      </c>
      <c r="B726" s="6">
        <v>45809</v>
      </c>
      <c r="C726" s="7" t="s">
        <v>358</v>
      </c>
      <c r="D726" s="7" t="s">
        <v>37</v>
      </c>
      <c r="E726" s="7" t="s">
        <v>278</v>
      </c>
      <c r="F726" s="7">
        <v>788</v>
      </c>
      <c r="G726" s="8">
        <v>0.86458333333333337</v>
      </c>
      <c r="H726" s="8">
        <v>0.97916666666666663</v>
      </c>
      <c r="I726" s="7">
        <v>45</v>
      </c>
      <c r="J726" s="7">
        <v>45</v>
      </c>
      <c r="K726" s="7">
        <v>0</v>
      </c>
      <c r="L726" s="7">
        <v>100</v>
      </c>
      <c r="M726" s="1" t="e">
        <f>VLOOKUP(Tabla18[[#This Row],[COD]],Circuitos[],2,0)</f>
        <v>#N/A</v>
      </c>
    </row>
    <row r="727" spans="1:13">
      <c r="A727" s="9" t="str">
        <f>Tabla18[[#This Row],[DIA]]&amp;"-"&amp;Tabla18[[#This Row],[NUM]]</f>
        <v>45809-1854</v>
      </c>
      <c r="B727" s="6">
        <v>45809</v>
      </c>
      <c r="C727" s="7" t="s">
        <v>241</v>
      </c>
      <c r="D727" s="7" t="s">
        <v>13</v>
      </c>
      <c r="E727" s="7" t="s">
        <v>250</v>
      </c>
      <c r="F727" s="7">
        <v>1854</v>
      </c>
      <c r="G727" s="8">
        <v>0.73611111111111116</v>
      </c>
      <c r="H727" s="8">
        <v>0.86111111111111116</v>
      </c>
      <c r="I727" s="7">
        <v>36</v>
      </c>
      <c r="J727" s="7">
        <v>10</v>
      </c>
      <c r="K727" s="7">
        <v>26</v>
      </c>
      <c r="L727" s="7">
        <v>27.777777777777779</v>
      </c>
      <c r="M727" s="1" t="e">
        <f>VLOOKUP(Tabla18[[#This Row],[COD]],Circuitos[],2,0)</f>
        <v>#N/A</v>
      </c>
    </row>
    <row r="728" spans="1:13">
      <c r="A728" s="9" t="str">
        <f>Tabla18[[#This Row],[DIA]]&amp;"-"&amp;Tabla18[[#This Row],[NUM]]</f>
        <v>45809-683</v>
      </c>
      <c r="B728" s="6">
        <v>45809</v>
      </c>
      <c r="C728" s="7" t="s">
        <v>291</v>
      </c>
      <c r="D728" s="7" t="s">
        <v>36</v>
      </c>
      <c r="E728" s="7" t="s">
        <v>292</v>
      </c>
      <c r="F728" s="7">
        <v>683</v>
      </c>
      <c r="G728" s="8">
        <v>0.45833333333333331</v>
      </c>
      <c r="H728" s="8">
        <v>0.56944444444444442</v>
      </c>
      <c r="I728" s="7">
        <v>12</v>
      </c>
      <c r="J728" s="7">
        <v>12</v>
      </c>
      <c r="K728" s="7">
        <v>0</v>
      </c>
      <c r="L728" s="7">
        <v>100</v>
      </c>
      <c r="M728" s="1" t="e">
        <f>VLOOKUP(Tabla18[[#This Row],[COD]],Circuitos[],2,0)</f>
        <v>#N/A</v>
      </c>
    </row>
    <row r="729" spans="1:13">
      <c r="A729" s="9" t="str">
        <f>Tabla18[[#This Row],[DIA]]&amp;"-"&amp;Tabla18[[#This Row],[NUM]]</f>
        <v>45809-685</v>
      </c>
      <c r="B729" s="6">
        <v>45809</v>
      </c>
      <c r="C729" s="7" t="s">
        <v>291</v>
      </c>
      <c r="D729" s="7" t="s">
        <v>13</v>
      </c>
      <c r="E729" s="7" t="s">
        <v>292</v>
      </c>
      <c r="F729" s="7">
        <v>685</v>
      </c>
      <c r="G729" s="8">
        <v>0.54861111111111116</v>
      </c>
      <c r="H729" s="8">
        <v>0.68055555555555558</v>
      </c>
      <c r="I729" s="7">
        <v>17</v>
      </c>
      <c r="J729" s="7">
        <v>9</v>
      </c>
      <c r="K729" s="7">
        <v>8</v>
      </c>
      <c r="L729" s="7">
        <v>52.941176470588232</v>
      </c>
      <c r="M729" s="1" t="e">
        <f>VLOOKUP(Tabla18[[#This Row],[COD]],Circuitos[],2,0)</f>
        <v>#N/A</v>
      </c>
    </row>
    <row r="730" spans="1:13">
      <c r="A730" s="9" t="str">
        <f>Tabla18[[#This Row],[DIA]]&amp;"-"&amp;Tabla18[[#This Row],[NUM]]</f>
        <v>45809-776</v>
      </c>
      <c r="B730" s="6">
        <v>45809</v>
      </c>
      <c r="C730" s="7" t="s">
        <v>375</v>
      </c>
      <c r="D730" s="7" t="s">
        <v>13</v>
      </c>
      <c r="E730" s="7" t="s">
        <v>278</v>
      </c>
      <c r="F730" s="7">
        <v>776</v>
      </c>
      <c r="G730" s="8">
        <v>0.46180555555555558</v>
      </c>
      <c r="H730" s="8">
        <v>0.57638888888888884</v>
      </c>
      <c r="I730" s="7">
        <v>45</v>
      </c>
      <c r="J730" s="7">
        <v>24</v>
      </c>
      <c r="K730" s="7">
        <v>21</v>
      </c>
      <c r="L730" s="7">
        <v>53.333333333333336</v>
      </c>
      <c r="M730" s="1" t="e">
        <f>VLOOKUP(Tabla18[[#This Row],[COD]],Circuitos[],2,0)</f>
        <v>#N/A</v>
      </c>
    </row>
    <row r="731" spans="1:13">
      <c r="A731" s="9" t="str">
        <f>Tabla18[[#This Row],[DIA]]&amp;"-"&amp;Tabla18[[#This Row],[NUM]]</f>
        <v>45809-362</v>
      </c>
      <c r="B731" s="6">
        <v>45809</v>
      </c>
      <c r="C731" s="7" t="s">
        <v>301</v>
      </c>
      <c r="D731" s="7" t="s">
        <v>291</v>
      </c>
      <c r="E731" s="7" t="s">
        <v>292</v>
      </c>
      <c r="F731" s="7">
        <v>362</v>
      </c>
      <c r="G731" s="8">
        <v>0.2361111111111111</v>
      </c>
      <c r="H731" s="8">
        <v>0.27083333333333331</v>
      </c>
      <c r="I731" s="7">
        <v>12</v>
      </c>
      <c r="J731" s="7">
        <v>12</v>
      </c>
      <c r="K731" s="7">
        <v>0</v>
      </c>
      <c r="L731" s="7">
        <v>100</v>
      </c>
      <c r="M731" s="1" t="e">
        <f>VLOOKUP(Tabla18[[#This Row],[COD]],Circuitos[],2,0)</f>
        <v>#N/A</v>
      </c>
    </row>
    <row r="732" spans="1:13">
      <c r="A732" s="9" t="str">
        <f>Tabla18[[#This Row],[DIA]]&amp;"-"&amp;Tabla18[[#This Row],[NUM]]</f>
        <v>45809-312</v>
      </c>
      <c r="B732" s="6">
        <v>45809</v>
      </c>
      <c r="C732" s="7" t="s">
        <v>301</v>
      </c>
      <c r="D732" s="7" t="s">
        <v>291</v>
      </c>
      <c r="E732" s="7" t="s">
        <v>292</v>
      </c>
      <c r="F732" s="7">
        <v>312</v>
      </c>
      <c r="G732" s="8">
        <v>0.4201388888888889</v>
      </c>
      <c r="H732" s="8">
        <v>0.4548611111111111</v>
      </c>
      <c r="I732" s="7">
        <v>17</v>
      </c>
      <c r="J732" s="7">
        <v>9</v>
      </c>
      <c r="K732" s="7">
        <v>8</v>
      </c>
      <c r="L732" s="7">
        <v>52.941176470588232</v>
      </c>
      <c r="M732" s="1" t="e">
        <f>VLOOKUP(Tabla18[[#This Row],[COD]],Circuitos[],2,0)</f>
        <v>#N/A</v>
      </c>
    </row>
    <row r="733" spans="1:13">
      <c r="A733" s="9" t="str">
        <f>Tabla18[[#This Row],[DIA]]&amp;"-"&amp;Tabla18[[#This Row],[NUM]]</f>
        <v>45809-898</v>
      </c>
      <c r="B733" s="6">
        <v>45809</v>
      </c>
      <c r="C733" s="7" t="s">
        <v>350</v>
      </c>
      <c r="D733" s="7" t="s">
        <v>13</v>
      </c>
      <c r="E733" s="7" t="s">
        <v>278</v>
      </c>
      <c r="F733" s="7">
        <v>898</v>
      </c>
      <c r="G733" s="8">
        <v>0.33333333333333331</v>
      </c>
      <c r="H733" s="8">
        <v>0.52083333333333337</v>
      </c>
      <c r="I733" s="7">
        <v>80</v>
      </c>
      <c r="J733" s="7">
        <v>22</v>
      </c>
      <c r="K733" s="7">
        <v>58</v>
      </c>
      <c r="L733" s="7">
        <v>27.5</v>
      </c>
      <c r="M733" s="1" t="e">
        <f>VLOOKUP(Tabla18[[#This Row],[COD]],Circuitos[],2,0)</f>
        <v>#N/A</v>
      </c>
    </row>
    <row r="734" spans="1:13">
      <c r="A734" s="9" t="str">
        <f>Tabla18[[#This Row],[DIA]]&amp;"-"&amp;Tabla18[[#This Row],[NUM]]</f>
        <v>45809-1302</v>
      </c>
      <c r="B734" s="6">
        <v>45809</v>
      </c>
      <c r="C734" s="7" t="s">
        <v>22</v>
      </c>
      <c r="D734" s="7" t="s">
        <v>147</v>
      </c>
      <c r="E734" s="7" t="s">
        <v>181</v>
      </c>
      <c r="F734" s="7">
        <v>1302</v>
      </c>
      <c r="G734" s="8">
        <v>0.4826388888888889</v>
      </c>
      <c r="H734" s="8">
        <v>0.69097222222222221</v>
      </c>
      <c r="I734" s="7">
        <v>10</v>
      </c>
      <c r="J734" s="7">
        <v>10</v>
      </c>
      <c r="K734" s="7">
        <v>0</v>
      </c>
      <c r="L734" s="7">
        <v>100</v>
      </c>
      <c r="M734" s="1" t="e">
        <f>VLOOKUP(Tabla18[[#This Row],[COD]],Circuitos[],2,0)</f>
        <v>#N/A</v>
      </c>
    </row>
    <row r="735" spans="1:13">
      <c r="A735" s="9" t="str">
        <f>Tabla18[[#This Row],[DIA]]&amp;"-"&amp;Tabla18[[#This Row],[NUM]]</f>
        <v>45809-437</v>
      </c>
      <c r="B735" s="6">
        <v>45809</v>
      </c>
      <c r="C735" s="7" t="s">
        <v>394</v>
      </c>
      <c r="D735" s="7" t="s">
        <v>36</v>
      </c>
      <c r="E735" s="7" t="s">
        <v>395</v>
      </c>
      <c r="F735" s="7">
        <v>437</v>
      </c>
      <c r="G735" s="8">
        <v>0.3888888888888889</v>
      </c>
      <c r="H735" s="8">
        <v>0.52083333333333337</v>
      </c>
      <c r="I735" s="7">
        <v>10</v>
      </c>
      <c r="J735" s="7">
        <v>7</v>
      </c>
      <c r="K735" s="7">
        <v>3</v>
      </c>
      <c r="L735" s="7">
        <v>70</v>
      </c>
      <c r="M735" s="1" t="e">
        <f>VLOOKUP(Tabla18[[#This Row],[COD]],Circuitos[],2,0)</f>
        <v>#N/A</v>
      </c>
    </row>
    <row r="736" spans="1:13">
      <c r="A736" s="9" t="str">
        <f>Tabla18[[#This Row],[DIA]]&amp;"-"&amp;Tabla18[[#This Row],[NUM]]</f>
        <v>45809-433</v>
      </c>
      <c r="B736" s="6">
        <v>45809</v>
      </c>
      <c r="C736" s="7" t="s">
        <v>394</v>
      </c>
      <c r="D736" s="7" t="s">
        <v>13</v>
      </c>
      <c r="E736" s="7" t="s">
        <v>395</v>
      </c>
      <c r="F736" s="7">
        <v>433</v>
      </c>
      <c r="G736" s="8">
        <v>0.44444444444444442</v>
      </c>
      <c r="H736" s="8">
        <v>0.60763888888888884</v>
      </c>
      <c r="I736" s="7">
        <v>26</v>
      </c>
      <c r="J736" s="7">
        <v>25</v>
      </c>
      <c r="K736" s="7">
        <v>1</v>
      </c>
      <c r="L736" s="7">
        <v>96.15384615384616</v>
      </c>
      <c r="M736" s="1" t="e">
        <f>VLOOKUP(Tabla18[[#This Row],[COD]],Circuitos[],2,0)</f>
        <v>#N/A</v>
      </c>
    </row>
    <row r="737" spans="1:13">
      <c r="A737" s="9" t="str">
        <f>Tabla18[[#This Row],[DIA]]&amp;"-"&amp;Tabla18[[#This Row],[NUM]]</f>
        <v>45810-920</v>
      </c>
      <c r="B737" s="6">
        <v>45810</v>
      </c>
      <c r="C737" s="7" t="s">
        <v>185</v>
      </c>
      <c r="D737" s="7" t="s">
        <v>13</v>
      </c>
      <c r="E737" s="7" t="s">
        <v>186</v>
      </c>
      <c r="F737" s="7">
        <v>920</v>
      </c>
      <c r="G737" s="8">
        <v>0.63888888888888884</v>
      </c>
      <c r="H737" s="8">
        <v>0.78125</v>
      </c>
      <c r="I737" s="7">
        <v>30</v>
      </c>
      <c r="J737" s="7">
        <v>30</v>
      </c>
      <c r="K737" s="7">
        <v>0</v>
      </c>
      <c r="L737" s="7">
        <v>100</v>
      </c>
      <c r="M737" s="1" t="e">
        <f>VLOOKUP(Tabla18[[#This Row],[COD]],Circuitos[],2,0)</f>
        <v>#N/A</v>
      </c>
    </row>
    <row r="738" spans="1:13">
      <c r="A738" s="9" t="str">
        <f>Tabla18[[#This Row],[DIA]]&amp;"-"&amp;Tabla18[[#This Row],[NUM]]</f>
        <v>45810-896</v>
      </c>
      <c r="B738" s="6">
        <v>45810</v>
      </c>
      <c r="C738" s="7" t="s">
        <v>484</v>
      </c>
      <c r="D738" s="7" t="s">
        <v>543</v>
      </c>
      <c r="E738" s="7" t="s">
        <v>548</v>
      </c>
      <c r="F738" s="7">
        <v>896</v>
      </c>
      <c r="G738" s="8">
        <v>6.9444444444444441E-3</v>
      </c>
      <c r="H738" s="8">
        <v>0.15972222222222221</v>
      </c>
      <c r="I738" s="7">
        <v>50</v>
      </c>
      <c r="J738" s="7">
        <v>0</v>
      </c>
      <c r="K738" s="7">
        <v>50</v>
      </c>
      <c r="L738" s="7">
        <v>0</v>
      </c>
      <c r="M738" s="1" t="e">
        <f>VLOOKUP(Tabla18[[#This Row],[COD]],Circuitos[],2,0)</f>
        <v>#N/A</v>
      </c>
    </row>
    <row r="739" spans="1:13">
      <c r="A739" s="9" t="str">
        <f>Tabla18[[#This Row],[DIA]]&amp;"-"&amp;Tabla18[[#This Row],[NUM]]</f>
        <v>45810-3712</v>
      </c>
      <c r="B739" s="6">
        <v>45810</v>
      </c>
      <c r="C739" s="7" t="s">
        <v>37</v>
      </c>
      <c r="D739" s="7" t="s">
        <v>201</v>
      </c>
      <c r="E739" s="7" t="s">
        <v>202</v>
      </c>
      <c r="F739" s="7">
        <v>3712</v>
      </c>
      <c r="G739" s="8">
        <v>0.70486111111111116</v>
      </c>
      <c r="H739" s="8">
        <v>0.78125</v>
      </c>
      <c r="I739" s="7">
        <v>12</v>
      </c>
      <c r="J739" s="7">
        <v>12</v>
      </c>
      <c r="K739" s="7">
        <v>0</v>
      </c>
      <c r="L739" s="7">
        <v>100</v>
      </c>
      <c r="M739" s="1" t="e">
        <f>VLOOKUP(Tabla18[[#This Row],[COD]],Circuitos[],2,0)</f>
        <v>#N/A</v>
      </c>
    </row>
    <row r="740" spans="1:13">
      <c r="A740" s="9" t="str">
        <f>Tabla18[[#This Row],[DIA]]&amp;"-"&amp;Tabla18[[#This Row],[NUM]]</f>
        <v>45810-1001</v>
      </c>
      <c r="B740" s="6">
        <v>45810</v>
      </c>
      <c r="C740" s="7" t="s">
        <v>173</v>
      </c>
      <c r="D740" s="7" t="s">
        <v>13</v>
      </c>
      <c r="E740" s="7" t="s">
        <v>174</v>
      </c>
      <c r="F740" s="7">
        <v>1001</v>
      </c>
      <c r="G740" s="8">
        <v>0.3125</v>
      </c>
      <c r="H740" s="8">
        <v>0.4861111111111111</v>
      </c>
      <c r="I740" s="7">
        <v>10</v>
      </c>
      <c r="J740" s="7">
        <v>0</v>
      </c>
      <c r="K740" s="7">
        <v>10</v>
      </c>
      <c r="L740" s="7">
        <v>0</v>
      </c>
      <c r="M740" s="1" t="e">
        <f>VLOOKUP(Tabla18[[#This Row],[COD]],Circuitos[],2,0)</f>
        <v>#N/A</v>
      </c>
    </row>
    <row r="741" spans="1:13">
      <c r="A741" s="9" t="str">
        <f>Tabla18[[#This Row],[DIA]]&amp;"-"&amp;Tabla18[[#This Row],[NUM]]</f>
        <v>45810-730</v>
      </c>
      <c r="B741" s="6">
        <v>45810</v>
      </c>
      <c r="C741" s="7" t="s">
        <v>547</v>
      </c>
      <c r="D741" s="7" t="s">
        <v>394</v>
      </c>
      <c r="E741" s="7" t="s">
        <v>395</v>
      </c>
      <c r="F741" s="7">
        <v>730</v>
      </c>
      <c r="G741" s="8">
        <v>0.22916666666666666</v>
      </c>
      <c r="H741" s="8">
        <v>0.30902777777777779</v>
      </c>
      <c r="I741" s="7">
        <v>46</v>
      </c>
      <c r="J741" s="7">
        <v>10</v>
      </c>
      <c r="K741" s="7">
        <v>36</v>
      </c>
      <c r="L741" s="7">
        <v>21.739130434782609</v>
      </c>
      <c r="M741" s="1" t="e">
        <f>VLOOKUP(Tabla18[[#This Row],[COD]],Circuitos[],2,0)</f>
        <v>#N/A</v>
      </c>
    </row>
    <row r="742" spans="1:13">
      <c r="A742" s="9" t="str">
        <f>Tabla18[[#This Row],[DIA]]&amp;"-"&amp;Tabla18[[#This Row],[NUM]]</f>
        <v>45810-1003</v>
      </c>
      <c r="B742" s="6">
        <v>45810</v>
      </c>
      <c r="C742" s="7" t="s">
        <v>183</v>
      </c>
      <c r="D742" s="7" t="s">
        <v>173</v>
      </c>
      <c r="E742" s="7" t="s">
        <v>174</v>
      </c>
      <c r="F742" s="7">
        <v>1003</v>
      </c>
      <c r="G742" s="8">
        <v>0.81944444444444442</v>
      </c>
      <c r="H742" s="8">
        <v>0.85416666666666663</v>
      </c>
      <c r="I742" s="7">
        <v>10</v>
      </c>
      <c r="J742" s="7">
        <v>4</v>
      </c>
      <c r="K742" s="7">
        <v>6</v>
      </c>
      <c r="L742" s="7">
        <v>40</v>
      </c>
      <c r="M742" s="1" t="e">
        <f>VLOOKUP(Tabla18[[#This Row],[COD]],Circuitos[],2,0)</f>
        <v>#N/A</v>
      </c>
    </row>
    <row r="743" spans="1:13">
      <c r="A743" s="9" t="str">
        <f>Tabla18[[#This Row],[DIA]]&amp;"-"&amp;Tabla18[[#This Row],[NUM]]</f>
        <v>45810-921</v>
      </c>
      <c r="B743" s="6">
        <v>45810</v>
      </c>
      <c r="C743" s="7" t="s">
        <v>13</v>
      </c>
      <c r="D743" s="7" t="s">
        <v>185</v>
      </c>
      <c r="E743" s="7" t="s">
        <v>186</v>
      </c>
      <c r="F743" s="7">
        <v>921</v>
      </c>
      <c r="G743" s="8">
        <v>0.81597222222222221</v>
      </c>
      <c r="H743" s="8">
        <v>2.0833333333333332E-2</v>
      </c>
      <c r="I743" s="7">
        <v>30</v>
      </c>
      <c r="J743" s="7">
        <v>0</v>
      </c>
      <c r="K743" s="7">
        <v>30</v>
      </c>
      <c r="L743" s="7">
        <v>0</v>
      </c>
      <c r="M743" s="1" t="e">
        <f>VLOOKUP(Tabla18[[#This Row],[COD]],Circuitos[],2,0)</f>
        <v>#N/A</v>
      </c>
    </row>
    <row r="744" spans="1:13">
      <c r="A744" s="9" t="str">
        <f>Tabla18[[#This Row],[DIA]]&amp;"-"&amp;Tabla18[[#This Row],[NUM]]</f>
        <v>45810-1171</v>
      </c>
      <c r="B744" s="6">
        <v>45810</v>
      </c>
      <c r="C744" s="7" t="s">
        <v>13</v>
      </c>
      <c r="D744" s="7" t="s">
        <v>201</v>
      </c>
      <c r="E744" s="7" t="s">
        <v>475</v>
      </c>
      <c r="F744" s="7">
        <v>1171</v>
      </c>
      <c r="G744" s="8">
        <v>0.30555555555555558</v>
      </c>
      <c r="H744" s="8">
        <v>0.40625</v>
      </c>
      <c r="I744" s="7">
        <v>20</v>
      </c>
      <c r="J744" s="7">
        <v>2</v>
      </c>
      <c r="K744" s="7">
        <v>18</v>
      </c>
      <c r="L744" s="7">
        <v>10</v>
      </c>
      <c r="M744" s="1" t="e">
        <f>VLOOKUP(Tabla18[[#This Row],[COD]],Circuitos[],2,0)</f>
        <v>#N/A</v>
      </c>
    </row>
    <row r="745" spans="1:13">
      <c r="A745" s="9" t="str">
        <f>Tabla18[[#This Row],[DIA]]&amp;"-"&amp;Tabla18[[#This Row],[NUM]]</f>
        <v>45810-597</v>
      </c>
      <c r="B745" s="6">
        <v>45810</v>
      </c>
      <c r="C745" s="7" t="s">
        <v>13</v>
      </c>
      <c r="D745" s="7" t="s">
        <v>201</v>
      </c>
      <c r="E745" s="7" t="s">
        <v>250</v>
      </c>
      <c r="F745" s="7">
        <v>597</v>
      </c>
      <c r="G745" s="8">
        <v>0.37847222222222221</v>
      </c>
      <c r="H745" s="8">
        <v>0.47569444444444442</v>
      </c>
      <c r="I745" s="7">
        <v>45</v>
      </c>
      <c r="J745" s="7">
        <v>45</v>
      </c>
      <c r="K745" s="7">
        <v>0</v>
      </c>
      <c r="L745" s="7">
        <v>100</v>
      </c>
      <c r="M745" s="1" t="e">
        <f>VLOOKUP(Tabla18[[#This Row],[COD]],Circuitos[],2,0)</f>
        <v>#N/A</v>
      </c>
    </row>
    <row r="746" spans="1:13">
      <c r="A746" s="9" t="str">
        <f>Tabla18[[#This Row],[DIA]]&amp;"-"&amp;Tabla18[[#This Row],[NUM]]</f>
        <v>45810-1683</v>
      </c>
      <c r="B746" s="6">
        <v>45810</v>
      </c>
      <c r="C746" s="7" t="s">
        <v>13</v>
      </c>
      <c r="D746" s="7" t="s">
        <v>147</v>
      </c>
      <c r="E746" s="7" t="s">
        <v>475</v>
      </c>
      <c r="F746" s="7">
        <v>1683</v>
      </c>
      <c r="G746" s="8">
        <v>0.38194444444444442</v>
      </c>
      <c r="H746" s="8">
        <v>0.57986111111111116</v>
      </c>
      <c r="I746" s="7">
        <v>30</v>
      </c>
      <c r="J746" s="7">
        <v>0</v>
      </c>
      <c r="K746" s="7">
        <v>30</v>
      </c>
      <c r="L746" s="7">
        <v>0</v>
      </c>
      <c r="M746" s="1" t="e">
        <f>VLOOKUP(Tabla18[[#This Row],[COD]],Circuitos[],2,0)</f>
        <v>#N/A</v>
      </c>
    </row>
    <row r="747" spans="1:13">
      <c r="A747" s="9" t="str">
        <f>Tabla18[[#This Row],[DIA]]&amp;"-"&amp;Tabla18[[#This Row],[NUM]]</f>
        <v>45810-1861</v>
      </c>
      <c r="B747" s="6">
        <v>45810</v>
      </c>
      <c r="C747" s="7" t="s">
        <v>13</v>
      </c>
      <c r="D747" s="7" t="s">
        <v>275</v>
      </c>
      <c r="E747" s="7" t="s">
        <v>250</v>
      </c>
      <c r="F747" s="7">
        <v>1861</v>
      </c>
      <c r="G747" s="8">
        <v>0.39583333333333331</v>
      </c>
      <c r="H747" s="8">
        <v>0.4513888888888889</v>
      </c>
      <c r="I747" s="7">
        <v>44</v>
      </c>
      <c r="J747" s="7">
        <v>11</v>
      </c>
      <c r="K747" s="7">
        <v>33</v>
      </c>
      <c r="L747" s="7">
        <v>25</v>
      </c>
      <c r="M747" s="1" t="e">
        <f>VLOOKUP(Tabla18[[#This Row],[COD]],Circuitos[],2,0)</f>
        <v>#N/A</v>
      </c>
    </row>
    <row r="748" spans="1:13">
      <c r="A748" s="9" t="str">
        <f>Tabla18[[#This Row],[DIA]]&amp;"-"&amp;Tabla18[[#This Row],[NUM]]</f>
        <v>45810-1002</v>
      </c>
      <c r="B748" s="6">
        <v>45810</v>
      </c>
      <c r="C748" s="7" t="s">
        <v>13</v>
      </c>
      <c r="D748" s="7" t="s">
        <v>183</v>
      </c>
      <c r="E748" s="7" t="s">
        <v>174</v>
      </c>
      <c r="F748" s="7">
        <v>1002</v>
      </c>
      <c r="G748" s="8">
        <v>0.52777777777777779</v>
      </c>
      <c r="H748" s="8">
        <v>0.77777777777777779</v>
      </c>
      <c r="I748" s="7">
        <v>10</v>
      </c>
      <c r="J748" s="7">
        <v>0</v>
      </c>
      <c r="K748" s="7">
        <v>10</v>
      </c>
      <c r="L748" s="7">
        <v>0</v>
      </c>
      <c r="M748" s="1" t="str">
        <f>VLOOKUP(Tabla18[[#This Row],[COD]],Circuitos[],2,0)</f>
        <v>Programas de Egipto</v>
      </c>
    </row>
    <row r="749" spans="1:13">
      <c r="A749" s="9" t="str">
        <f>Tabla18[[#This Row],[DIA]]&amp;"-"&amp;Tabla18[[#This Row],[NUM]]</f>
        <v>45810-953</v>
      </c>
      <c r="B749" s="6">
        <v>45810</v>
      </c>
      <c r="C749" s="7" t="s">
        <v>13</v>
      </c>
      <c r="D749" s="7" t="s">
        <v>348</v>
      </c>
      <c r="E749" s="7" t="s">
        <v>250</v>
      </c>
      <c r="F749" s="7">
        <v>953</v>
      </c>
      <c r="G749" s="8">
        <v>0.44097222222222221</v>
      </c>
      <c r="H749" s="8">
        <v>0.59722222222222221</v>
      </c>
      <c r="I749" s="7">
        <v>45</v>
      </c>
      <c r="J749" s="7">
        <v>45</v>
      </c>
      <c r="K749" s="7">
        <v>0</v>
      </c>
      <c r="L749" s="7">
        <v>100</v>
      </c>
      <c r="M749" s="1" t="e">
        <f>VLOOKUP(Tabla18[[#This Row],[COD]],Circuitos[],2,0)</f>
        <v>#N/A</v>
      </c>
    </row>
    <row r="750" spans="1:13">
      <c r="A750" s="9" t="str">
        <f>Tabla18[[#This Row],[DIA]]&amp;"-"&amp;Tabla18[[#This Row],[NUM]]</f>
        <v>45810-433</v>
      </c>
      <c r="B750" s="6">
        <v>45810</v>
      </c>
      <c r="C750" s="7" t="s">
        <v>394</v>
      </c>
      <c r="D750" s="7" t="s">
        <v>13</v>
      </c>
      <c r="E750" s="7" t="s">
        <v>395</v>
      </c>
      <c r="F750" s="7">
        <v>433</v>
      </c>
      <c r="G750" s="8">
        <v>0.44444444444444442</v>
      </c>
      <c r="H750" s="8">
        <v>0.60763888888888884</v>
      </c>
      <c r="I750" s="7">
        <v>46</v>
      </c>
      <c r="J750" s="7">
        <v>10</v>
      </c>
      <c r="K750" s="7">
        <v>36</v>
      </c>
      <c r="L750" s="7">
        <v>21.739130434782609</v>
      </c>
      <c r="M750" s="1" t="e">
        <f>VLOOKUP(Tabla18[[#This Row],[COD]],Circuitos[],2,0)</f>
        <v>#N/A</v>
      </c>
    </row>
    <row r="751" spans="1:13">
      <c r="A751" s="9" t="str">
        <f>Tabla18[[#This Row],[DIA]]&amp;"-"&amp;Tabla18[[#This Row],[NUM]]</f>
        <v>45811-59</v>
      </c>
      <c r="B751" s="6">
        <v>45811</v>
      </c>
      <c r="C751" s="7" t="s">
        <v>36</v>
      </c>
      <c r="D751" s="7" t="s">
        <v>252</v>
      </c>
      <c r="E751" s="7" t="s">
        <v>272</v>
      </c>
      <c r="F751" s="7">
        <v>59</v>
      </c>
      <c r="G751" s="8">
        <v>0.24305555555555555</v>
      </c>
      <c r="H751" s="8">
        <v>0.34375</v>
      </c>
      <c r="I751" s="7">
        <v>14</v>
      </c>
      <c r="J751" s="7">
        <v>0</v>
      </c>
      <c r="K751" s="7">
        <v>14</v>
      </c>
      <c r="L751" s="7">
        <v>0</v>
      </c>
      <c r="M751" s="1" t="e">
        <f>VLOOKUP(Tabla18[[#This Row],[COD]],Circuitos[],2,0)</f>
        <v>#N/A</v>
      </c>
    </row>
    <row r="752" spans="1:13">
      <c r="A752" s="9" t="str">
        <f>Tabla18[[#This Row],[DIA]]&amp;"-"&amp;Tabla18[[#This Row],[NUM]]</f>
        <v>45811-77</v>
      </c>
      <c r="B752" s="6">
        <v>45811</v>
      </c>
      <c r="C752" s="7" t="s">
        <v>36</v>
      </c>
      <c r="D752" s="7" t="s">
        <v>252</v>
      </c>
      <c r="E752" s="7" t="s">
        <v>272</v>
      </c>
      <c r="F752" s="7">
        <v>77</v>
      </c>
      <c r="G752" s="8">
        <v>0.4861111111111111</v>
      </c>
      <c r="H752" s="8">
        <v>0.55902777777777779</v>
      </c>
      <c r="I752" s="7">
        <v>14</v>
      </c>
      <c r="J752" s="7">
        <v>0</v>
      </c>
      <c r="K752" s="7">
        <v>14</v>
      </c>
      <c r="L752" s="7">
        <v>0</v>
      </c>
      <c r="M752" s="1" t="e">
        <f>VLOOKUP(Tabla18[[#This Row],[COD]],Circuitos[],2,0)</f>
        <v>#N/A</v>
      </c>
    </row>
    <row r="753" spans="1:13">
      <c r="A753" s="9" t="str">
        <f>Tabla18[[#This Row],[DIA]]&amp;"-"&amp;Tabla18[[#This Row],[NUM]]</f>
        <v>45811-438</v>
      </c>
      <c r="B753" s="6">
        <v>45811</v>
      </c>
      <c r="C753" s="7" t="s">
        <v>36</v>
      </c>
      <c r="D753" s="7" t="s">
        <v>394</v>
      </c>
      <c r="E753" s="7" t="s">
        <v>395</v>
      </c>
      <c r="F753" s="7">
        <v>438</v>
      </c>
      <c r="G753" s="8">
        <v>0.55902777777777779</v>
      </c>
      <c r="H753" s="8">
        <v>0.68402777777777779</v>
      </c>
      <c r="I753" s="7">
        <v>12</v>
      </c>
      <c r="J753" s="7">
        <v>0</v>
      </c>
      <c r="K753" s="7">
        <v>12</v>
      </c>
      <c r="L753" s="7">
        <v>0</v>
      </c>
      <c r="M753" s="1" t="e">
        <f>VLOOKUP(Tabla18[[#This Row],[COD]],Circuitos[],2,0)</f>
        <v>#N/A</v>
      </c>
    </row>
    <row r="754" spans="1:13">
      <c r="A754" s="9" t="str">
        <f>Tabla18[[#This Row],[DIA]]&amp;"-"&amp;Tabla18[[#This Row],[NUM]]</f>
        <v>45811-1827</v>
      </c>
      <c r="B754" s="6">
        <v>45811</v>
      </c>
      <c r="C754" s="7" t="s">
        <v>37</v>
      </c>
      <c r="D754" s="7" t="s">
        <v>196</v>
      </c>
      <c r="E754" s="7" t="s">
        <v>193</v>
      </c>
      <c r="F754" s="7">
        <v>1827</v>
      </c>
      <c r="G754" s="8">
        <v>0.64583333333333337</v>
      </c>
      <c r="H754" s="8">
        <v>0.73611111111111116</v>
      </c>
      <c r="I754" s="7">
        <v>12</v>
      </c>
      <c r="J754" s="7">
        <v>12</v>
      </c>
      <c r="K754" s="7">
        <v>0</v>
      </c>
      <c r="L754" s="7">
        <v>100</v>
      </c>
      <c r="M754" s="1" t="e">
        <f>VLOOKUP(Tabla18[[#This Row],[COD]],Circuitos[],2,0)</f>
        <v>#N/A</v>
      </c>
    </row>
    <row r="755" spans="1:13">
      <c r="A755" s="9" t="str">
        <f>Tabla18[[#This Row],[DIA]]&amp;"-"&amp;Tabla18[[#This Row],[NUM]]</f>
        <v>45811-766</v>
      </c>
      <c r="B755" s="6">
        <v>45811</v>
      </c>
      <c r="C755" s="7" t="s">
        <v>232</v>
      </c>
      <c r="D755" s="7" t="s">
        <v>36</v>
      </c>
      <c r="E755" s="7" t="s">
        <v>278</v>
      </c>
      <c r="F755" s="7">
        <v>766</v>
      </c>
      <c r="G755" s="8">
        <v>0.91319444444444442</v>
      </c>
      <c r="H755" s="8">
        <v>3.472222222222222E-3</v>
      </c>
      <c r="I755" s="7">
        <v>45</v>
      </c>
      <c r="J755" s="7">
        <v>11</v>
      </c>
      <c r="K755" s="7">
        <v>34</v>
      </c>
      <c r="L755" s="7">
        <v>24.444444444444443</v>
      </c>
      <c r="M755" s="1" t="e">
        <f>VLOOKUP(Tabla18[[#This Row],[COD]],Circuitos[],2,0)</f>
        <v>#N/A</v>
      </c>
    </row>
    <row r="756" spans="1:13">
      <c r="A756" s="9" t="str">
        <f>Tabla18[[#This Row],[DIA]]&amp;"-"&amp;Tabla18[[#This Row],[NUM]]</f>
        <v>45811-934</v>
      </c>
      <c r="B756" s="6">
        <v>45811</v>
      </c>
      <c r="C756" s="7" t="s">
        <v>209</v>
      </c>
      <c r="D756" s="7" t="s">
        <v>13</v>
      </c>
      <c r="E756" s="7" t="s">
        <v>250</v>
      </c>
      <c r="F756" s="7">
        <v>934</v>
      </c>
      <c r="G756" s="8">
        <v>0.52430555555555558</v>
      </c>
      <c r="H756" s="8">
        <v>0.65277777777777779</v>
      </c>
      <c r="I756" s="7">
        <v>45</v>
      </c>
      <c r="J756" s="7">
        <v>45</v>
      </c>
      <c r="K756" s="7">
        <v>0</v>
      </c>
      <c r="L756" s="7">
        <v>100</v>
      </c>
      <c r="M756" s="1" t="e">
        <f>VLOOKUP(Tabla18[[#This Row],[COD]],Circuitos[],2,0)</f>
        <v>#N/A</v>
      </c>
    </row>
    <row r="757" spans="1:13">
      <c r="A757" s="9" t="str">
        <f>Tabla18[[#This Row],[DIA]]&amp;"-"&amp;Tabla18[[#This Row],[NUM]]</f>
        <v>45811-1916</v>
      </c>
      <c r="B757" s="6">
        <v>45811</v>
      </c>
      <c r="C757" s="7" t="s">
        <v>313</v>
      </c>
      <c r="D757" s="7" t="s">
        <v>13</v>
      </c>
      <c r="E757" s="7" t="s">
        <v>250</v>
      </c>
      <c r="F757" s="7">
        <v>1916</v>
      </c>
      <c r="G757" s="8">
        <v>0.50347222222222221</v>
      </c>
      <c r="H757" s="8">
        <v>0.66666666666666663</v>
      </c>
      <c r="I757" s="7">
        <v>45</v>
      </c>
      <c r="J757" s="7">
        <v>45</v>
      </c>
      <c r="K757" s="7">
        <v>0</v>
      </c>
      <c r="L757" s="7">
        <v>100</v>
      </c>
      <c r="M757" s="1" t="e">
        <f>VLOOKUP(Tabla18[[#This Row],[COD]],Circuitos[],2,0)</f>
        <v>#N/A</v>
      </c>
    </row>
    <row r="758" spans="1:13">
      <c r="A758" s="9" t="str">
        <f>Tabla18[[#This Row],[DIA]]&amp;"-"&amp;Tabla18[[#This Row],[NUM]]</f>
        <v>45811-1731</v>
      </c>
      <c r="B758" s="6">
        <v>45811</v>
      </c>
      <c r="C758" s="7" t="s">
        <v>252</v>
      </c>
      <c r="D758" s="7" t="s">
        <v>232</v>
      </c>
      <c r="E758" s="7" t="s">
        <v>272</v>
      </c>
      <c r="F758" s="7">
        <v>1731</v>
      </c>
      <c r="G758" s="8">
        <v>0.40277777777777779</v>
      </c>
      <c r="H758" s="8">
        <v>0.4548611111111111</v>
      </c>
      <c r="I758" s="7">
        <v>26</v>
      </c>
      <c r="J758" s="7">
        <v>6</v>
      </c>
      <c r="K758" s="7">
        <v>20</v>
      </c>
      <c r="L758" s="7">
        <v>23.076923076923077</v>
      </c>
      <c r="M758" s="1" t="e">
        <f>VLOOKUP(Tabla18[[#This Row],[COD]],Circuitos[],2,0)</f>
        <v>#N/A</v>
      </c>
    </row>
    <row r="759" spans="1:13">
      <c r="A759" s="9" t="str">
        <f>Tabla18[[#This Row],[DIA]]&amp;"-"&amp;Tabla18[[#This Row],[NUM]]</f>
        <v>45811-1751</v>
      </c>
      <c r="B759" s="6">
        <v>45811</v>
      </c>
      <c r="C759" s="7" t="s">
        <v>252</v>
      </c>
      <c r="D759" s="7" t="s">
        <v>232</v>
      </c>
      <c r="E759" s="7" t="s">
        <v>272</v>
      </c>
      <c r="F759" s="7">
        <v>1751</v>
      </c>
      <c r="G759" s="8">
        <v>0.60416666666666663</v>
      </c>
      <c r="H759" s="8">
        <v>0.65625</v>
      </c>
      <c r="I759" s="7">
        <v>14</v>
      </c>
      <c r="J759" s="7">
        <v>0</v>
      </c>
      <c r="K759" s="7">
        <v>14</v>
      </c>
      <c r="L759" s="7">
        <v>0</v>
      </c>
      <c r="M759" s="1" t="e">
        <f>VLOOKUP(Tabla18[[#This Row],[COD]],Circuitos[],2,0)</f>
        <v>#N/A</v>
      </c>
    </row>
    <row r="760" spans="1:13">
      <c r="A760" s="9" t="str">
        <f>Tabla18[[#This Row],[DIA]]&amp;"-"&amp;Tabla18[[#This Row],[NUM]]</f>
        <v>45811-582</v>
      </c>
      <c r="B760" s="6">
        <v>45811</v>
      </c>
      <c r="C760" s="7" t="s">
        <v>252</v>
      </c>
      <c r="D760" s="7" t="s">
        <v>336</v>
      </c>
      <c r="E760" s="7" t="s">
        <v>272</v>
      </c>
      <c r="F760" s="7">
        <v>582</v>
      </c>
      <c r="G760" s="8">
        <v>0.38541666666666669</v>
      </c>
      <c r="H760" s="8">
        <v>0.44444444444444442</v>
      </c>
      <c r="I760" s="7">
        <v>40</v>
      </c>
      <c r="J760" s="7">
        <v>0</v>
      </c>
      <c r="K760" s="7">
        <v>40</v>
      </c>
      <c r="L760" s="7">
        <v>0</v>
      </c>
      <c r="M760" s="1" t="e">
        <f>VLOOKUP(Tabla18[[#This Row],[COD]],Circuitos[],2,0)</f>
        <v>#N/A</v>
      </c>
    </row>
    <row r="761" spans="1:13">
      <c r="A761" s="9" t="str">
        <f>Tabla18[[#This Row],[DIA]]&amp;"-"&amp;Tabla18[[#This Row],[NUM]]</f>
        <v>45811-1243</v>
      </c>
      <c r="B761" s="6">
        <v>45811</v>
      </c>
      <c r="C761" s="7" t="s">
        <v>13</v>
      </c>
      <c r="D761" s="7" t="s">
        <v>544</v>
      </c>
      <c r="E761" s="7" t="s">
        <v>250</v>
      </c>
      <c r="F761" s="7">
        <v>1243</v>
      </c>
      <c r="G761" s="8">
        <v>0.88888888888888884</v>
      </c>
      <c r="H761" s="8">
        <v>0.98611111111111116</v>
      </c>
      <c r="I761" s="7">
        <v>50</v>
      </c>
      <c r="J761" s="7">
        <v>0</v>
      </c>
      <c r="K761" s="7">
        <v>50</v>
      </c>
      <c r="L761" s="7">
        <v>0</v>
      </c>
      <c r="M761" s="1" t="e">
        <f>VLOOKUP(Tabla18[[#This Row],[COD]],Circuitos[],2,0)</f>
        <v>#N/A</v>
      </c>
    </row>
    <row r="762" spans="1:13">
      <c r="A762" s="9" t="str">
        <f>Tabla18[[#This Row],[DIA]]&amp;"-"&amp;Tabla18[[#This Row],[NUM]]</f>
        <v>45811-1915</v>
      </c>
      <c r="B762" s="6">
        <v>45811</v>
      </c>
      <c r="C762" s="7" t="s">
        <v>13</v>
      </c>
      <c r="D762" s="7" t="s">
        <v>313</v>
      </c>
      <c r="E762" s="7" t="s">
        <v>250</v>
      </c>
      <c r="F762" s="7">
        <v>1915</v>
      </c>
      <c r="G762" s="8">
        <v>0.39930555555555558</v>
      </c>
      <c r="H762" s="8">
        <v>0.47569444444444442</v>
      </c>
      <c r="I762" s="7">
        <v>45</v>
      </c>
      <c r="J762" s="7">
        <v>45</v>
      </c>
      <c r="K762" s="7">
        <v>0</v>
      </c>
      <c r="L762" s="7">
        <v>100</v>
      </c>
      <c r="M762" s="1" t="e">
        <f>VLOOKUP(Tabla18[[#This Row],[COD]],Circuitos[],2,0)</f>
        <v>#N/A</v>
      </c>
    </row>
    <row r="763" spans="1:13">
      <c r="A763" s="9" t="str">
        <f>Tabla18[[#This Row],[DIA]]&amp;"-"&amp;Tabla18[[#This Row],[NUM]]</f>
        <v>45811-59</v>
      </c>
      <c r="B763" s="6">
        <v>45811</v>
      </c>
      <c r="C763" s="7" t="s">
        <v>13</v>
      </c>
      <c r="D763" s="7" t="s">
        <v>252</v>
      </c>
      <c r="E763" s="7" t="s">
        <v>272</v>
      </c>
      <c r="F763" s="7">
        <v>59</v>
      </c>
      <c r="G763" s="8">
        <v>0.24305555555555555</v>
      </c>
      <c r="H763" s="8">
        <v>0.34375</v>
      </c>
      <c r="I763" s="7">
        <v>26</v>
      </c>
      <c r="J763" s="7">
        <v>6</v>
      </c>
      <c r="K763" s="7">
        <v>20</v>
      </c>
      <c r="L763" s="7">
        <v>23.076923076923077</v>
      </c>
      <c r="M763" s="1" t="e">
        <f>VLOOKUP(Tabla18[[#This Row],[COD]],Circuitos[],2,0)</f>
        <v>#N/A</v>
      </c>
    </row>
    <row r="764" spans="1:13">
      <c r="A764" s="9" t="str">
        <f>Tabla18[[#This Row],[DIA]]&amp;"-"&amp;Tabla18[[#This Row],[NUM]]</f>
        <v>45811-59</v>
      </c>
      <c r="B764" s="6">
        <v>45811</v>
      </c>
      <c r="C764" s="7" t="s">
        <v>13</v>
      </c>
      <c r="D764" s="7" t="s">
        <v>252</v>
      </c>
      <c r="E764" s="7" t="s">
        <v>272</v>
      </c>
      <c r="F764" s="7">
        <v>59</v>
      </c>
      <c r="G764" s="8">
        <v>0.24652777777777779</v>
      </c>
      <c r="H764" s="8">
        <v>0.34722222222222221</v>
      </c>
      <c r="I764" s="7">
        <v>26</v>
      </c>
      <c r="J764" s="7">
        <v>0</v>
      </c>
      <c r="K764" s="7">
        <v>26</v>
      </c>
      <c r="L764" s="7">
        <v>0</v>
      </c>
      <c r="M764" s="1" t="e">
        <f>VLOOKUP(Tabla18[[#This Row],[COD]],Circuitos[],2,0)</f>
        <v>#N/A</v>
      </c>
    </row>
    <row r="765" spans="1:13">
      <c r="A765" s="9" t="str">
        <f>Tabla18[[#This Row],[DIA]]&amp;"-"&amp;Tabla18[[#This Row],[NUM]]</f>
        <v>45811-689</v>
      </c>
      <c r="B765" s="6">
        <v>45811</v>
      </c>
      <c r="C765" s="7" t="s">
        <v>13</v>
      </c>
      <c r="D765" s="7" t="s">
        <v>545</v>
      </c>
      <c r="E765" s="7" t="s">
        <v>250</v>
      </c>
      <c r="F765" s="7">
        <v>689</v>
      </c>
      <c r="G765" s="8">
        <v>0.71527777777777779</v>
      </c>
      <c r="H765" s="8">
        <v>0.81597222222222221</v>
      </c>
      <c r="I765" s="7">
        <v>45</v>
      </c>
      <c r="J765" s="7">
        <v>38</v>
      </c>
      <c r="K765" s="7">
        <v>7</v>
      </c>
      <c r="L765" s="7">
        <v>84.444444444444443</v>
      </c>
      <c r="M765" s="1" t="e">
        <f>VLOOKUP(Tabla18[[#This Row],[COD]],Circuitos[],2,0)</f>
        <v>#N/A</v>
      </c>
    </row>
    <row r="766" spans="1:13">
      <c r="A766" s="9" t="str">
        <f>Tabla18[[#This Row],[DIA]]&amp;"-"&amp;Tabla18[[#This Row],[NUM]]</f>
        <v>45811-741</v>
      </c>
      <c r="B766" s="6">
        <v>45811</v>
      </c>
      <c r="C766" s="7" t="s">
        <v>13</v>
      </c>
      <c r="D766" s="7" t="s">
        <v>196</v>
      </c>
      <c r="E766" s="7" t="s">
        <v>250</v>
      </c>
      <c r="F766" s="7">
        <v>741</v>
      </c>
      <c r="G766" s="8">
        <v>0.37152777777777779</v>
      </c>
      <c r="H766" s="8">
        <v>0.47916666666666669</v>
      </c>
      <c r="I766" s="7">
        <v>45</v>
      </c>
      <c r="J766" s="7">
        <v>8</v>
      </c>
      <c r="K766" s="7">
        <v>37</v>
      </c>
      <c r="L766" s="7">
        <v>17.777777777777779</v>
      </c>
      <c r="M766" s="1" t="e">
        <f>VLOOKUP(Tabla18[[#This Row],[COD]],Circuitos[],2,0)</f>
        <v>#N/A</v>
      </c>
    </row>
    <row r="767" spans="1:13">
      <c r="A767" s="9" t="str">
        <f>Tabla18[[#This Row],[DIA]]&amp;"-"&amp;Tabla18[[#This Row],[NUM]]</f>
        <v>45811-434</v>
      </c>
      <c r="B767" s="6">
        <v>45811</v>
      </c>
      <c r="C767" s="7" t="s">
        <v>13</v>
      </c>
      <c r="D767" s="7" t="s">
        <v>394</v>
      </c>
      <c r="E767" s="7" t="s">
        <v>395</v>
      </c>
      <c r="F767" s="7">
        <v>434</v>
      </c>
      <c r="G767" s="8">
        <v>0.64583333333333337</v>
      </c>
      <c r="H767" s="8">
        <v>0.79513888888888884</v>
      </c>
      <c r="I767" s="7">
        <v>26</v>
      </c>
      <c r="J767" s="7">
        <v>20</v>
      </c>
      <c r="K767" s="7">
        <v>6</v>
      </c>
      <c r="L767" s="7">
        <v>76.92307692307692</v>
      </c>
      <c r="M767" s="1" t="e">
        <f>VLOOKUP(Tabla18[[#This Row],[COD]],Circuitos[],2,0)</f>
        <v>#N/A</v>
      </c>
    </row>
    <row r="768" spans="1:13">
      <c r="A768" s="9" t="str">
        <f>Tabla18[[#This Row],[DIA]]&amp;"-"&amp;Tabla18[[#This Row],[NUM]]</f>
        <v>45811-941</v>
      </c>
      <c r="B768" s="6">
        <v>45811</v>
      </c>
      <c r="C768" s="7" t="s">
        <v>13</v>
      </c>
      <c r="D768" s="7" t="s">
        <v>254</v>
      </c>
      <c r="E768" s="7" t="s">
        <v>250</v>
      </c>
      <c r="F768" s="7">
        <v>941</v>
      </c>
      <c r="G768" s="8">
        <v>0.66666666666666663</v>
      </c>
      <c r="H768" s="8">
        <v>0.78125</v>
      </c>
      <c r="I768" s="7">
        <v>45</v>
      </c>
      <c r="J768" s="7">
        <v>45</v>
      </c>
      <c r="K768" s="7">
        <v>0</v>
      </c>
      <c r="L768" s="7">
        <v>100</v>
      </c>
      <c r="M768" s="1" t="e">
        <f>VLOOKUP(Tabla18[[#This Row],[COD]],Circuitos[],2,0)</f>
        <v>#N/A</v>
      </c>
    </row>
    <row r="769" spans="1:13">
      <c r="A769" s="9" t="str">
        <f>Tabla18[[#This Row],[DIA]]&amp;"-"&amp;Tabla18[[#This Row],[NUM]]</f>
        <v>45811-678</v>
      </c>
      <c r="B769" s="6">
        <v>45811</v>
      </c>
      <c r="C769" s="7" t="s">
        <v>310</v>
      </c>
      <c r="D769" s="7" t="s">
        <v>13</v>
      </c>
      <c r="E769" s="7" t="s">
        <v>250</v>
      </c>
      <c r="F769" s="7">
        <v>678</v>
      </c>
      <c r="G769" s="8">
        <v>0.5</v>
      </c>
      <c r="H769" s="8">
        <v>0.61111111111111116</v>
      </c>
      <c r="I769" s="7">
        <v>45</v>
      </c>
      <c r="J769" s="7">
        <v>45</v>
      </c>
      <c r="K769" s="7">
        <v>0</v>
      </c>
      <c r="L769" s="7">
        <v>100</v>
      </c>
      <c r="M769" s="1" t="e">
        <f>VLOOKUP(Tabla18[[#This Row],[COD]],Circuitos[],2,0)</f>
        <v>#N/A</v>
      </c>
    </row>
    <row r="770" spans="1:13">
      <c r="A770" s="9" t="str">
        <f>Tabla18[[#This Row],[DIA]]&amp;"-"&amp;Tabla18[[#This Row],[NUM]]</f>
        <v>45811-765</v>
      </c>
      <c r="B770" s="6">
        <v>45811</v>
      </c>
      <c r="C770" s="7" t="s">
        <v>24</v>
      </c>
      <c r="D770" s="7" t="s">
        <v>232</v>
      </c>
      <c r="E770" s="7" t="s">
        <v>278</v>
      </c>
      <c r="F770" s="7">
        <v>765</v>
      </c>
      <c r="G770" s="8">
        <v>0.75694444444444442</v>
      </c>
      <c r="H770" s="8">
        <v>0.87152777777777779</v>
      </c>
      <c r="I770" s="7">
        <v>48</v>
      </c>
      <c r="J770" s="7">
        <v>48</v>
      </c>
      <c r="K770" s="7">
        <v>0</v>
      </c>
      <c r="L770" s="7">
        <v>100</v>
      </c>
      <c r="M770" s="1" t="str">
        <f>VLOOKUP(Tabla18[[#This Row],[COD]],Circuitos[],2,0)</f>
        <v>Sicilia Mágica "II"</v>
      </c>
    </row>
    <row r="771" spans="1:13">
      <c r="A771" s="9" t="str">
        <f>Tabla18[[#This Row],[DIA]]&amp;"-"&amp;Tabla18[[#This Row],[NUM]]</f>
        <v>45812-2333</v>
      </c>
      <c r="B771" s="6">
        <v>45812</v>
      </c>
      <c r="C771" s="7" t="s">
        <v>185</v>
      </c>
      <c r="D771" s="7" t="s">
        <v>147</v>
      </c>
      <c r="E771" s="7" t="s">
        <v>181</v>
      </c>
      <c r="F771" s="7">
        <v>2333</v>
      </c>
      <c r="G771" s="8">
        <v>0.79513888888888884</v>
      </c>
      <c r="H771" s="8">
        <v>0.85763888888888884</v>
      </c>
      <c r="I771" s="7">
        <v>40</v>
      </c>
      <c r="J771" s="7">
        <v>4</v>
      </c>
      <c r="K771" s="7">
        <v>36</v>
      </c>
      <c r="L771" s="7">
        <v>10</v>
      </c>
      <c r="M771" s="1" t="e">
        <f>VLOOKUP(Tabla18[[#This Row],[COD]],Circuitos[],2,0)</f>
        <v>#N/A</v>
      </c>
    </row>
    <row r="772" spans="1:13">
      <c r="A772" s="9" t="str">
        <f>Tabla18[[#This Row],[DIA]]&amp;"-"&amp;Tabla18[[#This Row],[NUM]]</f>
        <v>45812-8055</v>
      </c>
      <c r="B772" s="6">
        <v>45812</v>
      </c>
      <c r="C772" s="7" t="s">
        <v>175</v>
      </c>
      <c r="D772" s="7" t="s">
        <v>173</v>
      </c>
      <c r="E772" s="7" t="s">
        <v>257</v>
      </c>
      <c r="F772" s="7">
        <v>8055</v>
      </c>
      <c r="G772" s="8">
        <v>0.5625</v>
      </c>
      <c r="H772" s="8">
        <v>0.61458333333333337</v>
      </c>
      <c r="I772" s="7">
        <v>10</v>
      </c>
      <c r="J772" s="7">
        <v>0</v>
      </c>
      <c r="K772" s="7">
        <v>10</v>
      </c>
      <c r="L772" s="7">
        <v>0</v>
      </c>
      <c r="M772" s="1" t="e">
        <f>VLOOKUP(Tabla18[[#This Row],[COD]],Circuitos[],2,0)</f>
        <v>#N/A</v>
      </c>
    </row>
    <row r="773" spans="1:13">
      <c r="A773" s="9" t="str">
        <f>Tabla18[[#This Row],[DIA]]&amp;"-"&amp;Tabla18[[#This Row],[NUM]]</f>
        <v>45812-884</v>
      </c>
      <c r="B773" s="6">
        <v>45812</v>
      </c>
      <c r="C773" s="7" t="s">
        <v>201</v>
      </c>
      <c r="D773" s="7" t="s">
        <v>29</v>
      </c>
      <c r="E773" s="7" t="s">
        <v>189</v>
      </c>
      <c r="F773" s="7">
        <v>884</v>
      </c>
      <c r="G773" s="8">
        <v>0.60069444444444442</v>
      </c>
      <c r="H773" s="8">
        <v>0.70833333333333337</v>
      </c>
      <c r="I773" s="7">
        <v>189</v>
      </c>
      <c r="J773" s="7">
        <v>32</v>
      </c>
      <c r="K773" s="7">
        <v>157</v>
      </c>
      <c r="L773" s="7">
        <v>16.93121693121693</v>
      </c>
      <c r="M773" s="1" t="e">
        <f>VLOOKUP(Tabla18[[#This Row],[COD]],Circuitos[],2,0)</f>
        <v>#N/A</v>
      </c>
    </row>
    <row r="774" spans="1:13">
      <c r="A774" s="9" t="str">
        <f>Tabla18[[#This Row],[DIA]]&amp;"-"&amp;Tabla18[[#This Row],[NUM]]</f>
        <v>45812-883</v>
      </c>
      <c r="B774" s="6">
        <v>45812</v>
      </c>
      <c r="C774" s="7" t="s">
        <v>30</v>
      </c>
      <c r="D774" s="7" t="s">
        <v>201</v>
      </c>
      <c r="E774" s="7" t="s">
        <v>189</v>
      </c>
      <c r="F774" s="7">
        <v>883</v>
      </c>
      <c r="G774" s="8">
        <v>0.45833333333333331</v>
      </c>
      <c r="H774" s="8">
        <v>0.5625</v>
      </c>
      <c r="I774" s="7">
        <v>100</v>
      </c>
      <c r="J774" s="7">
        <v>70</v>
      </c>
      <c r="K774" s="7">
        <v>30</v>
      </c>
      <c r="L774" s="7">
        <v>70</v>
      </c>
      <c r="M774" s="1" t="str">
        <f>VLOOKUP(Tabla18[[#This Row],[COD]],Circuitos[],2,0)</f>
        <v>Bélgica y Países Bajos (BRU-AMS)</v>
      </c>
    </row>
    <row r="775" spans="1:13">
      <c r="A775" s="9" t="str">
        <f>Tabla18[[#This Row],[DIA]]&amp;"-"&amp;Tabla18[[#This Row],[NUM]]</f>
        <v>45812-1255</v>
      </c>
      <c r="B775" s="6">
        <v>45812</v>
      </c>
      <c r="C775" s="7" t="s">
        <v>13</v>
      </c>
      <c r="D775" s="7" t="s">
        <v>310</v>
      </c>
      <c r="E775" s="7" t="s">
        <v>250</v>
      </c>
      <c r="F775" s="7">
        <v>1255</v>
      </c>
      <c r="G775" s="8">
        <v>0.52083333333333337</v>
      </c>
      <c r="H775" s="8">
        <v>0.62152777777777779</v>
      </c>
      <c r="I775" s="7">
        <v>50</v>
      </c>
      <c r="J775" s="7">
        <v>0</v>
      </c>
      <c r="K775" s="7">
        <v>50</v>
      </c>
      <c r="L775" s="7">
        <v>0</v>
      </c>
      <c r="M775" s="1" t="e">
        <f>VLOOKUP(Tabla18[[#This Row],[COD]],Circuitos[],2,0)</f>
        <v>#N/A</v>
      </c>
    </row>
    <row r="776" spans="1:13">
      <c r="A776" s="9" t="str">
        <f>Tabla18[[#This Row],[DIA]]&amp;"-"&amp;Tabla18[[#This Row],[NUM]]</f>
        <v>45812-1256</v>
      </c>
      <c r="B776" s="6">
        <v>45812</v>
      </c>
      <c r="C776" s="7" t="s">
        <v>310</v>
      </c>
      <c r="D776" s="7" t="s">
        <v>13</v>
      </c>
      <c r="E776" s="7" t="s">
        <v>250</v>
      </c>
      <c r="F776" s="7">
        <v>1256</v>
      </c>
      <c r="G776" s="8">
        <v>0.65277777777777779</v>
      </c>
      <c r="H776" s="8">
        <v>0.76388888888888884</v>
      </c>
      <c r="I776" s="7">
        <v>50</v>
      </c>
      <c r="J776" s="7">
        <v>0</v>
      </c>
      <c r="K776" s="7">
        <v>50</v>
      </c>
      <c r="L776" s="7">
        <v>0</v>
      </c>
      <c r="M776" s="1" t="e">
        <f>VLOOKUP(Tabla18[[#This Row],[COD]],Circuitos[],2,0)</f>
        <v>#N/A</v>
      </c>
    </row>
    <row r="777" spans="1:13">
      <c r="A777" s="9" t="str">
        <f>Tabla18[[#This Row],[DIA]]&amp;"-"&amp;Tabla18[[#This Row],[NUM]]</f>
        <v>45814-920</v>
      </c>
      <c r="B777" s="6">
        <v>45814</v>
      </c>
      <c r="C777" s="7" t="s">
        <v>185</v>
      </c>
      <c r="D777" s="7" t="s">
        <v>13</v>
      </c>
      <c r="E777" s="7" t="s">
        <v>186</v>
      </c>
      <c r="F777" s="7">
        <v>920</v>
      </c>
      <c r="G777" s="8">
        <v>0.63888888888888884</v>
      </c>
      <c r="H777" s="8">
        <v>0.78125</v>
      </c>
      <c r="I777" s="7">
        <v>30</v>
      </c>
      <c r="J777" s="7">
        <v>5</v>
      </c>
      <c r="K777" s="7">
        <v>25</v>
      </c>
      <c r="L777" s="7">
        <v>16.666666666666668</v>
      </c>
      <c r="M777" s="1" t="e">
        <f>VLOOKUP(Tabla18[[#This Row],[COD]],Circuitos[],2,0)</f>
        <v>#N/A</v>
      </c>
    </row>
    <row r="778" spans="1:13">
      <c r="A778" s="9" t="str">
        <f>Tabla18[[#This Row],[DIA]]&amp;"-"&amp;Tabla18[[#This Row],[NUM]]</f>
        <v>45814-5003</v>
      </c>
      <c r="B778" s="6">
        <v>45814</v>
      </c>
      <c r="C778" s="7" t="s">
        <v>175</v>
      </c>
      <c r="D778" s="7" t="s">
        <v>173</v>
      </c>
      <c r="E778" s="7" t="s">
        <v>174</v>
      </c>
      <c r="F778" s="7">
        <v>5003</v>
      </c>
      <c r="G778" s="8">
        <v>0.81597222222222221</v>
      </c>
      <c r="H778" s="8">
        <v>0.89930555555555558</v>
      </c>
      <c r="I778" s="7">
        <v>10</v>
      </c>
      <c r="J778" s="7">
        <v>0</v>
      </c>
      <c r="K778" s="7">
        <v>10</v>
      </c>
      <c r="L778" s="7">
        <v>0</v>
      </c>
      <c r="M778" s="1" t="e">
        <f>VLOOKUP(Tabla18[[#This Row],[COD]],Circuitos[],2,0)</f>
        <v>#N/A</v>
      </c>
    </row>
    <row r="779" spans="1:13">
      <c r="A779" s="9" t="str">
        <f>Tabla18[[#This Row],[DIA]]&amp;"-"&amp;Tabla18[[#This Row],[NUM]]</f>
        <v>45814-5001</v>
      </c>
      <c r="B779" s="6">
        <v>45814</v>
      </c>
      <c r="C779" s="7" t="s">
        <v>173</v>
      </c>
      <c r="D779" s="7" t="s">
        <v>13</v>
      </c>
      <c r="E779" s="7" t="s">
        <v>174</v>
      </c>
      <c r="F779" s="7">
        <v>5001</v>
      </c>
      <c r="G779" s="8">
        <v>0.35416666666666669</v>
      </c>
      <c r="H779" s="8">
        <v>0.53125</v>
      </c>
      <c r="I779" s="7">
        <v>10</v>
      </c>
      <c r="J779" s="7">
        <v>4</v>
      </c>
      <c r="K779" s="7">
        <v>6</v>
      </c>
      <c r="L779" s="7">
        <v>40</v>
      </c>
      <c r="M779" s="1" t="e">
        <f>VLOOKUP(Tabla18[[#This Row],[COD]],Circuitos[],2,0)</f>
        <v>#N/A</v>
      </c>
    </row>
    <row r="780" spans="1:13">
      <c r="A780" s="9" t="str">
        <f>Tabla18[[#This Row],[DIA]]&amp;"-"&amp;Tabla18[[#This Row],[NUM]]</f>
        <v>45814-1328</v>
      </c>
      <c r="B780" s="6">
        <v>45814</v>
      </c>
      <c r="C780" s="7" t="s">
        <v>192</v>
      </c>
      <c r="D780" s="7" t="s">
        <v>13</v>
      </c>
      <c r="E780" s="7" t="s">
        <v>250</v>
      </c>
      <c r="F780" s="7">
        <v>1328</v>
      </c>
      <c r="G780" s="8">
        <v>0.50694444444444442</v>
      </c>
      <c r="H780" s="8">
        <v>0.625</v>
      </c>
      <c r="I780" s="7">
        <v>45</v>
      </c>
      <c r="J780" s="7">
        <v>44</v>
      </c>
      <c r="K780" s="7">
        <v>1</v>
      </c>
      <c r="L780" s="7">
        <v>97.777777777777771</v>
      </c>
      <c r="M780" s="1" t="e">
        <f>VLOOKUP(Tabla18[[#This Row],[COD]],Circuitos[],2,0)</f>
        <v>#N/A</v>
      </c>
    </row>
    <row r="781" spans="1:13">
      <c r="A781" s="9" t="str">
        <f>Tabla18[[#This Row],[DIA]]&amp;"-"&amp;Tabla18[[#This Row],[NUM]]</f>
        <v>45814-766</v>
      </c>
      <c r="B781" s="6">
        <v>45814</v>
      </c>
      <c r="C781" s="7" t="s">
        <v>192</v>
      </c>
      <c r="D781" s="7" t="s">
        <v>13</v>
      </c>
      <c r="E781" s="7" t="s">
        <v>250</v>
      </c>
      <c r="F781" s="7">
        <v>766</v>
      </c>
      <c r="G781" s="8">
        <v>0.82638888888888884</v>
      </c>
      <c r="H781" s="8">
        <v>0.94444444444444442</v>
      </c>
      <c r="I781" s="7">
        <v>50</v>
      </c>
      <c r="J781" s="7">
        <v>0</v>
      </c>
      <c r="K781" s="7">
        <v>50</v>
      </c>
      <c r="L781" s="7">
        <v>0</v>
      </c>
      <c r="M781" s="1" t="e">
        <f>VLOOKUP(Tabla18[[#This Row],[COD]],Circuitos[],2,0)</f>
        <v>#N/A</v>
      </c>
    </row>
    <row r="782" spans="1:13">
      <c r="A782" s="9" t="str">
        <f>Tabla18[[#This Row],[DIA]]&amp;"-"&amp;Tabla18[[#This Row],[NUM]]</f>
        <v>45814-1684</v>
      </c>
      <c r="B782" s="6">
        <v>45814</v>
      </c>
      <c r="C782" s="7" t="s">
        <v>147</v>
      </c>
      <c r="D782" s="7" t="s">
        <v>13</v>
      </c>
      <c r="E782" s="7" t="s">
        <v>475</v>
      </c>
      <c r="F782" s="7">
        <v>1684</v>
      </c>
      <c r="G782" s="8">
        <v>0.65625</v>
      </c>
      <c r="H782" s="8">
        <v>0.79166666666666663</v>
      </c>
      <c r="I782" s="7">
        <v>30</v>
      </c>
      <c r="J782" s="7">
        <v>0</v>
      </c>
      <c r="K782" s="7">
        <v>30</v>
      </c>
      <c r="L782" s="7">
        <v>0</v>
      </c>
      <c r="M782" s="1" t="e">
        <f>VLOOKUP(Tabla18[[#This Row],[COD]],Circuitos[],2,0)</f>
        <v>#N/A</v>
      </c>
    </row>
    <row r="783" spans="1:13">
      <c r="A783" s="9" t="str">
        <f>Tabla18[[#This Row],[DIA]]&amp;"-"&amp;Tabla18[[#This Row],[NUM]]</f>
        <v>45814-921</v>
      </c>
      <c r="B783" s="6">
        <v>45814</v>
      </c>
      <c r="C783" s="7" t="s">
        <v>13</v>
      </c>
      <c r="D783" s="7" t="s">
        <v>185</v>
      </c>
      <c r="E783" s="7" t="s">
        <v>186</v>
      </c>
      <c r="F783" s="7">
        <v>921</v>
      </c>
      <c r="G783" s="8">
        <v>0.81597222222222221</v>
      </c>
      <c r="H783" s="8">
        <v>2.0833333333333332E-2</v>
      </c>
      <c r="I783" s="7">
        <v>30</v>
      </c>
      <c r="J783" s="7">
        <v>2</v>
      </c>
      <c r="K783" s="7">
        <v>28</v>
      </c>
      <c r="L783" s="7">
        <v>6.666666666666667</v>
      </c>
      <c r="M783" s="1" t="e">
        <f>VLOOKUP(Tabla18[[#This Row],[COD]],Circuitos[],2,0)</f>
        <v>#N/A</v>
      </c>
    </row>
    <row r="784" spans="1:13">
      <c r="A784" s="9" t="str">
        <f>Tabla18[[#This Row],[DIA]]&amp;"-"&amp;Tabla18[[#This Row],[NUM]]</f>
        <v>45814-5002</v>
      </c>
      <c r="B784" s="6">
        <v>45814</v>
      </c>
      <c r="C784" s="7" t="s">
        <v>13</v>
      </c>
      <c r="D784" s="7" t="s">
        <v>175</v>
      </c>
      <c r="E784" s="7" t="s">
        <v>174</v>
      </c>
      <c r="F784" s="7">
        <v>5002</v>
      </c>
      <c r="G784" s="8">
        <v>0.52777777777777779</v>
      </c>
      <c r="H784" s="8">
        <v>0.77430555555555558</v>
      </c>
      <c r="I784" s="7">
        <v>10</v>
      </c>
      <c r="J784" s="7">
        <v>0</v>
      </c>
      <c r="K784" s="7">
        <v>10</v>
      </c>
      <c r="L784" s="7">
        <v>0</v>
      </c>
      <c r="M784" s="1" t="str">
        <f>VLOOKUP(Tabla18[[#This Row],[COD]],Circuitos[],2,0)</f>
        <v>Programas de Egipto</v>
      </c>
    </row>
    <row r="785" spans="1:13">
      <c r="A785" s="9" t="str">
        <f>Tabla18[[#This Row],[DIA]]&amp;"-"&amp;Tabla18[[#This Row],[NUM]]</f>
        <v>45814-1113</v>
      </c>
      <c r="B785" s="6">
        <v>45814</v>
      </c>
      <c r="C785" s="7" t="s">
        <v>13</v>
      </c>
      <c r="D785" s="7" t="s">
        <v>192</v>
      </c>
      <c r="E785" s="7" t="s">
        <v>193</v>
      </c>
      <c r="F785" s="7">
        <v>1113</v>
      </c>
      <c r="G785" s="8">
        <v>0.54513888888888884</v>
      </c>
      <c r="H785" s="8">
        <v>0.65277777777777779</v>
      </c>
      <c r="I785" s="7">
        <v>40</v>
      </c>
      <c r="J785" s="7">
        <v>0</v>
      </c>
      <c r="K785" s="7">
        <v>40</v>
      </c>
      <c r="L785" s="7">
        <v>0</v>
      </c>
      <c r="M785" s="1" t="e">
        <f>VLOOKUP(Tabla18[[#This Row],[COD]],Circuitos[],2,0)</f>
        <v>#N/A</v>
      </c>
    </row>
    <row r="786" spans="1:13">
      <c r="A786" s="9" t="str">
        <f>Tabla18[[#This Row],[DIA]]&amp;"-"&amp;Tabla18[[#This Row],[NUM]]</f>
        <v>45814-9197</v>
      </c>
      <c r="B786" s="6">
        <v>45814</v>
      </c>
      <c r="C786" s="7" t="s">
        <v>415</v>
      </c>
      <c r="D786" s="7" t="s">
        <v>185</v>
      </c>
      <c r="E786" s="7" t="s">
        <v>186</v>
      </c>
      <c r="F786" s="7">
        <v>9197</v>
      </c>
      <c r="G786" s="8">
        <v>0.34375</v>
      </c>
      <c r="H786" s="8">
        <v>0.43402777777777779</v>
      </c>
      <c r="I786" s="7">
        <v>30</v>
      </c>
      <c r="J786" s="7">
        <v>5</v>
      </c>
      <c r="K786" s="7">
        <v>25</v>
      </c>
      <c r="L786" s="7">
        <v>16.666666666666668</v>
      </c>
      <c r="M786" s="1" t="e">
        <f>VLOOKUP(Tabla18[[#This Row],[COD]],Circuitos[],2,0)</f>
        <v>#N/A</v>
      </c>
    </row>
    <row r="787" spans="1:13">
      <c r="A787" s="9" t="str">
        <f>Tabla18[[#This Row],[DIA]]&amp;"-"&amp;Tabla18[[#This Row],[NUM]]</f>
        <v>45814-942</v>
      </c>
      <c r="B787" s="6">
        <v>45814</v>
      </c>
      <c r="C787" s="7" t="s">
        <v>254</v>
      </c>
      <c r="D787" s="7" t="s">
        <v>13</v>
      </c>
      <c r="E787" s="7" t="s">
        <v>250</v>
      </c>
      <c r="F787" s="7">
        <v>942</v>
      </c>
      <c r="G787" s="8">
        <v>0.85069444444444442</v>
      </c>
      <c r="H787" s="8">
        <v>0.97222222222222221</v>
      </c>
      <c r="I787" s="7">
        <v>45</v>
      </c>
      <c r="J787" s="7">
        <v>45</v>
      </c>
      <c r="K787" s="7">
        <v>0</v>
      </c>
      <c r="L787" s="7">
        <v>100</v>
      </c>
      <c r="M787" s="1" t="e">
        <f>VLOOKUP(Tabla18[[#This Row],[COD]],Circuitos[],2,0)</f>
        <v>#N/A</v>
      </c>
    </row>
    <row r="788" spans="1:13">
      <c r="A788" s="9" t="str">
        <f>Tabla18[[#This Row],[DIA]]&amp;"-"&amp;Tabla18[[#This Row],[NUM]]</f>
        <v>45815-77</v>
      </c>
      <c r="B788" s="6">
        <v>45815</v>
      </c>
      <c r="C788" s="7" t="s">
        <v>36</v>
      </c>
      <c r="D788" s="7" t="s">
        <v>252</v>
      </c>
      <c r="E788" s="7" t="s">
        <v>272</v>
      </c>
      <c r="F788" s="7">
        <v>77</v>
      </c>
      <c r="G788" s="8">
        <v>0.4861111111111111</v>
      </c>
      <c r="H788" s="8">
        <v>0.55902777777777779</v>
      </c>
      <c r="I788" s="7">
        <v>15</v>
      </c>
      <c r="J788" s="7">
        <v>0</v>
      </c>
      <c r="K788" s="7">
        <v>15</v>
      </c>
      <c r="L788" s="7">
        <v>0</v>
      </c>
      <c r="M788" s="1" t="e">
        <f>VLOOKUP(Tabla18[[#This Row],[COD]],Circuitos[],2,0)</f>
        <v>#N/A</v>
      </c>
    </row>
    <row r="789" spans="1:13">
      <c r="A789" s="9" t="str">
        <f>Tabla18[[#This Row],[DIA]]&amp;"-"&amp;Tabla18[[#This Row],[NUM]]</f>
        <v>45815-1316</v>
      </c>
      <c r="B789" s="6">
        <v>45815</v>
      </c>
      <c r="C789" s="7" t="s">
        <v>37</v>
      </c>
      <c r="D789" s="7" t="s">
        <v>147</v>
      </c>
      <c r="E789" s="7" t="s">
        <v>181</v>
      </c>
      <c r="F789" s="7">
        <v>1316</v>
      </c>
      <c r="G789" s="8">
        <v>0.50347222222222221</v>
      </c>
      <c r="H789" s="8">
        <v>0.71875</v>
      </c>
      <c r="I789" s="7">
        <v>20</v>
      </c>
      <c r="J789" s="7">
        <v>20</v>
      </c>
      <c r="K789" s="7">
        <v>0</v>
      </c>
      <c r="L789" s="7">
        <v>100</v>
      </c>
      <c r="M789" s="1" t="e">
        <f>VLOOKUP(Tabla18[[#This Row],[COD]],Circuitos[],2,0)</f>
        <v>#N/A</v>
      </c>
    </row>
    <row r="790" spans="1:13">
      <c r="A790" s="9" t="str">
        <f>Tabla18[[#This Row],[DIA]]&amp;"-"&amp;Tabla18[[#This Row],[NUM]]</f>
        <v>45815-6001</v>
      </c>
      <c r="B790" s="6">
        <v>45815</v>
      </c>
      <c r="C790" s="7" t="s">
        <v>173</v>
      </c>
      <c r="D790" s="7" t="s">
        <v>13</v>
      </c>
      <c r="E790" s="7" t="s">
        <v>174</v>
      </c>
      <c r="F790" s="7">
        <v>6001</v>
      </c>
      <c r="G790" s="8">
        <v>0.37847222222222221</v>
      </c>
      <c r="H790" s="8">
        <v>0.55902777777777779</v>
      </c>
      <c r="I790" s="7">
        <v>10</v>
      </c>
      <c r="J790" s="7">
        <v>0</v>
      </c>
      <c r="K790" s="7">
        <v>10</v>
      </c>
      <c r="L790" s="7">
        <v>0</v>
      </c>
      <c r="M790" s="1" t="e">
        <f>VLOOKUP(Tabla18[[#This Row],[COD]],Circuitos[],2,0)</f>
        <v>#N/A</v>
      </c>
    </row>
    <row r="791" spans="1:13">
      <c r="A791" s="9" t="str">
        <f>Tabla18[[#This Row],[DIA]]&amp;"-"&amp;Tabla18[[#This Row],[NUM]]</f>
        <v>45815-76</v>
      </c>
      <c r="B791" s="6">
        <v>45815</v>
      </c>
      <c r="C791" s="7" t="s">
        <v>252</v>
      </c>
      <c r="D791" s="7" t="s">
        <v>36</v>
      </c>
      <c r="E791" s="7" t="s">
        <v>272</v>
      </c>
      <c r="F791" s="7">
        <v>76</v>
      </c>
      <c r="G791" s="8">
        <v>0.58680555555555558</v>
      </c>
      <c r="H791" s="8">
        <v>0.66319444444444442</v>
      </c>
      <c r="I791" s="7">
        <v>14</v>
      </c>
      <c r="J791" s="7">
        <v>11</v>
      </c>
      <c r="K791" s="7">
        <v>3</v>
      </c>
      <c r="L791" s="7">
        <v>78.571428571428569</v>
      </c>
      <c r="M791" s="1" t="e">
        <f>VLOOKUP(Tabla18[[#This Row],[COD]],Circuitos[],2,0)</f>
        <v>#N/A</v>
      </c>
    </row>
    <row r="792" spans="1:13">
      <c r="A792" s="9" t="str">
        <f>Tabla18[[#This Row],[DIA]]&amp;"-"&amp;Tabla18[[#This Row],[NUM]]</f>
        <v>45815-1733</v>
      </c>
      <c r="B792" s="6">
        <v>45815</v>
      </c>
      <c r="C792" s="7" t="s">
        <v>252</v>
      </c>
      <c r="D792" s="7" t="s">
        <v>232</v>
      </c>
      <c r="E792" s="7" t="s">
        <v>272</v>
      </c>
      <c r="F792" s="7">
        <v>1733</v>
      </c>
      <c r="G792" s="8">
        <v>0.71875</v>
      </c>
      <c r="H792" s="8">
        <v>0.77083333333333337</v>
      </c>
      <c r="I792" s="7">
        <v>31</v>
      </c>
      <c r="J792" s="7">
        <v>8</v>
      </c>
      <c r="K792" s="7">
        <v>23</v>
      </c>
      <c r="L792" s="7">
        <v>25.806451612903224</v>
      </c>
      <c r="M792" s="1" t="e">
        <f>VLOOKUP(Tabla18[[#This Row],[COD]],Circuitos[],2,0)</f>
        <v>#N/A</v>
      </c>
    </row>
    <row r="793" spans="1:13">
      <c r="A793" s="9" t="str">
        <f>Tabla18[[#This Row],[DIA]]&amp;"-"&amp;Tabla18[[#This Row],[NUM]]</f>
        <v>45815-60</v>
      </c>
      <c r="B793" s="6">
        <v>45815</v>
      </c>
      <c r="C793" s="7" t="s">
        <v>252</v>
      </c>
      <c r="D793" s="7" t="s">
        <v>13</v>
      </c>
      <c r="E793" s="7" t="s">
        <v>272</v>
      </c>
      <c r="F793" s="7">
        <v>60</v>
      </c>
      <c r="G793" s="8">
        <v>0.60763888888888884</v>
      </c>
      <c r="H793" s="8">
        <v>0.71527777777777779</v>
      </c>
      <c r="I793" s="7">
        <v>48</v>
      </c>
      <c r="J793" s="7">
        <v>32</v>
      </c>
      <c r="K793" s="7">
        <v>16</v>
      </c>
      <c r="L793" s="7">
        <v>66.666666666666671</v>
      </c>
      <c r="M793" s="1" t="e">
        <f>VLOOKUP(Tabla18[[#This Row],[COD]],Circuitos[],2,0)</f>
        <v>#N/A</v>
      </c>
    </row>
    <row r="794" spans="1:13">
      <c r="A794" s="9" t="str">
        <f>Tabla18[[#This Row],[DIA]]&amp;"-"&amp;Tabla18[[#This Row],[NUM]]</f>
        <v>45815-650</v>
      </c>
      <c r="B794" s="6">
        <v>45815</v>
      </c>
      <c r="C794" s="7" t="s">
        <v>252</v>
      </c>
      <c r="D794" s="7" t="s">
        <v>13</v>
      </c>
      <c r="E794" s="7" t="s">
        <v>250</v>
      </c>
      <c r="F794" s="7">
        <v>650</v>
      </c>
      <c r="G794" s="8">
        <v>0.61458333333333337</v>
      </c>
      <c r="H794" s="8">
        <v>0.72222222222222221</v>
      </c>
      <c r="I794" s="7">
        <v>45</v>
      </c>
      <c r="J794" s="7">
        <v>42</v>
      </c>
      <c r="K794" s="7">
        <v>3</v>
      </c>
      <c r="L794" s="7">
        <v>93.333333333333329</v>
      </c>
      <c r="M794" s="1" t="e">
        <f>VLOOKUP(Tabla18[[#This Row],[COD]],Circuitos[],2,0)</f>
        <v>#N/A</v>
      </c>
    </row>
    <row r="795" spans="1:13">
      <c r="A795" s="9" t="str">
        <f>Tabla18[[#This Row],[DIA]]&amp;"-"&amp;Tabla18[[#This Row],[NUM]]</f>
        <v>45815-2022</v>
      </c>
      <c r="B795" s="6">
        <v>45815</v>
      </c>
      <c r="C795" s="7" t="s">
        <v>147</v>
      </c>
      <c r="D795" s="7" t="s">
        <v>180</v>
      </c>
      <c r="E795" s="7" t="s">
        <v>181</v>
      </c>
      <c r="F795" s="7">
        <v>2022</v>
      </c>
      <c r="G795" s="8">
        <v>0.83680555555555558</v>
      </c>
      <c r="H795" s="8">
        <v>0.90277777777777779</v>
      </c>
      <c r="I795" s="7">
        <v>20</v>
      </c>
      <c r="J795" s="7">
        <v>20</v>
      </c>
      <c r="K795" s="7">
        <v>0</v>
      </c>
      <c r="L795" s="7">
        <v>100</v>
      </c>
      <c r="M795" s="1" t="e">
        <f>VLOOKUP(Tabla18[[#This Row],[COD]],Circuitos[],2,0)</f>
        <v>#N/A</v>
      </c>
    </row>
    <row r="796" spans="1:13">
      <c r="A796" s="9" t="str">
        <f>Tabla18[[#This Row],[DIA]]&amp;"-"&amp;Tabla18[[#This Row],[NUM]]</f>
        <v>45815-61</v>
      </c>
      <c r="B796" s="6">
        <v>45815</v>
      </c>
      <c r="C796" s="7" t="s">
        <v>13</v>
      </c>
      <c r="D796" s="7" t="s">
        <v>252</v>
      </c>
      <c r="E796" s="7" t="s">
        <v>272</v>
      </c>
      <c r="F796" s="7">
        <v>61</v>
      </c>
      <c r="G796" s="8">
        <v>0.4826388888888889</v>
      </c>
      <c r="H796" s="8">
        <v>0.58680555555555558</v>
      </c>
      <c r="I796" s="7">
        <v>16</v>
      </c>
      <c r="J796" s="7">
        <v>8</v>
      </c>
      <c r="K796" s="7">
        <v>8</v>
      </c>
      <c r="L796" s="7">
        <v>50</v>
      </c>
      <c r="M796" s="1" t="e">
        <f>VLOOKUP(Tabla18[[#This Row],[COD]],Circuitos[],2,0)</f>
        <v>#N/A</v>
      </c>
    </row>
    <row r="797" spans="1:13">
      <c r="A797" s="9" t="str">
        <f>Tabla18[[#This Row],[DIA]]&amp;"-"&amp;Tabla18[[#This Row],[NUM]]</f>
        <v>45815-1861</v>
      </c>
      <c r="B797" s="6">
        <v>45815</v>
      </c>
      <c r="C797" s="7" t="s">
        <v>13</v>
      </c>
      <c r="D797" s="7" t="s">
        <v>275</v>
      </c>
      <c r="E797" s="7" t="s">
        <v>250</v>
      </c>
      <c r="F797" s="7">
        <v>1861</v>
      </c>
      <c r="G797" s="8">
        <v>0.39583333333333331</v>
      </c>
      <c r="H797" s="8">
        <v>0.4513888888888889</v>
      </c>
      <c r="I797" s="7">
        <v>45</v>
      </c>
      <c r="J797" s="7">
        <v>6</v>
      </c>
      <c r="K797" s="7">
        <v>39</v>
      </c>
      <c r="L797" s="7">
        <v>13.333333333333334</v>
      </c>
      <c r="M797" s="1" t="e">
        <f>VLOOKUP(Tabla18[[#This Row],[COD]],Circuitos[],2,0)</f>
        <v>#N/A</v>
      </c>
    </row>
    <row r="798" spans="1:13">
      <c r="A798" s="9" t="str">
        <f>Tabla18[[#This Row],[DIA]]&amp;"-"&amp;Tabla18[[#This Row],[NUM]]</f>
        <v>45815-6002</v>
      </c>
      <c r="B798" s="6">
        <v>45815</v>
      </c>
      <c r="C798" s="7" t="s">
        <v>13</v>
      </c>
      <c r="D798" s="7" t="s">
        <v>183</v>
      </c>
      <c r="E798" s="7" t="s">
        <v>174</v>
      </c>
      <c r="F798" s="7">
        <v>6002</v>
      </c>
      <c r="G798" s="8">
        <v>0.60069444444444442</v>
      </c>
      <c r="H798" s="8">
        <v>0.85069444444444442</v>
      </c>
      <c r="I798" s="7">
        <v>10</v>
      </c>
      <c r="J798" s="7">
        <v>2</v>
      </c>
      <c r="K798" s="7">
        <v>8</v>
      </c>
      <c r="L798" s="7">
        <v>20</v>
      </c>
      <c r="M798" s="1" t="str">
        <f>VLOOKUP(Tabla18[[#This Row],[COD]],Circuitos[],2,0)</f>
        <v>Programas de Egipto</v>
      </c>
    </row>
    <row r="799" spans="1:13">
      <c r="A799" s="9" t="str">
        <f>Tabla18[[#This Row],[DIA]]&amp;"-"&amp;Tabla18[[#This Row],[NUM]]</f>
        <v>45815-1831</v>
      </c>
      <c r="B799" s="6">
        <v>45815</v>
      </c>
      <c r="C799" s="7" t="s">
        <v>13</v>
      </c>
      <c r="D799" s="7" t="s">
        <v>234</v>
      </c>
      <c r="E799" s="7" t="s">
        <v>250</v>
      </c>
      <c r="F799" s="7">
        <v>1831</v>
      </c>
      <c r="G799" s="8">
        <v>0.47916666666666669</v>
      </c>
      <c r="H799" s="8">
        <v>0.58680555555555558</v>
      </c>
      <c r="I799" s="7">
        <v>45</v>
      </c>
      <c r="J799" s="7">
        <v>45</v>
      </c>
      <c r="K799" s="7">
        <v>0</v>
      </c>
      <c r="L799" s="7">
        <v>100</v>
      </c>
      <c r="M799" s="1" t="e">
        <f>VLOOKUP(Tabla18[[#This Row],[COD]],Circuitos[],2,0)</f>
        <v>#N/A</v>
      </c>
    </row>
    <row r="800" spans="1:13">
      <c r="A800" s="9" t="str">
        <f>Tabla18[[#This Row],[DIA]]&amp;"-"&amp;Tabla18[[#This Row],[NUM]]</f>
        <v>45815-571</v>
      </c>
      <c r="B800" s="6">
        <v>45815</v>
      </c>
      <c r="C800" s="7" t="s">
        <v>13</v>
      </c>
      <c r="D800" s="7" t="s">
        <v>346</v>
      </c>
      <c r="E800" s="7" t="s">
        <v>250</v>
      </c>
      <c r="F800" s="7">
        <v>571</v>
      </c>
      <c r="G800" s="8">
        <v>0.41319444444444442</v>
      </c>
      <c r="H800" s="8">
        <v>0.49652777777777779</v>
      </c>
      <c r="I800" s="7">
        <v>45</v>
      </c>
      <c r="J800" s="7">
        <v>13</v>
      </c>
      <c r="K800" s="7">
        <v>32</v>
      </c>
      <c r="L800" s="7">
        <v>28.888888888888889</v>
      </c>
      <c r="M800" s="1" t="e">
        <f>VLOOKUP(Tabla18[[#This Row],[COD]],Circuitos[],2,0)</f>
        <v>#N/A</v>
      </c>
    </row>
    <row r="801" spans="1:13">
      <c r="A801" s="9" t="str">
        <f>Tabla18[[#This Row],[DIA]]&amp;"-"&amp;Tabla18[[#This Row],[NUM]]</f>
        <v>45815-416</v>
      </c>
      <c r="B801" s="6">
        <v>45815</v>
      </c>
      <c r="C801" s="7" t="s">
        <v>13</v>
      </c>
      <c r="D801" s="7" t="s">
        <v>358</v>
      </c>
      <c r="E801" s="7" t="s">
        <v>528</v>
      </c>
      <c r="F801" s="7">
        <v>416</v>
      </c>
      <c r="G801" s="8">
        <v>0.51041666666666663</v>
      </c>
      <c r="H801" s="8">
        <v>0.71180555555555558</v>
      </c>
      <c r="I801" s="7">
        <v>35</v>
      </c>
      <c r="J801" s="7">
        <v>35</v>
      </c>
      <c r="K801" s="7">
        <v>0</v>
      </c>
      <c r="L801" s="7">
        <v>100</v>
      </c>
      <c r="M801" s="1" t="e">
        <f>VLOOKUP(Tabla18[[#This Row],[COD]],Circuitos[],2,0)</f>
        <v>#N/A</v>
      </c>
    </row>
    <row r="802" spans="1:13">
      <c r="A802" s="9" t="str">
        <f>Tabla18[[#This Row],[DIA]]&amp;"-"&amp;Tabla18[[#This Row],[NUM]]</f>
        <v>45815-857</v>
      </c>
      <c r="B802" s="6">
        <v>45815</v>
      </c>
      <c r="C802" s="7" t="s">
        <v>13</v>
      </c>
      <c r="D802" s="7" t="s">
        <v>530</v>
      </c>
      <c r="E802" s="7" t="s">
        <v>531</v>
      </c>
      <c r="F802" s="7">
        <v>857</v>
      </c>
      <c r="G802" s="8">
        <v>0.63888888888888884</v>
      </c>
      <c r="H802" s="8">
        <v>0.75694444444444442</v>
      </c>
      <c r="I802" s="7">
        <v>31</v>
      </c>
      <c r="J802" s="7">
        <v>0</v>
      </c>
      <c r="K802" s="7">
        <v>31</v>
      </c>
      <c r="L802" s="7">
        <v>0</v>
      </c>
      <c r="M802" s="1" t="e">
        <f>VLOOKUP(Tabla18[[#This Row],[COD]],Circuitos[],2,0)</f>
        <v>#N/A</v>
      </c>
    </row>
    <row r="803" spans="1:13">
      <c r="A803" s="9" t="str">
        <f>Tabla18[[#This Row],[DIA]]&amp;"-"&amp;Tabla18[[#This Row],[NUM]]</f>
        <v>45815-1832</v>
      </c>
      <c r="B803" s="6">
        <v>45815</v>
      </c>
      <c r="C803" s="7" t="s">
        <v>234</v>
      </c>
      <c r="D803" s="7" t="s">
        <v>13</v>
      </c>
      <c r="E803" s="7" t="s">
        <v>250</v>
      </c>
      <c r="F803" s="7">
        <v>1832</v>
      </c>
      <c r="G803" s="8">
        <v>0.61805555555555558</v>
      </c>
      <c r="H803" s="8">
        <v>0.73263888888888884</v>
      </c>
      <c r="I803" s="7">
        <v>45</v>
      </c>
      <c r="J803" s="7">
        <v>45</v>
      </c>
      <c r="K803" s="7">
        <v>0</v>
      </c>
      <c r="L803" s="7">
        <v>100</v>
      </c>
      <c r="M803" s="1" t="e">
        <f>VLOOKUP(Tabla18[[#This Row],[COD]],Circuitos[],2,0)</f>
        <v>#N/A</v>
      </c>
    </row>
    <row r="804" spans="1:13">
      <c r="A804" s="9" t="str">
        <f>Tabla18[[#This Row],[DIA]]&amp;"-"&amp;Tabla18[[#This Row],[NUM]]</f>
        <v>45815-415</v>
      </c>
      <c r="B804" s="6">
        <v>45815</v>
      </c>
      <c r="C804" s="7" t="s">
        <v>358</v>
      </c>
      <c r="D804" s="7" t="s">
        <v>13</v>
      </c>
      <c r="E804" s="7" t="s">
        <v>528</v>
      </c>
      <c r="F804" s="7">
        <v>415</v>
      </c>
      <c r="G804" s="8">
        <v>0.34027777777777779</v>
      </c>
      <c r="H804" s="8">
        <v>0.46875</v>
      </c>
      <c r="I804" s="7">
        <v>20</v>
      </c>
      <c r="J804" s="7">
        <v>9</v>
      </c>
      <c r="K804" s="7">
        <v>11</v>
      </c>
      <c r="L804" s="7">
        <v>45</v>
      </c>
      <c r="M804" s="1" t="e">
        <f>VLOOKUP(Tabla18[[#This Row],[COD]],Circuitos[],2,0)</f>
        <v>#N/A</v>
      </c>
    </row>
    <row r="805" spans="1:13">
      <c r="A805" s="9" t="str">
        <f>Tabla18[[#This Row],[DIA]]&amp;"-"&amp;Tabla18[[#This Row],[NUM]]</f>
        <v>45815-415</v>
      </c>
      <c r="B805" s="6">
        <v>45815</v>
      </c>
      <c r="C805" s="7" t="s">
        <v>358</v>
      </c>
      <c r="D805" s="7" t="s">
        <v>13</v>
      </c>
      <c r="E805" s="7" t="s">
        <v>528</v>
      </c>
      <c r="F805" s="7">
        <v>415</v>
      </c>
      <c r="G805" s="8">
        <v>0.34722222222222221</v>
      </c>
      <c r="H805" s="8">
        <v>0.47569444444444442</v>
      </c>
      <c r="I805" s="7">
        <v>15</v>
      </c>
      <c r="J805" s="7">
        <v>0</v>
      </c>
      <c r="K805" s="7">
        <v>15</v>
      </c>
      <c r="L805" s="7">
        <v>0</v>
      </c>
      <c r="M805" s="1" t="e">
        <f>VLOOKUP(Tabla18[[#This Row],[COD]],Circuitos[],2,0)</f>
        <v>#N/A</v>
      </c>
    </row>
    <row r="806" spans="1:13">
      <c r="A806" s="9" t="str">
        <f>Tabla18[[#This Row],[DIA]]&amp;"-"&amp;Tabla18[[#This Row],[NUM]]</f>
        <v>45815-1784</v>
      </c>
      <c r="B806" s="6">
        <v>45815</v>
      </c>
      <c r="C806" s="7" t="s">
        <v>261</v>
      </c>
      <c r="D806" s="7" t="s">
        <v>252</v>
      </c>
      <c r="E806" s="7" t="s">
        <v>272</v>
      </c>
      <c r="F806" s="7">
        <v>1784</v>
      </c>
      <c r="G806" s="8">
        <v>0.51041666666666663</v>
      </c>
      <c r="H806" s="8">
        <v>0.55902777777777779</v>
      </c>
      <c r="I806" s="7">
        <v>26</v>
      </c>
      <c r="J806" s="7">
        <v>10</v>
      </c>
      <c r="K806" s="7">
        <v>16</v>
      </c>
      <c r="L806" s="7">
        <v>38.46153846153846</v>
      </c>
      <c r="M806" s="1" t="e">
        <f>VLOOKUP(Tabla18[[#This Row],[COD]],Circuitos[],2,0)</f>
        <v>#N/A</v>
      </c>
    </row>
    <row r="807" spans="1:13">
      <c r="A807" s="9" t="str">
        <f>Tabla18[[#This Row],[DIA]]&amp;"-"&amp;Tabla18[[#This Row],[NUM]]</f>
        <v>45815-858</v>
      </c>
      <c r="B807" s="6">
        <v>45815</v>
      </c>
      <c r="C807" s="7" t="s">
        <v>530</v>
      </c>
      <c r="D807" s="7" t="s">
        <v>13</v>
      </c>
      <c r="E807" s="7" t="s">
        <v>531</v>
      </c>
      <c r="F807" s="7">
        <v>858</v>
      </c>
      <c r="G807" s="8">
        <v>0.86805555555555558</v>
      </c>
      <c r="H807" s="8">
        <v>0.625</v>
      </c>
      <c r="I807" s="7">
        <v>31</v>
      </c>
      <c r="J807" s="7">
        <v>0</v>
      </c>
      <c r="K807" s="7">
        <v>31</v>
      </c>
      <c r="L807" s="7">
        <v>0</v>
      </c>
      <c r="M807" s="1" t="e">
        <f>VLOOKUP(Tabla18[[#This Row],[COD]],Circuitos[],2,0)</f>
        <v>#N/A</v>
      </c>
    </row>
    <row r="808" spans="1:13">
      <c r="A808" s="9" t="str">
        <f>Tabla18[[#This Row],[DIA]]&amp;"-"&amp;Tabla18[[#This Row],[NUM]]</f>
        <v>45815-585</v>
      </c>
      <c r="B808" s="6">
        <v>45815</v>
      </c>
      <c r="C808" s="7" t="s">
        <v>336</v>
      </c>
      <c r="D808" s="7" t="s">
        <v>252</v>
      </c>
      <c r="E808" s="7" t="s">
        <v>272</v>
      </c>
      <c r="F808" s="7">
        <v>585</v>
      </c>
      <c r="G808" s="8">
        <v>0.47916666666666669</v>
      </c>
      <c r="H808" s="8">
        <v>0.53819444444444442</v>
      </c>
      <c r="I808" s="7">
        <v>36</v>
      </c>
      <c r="J808" s="7">
        <v>33</v>
      </c>
      <c r="K808" s="7">
        <v>3</v>
      </c>
      <c r="L808" s="7">
        <v>91.666666666666671</v>
      </c>
      <c r="M808" s="1" t="e">
        <f>VLOOKUP(Tabla18[[#This Row],[COD]],Circuitos[],2,0)</f>
        <v>#N/A</v>
      </c>
    </row>
    <row r="809" spans="1:13">
      <c r="A809" s="9" t="str">
        <f>Tabla18[[#This Row],[DIA]]&amp;"-"&amp;Tabla18[[#This Row],[NUM]]</f>
        <v>45816-1304</v>
      </c>
      <c r="B809" s="6">
        <v>45816</v>
      </c>
      <c r="C809" s="7" t="s">
        <v>33</v>
      </c>
      <c r="D809" s="7" t="s">
        <v>147</v>
      </c>
      <c r="E809" s="7" t="s">
        <v>181</v>
      </c>
      <c r="F809" s="7">
        <v>1304</v>
      </c>
      <c r="G809" s="8">
        <v>0.5</v>
      </c>
      <c r="H809" s="8">
        <v>0.72569444444444442</v>
      </c>
      <c r="I809" s="7">
        <v>18</v>
      </c>
      <c r="J809" s="7">
        <v>18</v>
      </c>
      <c r="K809" s="7">
        <v>0</v>
      </c>
      <c r="L809" s="7">
        <v>100</v>
      </c>
      <c r="M809" s="1" t="e">
        <f>VLOOKUP(Tabla18[[#This Row],[COD]],Circuitos[],2,0)</f>
        <v>#N/A</v>
      </c>
    </row>
    <row r="810" spans="1:13">
      <c r="A810" s="9" t="str">
        <f>Tabla18[[#This Row],[DIA]]&amp;"-"&amp;Tabla18[[#This Row],[NUM]]</f>
        <v>45816-787</v>
      </c>
      <c r="B810" s="6">
        <v>45816</v>
      </c>
      <c r="C810" s="7" t="s">
        <v>33</v>
      </c>
      <c r="D810" s="7" t="s">
        <v>358</v>
      </c>
      <c r="E810" s="7" t="s">
        <v>278</v>
      </c>
      <c r="F810" s="7">
        <v>787</v>
      </c>
      <c r="G810" s="8">
        <v>0.66666666666666663</v>
      </c>
      <c r="H810" s="8">
        <v>0.875</v>
      </c>
      <c r="I810" s="7">
        <v>45</v>
      </c>
      <c r="J810" s="7">
        <v>45</v>
      </c>
      <c r="K810" s="7">
        <v>0</v>
      </c>
      <c r="L810" s="7">
        <v>100</v>
      </c>
      <c r="M810" s="1" t="str">
        <f>VLOOKUP(Tabla18[[#This Row],[COD]],Circuitos[],2,0)</f>
        <v>Rumania, Transilvania, Cárpatos y Bucovina</v>
      </c>
    </row>
    <row r="811" spans="1:13">
      <c r="A811" s="9" t="str">
        <f>Tabla18[[#This Row],[DIA]]&amp;"-"&amp;Tabla18[[#This Row],[NUM]]</f>
        <v>45816-107</v>
      </c>
      <c r="B811" s="6">
        <v>45816</v>
      </c>
      <c r="C811" s="7" t="s">
        <v>354</v>
      </c>
      <c r="D811" s="7" t="s">
        <v>36</v>
      </c>
      <c r="E811" s="7" t="s">
        <v>355</v>
      </c>
      <c r="F811" s="7">
        <v>107</v>
      </c>
      <c r="G811" s="8">
        <v>0.47569444444444442</v>
      </c>
      <c r="H811" s="8">
        <v>0.64930555555555558</v>
      </c>
      <c r="I811" s="7">
        <v>12</v>
      </c>
      <c r="J811" s="7">
        <v>0</v>
      </c>
      <c r="K811" s="7">
        <v>12</v>
      </c>
      <c r="L811" s="7">
        <v>0</v>
      </c>
      <c r="M811" s="1" t="e">
        <f>VLOOKUP(Tabla18[[#This Row],[COD]],Circuitos[],2,0)</f>
        <v>#N/A</v>
      </c>
    </row>
    <row r="812" spans="1:13">
      <c r="A812" s="9" t="str">
        <f>Tabla18[[#This Row],[DIA]]&amp;"-"&amp;Tabla18[[#This Row],[NUM]]</f>
        <v>45816-109</v>
      </c>
      <c r="B812" s="6">
        <v>45816</v>
      </c>
      <c r="C812" s="7" t="s">
        <v>354</v>
      </c>
      <c r="D812" s="7" t="s">
        <v>13</v>
      </c>
      <c r="E812" s="7" t="s">
        <v>355</v>
      </c>
      <c r="F812" s="7">
        <v>109</v>
      </c>
      <c r="G812" s="8">
        <v>0.44444444444444442</v>
      </c>
      <c r="H812" s="8">
        <v>0.64236111111111116</v>
      </c>
      <c r="I812" s="7">
        <v>30</v>
      </c>
      <c r="J812" s="7">
        <v>0</v>
      </c>
      <c r="K812" s="7">
        <v>30</v>
      </c>
      <c r="L812" s="7">
        <v>0</v>
      </c>
      <c r="M812" s="1" t="e">
        <f>VLOOKUP(Tabla18[[#This Row],[COD]],Circuitos[],2,0)</f>
        <v>#N/A</v>
      </c>
    </row>
    <row r="813" spans="1:13">
      <c r="A813" s="9" t="str">
        <f>Tabla18[[#This Row],[DIA]]&amp;"-"&amp;Tabla18[[#This Row],[NUM]]</f>
        <v>45816-834</v>
      </c>
      <c r="B813" s="6">
        <v>45816</v>
      </c>
      <c r="C813" s="7" t="s">
        <v>484</v>
      </c>
      <c r="D813" s="7" t="s">
        <v>13</v>
      </c>
      <c r="E813" s="7" t="s">
        <v>250</v>
      </c>
      <c r="F813" s="7">
        <v>834</v>
      </c>
      <c r="G813" s="8">
        <v>0.66319444444444442</v>
      </c>
      <c r="H813" s="8">
        <v>0.78472222222222221</v>
      </c>
      <c r="I813" s="7">
        <v>45</v>
      </c>
      <c r="J813" s="7">
        <v>12</v>
      </c>
      <c r="K813" s="7">
        <v>33</v>
      </c>
      <c r="L813" s="7">
        <v>26.666666666666668</v>
      </c>
      <c r="M813" s="1" t="e">
        <f>VLOOKUP(Tabla18[[#This Row],[COD]],Circuitos[],2,0)</f>
        <v>#N/A</v>
      </c>
    </row>
    <row r="814" spans="1:13">
      <c r="A814" s="9" t="str">
        <f>Tabla18[[#This Row],[DIA]]&amp;"-"&amp;Tabla18[[#This Row],[NUM]]</f>
        <v>45816-108</v>
      </c>
      <c r="B814" s="6">
        <v>45816</v>
      </c>
      <c r="C814" s="7" t="s">
        <v>36</v>
      </c>
      <c r="D814" s="7" t="s">
        <v>354</v>
      </c>
      <c r="E814" s="7" t="s">
        <v>355</v>
      </c>
      <c r="F814" s="7">
        <v>108</v>
      </c>
      <c r="G814" s="8">
        <v>0.69097222222222221</v>
      </c>
      <c r="H814" s="8">
        <v>0.92361111111111116</v>
      </c>
      <c r="I814" s="7">
        <v>12</v>
      </c>
      <c r="J814" s="7">
        <v>0</v>
      </c>
      <c r="K814" s="7">
        <v>12</v>
      </c>
      <c r="L814" s="7">
        <v>0</v>
      </c>
      <c r="M814" s="1" t="e">
        <f>VLOOKUP(Tabla18[[#This Row],[COD]],Circuitos[],2,0)</f>
        <v>#N/A</v>
      </c>
    </row>
    <row r="815" spans="1:13">
      <c r="A815" s="9" t="str">
        <f>Tabla18[[#This Row],[DIA]]&amp;"-"&amp;Tabla18[[#This Row],[NUM]]</f>
        <v>45816-1139</v>
      </c>
      <c r="B815" s="6">
        <v>45816</v>
      </c>
      <c r="C815" s="7" t="s">
        <v>36</v>
      </c>
      <c r="D815" s="7" t="s">
        <v>192</v>
      </c>
      <c r="E815" s="7" t="s">
        <v>193</v>
      </c>
      <c r="F815" s="7">
        <v>1139</v>
      </c>
      <c r="G815" s="8">
        <v>0.28472222222222221</v>
      </c>
      <c r="H815" s="8">
        <v>0.375</v>
      </c>
      <c r="I815" s="7">
        <v>12</v>
      </c>
      <c r="J815" s="7">
        <v>11</v>
      </c>
      <c r="K815" s="7">
        <v>1</v>
      </c>
      <c r="L815" s="7">
        <v>91.666666666666671</v>
      </c>
      <c r="M815" s="1" t="e">
        <f>VLOOKUP(Tabla18[[#This Row],[COD]],Circuitos[],2,0)</f>
        <v>#N/A</v>
      </c>
    </row>
    <row r="816" spans="1:13">
      <c r="A816" s="9" t="str">
        <f>Tabla18[[#This Row],[DIA]]&amp;"-"&amp;Tabla18[[#This Row],[NUM]]</f>
        <v>45816-1854</v>
      </c>
      <c r="B816" s="6">
        <v>45816</v>
      </c>
      <c r="C816" s="7" t="s">
        <v>36</v>
      </c>
      <c r="D816" s="7" t="s">
        <v>147</v>
      </c>
      <c r="E816" s="7" t="s">
        <v>181</v>
      </c>
      <c r="F816" s="7">
        <v>1854</v>
      </c>
      <c r="G816" s="8">
        <v>0.5</v>
      </c>
      <c r="H816" s="8">
        <v>0.69097222222222221</v>
      </c>
      <c r="I816" s="7">
        <v>12</v>
      </c>
      <c r="J816" s="7">
        <v>12</v>
      </c>
      <c r="K816" s="7">
        <v>0</v>
      </c>
      <c r="L816" s="7">
        <v>100</v>
      </c>
      <c r="M816" s="1" t="e">
        <f>VLOOKUP(Tabla18[[#This Row],[COD]],Circuitos[],2,0)</f>
        <v>#N/A</v>
      </c>
    </row>
    <row r="817" spans="1:13">
      <c r="A817" s="9" t="str">
        <f>Tabla18[[#This Row],[DIA]]&amp;"-"&amp;Tabla18[[#This Row],[NUM]]</f>
        <v>45816-1819</v>
      </c>
      <c r="B817" s="6">
        <v>45816</v>
      </c>
      <c r="C817" s="7" t="s">
        <v>36</v>
      </c>
      <c r="D817" s="7" t="s">
        <v>196</v>
      </c>
      <c r="E817" s="7" t="s">
        <v>193</v>
      </c>
      <c r="F817" s="7">
        <v>1819</v>
      </c>
      <c r="G817" s="8">
        <v>0.32291666666666669</v>
      </c>
      <c r="H817" s="8">
        <v>0.40625</v>
      </c>
      <c r="I817" s="7">
        <v>12</v>
      </c>
      <c r="J817" s="7">
        <v>2</v>
      </c>
      <c r="K817" s="7">
        <v>10</v>
      </c>
      <c r="L817" s="7">
        <v>16.666666666666668</v>
      </c>
      <c r="M817" s="1" t="e">
        <f>VLOOKUP(Tabla18[[#This Row],[COD]],Circuitos[],2,0)</f>
        <v>#N/A</v>
      </c>
    </row>
    <row r="818" spans="1:13">
      <c r="A818" s="9" t="str">
        <f>Tabla18[[#This Row],[DIA]]&amp;"-"&amp;Tabla18[[#This Row],[NUM]]</f>
        <v>45816-684</v>
      </c>
      <c r="B818" s="6">
        <v>45816</v>
      </c>
      <c r="C818" s="7" t="s">
        <v>36</v>
      </c>
      <c r="D818" s="7" t="s">
        <v>291</v>
      </c>
      <c r="E818" s="7" t="s">
        <v>292</v>
      </c>
      <c r="F818" s="7">
        <v>684</v>
      </c>
      <c r="G818" s="8">
        <v>0.60069444444444442</v>
      </c>
      <c r="H818" s="8">
        <v>0.79166666666666663</v>
      </c>
      <c r="I818" s="7">
        <v>12</v>
      </c>
      <c r="J818" s="7">
        <v>12</v>
      </c>
      <c r="K818" s="7">
        <v>0</v>
      </c>
      <c r="L818" s="7">
        <v>100</v>
      </c>
      <c r="M818" s="1" t="e">
        <f>VLOOKUP(Tabla18[[#This Row],[COD]],Circuitos[],2,0)</f>
        <v>#N/A</v>
      </c>
    </row>
    <row r="819" spans="1:13">
      <c r="A819" s="9" t="str">
        <f>Tabla18[[#This Row],[DIA]]&amp;"-"&amp;Tabla18[[#This Row],[NUM]]</f>
        <v>45816-438</v>
      </c>
      <c r="B819" s="6">
        <v>45816</v>
      </c>
      <c r="C819" s="7" t="s">
        <v>36</v>
      </c>
      <c r="D819" s="7" t="s">
        <v>394</v>
      </c>
      <c r="E819" s="7" t="s">
        <v>395</v>
      </c>
      <c r="F819" s="7">
        <v>438</v>
      </c>
      <c r="G819" s="8">
        <v>0.55902777777777779</v>
      </c>
      <c r="H819" s="8">
        <v>0.68402777777777779</v>
      </c>
      <c r="I819" s="7">
        <v>12</v>
      </c>
      <c r="J819" s="7">
        <v>12</v>
      </c>
      <c r="K819" s="7">
        <v>0</v>
      </c>
      <c r="L819" s="7">
        <v>100</v>
      </c>
      <c r="M819" s="1" t="e">
        <f>VLOOKUP(Tabla18[[#This Row],[COD]],Circuitos[],2,0)</f>
        <v>#N/A</v>
      </c>
    </row>
    <row r="820" spans="1:13">
      <c r="A820" s="9" t="str">
        <f>Tabla18[[#This Row],[DIA]]&amp;"-"&amp;Tabla18[[#This Row],[NUM]]</f>
        <v>45816-872</v>
      </c>
      <c r="B820" s="6">
        <v>45816</v>
      </c>
      <c r="C820" s="7" t="s">
        <v>223</v>
      </c>
      <c r="D820" s="7" t="s">
        <v>13</v>
      </c>
      <c r="E820" s="7" t="s">
        <v>250</v>
      </c>
      <c r="F820" s="7">
        <v>872</v>
      </c>
      <c r="G820" s="8">
        <v>0.64930555555555558</v>
      </c>
      <c r="H820" s="8">
        <v>0.78819444444444442</v>
      </c>
      <c r="I820" s="7">
        <v>45</v>
      </c>
      <c r="J820" s="7">
        <v>45</v>
      </c>
      <c r="K820" s="7">
        <v>0</v>
      </c>
      <c r="L820" s="7">
        <v>100</v>
      </c>
      <c r="M820" s="1" t="e">
        <f>VLOOKUP(Tabla18[[#This Row],[COD]],Circuitos[],2,0)</f>
        <v>#N/A</v>
      </c>
    </row>
    <row r="821" spans="1:13">
      <c r="A821" s="9" t="str">
        <f>Tabla18[[#This Row],[DIA]]&amp;"-"&amp;Tabla18[[#This Row],[NUM]]</f>
        <v>45816-586</v>
      </c>
      <c r="B821" s="6">
        <v>45816</v>
      </c>
      <c r="C821" s="7" t="s">
        <v>206</v>
      </c>
      <c r="D821" s="7" t="s">
        <v>13</v>
      </c>
      <c r="E821" s="7" t="s">
        <v>250</v>
      </c>
      <c r="F821" s="7">
        <v>586</v>
      </c>
      <c r="G821" s="8">
        <v>0.52777777777777779</v>
      </c>
      <c r="H821" s="8">
        <v>0.61805555555555558</v>
      </c>
      <c r="I821" s="7">
        <v>45</v>
      </c>
      <c r="J821" s="7">
        <v>44</v>
      </c>
      <c r="K821" s="7">
        <v>1</v>
      </c>
      <c r="L821" s="7">
        <v>97.777777777777771</v>
      </c>
      <c r="M821" s="1" t="e">
        <f>VLOOKUP(Tabla18[[#This Row],[COD]],Circuitos[],2,0)</f>
        <v>#N/A</v>
      </c>
    </row>
    <row r="822" spans="1:13">
      <c r="A822" s="9" t="str">
        <f>Tabla18[[#This Row],[DIA]]&amp;"-"&amp;Tabla18[[#This Row],[NUM]]</f>
        <v>45816-776</v>
      </c>
      <c r="B822" s="6">
        <v>45816</v>
      </c>
      <c r="C822" s="7" t="s">
        <v>209</v>
      </c>
      <c r="D822" s="7" t="s">
        <v>33</v>
      </c>
      <c r="E822" s="7" t="s">
        <v>278</v>
      </c>
      <c r="F822" s="7">
        <v>776</v>
      </c>
      <c r="G822" s="8">
        <v>0.4861111111111111</v>
      </c>
      <c r="H822" s="8">
        <v>0.625</v>
      </c>
      <c r="I822" s="7">
        <v>35</v>
      </c>
      <c r="J822" s="7">
        <v>35</v>
      </c>
      <c r="K822" s="7">
        <v>0</v>
      </c>
      <c r="L822" s="7">
        <v>100</v>
      </c>
      <c r="M822" s="1" t="e">
        <f>VLOOKUP(Tabla18[[#This Row],[COD]],Circuitos[],2,0)</f>
        <v>#N/A</v>
      </c>
    </row>
    <row r="823" spans="1:13">
      <c r="A823" s="9" t="str">
        <f>Tabla18[[#This Row],[DIA]]&amp;"-"&amp;Tabla18[[#This Row],[NUM]]</f>
        <v>45816-1305</v>
      </c>
      <c r="B823" s="6">
        <v>45816</v>
      </c>
      <c r="C823" s="7" t="s">
        <v>147</v>
      </c>
      <c r="D823" s="7" t="s">
        <v>33</v>
      </c>
      <c r="E823" s="7" t="s">
        <v>181</v>
      </c>
      <c r="F823" s="7">
        <v>1305</v>
      </c>
      <c r="G823" s="8">
        <v>0.55208333333333337</v>
      </c>
      <c r="H823" s="8">
        <v>0.70833333333333337</v>
      </c>
      <c r="I823" s="7">
        <v>12</v>
      </c>
      <c r="J823" s="7">
        <v>9</v>
      </c>
      <c r="K823" s="7">
        <v>3</v>
      </c>
      <c r="L823" s="7">
        <v>75</v>
      </c>
      <c r="M823" s="1" t="e">
        <f>VLOOKUP(Tabla18[[#This Row],[COD]],Circuitos[],2,0)</f>
        <v>#N/A</v>
      </c>
    </row>
    <row r="824" spans="1:13">
      <c r="A824" s="9" t="str">
        <f>Tabla18[[#This Row],[DIA]]&amp;"-"&amp;Tabla18[[#This Row],[NUM]]</f>
        <v>45816-2020</v>
      </c>
      <c r="B824" s="6">
        <v>45816</v>
      </c>
      <c r="C824" s="7" t="s">
        <v>147</v>
      </c>
      <c r="D824" s="7" t="s">
        <v>180</v>
      </c>
      <c r="E824" s="7" t="s">
        <v>181</v>
      </c>
      <c r="F824" s="7">
        <v>2020</v>
      </c>
      <c r="G824" s="8">
        <v>0.76736111111111116</v>
      </c>
      <c r="H824" s="8">
        <v>0.82986111111111116</v>
      </c>
      <c r="I824" s="7">
        <v>72</v>
      </c>
      <c r="J824" s="7">
        <v>72</v>
      </c>
      <c r="K824" s="7">
        <v>0</v>
      </c>
      <c r="L824" s="7">
        <v>100</v>
      </c>
      <c r="M824" s="1" t="e">
        <f>VLOOKUP(Tabla18[[#This Row],[COD]],Circuitos[],2,0)</f>
        <v>#N/A</v>
      </c>
    </row>
    <row r="825" spans="1:13">
      <c r="A825" s="9" t="str">
        <f>Tabla18[[#This Row],[DIA]]&amp;"-"&amp;Tabla18[[#This Row],[NUM]]</f>
        <v>45816-2022</v>
      </c>
      <c r="B825" s="6">
        <v>45816</v>
      </c>
      <c r="C825" s="7" t="s">
        <v>147</v>
      </c>
      <c r="D825" s="7" t="s">
        <v>180</v>
      </c>
      <c r="E825" s="7" t="s">
        <v>181</v>
      </c>
      <c r="F825" s="7">
        <v>2022</v>
      </c>
      <c r="G825" s="8">
        <v>0.83680555555555558</v>
      </c>
      <c r="H825" s="8">
        <v>0.90277777777777779</v>
      </c>
      <c r="I825" s="7">
        <v>18</v>
      </c>
      <c r="J825" s="7">
        <v>18</v>
      </c>
      <c r="K825" s="7">
        <v>0</v>
      </c>
      <c r="L825" s="7">
        <v>100</v>
      </c>
      <c r="M825" s="1" t="e">
        <f>VLOOKUP(Tabla18[[#This Row],[COD]],Circuitos[],2,0)</f>
        <v>#N/A</v>
      </c>
    </row>
    <row r="826" spans="1:13">
      <c r="A826" s="9" t="str">
        <f>Tabla18[[#This Row],[DIA]]&amp;"-"&amp;Tabla18[[#This Row],[NUM]]</f>
        <v>45816-1855</v>
      </c>
      <c r="B826" s="6">
        <v>45816</v>
      </c>
      <c r="C826" s="7" t="s">
        <v>147</v>
      </c>
      <c r="D826" s="7" t="s">
        <v>36</v>
      </c>
      <c r="E826" s="7" t="s">
        <v>181</v>
      </c>
      <c r="F826" s="7">
        <v>1855</v>
      </c>
      <c r="G826" s="8">
        <v>0.59722222222222221</v>
      </c>
      <c r="H826" s="8">
        <v>0.71180555555555558</v>
      </c>
      <c r="I826" s="7">
        <v>12</v>
      </c>
      <c r="J826" s="7">
        <v>10</v>
      </c>
      <c r="K826" s="7">
        <v>2</v>
      </c>
      <c r="L826" s="7">
        <v>83.333333333333329</v>
      </c>
      <c r="M826" s="1" t="e">
        <f>VLOOKUP(Tabla18[[#This Row],[COD]],Circuitos[],2,0)</f>
        <v>#N/A</v>
      </c>
    </row>
    <row r="827" spans="1:13">
      <c r="A827" s="9" t="str">
        <f>Tabla18[[#This Row],[DIA]]&amp;"-"&amp;Tabla18[[#This Row],[NUM]]</f>
        <v>45816-1317</v>
      </c>
      <c r="B827" s="6">
        <v>45816</v>
      </c>
      <c r="C827" s="7" t="s">
        <v>147</v>
      </c>
      <c r="D827" s="7" t="s">
        <v>37</v>
      </c>
      <c r="E827" s="7" t="s">
        <v>181</v>
      </c>
      <c r="F827" s="7">
        <v>1317</v>
      </c>
      <c r="G827" s="8">
        <v>0.58680555555555558</v>
      </c>
      <c r="H827" s="8">
        <v>0.72569444444444442</v>
      </c>
      <c r="I827" s="7">
        <v>20</v>
      </c>
      <c r="J827" s="7">
        <v>20</v>
      </c>
      <c r="K827" s="7">
        <v>0</v>
      </c>
      <c r="L827" s="7">
        <v>100</v>
      </c>
      <c r="M827" s="1" t="e">
        <f>VLOOKUP(Tabla18[[#This Row],[COD]],Circuitos[],2,0)</f>
        <v>#N/A</v>
      </c>
    </row>
    <row r="828" spans="1:13">
      <c r="A828" s="9" t="str">
        <f>Tabla18[[#This Row],[DIA]]&amp;"-"&amp;Tabla18[[#This Row],[NUM]]</f>
        <v>45816-1859</v>
      </c>
      <c r="B828" s="6">
        <v>45816</v>
      </c>
      <c r="C828" s="7" t="s">
        <v>147</v>
      </c>
      <c r="D828" s="7" t="s">
        <v>13</v>
      </c>
      <c r="E828" s="7" t="s">
        <v>181</v>
      </c>
      <c r="F828" s="7">
        <v>1859</v>
      </c>
      <c r="G828" s="8">
        <v>0.55208333333333337</v>
      </c>
      <c r="H828" s="8">
        <v>0.70138888888888884</v>
      </c>
      <c r="I828" s="7">
        <v>50</v>
      </c>
      <c r="J828" s="7">
        <v>50</v>
      </c>
      <c r="K828" s="7">
        <v>0</v>
      </c>
      <c r="L828" s="7">
        <v>100</v>
      </c>
      <c r="M828" s="1" t="e">
        <f>VLOOKUP(Tabla18[[#This Row],[COD]],Circuitos[],2,0)</f>
        <v>#N/A</v>
      </c>
    </row>
    <row r="829" spans="1:13">
      <c r="A829" s="9" t="str">
        <f>Tabla18[[#This Row],[DIA]]&amp;"-"&amp;Tabla18[[#This Row],[NUM]]</f>
        <v>45816-1313</v>
      </c>
      <c r="B829" s="6">
        <v>45816</v>
      </c>
      <c r="C829" s="7" t="s">
        <v>147</v>
      </c>
      <c r="D829" s="7" t="s">
        <v>22</v>
      </c>
      <c r="E829" s="7" t="s">
        <v>181</v>
      </c>
      <c r="F829" s="7">
        <v>1313</v>
      </c>
      <c r="G829" s="8">
        <v>0.59375</v>
      </c>
      <c r="H829" s="8">
        <v>0.72569444444444442</v>
      </c>
      <c r="I829" s="7">
        <v>10</v>
      </c>
      <c r="J829" s="7">
        <v>10</v>
      </c>
      <c r="K829" s="7">
        <v>0</v>
      </c>
      <c r="L829" s="7">
        <v>100</v>
      </c>
      <c r="M829" s="1" t="e">
        <f>VLOOKUP(Tabla18[[#This Row],[COD]],Circuitos[],2,0)</f>
        <v>#N/A</v>
      </c>
    </row>
    <row r="830" spans="1:13">
      <c r="A830" s="9" t="str">
        <f>Tabla18[[#This Row],[DIA]]&amp;"-"&amp;Tabla18[[#This Row],[NUM]]</f>
        <v>45816-670</v>
      </c>
      <c r="B830" s="6">
        <v>45816</v>
      </c>
      <c r="C830" s="7" t="s">
        <v>541</v>
      </c>
      <c r="D830" s="7" t="s">
        <v>13</v>
      </c>
      <c r="E830" s="7" t="s">
        <v>250</v>
      </c>
      <c r="F830" s="7">
        <v>670</v>
      </c>
      <c r="G830" s="8">
        <v>0.61458333333333337</v>
      </c>
      <c r="H830" s="8">
        <v>0.71180555555555558</v>
      </c>
      <c r="I830" s="7">
        <v>45</v>
      </c>
      <c r="J830" s="7">
        <v>16</v>
      </c>
      <c r="K830" s="7">
        <v>29</v>
      </c>
      <c r="L830" s="7">
        <v>35.555555555555557</v>
      </c>
      <c r="M830" s="1" t="e">
        <f>VLOOKUP(Tabla18[[#This Row],[COD]],Circuitos[],2,0)</f>
        <v>#N/A</v>
      </c>
    </row>
    <row r="831" spans="1:13">
      <c r="A831" s="9" t="str">
        <f>Tabla18[[#This Row],[DIA]]&amp;"-"&amp;Tabla18[[#This Row],[NUM]]</f>
        <v>45816-110</v>
      </c>
      <c r="B831" s="6">
        <v>45816</v>
      </c>
      <c r="C831" s="7" t="s">
        <v>13</v>
      </c>
      <c r="D831" s="7" t="s">
        <v>354</v>
      </c>
      <c r="E831" s="7" t="s">
        <v>355</v>
      </c>
      <c r="F831" s="7">
        <v>110</v>
      </c>
      <c r="G831" s="8">
        <v>0.69097222222222221</v>
      </c>
      <c r="H831" s="8">
        <v>0.94791666666666663</v>
      </c>
      <c r="I831" s="7">
        <v>30</v>
      </c>
      <c r="J831" s="7">
        <v>1</v>
      </c>
      <c r="K831" s="7">
        <v>29</v>
      </c>
      <c r="L831" s="7">
        <v>3.3333333333333335</v>
      </c>
      <c r="M831" s="1" t="e">
        <f>VLOOKUP(Tabla18[[#This Row],[COD]],Circuitos[],2,0)</f>
        <v>#N/A</v>
      </c>
    </row>
    <row r="832" spans="1:13">
      <c r="A832" s="9" t="str">
        <f>Tabla18[[#This Row],[DIA]]&amp;"-"&amp;Tabla18[[#This Row],[NUM]]</f>
        <v>45816-1805</v>
      </c>
      <c r="B832" s="6">
        <v>45816</v>
      </c>
      <c r="C832" s="7" t="s">
        <v>13</v>
      </c>
      <c r="D832" s="7" t="s">
        <v>484</v>
      </c>
      <c r="E832" s="7" t="s">
        <v>548</v>
      </c>
      <c r="F832" s="7">
        <v>1805</v>
      </c>
      <c r="G832" s="8">
        <v>0.53125</v>
      </c>
      <c r="H832" s="8">
        <v>0.71527777777777779</v>
      </c>
      <c r="I832" s="7">
        <v>50</v>
      </c>
      <c r="J832" s="7">
        <v>0</v>
      </c>
      <c r="K832" s="7">
        <v>50</v>
      </c>
      <c r="L832" s="7">
        <v>0</v>
      </c>
      <c r="M832" s="1" t="e">
        <f>VLOOKUP(Tabla18[[#This Row],[COD]],Circuitos[],2,0)</f>
        <v>#N/A</v>
      </c>
    </row>
    <row r="833" spans="1:13">
      <c r="A833" s="9" t="str">
        <f>Tabla18[[#This Row],[DIA]]&amp;"-"&amp;Tabla18[[#This Row],[NUM]]</f>
        <v>45816-871</v>
      </c>
      <c r="B833" s="6">
        <v>45816</v>
      </c>
      <c r="C833" s="7" t="s">
        <v>13</v>
      </c>
      <c r="D833" s="7" t="s">
        <v>223</v>
      </c>
      <c r="E833" s="7" t="s">
        <v>250</v>
      </c>
      <c r="F833" s="7">
        <v>871</v>
      </c>
      <c r="G833" s="8">
        <v>0.48958333333333331</v>
      </c>
      <c r="H833" s="8">
        <v>0.62152777777777779</v>
      </c>
      <c r="I833" s="7">
        <v>45</v>
      </c>
      <c r="J833" s="7">
        <v>18</v>
      </c>
      <c r="K833" s="7">
        <v>27</v>
      </c>
      <c r="L833" s="7">
        <v>40</v>
      </c>
      <c r="M833" s="1" t="e">
        <f>VLOOKUP(Tabla18[[#This Row],[COD]],Circuitos[],2,0)</f>
        <v>#N/A</v>
      </c>
    </row>
    <row r="834" spans="1:13">
      <c r="A834" s="9" t="str">
        <f>Tabla18[[#This Row],[DIA]]&amp;"-"&amp;Tabla18[[#This Row],[NUM]]</f>
        <v>45816-585</v>
      </c>
      <c r="B834" s="6">
        <v>45816</v>
      </c>
      <c r="C834" s="7" t="s">
        <v>13</v>
      </c>
      <c r="D834" s="7" t="s">
        <v>206</v>
      </c>
      <c r="E834" s="7" t="s">
        <v>250</v>
      </c>
      <c r="F834" s="7">
        <v>585</v>
      </c>
      <c r="G834" s="8">
        <v>0.40625</v>
      </c>
      <c r="H834" s="8">
        <v>0.49305555555555558</v>
      </c>
      <c r="I834" s="7">
        <v>45</v>
      </c>
      <c r="J834" s="7">
        <v>35</v>
      </c>
      <c r="K834" s="7">
        <v>10</v>
      </c>
      <c r="L834" s="7">
        <v>77.777777777777771</v>
      </c>
      <c r="M834" s="1" t="e">
        <f>VLOOKUP(Tabla18[[#This Row],[COD]],Circuitos[],2,0)</f>
        <v>#N/A</v>
      </c>
    </row>
    <row r="835" spans="1:13">
      <c r="A835" s="9" t="str">
        <f>Tabla18[[#This Row],[DIA]]&amp;"-"&amp;Tabla18[[#This Row],[NUM]]</f>
        <v>45816-152</v>
      </c>
      <c r="B835" s="6">
        <v>45816</v>
      </c>
      <c r="C835" s="7" t="s">
        <v>13</v>
      </c>
      <c r="D835" s="7" t="s">
        <v>139</v>
      </c>
      <c r="E835" s="7" t="s">
        <v>400</v>
      </c>
      <c r="F835" s="7">
        <v>152</v>
      </c>
      <c r="G835" s="8">
        <v>0.9375</v>
      </c>
      <c r="H835" s="8">
        <v>0.26041666666666669</v>
      </c>
      <c r="I835" s="7">
        <v>22</v>
      </c>
      <c r="J835" s="7">
        <v>8</v>
      </c>
      <c r="K835" s="7">
        <v>14</v>
      </c>
      <c r="L835" s="7">
        <v>36.363636363636367</v>
      </c>
      <c r="M835" s="1" t="e">
        <f>VLOOKUP(Tabla18[[#This Row],[COD]],Circuitos[],2,0)</f>
        <v>#N/A</v>
      </c>
    </row>
    <row r="836" spans="1:13">
      <c r="A836" s="9" t="str">
        <f>Tabla18[[#This Row],[DIA]]&amp;"-"&amp;Tabla18[[#This Row],[NUM]]</f>
        <v>45816-651</v>
      </c>
      <c r="B836" s="6">
        <v>45816</v>
      </c>
      <c r="C836" s="7" t="s">
        <v>13</v>
      </c>
      <c r="D836" s="7" t="s">
        <v>252</v>
      </c>
      <c r="E836" s="7" t="s">
        <v>250</v>
      </c>
      <c r="F836" s="7">
        <v>651</v>
      </c>
      <c r="G836" s="8">
        <v>0.54513888888888884</v>
      </c>
      <c r="H836" s="8">
        <v>0.64583333333333337</v>
      </c>
      <c r="I836" s="7">
        <v>45</v>
      </c>
      <c r="J836" s="7">
        <v>21</v>
      </c>
      <c r="K836" s="7">
        <v>24</v>
      </c>
      <c r="L836" s="7">
        <v>46.666666666666664</v>
      </c>
      <c r="M836" s="1" t="e">
        <f>VLOOKUP(Tabla18[[#This Row],[COD]],Circuitos[],2,0)</f>
        <v>#N/A</v>
      </c>
    </row>
    <row r="837" spans="1:13">
      <c r="A837" s="9" t="str">
        <f>Tabla18[[#This Row],[DIA]]&amp;"-"&amp;Tabla18[[#This Row],[NUM]]</f>
        <v>45816-1327</v>
      </c>
      <c r="B837" s="6">
        <v>45816</v>
      </c>
      <c r="C837" s="7" t="s">
        <v>13</v>
      </c>
      <c r="D837" s="7" t="s">
        <v>192</v>
      </c>
      <c r="E837" s="7" t="s">
        <v>250</v>
      </c>
      <c r="F837" s="7">
        <v>1327</v>
      </c>
      <c r="G837" s="8">
        <v>0.3611111111111111</v>
      </c>
      <c r="H837" s="8">
        <v>0.47569444444444442</v>
      </c>
      <c r="I837" s="7">
        <v>45</v>
      </c>
      <c r="J837" s="7">
        <v>33</v>
      </c>
      <c r="K837" s="7">
        <v>12</v>
      </c>
      <c r="L837" s="7">
        <v>73.333333333333329</v>
      </c>
      <c r="M837" s="1" t="e">
        <f>VLOOKUP(Tabla18[[#This Row],[COD]],Circuitos[],2,0)</f>
        <v>#N/A</v>
      </c>
    </row>
    <row r="838" spans="1:13">
      <c r="A838" s="9" t="str">
        <f>Tabla18[[#This Row],[DIA]]&amp;"-"&amp;Tabla18[[#This Row],[NUM]]</f>
        <v>45816-1858</v>
      </c>
      <c r="B838" s="6">
        <v>45816</v>
      </c>
      <c r="C838" s="7" t="s">
        <v>13</v>
      </c>
      <c r="D838" s="7" t="s">
        <v>147</v>
      </c>
      <c r="E838" s="7" t="s">
        <v>181</v>
      </c>
      <c r="F838" s="7">
        <v>1858</v>
      </c>
      <c r="G838" s="8">
        <v>0.49652777777777779</v>
      </c>
      <c r="H838" s="8">
        <v>0.71527777777777779</v>
      </c>
      <c r="I838" s="7">
        <v>50</v>
      </c>
      <c r="J838" s="7">
        <v>50</v>
      </c>
      <c r="K838" s="7">
        <v>0</v>
      </c>
      <c r="L838" s="7">
        <v>100</v>
      </c>
      <c r="M838" s="1" t="e">
        <f>VLOOKUP(Tabla18[[#This Row],[COD]],Circuitos[],2,0)</f>
        <v>#N/A</v>
      </c>
    </row>
    <row r="839" spans="1:13">
      <c r="A839" s="9" t="str">
        <f>Tabla18[[#This Row],[DIA]]&amp;"-"&amp;Tabla18[[#This Row],[NUM]]</f>
        <v>45816-741</v>
      </c>
      <c r="B839" s="6">
        <v>45816</v>
      </c>
      <c r="C839" s="7" t="s">
        <v>13</v>
      </c>
      <c r="D839" s="7" t="s">
        <v>196</v>
      </c>
      <c r="E839" s="7" t="s">
        <v>250</v>
      </c>
      <c r="F839" s="7">
        <v>741</v>
      </c>
      <c r="G839" s="8">
        <v>0.37152777777777779</v>
      </c>
      <c r="H839" s="8">
        <v>0.47916666666666669</v>
      </c>
      <c r="I839" s="7">
        <v>45</v>
      </c>
      <c r="J839" s="7">
        <v>11</v>
      </c>
      <c r="K839" s="7">
        <v>34</v>
      </c>
      <c r="L839" s="7">
        <v>24.444444444444443</v>
      </c>
      <c r="M839" s="1" t="e">
        <f>VLOOKUP(Tabla18[[#This Row],[COD]],Circuitos[],2,0)</f>
        <v>#N/A</v>
      </c>
    </row>
    <row r="840" spans="1:13">
      <c r="A840" s="9" t="str">
        <f>Tabla18[[#This Row],[DIA]]&amp;"-"&amp;Tabla18[[#This Row],[NUM]]</f>
        <v>45816-953</v>
      </c>
      <c r="B840" s="6">
        <v>45816</v>
      </c>
      <c r="C840" s="7" t="s">
        <v>13</v>
      </c>
      <c r="D840" s="7" t="s">
        <v>348</v>
      </c>
      <c r="E840" s="7" t="s">
        <v>250</v>
      </c>
      <c r="F840" s="7">
        <v>953</v>
      </c>
      <c r="G840" s="8">
        <v>0.44097222222222221</v>
      </c>
      <c r="H840" s="8">
        <v>0.59722222222222221</v>
      </c>
      <c r="I840" s="7">
        <v>45</v>
      </c>
      <c r="J840" s="7">
        <v>45</v>
      </c>
      <c r="K840" s="7">
        <v>0</v>
      </c>
      <c r="L840" s="7">
        <v>100</v>
      </c>
      <c r="M840" s="1" t="e">
        <f>VLOOKUP(Tabla18[[#This Row],[COD]],Circuitos[],2,0)</f>
        <v>#N/A</v>
      </c>
    </row>
    <row r="841" spans="1:13">
      <c r="A841" s="9" t="str">
        <f>Tabla18[[#This Row],[DIA]]&amp;"-"&amp;Tabla18[[#This Row],[NUM]]</f>
        <v>45816-416</v>
      </c>
      <c r="B841" s="6">
        <v>45816</v>
      </c>
      <c r="C841" s="7" t="s">
        <v>13</v>
      </c>
      <c r="D841" s="7" t="s">
        <v>358</v>
      </c>
      <c r="E841" s="7" t="s">
        <v>528</v>
      </c>
      <c r="F841" s="7">
        <v>416</v>
      </c>
      <c r="G841" s="8">
        <v>0.51041666666666663</v>
      </c>
      <c r="H841" s="8">
        <v>0.71180555555555558</v>
      </c>
      <c r="I841" s="7">
        <v>12</v>
      </c>
      <c r="J841" s="7">
        <v>0</v>
      </c>
      <c r="K841" s="7">
        <v>12</v>
      </c>
      <c r="L841" s="7">
        <v>0</v>
      </c>
      <c r="M841" s="1" t="e">
        <f>VLOOKUP(Tabla18[[#This Row],[COD]],Circuitos[],2,0)</f>
        <v>#N/A</v>
      </c>
    </row>
    <row r="842" spans="1:13">
      <c r="A842" s="9" t="str">
        <f>Tabla18[[#This Row],[DIA]]&amp;"-"&amp;Tabla18[[#This Row],[NUM]]</f>
        <v>45816-686</v>
      </c>
      <c r="B842" s="6">
        <v>45816</v>
      </c>
      <c r="C842" s="7" t="s">
        <v>13</v>
      </c>
      <c r="D842" s="7" t="s">
        <v>291</v>
      </c>
      <c r="E842" s="7" t="s">
        <v>292</v>
      </c>
      <c r="F842" s="7">
        <v>686</v>
      </c>
      <c r="G842" s="8">
        <v>0.71527777777777779</v>
      </c>
      <c r="H842" s="8">
        <v>0.92013888888888884</v>
      </c>
      <c r="I842" s="7">
        <v>26</v>
      </c>
      <c r="J842" s="7">
        <v>7</v>
      </c>
      <c r="K842" s="7">
        <v>19</v>
      </c>
      <c r="L842" s="7">
        <v>26.923076923076923</v>
      </c>
      <c r="M842" s="1" t="e">
        <f>VLOOKUP(Tabla18[[#This Row],[COD]],Circuitos[],2,0)</f>
        <v>#N/A</v>
      </c>
    </row>
    <row r="843" spans="1:13">
      <c r="A843" s="9" t="str">
        <f>Tabla18[[#This Row],[DIA]]&amp;"-"&amp;Tabla18[[#This Row],[NUM]]</f>
        <v>45816-434</v>
      </c>
      <c r="B843" s="6">
        <v>45816</v>
      </c>
      <c r="C843" s="7" t="s">
        <v>13</v>
      </c>
      <c r="D843" s="7" t="s">
        <v>394</v>
      </c>
      <c r="E843" s="7" t="s">
        <v>395</v>
      </c>
      <c r="F843" s="7">
        <v>434</v>
      </c>
      <c r="G843" s="8">
        <v>0.64583333333333337</v>
      </c>
      <c r="H843" s="8">
        <v>0.79513888888888884</v>
      </c>
      <c r="I843" s="7">
        <v>72</v>
      </c>
      <c r="J843" s="7">
        <v>33</v>
      </c>
      <c r="K843" s="7">
        <v>39</v>
      </c>
      <c r="L843" s="7">
        <v>45.833333333333336</v>
      </c>
      <c r="M843" s="1" t="e">
        <f>VLOOKUP(Tabla18[[#This Row],[COD]],Circuitos[],2,0)</f>
        <v>#N/A</v>
      </c>
    </row>
    <row r="844" spans="1:13">
      <c r="A844" s="9" t="str">
        <f>Tabla18[[#This Row],[DIA]]&amp;"-"&amp;Tabla18[[#This Row],[NUM]]</f>
        <v>45816-788</v>
      </c>
      <c r="B844" s="6">
        <v>45816</v>
      </c>
      <c r="C844" s="7" t="s">
        <v>358</v>
      </c>
      <c r="D844" s="7" t="s">
        <v>13</v>
      </c>
      <c r="E844" s="7" t="s">
        <v>278</v>
      </c>
      <c r="F844" s="7">
        <v>788</v>
      </c>
      <c r="G844" s="8">
        <v>0.91666666666666663</v>
      </c>
      <c r="H844" s="8">
        <v>4.1666666666666664E-2</v>
      </c>
      <c r="I844" s="7">
        <v>45</v>
      </c>
      <c r="J844" s="7">
        <v>12</v>
      </c>
      <c r="K844" s="7">
        <v>33</v>
      </c>
      <c r="L844" s="7">
        <v>26.666666666666668</v>
      </c>
      <c r="M844" s="1" t="e">
        <f>VLOOKUP(Tabla18[[#This Row],[COD]],Circuitos[],2,0)</f>
        <v>#N/A</v>
      </c>
    </row>
    <row r="845" spans="1:13">
      <c r="A845" s="9" t="str">
        <f>Tabla18[[#This Row],[DIA]]&amp;"-"&amp;Tabla18[[#This Row],[NUM]]</f>
        <v>45816-810</v>
      </c>
      <c r="B845" s="6">
        <v>45816</v>
      </c>
      <c r="C845" s="7" t="s">
        <v>236</v>
      </c>
      <c r="D845" s="7" t="s">
        <v>13</v>
      </c>
      <c r="E845" s="7" t="s">
        <v>250</v>
      </c>
      <c r="F845" s="7">
        <v>810</v>
      </c>
      <c r="G845" s="8">
        <v>0.64930555555555558</v>
      </c>
      <c r="H845" s="8">
        <v>0.78125</v>
      </c>
      <c r="I845" s="7">
        <v>45</v>
      </c>
      <c r="J845" s="7">
        <v>45</v>
      </c>
      <c r="K845" s="7">
        <v>0</v>
      </c>
      <c r="L845" s="7">
        <v>100</v>
      </c>
      <c r="M845" s="1" t="e">
        <f>VLOOKUP(Tabla18[[#This Row],[COD]],Circuitos[],2,0)</f>
        <v>#N/A</v>
      </c>
    </row>
    <row r="846" spans="1:13">
      <c r="A846" s="9" t="str">
        <f>Tabla18[[#This Row],[DIA]]&amp;"-"&amp;Tabla18[[#This Row],[NUM]]</f>
        <v>45816-347</v>
      </c>
      <c r="B846" s="6">
        <v>45816</v>
      </c>
      <c r="C846" s="7" t="s">
        <v>291</v>
      </c>
      <c r="D846" s="7" t="s">
        <v>214</v>
      </c>
      <c r="E846" s="7" t="s">
        <v>292</v>
      </c>
      <c r="F846" s="7">
        <v>347</v>
      </c>
      <c r="G846" s="8">
        <v>0.83680555555555558</v>
      </c>
      <c r="H846" s="8">
        <v>0.87152777777777779</v>
      </c>
      <c r="I846" s="7">
        <v>12</v>
      </c>
      <c r="J846" s="7">
        <v>12</v>
      </c>
      <c r="K846" s="7">
        <v>0</v>
      </c>
      <c r="L846" s="7">
        <v>100</v>
      </c>
      <c r="M846" s="1" t="e">
        <f>VLOOKUP(Tabla18[[#This Row],[COD]],Circuitos[],2,0)</f>
        <v>#N/A</v>
      </c>
    </row>
    <row r="847" spans="1:13">
      <c r="A847" s="9" t="str">
        <f>Tabla18[[#This Row],[DIA]]&amp;"-"&amp;Tabla18[[#This Row],[NUM]]</f>
        <v>45816-349</v>
      </c>
      <c r="B847" s="6">
        <v>45816</v>
      </c>
      <c r="C847" s="7" t="s">
        <v>291</v>
      </c>
      <c r="D847" s="7" t="s">
        <v>214</v>
      </c>
      <c r="E847" s="7" t="s">
        <v>292</v>
      </c>
      <c r="F847" s="7">
        <v>349</v>
      </c>
      <c r="G847" s="8">
        <v>0.96875</v>
      </c>
      <c r="H847" s="8">
        <v>0.99930555555555556</v>
      </c>
      <c r="I847" s="7">
        <v>26</v>
      </c>
      <c r="J847" s="7">
        <v>7</v>
      </c>
      <c r="K847" s="7">
        <v>19</v>
      </c>
      <c r="L847" s="7">
        <v>26.923076923076923</v>
      </c>
      <c r="M847" s="1" t="e">
        <f>VLOOKUP(Tabla18[[#This Row],[COD]],Circuitos[],2,0)</f>
        <v>#N/A</v>
      </c>
    </row>
    <row r="848" spans="1:13">
      <c r="A848" s="9" t="str">
        <f>Tabla18[[#This Row],[DIA]]&amp;"-"&amp;Tabla18[[#This Row],[NUM]]</f>
        <v>45816-5113</v>
      </c>
      <c r="B848" s="6">
        <v>45816</v>
      </c>
      <c r="C848" s="7" t="s">
        <v>20</v>
      </c>
      <c r="D848" s="7" t="s">
        <v>424</v>
      </c>
      <c r="E848" s="7" t="s">
        <v>549</v>
      </c>
      <c r="F848" s="7">
        <v>5113</v>
      </c>
      <c r="G848" s="8">
        <v>0.33333333333333331</v>
      </c>
      <c r="H848" s="8">
        <v>0.39930555555555558</v>
      </c>
      <c r="I848" s="7">
        <v>189</v>
      </c>
      <c r="J848" s="7">
        <v>189</v>
      </c>
      <c r="K848" s="7">
        <v>0</v>
      </c>
      <c r="L848" s="7">
        <v>100</v>
      </c>
      <c r="M848" s="1" t="str">
        <f>VLOOKUP(Tabla18[[#This Row],[COD]],Circuitos[],2,0)</f>
        <v>Alsacia, Selva Negra y el Rin / Bellezas de Suiza</v>
      </c>
    </row>
    <row r="849" spans="1:13">
      <c r="A849" s="9" t="str">
        <f>Tabla18[[#This Row],[DIA]]&amp;"-"&amp;Tabla18[[#This Row],[NUM]]</f>
        <v>45816-775</v>
      </c>
      <c r="B849" s="6">
        <v>45816</v>
      </c>
      <c r="C849" s="7" t="s">
        <v>22</v>
      </c>
      <c r="D849" s="7" t="s">
        <v>209</v>
      </c>
      <c r="E849" s="7" t="s">
        <v>278</v>
      </c>
      <c r="F849" s="7">
        <v>775</v>
      </c>
      <c r="G849" s="8">
        <v>0.34722222222222221</v>
      </c>
      <c r="H849" s="8">
        <v>0.44444444444444442</v>
      </c>
      <c r="I849" s="7">
        <v>45</v>
      </c>
      <c r="J849" s="7">
        <v>4</v>
      </c>
      <c r="K849" s="7">
        <v>41</v>
      </c>
      <c r="L849" s="7">
        <v>8.8888888888888893</v>
      </c>
      <c r="M849" s="1" t="str">
        <f>VLOOKUP(Tabla18[[#This Row],[COD]],Circuitos[],2,0)</f>
        <v>Croacia Fascinante "B"</v>
      </c>
    </row>
    <row r="850" spans="1:13">
      <c r="A850" s="9" t="str">
        <f>Tabla18[[#This Row],[DIA]]&amp;"-"&amp;Tabla18[[#This Row],[NUM]]</f>
        <v>45816-1302</v>
      </c>
      <c r="B850" s="6">
        <v>45816</v>
      </c>
      <c r="C850" s="7" t="s">
        <v>22</v>
      </c>
      <c r="D850" s="7" t="s">
        <v>147</v>
      </c>
      <c r="E850" s="7" t="s">
        <v>181</v>
      </c>
      <c r="F850" s="7">
        <v>1302</v>
      </c>
      <c r="G850" s="8">
        <v>0.4826388888888889</v>
      </c>
      <c r="H850" s="8">
        <v>0.69097222222222221</v>
      </c>
      <c r="I850" s="7">
        <v>10</v>
      </c>
      <c r="J850" s="7">
        <v>10</v>
      </c>
      <c r="K850" s="7">
        <v>0</v>
      </c>
      <c r="L850" s="7">
        <v>100</v>
      </c>
      <c r="M850" s="1" t="e">
        <f>VLOOKUP(Tabla18[[#This Row],[COD]],Circuitos[],2,0)</f>
        <v>#N/A</v>
      </c>
    </row>
    <row r="851" spans="1:13">
      <c r="A851" s="9" t="str">
        <f>Tabla18[[#This Row],[DIA]]&amp;"-"&amp;Tabla18[[#This Row],[NUM]]</f>
        <v>45816-723</v>
      </c>
      <c r="B851" s="6">
        <v>45816</v>
      </c>
      <c r="C851" s="7" t="s">
        <v>394</v>
      </c>
      <c r="D851" s="7" t="s">
        <v>543</v>
      </c>
      <c r="E851" s="7" t="s">
        <v>395</v>
      </c>
      <c r="F851" s="7">
        <v>723</v>
      </c>
      <c r="G851" s="8">
        <v>0.89583333333333337</v>
      </c>
      <c r="H851" s="8">
        <v>0.13194444444444445</v>
      </c>
      <c r="I851" s="7">
        <v>46</v>
      </c>
      <c r="J851" s="7">
        <v>10</v>
      </c>
      <c r="K851" s="7">
        <v>36</v>
      </c>
      <c r="L851" s="7">
        <v>21.739130434782609</v>
      </c>
      <c r="M851" s="1" t="e">
        <f>VLOOKUP(Tabla18[[#This Row],[COD]],Circuitos[],2,0)</f>
        <v>#N/A</v>
      </c>
    </row>
    <row r="852" spans="1:13">
      <c r="A852" s="9" t="str">
        <f>Tabla18[[#This Row],[DIA]]&amp;"-"&amp;Tabla18[[#This Row],[NUM]]</f>
        <v>45816-897</v>
      </c>
      <c r="B852" s="6">
        <v>45816</v>
      </c>
      <c r="C852" s="7" t="s">
        <v>24</v>
      </c>
      <c r="D852" s="7" t="s">
        <v>277</v>
      </c>
      <c r="E852" s="7" t="s">
        <v>278</v>
      </c>
      <c r="F852" s="7">
        <v>897</v>
      </c>
      <c r="G852" s="8">
        <v>0.78472222222222221</v>
      </c>
      <c r="H852" s="8">
        <v>0.25347222222222221</v>
      </c>
      <c r="I852" s="7">
        <v>81</v>
      </c>
      <c r="J852" s="7">
        <v>81</v>
      </c>
      <c r="K852" s="7">
        <v>0</v>
      </c>
      <c r="L852" s="7">
        <v>100</v>
      </c>
      <c r="M852" s="1" t="str">
        <f>VLOOKUP(Tabla18[[#This Row],[COD]],Circuitos[],2,0)</f>
        <v>Uzbekistan, Ruta de la Seda I</v>
      </c>
    </row>
    <row r="853" spans="1:13">
      <c r="A853" s="9" t="str">
        <f>Tabla18[[#This Row],[DIA]]&amp;"-"&amp;Tabla18[[#This Row],[NUM]]</f>
        <v>45817-920</v>
      </c>
      <c r="B853" s="6">
        <v>45817</v>
      </c>
      <c r="C853" s="7" t="s">
        <v>185</v>
      </c>
      <c r="D853" s="7" t="s">
        <v>13</v>
      </c>
      <c r="E853" s="7" t="s">
        <v>186</v>
      </c>
      <c r="F853" s="7">
        <v>920</v>
      </c>
      <c r="G853" s="8">
        <v>0.63888888888888884</v>
      </c>
      <c r="H853" s="8">
        <v>0.78125</v>
      </c>
      <c r="I853" s="7">
        <v>30</v>
      </c>
      <c r="J853" s="7">
        <v>25</v>
      </c>
      <c r="K853" s="7">
        <v>5</v>
      </c>
      <c r="L853" s="7">
        <v>83.333333333333329</v>
      </c>
      <c r="M853" s="1" t="e">
        <f>VLOOKUP(Tabla18[[#This Row],[COD]],Circuitos[],2,0)</f>
        <v>#N/A</v>
      </c>
    </row>
    <row r="854" spans="1:13">
      <c r="A854" s="9" t="str">
        <f>Tabla18[[#This Row],[DIA]]&amp;"-"&amp;Tabla18[[#This Row],[NUM]]</f>
        <v>45817-700</v>
      </c>
      <c r="B854" s="6">
        <v>45817</v>
      </c>
      <c r="C854" s="7" t="s">
        <v>484</v>
      </c>
      <c r="D854" s="7" t="s">
        <v>13</v>
      </c>
      <c r="E854" s="7" t="s">
        <v>548</v>
      </c>
      <c r="F854" s="7">
        <v>700</v>
      </c>
      <c r="G854" s="8">
        <v>0.37152777777777779</v>
      </c>
      <c r="H854" s="8">
        <v>0.48958333333333331</v>
      </c>
      <c r="I854" s="7">
        <v>50</v>
      </c>
      <c r="J854" s="7">
        <v>0</v>
      </c>
      <c r="K854" s="7">
        <v>50</v>
      </c>
      <c r="L854" s="7">
        <v>0</v>
      </c>
      <c r="M854" s="1" t="e">
        <f>VLOOKUP(Tabla18[[#This Row],[COD]],Circuitos[],2,0)</f>
        <v>#N/A</v>
      </c>
    </row>
    <row r="855" spans="1:13">
      <c r="A855" s="9" t="str">
        <f>Tabla18[[#This Row],[DIA]]&amp;"-"&amp;Tabla18[[#This Row],[NUM]]</f>
        <v>45817-896</v>
      </c>
      <c r="B855" s="6">
        <v>45817</v>
      </c>
      <c r="C855" s="7" t="s">
        <v>484</v>
      </c>
      <c r="D855" s="7" t="s">
        <v>543</v>
      </c>
      <c r="E855" s="7" t="s">
        <v>548</v>
      </c>
      <c r="F855" s="7">
        <v>896</v>
      </c>
      <c r="G855" s="8">
        <v>6.9444444444444441E-3</v>
      </c>
      <c r="H855" s="8">
        <v>0.15972222222222221</v>
      </c>
      <c r="I855" s="7">
        <v>50</v>
      </c>
      <c r="J855" s="7">
        <v>0</v>
      </c>
      <c r="K855" s="7">
        <v>50</v>
      </c>
      <c r="L855" s="7">
        <v>0</v>
      </c>
      <c r="M855" s="1" t="e">
        <f>VLOOKUP(Tabla18[[#This Row],[COD]],Circuitos[],2,0)</f>
        <v>#N/A</v>
      </c>
    </row>
    <row r="856" spans="1:13">
      <c r="A856" s="9" t="str">
        <f>Tabla18[[#This Row],[DIA]]&amp;"-"&amp;Tabla18[[#This Row],[NUM]]</f>
        <v>45817-1001</v>
      </c>
      <c r="B856" s="6">
        <v>45817</v>
      </c>
      <c r="C856" s="7" t="s">
        <v>173</v>
      </c>
      <c r="D856" s="7" t="s">
        <v>13</v>
      </c>
      <c r="E856" s="7" t="s">
        <v>174</v>
      </c>
      <c r="F856" s="7">
        <v>1001</v>
      </c>
      <c r="G856" s="8">
        <v>0.3125</v>
      </c>
      <c r="H856" s="8">
        <v>0.4861111111111111</v>
      </c>
      <c r="I856" s="7">
        <v>10</v>
      </c>
      <c r="J856" s="7">
        <v>0</v>
      </c>
      <c r="K856" s="7">
        <v>10</v>
      </c>
      <c r="L856" s="7">
        <v>0</v>
      </c>
      <c r="M856" s="1" t="e">
        <f>VLOOKUP(Tabla18[[#This Row],[COD]],Circuitos[],2,0)</f>
        <v>#N/A</v>
      </c>
    </row>
    <row r="857" spans="1:13">
      <c r="A857" s="9" t="str">
        <f>Tabla18[[#This Row],[DIA]]&amp;"-"&amp;Tabla18[[#This Row],[NUM]]</f>
        <v>45817-646</v>
      </c>
      <c r="B857" s="6">
        <v>45817</v>
      </c>
      <c r="C857" s="7" t="s">
        <v>139</v>
      </c>
      <c r="D857" s="7" t="s">
        <v>550</v>
      </c>
      <c r="E857" s="7" t="s">
        <v>400</v>
      </c>
      <c r="F857" s="7">
        <v>646</v>
      </c>
      <c r="G857" s="8">
        <v>0.3888888888888889</v>
      </c>
      <c r="H857" s="8">
        <v>0.69791666666666663</v>
      </c>
      <c r="I857" s="7">
        <v>22</v>
      </c>
      <c r="J857" s="7">
        <v>8</v>
      </c>
      <c r="K857" s="7">
        <v>14</v>
      </c>
      <c r="L857" s="7">
        <v>36.363636363636367</v>
      </c>
      <c r="M857" s="1" t="str">
        <f>VLOOKUP(Tabla18[[#This Row],[COD]],Circuitos[],2,0)</f>
        <v>Lo Mejor de Nepal</v>
      </c>
    </row>
    <row r="858" spans="1:13">
      <c r="A858" s="9" t="str">
        <f>Tabla18[[#This Row],[DIA]]&amp;"-"&amp;Tabla18[[#This Row],[NUM]]</f>
        <v>45817-899</v>
      </c>
      <c r="B858" s="6">
        <v>45817</v>
      </c>
      <c r="C858" s="7" t="s">
        <v>547</v>
      </c>
      <c r="D858" s="7" t="s">
        <v>484</v>
      </c>
      <c r="E858" s="7" t="s">
        <v>548</v>
      </c>
      <c r="F858" s="7">
        <v>899</v>
      </c>
      <c r="G858" s="8">
        <v>0.18055555555555555</v>
      </c>
      <c r="H858" s="8">
        <v>0.26041666666666669</v>
      </c>
      <c r="I858" s="7">
        <v>50</v>
      </c>
      <c r="J858" s="7">
        <v>0</v>
      </c>
      <c r="K858" s="7">
        <v>50</v>
      </c>
      <c r="L858" s="7">
        <v>0</v>
      </c>
      <c r="M858" s="1" t="e">
        <f>VLOOKUP(Tabla18[[#This Row],[COD]],Circuitos[],2,0)</f>
        <v>#N/A</v>
      </c>
    </row>
    <row r="859" spans="1:13">
      <c r="A859" s="9" t="str">
        <f>Tabla18[[#This Row],[DIA]]&amp;"-"&amp;Tabla18[[#This Row],[NUM]]</f>
        <v>45817-1146</v>
      </c>
      <c r="B859" s="6">
        <v>45817</v>
      </c>
      <c r="C859" s="7" t="s">
        <v>192</v>
      </c>
      <c r="D859" s="7" t="s">
        <v>37</v>
      </c>
      <c r="E859" s="7" t="s">
        <v>193</v>
      </c>
      <c r="F859" s="7">
        <v>1146</v>
      </c>
      <c r="G859" s="8">
        <v>0.86111111111111116</v>
      </c>
      <c r="H859" s="8">
        <v>0.95138888888888884</v>
      </c>
      <c r="I859" s="7">
        <v>12</v>
      </c>
      <c r="J859" s="7">
        <v>12</v>
      </c>
      <c r="K859" s="7">
        <v>0</v>
      </c>
      <c r="L859" s="7">
        <v>100</v>
      </c>
      <c r="M859" s="1" t="e">
        <f>VLOOKUP(Tabla18[[#This Row],[COD]],Circuitos[],2,0)</f>
        <v>#N/A</v>
      </c>
    </row>
    <row r="860" spans="1:13">
      <c r="A860" s="9" t="str">
        <f>Tabla18[[#This Row],[DIA]]&amp;"-"&amp;Tabla18[[#This Row],[NUM]]</f>
        <v>45817-1506</v>
      </c>
      <c r="B860" s="6">
        <v>45817</v>
      </c>
      <c r="C860" s="7" t="s">
        <v>192</v>
      </c>
      <c r="D860" s="7" t="s">
        <v>13</v>
      </c>
      <c r="E860" s="7" t="s">
        <v>475</v>
      </c>
      <c r="F860" s="7">
        <v>1506</v>
      </c>
      <c r="G860" s="8">
        <v>0.79861111111111116</v>
      </c>
      <c r="H860" s="8">
        <v>0.91319444444444442</v>
      </c>
      <c r="I860" s="7">
        <v>20</v>
      </c>
      <c r="J860" s="7">
        <v>2</v>
      </c>
      <c r="K860" s="7">
        <v>18</v>
      </c>
      <c r="L860" s="7">
        <v>10</v>
      </c>
      <c r="M860" s="1" t="e">
        <f>VLOOKUP(Tabla18[[#This Row],[COD]],Circuitos[],2,0)</f>
        <v>#N/A</v>
      </c>
    </row>
    <row r="861" spans="1:13">
      <c r="A861" s="9" t="str">
        <f>Tabla18[[#This Row],[DIA]]&amp;"-"&amp;Tabla18[[#This Row],[NUM]]</f>
        <v>45817-766</v>
      </c>
      <c r="B861" s="6">
        <v>45817</v>
      </c>
      <c r="C861" s="7" t="s">
        <v>192</v>
      </c>
      <c r="D861" s="7" t="s">
        <v>13</v>
      </c>
      <c r="E861" s="7" t="s">
        <v>250</v>
      </c>
      <c r="F861" s="7">
        <v>766</v>
      </c>
      <c r="G861" s="8">
        <v>0.82638888888888884</v>
      </c>
      <c r="H861" s="8">
        <v>0.94444444444444442</v>
      </c>
      <c r="I861" s="7">
        <v>45</v>
      </c>
      <c r="J861" s="7">
        <v>45</v>
      </c>
      <c r="K861" s="7">
        <v>0</v>
      </c>
      <c r="L861" s="7">
        <v>100</v>
      </c>
      <c r="M861" s="1" t="e">
        <f>VLOOKUP(Tabla18[[#This Row],[COD]],Circuitos[],2,0)</f>
        <v>#N/A</v>
      </c>
    </row>
    <row r="862" spans="1:13">
      <c r="A862" s="9" t="str">
        <f>Tabla18[[#This Row],[DIA]]&amp;"-"&amp;Tabla18[[#This Row],[NUM]]</f>
        <v>45817-718</v>
      </c>
      <c r="B862" s="6">
        <v>45817</v>
      </c>
      <c r="C862" s="7" t="s">
        <v>551</v>
      </c>
      <c r="D862" s="7" t="s">
        <v>13</v>
      </c>
      <c r="E862" s="7" t="s">
        <v>250</v>
      </c>
      <c r="F862" s="7">
        <v>718</v>
      </c>
      <c r="G862" s="8">
        <v>0.65972222222222221</v>
      </c>
      <c r="H862" s="8">
        <v>0.80208333333333337</v>
      </c>
      <c r="I862" s="7">
        <v>44</v>
      </c>
      <c r="J862" s="7">
        <v>11</v>
      </c>
      <c r="K862" s="7">
        <v>33</v>
      </c>
      <c r="L862" s="7">
        <v>25</v>
      </c>
      <c r="M862" s="1" t="e">
        <f>VLOOKUP(Tabla18[[#This Row],[COD]],Circuitos[],2,0)</f>
        <v>#N/A</v>
      </c>
    </row>
    <row r="863" spans="1:13">
      <c r="A863" s="9" t="str">
        <f>Tabla18[[#This Row],[DIA]]&amp;"-"&amp;Tabla18[[#This Row],[NUM]]</f>
        <v>45817-1003</v>
      </c>
      <c r="B863">
        <v>45817</v>
      </c>
      <c r="C863" t="s">
        <v>183</v>
      </c>
      <c r="D863" t="s">
        <v>173</v>
      </c>
      <c r="E863" t="s">
        <v>174</v>
      </c>
      <c r="F863">
        <v>1003</v>
      </c>
      <c r="G863">
        <v>0.81944444444444442</v>
      </c>
      <c r="H863">
        <v>0.85416666666666663</v>
      </c>
      <c r="I863">
        <v>10</v>
      </c>
      <c r="J863">
        <v>0</v>
      </c>
      <c r="K863">
        <v>10</v>
      </c>
      <c r="L863">
        <v>0</v>
      </c>
      <c r="M863" s="1" t="e">
        <f>VLOOKUP(Tabla18[[#This Row],[COD]],Circuitos[],2,0)</f>
        <v>#N/A</v>
      </c>
    </row>
    <row r="864" spans="1:13">
      <c r="A864" s="9" t="str">
        <f>Tabla18[[#This Row],[DIA]]&amp;"-"&amp;Tabla18[[#This Row],[NUM]]</f>
        <v>45817-921</v>
      </c>
      <c r="B864">
        <v>45817</v>
      </c>
      <c r="C864" t="s">
        <v>13</v>
      </c>
      <c r="D864" t="s">
        <v>185</v>
      </c>
      <c r="E864" t="s">
        <v>186</v>
      </c>
      <c r="F864">
        <v>921</v>
      </c>
      <c r="G864">
        <v>0.81597222222222221</v>
      </c>
      <c r="H864">
        <v>2.0833333333333332E-2</v>
      </c>
      <c r="I864">
        <v>30</v>
      </c>
      <c r="J864">
        <v>0</v>
      </c>
      <c r="K864">
        <v>30</v>
      </c>
      <c r="L864">
        <v>0</v>
      </c>
      <c r="M864" s="1" t="e">
        <f>VLOOKUP(Tabla18[[#This Row],[COD]],Circuitos[],2,0)</f>
        <v>#N/A</v>
      </c>
    </row>
    <row r="865" spans="1:13">
      <c r="A865" s="9" t="str">
        <f>Tabla18[[#This Row],[DIA]]&amp;"-"&amp;Tabla18[[#This Row],[NUM]]</f>
        <v>45817-152</v>
      </c>
      <c r="B865">
        <v>45817</v>
      </c>
      <c r="C865" t="s">
        <v>13</v>
      </c>
      <c r="D865" t="s">
        <v>139</v>
      </c>
      <c r="E865" t="s">
        <v>400</v>
      </c>
      <c r="F865">
        <v>152</v>
      </c>
      <c r="G865">
        <v>0.94791666666666663</v>
      </c>
      <c r="H865">
        <v>0.27083333333333331</v>
      </c>
      <c r="I865">
        <v>22</v>
      </c>
      <c r="J865">
        <v>14</v>
      </c>
      <c r="K865">
        <v>8</v>
      </c>
      <c r="L865">
        <v>63.636363636363633</v>
      </c>
      <c r="M865" s="1" t="e">
        <f>VLOOKUP(Tabla18[[#This Row],[COD]],Circuitos[],2,0)</f>
        <v>#N/A</v>
      </c>
    </row>
    <row r="866" spans="1:13">
      <c r="A866" s="9" t="str">
        <f>Tabla18[[#This Row],[DIA]]&amp;"-"&amp;Tabla18[[#This Row],[NUM]]</f>
        <v>45817-1683</v>
      </c>
      <c r="B866">
        <v>45817</v>
      </c>
      <c r="C866" t="s">
        <v>13</v>
      </c>
      <c r="D866" t="s">
        <v>147</v>
      </c>
      <c r="E866" t="s">
        <v>475</v>
      </c>
      <c r="F866">
        <v>1683</v>
      </c>
      <c r="G866">
        <v>0.38194444444444442</v>
      </c>
      <c r="H866">
        <v>0.57986111111111116</v>
      </c>
      <c r="I866">
        <v>30</v>
      </c>
      <c r="J866">
        <v>0</v>
      </c>
      <c r="K866">
        <v>30</v>
      </c>
      <c r="L866">
        <v>0</v>
      </c>
      <c r="M866" s="1" t="e">
        <f>VLOOKUP(Tabla18[[#This Row],[COD]],Circuitos[],2,0)</f>
        <v>#N/A</v>
      </c>
    </row>
    <row r="867" spans="1:13">
      <c r="A867" s="9" t="str">
        <f>Tabla18[[#This Row],[DIA]]&amp;"-"&amp;Tabla18[[#This Row],[NUM]]</f>
        <v>45817-1358</v>
      </c>
      <c r="B867">
        <v>45817</v>
      </c>
      <c r="C867" t="s">
        <v>13</v>
      </c>
      <c r="D867" t="s">
        <v>147</v>
      </c>
      <c r="E867" t="s">
        <v>181</v>
      </c>
      <c r="F867">
        <v>1358</v>
      </c>
      <c r="G867">
        <v>0.61458333333333337</v>
      </c>
      <c r="H867">
        <v>0.83333333333333337</v>
      </c>
      <c r="I867">
        <v>27</v>
      </c>
      <c r="J867">
        <v>0</v>
      </c>
      <c r="K867">
        <v>27</v>
      </c>
      <c r="L867">
        <v>0</v>
      </c>
      <c r="M867" s="1" t="e">
        <f>VLOOKUP(Tabla18[[#This Row],[COD]],Circuitos[],2,0)</f>
        <v>#N/A</v>
      </c>
    </row>
    <row r="868" spans="1:13">
      <c r="A868" s="9" t="str">
        <f>Tabla18[[#This Row],[DIA]]&amp;"-"&amp;Tabla18[[#This Row],[NUM]]</f>
        <v>45817-1002</v>
      </c>
      <c r="B868">
        <v>45817</v>
      </c>
      <c r="C868" t="s">
        <v>13</v>
      </c>
      <c r="D868" t="s">
        <v>183</v>
      </c>
      <c r="E868" t="s">
        <v>174</v>
      </c>
      <c r="F868">
        <v>1002</v>
      </c>
      <c r="G868">
        <v>0.52777777777777779</v>
      </c>
      <c r="H868">
        <v>0.77777777777777779</v>
      </c>
      <c r="I868">
        <v>10</v>
      </c>
      <c r="J868">
        <v>3</v>
      </c>
      <c r="K868">
        <v>7</v>
      </c>
      <c r="L868">
        <v>30</v>
      </c>
      <c r="M868" s="1" t="str">
        <f>VLOOKUP(Tabla18[[#This Row],[COD]],Circuitos[],2,0)</f>
        <v>Programas de Egipto</v>
      </c>
    </row>
    <row r="869" spans="1:13">
      <c r="A869" s="9" t="str">
        <f>Tabla18[[#This Row],[DIA]]&amp;"-"&amp;Tabla18[[#This Row],[NUM]]</f>
        <v>45817-5115</v>
      </c>
      <c r="B869">
        <v>45817</v>
      </c>
      <c r="C869" t="s">
        <v>13</v>
      </c>
      <c r="D869" t="s">
        <v>348</v>
      </c>
      <c r="E869" t="s">
        <v>549</v>
      </c>
      <c r="F869">
        <v>5115</v>
      </c>
      <c r="G869">
        <v>0.33333333333333331</v>
      </c>
      <c r="H869">
        <v>0.46875</v>
      </c>
      <c r="I869">
        <v>42</v>
      </c>
      <c r="J869">
        <v>0</v>
      </c>
      <c r="K869">
        <v>42</v>
      </c>
      <c r="L869">
        <v>0</v>
      </c>
      <c r="M869" s="1" t="str">
        <f>VLOOKUP(Tabla18[[#This Row],[COD]],Circuitos[],2,0)</f>
        <v>Noruega Fascinante I / Esencias de Noruega I</v>
      </c>
    </row>
    <row r="870" spans="1:13">
      <c r="A870" s="9" t="str">
        <f>Tabla18[[#This Row],[DIA]]&amp;"-"&amp;Tabla18[[#This Row],[NUM]]</f>
        <v>45817-809</v>
      </c>
      <c r="B870">
        <v>45817</v>
      </c>
      <c r="C870" t="s">
        <v>13</v>
      </c>
      <c r="D870" t="s">
        <v>236</v>
      </c>
      <c r="E870" t="s">
        <v>250</v>
      </c>
      <c r="F870">
        <v>809</v>
      </c>
      <c r="G870">
        <v>0.49652777777777779</v>
      </c>
      <c r="H870">
        <v>0.61805555555555558</v>
      </c>
      <c r="I870">
        <v>45</v>
      </c>
      <c r="J870">
        <v>45</v>
      </c>
      <c r="K870">
        <v>0</v>
      </c>
      <c r="L870">
        <v>100</v>
      </c>
      <c r="M870" s="1" t="e">
        <f>VLOOKUP(Tabla18[[#This Row],[COD]],Circuitos[],2,0)</f>
        <v>#N/A</v>
      </c>
    </row>
    <row r="871" spans="1:13">
      <c r="A871" s="9" t="str">
        <f>Tabla18[[#This Row],[DIA]]&amp;"-"&amp;Tabla18[[#This Row],[NUM]]</f>
        <v>45817-954</v>
      </c>
      <c r="B871">
        <v>45817</v>
      </c>
      <c r="C871" t="s">
        <v>348</v>
      </c>
      <c r="D871" t="s">
        <v>13</v>
      </c>
      <c r="E871" t="s">
        <v>250</v>
      </c>
      <c r="F871">
        <v>954</v>
      </c>
      <c r="G871">
        <v>0.625</v>
      </c>
      <c r="H871">
        <v>0.78125</v>
      </c>
      <c r="I871">
        <v>45</v>
      </c>
      <c r="J871">
        <v>45</v>
      </c>
      <c r="K871">
        <v>0</v>
      </c>
      <c r="L871">
        <v>100</v>
      </c>
      <c r="M871" s="1" t="e">
        <f>VLOOKUP(Tabla18[[#This Row],[COD]],Circuitos[],2,0)</f>
        <v>#N/A</v>
      </c>
    </row>
    <row r="872" spans="1:13">
      <c r="A872" s="9" t="str">
        <f>Tabla18[[#This Row],[DIA]]&amp;"-"&amp;Tabla18[[#This Row],[NUM]]</f>
        <v>45817-898</v>
      </c>
      <c r="B872">
        <v>45817</v>
      </c>
      <c r="C872" t="s">
        <v>277</v>
      </c>
      <c r="D872" t="s">
        <v>52</v>
      </c>
      <c r="E872" t="s">
        <v>278</v>
      </c>
      <c r="F872">
        <v>898</v>
      </c>
      <c r="G872">
        <v>0.33680555555555558</v>
      </c>
      <c r="H872">
        <v>0.58680555555555558</v>
      </c>
      <c r="I872">
        <v>80</v>
      </c>
      <c r="J872">
        <v>6</v>
      </c>
      <c r="K872">
        <v>74</v>
      </c>
      <c r="L872">
        <v>7.5</v>
      </c>
      <c r="M872" s="1" t="e">
        <f>VLOOKUP(Tabla18[[#This Row],[COD]],Circuitos[],2,0)</f>
        <v>#N/A</v>
      </c>
    </row>
    <row r="873" spans="1:13">
      <c r="A873" s="9" t="str">
        <f>Tabla18[[#This Row],[DIA]]&amp;"-"&amp;Tabla18[[#This Row],[NUM]]</f>
        <v>45818-3698</v>
      </c>
      <c r="B873">
        <v>45818</v>
      </c>
      <c r="C873" t="s">
        <v>36</v>
      </c>
      <c r="D873" t="s">
        <v>201</v>
      </c>
      <c r="E873" t="s">
        <v>202</v>
      </c>
      <c r="F873">
        <v>3698</v>
      </c>
      <c r="G873">
        <v>0.51736111111111116</v>
      </c>
      <c r="H873">
        <v>0.60416666666666663</v>
      </c>
      <c r="I873">
        <v>12</v>
      </c>
      <c r="J873">
        <v>6</v>
      </c>
      <c r="K873">
        <v>6</v>
      </c>
      <c r="L873">
        <v>50</v>
      </c>
      <c r="M873" s="1" t="e">
        <f>VLOOKUP(Tabla18[[#This Row],[COD]],Circuitos[],2,0)</f>
        <v>#N/A</v>
      </c>
    </row>
    <row r="874" spans="1:13">
      <c r="A874" s="9" t="str">
        <f>Tabla18[[#This Row],[DIA]]&amp;"-"&amp;Tabla18[[#This Row],[NUM]]</f>
        <v>45818-79</v>
      </c>
      <c r="B874">
        <v>45818</v>
      </c>
      <c r="C874" t="s">
        <v>36</v>
      </c>
      <c r="D874" t="s">
        <v>252</v>
      </c>
      <c r="E874" t="s">
        <v>272</v>
      </c>
      <c r="F874">
        <v>79</v>
      </c>
      <c r="G874">
        <v>0.70138888888888884</v>
      </c>
      <c r="H874">
        <v>0.77430555555555558</v>
      </c>
      <c r="I874">
        <v>15</v>
      </c>
      <c r="J874">
        <v>0</v>
      </c>
      <c r="K874">
        <v>15</v>
      </c>
      <c r="L874">
        <v>0</v>
      </c>
      <c r="M874" s="1" t="e">
        <f>VLOOKUP(Tabla18[[#This Row],[COD]],Circuitos[],2,0)</f>
        <v>#N/A</v>
      </c>
    </row>
    <row r="875" spans="1:13">
      <c r="A875" s="9" t="str">
        <f>Tabla18[[#This Row],[DIA]]&amp;"-"&amp;Tabla18[[#This Row],[NUM]]</f>
        <v>45818-761</v>
      </c>
      <c r="B875">
        <v>45818</v>
      </c>
      <c r="C875" t="s">
        <v>36</v>
      </c>
      <c r="D875" t="s">
        <v>261</v>
      </c>
      <c r="E875" t="s">
        <v>278</v>
      </c>
      <c r="F875">
        <v>761</v>
      </c>
      <c r="G875">
        <v>0.67361111111111116</v>
      </c>
      <c r="H875">
        <v>0.75694444444444442</v>
      </c>
      <c r="I875">
        <v>45</v>
      </c>
      <c r="J875">
        <v>6</v>
      </c>
      <c r="K875">
        <v>39</v>
      </c>
      <c r="L875">
        <v>13.333333333333334</v>
      </c>
      <c r="M875" s="1" t="str">
        <f>VLOOKUP(Tabla18[[#This Row],[COD]],Circuitos[],2,0)</f>
        <v>Sicilia Mágica "I"</v>
      </c>
    </row>
    <row r="876" spans="1:13">
      <c r="A876" s="9" t="str">
        <f>Tabla18[[#This Row],[DIA]]&amp;"-"&amp;Tabla18[[#This Row],[NUM]]</f>
        <v>45818-934</v>
      </c>
      <c r="B876">
        <v>45818</v>
      </c>
      <c r="C876" t="s">
        <v>209</v>
      </c>
      <c r="D876" t="s">
        <v>13</v>
      </c>
      <c r="E876" t="s">
        <v>250</v>
      </c>
      <c r="F876">
        <v>934</v>
      </c>
      <c r="G876">
        <v>0.52430555555555558</v>
      </c>
      <c r="H876">
        <v>0.65277777777777779</v>
      </c>
      <c r="I876">
        <v>45</v>
      </c>
      <c r="J876">
        <v>45</v>
      </c>
      <c r="K876">
        <v>0</v>
      </c>
      <c r="L876">
        <v>100</v>
      </c>
      <c r="M876" s="1" t="e">
        <f>VLOOKUP(Tabla18[[#This Row],[COD]],Circuitos[],2,0)</f>
        <v>#N/A</v>
      </c>
    </row>
    <row r="877" spans="1:13">
      <c r="A877" s="9" t="str">
        <f>Tabla18[[#This Row],[DIA]]&amp;"-"&amp;Tabla18[[#This Row],[NUM]]</f>
        <v>45818-828</v>
      </c>
      <c r="B877">
        <v>45818</v>
      </c>
      <c r="C877" t="s">
        <v>139</v>
      </c>
      <c r="D877" t="s">
        <v>410</v>
      </c>
      <c r="E877" t="s">
        <v>400</v>
      </c>
      <c r="F877">
        <v>828</v>
      </c>
      <c r="G877">
        <v>0.35416666666666669</v>
      </c>
      <c r="H877">
        <v>0.80555555555555558</v>
      </c>
      <c r="I877">
        <v>22</v>
      </c>
      <c r="J877">
        <v>14</v>
      </c>
      <c r="K877">
        <v>8</v>
      </c>
      <c r="L877">
        <v>63.636363636363633</v>
      </c>
      <c r="M877" s="1" t="str">
        <f>VLOOKUP(Tabla18[[#This Row],[COD]],Circuitos[],2,0)</f>
        <v>Lo Mejor de Tailandia y Playas de Phuket</v>
      </c>
    </row>
    <row r="878" spans="1:13">
      <c r="A878" s="9" t="str">
        <f>Tabla18[[#This Row],[DIA]]&amp;"-"&amp;Tabla18[[#This Row],[NUM]]</f>
        <v>45818-1916</v>
      </c>
      <c r="B878">
        <v>45818</v>
      </c>
      <c r="C878" t="s">
        <v>313</v>
      </c>
      <c r="D878" t="s">
        <v>13</v>
      </c>
      <c r="E878" t="s">
        <v>250</v>
      </c>
      <c r="F878">
        <v>1916</v>
      </c>
      <c r="G878">
        <v>0.50347222222222221</v>
      </c>
      <c r="H878">
        <v>0.66666666666666663</v>
      </c>
      <c r="I878">
        <v>45</v>
      </c>
      <c r="J878">
        <v>45</v>
      </c>
      <c r="K878">
        <v>0</v>
      </c>
      <c r="L878">
        <v>100</v>
      </c>
      <c r="M878" s="1" t="e">
        <f>VLOOKUP(Tabla18[[#This Row],[COD]],Circuitos[],2,0)</f>
        <v>#N/A</v>
      </c>
    </row>
    <row r="879" spans="1:13">
      <c r="A879" s="9" t="str">
        <f>Tabla18[[#This Row],[DIA]]&amp;"-"&amp;Tabla18[[#This Row],[NUM]]</f>
        <v>45818-76</v>
      </c>
      <c r="B879">
        <v>45818</v>
      </c>
      <c r="C879" t="s">
        <v>252</v>
      </c>
      <c r="D879" t="s">
        <v>36</v>
      </c>
      <c r="E879" t="s">
        <v>272</v>
      </c>
      <c r="F879">
        <v>76</v>
      </c>
      <c r="G879">
        <v>0.58680555555555558</v>
      </c>
      <c r="H879">
        <v>0.66319444444444442</v>
      </c>
      <c r="I879">
        <v>14</v>
      </c>
      <c r="J879">
        <v>0</v>
      </c>
      <c r="K879">
        <v>14</v>
      </c>
      <c r="L879">
        <v>0</v>
      </c>
      <c r="M879" s="1" t="e">
        <f>VLOOKUP(Tabla18[[#This Row],[COD]],Circuitos[],2,0)</f>
        <v>#N/A</v>
      </c>
    </row>
    <row r="880" spans="1:13">
      <c r="A880" s="9" t="str">
        <f>Tabla18[[#This Row],[DIA]]&amp;"-"&amp;Tabla18[[#This Row],[NUM]]</f>
        <v>45818-78</v>
      </c>
      <c r="B880">
        <v>45818</v>
      </c>
      <c r="C880" t="s">
        <v>252</v>
      </c>
      <c r="D880" t="s">
        <v>36</v>
      </c>
      <c r="E880" t="s">
        <v>272</v>
      </c>
      <c r="F880">
        <v>78</v>
      </c>
      <c r="G880">
        <v>0.89236111111111116</v>
      </c>
      <c r="H880">
        <v>0.96875</v>
      </c>
      <c r="I880">
        <v>14</v>
      </c>
      <c r="J880">
        <v>0</v>
      </c>
      <c r="K880">
        <v>14</v>
      </c>
      <c r="L880">
        <v>0</v>
      </c>
      <c r="M880" s="1" t="e">
        <f>VLOOKUP(Tabla18[[#This Row],[COD]],Circuitos[],2,0)</f>
        <v>#N/A</v>
      </c>
    </row>
    <row r="881" spans="1:13">
      <c r="A881" s="9" t="str">
        <f>Tabla18[[#This Row],[DIA]]&amp;"-"&amp;Tabla18[[#This Row],[NUM]]</f>
        <v>45818-60</v>
      </c>
      <c r="B881">
        <v>45818</v>
      </c>
      <c r="C881" t="s">
        <v>252</v>
      </c>
      <c r="D881" t="s">
        <v>13</v>
      </c>
      <c r="E881" t="s">
        <v>272</v>
      </c>
      <c r="F881">
        <v>60</v>
      </c>
      <c r="G881">
        <v>0.60763888888888884</v>
      </c>
      <c r="H881">
        <v>0.71527777777777779</v>
      </c>
      <c r="I881">
        <v>52</v>
      </c>
      <c r="J881">
        <v>6</v>
      </c>
      <c r="K881">
        <v>46</v>
      </c>
      <c r="L881">
        <v>11.538461538461538</v>
      </c>
      <c r="M881" s="1" t="e">
        <f>VLOOKUP(Tabla18[[#This Row],[COD]],Circuitos[],2,0)</f>
        <v>#N/A</v>
      </c>
    </row>
    <row r="882" spans="1:13">
      <c r="A882" s="9" t="str">
        <f>Tabla18[[#This Row],[DIA]]&amp;"-"&amp;Tabla18[[#This Row],[NUM]]</f>
        <v>45818-652</v>
      </c>
      <c r="B882">
        <v>45818</v>
      </c>
      <c r="C882" t="s">
        <v>252</v>
      </c>
      <c r="D882" t="s">
        <v>13</v>
      </c>
      <c r="E882" t="s">
        <v>250</v>
      </c>
      <c r="F882">
        <v>652</v>
      </c>
      <c r="G882">
        <v>0.67708333333333337</v>
      </c>
      <c r="H882">
        <v>0.78472222222222221</v>
      </c>
      <c r="I882">
        <v>50</v>
      </c>
      <c r="J882">
        <v>0</v>
      </c>
      <c r="K882">
        <v>50</v>
      </c>
      <c r="L882">
        <v>0</v>
      </c>
      <c r="M882" s="1" t="e">
        <f>VLOOKUP(Tabla18[[#This Row],[COD]],Circuitos[],2,0)</f>
        <v>#N/A</v>
      </c>
    </row>
    <row r="883" spans="1:13">
      <c r="A883" s="9" t="str">
        <f>Tabla18[[#This Row],[DIA]]&amp;"-"&amp;Tabla18[[#This Row],[NUM]]</f>
        <v>45818-582</v>
      </c>
      <c r="B883">
        <v>45818</v>
      </c>
      <c r="C883" t="s">
        <v>252</v>
      </c>
      <c r="D883" t="s">
        <v>336</v>
      </c>
      <c r="E883" t="s">
        <v>272</v>
      </c>
      <c r="F883">
        <v>582</v>
      </c>
      <c r="G883">
        <v>0.38541666666666669</v>
      </c>
      <c r="H883">
        <v>0.44444444444444442</v>
      </c>
      <c r="I883">
        <v>18</v>
      </c>
      <c r="J883">
        <v>0</v>
      </c>
      <c r="K883">
        <v>18</v>
      </c>
      <c r="L883">
        <v>0</v>
      </c>
      <c r="M883" s="1" t="e">
        <f>VLOOKUP(Tabla18[[#This Row],[COD]],Circuitos[],2,0)</f>
        <v>#N/A</v>
      </c>
    </row>
    <row r="884" spans="1:13">
      <c r="A884" s="9" t="str">
        <f>Tabla18[[#This Row],[DIA]]&amp;"-"&amp;Tabla18[[#This Row],[NUM]]</f>
        <v>45818-510</v>
      </c>
      <c r="B884">
        <v>45818</v>
      </c>
      <c r="C884" t="s">
        <v>252</v>
      </c>
      <c r="D884" t="s">
        <v>336</v>
      </c>
      <c r="E884" t="s">
        <v>272</v>
      </c>
      <c r="F884">
        <v>510</v>
      </c>
      <c r="G884">
        <v>0.95833333333333337</v>
      </c>
      <c r="H884">
        <v>2.0833333333333332E-2</v>
      </c>
      <c r="I884">
        <v>15</v>
      </c>
      <c r="J884">
        <v>0</v>
      </c>
      <c r="K884">
        <v>15</v>
      </c>
      <c r="L884">
        <v>0</v>
      </c>
      <c r="M884" s="1" t="e">
        <f>VLOOKUP(Tabla18[[#This Row],[COD]],Circuitos[],2,0)</f>
        <v>#N/A</v>
      </c>
    </row>
    <row r="885" spans="1:13">
      <c r="A885" s="9" t="str">
        <f>Tabla18[[#This Row],[DIA]]&amp;"-"&amp;Tabla18[[#This Row],[NUM]]</f>
        <v>45818-690</v>
      </c>
      <c r="B885">
        <v>45818</v>
      </c>
      <c r="C885" t="s">
        <v>545</v>
      </c>
      <c r="D885" t="s">
        <v>13</v>
      </c>
      <c r="E885" t="s">
        <v>250</v>
      </c>
      <c r="F885">
        <v>690</v>
      </c>
      <c r="G885">
        <v>0.84722222222222221</v>
      </c>
      <c r="H885">
        <v>0.95138888888888884</v>
      </c>
      <c r="I885">
        <v>45</v>
      </c>
      <c r="J885">
        <v>38</v>
      </c>
      <c r="K885">
        <v>7</v>
      </c>
      <c r="L885">
        <v>84.444444444444443</v>
      </c>
      <c r="M885" s="1" t="e">
        <f>VLOOKUP(Tabla18[[#This Row],[COD]],Circuitos[],2,0)</f>
        <v>#N/A</v>
      </c>
    </row>
    <row r="886" spans="1:13">
      <c r="A886" s="9" t="str">
        <f>Tabla18[[#This Row],[DIA]]&amp;"-"&amp;Tabla18[[#This Row],[NUM]]</f>
        <v>45818-762</v>
      </c>
      <c r="B886">
        <v>45818</v>
      </c>
      <c r="C886" t="s">
        <v>147</v>
      </c>
      <c r="D886" t="s">
        <v>552</v>
      </c>
      <c r="E886" t="s">
        <v>181</v>
      </c>
      <c r="F886">
        <v>762</v>
      </c>
      <c r="G886">
        <v>2.7777777777777776E-2</v>
      </c>
      <c r="H886">
        <v>0.26041666666666669</v>
      </c>
      <c r="I886">
        <v>27</v>
      </c>
      <c r="J886">
        <v>0</v>
      </c>
      <c r="K886">
        <v>27</v>
      </c>
      <c r="L886">
        <v>0</v>
      </c>
      <c r="M886" s="1" t="e">
        <f>VLOOKUP(Tabla18[[#This Row],[COD]],Circuitos[],2,0)</f>
        <v>#N/A</v>
      </c>
    </row>
    <row r="887" spans="1:13">
      <c r="A887" s="9" t="str">
        <f>Tabla18[[#This Row],[DIA]]&amp;"-"&amp;Tabla18[[#This Row],[NUM]]</f>
        <v>45818-597</v>
      </c>
      <c r="B887">
        <v>45818</v>
      </c>
      <c r="C887" t="s">
        <v>13</v>
      </c>
      <c r="D887" t="s">
        <v>201</v>
      </c>
      <c r="E887" t="s">
        <v>250</v>
      </c>
      <c r="F887">
        <v>597</v>
      </c>
      <c r="G887">
        <v>0.37847222222222221</v>
      </c>
      <c r="H887">
        <v>0.47569444444444442</v>
      </c>
      <c r="I887">
        <v>45</v>
      </c>
      <c r="J887">
        <v>30</v>
      </c>
      <c r="K887">
        <v>15</v>
      </c>
      <c r="L887">
        <v>66.666666666666671</v>
      </c>
      <c r="M887" s="1" t="e">
        <f>VLOOKUP(Tabla18[[#This Row],[COD]],Circuitos[],2,0)</f>
        <v>#N/A</v>
      </c>
    </row>
    <row r="888" spans="1:13">
      <c r="A888" s="9" t="str">
        <f>Tabla18[[#This Row],[DIA]]&amp;"-"&amp;Tabla18[[#This Row],[NUM]]</f>
        <v>45818-601</v>
      </c>
      <c r="B888">
        <v>45818</v>
      </c>
      <c r="C888" t="s">
        <v>13</v>
      </c>
      <c r="D888" t="s">
        <v>201</v>
      </c>
      <c r="E888" t="s">
        <v>250</v>
      </c>
      <c r="F888">
        <v>601</v>
      </c>
      <c r="G888">
        <v>0.69097222222222221</v>
      </c>
      <c r="H888">
        <v>0.78819444444444442</v>
      </c>
      <c r="I888">
        <v>50</v>
      </c>
      <c r="J888">
        <v>0</v>
      </c>
      <c r="K888">
        <v>50</v>
      </c>
      <c r="L888">
        <v>0</v>
      </c>
      <c r="M888" s="1" t="e">
        <f>VLOOKUP(Tabla18[[#This Row],[COD]],Circuitos[],2,0)</f>
        <v>#N/A</v>
      </c>
    </row>
    <row r="889" spans="1:13">
      <c r="A889" s="9" t="str">
        <f>Tabla18[[#This Row],[DIA]]&amp;"-"&amp;Tabla18[[#This Row],[NUM]]</f>
        <v>45818-1915</v>
      </c>
      <c r="B889">
        <v>45818</v>
      </c>
      <c r="C889" t="s">
        <v>13</v>
      </c>
      <c r="D889" t="s">
        <v>313</v>
      </c>
      <c r="E889" t="s">
        <v>250</v>
      </c>
      <c r="F889">
        <v>1915</v>
      </c>
      <c r="G889">
        <v>0.39930555555555558</v>
      </c>
      <c r="H889">
        <v>0.47569444444444442</v>
      </c>
      <c r="I889">
        <v>45</v>
      </c>
      <c r="J889">
        <v>45</v>
      </c>
      <c r="K889">
        <v>0</v>
      </c>
      <c r="L889">
        <v>100</v>
      </c>
      <c r="M889" s="1" t="e">
        <f>VLOOKUP(Tabla18[[#This Row],[COD]],Circuitos[],2,0)</f>
        <v>#N/A</v>
      </c>
    </row>
    <row r="890" spans="1:13">
      <c r="A890" s="9" t="str">
        <f>Tabla18[[#This Row],[DIA]]&amp;"-"&amp;Tabla18[[#This Row],[NUM]]</f>
        <v>45818-59</v>
      </c>
      <c r="B890">
        <v>45818</v>
      </c>
      <c r="C890" t="s">
        <v>13</v>
      </c>
      <c r="D890" t="s">
        <v>252</v>
      </c>
      <c r="E890" t="s">
        <v>272</v>
      </c>
      <c r="F890">
        <v>59</v>
      </c>
      <c r="G890">
        <v>0.24305555555555555</v>
      </c>
      <c r="H890">
        <v>0.34375</v>
      </c>
      <c r="I890">
        <v>18</v>
      </c>
      <c r="J890">
        <v>0</v>
      </c>
      <c r="K890">
        <v>18</v>
      </c>
      <c r="L890">
        <v>0</v>
      </c>
      <c r="M890" s="1" t="e">
        <f>VLOOKUP(Tabla18[[#This Row],[COD]],Circuitos[],2,0)</f>
        <v>#N/A</v>
      </c>
    </row>
    <row r="891" spans="1:13">
      <c r="A891" s="9" t="str">
        <f>Tabla18[[#This Row],[DIA]]&amp;"-"&amp;Tabla18[[#This Row],[NUM]]</f>
        <v>45818-941</v>
      </c>
      <c r="B891">
        <v>45818</v>
      </c>
      <c r="C891" t="s">
        <v>13</v>
      </c>
      <c r="D891" t="s">
        <v>254</v>
      </c>
      <c r="E891" t="s">
        <v>250</v>
      </c>
      <c r="F891">
        <v>941</v>
      </c>
      <c r="G891">
        <v>0.66666666666666663</v>
      </c>
      <c r="H891">
        <v>0.78125</v>
      </c>
      <c r="I891">
        <v>45</v>
      </c>
      <c r="J891">
        <v>45</v>
      </c>
      <c r="K891">
        <v>0</v>
      </c>
      <c r="L891">
        <v>100</v>
      </c>
      <c r="M891" s="1" t="e">
        <f>VLOOKUP(Tabla18[[#This Row],[COD]],Circuitos[],2,0)</f>
        <v>#N/A</v>
      </c>
    </row>
    <row r="892" spans="1:13">
      <c r="A892" s="9" t="str">
        <f>Tabla18[[#This Row],[DIA]]&amp;"-"&amp;Tabla18[[#This Row],[NUM]]</f>
        <v>45818-1828</v>
      </c>
      <c r="B892">
        <v>45818</v>
      </c>
      <c r="C892" t="s">
        <v>196</v>
      </c>
      <c r="D892" t="s">
        <v>37</v>
      </c>
      <c r="E892" t="s">
        <v>193</v>
      </c>
      <c r="F892">
        <v>1828</v>
      </c>
      <c r="G892">
        <v>0.64583333333333337</v>
      </c>
      <c r="H892">
        <v>0.74305555555555558</v>
      </c>
      <c r="I892">
        <v>12</v>
      </c>
      <c r="J892">
        <v>12</v>
      </c>
      <c r="K892">
        <v>0</v>
      </c>
      <c r="L892">
        <v>100</v>
      </c>
      <c r="M892" s="1" t="e">
        <f>VLOOKUP(Tabla18[[#This Row],[COD]],Circuitos[],2,0)</f>
        <v>#N/A</v>
      </c>
    </row>
    <row r="893" spans="1:13">
      <c r="A893" s="9" t="str">
        <f>Tabla18[[#This Row],[DIA]]&amp;"-"&amp;Tabla18[[#This Row],[NUM]]</f>
        <v>45818-742</v>
      </c>
      <c r="B893">
        <v>45818</v>
      </c>
      <c r="C893" t="s">
        <v>196</v>
      </c>
      <c r="D893" t="s">
        <v>13</v>
      </c>
      <c r="E893" t="s">
        <v>250</v>
      </c>
      <c r="F893">
        <v>742</v>
      </c>
      <c r="G893">
        <v>0.50694444444444442</v>
      </c>
      <c r="H893">
        <v>0.625</v>
      </c>
      <c r="I893">
        <v>45</v>
      </c>
      <c r="J893">
        <v>8</v>
      </c>
      <c r="K893">
        <v>37</v>
      </c>
      <c r="L893">
        <v>17.777777777777779</v>
      </c>
      <c r="M893" s="1" t="e">
        <f>VLOOKUP(Tabla18[[#This Row],[COD]],Circuitos[],2,0)</f>
        <v>#N/A</v>
      </c>
    </row>
    <row r="894" spans="1:13">
      <c r="A894" s="9" t="str">
        <f>Tabla18[[#This Row],[DIA]]&amp;"-"&amp;Tabla18[[#This Row],[NUM]]</f>
        <v>45818-1784</v>
      </c>
      <c r="B894">
        <v>45818</v>
      </c>
      <c r="C894" t="s">
        <v>261</v>
      </c>
      <c r="D894" t="s">
        <v>252</v>
      </c>
      <c r="E894" t="s">
        <v>272</v>
      </c>
      <c r="F894">
        <v>1784</v>
      </c>
      <c r="G894">
        <v>0.51041666666666663</v>
      </c>
      <c r="H894">
        <v>0.55902777777777779</v>
      </c>
      <c r="I894">
        <v>26</v>
      </c>
      <c r="J894">
        <v>6</v>
      </c>
      <c r="K894">
        <v>20</v>
      </c>
      <c r="L894">
        <v>23.076923076923077</v>
      </c>
      <c r="M894" s="1" t="e">
        <f>VLOOKUP(Tabla18[[#This Row],[COD]],Circuitos[],2,0)</f>
        <v>#N/A</v>
      </c>
    </row>
    <row r="895" spans="1:13">
      <c r="A895" s="9" t="str">
        <f>Tabla18[[#This Row],[DIA]]&amp;"-"&amp;Tabla18[[#This Row],[NUM]]</f>
        <v>45818-1794</v>
      </c>
      <c r="B895">
        <v>45818</v>
      </c>
      <c r="C895" t="s">
        <v>261</v>
      </c>
      <c r="D895" t="s">
        <v>252</v>
      </c>
      <c r="E895" t="s">
        <v>272</v>
      </c>
      <c r="F895">
        <v>1794</v>
      </c>
      <c r="G895">
        <v>0.79166666666666663</v>
      </c>
      <c r="H895">
        <v>0.84375</v>
      </c>
      <c r="I895">
        <v>14</v>
      </c>
      <c r="J895">
        <v>0</v>
      </c>
      <c r="K895">
        <v>14</v>
      </c>
      <c r="L895">
        <v>0</v>
      </c>
      <c r="M895" s="1" t="e">
        <f>VLOOKUP(Tabla18[[#This Row],[COD]],Circuitos[],2,0)</f>
        <v>#N/A</v>
      </c>
    </row>
    <row r="896" spans="1:13">
      <c r="A896" s="9" t="str">
        <f>Tabla18[[#This Row],[DIA]]&amp;"-"&amp;Tabla18[[#This Row],[NUM]]</f>
        <v>45818-762</v>
      </c>
      <c r="B896">
        <v>45818</v>
      </c>
      <c r="C896" t="s">
        <v>261</v>
      </c>
      <c r="D896" t="s">
        <v>24</v>
      </c>
      <c r="E896" t="s">
        <v>278</v>
      </c>
      <c r="F896">
        <v>762</v>
      </c>
      <c r="G896">
        <v>0.79861111111111116</v>
      </c>
      <c r="H896">
        <v>0.89583333333333337</v>
      </c>
      <c r="I896">
        <v>48</v>
      </c>
      <c r="J896">
        <v>48</v>
      </c>
      <c r="K896">
        <v>0</v>
      </c>
      <c r="L896">
        <v>100</v>
      </c>
      <c r="M896" s="1" t="e">
        <f>VLOOKUP(Tabla18[[#This Row],[COD]],Circuitos[],2,0)</f>
        <v>#N/A</v>
      </c>
    </row>
    <row r="897" spans="1:13">
      <c r="A897" s="9" t="str">
        <f>Tabla18[[#This Row],[DIA]]&amp;"-"&amp;Tabla18[[#This Row],[NUM]]</f>
        <v>45818-585</v>
      </c>
      <c r="B897">
        <v>45818</v>
      </c>
      <c r="C897" t="s">
        <v>336</v>
      </c>
      <c r="D897" t="s">
        <v>252</v>
      </c>
      <c r="E897" t="s">
        <v>272</v>
      </c>
      <c r="F897">
        <v>585</v>
      </c>
      <c r="G897">
        <v>0.47916666666666669</v>
      </c>
      <c r="H897">
        <v>0.53819444444444442</v>
      </c>
      <c r="I897">
        <v>40</v>
      </c>
      <c r="J897">
        <v>0</v>
      </c>
      <c r="K897">
        <v>40</v>
      </c>
      <c r="L897">
        <v>0</v>
      </c>
      <c r="M897" s="1" t="e">
        <f>VLOOKUP(Tabla18[[#This Row],[COD]],Circuitos[],2,0)</f>
        <v>#N/A</v>
      </c>
    </row>
    <row r="898" spans="1:13">
      <c r="A898" s="9" t="str">
        <f>Tabla18[[#This Row],[DIA]]&amp;"-"&amp;Tabla18[[#This Row],[NUM]]</f>
        <v>45818-437</v>
      </c>
      <c r="B898">
        <v>45818</v>
      </c>
      <c r="C898" t="s">
        <v>394</v>
      </c>
      <c r="D898" t="s">
        <v>36</v>
      </c>
      <c r="E898" t="s">
        <v>395</v>
      </c>
      <c r="F898">
        <v>437</v>
      </c>
      <c r="G898">
        <v>0.3888888888888889</v>
      </c>
      <c r="H898">
        <v>0.52083333333333337</v>
      </c>
      <c r="I898">
        <v>12</v>
      </c>
      <c r="J898">
        <v>0</v>
      </c>
      <c r="K898">
        <v>12</v>
      </c>
      <c r="L898">
        <v>0</v>
      </c>
      <c r="M898" s="1" t="e">
        <f>VLOOKUP(Tabla18[[#This Row],[COD]],Circuitos[],2,0)</f>
        <v>#N/A</v>
      </c>
    </row>
    <row r="899" spans="1:13">
      <c r="A899" s="9" t="str">
        <f>Tabla18[[#This Row],[DIA]]&amp;"-"&amp;Tabla18[[#This Row],[NUM]]</f>
        <v>45818-433</v>
      </c>
      <c r="B899">
        <v>45818</v>
      </c>
      <c r="C899" t="s">
        <v>394</v>
      </c>
      <c r="D899" t="s">
        <v>13</v>
      </c>
      <c r="E899" t="s">
        <v>395</v>
      </c>
      <c r="F899">
        <v>433</v>
      </c>
      <c r="G899">
        <v>0.44444444444444442</v>
      </c>
      <c r="H899">
        <v>0.60763888888888884</v>
      </c>
      <c r="I899">
        <v>26</v>
      </c>
      <c r="J899">
        <v>20</v>
      </c>
      <c r="K899">
        <v>6</v>
      </c>
      <c r="L899">
        <v>76.92307692307692</v>
      </c>
      <c r="M899" s="1" t="e">
        <f>VLOOKUP(Tabla18[[#This Row],[COD]],Circuitos[],2,0)</f>
        <v>#N/A</v>
      </c>
    </row>
    <row r="900" spans="1:13">
      <c r="A900" s="9" t="str">
        <f>Tabla18[[#This Row],[DIA]]&amp;"-"&amp;Tabla18[[#This Row],[NUM]]</f>
        <v>45819-2333</v>
      </c>
      <c r="B900">
        <v>45819</v>
      </c>
      <c r="C900" t="s">
        <v>185</v>
      </c>
      <c r="D900" t="s">
        <v>147</v>
      </c>
      <c r="E900" t="s">
        <v>181</v>
      </c>
      <c r="F900">
        <v>2333</v>
      </c>
      <c r="G900">
        <v>0.79513888888888884</v>
      </c>
      <c r="H900">
        <v>0.85763888888888884</v>
      </c>
      <c r="I900">
        <v>40</v>
      </c>
      <c r="J900">
        <v>2</v>
      </c>
      <c r="K900">
        <v>38</v>
      </c>
      <c r="L900">
        <v>5</v>
      </c>
      <c r="M900" s="1" t="e">
        <f>VLOOKUP(Tabla18[[#This Row],[COD]],Circuitos[],2,0)</f>
        <v>#N/A</v>
      </c>
    </row>
    <row r="901" spans="1:13">
      <c r="A901" s="9" t="str">
        <f>Tabla18[[#This Row],[DIA]]&amp;"-"&amp;Tabla18[[#This Row],[NUM]]</f>
        <v>45819-1792</v>
      </c>
      <c r="B901">
        <v>45819</v>
      </c>
      <c r="C901" t="s">
        <v>417</v>
      </c>
      <c r="D901" t="s">
        <v>13</v>
      </c>
      <c r="E901" t="s">
        <v>250</v>
      </c>
      <c r="F901">
        <v>1792</v>
      </c>
      <c r="G901">
        <v>0.50694444444444442</v>
      </c>
      <c r="H901">
        <v>0.61805555555555558</v>
      </c>
      <c r="I901">
        <v>50</v>
      </c>
      <c r="J901">
        <v>20</v>
      </c>
      <c r="K901">
        <v>30</v>
      </c>
      <c r="L901">
        <v>40</v>
      </c>
      <c r="M901" s="1" t="e">
        <f>VLOOKUP(Tabla18[[#This Row],[COD]],Circuitos[],2,0)</f>
        <v>#N/A</v>
      </c>
    </row>
    <row r="902" spans="1:13">
      <c r="A902" s="9" t="str">
        <f>Tabla18[[#This Row],[DIA]]&amp;"-"&amp;Tabla18[[#This Row],[NUM]]</f>
        <v>45819-1798</v>
      </c>
      <c r="B902">
        <v>45819</v>
      </c>
      <c r="C902" t="s">
        <v>417</v>
      </c>
      <c r="D902" t="s">
        <v>13</v>
      </c>
      <c r="E902" t="s">
        <v>250</v>
      </c>
      <c r="F902">
        <v>1798</v>
      </c>
      <c r="G902">
        <v>0.62152777777777779</v>
      </c>
      <c r="H902">
        <v>0.73263888888888884</v>
      </c>
      <c r="I902">
        <v>50</v>
      </c>
      <c r="J902">
        <v>50</v>
      </c>
      <c r="K902">
        <v>0</v>
      </c>
      <c r="L902">
        <v>100</v>
      </c>
      <c r="M902" s="1" t="e">
        <f>VLOOKUP(Tabla18[[#This Row],[COD]],Circuitos[],2,0)</f>
        <v>#N/A</v>
      </c>
    </row>
    <row r="903" spans="1:13">
      <c r="A903" s="9" t="str">
        <f>Tabla18[[#This Row],[DIA]]&amp;"-"&amp;Tabla18[[#This Row],[NUM]]</f>
        <v>45819-8055</v>
      </c>
      <c r="B903">
        <v>45819</v>
      </c>
      <c r="C903" t="s">
        <v>175</v>
      </c>
      <c r="D903" t="s">
        <v>173</v>
      </c>
      <c r="E903" t="s">
        <v>257</v>
      </c>
      <c r="F903">
        <v>8055</v>
      </c>
      <c r="G903">
        <v>0.5625</v>
      </c>
      <c r="H903">
        <v>0.61458333333333337</v>
      </c>
      <c r="I903">
        <v>10</v>
      </c>
      <c r="J903">
        <v>2</v>
      </c>
      <c r="K903">
        <v>8</v>
      </c>
      <c r="L903">
        <v>20</v>
      </c>
      <c r="M903" s="1" t="e">
        <f>VLOOKUP(Tabla18[[#This Row],[COD]],Circuitos[],2,0)</f>
        <v>#N/A</v>
      </c>
    </row>
    <row r="904" spans="1:13">
      <c r="A904" s="9" t="str">
        <f>Tabla18[[#This Row],[DIA]]&amp;"-"&amp;Tabla18[[#This Row],[NUM]]</f>
        <v>45819-710</v>
      </c>
      <c r="B904">
        <v>45819</v>
      </c>
      <c r="C904" t="s">
        <v>13</v>
      </c>
      <c r="D904" t="s">
        <v>153</v>
      </c>
      <c r="E904" t="s">
        <v>498</v>
      </c>
      <c r="F904">
        <v>710</v>
      </c>
      <c r="G904">
        <v>0.46180555555555558</v>
      </c>
      <c r="H904">
        <v>0.24652777777777779</v>
      </c>
      <c r="I904">
        <v>27</v>
      </c>
      <c r="J904">
        <v>24</v>
      </c>
      <c r="K904">
        <v>3</v>
      </c>
      <c r="L904">
        <v>88.888888888888886</v>
      </c>
      <c r="M904" s="1" t="e">
        <f>VLOOKUP(Tabla18[[#This Row],[COD]],Circuitos[],2,0)</f>
        <v>#N/A</v>
      </c>
    </row>
    <row r="905" spans="1:13">
      <c r="A905" s="9" t="str">
        <f>Tabla18[[#This Row],[DIA]]&amp;"-"&amp;Tabla18[[#This Row],[NUM]]</f>
        <v>45819-678</v>
      </c>
      <c r="B905">
        <v>45819</v>
      </c>
      <c r="C905" t="s">
        <v>310</v>
      </c>
      <c r="D905" t="s">
        <v>13</v>
      </c>
      <c r="E905" t="s">
        <v>250</v>
      </c>
      <c r="F905">
        <v>678</v>
      </c>
      <c r="G905">
        <v>0.65277777777777779</v>
      </c>
      <c r="H905">
        <v>0.76388888888888884</v>
      </c>
      <c r="I905">
        <v>50</v>
      </c>
      <c r="J905">
        <v>0</v>
      </c>
      <c r="K905">
        <v>50</v>
      </c>
      <c r="L905">
        <v>0</v>
      </c>
      <c r="M905" s="1" t="e">
        <f>VLOOKUP(Tabla18[[#This Row],[COD]],Circuitos[],2,0)</f>
        <v>#N/A</v>
      </c>
    </row>
    <row r="906" spans="1:13">
      <c r="A906" s="9" t="str">
        <f>Tabla18[[#This Row],[DIA]]&amp;"-"&amp;Tabla18[[#This Row],[NUM]]</f>
        <v>45820-104</v>
      </c>
      <c r="B906">
        <v>45820</v>
      </c>
      <c r="C906" t="s">
        <v>13</v>
      </c>
      <c r="D906" t="s">
        <v>111</v>
      </c>
      <c r="E906" t="s">
        <v>265</v>
      </c>
      <c r="F906">
        <v>104</v>
      </c>
      <c r="G906">
        <v>0.90625</v>
      </c>
      <c r="H906">
        <v>0.27430555555555558</v>
      </c>
      <c r="I906">
        <v>27</v>
      </c>
      <c r="J906">
        <v>0</v>
      </c>
      <c r="K906">
        <v>27</v>
      </c>
      <c r="L906">
        <v>0</v>
      </c>
      <c r="M906" s="1" t="e">
        <f>VLOOKUP(Tabla18[[#This Row],[COD]],Circuitos[],2,0)</f>
        <v>#N/A</v>
      </c>
    </row>
    <row r="907" spans="1:13">
      <c r="A907" s="9" t="str">
        <f>Tabla18[[#This Row],[DIA]]&amp;"-"&amp;Tabla18[[#This Row],[NUM]]</f>
        <v>45820-686</v>
      </c>
      <c r="B907">
        <v>45820</v>
      </c>
      <c r="C907" t="s">
        <v>13</v>
      </c>
      <c r="D907" t="s">
        <v>291</v>
      </c>
      <c r="E907" t="s">
        <v>292</v>
      </c>
      <c r="F907">
        <v>686</v>
      </c>
      <c r="G907">
        <v>0.4513888888888889</v>
      </c>
      <c r="H907">
        <v>0.65625</v>
      </c>
      <c r="I907">
        <v>46</v>
      </c>
      <c r="J907">
        <v>0</v>
      </c>
      <c r="K907">
        <v>46</v>
      </c>
      <c r="L907">
        <v>0</v>
      </c>
      <c r="M907" s="1" t="e">
        <f>VLOOKUP(Tabla18[[#This Row],[COD]],Circuitos[],2,0)</f>
        <v>#N/A</v>
      </c>
    </row>
    <row r="908" spans="1:13">
      <c r="A908" s="9" t="str">
        <f>Tabla18[[#This Row],[DIA]]&amp;"-"&amp;Tabla18[[#This Row],[NUM]]</f>
        <v>45820-5129</v>
      </c>
      <c r="B908">
        <v>45820</v>
      </c>
      <c r="C908" t="s">
        <v>153</v>
      </c>
      <c r="D908" t="s">
        <v>503</v>
      </c>
      <c r="E908" t="s">
        <v>498</v>
      </c>
      <c r="F908">
        <v>5129</v>
      </c>
      <c r="G908">
        <v>0.37847222222222221</v>
      </c>
      <c r="H908">
        <v>0.47222222222222221</v>
      </c>
      <c r="I908">
        <v>27</v>
      </c>
      <c r="J908">
        <v>24</v>
      </c>
      <c r="K908">
        <v>3</v>
      </c>
      <c r="L908">
        <v>88.888888888888886</v>
      </c>
      <c r="M908" s="1" t="str">
        <f>VLOOKUP(Tabla18[[#This Row],[COD]],Circuitos[],2,0)</f>
        <v>Lo Mejor de China</v>
      </c>
    </row>
    <row r="909" spans="1:13">
      <c r="A909" s="9" t="str">
        <f>Tabla18[[#This Row],[DIA]]&amp;"-"&amp;Tabla18[[#This Row],[NUM]]</f>
        <v>45821-920</v>
      </c>
      <c r="B909">
        <v>45821</v>
      </c>
      <c r="C909" t="s">
        <v>185</v>
      </c>
      <c r="D909" t="s">
        <v>13</v>
      </c>
      <c r="E909" t="s">
        <v>186</v>
      </c>
      <c r="F909">
        <v>920</v>
      </c>
      <c r="G909">
        <v>0.63888888888888884</v>
      </c>
      <c r="H909">
        <v>0.78125</v>
      </c>
      <c r="I909">
        <v>30</v>
      </c>
      <c r="J909">
        <v>0</v>
      </c>
      <c r="K909">
        <v>30</v>
      </c>
      <c r="L909">
        <v>0</v>
      </c>
      <c r="M909" s="1" t="e">
        <f>VLOOKUP(Tabla18[[#This Row],[COD]],Circuitos[],2,0)</f>
        <v>#N/A</v>
      </c>
    </row>
    <row r="910" spans="1:13">
      <c r="A910" s="9" t="str">
        <f>Tabla18[[#This Row],[DIA]]&amp;"-"&amp;Tabla18[[#This Row],[NUM]]</f>
        <v>45821-5003</v>
      </c>
      <c r="B910">
        <v>45821</v>
      </c>
      <c r="C910" t="s">
        <v>175</v>
      </c>
      <c r="D910" t="s">
        <v>173</v>
      </c>
      <c r="E910" t="s">
        <v>174</v>
      </c>
      <c r="F910">
        <v>5003</v>
      </c>
      <c r="G910">
        <v>0.81597222222222221</v>
      </c>
      <c r="H910">
        <v>0.89930555555555558</v>
      </c>
      <c r="I910">
        <v>10</v>
      </c>
      <c r="J910">
        <v>3</v>
      </c>
      <c r="K910">
        <v>7</v>
      </c>
      <c r="L910">
        <v>30</v>
      </c>
      <c r="M910" s="1" t="e">
        <f>VLOOKUP(Tabla18[[#This Row],[COD]],Circuitos[],2,0)</f>
        <v>#N/A</v>
      </c>
    </row>
    <row r="911" spans="1:13">
      <c r="A911" s="9" t="str">
        <f>Tabla18[[#This Row],[DIA]]&amp;"-"&amp;Tabla18[[#This Row],[NUM]]</f>
        <v>45821-390</v>
      </c>
      <c r="B911">
        <v>45821</v>
      </c>
      <c r="C911" t="s">
        <v>111</v>
      </c>
      <c r="D911" t="s">
        <v>560</v>
      </c>
      <c r="E911" t="s">
        <v>265</v>
      </c>
      <c r="F911">
        <v>390</v>
      </c>
      <c r="G911">
        <v>0.38541666666666669</v>
      </c>
      <c r="H911">
        <v>0.64236111111111116</v>
      </c>
      <c r="I911">
        <v>27</v>
      </c>
      <c r="J911">
        <v>0</v>
      </c>
      <c r="K911">
        <v>27</v>
      </c>
      <c r="L911">
        <v>0</v>
      </c>
      <c r="M911" s="1" t="str">
        <f>VLOOKUP(Tabla18[[#This Row],[COD]],Circuitos[],2,0)</f>
        <v>Lo Mejor de Sri Lanka</v>
      </c>
    </row>
    <row r="912" spans="1:13">
      <c r="A912" s="9" t="str">
        <f>Tabla18[[#This Row],[DIA]]&amp;"-"&amp;Tabla18[[#This Row],[NUM]]</f>
        <v>45821-1831</v>
      </c>
      <c r="B912">
        <v>45821</v>
      </c>
      <c r="C912" t="s">
        <v>37</v>
      </c>
      <c r="D912" t="s">
        <v>196</v>
      </c>
      <c r="E912" t="s">
        <v>193</v>
      </c>
      <c r="F912">
        <v>1831</v>
      </c>
      <c r="G912">
        <v>0.30208333333333331</v>
      </c>
      <c r="H912">
        <v>0.3923611111111111</v>
      </c>
      <c r="I912">
        <v>12</v>
      </c>
      <c r="J912">
        <v>1</v>
      </c>
      <c r="K912">
        <v>11</v>
      </c>
      <c r="L912">
        <v>8.3333333333333339</v>
      </c>
      <c r="M912" s="1" t="e">
        <f>VLOOKUP(Tabla18[[#This Row],[COD]],Circuitos[],2,0)</f>
        <v>#N/A</v>
      </c>
    </row>
    <row r="913" spans="1:13">
      <c r="A913" s="9" t="str">
        <f>Tabla18[[#This Row],[DIA]]&amp;"-"&amp;Tabla18[[#This Row],[NUM]]</f>
        <v>45821-5001</v>
      </c>
      <c r="B913">
        <v>45821</v>
      </c>
      <c r="C913" t="s">
        <v>173</v>
      </c>
      <c r="D913" t="s">
        <v>13</v>
      </c>
      <c r="E913" t="s">
        <v>174</v>
      </c>
      <c r="F913">
        <v>5001</v>
      </c>
      <c r="G913">
        <v>0.35416666666666669</v>
      </c>
      <c r="H913">
        <v>0.53125</v>
      </c>
      <c r="I913">
        <v>10</v>
      </c>
      <c r="J913">
        <v>0</v>
      </c>
      <c r="K913">
        <v>10</v>
      </c>
      <c r="L913">
        <v>0</v>
      </c>
      <c r="M913" s="1" t="e">
        <f>VLOOKUP(Tabla18[[#This Row],[COD]],Circuitos[],2,0)</f>
        <v>#N/A</v>
      </c>
    </row>
    <row r="914" spans="1:13">
      <c r="A914" s="9" t="str">
        <f>Tabla18[[#This Row],[DIA]]&amp;"-"&amp;Tabla18[[#This Row],[NUM]]</f>
        <v>45821-1120</v>
      </c>
      <c r="B914">
        <v>45821</v>
      </c>
      <c r="C914" t="s">
        <v>192</v>
      </c>
      <c r="D914" t="s">
        <v>13</v>
      </c>
      <c r="E914" t="s">
        <v>193</v>
      </c>
      <c r="F914">
        <v>1120</v>
      </c>
      <c r="G914">
        <v>0.71527777777777779</v>
      </c>
      <c r="H914">
        <v>0.82638888888888884</v>
      </c>
      <c r="I914">
        <v>40</v>
      </c>
      <c r="J914">
        <v>0</v>
      </c>
      <c r="K914">
        <v>40</v>
      </c>
      <c r="L914">
        <v>0</v>
      </c>
      <c r="M914" s="1" t="e">
        <f>VLOOKUP(Tabla18[[#This Row],[COD]],Circuitos[],2,0)</f>
        <v>#N/A</v>
      </c>
    </row>
    <row r="915" spans="1:13">
      <c r="A915" s="9" t="str">
        <f>Tabla18[[#This Row],[DIA]]&amp;"-"&amp;Tabla18[[#This Row],[NUM]]</f>
        <v>45821-1684</v>
      </c>
      <c r="B915">
        <v>45821</v>
      </c>
      <c r="C915" t="s">
        <v>147</v>
      </c>
      <c r="D915" t="s">
        <v>13</v>
      </c>
      <c r="E915" t="s">
        <v>475</v>
      </c>
      <c r="F915">
        <v>1684</v>
      </c>
      <c r="G915">
        <v>0.65625</v>
      </c>
      <c r="H915">
        <v>0.79166666666666663</v>
      </c>
      <c r="I915">
        <v>30</v>
      </c>
      <c r="J915">
        <v>0</v>
      </c>
      <c r="K915">
        <v>30</v>
      </c>
      <c r="L915">
        <v>0</v>
      </c>
      <c r="M915" s="1" t="e">
        <f>VLOOKUP(Tabla18[[#This Row],[COD]],Circuitos[],2,0)</f>
        <v>#N/A</v>
      </c>
    </row>
    <row r="916" spans="1:13">
      <c r="A916" s="9" t="str">
        <f>Tabla18[[#This Row],[DIA]]&amp;"-"&amp;Tabla18[[#This Row],[NUM]]</f>
        <v>45821-921</v>
      </c>
      <c r="B916">
        <v>45821</v>
      </c>
      <c r="C916" t="s">
        <v>13</v>
      </c>
      <c r="D916" t="s">
        <v>185</v>
      </c>
      <c r="E916" t="s">
        <v>186</v>
      </c>
      <c r="F916">
        <v>921</v>
      </c>
      <c r="G916">
        <v>0.81597222222222221</v>
      </c>
      <c r="H916">
        <v>2.0833333333333332E-2</v>
      </c>
      <c r="I916">
        <v>30</v>
      </c>
      <c r="J916">
        <v>0</v>
      </c>
      <c r="K916">
        <v>30</v>
      </c>
      <c r="L916">
        <v>0</v>
      </c>
      <c r="M916" s="1" t="e">
        <f>VLOOKUP(Tabla18[[#This Row],[COD]],Circuitos[],2,0)</f>
        <v>#N/A</v>
      </c>
    </row>
    <row r="917" spans="1:13">
      <c r="A917" s="9" t="str">
        <f>Tabla18[[#This Row],[DIA]]&amp;"-"&amp;Tabla18[[#This Row],[NUM]]</f>
        <v>45821-5002</v>
      </c>
      <c r="B917">
        <v>45821</v>
      </c>
      <c r="C917" t="s">
        <v>13</v>
      </c>
      <c r="D917" t="s">
        <v>175</v>
      </c>
      <c r="E917" t="s">
        <v>174</v>
      </c>
      <c r="F917">
        <v>5002</v>
      </c>
      <c r="G917">
        <v>0.52777777777777779</v>
      </c>
      <c r="H917">
        <v>0.77430555555555558</v>
      </c>
      <c r="I917">
        <v>10</v>
      </c>
      <c r="J917">
        <v>0</v>
      </c>
      <c r="K917">
        <v>10</v>
      </c>
      <c r="L917">
        <v>0</v>
      </c>
      <c r="M917" s="1" t="str">
        <f>VLOOKUP(Tabla18[[#This Row],[COD]],Circuitos[],2,0)</f>
        <v>Programas de Egipto</v>
      </c>
    </row>
    <row r="918" spans="1:13">
      <c r="A918" s="9" t="str">
        <f>Tabla18[[#This Row],[DIA]]&amp;"-"&amp;Tabla18[[#This Row],[NUM]]</f>
        <v>45821-1113</v>
      </c>
      <c r="B918">
        <v>45821</v>
      </c>
      <c r="C918" t="s">
        <v>13</v>
      </c>
      <c r="D918" t="s">
        <v>192</v>
      </c>
      <c r="E918" t="s">
        <v>193</v>
      </c>
      <c r="F918">
        <v>1113</v>
      </c>
      <c r="G918">
        <v>0.54513888888888884</v>
      </c>
      <c r="H918">
        <v>0.65277777777777779</v>
      </c>
      <c r="I918">
        <v>40</v>
      </c>
      <c r="J918">
        <v>0</v>
      </c>
      <c r="K918">
        <v>40</v>
      </c>
      <c r="L918">
        <v>0</v>
      </c>
      <c r="M918" s="1" t="e">
        <f>VLOOKUP(Tabla18[[#This Row],[COD]],Circuitos[],2,0)</f>
        <v>#N/A</v>
      </c>
    </row>
    <row r="919" spans="1:13">
      <c r="A919" s="9" t="str">
        <f>Tabla18[[#This Row],[DIA]]&amp;"-"&amp;Tabla18[[#This Row],[NUM]]</f>
        <v>45821-741</v>
      </c>
      <c r="B919">
        <v>45821</v>
      </c>
      <c r="C919" t="s">
        <v>13</v>
      </c>
      <c r="D919" t="s">
        <v>196</v>
      </c>
      <c r="E919" t="s">
        <v>250</v>
      </c>
      <c r="F919">
        <v>741</v>
      </c>
      <c r="G919">
        <v>0.37152777777777779</v>
      </c>
      <c r="H919">
        <v>0.47916666666666669</v>
      </c>
      <c r="I919">
        <v>45</v>
      </c>
      <c r="J919">
        <v>10</v>
      </c>
      <c r="K919">
        <v>35</v>
      </c>
      <c r="L919">
        <v>22.222222222222221</v>
      </c>
      <c r="M919" s="1" t="e">
        <f>VLOOKUP(Tabla18[[#This Row],[COD]],Circuitos[],2,0)</f>
        <v>#N/A</v>
      </c>
    </row>
    <row r="920" spans="1:13">
      <c r="A920" s="9" t="str">
        <f>Tabla18[[#This Row],[DIA]]&amp;"-"&amp;Tabla18[[#This Row],[NUM]]</f>
        <v>45822-1794</v>
      </c>
      <c r="B920">
        <v>45822</v>
      </c>
      <c r="C920" t="s">
        <v>417</v>
      </c>
      <c r="D920" t="s">
        <v>13</v>
      </c>
      <c r="E920" t="s">
        <v>250</v>
      </c>
      <c r="F920">
        <v>1794</v>
      </c>
      <c r="G920">
        <v>0.79861111111111116</v>
      </c>
      <c r="H920">
        <v>0.90972222222222221</v>
      </c>
      <c r="I920">
        <v>45</v>
      </c>
      <c r="J920">
        <v>13</v>
      </c>
      <c r="K920">
        <v>32</v>
      </c>
      <c r="L920">
        <v>28.888888888888889</v>
      </c>
      <c r="M920" s="1" t="e">
        <f>VLOOKUP(Tabla18[[#This Row],[COD]],Circuitos[],2,0)</f>
        <v>#N/A</v>
      </c>
    </row>
    <row r="921" spans="1:13">
      <c r="A921" s="9" t="str">
        <f>Tabla18[[#This Row],[DIA]]&amp;"-"&amp;Tabla18[[#This Row],[NUM]]</f>
        <v>45822-79</v>
      </c>
      <c r="B921">
        <v>45822</v>
      </c>
      <c r="C921" t="s">
        <v>36</v>
      </c>
      <c r="D921" t="s">
        <v>252</v>
      </c>
      <c r="E921" t="s">
        <v>272</v>
      </c>
      <c r="F921">
        <v>79</v>
      </c>
      <c r="G921">
        <v>0.70138888888888884</v>
      </c>
      <c r="H921">
        <v>0.77430555555555558</v>
      </c>
      <c r="I921">
        <v>29</v>
      </c>
      <c r="J921">
        <v>0</v>
      </c>
      <c r="K921">
        <v>29</v>
      </c>
      <c r="L921">
        <v>0</v>
      </c>
      <c r="M921" s="1" t="e">
        <f>VLOOKUP(Tabla18[[#This Row],[COD]],Circuitos[],2,0)</f>
        <v>#N/A</v>
      </c>
    </row>
    <row r="922" spans="1:13">
      <c r="A922" s="9" t="str">
        <f>Tabla18[[#This Row],[DIA]]&amp;"-"&amp;Tabla18[[#This Row],[NUM]]</f>
        <v>45822-6001</v>
      </c>
      <c r="B922">
        <v>45822</v>
      </c>
      <c r="C922" t="s">
        <v>173</v>
      </c>
      <c r="D922" t="s">
        <v>13</v>
      </c>
      <c r="E922" t="s">
        <v>174</v>
      </c>
      <c r="F922">
        <v>6001</v>
      </c>
      <c r="G922">
        <v>0.37847222222222221</v>
      </c>
      <c r="H922">
        <v>0.55902777777777779</v>
      </c>
      <c r="I922">
        <v>10</v>
      </c>
      <c r="J922">
        <v>2</v>
      </c>
      <c r="K922">
        <v>8</v>
      </c>
      <c r="L922">
        <v>20</v>
      </c>
      <c r="M922" s="1" t="e">
        <f>VLOOKUP(Tabla18[[#This Row],[COD]],Circuitos[],2,0)</f>
        <v>#N/A</v>
      </c>
    </row>
    <row r="923" spans="1:13">
      <c r="A923" s="9" t="str">
        <f>Tabla18[[#This Row],[DIA]]&amp;"-"&amp;Tabla18[[#This Row],[NUM]]</f>
        <v>45822-74</v>
      </c>
      <c r="B923">
        <v>45822</v>
      </c>
      <c r="C923" t="s">
        <v>252</v>
      </c>
      <c r="D923" t="s">
        <v>36</v>
      </c>
      <c r="E923" t="s">
        <v>272</v>
      </c>
      <c r="F923">
        <v>74</v>
      </c>
      <c r="G923">
        <v>0.375</v>
      </c>
      <c r="H923">
        <v>0.4513888888888889</v>
      </c>
      <c r="I923">
        <v>15</v>
      </c>
      <c r="J923">
        <v>0</v>
      </c>
      <c r="K923">
        <v>15</v>
      </c>
      <c r="L923">
        <v>0</v>
      </c>
      <c r="M923" s="1" t="e">
        <f>VLOOKUP(Tabla18[[#This Row],[COD]],Circuitos[],2,0)</f>
        <v>#N/A</v>
      </c>
    </row>
    <row r="924" spans="1:13">
      <c r="A924" s="9" t="str">
        <f>Tabla18[[#This Row],[DIA]]&amp;"-"&amp;Tabla18[[#This Row],[NUM]]</f>
        <v>45822-1733</v>
      </c>
      <c r="B924">
        <v>45822</v>
      </c>
      <c r="C924" t="s">
        <v>252</v>
      </c>
      <c r="D924" t="s">
        <v>232</v>
      </c>
      <c r="E924" t="s">
        <v>272</v>
      </c>
      <c r="F924">
        <v>1733</v>
      </c>
      <c r="G924">
        <v>0.71875</v>
      </c>
      <c r="H924">
        <v>0.77083333333333337</v>
      </c>
      <c r="I924">
        <v>15</v>
      </c>
      <c r="J924">
        <v>8</v>
      </c>
      <c r="K924">
        <v>7</v>
      </c>
      <c r="L924">
        <v>53.333333333333336</v>
      </c>
      <c r="M924" s="1" t="e">
        <f>VLOOKUP(Tabla18[[#This Row],[COD]],Circuitos[],2,0)</f>
        <v>#N/A</v>
      </c>
    </row>
    <row r="925" spans="1:13">
      <c r="A925" s="9" t="str">
        <f>Tabla18[[#This Row],[DIA]]&amp;"-"&amp;Tabla18[[#This Row],[NUM]]</f>
        <v>45822-1719</v>
      </c>
      <c r="B925">
        <v>45822</v>
      </c>
      <c r="C925" t="s">
        <v>252</v>
      </c>
      <c r="D925" t="s">
        <v>232</v>
      </c>
      <c r="E925" t="s">
        <v>272</v>
      </c>
      <c r="F925">
        <v>1719</v>
      </c>
      <c r="G925">
        <v>0.88541666666666663</v>
      </c>
      <c r="H925">
        <v>0.9375</v>
      </c>
      <c r="I925">
        <v>15</v>
      </c>
      <c r="J925">
        <v>0</v>
      </c>
      <c r="K925">
        <v>15</v>
      </c>
      <c r="L925">
        <v>0</v>
      </c>
      <c r="M925" s="1" t="e">
        <f>VLOOKUP(Tabla18[[#This Row],[COD]],Circuitos[],2,0)</f>
        <v>#N/A</v>
      </c>
    </row>
    <row r="926" spans="1:13">
      <c r="A926" s="9" t="str">
        <f>Tabla18[[#This Row],[DIA]]&amp;"-"&amp;Tabla18[[#This Row],[NUM]]</f>
        <v>45822-64</v>
      </c>
      <c r="B926">
        <v>45822</v>
      </c>
      <c r="C926" t="s">
        <v>252</v>
      </c>
      <c r="D926" t="s">
        <v>13</v>
      </c>
      <c r="E926" t="s">
        <v>272</v>
      </c>
      <c r="F926">
        <v>64</v>
      </c>
      <c r="G926">
        <v>0.89930555555555558</v>
      </c>
      <c r="H926">
        <v>6.9444444444444441E-3</v>
      </c>
      <c r="I926">
        <v>16</v>
      </c>
      <c r="J926">
        <v>8</v>
      </c>
      <c r="K926">
        <v>8</v>
      </c>
      <c r="L926">
        <v>50</v>
      </c>
      <c r="M926" s="1" t="e">
        <f>VLOOKUP(Tabla18[[#This Row],[COD]],Circuitos[],2,0)</f>
        <v>#N/A</v>
      </c>
    </row>
    <row r="927" spans="1:13">
      <c r="A927" s="9" t="str">
        <f>Tabla18[[#This Row],[DIA]]&amp;"-"&amp;Tabla18[[#This Row],[NUM]]</f>
        <v>45822-582</v>
      </c>
      <c r="B927">
        <v>45822</v>
      </c>
      <c r="C927" t="s">
        <v>252</v>
      </c>
      <c r="D927" t="s">
        <v>336</v>
      </c>
      <c r="E927" t="s">
        <v>272</v>
      </c>
      <c r="F927">
        <v>582</v>
      </c>
      <c r="G927">
        <v>0.37847222222222221</v>
      </c>
      <c r="H927">
        <v>0.4375</v>
      </c>
      <c r="I927">
        <v>22</v>
      </c>
      <c r="J927">
        <v>0</v>
      </c>
      <c r="K927">
        <v>22</v>
      </c>
      <c r="L927">
        <v>0</v>
      </c>
      <c r="M927" s="1" t="e">
        <f>VLOOKUP(Tabla18[[#This Row],[COD]],Circuitos[],2,0)</f>
        <v>#N/A</v>
      </c>
    </row>
    <row r="928" spans="1:13">
      <c r="A928" s="9" t="str">
        <f>Tabla18[[#This Row],[DIA]]&amp;"-"&amp;Tabla18[[#This Row],[NUM]]</f>
        <v>45822-510</v>
      </c>
      <c r="B928">
        <v>45822</v>
      </c>
      <c r="C928" t="s">
        <v>252</v>
      </c>
      <c r="D928" t="s">
        <v>336</v>
      </c>
      <c r="E928" t="s">
        <v>272</v>
      </c>
      <c r="F928">
        <v>510</v>
      </c>
      <c r="G928">
        <v>0.95833333333333337</v>
      </c>
      <c r="H928">
        <v>2.0833333333333332E-2</v>
      </c>
      <c r="I928">
        <v>14</v>
      </c>
      <c r="J928">
        <v>0</v>
      </c>
      <c r="K928">
        <v>14</v>
      </c>
      <c r="L928">
        <v>0</v>
      </c>
      <c r="M928" s="1" t="e">
        <f>VLOOKUP(Tabla18[[#This Row],[COD]],Circuitos[],2,0)</f>
        <v>#N/A</v>
      </c>
    </row>
    <row r="929" spans="1:13">
      <c r="A929" s="9" t="str">
        <f>Tabla18[[#This Row],[DIA]]&amp;"-"&amp;Tabla18[[#This Row],[NUM]]</f>
        <v>45822-1862</v>
      </c>
      <c r="B929">
        <v>45822</v>
      </c>
      <c r="C929" t="s">
        <v>275</v>
      </c>
      <c r="D929" t="s">
        <v>13</v>
      </c>
      <c r="E929" t="s">
        <v>250</v>
      </c>
      <c r="F929">
        <v>1862</v>
      </c>
      <c r="G929">
        <v>0.4826388888888889</v>
      </c>
      <c r="H929">
        <v>0.62847222222222221</v>
      </c>
      <c r="I929">
        <v>45</v>
      </c>
      <c r="J929">
        <v>6</v>
      </c>
      <c r="K929">
        <v>39</v>
      </c>
      <c r="L929">
        <v>13.333333333333334</v>
      </c>
      <c r="M929" s="1" t="e">
        <f>VLOOKUP(Tabla18[[#This Row],[COD]],Circuitos[],2,0)</f>
        <v>#N/A</v>
      </c>
    </row>
    <row r="930" spans="1:13">
      <c r="A930" s="9" t="str">
        <f>Tabla18[[#This Row],[DIA]]&amp;"-"&amp;Tabla18[[#This Row],[NUM]]</f>
        <v>45822-727</v>
      </c>
      <c r="B930">
        <v>45822</v>
      </c>
      <c r="C930" t="s">
        <v>13</v>
      </c>
      <c r="D930" t="s">
        <v>103</v>
      </c>
      <c r="E930" t="s">
        <v>482</v>
      </c>
      <c r="F930">
        <v>727</v>
      </c>
      <c r="G930">
        <v>0.80555555555555558</v>
      </c>
      <c r="H930">
        <v>0.27083333333333331</v>
      </c>
      <c r="I930">
        <v>20</v>
      </c>
      <c r="J930">
        <v>7</v>
      </c>
      <c r="K930">
        <v>13</v>
      </c>
      <c r="L930">
        <v>35</v>
      </c>
      <c r="M930" s="1" t="e">
        <f>VLOOKUP(Tabla18[[#This Row],[COD]],Circuitos[],2,0)</f>
        <v>#N/A</v>
      </c>
    </row>
    <row r="931" spans="1:13">
      <c r="A931" s="9" t="str">
        <f>Tabla18[[#This Row],[DIA]]&amp;"-"&amp;Tabla18[[#This Row],[NUM]]</f>
        <v>45822-1355</v>
      </c>
      <c r="B931">
        <v>45822</v>
      </c>
      <c r="C931" t="s">
        <v>13</v>
      </c>
      <c r="D931" t="s">
        <v>392</v>
      </c>
      <c r="E931" t="s">
        <v>250</v>
      </c>
      <c r="F931">
        <v>1355</v>
      </c>
      <c r="G931">
        <v>0.46527777777777779</v>
      </c>
      <c r="H931">
        <v>0.50347222222222221</v>
      </c>
      <c r="I931">
        <v>30</v>
      </c>
      <c r="J931">
        <v>0</v>
      </c>
      <c r="K931">
        <v>30</v>
      </c>
      <c r="L931">
        <v>0</v>
      </c>
      <c r="M931" s="1" t="e">
        <f>VLOOKUP(Tabla18[[#This Row],[COD]],Circuitos[],2,0)</f>
        <v>#N/A</v>
      </c>
    </row>
    <row r="932" spans="1:13">
      <c r="A932" s="9" t="str">
        <f>Tabla18[[#This Row],[DIA]]&amp;"-"&amp;Tabla18[[#This Row],[NUM]]</f>
        <v>45822-59</v>
      </c>
      <c r="B932">
        <v>45822</v>
      </c>
      <c r="C932" t="s">
        <v>13</v>
      </c>
      <c r="D932" t="s">
        <v>252</v>
      </c>
      <c r="E932" t="s">
        <v>272</v>
      </c>
      <c r="F932">
        <v>59</v>
      </c>
      <c r="G932">
        <v>0.24652777777777779</v>
      </c>
      <c r="H932">
        <v>0.34722222222222221</v>
      </c>
      <c r="I932">
        <v>22</v>
      </c>
      <c r="J932">
        <v>0</v>
      </c>
      <c r="K932">
        <v>22</v>
      </c>
      <c r="L932">
        <v>0</v>
      </c>
      <c r="M932" s="1" t="e">
        <f>VLOOKUP(Tabla18[[#This Row],[COD]],Circuitos[],2,0)</f>
        <v>#N/A</v>
      </c>
    </row>
    <row r="933" spans="1:13">
      <c r="A933" s="9" t="str">
        <f>Tabla18[[#This Row],[DIA]]&amp;"-"&amp;Tabla18[[#This Row],[NUM]]</f>
        <v>45822-61</v>
      </c>
      <c r="B933">
        <v>45822</v>
      </c>
      <c r="C933" t="s">
        <v>13</v>
      </c>
      <c r="D933" t="s">
        <v>252</v>
      </c>
      <c r="E933" t="s">
        <v>272</v>
      </c>
      <c r="F933">
        <v>61</v>
      </c>
      <c r="G933">
        <v>0.4826388888888889</v>
      </c>
      <c r="H933">
        <v>0.58680555555555558</v>
      </c>
      <c r="I933">
        <v>15</v>
      </c>
      <c r="J933">
        <v>8</v>
      </c>
      <c r="K933">
        <v>7</v>
      </c>
      <c r="L933">
        <v>53.333333333333336</v>
      </c>
      <c r="M933" s="1" t="e">
        <f>VLOOKUP(Tabla18[[#This Row],[COD]],Circuitos[],2,0)</f>
        <v>#N/A</v>
      </c>
    </row>
    <row r="934" spans="1:13">
      <c r="A934" s="9" t="str">
        <f>Tabla18[[#This Row],[DIA]]&amp;"-"&amp;Tabla18[[#This Row],[NUM]]</f>
        <v>45822-1115</v>
      </c>
      <c r="B934">
        <v>45822</v>
      </c>
      <c r="C934" t="s">
        <v>13</v>
      </c>
      <c r="D934" t="s">
        <v>192</v>
      </c>
      <c r="E934" t="s">
        <v>193</v>
      </c>
      <c r="F934">
        <v>1115</v>
      </c>
      <c r="G934">
        <v>0.71180555555555558</v>
      </c>
      <c r="H934">
        <v>0.81944444444444442</v>
      </c>
      <c r="I934">
        <v>40</v>
      </c>
      <c r="J934">
        <v>2</v>
      </c>
      <c r="K934">
        <v>38</v>
      </c>
      <c r="L934">
        <v>5</v>
      </c>
      <c r="M934" s="1" t="e">
        <f>VLOOKUP(Tabla18[[#This Row],[COD]],Circuitos[],2,0)</f>
        <v>#N/A</v>
      </c>
    </row>
    <row r="935" spans="1:13">
      <c r="A935" s="9" t="str">
        <f>Tabla18[[#This Row],[DIA]]&amp;"-"&amp;Tabla18[[#This Row],[NUM]]</f>
        <v>45822-1861</v>
      </c>
      <c r="B935">
        <v>45822</v>
      </c>
      <c r="C935" t="s">
        <v>13</v>
      </c>
      <c r="D935" t="s">
        <v>275</v>
      </c>
      <c r="E935" t="s">
        <v>250</v>
      </c>
      <c r="F935">
        <v>1861</v>
      </c>
      <c r="G935">
        <v>0.39583333333333331</v>
      </c>
      <c r="H935">
        <v>0.4513888888888889</v>
      </c>
      <c r="I935">
        <v>45</v>
      </c>
      <c r="J935">
        <v>10</v>
      </c>
      <c r="K935">
        <v>35</v>
      </c>
      <c r="L935">
        <v>22.222222222222221</v>
      </c>
      <c r="M935" s="1" t="e">
        <f>VLOOKUP(Tabla18[[#This Row],[COD]],Circuitos[],2,0)</f>
        <v>#N/A</v>
      </c>
    </row>
    <row r="936" spans="1:13">
      <c r="A936" s="9" t="str">
        <f>Tabla18[[#This Row],[DIA]]&amp;"-"&amp;Tabla18[[#This Row],[NUM]]</f>
        <v>45822-669</v>
      </c>
      <c r="B936">
        <v>45822</v>
      </c>
      <c r="C936" t="s">
        <v>13</v>
      </c>
      <c r="D936" t="s">
        <v>541</v>
      </c>
      <c r="E936" t="s">
        <v>250</v>
      </c>
      <c r="F936">
        <v>669</v>
      </c>
      <c r="G936">
        <v>0.49305555555555558</v>
      </c>
      <c r="H936">
        <v>0.58333333333333337</v>
      </c>
      <c r="I936">
        <v>45</v>
      </c>
      <c r="J936">
        <v>9</v>
      </c>
      <c r="K936">
        <v>36</v>
      </c>
      <c r="L936">
        <v>20</v>
      </c>
      <c r="M936" s="1" t="e">
        <f>VLOOKUP(Tabla18[[#This Row],[COD]],Circuitos[],2,0)</f>
        <v>#N/A</v>
      </c>
    </row>
    <row r="937" spans="1:13">
      <c r="A937" s="9" t="str">
        <f>Tabla18[[#This Row],[DIA]]&amp;"-"&amp;Tabla18[[#This Row],[NUM]]</f>
        <v>45822-6002</v>
      </c>
      <c r="B937">
        <v>45822</v>
      </c>
      <c r="C937" t="s">
        <v>13</v>
      </c>
      <c r="D937" t="s">
        <v>183</v>
      </c>
      <c r="E937" t="s">
        <v>174</v>
      </c>
      <c r="F937">
        <v>6002</v>
      </c>
      <c r="G937">
        <v>0.60069444444444442</v>
      </c>
      <c r="H937">
        <v>0.85069444444444442</v>
      </c>
      <c r="I937">
        <v>10</v>
      </c>
      <c r="J937">
        <v>0</v>
      </c>
      <c r="K937">
        <v>10</v>
      </c>
      <c r="L937">
        <v>0</v>
      </c>
      <c r="M937" s="1" t="str">
        <f>VLOOKUP(Tabla18[[#This Row],[COD]],Circuitos[],2,0)</f>
        <v>Programas de Egipto</v>
      </c>
    </row>
    <row r="938" spans="1:13">
      <c r="A938" s="9" t="str">
        <f>Tabla18[[#This Row],[DIA]]&amp;"-"&amp;Tabla18[[#This Row],[NUM]]</f>
        <v>45822-1831</v>
      </c>
      <c r="B938">
        <v>45822</v>
      </c>
      <c r="C938" t="s">
        <v>13</v>
      </c>
      <c r="D938" t="s">
        <v>234</v>
      </c>
      <c r="E938" t="s">
        <v>250</v>
      </c>
      <c r="F938">
        <v>1831</v>
      </c>
      <c r="G938">
        <v>0.47916666666666669</v>
      </c>
      <c r="H938">
        <v>0.58680555555555558</v>
      </c>
      <c r="I938">
        <v>45</v>
      </c>
      <c r="J938">
        <v>45</v>
      </c>
      <c r="K938">
        <v>0</v>
      </c>
      <c r="L938">
        <v>100</v>
      </c>
      <c r="M938" s="1" t="e">
        <f>VLOOKUP(Tabla18[[#This Row],[COD]],Circuitos[],2,0)</f>
        <v>#N/A</v>
      </c>
    </row>
    <row r="939" spans="1:13">
      <c r="A939" s="9" t="str">
        <f>Tabla18[[#This Row],[DIA]]&amp;"-"&amp;Tabla18[[#This Row],[NUM]]</f>
        <v>45822-416</v>
      </c>
      <c r="B939">
        <v>45822</v>
      </c>
      <c r="C939" t="s">
        <v>13</v>
      </c>
      <c r="D939" t="s">
        <v>358</v>
      </c>
      <c r="E939" t="s">
        <v>528</v>
      </c>
      <c r="F939">
        <v>416</v>
      </c>
      <c r="G939">
        <v>0.52083333333333337</v>
      </c>
      <c r="H939">
        <v>0.72222222222222221</v>
      </c>
      <c r="I939">
        <v>35</v>
      </c>
      <c r="J939">
        <v>0</v>
      </c>
      <c r="K939">
        <v>35</v>
      </c>
      <c r="L939">
        <v>0</v>
      </c>
      <c r="M939" s="1" t="e">
        <f>VLOOKUP(Tabla18[[#This Row],[COD]],Circuitos[],2,0)</f>
        <v>#N/A</v>
      </c>
    </row>
    <row r="940" spans="1:13">
      <c r="A940" s="9" t="str">
        <f>Tabla18[[#This Row],[DIA]]&amp;"-"&amp;Tabla18[[#This Row],[NUM]]</f>
        <v>45822-857</v>
      </c>
      <c r="B940">
        <v>45822</v>
      </c>
      <c r="C940" t="s">
        <v>13</v>
      </c>
      <c r="D940" t="s">
        <v>530</v>
      </c>
      <c r="E940" t="s">
        <v>531</v>
      </c>
      <c r="F940">
        <v>857</v>
      </c>
      <c r="G940">
        <v>0.63888888888888884</v>
      </c>
      <c r="H940">
        <v>0.75694444444444442</v>
      </c>
      <c r="I940">
        <v>31</v>
      </c>
      <c r="J940">
        <v>0</v>
      </c>
      <c r="K940">
        <v>31</v>
      </c>
      <c r="L940">
        <v>0</v>
      </c>
      <c r="M940" s="1" t="e">
        <f>VLOOKUP(Tabla18[[#This Row],[COD]],Circuitos[],2,0)</f>
        <v>#N/A</v>
      </c>
    </row>
    <row r="941" spans="1:13">
      <c r="A941" s="9" t="str">
        <f>Tabla18[[#This Row],[DIA]]&amp;"-"&amp;Tabla18[[#This Row],[NUM]]</f>
        <v>45822-1255</v>
      </c>
      <c r="B941">
        <v>45822</v>
      </c>
      <c r="C941" t="s">
        <v>13</v>
      </c>
      <c r="D941" t="s">
        <v>310</v>
      </c>
      <c r="E941" t="s">
        <v>250</v>
      </c>
      <c r="F941">
        <v>1255</v>
      </c>
      <c r="G941">
        <v>0.52430555555555558</v>
      </c>
      <c r="H941">
        <v>0.62847222222222221</v>
      </c>
      <c r="I941">
        <v>45</v>
      </c>
      <c r="J941">
        <v>8</v>
      </c>
      <c r="K941">
        <v>37</v>
      </c>
      <c r="L941">
        <v>17.777777777777779</v>
      </c>
      <c r="M941" s="1" t="e">
        <f>VLOOKUP(Tabla18[[#This Row],[COD]],Circuitos[],2,0)</f>
        <v>#N/A</v>
      </c>
    </row>
    <row r="942" spans="1:13">
      <c r="A942" s="9" t="str">
        <f>Tabla18[[#This Row],[DIA]]&amp;"-"&amp;Tabla18[[#This Row],[NUM]]</f>
        <v>45822-1832</v>
      </c>
      <c r="B942">
        <v>45822</v>
      </c>
      <c r="C942" t="s">
        <v>234</v>
      </c>
      <c r="D942" t="s">
        <v>13</v>
      </c>
      <c r="E942" t="s">
        <v>250</v>
      </c>
      <c r="F942">
        <v>1832</v>
      </c>
      <c r="G942">
        <v>0.61805555555555558</v>
      </c>
      <c r="H942">
        <v>0.73263888888888884</v>
      </c>
      <c r="I942">
        <v>45</v>
      </c>
      <c r="J942">
        <v>45</v>
      </c>
      <c r="K942">
        <v>0</v>
      </c>
      <c r="L942">
        <v>100</v>
      </c>
      <c r="M942" s="1" t="e">
        <f>VLOOKUP(Tabla18[[#This Row],[COD]],Circuitos[],2,0)</f>
        <v>#N/A</v>
      </c>
    </row>
    <row r="943" spans="1:13">
      <c r="A943" s="9" t="str">
        <f>Tabla18[[#This Row],[DIA]]&amp;"-"&amp;Tabla18[[#This Row],[NUM]]</f>
        <v>45822-415</v>
      </c>
      <c r="B943">
        <v>45822</v>
      </c>
      <c r="C943" t="s">
        <v>358</v>
      </c>
      <c r="D943" t="s">
        <v>13</v>
      </c>
      <c r="E943" t="s">
        <v>528</v>
      </c>
      <c r="F943">
        <v>415</v>
      </c>
      <c r="G943">
        <v>0.34027777777777779</v>
      </c>
      <c r="H943">
        <v>0.46875</v>
      </c>
      <c r="I943">
        <v>35</v>
      </c>
      <c r="J943">
        <v>35</v>
      </c>
      <c r="K943">
        <v>0</v>
      </c>
      <c r="L943">
        <v>100</v>
      </c>
      <c r="M943" s="1" t="e">
        <f>VLOOKUP(Tabla18[[#This Row],[COD]],Circuitos[],2,0)</f>
        <v>#N/A</v>
      </c>
    </row>
    <row r="944" spans="1:13">
      <c r="A944" s="9" t="str">
        <f>Tabla18[[#This Row],[DIA]]&amp;"-"&amp;Tabla18[[#This Row],[NUM]]</f>
        <v>45822-1774</v>
      </c>
      <c r="B944">
        <v>45822</v>
      </c>
      <c r="C944" t="s">
        <v>261</v>
      </c>
      <c r="D944" t="s">
        <v>252</v>
      </c>
      <c r="E944" t="s">
        <v>272</v>
      </c>
      <c r="F944">
        <v>1774</v>
      </c>
      <c r="G944">
        <v>0.25694444444444442</v>
      </c>
      <c r="H944">
        <v>0.30555555555555558</v>
      </c>
      <c r="I944">
        <v>15</v>
      </c>
      <c r="J944">
        <v>0</v>
      </c>
      <c r="K944">
        <v>15</v>
      </c>
      <c r="L944">
        <v>0</v>
      </c>
      <c r="M944" s="1" t="e">
        <f>VLOOKUP(Tabla18[[#This Row],[COD]],Circuitos[],2,0)</f>
        <v>#N/A</v>
      </c>
    </row>
    <row r="945" spans="1:13">
      <c r="A945" s="9" t="str">
        <f>Tabla18[[#This Row],[DIA]]&amp;"-"&amp;Tabla18[[#This Row],[NUM]]</f>
        <v>45822-1794</v>
      </c>
      <c r="B945">
        <v>45822</v>
      </c>
      <c r="C945" t="s">
        <v>261</v>
      </c>
      <c r="D945" t="s">
        <v>252</v>
      </c>
      <c r="E945" t="s">
        <v>272</v>
      </c>
      <c r="F945">
        <v>1794</v>
      </c>
      <c r="G945">
        <v>0.79513888888888884</v>
      </c>
      <c r="H945">
        <v>0.84722222222222221</v>
      </c>
      <c r="I945">
        <v>16</v>
      </c>
      <c r="J945">
        <v>8</v>
      </c>
      <c r="K945">
        <v>8</v>
      </c>
      <c r="L945">
        <v>50</v>
      </c>
      <c r="M945" s="1" t="e">
        <f>VLOOKUP(Tabla18[[#This Row],[COD]],Circuitos[],2,0)</f>
        <v>#N/A</v>
      </c>
    </row>
    <row r="946" spans="1:13">
      <c r="A946" s="9" t="str">
        <f>Tabla18[[#This Row],[DIA]]&amp;"-"&amp;Tabla18[[#This Row],[NUM]]</f>
        <v>45822-858</v>
      </c>
      <c r="B946">
        <v>45822</v>
      </c>
      <c r="C946" t="s">
        <v>530</v>
      </c>
      <c r="D946" t="s">
        <v>13</v>
      </c>
      <c r="E946" t="s">
        <v>531</v>
      </c>
      <c r="F946">
        <v>858</v>
      </c>
      <c r="G946">
        <v>0.86805555555555558</v>
      </c>
      <c r="H946">
        <v>0.625</v>
      </c>
      <c r="I946">
        <v>31</v>
      </c>
      <c r="J946">
        <v>0</v>
      </c>
      <c r="K946">
        <v>31</v>
      </c>
      <c r="L946">
        <v>0</v>
      </c>
      <c r="M946" s="1" t="e">
        <f>VLOOKUP(Tabla18[[#This Row],[COD]],Circuitos[],2,0)</f>
        <v>#N/A</v>
      </c>
    </row>
    <row r="947" spans="1:13">
      <c r="A947" s="9" t="str">
        <f>Tabla18[[#This Row],[DIA]]&amp;"-"&amp;Tabla18[[#This Row],[NUM]]</f>
        <v>45823-318</v>
      </c>
      <c r="B947">
        <v>45823</v>
      </c>
      <c r="C947" t="s">
        <v>103</v>
      </c>
      <c r="D947" t="s">
        <v>553</v>
      </c>
      <c r="E947" t="s">
        <v>482</v>
      </c>
      <c r="F947">
        <v>318</v>
      </c>
      <c r="G947">
        <v>0.44791666666666669</v>
      </c>
      <c r="H947">
        <v>0.54861111111111116</v>
      </c>
      <c r="I947">
        <v>20</v>
      </c>
      <c r="J947">
        <v>7</v>
      </c>
      <c r="K947">
        <v>13</v>
      </c>
      <c r="L947">
        <v>35</v>
      </c>
      <c r="M947" s="1" t="str">
        <f>VLOOKUP(Tabla18[[#This Row],[COD]],Circuitos[],2,0)</f>
        <v>Lo Mejor de Kenya</v>
      </c>
    </row>
    <row r="948" spans="1:13">
      <c r="A948" s="9" t="str">
        <f>Tabla18[[#This Row],[DIA]]&amp;"-"&amp;Tabla18[[#This Row],[NUM]]</f>
        <v>45823-1304</v>
      </c>
      <c r="B948">
        <v>45823</v>
      </c>
      <c r="C948" t="s">
        <v>33</v>
      </c>
      <c r="D948" t="s">
        <v>147</v>
      </c>
      <c r="E948" t="s">
        <v>181</v>
      </c>
      <c r="F948">
        <v>1304</v>
      </c>
      <c r="G948">
        <v>0.5</v>
      </c>
      <c r="H948">
        <v>0.72569444444444442</v>
      </c>
      <c r="I948">
        <v>12</v>
      </c>
      <c r="J948">
        <v>12</v>
      </c>
      <c r="K948">
        <v>0</v>
      </c>
      <c r="L948">
        <v>100</v>
      </c>
      <c r="M948" s="1" t="e">
        <f>VLOOKUP(Tabla18[[#This Row],[COD]],Circuitos[],2,0)</f>
        <v>#N/A</v>
      </c>
    </row>
    <row r="949" spans="1:13">
      <c r="A949" s="9" t="str">
        <f>Tabla18[[#This Row],[DIA]]&amp;"-"&amp;Tabla18[[#This Row],[NUM]]</f>
        <v>45823-107</v>
      </c>
      <c r="B949">
        <v>45823</v>
      </c>
      <c r="C949" t="s">
        <v>354</v>
      </c>
      <c r="D949" t="s">
        <v>36</v>
      </c>
      <c r="E949" t="s">
        <v>355</v>
      </c>
      <c r="F949">
        <v>107</v>
      </c>
      <c r="G949">
        <v>0.47569444444444442</v>
      </c>
      <c r="H949">
        <v>0.64930555555555558</v>
      </c>
      <c r="I949">
        <v>12</v>
      </c>
      <c r="J949">
        <v>0</v>
      </c>
      <c r="K949">
        <v>12</v>
      </c>
      <c r="L949">
        <v>0</v>
      </c>
      <c r="M949" s="1" t="e">
        <f>VLOOKUP(Tabla18[[#This Row],[COD]],Circuitos[],2,0)</f>
        <v>#N/A</v>
      </c>
    </row>
    <row r="950" spans="1:13">
      <c r="A950" s="9" t="str">
        <f>Tabla18[[#This Row],[DIA]]&amp;"-"&amp;Tabla18[[#This Row],[NUM]]</f>
        <v>45823-109</v>
      </c>
      <c r="B950">
        <v>45823</v>
      </c>
      <c r="C950" t="s">
        <v>354</v>
      </c>
      <c r="D950" t="s">
        <v>13</v>
      </c>
      <c r="E950" t="s">
        <v>355</v>
      </c>
      <c r="F950">
        <v>109</v>
      </c>
      <c r="G950">
        <v>0.44444444444444442</v>
      </c>
      <c r="H950">
        <v>0.64236111111111116</v>
      </c>
      <c r="I950">
        <v>30</v>
      </c>
      <c r="J950">
        <v>1</v>
      </c>
      <c r="K950">
        <v>29</v>
      </c>
      <c r="L950">
        <v>3.3333333333333335</v>
      </c>
      <c r="M950" s="1" t="e">
        <f>VLOOKUP(Tabla18[[#This Row],[COD]],Circuitos[],2,0)</f>
        <v>#N/A</v>
      </c>
    </row>
    <row r="951" spans="1:13">
      <c r="A951" s="9" t="str">
        <f>Tabla18[[#This Row],[DIA]]&amp;"-"&amp;Tabla18[[#This Row],[NUM]]</f>
        <v>45823-109</v>
      </c>
      <c r="B951">
        <v>45823</v>
      </c>
      <c r="C951" t="s">
        <v>36</v>
      </c>
      <c r="D951" t="s">
        <v>354</v>
      </c>
      <c r="E951" t="s">
        <v>355</v>
      </c>
      <c r="F951">
        <v>109</v>
      </c>
      <c r="G951">
        <v>0.78819444444444442</v>
      </c>
      <c r="H951">
        <v>1.3888888888888888E-2</v>
      </c>
      <c r="I951">
        <v>12</v>
      </c>
      <c r="J951">
        <v>0</v>
      </c>
      <c r="K951">
        <v>12</v>
      </c>
      <c r="L951">
        <v>0</v>
      </c>
      <c r="M951" s="1" t="e">
        <f>VLOOKUP(Tabla18[[#This Row],[COD]],Circuitos[],2,0)</f>
        <v>#N/A</v>
      </c>
    </row>
    <row r="952" spans="1:13">
      <c r="A952" s="9" t="str">
        <f>Tabla18[[#This Row],[DIA]]&amp;"-"&amp;Tabla18[[#This Row],[NUM]]</f>
        <v>45823-1854</v>
      </c>
      <c r="B952">
        <v>45823</v>
      </c>
      <c r="C952" t="s">
        <v>36</v>
      </c>
      <c r="D952" t="s">
        <v>147</v>
      </c>
      <c r="E952" t="s">
        <v>181</v>
      </c>
      <c r="F952">
        <v>1854</v>
      </c>
      <c r="G952">
        <v>0.5</v>
      </c>
      <c r="H952">
        <v>0.69097222222222221</v>
      </c>
      <c r="I952">
        <v>12</v>
      </c>
      <c r="J952">
        <v>12</v>
      </c>
      <c r="K952">
        <v>0</v>
      </c>
      <c r="L952">
        <v>100</v>
      </c>
      <c r="M952" s="1" t="e">
        <f>VLOOKUP(Tabla18[[#This Row],[COD]],Circuitos[],2,0)</f>
        <v>#N/A</v>
      </c>
    </row>
    <row r="953" spans="1:13">
      <c r="A953" s="9" t="str">
        <f>Tabla18[[#This Row],[DIA]]&amp;"-"&amp;Tabla18[[#This Row],[NUM]]</f>
        <v>45823-775</v>
      </c>
      <c r="B953">
        <v>45823</v>
      </c>
      <c r="C953" t="s">
        <v>36</v>
      </c>
      <c r="D953" t="s">
        <v>375</v>
      </c>
      <c r="E953" t="s">
        <v>278</v>
      </c>
      <c r="F953">
        <v>775</v>
      </c>
      <c r="G953">
        <v>0.3576388888888889</v>
      </c>
      <c r="H953">
        <v>0.44444444444444442</v>
      </c>
      <c r="I953">
        <v>45</v>
      </c>
      <c r="J953">
        <v>6</v>
      </c>
      <c r="K953">
        <v>39</v>
      </c>
      <c r="L953">
        <v>13.333333333333334</v>
      </c>
      <c r="M953" s="1" t="str">
        <f>VLOOKUP(Tabla18[[#This Row],[COD]],Circuitos[],2,0)</f>
        <v>Croacia Fascinante "A"</v>
      </c>
    </row>
    <row r="954" spans="1:13">
      <c r="A954" s="9" t="str">
        <f>Tabla18[[#This Row],[DIA]]&amp;"-"&amp;Tabla18[[#This Row],[NUM]]</f>
        <v>45823-438</v>
      </c>
      <c r="B954">
        <v>45823</v>
      </c>
      <c r="C954" t="s">
        <v>36</v>
      </c>
      <c r="D954" t="s">
        <v>394</v>
      </c>
      <c r="E954" t="s">
        <v>395</v>
      </c>
      <c r="F954">
        <v>438</v>
      </c>
      <c r="G954">
        <v>0.55902777777777779</v>
      </c>
      <c r="H954">
        <v>0.68402777777777779</v>
      </c>
      <c r="I954">
        <v>12</v>
      </c>
      <c r="J954">
        <v>4</v>
      </c>
      <c r="K954">
        <v>8</v>
      </c>
      <c r="L954">
        <v>33.333333333333336</v>
      </c>
      <c r="M954" s="1" t="e">
        <f>VLOOKUP(Tabla18[[#This Row],[COD]],Circuitos[],2,0)</f>
        <v>#N/A</v>
      </c>
    </row>
    <row r="955" spans="1:13">
      <c r="A955" s="9" t="str">
        <f>Tabla18[[#This Row],[DIA]]&amp;"-"&amp;Tabla18[[#This Row],[NUM]]</f>
        <v>45823-1147</v>
      </c>
      <c r="B955">
        <v>45823</v>
      </c>
      <c r="C955" t="s">
        <v>37</v>
      </c>
      <c r="D955" t="s">
        <v>192</v>
      </c>
      <c r="E955" t="s">
        <v>193</v>
      </c>
      <c r="F955">
        <v>1147</v>
      </c>
      <c r="G955">
        <v>0.28125</v>
      </c>
      <c r="H955">
        <v>0.37152777777777779</v>
      </c>
      <c r="I955">
        <v>12</v>
      </c>
      <c r="J955">
        <v>12</v>
      </c>
      <c r="K955">
        <v>0</v>
      </c>
      <c r="L955">
        <v>100</v>
      </c>
      <c r="M955" s="1" t="e">
        <f>VLOOKUP(Tabla18[[#This Row],[COD]],Circuitos[],2,0)</f>
        <v>#N/A</v>
      </c>
    </row>
    <row r="956" spans="1:13">
      <c r="A956" s="9" t="str">
        <f>Tabla18[[#This Row],[DIA]]&amp;"-"&amp;Tabla18[[#This Row],[NUM]]</f>
        <v>45823-1318</v>
      </c>
      <c r="B956">
        <v>45823</v>
      </c>
      <c r="C956" t="s">
        <v>37</v>
      </c>
      <c r="D956" t="s">
        <v>147</v>
      </c>
      <c r="E956" t="s">
        <v>181</v>
      </c>
      <c r="F956">
        <v>1318</v>
      </c>
      <c r="G956">
        <v>0.76736111111111116</v>
      </c>
      <c r="H956">
        <v>0.97916666666666663</v>
      </c>
      <c r="I956">
        <v>26</v>
      </c>
      <c r="J956">
        <v>25</v>
      </c>
      <c r="K956">
        <v>1</v>
      </c>
      <c r="L956">
        <v>96.15384615384616</v>
      </c>
      <c r="M956" s="1" t="e">
        <f>VLOOKUP(Tabla18[[#This Row],[COD]],Circuitos[],2,0)</f>
        <v>#N/A</v>
      </c>
    </row>
    <row r="957" spans="1:13">
      <c r="A957" s="9" t="str">
        <f>Tabla18[[#This Row],[DIA]]&amp;"-"&amp;Tabla18[[#This Row],[NUM]]</f>
        <v>45823-586</v>
      </c>
      <c r="B957">
        <v>45823</v>
      </c>
      <c r="C957" t="s">
        <v>206</v>
      </c>
      <c r="D957" t="s">
        <v>13</v>
      </c>
      <c r="E957" t="s">
        <v>250</v>
      </c>
      <c r="F957">
        <v>586</v>
      </c>
      <c r="G957">
        <v>0.52777777777777779</v>
      </c>
      <c r="H957">
        <v>0.61805555555555558</v>
      </c>
      <c r="I957">
        <v>45</v>
      </c>
      <c r="J957">
        <v>35</v>
      </c>
      <c r="K957">
        <v>10</v>
      </c>
      <c r="L957">
        <v>77.777777777777771</v>
      </c>
      <c r="M957" s="1" t="e">
        <f>VLOOKUP(Tabla18[[#This Row],[COD]],Circuitos[],2,0)</f>
        <v>#N/A</v>
      </c>
    </row>
    <row r="958" spans="1:13">
      <c r="A958" s="9" t="str">
        <f>Tabla18[[#This Row],[DIA]]&amp;"-"&amp;Tabla18[[#This Row],[NUM]]</f>
        <v>45823-1134</v>
      </c>
      <c r="B958">
        <v>45823</v>
      </c>
      <c r="C958" t="s">
        <v>192</v>
      </c>
      <c r="D958" t="s">
        <v>36</v>
      </c>
      <c r="E958" t="s">
        <v>193</v>
      </c>
      <c r="F958">
        <v>1134</v>
      </c>
      <c r="G958">
        <v>0.67013888888888884</v>
      </c>
      <c r="H958">
        <v>0.75694444444444442</v>
      </c>
      <c r="I958">
        <v>12</v>
      </c>
      <c r="J958">
        <v>11</v>
      </c>
      <c r="K958">
        <v>1</v>
      </c>
      <c r="L958">
        <v>91.666666666666671</v>
      </c>
      <c r="M958" s="1" t="e">
        <f>VLOOKUP(Tabla18[[#This Row],[COD]],Circuitos[],2,0)</f>
        <v>#N/A</v>
      </c>
    </row>
    <row r="959" spans="1:13">
      <c r="A959" s="9" t="str">
        <f>Tabla18[[#This Row],[DIA]]&amp;"-"&amp;Tabla18[[#This Row],[NUM]]</f>
        <v>45823-1328</v>
      </c>
      <c r="B959">
        <v>45823</v>
      </c>
      <c r="C959" t="s">
        <v>192</v>
      </c>
      <c r="D959" t="s">
        <v>13</v>
      </c>
      <c r="E959" t="s">
        <v>250</v>
      </c>
      <c r="F959">
        <v>1328</v>
      </c>
      <c r="G959">
        <v>0.50694444444444442</v>
      </c>
      <c r="H959">
        <v>0.625</v>
      </c>
      <c r="I959">
        <v>45</v>
      </c>
      <c r="J959">
        <v>33</v>
      </c>
      <c r="K959">
        <v>12</v>
      </c>
      <c r="L959">
        <v>73.333333333333329</v>
      </c>
      <c r="M959" s="1" t="e">
        <f>VLOOKUP(Tabla18[[#This Row],[COD]],Circuitos[],2,0)</f>
        <v>#N/A</v>
      </c>
    </row>
    <row r="960" spans="1:13">
      <c r="A960" s="9" t="str">
        <f>Tabla18[[#This Row],[DIA]]&amp;"-"&amp;Tabla18[[#This Row],[NUM]]</f>
        <v>45823-1305</v>
      </c>
      <c r="B960">
        <v>45823</v>
      </c>
      <c r="C960" t="s">
        <v>147</v>
      </c>
      <c r="D960" t="s">
        <v>33</v>
      </c>
      <c r="E960" t="s">
        <v>181</v>
      </c>
      <c r="F960">
        <v>1305</v>
      </c>
      <c r="G960">
        <v>0.55208333333333337</v>
      </c>
      <c r="H960">
        <v>0.70833333333333337</v>
      </c>
      <c r="I960">
        <v>18</v>
      </c>
      <c r="J960">
        <v>18</v>
      </c>
      <c r="K960">
        <v>0</v>
      </c>
      <c r="L960">
        <v>100</v>
      </c>
      <c r="M960" s="1" t="e">
        <f>VLOOKUP(Tabla18[[#This Row],[COD]],Circuitos[],2,0)</f>
        <v>#N/A</v>
      </c>
    </row>
    <row r="961" spans="1:13">
      <c r="A961" s="9" t="str">
        <f>Tabla18[[#This Row],[DIA]]&amp;"-"&amp;Tabla18[[#This Row],[NUM]]</f>
        <v>45823-2020</v>
      </c>
      <c r="B961">
        <v>45823</v>
      </c>
      <c r="C961" t="s">
        <v>147</v>
      </c>
      <c r="D961" t="s">
        <v>180</v>
      </c>
      <c r="E961" t="s">
        <v>181</v>
      </c>
      <c r="F961">
        <v>2020</v>
      </c>
      <c r="G961">
        <v>0.76736111111111116</v>
      </c>
      <c r="H961">
        <v>0.82986111111111116</v>
      </c>
      <c r="I961">
        <v>74</v>
      </c>
      <c r="J961">
        <v>63</v>
      </c>
      <c r="K961">
        <v>11</v>
      </c>
      <c r="L961">
        <v>85.13513513513513</v>
      </c>
      <c r="M961" s="1" t="e">
        <f>VLOOKUP(Tabla18[[#This Row],[COD]],Circuitos[],2,0)</f>
        <v>#N/A</v>
      </c>
    </row>
    <row r="962" spans="1:13">
      <c r="A962" s="9" t="str">
        <f>Tabla18[[#This Row],[DIA]]&amp;"-"&amp;Tabla18[[#This Row],[NUM]]</f>
        <v>45823-2022</v>
      </c>
      <c r="B962">
        <v>45823</v>
      </c>
      <c r="C962" t="s">
        <v>147</v>
      </c>
      <c r="D962" t="s">
        <v>180</v>
      </c>
      <c r="E962" t="s">
        <v>181</v>
      </c>
      <c r="F962">
        <v>2022</v>
      </c>
      <c r="G962">
        <v>0.83680555555555558</v>
      </c>
      <c r="H962">
        <v>0.90277777777777779</v>
      </c>
      <c r="I962">
        <v>12</v>
      </c>
      <c r="J962">
        <v>12</v>
      </c>
      <c r="K962">
        <v>0</v>
      </c>
      <c r="L962">
        <v>100</v>
      </c>
      <c r="M962" s="1" t="e">
        <f>VLOOKUP(Tabla18[[#This Row],[COD]],Circuitos[],2,0)</f>
        <v>#N/A</v>
      </c>
    </row>
    <row r="963" spans="1:13">
      <c r="A963" s="9" t="str">
        <f>Tabla18[[#This Row],[DIA]]&amp;"-"&amp;Tabla18[[#This Row],[NUM]]</f>
        <v>45823-1855</v>
      </c>
      <c r="B963">
        <v>45823</v>
      </c>
      <c r="C963" t="s">
        <v>147</v>
      </c>
      <c r="D963" t="s">
        <v>36</v>
      </c>
      <c r="E963" t="s">
        <v>181</v>
      </c>
      <c r="F963">
        <v>1855</v>
      </c>
      <c r="G963">
        <v>0.59722222222222221</v>
      </c>
      <c r="H963">
        <v>0.71180555555555558</v>
      </c>
      <c r="I963">
        <v>12</v>
      </c>
      <c r="J963">
        <v>12</v>
      </c>
      <c r="K963">
        <v>0</v>
      </c>
      <c r="L963">
        <v>100</v>
      </c>
      <c r="M963" s="1" t="e">
        <f>VLOOKUP(Tabla18[[#This Row],[COD]],Circuitos[],2,0)</f>
        <v>#N/A</v>
      </c>
    </row>
    <row r="964" spans="1:13">
      <c r="A964" s="9" t="str">
        <f>Tabla18[[#This Row],[DIA]]&amp;"-"&amp;Tabla18[[#This Row],[NUM]]</f>
        <v>45823-1317</v>
      </c>
      <c r="B964">
        <v>45823</v>
      </c>
      <c r="C964" t="s">
        <v>147</v>
      </c>
      <c r="D964" t="s">
        <v>37</v>
      </c>
      <c r="E964" t="s">
        <v>181</v>
      </c>
      <c r="F964">
        <v>1317</v>
      </c>
      <c r="G964">
        <v>0.58680555555555558</v>
      </c>
      <c r="H964">
        <v>0.72569444444444442</v>
      </c>
      <c r="I964">
        <v>20</v>
      </c>
      <c r="J964">
        <v>20</v>
      </c>
      <c r="K964">
        <v>0</v>
      </c>
      <c r="L964">
        <v>100</v>
      </c>
      <c r="M964" s="1" t="e">
        <f>VLOOKUP(Tabla18[[#This Row],[COD]],Circuitos[],2,0)</f>
        <v>#N/A</v>
      </c>
    </row>
    <row r="965" spans="1:13">
      <c r="A965" s="9" t="str">
        <f>Tabla18[[#This Row],[DIA]]&amp;"-"&amp;Tabla18[[#This Row],[NUM]]</f>
        <v>45823-1859</v>
      </c>
      <c r="B965">
        <v>45823</v>
      </c>
      <c r="C965" t="s">
        <v>147</v>
      </c>
      <c r="D965" t="s">
        <v>13</v>
      </c>
      <c r="E965" t="s">
        <v>181</v>
      </c>
      <c r="F965">
        <v>1859</v>
      </c>
      <c r="G965">
        <v>0.55208333333333337</v>
      </c>
      <c r="H965">
        <v>0.70138888888888884</v>
      </c>
      <c r="I965">
        <v>50</v>
      </c>
      <c r="J965">
        <v>50</v>
      </c>
      <c r="K965">
        <v>0</v>
      </c>
      <c r="L965">
        <v>100</v>
      </c>
      <c r="M965" s="1" t="e">
        <f>VLOOKUP(Tabla18[[#This Row],[COD]],Circuitos[],2,0)</f>
        <v>#N/A</v>
      </c>
    </row>
    <row r="966" spans="1:13">
      <c r="A966" s="9" t="str">
        <f>Tabla18[[#This Row],[DIA]]&amp;"-"&amp;Tabla18[[#This Row],[NUM]]</f>
        <v>45823-1313</v>
      </c>
      <c r="B966">
        <v>45823</v>
      </c>
      <c r="C966" t="s">
        <v>147</v>
      </c>
      <c r="D966" t="s">
        <v>22</v>
      </c>
      <c r="E966" t="s">
        <v>181</v>
      </c>
      <c r="F966">
        <v>1313</v>
      </c>
      <c r="G966">
        <v>0.59375</v>
      </c>
      <c r="H966">
        <v>0.72569444444444442</v>
      </c>
      <c r="I966">
        <v>10</v>
      </c>
      <c r="J966">
        <v>10</v>
      </c>
      <c r="K966">
        <v>0</v>
      </c>
      <c r="L966">
        <v>100</v>
      </c>
      <c r="M966" s="1" t="e">
        <f>VLOOKUP(Tabla18[[#This Row],[COD]],Circuitos[],2,0)</f>
        <v>#N/A</v>
      </c>
    </row>
    <row r="967" spans="1:13">
      <c r="A967" s="9" t="str">
        <f>Tabla18[[#This Row],[DIA]]&amp;"-"&amp;Tabla18[[#This Row],[NUM]]</f>
        <v>45823-110</v>
      </c>
      <c r="B967">
        <v>45823</v>
      </c>
      <c r="C967" t="s">
        <v>13</v>
      </c>
      <c r="D967" t="s">
        <v>354</v>
      </c>
      <c r="E967" t="s">
        <v>355</v>
      </c>
      <c r="F967">
        <v>110</v>
      </c>
      <c r="G967">
        <v>0.69097222222222221</v>
      </c>
      <c r="H967">
        <v>0.94791666666666663</v>
      </c>
      <c r="I967">
        <v>30</v>
      </c>
      <c r="J967">
        <v>0</v>
      </c>
      <c r="K967">
        <v>30</v>
      </c>
      <c r="L967">
        <v>0</v>
      </c>
      <c r="M967" s="1" t="e">
        <f>VLOOKUP(Tabla18[[#This Row],[COD]],Circuitos[],2,0)</f>
        <v>#N/A</v>
      </c>
    </row>
    <row r="968" spans="1:13">
      <c r="A968" s="9" t="str">
        <f>Tabla18[[#This Row],[DIA]]&amp;"-"&amp;Tabla18[[#This Row],[NUM]]</f>
        <v>45823-1805</v>
      </c>
      <c r="B968">
        <v>45823</v>
      </c>
      <c r="C968" t="s">
        <v>13</v>
      </c>
      <c r="D968" t="s">
        <v>484</v>
      </c>
      <c r="E968" t="s">
        <v>548</v>
      </c>
      <c r="F968">
        <v>1805</v>
      </c>
      <c r="G968">
        <v>0.53125</v>
      </c>
      <c r="H968">
        <v>0.71527777777777779</v>
      </c>
      <c r="I968">
        <v>50</v>
      </c>
      <c r="J968">
        <v>0</v>
      </c>
      <c r="K968">
        <v>50</v>
      </c>
      <c r="L968">
        <v>0</v>
      </c>
      <c r="M968" s="1" t="e">
        <f>VLOOKUP(Tabla18[[#This Row],[COD]],Circuitos[],2,0)</f>
        <v>#N/A</v>
      </c>
    </row>
    <row r="969" spans="1:13">
      <c r="A969" s="9" t="str">
        <f>Tabla18[[#This Row],[DIA]]&amp;"-"&amp;Tabla18[[#This Row],[NUM]]</f>
        <v>45823-1241</v>
      </c>
      <c r="B969">
        <v>45823</v>
      </c>
      <c r="C969" t="s">
        <v>13</v>
      </c>
      <c r="D969" t="s">
        <v>544</v>
      </c>
      <c r="E969" t="s">
        <v>250</v>
      </c>
      <c r="F969">
        <v>1241</v>
      </c>
      <c r="G969">
        <v>0.66666666666666663</v>
      </c>
      <c r="H969">
        <v>0.76388888888888884</v>
      </c>
      <c r="I969">
        <v>50</v>
      </c>
      <c r="J969">
        <v>0</v>
      </c>
      <c r="K969">
        <v>50</v>
      </c>
      <c r="L969">
        <v>0</v>
      </c>
      <c r="M969" s="1" t="e">
        <f>VLOOKUP(Tabla18[[#This Row],[COD]],Circuitos[],2,0)</f>
        <v>#N/A</v>
      </c>
    </row>
    <row r="970" spans="1:13">
      <c r="A970" s="9" t="str">
        <f>Tabla18[[#This Row],[DIA]]&amp;"-"&amp;Tabla18[[#This Row],[NUM]]</f>
        <v>45823-871</v>
      </c>
      <c r="B970">
        <v>45823</v>
      </c>
      <c r="C970" t="s">
        <v>13</v>
      </c>
      <c r="D970" t="s">
        <v>223</v>
      </c>
      <c r="E970" t="s">
        <v>250</v>
      </c>
      <c r="F970">
        <v>871</v>
      </c>
      <c r="G970">
        <v>0.48958333333333331</v>
      </c>
      <c r="H970">
        <v>0.62152777777777779</v>
      </c>
      <c r="I970">
        <v>45</v>
      </c>
      <c r="J970">
        <v>37</v>
      </c>
      <c r="K970">
        <v>8</v>
      </c>
      <c r="L970">
        <v>82.222222222222229</v>
      </c>
      <c r="M970" s="1" t="e">
        <f>VLOOKUP(Tabla18[[#This Row],[COD]],Circuitos[],2,0)</f>
        <v>#N/A</v>
      </c>
    </row>
    <row r="971" spans="1:13">
      <c r="A971" s="9" t="str">
        <f>Tabla18[[#This Row],[DIA]]&amp;"-"&amp;Tabla18[[#This Row],[NUM]]</f>
        <v>45823-689</v>
      </c>
      <c r="B971">
        <v>45823</v>
      </c>
      <c r="C971" t="s">
        <v>13</v>
      </c>
      <c r="D971" t="s">
        <v>545</v>
      </c>
      <c r="E971" t="s">
        <v>250</v>
      </c>
      <c r="F971">
        <v>689</v>
      </c>
      <c r="G971">
        <v>0.71527777777777779</v>
      </c>
      <c r="H971">
        <v>0.81597222222222221</v>
      </c>
      <c r="I971">
        <v>45</v>
      </c>
      <c r="J971">
        <v>19</v>
      </c>
      <c r="K971">
        <v>26</v>
      </c>
      <c r="L971">
        <v>42.222222222222221</v>
      </c>
      <c r="M971" s="1" t="e">
        <f>VLOOKUP(Tabla18[[#This Row],[COD]],Circuitos[],2,0)</f>
        <v>#N/A</v>
      </c>
    </row>
    <row r="972" spans="1:13">
      <c r="A972" s="9" t="str">
        <f>Tabla18[[#This Row],[DIA]]&amp;"-"&amp;Tabla18[[#This Row],[NUM]]</f>
        <v>45823-1327</v>
      </c>
      <c r="B972">
        <v>45823</v>
      </c>
      <c r="C972" t="s">
        <v>13</v>
      </c>
      <c r="D972" t="s">
        <v>192</v>
      </c>
      <c r="E972" t="s">
        <v>250</v>
      </c>
      <c r="F972">
        <v>1327</v>
      </c>
      <c r="G972">
        <v>0.3611111111111111</v>
      </c>
      <c r="H972">
        <v>0.47569444444444442</v>
      </c>
      <c r="I972">
        <v>45</v>
      </c>
      <c r="J972">
        <v>18</v>
      </c>
      <c r="K972">
        <v>27</v>
      </c>
      <c r="L972">
        <v>40</v>
      </c>
      <c r="M972" s="1" t="e">
        <f>VLOOKUP(Tabla18[[#This Row],[COD]],Circuitos[],2,0)</f>
        <v>#N/A</v>
      </c>
    </row>
    <row r="973" spans="1:13">
      <c r="A973" s="9" t="str">
        <f>Tabla18[[#This Row],[DIA]]&amp;"-"&amp;Tabla18[[#This Row],[NUM]]</f>
        <v>45823-1858</v>
      </c>
      <c r="B973">
        <v>45823</v>
      </c>
      <c r="C973" t="s">
        <v>13</v>
      </c>
      <c r="D973" t="s">
        <v>147</v>
      </c>
      <c r="E973" t="s">
        <v>181</v>
      </c>
      <c r="F973">
        <v>1858</v>
      </c>
      <c r="G973">
        <v>0.49652777777777779</v>
      </c>
      <c r="H973">
        <v>0.71527777777777779</v>
      </c>
      <c r="I973">
        <v>50</v>
      </c>
      <c r="J973">
        <v>39</v>
      </c>
      <c r="K973">
        <v>11</v>
      </c>
      <c r="L973">
        <v>78</v>
      </c>
      <c r="M973" s="1" t="e">
        <f>VLOOKUP(Tabla18[[#This Row],[COD]],Circuitos[],2,0)</f>
        <v>#N/A</v>
      </c>
    </row>
    <row r="974" spans="1:13">
      <c r="A974" s="9" t="str">
        <f>Tabla18[[#This Row],[DIA]]&amp;"-"&amp;Tabla18[[#This Row],[NUM]]</f>
        <v>45823-571</v>
      </c>
      <c r="B974">
        <v>45823</v>
      </c>
      <c r="C974" t="s">
        <v>13</v>
      </c>
      <c r="D974" t="s">
        <v>346</v>
      </c>
      <c r="E974" t="s">
        <v>250</v>
      </c>
      <c r="F974">
        <v>571</v>
      </c>
      <c r="G974">
        <v>0.41319444444444442</v>
      </c>
      <c r="H974">
        <v>0.49652777777777779</v>
      </c>
      <c r="I974">
        <v>45</v>
      </c>
      <c r="J974">
        <v>13</v>
      </c>
      <c r="K974">
        <v>32</v>
      </c>
      <c r="L974">
        <v>28.888888888888889</v>
      </c>
      <c r="M974" s="1" t="e">
        <f>VLOOKUP(Tabla18[[#This Row],[COD]],Circuitos[],2,0)</f>
        <v>#N/A</v>
      </c>
    </row>
    <row r="975" spans="1:13">
      <c r="A975" s="9" t="str">
        <f>Tabla18[[#This Row],[DIA]]&amp;"-"&amp;Tabla18[[#This Row],[NUM]]</f>
        <v>45823-573</v>
      </c>
      <c r="B975">
        <v>45823</v>
      </c>
      <c r="C975" t="s">
        <v>13</v>
      </c>
      <c r="D975" t="s">
        <v>346</v>
      </c>
      <c r="E975" t="s">
        <v>250</v>
      </c>
      <c r="F975">
        <v>573</v>
      </c>
      <c r="G975">
        <v>0.4826388888888889</v>
      </c>
      <c r="H975">
        <v>0.56597222222222221</v>
      </c>
      <c r="I975">
        <v>45</v>
      </c>
      <c r="J975">
        <v>6</v>
      </c>
      <c r="K975">
        <v>39</v>
      </c>
      <c r="L975">
        <v>13.333333333333334</v>
      </c>
      <c r="M975" s="1" t="e">
        <f>VLOOKUP(Tabla18[[#This Row],[COD]],Circuitos[],2,0)</f>
        <v>#N/A</v>
      </c>
    </row>
    <row r="976" spans="1:13">
      <c r="A976" s="9" t="str">
        <f>Tabla18[[#This Row],[DIA]]&amp;"-"&amp;Tabla18[[#This Row],[NUM]]</f>
        <v>45823-953</v>
      </c>
      <c r="B976">
        <v>45823</v>
      </c>
      <c r="C976" t="s">
        <v>13</v>
      </c>
      <c r="D976" t="s">
        <v>348</v>
      </c>
      <c r="E976" t="s">
        <v>250</v>
      </c>
      <c r="F976">
        <v>953</v>
      </c>
      <c r="G976">
        <v>0.44097222222222221</v>
      </c>
      <c r="H976">
        <v>0.59722222222222221</v>
      </c>
      <c r="I976">
        <v>45</v>
      </c>
      <c r="J976">
        <v>42</v>
      </c>
      <c r="K976">
        <v>3</v>
      </c>
      <c r="L976">
        <v>93.333333333333329</v>
      </c>
      <c r="M976" s="1" t="e">
        <f>VLOOKUP(Tabla18[[#This Row],[COD]],Circuitos[],2,0)</f>
        <v>#N/A</v>
      </c>
    </row>
    <row r="977" spans="1:13">
      <c r="A977" s="9" t="str">
        <f>Tabla18[[#This Row],[DIA]]&amp;"-"&amp;Tabla18[[#This Row],[NUM]]</f>
        <v>45823-416</v>
      </c>
      <c r="B977">
        <v>45823</v>
      </c>
      <c r="C977" t="s">
        <v>13</v>
      </c>
      <c r="D977" t="s">
        <v>358</v>
      </c>
      <c r="E977" t="s">
        <v>528</v>
      </c>
      <c r="F977">
        <v>416</v>
      </c>
      <c r="G977">
        <v>0.51041666666666663</v>
      </c>
      <c r="H977">
        <v>0.71180555555555558</v>
      </c>
      <c r="I977">
        <v>25</v>
      </c>
      <c r="J977">
        <v>14</v>
      </c>
      <c r="K977">
        <v>11</v>
      </c>
      <c r="L977">
        <v>56</v>
      </c>
      <c r="M977" s="1" t="e">
        <f>VLOOKUP(Tabla18[[#This Row],[COD]],Circuitos[],2,0)</f>
        <v>#N/A</v>
      </c>
    </row>
    <row r="978" spans="1:13">
      <c r="A978" s="9" t="str">
        <f>Tabla18[[#This Row],[DIA]]&amp;"-"&amp;Tabla18[[#This Row],[NUM]]</f>
        <v>45823-809</v>
      </c>
      <c r="B978">
        <v>45823</v>
      </c>
      <c r="C978" t="s">
        <v>13</v>
      </c>
      <c r="D978" t="s">
        <v>236</v>
      </c>
      <c r="E978" t="s">
        <v>250</v>
      </c>
      <c r="F978">
        <v>809</v>
      </c>
      <c r="G978">
        <v>0.49652777777777779</v>
      </c>
      <c r="H978">
        <v>0.61805555555555558</v>
      </c>
      <c r="I978">
        <v>40</v>
      </c>
      <c r="J978">
        <v>40</v>
      </c>
      <c r="K978">
        <v>0</v>
      </c>
      <c r="L978">
        <v>100</v>
      </c>
      <c r="M978" s="1" t="e">
        <f>VLOOKUP(Tabla18[[#This Row],[COD]],Circuitos[],2,0)</f>
        <v>#N/A</v>
      </c>
    </row>
    <row r="979" spans="1:13">
      <c r="A979" s="9" t="str">
        <f>Tabla18[[#This Row],[DIA]]&amp;"-"&amp;Tabla18[[#This Row],[NUM]]</f>
        <v>45823-472</v>
      </c>
      <c r="B979">
        <v>45823</v>
      </c>
      <c r="C979" t="s">
        <v>13</v>
      </c>
      <c r="D979" t="s">
        <v>294</v>
      </c>
      <c r="E979" t="s">
        <v>295</v>
      </c>
      <c r="F979">
        <v>472</v>
      </c>
      <c r="G979">
        <v>0.4236111111111111</v>
      </c>
      <c r="H979">
        <v>0.61111111111111116</v>
      </c>
      <c r="I979">
        <v>40</v>
      </c>
      <c r="J979">
        <v>26</v>
      </c>
      <c r="K979">
        <v>14</v>
      </c>
      <c r="L979">
        <v>65</v>
      </c>
      <c r="M979" s="1" t="e">
        <f>VLOOKUP(Tabla18[[#This Row],[COD]],Circuitos[],2,0)</f>
        <v>#N/A</v>
      </c>
    </row>
    <row r="980" spans="1:13">
      <c r="A980" s="9" t="str">
        <f>Tabla18[[#This Row],[DIA]]&amp;"-"&amp;Tabla18[[#This Row],[NUM]]</f>
        <v>45823-5117</v>
      </c>
      <c r="B980">
        <v>45823</v>
      </c>
      <c r="C980" t="s">
        <v>13</v>
      </c>
      <c r="D980" t="s">
        <v>301</v>
      </c>
      <c r="E980" t="s">
        <v>549</v>
      </c>
      <c r="F980">
        <v>5117</v>
      </c>
      <c r="G980">
        <v>0.59722222222222221</v>
      </c>
      <c r="H980">
        <v>0.79861111111111116</v>
      </c>
      <c r="I980">
        <v>189</v>
      </c>
      <c r="J980">
        <v>89</v>
      </c>
      <c r="K980">
        <v>100</v>
      </c>
      <c r="L980">
        <v>47.089947089947088</v>
      </c>
      <c r="M980" s="1" t="str">
        <f>VLOOKUP(Tabla18[[#This Row],[COD]],Circuitos[],2,0)</f>
        <v>Joyas del Báltico II / Bellezas del Báltico II</v>
      </c>
    </row>
    <row r="981" spans="1:13">
      <c r="A981" s="9" t="str">
        <f>Tabla18[[#This Row],[DIA]]&amp;"-"&amp;Tabla18[[#This Row],[NUM]]</f>
        <v>45823-434</v>
      </c>
      <c r="B981">
        <v>45823</v>
      </c>
      <c r="C981" t="s">
        <v>13</v>
      </c>
      <c r="D981" t="s">
        <v>394</v>
      </c>
      <c r="E981" t="s">
        <v>395</v>
      </c>
      <c r="F981">
        <v>434</v>
      </c>
      <c r="G981">
        <v>0.64583333333333337</v>
      </c>
      <c r="H981">
        <v>0.79513888888888884</v>
      </c>
      <c r="I981">
        <v>81</v>
      </c>
      <c r="J981">
        <v>17</v>
      </c>
      <c r="K981">
        <v>64</v>
      </c>
      <c r="L981">
        <v>20.987654320987655</v>
      </c>
      <c r="M981" s="1" t="e">
        <f>VLOOKUP(Tabla18[[#This Row],[COD]],Circuitos[],2,0)</f>
        <v>#N/A</v>
      </c>
    </row>
    <row r="982" spans="1:13">
      <c r="A982" s="9" t="str">
        <f>Tabla18[[#This Row],[DIA]]&amp;"-"&amp;Tabla18[[#This Row],[NUM]]</f>
        <v>45823-5114</v>
      </c>
      <c r="B982">
        <v>45823</v>
      </c>
      <c r="C982" t="s">
        <v>424</v>
      </c>
      <c r="D982" t="s">
        <v>20</v>
      </c>
      <c r="E982" t="s">
        <v>549</v>
      </c>
      <c r="F982">
        <v>5114</v>
      </c>
      <c r="G982">
        <v>0.43402777777777779</v>
      </c>
      <c r="H982">
        <v>0.49652777777777779</v>
      </c>
      <c r="I982">
        <v>189</v>
      </c>
      <c r="J982">
        <v>189</v>
      </c>
      <c r="K982">
        <v>0</v>
      </c>
      <c r="L982">
        <v>100</v>
      </c>
      <c r="M982" s="1" t="e">
        <f>VLOOKUP(Tabla18[[#This Row],[COD]],Circuitos[],2,0)</f>
        <v>#N/A</v>
      </c>
    </row>
    <row r="983" spans="1:13">
      <c r="A983" s="9" t="str">
        <f>Tabla18[[#This Row],[DIA]]&amp;"-"&amp;Tabla18[[#This Row],[NUM]]</f>
        <v>45823-1818</v>
      </c>
      <c r="B983">
        <v>45823</v>
      </c>
      <c r="C983" t="s">
        <v>196</v>
      </c>
      <c r="D983" t="s">
        <v>36</v>
      </c>
      <c r="E983" t="s">
        <v>193</v>
      </c>
      <c r="F983">
        <v>1818</v>
      </c>
      <c r="G983">
        <v>0.8125</v>
      </c>
      <c r="H983">
        <v>0.90277777777777779</v>
      </c>
      <c r="I983">
        <v>12</v>
      </c>
      <c r="J983">
        <v>2</v>
      </c>
      <c r="K983">
        <v>10</v>
      </c>
      <c r="L983">
        <v>16.666666666666668</v>
      </c>
      <c r="M983" s="1" t="e">
        <f>VLOOKUP(Tabla18[[#This Row],[COD]],Circuitos[],2,0)</f>
        <v>#N/A</v>
      </c>
    </row>
    <row r="984" spans="1:13">
      <c r="A984" s="9" t="str">
        <f>Tabla18[[#This Row],[DIA]]&amp;"-"&amp;Tabla18[[#This Row],[NUM]]</f>
        <v>45823-742</v>
      </c>
      <c r="B984">
        <v>45823</v>
      </c>
      <c r="C984" t="s">
        <v>196</v>
      </c>
      <c r="D984" t="s">
        <v>13</v>
      </c>
      <c r="E984" t="s">
        <v>250</v>
      </c>
      <c r="F984">
        <v>742</v>
      </c>
      <c r="G984">
        <v>0.50694444444444442</v>
      </c>
      <c r="H984">
        <v>0.625</v>
      </c>
      <c r="I984">
        <v>45</v>
      </c>
      <c r="J984">
        <v>11</v>
      </c>
      <c r="K984">
        <v>34</v>
      </c>
      <c r="L984">
        <v>24.444444444444443</v>
      </c>
      <c r="M984" s="1" t="e">
        <f>VLOOKUP(Tabla18[[#This Row],[COD]],Circuitos[],2,0)</f>
        <v>#N/A</v>
      </c>
    </row>
    <row r="985" spans="1:13">
      <c r="A985" s="9" t="str">
        <f>Tabla18[[#This Row],[DIA]]&amp;"-"&amp;Tabla18[[#This Row],[NUM]]</f>
        <v>45823-954</v>
      </c>
      <c r="B985">
        <v>45823</v>
      </c>
      <c r="C985" t="s">
        <v>348</v>
      </c>
      <c r="D985" t="s">
        <v>13</v>
      </c>
      <c r="E985" t="s">
        <v>250</v>
      </c>
      <c r="F985">
        <v>954</v>
      </c>
      <c r="G985">
        <v>0.625</v>
      </c>
      <c r="H985">
        <v>0.78125</v>
      </c>
      <c r="I985">
        <v>45</v>
      </c>
      <c r="J985">
        <v>45</v>
      </c>
      <c r="K985">
        <v>0</v>
      </c>
      <c r="L985">
        <v>100</v>
      </c>
      <c r="M985" s="1" t="e">
        <f>VLOOKUP(Tabla18[[#This Row],[COD]],Circuitos[],2,0)</f>
        <v>#N/A</v>
      </c>
    </row>
    <row r="986" spans="1:13">
      <c r="A986" s="9" t="str">
        <f>Tabla18[[#This Row],[DIA]]&amp;"-"&amp;Tabla18[[#This Row],[NUM]]</f>
        <v>45823-788</v>
      </c>
      <c r="B986">
        <v>45823</v>
      </c>
      <c r="C986" t="s">
        <v>358</v>
      </c>
      <c r="D986" t="s">
        <v>33</v>
      </c>
      <c r="E986" t="s">
        <v>278</v>
      </c>
      <c r="F986">
        <v>788</v>
      </c>
      <c r="G986">
        <v>0.86458333333333337</v>
      </c>
      <c r="H986">
        <v>0.99652777777777779</v>
      </c>
      <c r="I986">
        <v>45</v>
      </c>
      <c r="J986">
        <v>45</v>
      </c>
      <c r="K986">
        <v>0</v>
      </c>
      <c r="L986">
        <v>100</v>
      </c>
      <c r="M986" s="1" t="e">
        <f>VLOOKUP(Tabla18[[#This Row],[COD]],Circuitos[],2,0)</f>
        <v>#N/A</v>
      </c>
    </row>
    <row r="987" spans="1:13">
      <c r="A987" s="9" t="str">
        <f>Tabla18[[#This Row],[DIA]]&amp;"-"&amp;Tabla18[[#This Row],[NUM]]</f>
        <v>45823-415</v>
      </c>
      <c r="B987">
        <v>45823</v>
      </c>
      <c r="C987" t="s">
        <v>358</v>
      </c>
      <c r="D987" t="s">
        <v>13</v>
      </c>
      <c r="E987" t="s">
        <v>528</v>
      </c>
      <c r="F987">
        <v>415</v>
      </c>
      <c r="G987">
        <v>0.34027777777777779</v>
      </c>
      <c r="H987">
        <v>0.46875</v>
      </c>
      <c r="I987">
        <v>12</v>
      </c>
      <c r="J987">
        <v>0</v>
      </c>
      <c r="K987">
        <v>12</v>
      </c>
      <c r="L987">
        <v>0</v>
      </c>
      <c r="M987" s="1" t="e">
        <f>VLOOKUP(Tabla18[[#This Row],[COD]],Circuitos[],2,0)</f>
        <v>#N/A</v>
      </c>
    </row>
    <row r="988" spans="1:13">
      <c r="A988" s="9" t="str">
        <f>Tabla18[[#This Row],[DIA]]&amp;"-"&amp;Tabla18[[#This Row],[NUM]]</f>
        <v>45823-808</v>
      </c>
      <c r="B988">
        <v>45823</v>
      </c>
      <c r="C988" t="s">
        <v>236</v>
      </c>
      <c r="D988" t="s">
        <v>13</v>
      </c>
      <c r="E988" t="s">
        <v>250</v>
      </c>
      <c r="F988">
        <v>808</v>
      </c>
      <c r="G988">
        <v>0.51736111111111116</v>
      </c>
      <c r="H988">
        <v>0.64930555555555558</v>
      </c>
      <c r="I988">
        <v>45</v>
      </c>
      <c r="J988">
        <v>18</v>
      </c>
      <c r="K988">
        <v>27</v>
      </c>
      <c r="L988">
        <v>40</v>
      </c>
      <c r="M988" s="1" t="e">
        <f>VLOOKUP(Tabla18[[#This Row],[COD]],Circuitos[],2,0)</f>
        <v>#N/A</v>
      </c>
    </row>
    <row r="989" spans="1:13">
      <c r="A989" s="9" t="str">
        <f>Tabla18[[#This Row],[DIA]]&amp;"-"&amp;Tabla18[[#This Row],[NUM]]</f>
        <v>45823-683</v>
      </c>
      <c r="B989">
        <v>45823</v>
      </c>
      <c r="C989" t="s">
        <v>291</v>
      </c>
      <c r="D989" t="s">
        <v>36</v>
      </c>
      <c r="E989" t="s">
        <v>292</v>
      </c>
      <c r="F989">
        <v>683</v>
      </c>
      <c r="G989">
        <v>0.45833333333333331</v>
      </c>
      <c r="H989">
        <v>0.56944444444444442</v>
      </c>
      <c r="I989">
        <v>12</v>
      </c>
      <c r="J989">
        <v>12</v>
      </c>
      <c r="K989">
        <v>0</v>
      </c>
      <c r="L989">
        <v>100</v>
      </c>
      <c r="M989" s="1" t="e">
        <f>VLOOKUP(Tabla18[[#This Row],[COD]],Circuitos[],2,0)</f>
        <v>#N/A</v>
      </c>
    </row>
    <row r="990" spans="1:13">
      <c r="A990" s="9" t="str">
        <f>Tabla18[[#This Row],[DIA]]&amp;"-"&amp;Tabla18[[#This Row],[NUM]]</f>
        <v>45823-685</v>
      </c>
      <c r="B990">
        <v>45823</v>
      </c>
      <c r="C990" t="s">
        <v>291</v>
      </c>
      <c r="D990" t="s">
        <v>13</v>
      </c>
      <c r="E990" t="s">
        <v>292</v>
      </c>
      <c r="F990">
        <v>685</v>
      </c>
      <c r="G990">
        <v>0.54861111111111116</v>
      </c>
      <c r="H990">
        <v>0.68055555555555558</v>
      </c>
      <c r="I990">
        <v>26</v>
      </c>
      <c r="J990">
        <v>7</v>
      </c>
      <c r="K990">
        <v>19</v>
      </c>
      <c r="L990">
        <v>26.923076923076923</v>
      </c>
      <c r="M990" s="1" t="e">
        <f>VLOOKUP(Tabla18[[#This Row],[COD]],Circuitos[],2,0)</f>
        <v>#N/A</v>
      </c>
    </row>
    <row r="991" spans="1:13">
      <c r="A991" s="9" t="str">
        <f>Tabla18[[#This Row],[DIA]]&amp;"-"&amp;Tabla18[[#This Row],[NUM]]</f>
        <v>45823-776</v>
      </c>
      <c r="B991">
        <v>45823</v>
      </c>
      <c r="C991" t="s">
        <v>375</v>
      </c>
      <c r="D991" t="s">
        <v>22</v>
      </c>
      <c r="E991" t="s">
        <v>278</v>
      </c>
      <c r="F991">
        <v>776</v>
      </c>
      <c r="G991">
        <v>0.4861111111111111</v>
      </c>
      <c r="H991">
        <v>0.59375</v>
      </c>
      <c r="I991">
        <v>45</v>
      </c>
      <c r="J991">
        <v>4</v>
      </c>
      <c r="K991">
        <v>41</v>
      </c>
      <c r="L991">
        <v>8.8888888888888893</v>
      </c>
      <c r="M991" s="1" t="e">
        <f>VLOOKUP(Tabla18[[#This Row],[COD]],Circuitos[],2,0)</f>
        <v>#N/A</v>
      </c>
    </row>
    <row r="992" spans="1:13">
      <c r="A992" s="9" t="str">
        <f>Tabla18[[#This Row],[DIA]]&amp;"-"&amp;Tabla18[[#This Row],[NUM]]</f>
        <v>45823-5118</v>
      </c>
      <c r="B992">
        <v>45823</v>
      </c>
      <c r="C992" t="s">
        <v>301</v>
      </c>
      <c r="D992" t="s">
        <v>13</v>
      </c>
      <c r="E992" t="s">
        <v>549</v>
      </c>
      <c r="F992">
        <v>5118</v>
      </c>
      <c r="G992">
        <v>0.83333333333333337</v>
      </c>
      <c r="H992">
        <v>0.95138888888888884</v>
      </c>
      <c r="I992">
        <v>144</v>
      </c>
      <c r="J992">
        <v>0</v>
      </c>
      <c r="K992">
        <v>144</v>
      </c>
      <c r="L992">
        <v>0</v>
      </c>
      <c r="M992" s="1" t="e">
        <f>VLOOKUP(Tabla18[[#This Row],[COD]],Circuitos[],2,0)</f>
        <v>#N/A</v>
      </c>
    </row>
    <row r="993" spans="1:13">
      <c r="A993" s="9" t="str">
        <f>Tabla18[[#This Row],[DIA]]&amp;"-"&amp;Tabla18[[#This Row],[NUM]]</f>
        <v>45823-362</v>
      </c>
      <c r="B993">
        <v>45823</v>
      </c>
      <c r="C993" t="s">
        <v>301</v>
      </c>
      <c r="D993" t="s">
        <v>291</v>
      </c>
      <c r="E993" t="s">
        <v>292</v>
      </c>
      <c r="F993">
        <v>362</v>
      </c>
      <c r="G993">
        <v>0.2361111111111111</v>
      </c>
      <c r="H993">
        <v>0.27083333333333331</v>
      </c>
      <c r="I993">
        <v>12</v>
      </c>
      <c r="J993">
        <v>12</v>
      </c>
      <c r="K993">
        <v>0</v>
      </c>
      <c r="L993">
        <v>100</v>
      </c>
      <c r="M993" s="1" t="e">
        <f>VLOOKUP(Tabla18[[#This Row],[COD]],Circuitos[],2,0)</f>
        <v>#N/A</v>
      </c>
    </row>
    <row r="994" spans="1:13">
      <c r="A994" s="9" t="str">
        <f>Tabla18[[#This Row],[DIA]]&amp;"-"&amp;Tabla18[[#This Row],[NUM]]</f>
        <v>45823-312</v>
      </c>
      <c r="B994">
        <v>45823</v>
      </c>
      <c r="C994" t="s">
        <v>301</v>
      </c>
      <c r="D994" t="s">
        <v>291</v>
      </c>
      <c r="E994" t="s">
        <v>292</v>
      </c>
      <c r="F994">
        <v>312</v>
      </c>
      <c r="G994">
        <v>0.4201388888888889</v>
      </c>
      <c r="H994">
        <v>0.4548611111111111</v>
      </c>
      <c r="I994">
        <v>26</v>
      </c>
      <c r="J994">
        <v>7</v>
      </c>
      <c r="K994">
        <v>19</v>
      </c>
      <c r="L994">
        <v>26.923076923076923</v>
      </c>
      <c r="M994" s="1" t="e">
        <f>VLOOKUP(Tabla18[[#This Row],[COD]],Circuitos[],2,0)</f>
        <v>#N/A</v>
      </c>
    </row>
    <row r="995" spans="1:13">
      <c r="A995" s="9" t="str">
        <f>Tabla18[[#This Row],[DIA]]&amp;"-"&amp;Tabla18[[#This Row],[NUM]]</f>
        <v>45823-678</v>
      </c>
      <c r="B995">
        <v>45823</v>
      </c>
      <c r="C995" t="s">
        <v>310</v>
      </c>
      <c r="D995" t="s">
        <v>13</v>
      </c>
      <c r="E995" t="s">
        <v>250</v>
      </c>
      <c r="F995">
        <v>678</v>
      </c>
      <c r="G995">
        <v>0.5</v>
      </c>
      <c r="H995">
        <v>0.61111111111111116</v>
      </c>
      <c r="I995">
        <v>45</v>
      </c>
      <c r="J995">
        <v>21</v>
      </c>
      <c r="K995">
        <v>24</v>
      </c>
      <c r="L995">
        <v>46.666666666666664</v>
      </c>
      <c r="M995" s="1" t="e">
        <f>VLOOKUP(Tabla18[[#This Row],[COD]],Circuitos[],2,0)</f>
        <v>#N/A</v>
      </c>
    </row>
    <row r="996" spans="1:13">
      <c r="A996" s="9" t="str">
        <f>Tabla18[[#This Row],[DIA]]&amp;"-"&amp;Tabla18[[#This Row],[NUM]]</f>
        <v>45823-1302</v>
      </c>
      <c r="B996">
        <v>45823</v>
      </c>
      <c r="C996" t="s">
        <v>22</v>
      </c>
      <c r="D996" t="s">
        <v>147</v>
      </c>
      <c r="E996" t="s">
        <v>181</v>
      </c>
      <c r="F996">
        <v>1302</v>
      </c>
      <c r="G996">
        <v>0.4826388888888889</v>
      </c>
      <c r="H996">
        <v>0.69097222222222221</v>
      </c>
      <c r="I996">
        <v>12</v>
      </c>
      <c r="J996">
        <v>12</v>
      </c>
      <c r="K996">
        <v>0</v>
      </c>
      <c r="L996">
        <v>100</v>
      </c>
      <c r="M996" s="1" t="e">
        <f>VLOOKUP(Tabla18[[#This Row],[COD]],Circuitos[],2,0)</f>
        <v>#N/A</v>
      </c>
    </row>
    <row r="997" spans="1:13">
      <c r="A997" s="9" t="str">
        <f>Tabla18[[#This Row],[DIA]]&amp;"-"&amp;Tabla18[[#This Row],[NUM]]</f>
        <v>45823-787</v>
      </c>
      <c r="B997">
        <v>45823</v>
      </c>
      <c r="C997" t="s">
        <v>22</v>
      </c>
      <c r="D997" t="s">
        <v>358</v>
      </c>
      <c r="E997" t="s">
        <v>278</v>
      </c>
      <c r="F997">
        <v>787</v>
      </c>
      <c r="G997">
        <v>0.63541666666666663</v>
      </c>
      <c r="H997">
        <v>0.82291666666666663</v>
      </c>
      <c r="I997">
        <v>45</v>
      </c>
      <c r="J997">
        <v>11</v>
      </c>
      <c r="K997">
        <v>34</v>
      </c>
      <c r="L997">
        <v>24.444444444444443</v>
      </c>
      <c r="M997" s="1" t="str">
        <f>VLOOKUP(Tabla18[[#This Row],[COD]],Circuitos[],2,0)</f>
        <v>Rumania, Transilvania, Cárpatos y Bucovina</v>
      </c>
    </row>
    <row r="998" spans="1:13">
      <c r="A998" s="9" t="str">
        <f>Tabla18[[#This Row],[DIA]]&amp;"-"&amp;Tabla18[[#This Row],[NUM]]</f>
        <v>45823-437</v>
      </c>
      <c r="B998">
        <v>45823</v>
      </c>
      <c r="C998" t="s">
        <v>394</v>
      </c>
      <c r="D998" t="s">
        <v>36</v>
      </c>
      <c r="E998" t="s">
        <v>395</v>
      </c>
      <c r="F998">
        <v>437</v>
      </c>
      <c r="G998">
        <v>0.3888888888888889</v>
      </c>
      <c r="H998">
        <v>0.52083333333333337</v>
      </c>
      <c r="I998">
        <v>12</v>
      </c>
      <c r="J998">
        <v>12</v>
      </c>
      <c r="K998">
        <v>0</v>
      </c>
      <c r="L998">
        <v>100</v>
      </c>
      <c r="M998" s="1" t="e">
        <f>VLOOKUP(Tabla18[[#This Row],[COD]],Circuitos[],2,0)</f>
        <v>#N/A</v>
      </c>
    </row>
    <row r="999" spans="1:13">
      <c r="A999" s="9" t="str">
        <f>Tabla18[[#This Row],[DIA]]&amp;"-"&amp;Tabla18[[#This Row],[NUM]]</f>
        <v>45823-433</v>
      </c>
      <c r="B999">
        <v>45823</v>
      </c>
      <c r="C999" t="s">
        <v>394</v>
      </c>
      <c r="D999" t="s">
        <v>13</v>
      </c>
      <c r="E999" t="s">
        <v>395</v>
      </c>
      <c r="F999">
        <v>433</v>
      </c>
      <c r="G999">
        <v>0.44444444444444442</v>
      </c>
      <c r="H999">
        <v>0.60763888888888884</v>
      </c>
      <c r="I999">
        <v>26</v>
      </c>
      <c r="J999">
        <v>23</v>
      </c>
      <c r="K999">
        <v>3</v>
      </c>
      <c r="L999">
        <v>88.461538461538467</v>
      </c>
      <c r="M999" s="1" t="e">
        <f>VLOOKUP(Tabla18[[#This Row],[COD]],Circuitos[],2,0)</f>
        <v>#N/A</v>
      </c>
    </row>
    <row r="1000" spans="1:13">
      <c r="A1000" s="9" t="str">
        <f>Tabla18[[#This Row],[DIA]]&amp;"-"&amp;Tabla18[[#This Row],[NUM]]</f>
        <v>45823-723</v>
      </c>
      <c r="B1000">
        <v>45823</v>
      </c>
      <c r="C1000" t="s">
        <v>394</v>
      </c>
      <c r="D1000" t="s">
        <v>543</v>
      </c>
      <c r="E1000" t="s">
        <v>395</v>
      </c>
      <c r="F1000">
        <v>723</v>
      </c>
      <c r="G1000">
        <v>0.89583333333333337</v>
      </c>
      <c r="H1000">
        <v>0.13194444444444445</v>
      </c>
      <c r="I1000">
        <v>46</v>
      </c>
      <c r="J1000">
        <v>0</v>
      </c>
      <c r="K1000">
        <v>46</v>
      </c>
      <c r="L1000">
        <v>0</v>
      </c>
      <c r="M1000" s="1" t="e">
        <f>VLOOKUP(Tabla18[[#This Row],[COD]],Circuitos[],2,0)</f>
        <v>#N/A</v>
      </c>
    </row>
    <row r="1001" spans="1:13">
      <c r="A1001" s="9" t="str">
        <f>Tabla18[[#This Row],[DIA]]&amp;"-"&amp;Tabla18[[#This Row],[NUM]]</f>
        <v>45823-5113</v>
      </c>
      <c r="B1001">
        <v>45823</v>
      </c>
      <c r="C1001" t="s">
        <v>24</v>
      </c>
      <c r="D1001" t="s">
        <v>424</v>
      </c>
      <c r="E1001" t="s">
        <v>549</v>
      </c>
      <c r="F1001">
        <v>5113</v>
      </c>
      <c r="G1001">
        <v>0.33333333333333331</v>
      </c>
      <c r="H1001">
        <v>0.39930555555555558</v>
      </c>
      <c r="I1001">
        <v>189</v>
      </c>
      <c r="J1001">
        <v>189</v>
      </c>
      <c r="K1001">
        <v>0</v>
      </c>
      <c r="L1001">
        <v>100</v>
      </c>
      <c r="M1001" s="1" t="str">
        <f>VLOOKUP(Tabla18[[#This Row],[COD]],Circuitos[],2,0)</f>
        <v>Alsacia, Selva Negra y el Rin / Bellezas de Suiza</v>
      </c>
    </row>
    <row r="1002" spans="1:13">
      <c r="A1002" s="9" t="str">
        <f>Tabla18[[#This Row],[DIA]]&amp;"-"&amp;Tabla18[[#This Row],[NUM]]</f>
        <v>45824-920</v>
      </c>
      <c r="B1002">
        <v>45824</v>
      </c>
      <c r="C1002" t="s">
        <v>185</v>
      </c>
      <c r="D1002" t="s">
        <v>13</v>
      </c>
      <c r="E1002" t="s">
        <v>186</v>
      </c>
      <c r="F1002">
        <v>920</v>
      </c>
      <c r="G1002">
        <v>0.63888888888888884</v>
      </c>
      <c r="H1002">
        <v>0.78125</v>
      </c>
      <c r="I1002">
        <v>30</v>
      </c>
      <c r="J1002">
        <v>2</v>
      </c>
      <c r="K1002">
        <v>28</v>
      </c>
      <c r="L1002">
        <v>6.666666666666667</v>
      </c>
      <c r="M1002" s="1" t="e">
        <f>VLOOKUP(Tabla18[[#This Row],[COD]],Circuitos[],2,0)</f>
        <v>#N/A</v>
      </c>
    </row>
    <row r="1003" spans="1:13">
      <c r="A1003" s="9" t="str">
        <f>Tabla18[[#This Row],[DIA]]&amp;"-"&amp;Tabla18[[#This Row],[NUM]]</f>
        <v>45824-700</v>
      </c>
      <c r="B1003">
        <v>45824</v>
      </c>
      <c r="C1003" t="s">
        <v>484</v>
      </c>
      <c r="D1003" t="s">
        <v>13</v>
      </c>
      <c r="E1003" t="s">
        <v>548</v>
      </c>
      <c r="F1003">
        <v>700</v>
      </c>
      <c r="G1003">
        <v>0.37152777777777779</v>
      </c>
      <c r="H1003">
        <v>0.48958333333333331</v>
      </c>
      <c r="I1003">
        <v>50</v>
      </c>
      <c r="J1003">
        <v>0</v>
      </c>
      <c r="K1003">
        <v>50</v>
      </c>
      <c r="L1003">
        <v>0</v>
      </c>
      <c r="M1003" s="1" t="e">
        <f>VLOOKUP(Tabla18[[#This Row],[COD]],Circuitos[],2,0)</f>
        <v>#N/A</v>
      </c>
    </row>
    <row r="1004" spans="1:13">
      <c r="A1004" s="9" t="str">
        <f>Tabla18[[#This Row],[DIA]]&amp;"-"&amp;Tabla18[[#This Row],[NUM]]</f>
        <v>45824-896</v>
      </c>
      <c r="B1004">
        <v>45824</v>
      </c>
      <c r="C1004" t="s">
        <v>484</v>
      </c>
      <c r="D1004" t="s">
        <v>543</v>
      </c>
      <c r="E1004" t="s">
        <v>548</v>
      </c>
      <c r="F1004">
        <v>896</v>
      </c>
      <c r="G1004">
        <v>6.9444444444444441E-3</v>
      </c>
      <c r="H1004">
        <v>0.15972222222222221</v>
      </c>
      <c r="I1004">
        <v>50</v>
      </c>
      <c r="J1004">
        <v>0</v>
      </c>
      <c r="K1004">
        <v>50</v>
      </c>
      <c r="L1004">
        <v>0</v>
      </c>
      <c r="M1004" s="1" t="e">
        <f>VLOOKUP(Tabla18[[#This Row],[COD]],Circuitos[],2,0)</f>
        <v>#N/A</v>
      </c>
    </row>
    <row r="1005" spans="1:13">
      <c r="A1005" s="9" t="str">
        <f>Tabla18[[#This Row],[DIA]]&amp;"-"&amp;Tabla18[[#This Row],[NUM]]</f>
        <v>45824-5116</v>
      </c>
      <c r="B1005">
        <v>45824</v>
      </c>
      <c r="C1005" t="s">
        <v>199</v>
      </c>
      <c r="D1005" t="s">
        <v>13</v>
      </c>
      <c r="E1005" t="s">
        <v>549</v>
      </c>
      <c r="F1005">
        <v>5116</v>
      </c>
      <c r="G1005">
        <v>0.49305555555555558</v>
      </c>
      <c r="H1005">
        <v>0.62152777777777779</v>
      </c>
      <c r="I1005">
        <v>42</v>
      </c>
      <c r="J1005">
        <v>0</v>
      </c>
      <c r="K1005">
        <v>42</v>
      </c>
      <c r="L1005">
        <v>0</v>
      </c>
      <c r="M1005" s="1" t="e">
        <f>VLOOKUP(Tabla18[[#This Row],[COD]],Circuitos[],2,0)</f>
        <v>#N/A</v>
      </c>
    </row>
    <row r="1006" spans="1:13">
      <c r="A1006" s="9" t="str">
        <f>Tabla18[[#This Row],[DIA]]&amp;"-"&amp;Tabla18[[#This Row],[NUM]]</f>
        <v>45824-872</v>
      </c>
      <c r="B1006">
        <v>45824</v>
      </c>
      <c r="C1006" t="s">
        <v>223</v>
      </c>
      <c r="D1006" t="s">
        <v>13</v>
      </c>
      <c r="E1006" t="s">
        <v>250</v>
      </c>
      <c r="F1006">
        <v>872</v>
      </c>
      <c r="G1006">
        <v>0.64930555555555558</v>
      </c>
      <c r="H1006">
        <v>0.78819444444444442</v>
      </c>
      <c r="I1006">
        <v>45</v>
      </c>
      <c r="J1006">
        <v>45</v>
      </c>
      <c r="K1006">
        <v>0</v>
      </c>
      <c r="L1006">
        <v>100</v>
      </c>
      <c r="M1006" s="1" t="e">
        <f>VLOOKUP(Tabla18[[#This Row],[COD]],Circuitos[],2,0)</f>
        <v>#N/A</v>
      </c>
    </row>
    <row r="1007" spans="1:13">
      <c r="A1007" s="9" t="str">
        <f>Tabla18[[#This Row],[DIA]]&amp;"-"&amp;Tabla18[[#This Row],[NUM]]</f>
        <v>45824-1001</v>
      </c>
      <c r="B1007">
        <v>45824</v>
      </c>
      <c r="C1007" t="s">
        <v>173</v>
      </c>
      <c r="D1007" t="s">
        <v>13</v>
      </c>
      <c r="E1007" t="s">
        <v>174</v>
      </c>
      <c r="F1007">
        <v>1001</v>
      </c>
      <c r="G1007">
        <v>0.3125</v>
      </c>
      <c r="H1007">
        <v>0.4861111111111111</v>
      </c>
      <c r="I1007">
        <v>10</v>
      </c>
      <c r="J1007">
        <v>3</v>
      </c>
      <c r="K1007">
        <v>7</v>
      </c>
      <c r="L1007">
        <v>30</v>
      </c>
      <c r="M1007" s="1" t="e">
        <f>VLOOKUP(Tabla18[[#This Row],[COD]],Circuitos[],2,0)</f>
        <v>#N/A</v>
      </c>
    </row>
    <row r="1008" spans="1:13">
      <c r="A1008" s="9" t="str">
        <f>Tabla18[[#This Row],[DIA]]&amp;"-"&amp;Tabla18[[#This Row],[NUM]]</f>
        <v>45824-761</v>
      </c>
      <c r="B1008">
        <v>45824</v>
      </c>
      <c r="C1008" t="s">
        <v>552</v>
      </c>
      <c r="D1008" t="s">
        <v>147</v>
      </c>
      <c r="E1008" t="s">
        <v>181</v>
      </c>
      <c r="F1008">
        <v>761</v>
      </c>
      <c r="G1008">
        <v>8.3333333333333329E-2</v>
      </c>
      <c r="H1008">
        <v>0.23958333333333334</v>
      </c>
      <c r="I1008">
        <v>27</v>
      </c>
      <c r="J1008">
        <v>0</v>
      </c>
      <c r="K1008">
        <v>27</v>
      </c>
      <c r="L1008">
        <v>0</v>
      </c>
      <c r="M1008" s="1" t="e">
        <f>VLOOKUP(Tabla18[[#This Row],[COD]],Circuitos[],2,0)</f>
        <v>#N/A</v>
      </c>
    </row>
    <row r="1009" spans="1:13">
      <c r="A1009" s="9" t="str">
        <f>Tabla18[[#This Row],[DIA]]&amp;"-"&amp;Tabla18[[#This Row],[NUM]]</f>
        <v>45824-899</v>
      </c>
      <c r="B1009">
        <v>45824</v>
      </c>
      <c r="C1009" t="s">
        <v>547</v>
      </c>
      <c r="D1009" t="s">
        <v>484</v>
      </c>
      <c r="E1009" t="s">
        <v>548</v>
      </c>
      <c r="F1009">
        <v>899</v>
      </c>
      <c r="G1009">
        <v>0.18055555555555555</v>
      </c>
      <c r="H1009">
        <v>0.26041666666666669</v>
      </c>
      <c r="I1009">
        <v>50</v>
      </c>
      <c r="J1009">
        <v>0</v>
      </c>
      <c r="K1009">
        <v>50</v>
      </c>
      <c r="L1009">
        <v>0</v>
      </c>
      <c r="M1009" s="1" t="e">
        <f>VLOOKUP(Tabla18[[#This Row],[COD]],Circuitos[],2,0)</f>
        <v>#N/A</v>
      </c>
    </row>
    <row r="1010" spans="1:13">
      <c r="A1010" s="9" t="str">
        <f>Tabla18[[#This Row],[DIA]]&amp;"-"&amp;Tabla18[[#This Row],[NUM]]</f>
        <v>45824-730</v>
      </c>
      <c r="B1010">
        <v>45824</v>
      </c>
      <c r="C1010" t="s">
        <v>547</v>
      </c>
      <c r="D1010" t="s">
        <v>394</v>
      </c>
      <c r="E1010" t="s">
        <v>395</v>
      </c>
      <c r="F1010">
        <v>730</v>
      </c>
      <c r="G1010">
        <v>0.22916666666666666</v>
      </c>
      <c r="H1010">
        <v>0.30902777777777779</v>
      </c>
      <c r="I1010">
        <v>46</v>
      </c>
      <c r="J1010">
        <v>10</v>
      </c>
      <c r="K1010">
        <v>36</v>
      </c>
      <c r="L1010">
        <v>21.739130434782609</v>
      </c>
      <c r="M1010" s="1" t="e">
        <f>VLOOKUP(Tabla18[[#This Row],[COD]],Circuitos[],2,0)</f>
        <v>#N/A</v>
      </c>
    </row>
    <row r="1011" spans="1:13">
      <c r="A1011" s="9" t="str">
        <f>Tabla18[[#This Row],[DIA]]&amp;"-"&amp;Tabla18[[#This Row],[NUM]]</f>
        <v>45824-2232</v>
      </c>
      <c r="B1011">
        <v>45824</v>
      </c>
      <c r="C1011" t="s">
        <v>147</v>
      </c>
      <c r="D1011" t="s">
        <v>180</v>
      </c>
      <c r="E1011" t="s">
        <v>181</v>
      </c>
      <c r="F1011">
        <v>2232</v>
      </c>
      <c r="G1011">
        <v>5.5555555555555552E-2</v>
      </c>
      <c r="H1011">
        <v>0.11805555555555555</v>
      </c>
      <c r="I1011">
        <v>26</v>
      </c>
      <c r="J1011">
        <v>25</v>
      </c>
      <c r="K1011">
        <v>1</v>
      </c>
      <c r="L1011">
        <v>96.15384615384616</v>
      </c>
      <c r="M1011" s="1" t="e">
        <f>VLOOKUP(Tabla18[[#This Row],[COD]],Circuitos[],2,0)</f>
        <v>#N/A</v>
      </c>
    </row>
    <row r="1012" spans="1:13">
      <c r="A1012" s="9" t="str">
        <f>Tabla18[[#This Row],[DIA]]&amp;"-"&amp;Tabla18[[#This Row],[NUM]]</f>
        <v>45824-1357</v>
      </c>
      <c r="B1012">
        <v>45824</v>
      </c>
      <c r="C1012" t="s">
        <v>147</v>
      </c>
      <c r="D1012" t="s">
        <v>13</v>
      </c>
      <c r="E1012" t="s">
        <v>181</v>
      </c>
      <c r="F1012">
        <v>1357</v>
      </c>
      <c r="G1012">
        <v>0.41666666666666669</v>
      </c>
      <c r="H1012">
        <v>0.56944444444444442</v>
      </c>
      <c r="I1012">
        <v>27</v>
      </c>
      <c r="J1012">
        <v>0</v>
      </c>
      <c r="K1012">
        <v>27</v>
      </c>
      <c r="L1012">
        <v>0</v>
      </c>
      <c r="M1012" s="1" t="e">
        <f>VLOOKUP(Tabla18[[#This Row],[COD]],Circuitos[],2,0)</f>
        <v>#N/A</v>
      </c>
    </row>
    <row r="1013" spans="1:13">
      <c r="A1013" s="9" t="str">
        <f>Tabla18[[#This Row],[DIA]]&amp;"-"&amp;Tabla18[[#This Row],[NUM]]</f>
        <v>45824-1003</v>
      </c>
      <c r="B1013">
        <v>45824</v>
      </c>
      <c r="C1013" t="s">
        <v>183</v>
      </c>
      <c r="D1013" t="s">
        <v>173</v>
      </c>
      <c r="E1013" t="s">
        <v>174</v>
      </c>
      <c r="F1013">
        <v>1003</v>
      </c>
      <c r="G1013">
        <v>0.81944444444444442</v>
      </c>
      <c r="H1013">
        <v>0.85416666666666663</v>
      </c>
      <c r="I1013">
        <v>10</v>
      </c>
      <c r="J1013">
        <v>0</v>
      </c>
      <c r="K1013">
        <v>10</v>
      </c>
      <c r="L1013">
        <v>0</v>
      </c>
      <c r="M1013" s="1" t="e">
        <f>VLOOKUP(Tabla18[[#This Row],[COD]],Circuitos[],2,0)</f>
        <v>#N/A</v>
      </c>
    </row>
    <row r="1014" spans="1:13">
      <c r="A1014" s="9" t="str">
        <f>Tabla18[[#This Row],[DIA]]&amp;"-"&amp;Tabla18[[#This Row],[NUM]]</f>
        <v>45824-921</v>
      </c>
      <c r="B1014">
        <v>45824</v>
      </c>
      <c r="C1014" t="s">
        <v>13</v>
      </c>
      <c r="D1014" t="s">
        <v>185</v>
      </c>
      <c r="E1014" t="s">
        <v>186</v>
      </c>
      <c r="F1014">
        <v>921</v>
      </c>
      <c r="G1014">
        <v>0.81597222222222221</v>
      </c>
      <c r="H1014">
        <v>2.0833333333333332E-2</v>
      </c>
      <c r="I1014">
        <v>30</v>
      </c>
      <c r="J1014">
        <v>0</v>
      </c>
      <c r="K1014">
        <v>30</v>
      </c>
      <c r="L1014">
        <v>0</v>
      </c>
      <c r="M1014" s="1" t="e">
        <f>VLOOKUP(Tabla18[[#This Row],[COD]],Circuitos[],2,0)</f>
        <v>#N/A</v>
      </c>
    </row>
    <row r="1015" spans="1:13">
      <c r="A1015" s="9" t="str">
        <f>Tabla18[[#This Row],[DIA]]&amp;"-"&amp;Tabla18[[#This Row],[NUM]]</f>
        <v>45824-5115</v>
      </c>
      <c r="B1015">
        <v>45824</v>
      </c>
      <c r="C1015" t="s">
        <v>13</v>
      </c>
      <c r="D1015" t="s">
        <v>199</v>
      </c>
      <c r="E1015" t="s">
        <v>549</v>
      </c>
      <c r="F1015">
        <v>5115</v>
      </c>
      <c r="G1015">
        <v>0.33333333333333331</v>
      </c>
      <c r="H1015">
        <v>0.45833333333333331</v>
      </c>
      <c r="I1015">
        <v>189</v>
      </c>
      <c r="J1015">
        <v>70</v>
      </c>
      <c r="K1015">
        <v>119</v>
      </c>
      <c r="L1015">
        <v>37.037037037037038</v>
      </c>
      <c r="M1015" s="1" t="str">
        <f>VLOOKUP(Tabla18[[#This Row],[COD]],Circuitos[],2,0)</f>
        <v>Noruega Fascinante II / Esencias de Noruega II</v>
      </c>
    </row>
    <row r="1016" spans="1:13">
      <c r="A1016" s="9" t="str">
        <f>Tabla18[[#This Row],[DIA]]&amp;"-"&amp;Tabla18[[#This Row],[NUM]]</f>
        <v>45824-1683</v>
      </c>
      <c r="B1016">
        <v>45824</v>
      </c>
      <c r="C1016" t="s">
        <v>13</v>
      </c>
      <c r="D1016" t="s">
        <v>147</v>
      </c>
      <c r="E1016" t="s">
        <v>475</v>
      </c>
      <c r="F1016">
        <v>1683</v>
      </c>
      <c r="G1016">
        <v>0.38194444444444442</v>
      </c>
      <c r="H1016">
        <v>0.57986111111111116</v>
      </c>
      <c r="I1016">
        <v>30</v>
      </c>
      <c r="J1016">
        <v>0</v>
      </c>
      <c r="K1016">
        <v>30</v>
      </c>
      <c r="L1016">
        <v>0</v>
      </c>
      <c r="M1016" s="1" t="e">
        <f>VLOOKUP(Tabla18[[#This Row],[COD]],Circuitos[],2,0)</f>
        <v>#N/A</v>
      </c>
    </row>
    <row r="1017" spans="1:13">
      <c r="A1017" s="9" t="str">
        <f>Tabla18[[#This Row],[DIA]]&amp;"-"&amp;Tabla18[[#This Row],[NUM]]</f>
        <v>45824-1002</v>
      </c>
      <c r="B1017">
        <v>45824</v>
      </c>
      <c r="C1017" t="s">
        <v>13</v>
      </c>
      <c r="D1017" t="s">
        <v>183</v>
      </c>
      <c r="E1017" t="s">
        <v>174</v>
      </c>
      <c r="F1017">
        <v>1002</v>
      </c>
      <c r="G1017">
        <v>0.52777777777777779</v>
      </c>
      <c r="H1017">
        <v>0.77777777777777779</v>
      </c>
      <c r="I1017">
        <v>10</v>
      </c>
      <c r="J1017">
        <v>0</v>
      </c>
      <c r="K1017">
        <v>10</v>
      </c>
      <c r="L1017">
        <v>0</v>
      </c>
      <c r="M1017" s="1" t="str">
        <f>VLOOKUP(Tabla18[[#This Row],[COD]],Circuitos[],2,0)</f>
        <v>Programas de Egipto</v>
      </c>
    </row>
    <row r="1018" spans="1:13">
      <c r="A1018" s="9" t="str">
        <f>Tabla18[[#This Row],[DIA]]&amp;"-"&amp;Tabla18[[#This Row],[NUM]]</f>
        <v>45824-1219</v>
      </c>
      <c r="B1018">
        <v>45824</v>
      </c>
      <c r="C1018" t="s">
        <v>13</v>
      </c>
      <c r="D1018" t="s">
        <v>557</v>
      </c>
      <c r="E1018" t="s">
        <v>250</v>
      </c>
      <c r="F1018">
        <v>1219</v>
      </c>
      <c r="G1018">
        <v>0.3125</v>
      </c>
      <c r="H1018">
        <v>0.38194444444444442</v>
      </c>
      <c r="I1018">
        <v>30</v>
      </c>
      <c r="J1018">
        <v>0</v>
      </c>
      <c r="K1018">
        <v>30</v>
      </c>
      <c r="L1018">
        <v>0</v>
      </c>
      <c r="M1018" s="1" t="e">
        <f>VLOOKUP(Tabla18[[#This Row],[COD]],Circuitos[],2,0)</f>
        <v>#N/A</v>
      </c>
    </row>
    <row r="1019" spans="1:13">
      <c r="A1019" s="9" t="str">
        <f>Tabla18[[#This Row],[DIA]]&amp;"-"&amp;Tabla18[[#This Row],[NUM]]</f>
        <v>45824-898</v>
      </c>
      <c r="B1019">
        <v>45824</v>
      </c>
      <c r="C1019" t="s">
        <v>350</v>
      </c>
      <c r="D1019" t="s">
        <v>24</v>
      </c>
      <c r="E1019" t="s">
        <v>278</v>
      </c>
      <c r="F1019">
        <v>898</v>
      </c>
      <c r="G1019">
        <v>0.33333333333333331</v>
      </c>
      <c r="H1019">
        <v>0.52083333333333337</v>
      </c>
      <c r="I1019">
        <v>81</v>
      </c>
      <c r="J1019">
        <v>81</v>
      </c>
      <c r="K1019">
        <v>0</v>
      </c>
      <c r="L1019">
        <v>100</v>
      </c>
      <c r="M1019" s="1" t="e">
        <f>VLOOKUP(Tabla18[[#This Row],[COD]],Circuitos[],2,0)</f>
        <v>#N/A</v>
      </c>
    </row>
    <row r="1020" spans="1:13">
      <c r="A1020" s="9" t="str">
        <f>Tabla18[[#This Row],[DIA]]&amp;"-"&amp;Tabla18[[#This Row],[NUM]]</f>
        <v>45824-9185</v>
      </c>
      <c r="B1020">
        <v>45824</v>
      </c>
      <c r="C1020" t="s">
        <v>554</v>
      </c>
      <c r="D1020" t="s">
        <v>185</v>
      </c>
      <c r="E1020" t="s">
        <v>186</v>
      </c>
      <c r="F1020">
        <v>9185</v>
      </c>
      <c r="G1020">
        <v>0.36458333333333331</v>
      </c>
      <c r="H1020">
        <v>0.46527777777777779</v>
      </c>
      <c r="I1020">
        <v>30</v>
      </c>
      <c r="J1020">
        <v>2</v>
      </c>
      <c r="K1020">
        <v>28</v>
      </c>
      <c r="L1020">
        <v>6.666666666666667</v>
      </c>
      <c r="M1020" s="1" t="e">
        <f>VLOOKUP(Tabla18[[#This Row],[COD]],Circuitos[],2,0)</f>
        <v>#N/A</v>
      </c>
    </row>
    <row r="1021" spans="1:13">
      <c r="A1021" s="9" t="str">
        <f>Tabla18[[#This Row],[DIA]]&amp;"-"&amp;Tabla18[[#This Row],[NUM]]</f>
        <v>45824-433</v>
      </c>
      <c r="B1021">
        <v>45824</v>
      </c>
      <c r="C1021" t="s">
        <v>394</v>
      </c>
      <c r="D1021" t="s">
        <v>13</v>
      </c>
      <c r="E1021" t="s">
        <v>395</v>
      </c>
      <c r="F1021">
        <v>433</v>
      </c>
      <c r="G1021">
        <v>0.44444444444444442</v>
      </c>
      <c r="H1021">
        <v>0.60763888888888884</v>
      </c>
      <c r="I1021">
        <v>46</v>
      </c>
      <c r="J1021">
        <v>10</v>
      </c>
      <c r="K1021">
        <v>36</v>
      </c>
      <c r="L1021">
        <v>21.739130434782609</v>
      </c>
      <c r="M1021" s="1" t="e">
        <f>VLOOKUP(Tabla18[[#This Row],[COD]],Circuitos[],2,0)</f>
        <v>#N/A</v>
      </c>
    </row>
    <row r="1022" spans="1:13">
      <c r="A1022" s="9" t="str">
        <f>Tabla18[[#This Row],[DIA]]&amp;"-"&amp;Tabla18[[#This Row],[NUM]]</f>
        <v>45825-1304</v>
      </c>
      <c r="B1022">
        <v>45825</v>
      </c>
      <c r="C1022" t="s">
        <v>33</v>
      </c>
      <c r="D1022" t="s">
        <v>147</v>
      </c>
      <c r="E1022" t="s">
        <v>181</v>
      </c>
      <c r="F1022">
        <v>1304</v>
      </c>
      <c r="G1022">
        <v>0.5</v>
      </c>
      <c r="H1022">
        <v>0.72569444444444442</v>
      </c>
      <c r="I1022">
        <v>12</v>
      </c>
      <c r="J1022">
        <v>5</v>
      </c>
      <c r="K1022">
        <v>7</v>
      </c>
      <c r="L1022">
        <v>41.666666666666664</v>
      </c>
      <c r="M1022" s="1" t="e">
        <f>VLOOKUP(Tabla18[[#This Row],[COD]],Circuitos[],2,0)</f>
        <v>#N/A</v>
      </c>
    </row>
    <row r="1023" spans="1:13">
      <c r="A1023" s="9" t="str">
        <f>Tabla18[[#This Row],[DIA]]&amp;"-"&amp;Tabla18[[#This Row],[NUM]]</f>
        <v>45825-77</v>
      </c>
      <c r="B1023">
        <v>45825</v>
      </c>
      <c r="C1023" t="s">
        <v>36</v>
      </c>
      <c r="D1023" t="s">
        <v>252</v>
      </c>
      <c r="E1023" t="s">
        <v>272</v>
      </c>
      <c r="F1023">
        <v>77</v>
      </c>
      <c r="G1023">
        <v>0.4861111111111111</v>
      </c>
      <c r="H1023">
        <v>0.55902777777777779</v>
      </c>
      <c r="I1023">
        <v>14</v>
      </c>
      <c r="J1023">
        <v>0</v>
      </c>
      <c r="K1023">
        <v>14</v>
      </c>
      <c r="L1023">
        <v>0</v>
      </c>
      <c r="M1023" s="1" t="e">
        <f>VLOOKUP(Tabla18[[#This Row],[COD]],Circuitos[],2,0)</f>
        <v>#N/A</v>
      </c>
    </row>
    <row r="1024" spans="1:13">
      <c r="A1024" s="9" t="str">
        <f>Tabla18[[#This Row],[DIA]]&amp;"-"&amp;Tabla18[[#This Row],[NUM]]</f>
        <v>45825-1854</v>
      </c>
      <c r="B1024">
        <v>45825</v>
      </c>
      <c r="C1024" t="s">
        <v>36</v>
      </c>
      <c r="D1024" t="s">
        <v>147</v>
      </c>
      <c r="E1024" t="s">
        <v>181</v>
      </c>
      <c r="F1024">
        <v>1854</v>
      </c>
      <c r="G1024">
        <v>0.5</v>
      </c>
      <c r="H1024">
        <v>0.69097222222222221</v>
      </c>
      <c r="I1024">
        <v>16</v>
      </c>
      <c r="J1024">
        <v>2</v>
      </c>
      <c r="K1024">
        <v>14</v>
      </c>
      <c r="L1024">
        <v>12.5</v>
      </c>
      <c r="M1024" s="1" t="e">
        <f>VLOOKUP(Tabla18[[#This Row],[COD]],Circuitos[],2,0)</f>
        <v>#N/A</v>
      </c>
    </row>
    <row r="1025" spans="1:13">
      <c r="A1025" s="9" t="str">
        <f>Tabla18[[#This Row],[DIA]]&amp;"-"&amp;Tabla18[[#This Row],[NUM]]</f>
        <v>45825-438</v>
      </c>
      <c r="B1025">
        <v>45825</v>
      </c>
      <c r="C1025" t="s">
        <v>36</v>
      </c>
      <c r="D1025" t="s">
        <v>394</v>
      </c>
      <c r="E1025" t="s">
        <v>395</v>
      </c>
      <c r="F1025">
        <v>438</v>
      </c>
      <c r="G1025">
        <v>0.55902777777777779</v>
      </c>
      <c r="H1025">
        <v>0.68402777777777779</v>
      </c>
      <c r="I1025">
        <v>12</v>
      </c>
      <c r="J1025">
        <v>5</v>
      </c>
      <c r="K1025">
        <v>7</v>
      </c>
      <c r="L1025">
        <v>41.666666666666664</v>
      </c>
      <c r="M1025" s="1" t="e">
        <f>VLOOKUP(Tabla18[[#This Row],[COD]],Circuitos[],2,0)</f>
        <v>#N/A</v>
      </c>
    </row>
    <row r="1026" spans="1:13">
      <c r="A1026" s="9" t="str">
        <f>Tabla18[[#This Row],[DIA]]&amp;"-"&amp;Tabla18[[#This Row],[NUM]]</f>
        <v>45825-765</v>
      </c>
      <c r="B1026">
        <v>45825</v>
      </c>
      <c r="C1026" t="s">
        <v>37</v>
      </c>
      <c r="D1026" t="s">
        <v>232</v>
      </c>
      <c r="E1026" t="s">
        <v>278</v>
      </c>
      <c r="F1026">
        <v>765</v>
      </c>
      <c r="G1026">
        <v>0.65625</v>
      </c>
      <c r="H1026">
        <v>0.76388888888888884</v>
      </c>
      <c r="I1026">
        <v>45</v>
      </c>
      <c r="J1026">
        <v>45</v>
      </c>
      <c r="K1026">
        <v>0</v>
      </c>
      <c r="L1026">
        <v>100</v>
      </c>
      <c r="M1026" s="1" t="str">
        <f>VLOOKUP(Tabla18[[#This Row],[COD]],Circuitos[],2,0)</f>
        <v>Sicilia Mágica "II"</v>
      </c>
    </row>
    <row r="1027" spans="1:13">
      <c r="A1027" s="9" t="str">
        <f>Tabla18[[#This Row],[DIA]]&amp;"-"&amp;Tabla18[[#This Row],[NUM]]</f>
        <v>45825-1316</v>
      </c>
      <c r="B1027">
        <v>45825</v>
      </c>
      <c r="C1027" t="s">
        <v>37</v>
      </c>
      <c r="D1027" t="s">
        <v>147</v>
      </c>
      <c r="E1027" t="s">
        <v>181</v>
      </c>
      <c r="F1027">
        <v>1316</v>
      </c>
      <c r="G1027">
        <v>0.50347222222222221</v>
      </c>
      <c r="H1027">
        <v>0.71875</v>
      </c>
      <c r="I1027">
        <v>16</v>
      </c>
      <c r="J1027">
        <v>2</v>
      </c>
      <c r="K1027">
        <v>14</v>
      </c>
      <c r="L1027">
        <v>12.5</v>
      </c>
      <c r="M1027" s="1" t="e">
        <f>VLOOKUP(Tabla18[[#This Row],[COD]],Circuitos[],2,0)</f>
        <v>#N/A</v>
      </c>
    </row>
    <row r="1028" spans="1:13">
      <c r="A1028" s="9" t="str">
        <f>Tabla18[[#This Row],[DIA]]&amp;"-"&amp;Tabla18[[#This Row],[NUM]]</f>
        <v>45825-766</v>
      </c>
      <c r="B1028">
        <v>45825</v>
      </c>
      <c r="C1028" t="s">
        <v>232</v>
      </c>
      <c r="D1028" t="s">
        <v>36</v>
      </c>
      <c r="E1028" t="s">
        <v>278</v>
      </c>
      <c r="F1028">
        <v>766</v>
      </c>
      <c r="G1028">
        <v>0.80555555555555558</v>
      </c>
      <c r="H1028">
        <v>0.89583333333333337</v>
      </c>
      <c r="I1028">
        <v>45</v>
      </c>
      <c r="J1028">
        <v>6</v>
      </c>
      <c r="K1028">
        <v>39</v>
      </c>
      <c r="L1028">
        <v>13.333333333333334</v>
      </c>
      <c r="M1028" s="1" t="e">
        <f>VLOOKUP(Tabla18[[#This Row],[COD]],Circuitos[],2,0)</f>
        <v>#N/A</v>
      </c>
    </row>
    <row r="1029" spans="1:13">
      <c r="A1029" s="9" t="str">
        <f>Tabla18[[#This Row],[DIA]]&amp;"-"&amp;Tabla18[[#This Row],[NUM]]</f>
        <v>45825-934</v>
      </c>
      <c r="B1029">
        <v>45825</v>
      </c>
      <c r="C1029" t="s">
        <v>209</v>
      </c>
      <c r="D1029" t="s">
        <v>13</v>
      </c>
      <c r="E1029" t="s">
        <v>250</v>
      </c>
      <c r="F1029">
        <v>934</v>
      </c>
      <c r="G1029">
        <v>0.52430555555555558</v>
      </c>
      <c r="H1029">
        <v>0.65277777777777779</v>
      </c>
      <c r="I1029">
        <v>45</v>
      </c>
      <c r="J1029">
        <v>45</v>
      </c>
      <c r="K1029">
        <v>0</v>
      </c>
      <c r="L1029">
        <v>100</v>
      </c>
      <c r="M1029" s="1" t="e">
        <f>VLOOKUP(Tabla18[[#This Row],[COD]],Circuitos[],2,0)</f>
        <v>#N/A</v>
      </c>
    </row>
    <row r="1030" spans="1:13">
      <c r="A1030" s="9" t="str">
        <f>Tabla18[[#This Row],[DIA]]&amp;"-"&amp;Tabla18[[#This Row],[NUM]]</f>
        <v>45825-151</v>
      </c>
      <c r="B1030">
        <v>45825</v>
      </c>
      <c r="C1030" t="s">
        <v>139</v>
      </c>
      <c r="D1030" t="s">
        <v>13</v>
      </c>
      <c r="E1030" t="s">
        <v>400</v>
      </c>
      <c r="F1030">
        <v>151</v>
      </c>
      <c r="G1030">
        <v>0.60416666666666663</v>
      </c>
      <c r="H1030">
        <v>0.875</v>
      </c>
      <c r="I1030">
        <v>22</v>
      </c>
      <c r="J1030">
        <v>8</v>
      </c>
      <c r="K1030">
        <v>14</v>
      </c>
      <c r="L1030">
        <v>36.363636363636367</v>
      </c>
      <c r="M1030" s="1" t="e">
        <f>VLOOKUP(Tabla18[[#This Row],[COD]],Circuitos[],2,0)</f>
        <v>#N/A</v>
      </c>
    </row>
    <row r="1031" spans="1:13">
      <c r="A1031" s="9" t="str">
        <f>Tabla18[[#This Row],[DIA]]&amp;"-"&amp;Tabla18[[#This Row],[NUM]]</f>
        <v>45825-1916</v>
      </c>
      <c r="B1031">
        <v>45825</v>
      </c>
      <c r="C1031" t="s">
        <v>313</v>
      </c>
      <c r="D1031" t="s">
        <v>13</v>
      </c>
      <c r="E1031" t="s">
        <v>250</v>
      </c>
      <c r="F1031">
        <v>1916</v>
      </c>
      <c r="G1031">
        <v>0.4236111111111111</v>
      </c>
      <c r="H1031">
        <v>0.58680555555555558</v>
      </c>
      <c r="I1031">
        <v>45</v>
      </c>
      <c r="J1031">
        <v>45</v>
      </c>
      <c r="K1031">
        <v>0</v>
      </c>
      <c r="L1031">
        <v>100</v>
      </c>
      <c r="M1031" s="1" t="e">
        <f>VLOOKUP(Tabla18[[#This Row],[COD]],Circuitos[],2,0)</f>
        <v>#N/A</v>
      </c>
    </row>
    <row r="1032" spans="1:13">
      <c r="A1032" s="9" t="str">
        <f>Tabla18[[#This Row],[DIA]]&amp;"-"&amp;Tabla18[[#This Row],[NUM]]</f>
        <v>45825-76</v>
      </c>
      <c r="B1032">
        <v>45825</v>
      </c>
      <c r="C1032" t="s">
        <v>252</v>
      </c>
      <c r="D1032" t="s">
        <v>36</v>
      </c>
      <c r="E1032" t="s">
        <v>272</v>
      </c>
      <c r="F1032">
        <v>76</v>
      </c>
      <c r="G1032">
        <v>0.58680555555555558</v>
      </c>
      <c r="H1032">
        <v>0.66319444444444442</v>
      </c>
      <c r="I1032">
        <v>15</v>
      </c>
      <c r="J1032">
        <v>0</v>
      </c>
      <c r="K1032">
        <v>15</v>
      </c>
      <c r="L1032">
        <v>0</v>
      </c>
      <c r="M1032" s="1" t="e">
        <f>VLOOKUP(Tabla18[[#This Row],[COD]],Circuitos[],2,0)</f>
        <v>#N/A</v>
      </c>
    </row>
    <row r="1033" spans="1:13">
      <c r="A1033" s="9" t="str">
        <f>Tabla18[[#This Row],[DIA]]&amp;"-"&amp;Tabla18[[#This Row],[NUM]]</f>
        <v>45825-1731</v>
      </c>
      <c r="B1033">
        <v>45825</v>
      </c>
      <c r="C1033" t="s">
        <v>252</v>
      </c>
      <c r="D1033" t="s">
        <v>232</v>
      </c>
      <c r="E1033" t="s">
        <v>272</v>
      </c>
      <c r="F1033">
        <v>1731</v>
      </c>
      <c r="G1033">
        <v>0.40277777777777779</v>
      </c>
      <c r="H1033">
        <v>0.4548611111111111</v>
      </c>
      <c r="I1033">
        <v>26</v>
      </c>
      <c r="J1033">
        <v>0</v>
      </c>
      <c r="K1033">
        <v>26</v>
      </c>
      <c r="L1033">
        <v>0</v>
      </c>
      <c r="M1033" s="1" t="e">
        <f>VLOOKUP(Tabla18[[#This Row],[COD]],Circuitos[],2,0)</f>
        <v>#N/A</v>
      </c>
    </row>
    <row r="1034" spans="1:13">
      <c r="A1034" s="9" t="str">
        <f>Tabla18[[#This Row],[DIA]]&amp;"-"&amp;Tabla18[[#This Row],[NUM]]</f>
        <v>45825-1751</v>
      </c>
      <c r="B1034">
        <v>45825</v>
      </c>
      <c r="C1034" t="s">
        <v>252</v>
      </c>
      <c r="D1034" t="s">
        <v>232</v>
      </c>
      <c r="E1034" t="s">
        <v>272</v>
      </c>
      <c r="F1034">
        <v>1751</v>
      </c>
      <c r="G1034">
        <v>0.60416666666666663</v>
      </c>
      <c r="H1034">
        <v>0.65625</v>
      </c>
      <c r="I1034">
        <v>14</v>
      </c>
      <c r="J1034">
        <v>0</v>
      </c>
      <c r="K1034">
        <v>14</v>
      </c>
      <c r="L1034">
        <v>0</v>
      </c>
      <c r="M1034" s="1" t="e">
        <f>VLOOKUP(Tabla18[[#This Row],[COD]],Circuitos[],2,0)</f>
        <v>#N/A</v>
      </c>
    </row>
    <row r="1035" spans="1:13">
      <c r="A1035" s="9" t="str">
        <f>Tabla18[[#This Row],[DIA]]&amp;"-"&amp;Tabla18[[#This Row],[NUM]]</f>
        <v>45825-60</v>
      </c>
      <c r="B1035">
        <v>45825</v>
      </c>
      <c r="C1035" t="s">
        <v>252</v>
      </c>
      <c r="D1035" t="s">
        <v>13</v>
      </c>
      <c r="E1035" t="s">
        <v>272</v>
      </c>
      <c r="F1035">
        <v>60</v>
      </c>
      <c r="G1035">
        <v>0.60763888888888884</v>
      </c>
      <c r="H1035">
        <v>0.71527777777777779</v>
      </c>
      <c r="I1035">
        <v>18</v>
      </c>
      <c r="J1035">
        <v>0</v>
      </c>
      <c r="K1035">
        <v>18</v>
      </c>
      <c r="L1035">
        <v>0</v>
      </c>
      <c r="M1035" s="1" t="e">
        <f>VLOOKUP(Tabla18[[#This Row],[COD]],Circuitos[],2,0)</f>
        <v>#N/A</v>
      </c>
    </row>
    <row r="1036" spans="1:13">
      <c r="A1036" s="9" t="str">
        <f>Tabla18[[#This Row],[DIA]]&amp;"-"&amp;Tabla18[[#This Row],[NUM]]</f>
        <v>45825-510</v>
      </c>
      <c r="B1036">
        <v>45825</v>
      </c>
      <c r="C1036" t="s">
        <v>252</v>
      </c>
      <c r="D1036" t="s">
        <v>336</v>
      </c>
      <c r="E1036" t="s">
        <v>272</v>
      </c>
      <c r="F1036">
        <v>510</v>
      </c>
      <c r="G1036">
        <v>0.95833333333333337</v>
      </c>
      <c r="H1036">
        <v>2.0833333333333332E-2</v>
      </c>
      <c r="I1036">
        <v>18</v>
      </c>
      <c r="J1036">
        <v>18</v>
      </c>
      <c r="K1036">
        <v>0</v>
      </c>
      <c r="L1036">
        <v>100</v>
      </c>
      <c r="M1036" s="1" t="e">
        <f>VLOOKUP(Tabla18[[#This Row],[COD]],Circuitos[],2,0)</f>
        <v>#N/A</v>
      </c>
    </row>
    <row r="1037" spans="1:13">
      <c r="A1037" s="9" t="str">
        <f>Tabla18[[#This Row],[DIA]]&amp;"-"&amp;Tabla18[[#This Row],[NUM]]</f>
        <v>45825-1136</v>
      </c>
      <c r="B1037">
        <v>45825</v>
      </c>
      <c r="C1037" t="s">
        <v>192</v>
      </c>
      <c r="D1037" t="s">
        <v>36</v>
      </c>
      <c r="E1037" t="s">
        <v>193</v>
      </c>
      <c r="F1037">
        <v>1136</v>
      </c>
      <c r="G1037">
        <v>0.73611111111111116</v>
      </c>
      <c r="H1037">
        <v>0.82291666666666663</v>
      </c>
      <c r="I1037">
        <v>12</v>
      </c>
      <c r="J1037">
        <v>6</v>
      </c>
      <c r="K1037">
        <v>6</v>
      </c>
      <c r="L1037">
        <v>50</v>
      </c>
      <c r="M1037" s="1" t="e">
        <f>VLOOKUP(Tabla18[[#This Row],[COD]],Circuitos[],2,0)</f>
        <v>#N/A</v>
      </c>
    </row>
    <row r="1038" spans="1:13">
      <c r="A1038" s="9" t="str">
        <f>Tabla18[[#This Row],[DIA]]&amp;"-"&amp;Tabla18[[#This Row],[NUM]]</f>
        <v>45825-1332</v>
      </c>
      <c r="B1038">
        <v>45825</v>
      </c>
      <c r="C1038" t="s">
        <v>192</v>
      </c>
      <c r="D1038" t="s">
        <v>13</v>
      </c>
      <c r="E1038" t="s">
        <v>250</v>
      </c>
      <c r="F1038">
        <v>1332</v>
      </c>
      <c r="G1038">
        <v>0.27083333333333331</v>
      </c>
      <c r="H1038">
        <v>0.3888888888888889</v>
      </c>
      <c r="I1038">
        <v>50</v>
      </c>
      <c r="J1038">
        <v>0</v>
      </c>
      <c r="K1038">
        <v>50</v>
      </c>
      <c r="L1038">
        <v>0</v>
      </c>
      <c r="M1038" s="1" t="e">
        <f>VLOOKUP(Tabla18[[#This Row],[COD]],Circuitos[],2,0)</f>
        <v>#N/A</v>
      </c>
    </row>
    <row r="1039" spans="1:13">
      <c r="A1039" s="9" t="str">
        <f>Tabla18[[#This Row],[DIA]]&amp;"-"&amp;Tabla18[[#This Row],[NUM]]</f>
        <v>45825-1328</v>
      </c>
      <c r="B1039">
        <v>45825</v>
      </c>
      <c r="C1039" t="s">
        <v>192</v>
      </c>
      <c r="D1039" t="s">
        <v>13</v>
      </c>
      <c r="E1039" t="s">
        <v>250</v>
      </c>
      <c r="F1039">
        <v>1328</v>
      </c>
      <c r="G1039">
        <v>0.50694444444444442</v>
      </c>
      <c r="H1039">
        <v>0.625</v>
      </c>
      <c r="I1039">
        <v>45</v>
      </c>
      <c r="J1039">
        <v>30</v>
      </c>
      <c r="K1039">
        <v>15</v>
      </c>
      <c r="L1039">
        <v>66.666666666666671</v>
      </c>
      <c r="M1039" s="1" t="e">
        <f>VLOOKUP(Tabla18[[#This Row],[COD]],Circuitos[],2,0)</f>
        <v>#N/A</v>
      </c>
    </row>
    <row r="1040" spans="1:13">
      <c r="A1040" s="9" t="str">
        <f>Tabla18[[#This Row],[DIA]]&amp;"-"&amp;Tabla18[[#This Row],[NUM]]</f>
        <v>45825-2020</v>
      </c>
      <c r="B1040">
        <v>45825</v>
      </c>
      <c r="C1040" t="s">
        <v>147</v>
      </c>
      <c r="D1040" t="s">
        <v>180</v>
      </c>
      <c r="E1040" t="s">
        <v>181</v>
      </c>
      <c r="F1040">
        <v>2020</v>
      </c>
      <c r="G1040">
        <v>0.76736111111111116</v>
      </c>
      <c r="H1040">
        <v>0.82986111111111116</v>
      </c>
      <c r="I1040">
        <v>58</v>
      </c>
      <c r="J1040">
        <v>4</v>
      </c>
      <c r="K1040">
        <v>54</v>
      </c>
      <c r="L1040">
        <v>6.8965517241379306</v>
      </c>
      <c r="M1040" s="1" t="e">
        <f>VLOOKUP(Tabla18[[#This Row],[COD]],Circuitos[],2,0)</f>
        <v>#N/A</v>
      </c>
    </row>
    <row r="1041" spans="1:13">
      <c r="A1041" s="9" t="str">
        <f>Tabla18[[#This Row],[DIA]]&amp;"-"&amp;Tabla18[[#This Row],[NUM]]</f>
        <v>45825-2022</v>
      </c>
      <c r="B1041">
        <v>45825</v>
      </c>
      <c r="C1041" t="s">
        <v>147</v>
      </c>
      <c r="D1041" t="s">
        <v>180</v>
      </c>
      <c r="E1041" t="s">
        <v>181</v>
      </c>
      <c r="F1041">
        <v>2022</v>
      </c>
      <c r="G1041">
        <v>0.83680555555555558</v>
      </c>
      <c r="H1041">
        <v>0.90277777777777779</v>
      </c>
      <c r="I1041">
        <v>12</v>
      </c>
      <c r="J1041">
        <v>5</v>
      </c>
      <c r="K1041">
        <v>7</v>
      </c>
      <c r="L1041">
        <v>41.666666666666664</v>
      </c>
      <c r="M1041" s="1" t="e">
        <f>VLOOKUP(Tabla18[[#This Row],[COD]],Circuitos[],2,0)</f>
        <v>#N/A</v>
      </c>
    </row>
    <row r="1042" spans="1:13">
      <c r="A1042" s="9" t="str">
        <f>Tabla18[[#This Row],[DIA]]&amp;"-"&amp;Tabla18[[#This Row],[NUM]]</f>
        <v>45825-2022</v>
      </c>
      <c r="B1042">
        <v>45825</v>
      </c>
      <c r="C1042" t="s">
        <v>147</v>
      </c>
      <c r="D1042" t="s">
        <v>180</v>
      </c>
      <c r="E1042" t="s">
        <v>181</v>
      </c>
      <c r="F1042">
        <v>2022</v>
      </c>
      <c r="G1042">
        <v>0.83680555555555558</v>
      </c>
      <c r="H1042">
        <v>0.89930555555555558</v>
      </c>
      <c r="I1042">
        <v>16</v>
      </c>
      <c r="J1042">
        <v>2</v>
      </c>
      <c r="K1042">
        <v>14</v>
      </c>
      <c r="L1042">
        <v>12.5</v>
      </c>
      <c r="M1042" s="1" t="e">
        <f>VLOOKUP(Tabla18[[#This Row],[COD]],Circuitos[],2,0)</f>
        <v>#N/A</v>
      </c>
    </row>
    <row r="1043" spans="1:13">
      <c r="A1043" s="9" t="str">
        <f>Tabla18[[#This Row],[DIA]]&amp;"-"&amp;Tabla18[[#This Row],[NUM]]</f>
        <v>45825-649</v>
      </c>
      <c r="B1043">
        <v>45825</v>
      </c>
      <c r="C1043" t="s">
        <v>550</v>
      </c>
      <c r="D1043" t="s">
        <v>139</v>
      </c>
      <c r="E1043" t="s">
        <v>400</v>
      </c>
      <c r="F1043">
        <v>649</v>
      </c>
      <c r="G1043">
        <v>0.41319444444444442</v>
      </c>
      <c r="H1043">
        <v>0.50694444444444442</v>
      </c>
      <c r="I1043">
        <v>22</v>
      </c>
      <c r="J1043">
        <v>8</v>
      </c>
      <c r="K1043">
        <v>14</v>
      </c>
      <c r="L1043">
        <v>36.363636363636367</v>
      </c>
      <c r="M1043" s="1" t="e">
        <f>VLOOKUP(Tabla18[[#This Row],[COD]],Circuitos[],2,0)</f>
        <v>#N/A</v>
      </c>
    </row>
    <row r="1044" spans="1:13">
      <c r="A1044" s="9" t="str">
        <f>Tabla18[[#This Row],[DIA]]&amp;"-"&amp;Tabla18[[#This Row],[NUM]]</f>
        <v>45825-937</v>
      </c>
      <c r="B1044">
        <v>45825</v>
      </c>
      <c r="C1044" t="s">
        <v>13</v>
      </c>
      <c r="D1044" t="s">
        <v>209</v>
      </c>
      <c r="E1044" t="s">
        <v>250</v>
      </c>
      <c r="F1044">
        <v>937</v>
      </c>
      <c r="G1044">
        <v>0.66666666666666663</v>
      </c>
      <c r="H1044">
        <v>0.79166666666666663</v>
      </c>
      <c r="I1044">
        <v>45</v>
      </c>
      <c r="J1044">
        <v>32</v>
      </c>
      <c r="K1044">
        <v>13</v>
      </c>
      <c r="L1044">
        <v>71.111111111111114</v>
      </c>
      <c r="M1044" s="1" t="e">
        <f>VLOOKUP(Tabla18[[#This Row],[COD]],Circuitos[],2,0)</f>
        <v>#N/A</v>
      </c>
    </row>
    <row r="1045" spans="1:13">
      <c r="A1045" s="9" t="str">
        <f>Tabla18[[#This Row],[DIA]]&amp;"-"&amp;Tabla18[[#This Row],[NUM]]</f>
        <v>45825-1915</v>
      </c>
      <c r="B1045">
        <v>45825</v>
      </c>
      <c r="C1045" t="s">
        <v>13</v>
      </c>
      <c r="D1045" t="s">
        <v>313</v>
      </c>
      <c r="E1045" t="s">
        <v>250</v>
      </c>
      <c r="F1045">
        <v>1915</v>
      </c>
      <c r="G1045">
        <v>0.31944444444444442</v>
      </c>
      <c r="H1045">
        <v>0.39583333333333331</v>
      </c>
      <c r="I1045">
        <v>45</v>
      </c>
      <c r="J1045">
        <v>45</v>
      </c>
      <c r="K1045">
        <v>0</v>
      </c>
      <c r="L1045">
        <v>100</v>
      </c>
      <c r="M1045" s="1" t="e">
        <f>VLOOKUP(Tabla18[[#This Row],[COD]],Circuitos[],2,0)</f>
        <v>#N/A</v>
      </c>
    </row>
    <row r="1046" spans="1:13">
      <c r="A1046" s="9" t="str">
        <f>Tabla18[[#This Row],[DIA]]&amp;"-"&amp;Tabla18[[#This Row],[NUM]]</f>
        <v>45825-59</v>
      </c>
      <c r="B1046">
        <v>45825</v>
      </c>
      <c r="C1046" t="s">
        <v>13</v>
      </c>
      <c r="D1046" t="s">
        <v>252</v>
      </c>
      <c r="E1046" t="s">
        <v>272</v>
      </c>
      <c r="F1046">
        <v>59</v>
      </c>
      <c r="G1046">
        <v>0.24305555555555555</v>
      </c>
      <c r="H1046">
        <v>0.34375</v>
      </c>
      <c r="I1046">
        <v>26</v>
      </c>
      <c r="J1046">
        <v>0</v>
      </c>
      <c r="K1046">
        <v>26</v>
      </c>
      <c r="L1046">
        <v>0</v>
      </c>
      <c r="M1046" s="1" t="e">
        <f>VLOOKUP(Tabla18[[#This Row],[COD]],Circuitos[],2,0)</f>
        <v>#N/A</v>
      </c>
    </row>
    <row r="1047" spans="1:13">
      <c r="A1047" s="9" t="str">
        <f>Tabla18[[#This Row],[DIA]]&amp;"-"&amp;Tabla18[[#This Row],[NUM]]</f>
        <v>45825-63</v>
      </c>
      <c r="B1047">
        <v>45825</v>
      </c>
      <c r="C1047" t="s">
        <v>13</v>
      </c>
      <c r="D1047" t="s">
        <v>252</v>
      </c>
      <c r="E1047" t="s">
        <v>272</v>
      </c>
      <c r="F1047">
        <v>63</v>
      </c>
      <c r="G1047">
        <v>0.75347222222222221</v>
      </c>
      <c r="H1047">
        <v>0.85416666666666663</v>
      </c>
      <c r="I1047">
        <v>18</v>
      </c>
      <c r="J1047">
        <v>18</v>
      </c>
      <c r="K1047">
        <v>0</v>
      </c>
      <c r="L1047">
        <v>100</v>
      </c>
      <c r="M1047" s="1" t="e">
        <f>VLOOKUP(Tabla18[[#This Row],[COD]],Circuitos[],2,0)</f>
        <v>#N/A</v>
      </c>
    </row>
    <row r="1048" spans="1:13">
      <c r="A1048" s="9" t="str">
        <f>Tabla18[[#This Row],[DIA]]&amp;"-"&amp;Tabla18[[#This Row],[NUM]]</f>
        <v>45825-1858</v>
      </c>
      <c r="B1048">
        <v>45825</v>
      </c>
      <c r="C1048" t="s">
        <v>13</v>
      </c>
      <c r="D1048" t="s">
        <v>147</v>
      </c>
      <c r="E1048" t="s">
        <v>181</v>
      </c>
      <c r="F1048">
        <v>1858</v>
      </c>
      <c r="G1048">
        <v>0.5</v>
      </c>
      <c r="H1048">
        <v>0.71527777777777779</v>
      </c>
      <c r="I1048">
        <v>30</v>
      </c>
      <c r="J1048">
        <v>0</v>
      </c>
      <c r="K1048">
        <v>30</v>
      </c>
      <c r="L1048">
        <v>0</v>
      </c>
      <c r="M1048" s="1" t="e">
        <f>VLOOKUP(Tabla18[[#This Row],[COD]],Circuitos[],2,0)</f>
        <v>#N/A</v>
      </c>
    </row>
    <row r="1049" spans="1:13">
      <c r="A1049" s="9" t="str">
        <f>Tabla18[[#This Row],[DIA]]&amp;"-"&amp;Tabla18[[#This Row],[NUM]]</f>
        <v>45825-434</v>
      </c>
      <c r="B1049">
        <v>45825</v>
      </c>
      <c r="C1049" t="s">
        <v>13</v>
      </c>
      <c r="D1049" t="s">
        <v>394</v>
      </c>
      <c r="E1049" t="s">
        <v>395</v>
      </c>
      <c r="F1049">
        <v>434</v>
      </c>
      <c r="G1049">
        <v>0.64583333333333337</v>
      </c>
      <c r="H1049">
        <v>0.79513888888888884</v>
      </c>
      <c r="I1049">
        <v>26</v>
      </c>
      <c r="J1049">
        <v>2</v>
      </c>
      <c r="K1049">
        <v>24</v>
      </c>
      <c r="L1049">
        <v>7.6923076923076925</v>
      </c>
      <c r="M1049" s="1" t="e">
        <f>VLOOKUP(Tabla18[[#This Row],[COD]],Circuitos[],2,0)</f>
        <v>#N/A</v>
      </c>
    </row>
    <row r="1050" spans="1:13">
      <c r="A1050" s="9" t="str">
        <f>Tabla18[[#This Row],[DIA]]&amp;"-"&amp;Tabla18[[#This Row],[NUM]]</f>
        <v>45825-941</v>
      </c>
      <c r="B1050">
        <v>45825</v>
      </c>
      <c r="C1050" t="s">
        <v>13</v>
      </c>
      <c r="D1050" t="s">
        <v>254</v>
      </c>
      <c r="E1050" t="s">
        <v>250</v>
      </c>
      <c r="F1050">
        <v>941</v>
      </c>
      <c r="G1050">
        <v>0.66666666666666663</v>
      </c>
      <c r="H1050">
        <v>0.78125</v>
      </c>
      <c r="I1050">
        <v>45</v>
      </c>
      <c r="J1050">
        <v>45</v>
      </c>
      <c r="K1050">
        <v>0</v>
      </c>
      <c r="L1050">
        <v>100</v>
      </c>
      <c r="M1050" s="1" t="e">
        <f>VLOOKUP(Tabla18[[#This Row],[COD]],Circuitos[],2,0)</f>
        <v>#N/A</v>
      </c>
    </row>
    <row r="1051" spans="1:13">
      <c r="A1051" s="9" t="str">
        <f>Tabla18[[#This Row],[DIA]]&amp;"-"&amp;Tabla18[[#This Row],[NUM]]</f>
        <v>45825-585</v>
      </c>
      <c r="B1051">
        <v>45825</v>
      </c>
      <c r="C1051" t="s">
        <v>336</v>
      </c>
      <c r="D1051" t="s">
        <v>252</v>
      </c>
      <c r="E1051" t="s">
        <v>272</v>
      </c>
      <c r="F1051">
        <v>585</v>
      </c>
      <c r="G1051">
        <v>0.47916666666666669</v>
      </c>
      <c r="H1051">
        <v>0.53819444444444442</v>
      </c>
      <c r="I1051">
        <v>33</v>
      </c>
      <c r="J1051">
        <v>0</v>
      </c>
      <c r="K1051">
        <v>33</v>
      </c>
      <c r="L1051">
        <v>0</v>
      </c>
      <c r="M1051" s="1" t="e">
        <f>VLOOKUP(Tabla18[[#This Row],[COD]],Circuitos[],2,0)</f>
        <v>#N/A</v>
      </c>
    </row>
    <row r="1052" spans="1:13">
      <c r="A1052" s="9" t="str">
        <f>Tabla18[[#This Row],[DIA]]&amp;"-"&amp;Tabla18[[#This Row],[NUM]]</f>
        <v>45825-1302</v>
      </c>
      <c r="B1052">
        <v>45825</v>
      </c>
      <c r="C1052" t="s">
        <v>22</v>
      </c>
      <c r="D1052" t="s">
        <v>147</v>
      </c>
      <c r="E1052" t="s">
        <v>181</v>
      </c>
      <c r="F1052">
        <v>1302</v>
      </c>
      <c r="G1052">
        <v>0.4826388888888889</v>
      </c>
      <c r="H1052">
        <v>0.69097222222222221</v>
      </c>
      <c r="I1052">
        <v>12</v>
      </c>
      <c r="J1052">
        <v>2</v>
      </c>
      <c r="K1052">
        <v>10</v>
      </c>
      <c r="L1052">
        <v>16.666666666666668</v>
      </c>
      <c r="M1052" s="1" t="e">
        <f>VLOOKUP(Tabla18[[#This Row],[COD]],Circuitos[],2,0)</f>
        <v>#N/A</v>
      </c>
    </row>
    <row r="1053" spans="1:13">
      <c r="A1053" s="9" t="str">
        <f>Tabla18[[#This Row],[DIA]]&amp;"-"&amp;Tabla18[[#This Row],[NUM]]</f>
        <v>45826-2333</v>
      </c>
      <c r="B1053">
        <v>45826</v>
      </c>
      <c r="C1053" t="s">
        <v>185</v>
      </c>
      <c r="D1053" t="s">
        <v>147</v>
      </c>
      <c r="E1053" t="s">
        <v>181</v>
      </c>
      <c r="F1053">
        <v>2333</v>
      </c>
      <c r="G1053">
        <v>0.79513888888888884</v>
      </c>
      <c r="H1053">
        <v>0.85763888888888884</v>
      </c>
      <c r="I1053">
        <v>40</v>
      </c>
      <c r="J1053">
        <v>12</v>
      </c>
      <c r="K1053">
        <v>28</v>
      </c>
      <c r="L1053">
        <v>30</v>
      </c>
      <c r="M1053" s="1" t="e">
        <f>VLOOKUP(Tabla18[[#This Row],[COD]],Circuitos[],2,0)</f>
        <v>#N/A</v>
      </c>
    </row>
    <row r="1054" spans="1:13">
      <c r="A1054" s="9" t="str">
        <f>Tabla18[[#This Row],[DIA]]&amp;"-"&amp;Tabla18[[#This Row],[NUM]]</f>
        <v>45826-8055</v>
      </c>
      <c r="B1054">
        <v>45826</v>
      </c>
      <c r="C1054" t="s">
        <v>175</v>
      </c>
      <c r="D1054" t="s">
        <v>173</v>
      </c>
      <c r="E1054" t="s">
        <v>257</v>
      </c>
      <c r="F1054">
        <v>8055</v>
      </c>
      <c r="G1054">
        <v>0.5625</v>
      </c>
      <c r="H1054">
        <v>0.61458333333333337</v>
      </c>
      <c r="I1054">
        <v>10</v>
      </c>
      <c r="J1054">
        <v>0</v>
      </c>
      <c r="K1054">
        <v>10</v>
      </c>
      <c r="L1054">
        <v>0</v>
      </c>
      <c r="M1054" s="1" t="e">
        <f>VLOOKUP(Tabla18[[#This Row],[COD]],Circuitos[],2,0)</f>
        <v>#N/A</v>
      </c>
    </row>
    <row r="1055" spans="1:13">
      <c r="A1055" s="9" t="str">
        <f>Tabla18[[#This Row],[DIA]]&amp;"-"&amp;Tabla18[[#This Row],[NUM]]</f>
        <v>45827-103</v>
      </c>
      <c r="B1055">
        <v>45827</v>
      </c>
      <c r="C1055" t="s">
        <v>111</v>
      </c>
      <c r="D1055" t="s">
        <v>13</v>
      </c>
      <c r="E1055" t="s">
        <v>265</v>
      </c>
      <c r="F1055">
        <v>103</v>
      </c>
      <c r="G1055">
        <v>0.58333333333333337</v>
      </c>
      <c r="H1055">
        <v>0.82638888888888884</v>
      </c>
      <c r="I1055">
        <v>27</v>
      </c>
      <c r="J1055">
        <v>0</v>
      </c>
      <c r="K1055">
        <v>27</v>
      </c>
      <c r="L1055">
        <v>0</v>
      </c>
      <c r="M1055" s="1" t="e">
        <f>VLOOKUP(Tabla18[[#This Row],[COD]],Circuitos[],2,0)</f>
        <v>#N/A</v>
      </c>
    </row>
    <row r="1056" spans="1:13">
      <c r="A1056" s="9" t="str">
        <f>Tabla18[[#This Row],[DIA]]&amp;"-"&amp;Tabla18[[#This Row],[NUM]]</f>
        <v>45827-393</v>
      </c>
      <c r="B1056">
        <v>45827</v>
      </c>
      <c r="C1056" t="s">
        <v>560</v>
      </c>
      <c r="D1056" t="s">
        <v>111</v>
      </c>
      <c r="E1056" t="s">
        <v>265</v>
      </c>
      <c r="F1056">
        <v>393</v>
      </c>
      <c r="G1056">
        <v>0.40972222222222221</v>
      </c>
      <c r="H1056">
        <v>0.54166666666666663</v>
      </c>
      <c r="I1056">
        <v>27</v>
      </c>
      <c r="J1056">
        <v>0</v>
      </c>
      <c r="K1056">
        <v>27</v>
      </c>
      <c r="L1056">
        <v>0</v>
      </c>
      <c r="M1056" s="1" t="e">
        <f>VLOOKUP(Tabla18[[#This Row],[COD]],Circuitos[],2,0)</f>
        <v>#N/A</v>
      </c>
    </row>
    <row r="1057" spans="1:13">
      <c r="A1057" s="9" t="str">
        <f>Tabla18[[#This Row],[DIA]]&amp;"-"&amp;Tabla18[[#This Row],[NUM]]</f>
        <v>45827-685</v>
      </c>
      <c r="B1057">
        <v>45827</v>
      </c>
      <c r="C1057" t="s">
        <v>291</v>
      </c>
      <c r="D1057" t="s">
        <v>13</v>
      </c>
      <c r="E1057" t="s">
        <v>292</v>
      </c>
      <c r="F1057">
        <v>685</v>
      </c>
      <c r="G1057">
        <v>0.29166666666666669</v>
      </c>
      <c r="H1057">
        <v>0.41666666666666669</v>
      </c>
      <c r="I1057">
        <v>46</v>
      </c>
      <c r="J1057">
        <v>0</v>
      </c>
      <c r="K1057">
        <v>46</v>
      </c>
      <c r="L1057">
        <v>0</v>
      </c>
      <c r="M1057" s="1" t="e">
        <f>VLOOKUP(Tabla18[[#This Row],[COD]],Circuitos[],2,0)</f>
        <v>#N/A</v>
      </c>
    </row>
    <row r="1058" spans="1:13">
      <c r="A1058" s="9" t="str">
        <f>Tabla18[[#This Row],[DIA]]&amp;"-"&amp;Tabla18[[#This Row],[NUM]]</f>
        <v>45828-2333</v>
      </c>
      <c r="B1058">
        <v>45828</v>
      </c>
      <c r="C1058" t="s">
        <v>185</v>
      </c>
      <c r="D1058" t="s">
        <v>147</v>
      </c>
      <c r="E1058" t="s">
        <v>181</v>
      </c>
      <c r="F1058">
        <v>2333</v>
      </c>
      <c r="G1058">
        <v>0.79513888888888884</v>
      </c>
      <c r="H1058">
        <v>0.85763888888888884</v>
      </c>
      <c r="I1058">
        <v>40</v>
      </c>
      <c r="J1058">
        <v>2</v>
      </c>
      <c r="K1058">
        <v>38</v>
      </c>
      <c r="L1058">
        <v>5</v>
      </c>
      <c r="M1058" s="1" t="e">
        <f>VLOOKUP(Tabla18[[#This Row],[COD]],Circuitos[],2,0)</f>
        <v>#N/A</v>
      </c>
    </row>
    <row r="1059" spans="1:13">
      <c r="A1059" s="9" t="str">
        <f>Tabla18[[#This Row],[DIA]]&amp;"-"&amp;Tabla18[[#This Row],[NUM]]</f>
        <v>45828-920</v>
      </c>
      <c r="B1059">
        <v>45828</v>
      </c>
      <c r="C1059" t="s">
        <v>185</v>
      </c>
      <c r="D1059" t="s">
        <v>13</v>
      </c>
      <c r="E1059" t="s">
        <v>186</v>
      </c>
      <c r="F1059">
        <v>920</v>
      </c>
      <c r="G1059">
        <v>0.63888888888888884</v>
      </c>
      <c r="H1059">
        <v>0.78125</v>
      </c>
      <c r="I1059">
        <v>30</v>
      </c>
      <c r="J1059">
        <v>0</v>
      </c>
      <c r="K1059">
        <v>30</v>
      </c>
      <c r="L1059">
        <v>0</v>
      </c>
      <c r="M1059" s="1" t="e">
        <f>VLOOKUP(Tabla18[[#This Row],[COD]],Circuitos[],2,0)</f>
        <v>#N/A</v>
      </c>
    </row>
    <row r="1060" spans="1:13">
      <c r="A1060" s="9" t="str">
        <f>Tabla18[[#This Row],[DIA]]&amp;"-"&amp;Tabla18[[#This Row],[NUM]]</f>
        <v>45828-5003</v>
      </c>
      <c r="B1060">
        <v>45828</v>
      </c>
      <c r="C1060" t="s">
        <v>175</v>
      </c>
      <c r="D1060" t="s">
        <v>173</v>
      </c>
      <c r="E1060" t="s">
        <v>174</v>
      </c>
      <c r="F1060">
        <v>5003</v>
      </c>
      <c r="G1060">
        <v>0.81597222222222221</v>
      </c>
      <c r="H1060">
        <v>0.89930555555555558</v>
      </c>
      <c r="I1060">
        <v>10</v>
      </c>
      <c r="J1060">
        <v>0</v>
      </c>
      <c r="K1060">
        <v>10</v>
      </c>
      <c r="L1060">
        <v>0</v>
      </c>
      <c r="M1060" s="1" t="e">
        <f>VLOOKUP(Tabla18[[#This Row],[COD]],Circuitos[],2,0)</f>
        <v>#N/A</v>
      </c>
    </row>
    <row r="1061" spans="1:13">
      <c r="A1061" s="9" t="str">
        <f>Tabla18[[#This Row],[DIA]]&amp;"-"&amp;Tabla18[[#This Row],[NUM]]</f>
        <v>45828-328</v>
      </c>
      <c r="B1061">
        <v>45828</v>
      </c>
      <c r="C1061" t="s">
        <v>111</v>
      </c>
      <c r="D1061" t="s">
        <v>264</v>
      </c>
      <c r="E1061" t="s">
        <v>265</v>
      </c>
      <c r="F1061">
        <v>328</v>
      </c>
      <c r="G1061">
        <v>0.87847222222222221</v>
      </c>
      <c r="H1061">
        <v>9.0277777777777776E-2</v>
      </c>
      <c r="I1061">
        <v>27</v>
      </c>
      <c r="J1061">
        <v>0</v>
      </c>
      <c r="K1061">
        <v>27</v>
      </c>
      <c r="L1061">
        <v>0</v>
      </c>
      <c r="M1061" s="1" t="str">
        <f>VLOOKUP(Tabla18[[#This Row],[COD]],Circuitos[],2,0)</f>
        <v>Lo Mejor de la India del Norte y Benarés</v>
      </c>
    </row>
    <row r="1062" spans="1:13">
      <c r="A1062" s="9" t="str">
        <f>Tabla18[[#This Row],[DIA]]&amp;"-"&amp;Tabla18[[#This Row],[NUM]]</f>
        <v>45828-5001</v>
      </c>
      <c r="B1062">
        <v>45828</v>
      </c>
      <c r="C1062" t="s">
        <v>173</v>
      </c>
      <c r="D1062" t="s">
        <v>13</v>
      </c>
      <c r="E1062" t="s">
        <v>174</v>
      </c>
      <c r="F1062">
        <v>5001</v>
      </c>
      <c r="G1062">
        <v>0.35416666666666669</v>
      </c>
      <c r="H1062">
        <v>0.53125</v>
      </c>
      <c r="I1062">
        <v>10</v>
      </c>
      <c r="J1062">
        <v>0</v>
      </c>
      <c r="K1062">
        <v>10</v>
      </c>
      <c r="L1062">
        <v>0</v>
      </c>
      <c r="M1062" s="1" t="e">
        <f>VLOOKUP(Tabla18[[#This Row],[COD]],Circuitos[],2,0)</f>
        <v>#N/A</v>
      </c>
    </row>
    <row r="1063" spans="1:13">
      <c r="A1063" s="9" t="str">
        <f>Tabla18[[#This Row],[DIA]]&amp;"-"&amp;Tabla18[[#This Row],[NUM]]</f>
        <v>45828-151</v>
      </c>
      <c r="B1063">
        <v>45828</v>
      </c>
      <c r="C1063" t="s">
        <v>139</v>
      </c>
      <c r="D1063" t="s">
        <v>13</v>
      </c>
      <c r="E1063" t="s">
        <v>400</v>
      </c>
      <c r="F1063">
        <v>151</v>
      </c>
      <c r="G1063">
        <v>0.62152777777777779</v>
      </c>
      <c r="H1063">
        <v>0.88541666666666663</v>
      </c>
      <c r="I1063">
        <v>22</v>
      </c>
      <c r="J1063">
        <v>14</v>
      </c>
      <c r="K1063">
        <v>8</v>
      </c>
      <c r="L1063">
        <v>63.636363636363633</v>
      </c>
      <c r="M1063" s="1" t="e">
        <f>VLOOKUP(Tabla18[[#This Row],[COD]],Circuitos[],2,0)</f>
        <v>#N/A</v>
      </c>
    </row>
    <row r="1064" spans="1:13">
      <c r="A1064" s="9" t="str">
        <f>Tabla18[[#This Row],[DIA]]&amp;"-"&amp;Tabla18[[#This Row],[NUM]]</f>
        <v>45828-1120</v>
      </c>
      <c r="B1064">
        <v>45828</v>
      </c>
      <c r="C1064" t="s">
        <v>192</v>
      </c>
      <c r="D1064" t="s">
        <v>13</v>
      </c>
      <c r="E1064" t="s">
        <v>193</v>
      </c>
      <c r="F1064">
        <v>1120</v>
      </c>
      <c r="G1064">
        <v>0.71527777777777779</v>
      </c>
      <c r="H1064">
        <v>0.82638888888888884</v>
      </c>
      <c r="I1064">
        <v>40</v>
      </c>
      <c r="J1064">
        <v>0</v>
      </c>
      <c r="K1064">
        <v>40</v>
      </c>
      <c r="L1064">
        <v>0</v>
      </c>
      <c r="M1064" s="1" t="e">
        <f>VLOOKUP(Tabla18[[#This Row],[COD]],Circuitos[],2,0)</f>
        <v>#N/A</v>
      </c>
    </row>
    <row r="1065" spans="1:13">
      <c r="A1065" s="9" t="str">
        <f>Tabla18[[#This Row],[DIA]]&amp;"-"&amp;Tabla18[[#This Row],[NUM]]</f>
        <v>45828-843</v>
      </c>
      <c r="B1065">
        <v>45828</v>
      </c>
      <c r="C1065" t="s">
        <v>520</v>
      </c>
      <c r="D1065" t="s">
        <v>139</v>
      </c>
      <c r="E1065" t="s">
        <v>400</v>
      </c>
      <c r="F1065">
        <v>843</v>
      </c>
      <c r="G1065">
        <v>0.3888888888888889</v>
      </c>
      <c r="H1065">
        <v>0.50347222222222221</v>
      </c>
      <c r="I1065">
        <v>22</v>
      </c>
      <c r="J1065">
        <v>14</v>
      </c>
      <c r="K1065">
        <v>8</v>
      </c>
      <c r="L1065">
        <v>63.636363636363633</v>
      </c>
      <c r="M1065" s="1" t="e">
        <f>VLOOKUP(Tabla18[[#This Row],[COD]],Circuitos[],2,0)</f>
        <v>#N/A</v>
      </c>
    </row>
    <row r="1066" spans="1:13">
      <c r="A1066" s="9" t="str">
        <f>Tabla18[[#This Row],[DIA]]&amp;"-"&amp;Tabla18[[#This Row],[NUM]]</f>
        <v>45828-1684</v>
      </c>
      <c r="B1066">
        <v>45828</v>
      </c>
      <c r="C1066" t="s">
        <v>147</v>
      </c>
      <c r="D1066" t="s">
        <v>13</v>
      </c>
      <c r="E1066" t="s">
        <v>475</v>
      </c>
      <c r="F1066">
        <v>1684</v>
      </c>
      <c r="G1066">
        <v>0.65625</v>
      </c>
      <c r="H1066">
        <v>0.79166666666666663</v>
      </c>
      <c r="I1066">
        <v>30</v>
      </c>
      <c r="J1066">
        <v>0</v>
      </c>
      <c r="K1066">
        <v>30</v>
      </c>
      <c r="L1066">
        <v>0</v>
      </c>
      <c r="M1066" s="1" t="e">
        <f>VLOOKUP(Tabla18[[#This Row],[COD]],Circuitos[],2,0)</f>
        <v>#N/A</v>
      </c>
    </row>
    <row r="1067" spans="1:13">
      <c r="A1067" s="9" t="str">
        <f>Tabla18[[#This Row],[DIA]]&amp;"-"&amp;Tabla18[[#This Row],[NUM]]</f>
        <v>45828-921</v>
      </c>
      <c r="B1067">
        <v>45828</v>
      </c>
      <c r="C1067" t="s">
        <v>13</v>
      </c>
      <c r="D1067" t="s">
        <v>185</v>
      </c>
      <c r="E1067" t="s">
        <v>186</v>
      </c>
      <c r="F1067">
        <v>921</v>
      </c>
      <c r="G1067">
        <v>0.81597222222222221</v>
      </c>
      <c r="H1067">
        <v>2.0833333333333332E-2</v>
      </c>
      <c r="I1067">
        <v>30</v>
      </c>
      <c r="J1067">
        <v>20</v>
      </c>
      <c r="K1067">
        <v>10</v>
      </c>
      <c r="L1067">
        <v>66.666666666666671</v>
      </c>
      <c r="M1067" s="1" t="e">
        <f>VLOOKUP(Tabla18[[#This Row],[COD]],Circuitos[],2,0)</f>
        <v>#N/A</v>
      </c>
    </row>
    <row r="1068" spans="1:13">
      <c r="A1068" s="9" t="str">
        <f>Tabla18[[#This Row],[DIA]]&amp;"-"&amp;Tabla18[[#This Row],[NUM]]</f>
        <v>45828-5002</v>
      </c>
      <c r="B1068">
        <v>45828</v>
      </c>
      <c r="C1068" t="s">
        <v>13</v>
      </c>
      <c r="D1068" t="s">
        <v>175</v>
      </c>
      <c r="E1068" t="s">
        <v>174</v>
      </c>
      <c r="F1068">
        <v>5002</v>
      </c>
      <c r="G1068">
        <v>0.52777777777777779</v>
      </c>
      <c r="H1068">
        <v>0.77430555555555558</v>
      </c>
      <c r="I1068">
        <v>10</v>
      </c>
      <c r="J1068">
        <v>2</v>
      </c>
      <c r="K1068">
        <v>8</v>
      </c>
      <c r="L1068">
        <v>20</v>
      </c>
      <c r="M1068" s="1" t="str">
        <f>VLOOKUP(Tabla18[[#This Row],[COD]],Circuitos[],2,0)</f>
        <v>Programas de Egipto</v>
      </c>
    </row>
    <row r="1069" spans="1:13">
      <c r="A1069" s="9" t="str">
        <f>Tabla18[[#This Row],[DIA]]&amp;"-"&amp;Tabla18[[#This Row],[NUM]]</f>
        <v>45828-102</v>
      </c>
      <c r="B1069">
        <v>45828</v>
      </c>
      <c r="C1069" t="s">
        <v>13</v>
      </c>
      <c r="D1069" t="s">
        <v>111</v>
      </c>
      <c r="E1069" t="s">
        <v>265</v>
      </c>
      <c r="F1069">
        <v>102</v>
      </c>
      <c r="G1069">
        <v>0.44097222222222221</v>
      </c>
      <c r="H1069">
        <v>0.80902777777777779</v>
      </c>
      <c r="I1069">
        <v>27</v>
      </c>
      <c r="J1069">
        <v>0</v>
      </c>
      <c r="K1069">
        <v>27</v>
      </c>
      <c r="L1069">
        <v>0</v>
      </c>
      <c r="M1069" s="1" t="e">
        <f>VLOOKUP(Tabla18[[#This Row],[COD]],Circuitos[],2,0)</f>
        <v>#N/A</v>
      </c>
    </row>
    <row r="1070" spans="1:13">
      <c r="A1070" s="9" t="str">
        <f>Tabla18[[#This Row],[DIA]]&amp;"-"&amp;Tabla18[[#This Row],[NUM]]</f>
        <v>45828-1831</v>
      </c>
      <c r="B1070">
        <v>45828</v>
      </c>
      <c r="C1070" t="s">
        <v>13</v>
      </c>
      <c r="D1070" t="s">
        <v>234</v>
      </c>
      <c r="E1070" t="s">
        <v>250</v>
      </c>
      <c r="F1070">
        <v>1831</v>
      </c>
      <c r="G1070">
        <v>0.47916666666666669</v>
      </c>
      <c r="H1070">
        <v>0.58680555555555558</v>
      </c>
      <c r="I1070">
        <v>45</v>
      </c>
      <c r="J1070">
        <v>38</v>
      </c>
      <c r="K1070">
        <v>7</v>
      </c>
      <c r="L1070">
        <v>84.444444444444443</v>
      </c>
      <c r="M1070" s="1" t="e">
        <f>VLOOKUP(Tabla18[[#This Row],[COD]],Circuitos[],2,0)</f>
        <v>#N/A</v>
      </c>
    </row>
    <row r="1071" spans="1:13">
      <c r="A1071" s="9" t="str">
        <f>Tabla18[[#This Row],[DIA]]&amp;"-"&amp;Tabla18[[#This Row],[NUM]]</f>
        <v>45828-1826</v>
      </c>
      <c r="B1071">
        <v>45828</v>
      </c>
      <c r="C1071" t="s">
        <v>196</v>
      </c>
      <c r="D1071" t="s">
        <v>37</v>
      </c>
      <c r="E1071" t="s">
        <v>193</v>
      </c>
      <c r="F1071">
        <v>1826</v>
      </c>
      <c r="G1071">
        <v>0.51736111111111116</v>
      </c>
      <c r="H1071">
        <v>0.61458333333333337</v>
      </c>
      <c r="I1071">
        <v>12</v>
      </c>
      <c r="J1071">
        <v>1</v>
      </c>
      <c r="K1071">
        <v>11</v>
      </c>
      <c r="L1071">
        <v>8.3333333333333339</v>
      </c>
      <c r="M1071" s="1" t="e">
        <f>VLOOKUP(Tabla18[[#This Row],[COD]],Circuitos[],2,0)</f>
        <v>#N/A</v>
      </c>
    </row>
    <row r="1072" spans="1:13">
      <c r="A1072" s="9" t="str">
        <f>Tabla18[[#This Row],[DIA]]&amp;"-"&amp;Tabla18[[#This Row],[NUM]]</f>
        <v>45828-742</v>
      </c>
      <c r="B1072">
        <v>45828</v>
      </c>
      <c r="C1072" t="s">
        <v>196</v>
      </c>
      <c r="D1072" t="s">
        <v>13</v>
      </c>
      <c r="E1072" t="s">
        <v>250</v>
      </c>
      <c r="F1072">
        <v>742</v>
      </c>
      <c r="G1072">
        <v>0.50694444444444442</v>
      </c>
      <c r="H1072">
        <v>0.625</v>
      </c>
      <c r="I1072">
        <v>45</v>
      </c>
      <c r="J1072">
        <v>10</v>
      </c>
      <c r="K1072">
        <v>35</v>
      </c>
      <c r="L1072">
        <v>22.222222222222221</v>
      </c>
      <c r="M1072" s="1" t="e">
        <f>VLOOKUP(Tabla18[[#This Row],[COD]],Circuitos[],2,0)</f>
        <v>#N/A</v>
      </c>
    </row>
    <row r="1073" spans="1:13">
      <c r="A1073" s="9" t="str">
        <f>Tabla18[[#This Row],[DIA]]&amp;"-"&amp;Tabla18[[#This Row],[NUM]]</f>
        <v>45828-319</v>
      </c>
      <c r="B1073">
        <v>45828</v>
      </c>
      <c r="C1073" t="s">
        <v>553</v>
      </c>
      <c r="D1073" t="s">
        <v>103</v>
      </c>
      <c r="E1073" t="s">
        <v>482</v>
      </c>
      <c r="F1073">
        <v>319</v>
      </c>
      <c r="G1073">
        <v>0.75</v>
      </c>
      <c r="H1073">
        <v>0.83333333333333337</v>
      </c>
      <c r="I1073">
        <v>20</v>
      </c>
      <c r="J1073">
        <v>7</v>
      </c>
      <c r="K1073">
        <v>13</v>
      </c>
      <c r="L1073">
        <v>35</v>
      </c>
      <c r="M1073" s="1" t="e">
        <f>VLOOKUP(Tabla18[[#This Row],[COD]],Circuitos[],2,0)</f>
        <v>#N/A</v>
      </c>
    </row>
    <row r="1074" spans="1:13">
      <c r="A1074" s="9" t="str">
        <f>Tabla18[[#This Row],[DIA]]&amp;"-"&amp;Tabla18[[#This Row],[NUM]]</f>
        <v>45829-726</v>
      </c>
      <c r="B1074">
        <v>45829</v>
      </c>
      <c r="C1074" t="s">
        <v>103</v>
      </c>
      <c r="D1074" t="s">
        <v>13</v>
      </c>
      <c r="E1074" t="s">
        <v>482</v>
      </c>
      <c r="F1074">
        <v>726</v>
      </c>
      <c r="G1074">
        <v>3.472222222222222E-3</v>
      </c>
      <c r="H1074">
        <v>0.33680555555555558</v>
      </c>
      <c r="I1074">
        <v>20</v>
      </c>
      <c r="J1074">
        <v>7</v>
      </c>
      <c r="K1074">
        <v>13</v>
      </c>
      <c r="L1074">
        <v>35</v>
      </c>
      <c r="M1074" s="1" t="e">
        <f>VLOOKUP(Tabla18[[#This Row],[COD]],Circuitos[],2,0)</f>
        <v>#N/A</v>
      </c>
    </row>
    <row r="1075" spans="1:13">
      <c r="A1075" s="9" t="str">
        <f>Tabla18[[#This Row],[DIA]]&amp;"-"&amp;Tabla18[[#This Row],[NUM]]</f>
        <v>45829-3712</v>
      </c>
      <c r="B1075">
        <v>45829</v>
      </c>
      <c r="C1075" t="s">
        <v>37</v>
      </c>
      <c r="D1075" t="s">
        <v>201</v>
      </c>
      <c r="E1075" t="s">
        <v>202</v>
      </c>
      <c r="F1075">
        <v>3712</v>
      </c>
      <c r="G1075">
        <v>0.5</v>
      </c>
      <c r="H1075">
        <v>0.57638888888888884</v>
      </c>
      <c r="I1075">
        <v>12</v>
      </c>
      <c r="J1075">
        <v>10</v>
      </c>
      <c r="K1075">
        <v>2</v>
      </c>
      <c r="L1075">
        <v>83.333333333333329</v>
      </c>
      <c r="M1075" s="1" t="e">
        <f>VLOOKUP(Tabla18[[#This Row],[COD]],Circuitos[],2,0)</f>
        <v>#N/A</v>
      </c>
    </row>
    <row r="1076" spans="1:13">
      <c r="A1076" s="9" t="str">
        <f>Tabla18[[#This Row],[DIA]]&amp;"-"&amp;Tabla18[[#This Row],[NUM]]</f>
        <v>45829-6001</v>
      </c>
      <c r="B1076">
        <v>45829</v>
      </c>
      <c r="C1076" t="s">
        <v>173</v>
      </c>
      <c r="D1076" t="s">
        <v>13</v>
      </c>
      <c r="E1076" t="s">
        <v>174</v>
      </c>
      <c r="F1076">
        <v>6001</v>
      </c>
      <c r="G1076">
        <v>0.37847222222222221</v>
      </c>
      <c r="H1076">
        <v>0.55902777777777779</v>
      </c>
      <c r="I1076">
        <v>10</v>
      </c>
      <c r="J1076">
        <v>0</v>
      </c>
      <c r="K1076">
        <v>10</v>
      </c>
      <c r="L1076">
        <v>0</v>
      </c>
      <c r="M1076" s="1" t="e">
        <f>VLOOKUP(Tabla18[[#This Row],[COD]],Circuitos[],2,0)</f>
        <v>#N/A</v>
      </c>
    </row>
    <row r="1077" spans="1:13">
      <c r="A1077" s="9" t="str">
        <f>Tabla18[[#This Row],[DIA]]&amp;"-"&amp;Tabla18[[#This Row],[NUM]]</f>
        <v>45829-76</v>
      </c>
      <c r="B1077">
        <v>45829</v>
      </c>
      <c r="C1077" t="s">
        <v>252</v>
      </c>
      <c r="D1077" t="s">
        <v>36</v>
      </c>
      <c r="E1077" t="s">
        <v>272</v>
      </c>
      <c r="F1077">
        <v>76</v>
      </c>
      <c r="G1077">
        <v>0.58680555555555558</v>
      </c>
      <c r="H1077">
        <v>0.66319444444444442</v>
      </c>
      <c r="I1077">
        <v>14</v>
      </c>
      <c r="J1077">
        <v>0</v>
      </c>
      <c r="K1077">
        <v>14</v>
      </c>
      <c r="L1077">
        <v>0</v>
      </c>
      <c r="M1077" s="1" t="e">
        <f>VLOOKUP(Tabla18[[#This Row],[COD]],Circuitos[],2,0)</f>
        <v>#N/A</v>
      </c>
    </row>
    <row r="1078" spans="1:13">
      <c r="A1078" s="9" t="str">
        <f>Tabla18[[#This Row],[DIA]]&amp;"-"&amp;Tabla18[[#This Row],[NUM]]</f>
        <v>45829-78</v>
      </c>
      <c r="B1078">
        <v>45829</v>
      </c>
      <c r="C1078" t="s">
        <v>252</v>
      </c>
      <c r="D1078" t="s">
        <v>36</v>
      </c>
      <c r="E1078" t="s">
        <v>272</v>
      </c>
      <c r="F1078">
        <v>78</v>
      </c>
      <c r="G1078">
        <v>0.89236111111111116</v>
      </c>
      <c r="H1078">
        <v>0.96875</v>
      </c>
      <c r="I1078">
        <v>15</v>
      </c>
      <c r="J1078">
        <v>0</v>
      </c>
      <c r="K1078">
        <v>15</v>
      </c>
      <c r="L1078">
        <v>0</v>
      </c>
      <c r="M1078" s="1" t="e">
        <f>VLOOKUP(Tabla18[[#This Row],[COD]],Circuitos[],2,0)</f>
        <v>#N/A</v>
      </c>
    </row>
    <row r="1079" spans="1:13">
      <c r="A1079" s="9" t="str">
        <f>Tabla18[[#This Row],[DIA]]&amp;"-"&amp;Tabla18[[#This Row],[NUM]]</f>
        <v>45829-60</v>
      </c>
      <c r="B1079">
        <v>45829</v>
      </c>
      <c r="C1079" t="s">
        <v>252</v>
      </c>
      <c r="D1079" t="s">
        <v>13</v>
      </c>
      <c r="E1079" t="s">
        <v>272</v>
      </c>
      <c r="F1079">
        <v>60</v>
      </c>
      <c r="G1079">
        <v>0.60763888888888884</v>
      </c>
      <c r="H1079">
        <v>0.71527777777777779</v>
      </c>
      <c r="I1079">
        <v>22</v>
      </c>
      <c r="J1079">
        <v>0</v>
      </c>
      <c r="K1079">
        <v>22</v>
      </c>
      <c r="L1079">
        <v>0</v>
      </c>
      <c r="M1079" s="1" t="e">
        <f>VLOOKUP(Tabla18[[#This Row],[COD]],Circuitos[],2,0)</f>
        <v>#N/A</v>
      </c>
    </row>
    <row r="1080" spans="1:13">
      <c r="A1080" s="9" t="str">
        <f>Tabla18[[#This Row],[DIA]]&amp;"-"&amp;Tabla18[[#This Row],[NUM]]</f>
        <v>45829-650</v>
      </c>
      <c r="B1080">
        <v>45829</v>
      </c>
      <c r="C1080" t="s">
        <v>252</v>
      </c>
      <c r="D1080" t="s">
        <v>13</v>
      </c>
      <c r="E1080" t="s">
        <v>250</v>
      </c>
      <c r="F1080">
        <v>650</v>
      </c>
      <c r="G1080">
        <v>0.61458333333333337</v>
      </c>
      <c r="H1080">
        <v>0.72222222222222221</v>
      </c>
      <c r="I1080">
        <v>45</v>
      </c>
      <c r="J1080">
        <v>8</v>
      </c>
      <c r="K1080">
        <v>37</v>
      </c>
      <c r="L1080">
        <v>17.777777777777779</v>
      </c>
      <c r="M1080" s="1" t="e">
        <f>VLOOKUP(Tabla18[[#This Row],[COD]],Circuitos[],2,0)</f>
        <v>#N/A</v>
      </c>
    </row>
    <row r="1081" spans="1:13">
      <c r="A1081" s="9" t="str">
        <f>Tabla18[[#This Row],[DIA]]&amp;"-"&amp;Tabla18[[#This Row],[NUM]]</f>
        <v>45829-64</v>
      </c>
      <c r="B1081">
        <v>45829</v>
      </c>
      <c r="C1081" t="s">
        <v>252</v>
      </c>
      <c r="D1081" t="s">
        <v>13</v>
      </c>
      <c r="E1081" t="s">
        <v>272</v>
      </c>
      <c r="F1081">
        <v>64</v>
      </c>
      <c r="G1081">
        <v>0.89930555555555558</v>
      </c>
      <c r="H1081">
        <v>6.9444444444444441E-3</v>
      </c>
      <c r="I1081">
        <v>15</v>
      </c>
      <c r="J1081">
        <v>8</v>
      </c>
      <c r="K1081">
        <v>7</v>
      </c>
      <c r="L1081">
        <v>53.333333333333336</v>
      </c>
      <c r="M1081" s="1" t="e">
        <f>VLOOKUP(Tabla18[[#This Row],[COD]],Circuitos[],2,0)</f>
        <v>#N/A</v>
      </c>
    </row>
    <row r="1082" spans="1:13">
      <c r="A1082" s="9" t="str">
        <f>Tabla18[[#This Row],[DIA]]&amp;"-"&amp;Tabla18[[#This Row],[NUM]]</f>
        <v>45829-1114</v>
      </c>
      <c r="B1082">
        <v>45829</v>
      </c>
      <c r="C1082" t="s">
        <v>192</v>
      </c>
      <c r="D1082" t="s">
        <v>13</v>
      </c>
      <c r="E1082" t="s">
        <v>193</v>
      </c>
      <c r="F1082">
        <v>1114</v>
      </c>
      <c r="G1082">
        <v>0.56597222222222221</v>
      </c>
      <c r="H1082">
        <v>0.67708333333333337</v>
      </c>
      <c r="I1082">
        <v>40</v>
      </c>
      <c r="J1082">
        <v>2</v>
      </c>
      <c r="K1082">
        <v>38</v>
      </c>
      <c r="L1082">
        <v>5</v>
      </c>
      <c r="M1082" s="1" t="e">
        <f>VLOOKUP(Tabla18[[#This Row],[COD]],Circuitos[],2,0)</f>
        <v>#N/A</v>
      </c>
    </row>
    <row r="1083" spans="1:13">
      <c r="A1083" s="9" t="str">
        <f>Tabla18[[#This Row],[DIA]]&amp;"-"&amp;Tabla18[[#This Row],[NUM]]</f>
        <v>45829-1862</v>
      </c>
      <c r="B1083">
        <v>45829</v>
      </c>
      <c r="C1083" t="s">
        <v>275</v>
      </c>
      <c r="D1083" t="s">
        <v>13</v>
      </c>
      <c r="E1083" t="s">
        <v>250</v>
      </c>
      <c r="F1083">
        <v>1862</v>
      </c>
      <c r="G1083">
        <v>0.4826388888888889</v>
      </c>
      <c r="H1083">
        <v>0.62847222222222221</v>
      </c>
      <c r="I1083">
        <v>45</v>
      </c>
      <c r="J1083">
        <v>10</v>
      </c>
      <c r="K1083">
        <v>35</v>
      </c>
      <c r="L1083">
        <v>22.222222222222221</v>
      </c>
      <c r="M1083" s="1" t="e">
        <f>VLOOKUP(Tabla18[[#This Row],[COD]],Circuitos[],2,0)</f>
        <v>#N/A</v>
      </c>
    </row>
    <row r="1084" spans="1:13">
      <c r="A1084" s="9" t="str">
        <f>Tabla18[[#This Row],[DIA]]&amp;"-"&amp;Tabla18[[#This Row],[NUM]]</f>
        <v>45829-670</v>
      </c>
      <c r="B1084">
        <v>45829</v>
      </c>
      <c r="C1084" t="s">
        <v>541</v>
      </c>
      <c r="D1084" t="s">
        <v>13</v>
      </c>
      <c r="E1084" t="s">
        <v>250</v>
      </c>
      <c r="F1084">
        <v>670</v>
      </c>
      <c r="G1084">
        <v>0.61458333333333337</v>
      </c>
      <c r="H1084">
        <v>0.71180555555555558</v>
      </c>
      <c r="I1084">
        <v>45</v>
      </c>
      <c r="J1084">
        <v>9</v>
      </c>
      <c r="K1084">
        <v>36</v>
      </c>
      <c r="L1084">
        <v>20</v>
      </c>
      <c r="M1084" s="1" t="e">
        <f>VLOOKUP(Tabla18[[#This Row],[COD]],Circuitos[],2,0)</f>
        <v>#N/A</v>
      </c>
    </row>
    <row r="1085" spans="1:13">
      <c r="A1085" s="9" t="str">
        <f>Tabla18[[#This Row],[DIA]]&amp;"-"&amp;Tabla18[[#This Row],[NUM]]</f>
        <v>45829-597</v>
      </c>
      <c r="B1085">
        <v>45829</v>
      </c>
      <c r="C1085" t="s">
        <v>13</v>
      </c>
      <c r="D1085" t="s">
        <v>201</v>
      </c>
      <c r="E1085" t="s">
        <v>250</v>
      </c>
      <c r="F1085">
        <v>597</v>
      </c>
      <c r="G1085">
        <v>0.37847222222222221</v>
      </c>
      <c r="H1085">
        <v>0.47569444444444442</v>
      </c>
      <c r="I1085">
        <v>45</v>
      </c>
      <c r="J1085">
        <v>44</v>
      </c>
      <c r="K1085">
        <v>1</v>
      </c>
      <c r="L1085">
        <v>97.777777777777771</v>
      </c>
      <c r="M1085" s="1" t="e">
        <f>VLOOKUP(Tabla18[[#This Row],[COD]],Circuitos[],2,0)</f>
        <v>#N/A</v>
      </c>
    </row>
    <row r="1086" spans="1:13">
      <c r="A1086" s="9" t="str">
        <f>Tabla18[[#This Row],[DIA]]&amp;"-"&amp;Tabla18[[#This Row],[NUM]]</f>
        <v>45829-601</v>
      </c>
      <c r="B1086">
        <v>45829</v>
      </c>
      <c r="C1086" t="s">
        <v>13</v>
      </c>
      <c r="D1086" t="s">
        <v>201</v>
      </c>
      <c r="E1086" t="s">
        <v>250</v>
      </c>
      <c r="F1086">
        <v>601</v>
      </c>
      <c r="G1086">
        <v>0.69097222222222221</v>
      </c>
      <c r="H1086">
        <v>0.78819444444444442</v>
      </c>
      <c r="I1086">
        <v>50</v>
      </c>
      <c r="J1086">
        <v>0</v>
      </c>
      <c r="K1086">
        <v>50</v>
      </c>
      <c r="L1086">
        <v>0</v>
      </c>
      <c r="M1086" s="1" t="e">
        <f>VLOOKUP(Tabla18[[#This Row],[COD]],Circuitos[],2,0)</f>
        <v>#N/A</v>
      </c>
    </row>
    <row r="1087" spans="1:13">
      <c r="A1087" s="9" t="str">
        <f>Tabla18[[#This Row],[DIA]]&amp;"-"&amp;Tabla18[[#This Row],[NUM]]</f>
        <v>45829-1355</v>
      </c>
      <c r="B1087">
        <v>45829</v>
      </c>
      <c r="C1087" t="s">
        <v>13</v>
      </c>
      <c r="D1087" t="s">
        <v>392</v>
      </c>
      <c r="E1087" t="s">
        <v>250</v>
      </c>
      <c r="F1087">
        <v>1355</v>
      </c>
      <c r="G1087">
        <v>0.46527777777777779</v>
      </c>
      <c r="H1087">
        <v>0.50347222222222221</v>
      </c>
      <c r="I1087">
        <v>30</v>
      </c>
      <c r="J1087">
        <v>13</v>
      </c>
      <c r="K1087">
        <v>17</v>
      </c>
      <c r="L1087">
        <v>43.333333333333336</v>
      </c>
      <c r="M1087" s="1" t="e">
        <f>VLOOKUP(Tabla18[[#This Row],[COD]],Circuitos[],2,0)</f>
        <v>#N/A</v>
      </c>
    </row>
    <row r="1088" spans="1:13">
      <c r="A1088" s="9" t="str">
        <f>Tabla18[[#This Row],[DIA]]&amp;"-"&amp;Tabla18[[#This Row],[NUM]]</f>
        <v>45829-649</v>
      </c>
      <c r="B1088">
        <v>45829</v>
      </c>
      <c r="C1088" t="s">
        <v>13</v>
      </c>
      <c r="D1088" t="s">
        <v>252</v>
      </c>
      <c r="E1088" t="s">
        <v>250</v>
      </c>
      <c r="F1088">
        <v>649</v>
      </c>
      <c r="G1088">
        <v>0.47916666666666669</v>
      </c>
      <c r="H1088">
        <v>0.57986111111111116</v>
      </c>
      <c r="I1088">
        <v>45</v>
      </c>
      <c r="J1088">
        <v>45</v>
      </c>
      <c r="K1088">
        <v>0</v>
      </c>
      <c r="L1088">
        <v>100</v>
      </c>
      <c r="M1088" s="1" t="e">
        <f>VLOOKUP(Tabla18[[#This Row],[COD]],Circuitos[],2,0)</f>
        <v>#N/A</v>
      </c>
    </row>
    <row r="1089" spans="1:13">
      <c r="A1089" s="9" t="str">
        <f>Tabla18[[#This Row],[DIA]]&amp;"-"&amp;Tabla18[[#This Row],[NUM]]</f>
        <v>45829-1327</v>
      </c>
      <c r="B1089">
        <v>45829</v>
      </c>
      <c r="C1089" t="s">
        <v>13</v>
      </c>
      <c r="D1089" t="s">
        <v>192</v>
      </c>
      <c r="E1089" t="s">
        <v>250</v>
      </c>
      <c r="F1089">
        <v>1327</v>
      </c>
      <c r="G1089">
        <v>0.3611111111111111</v>
      </c>
      <c r="H1089">
        <v>0.47569444444444442</v>
      </c>
      <c r="I1089">
        <v>45</v>
      </c>
      <c r="J1089">
        <v>44</v>
      </c>
      <c r="K1089">
        <v>1</v>
      </c>
      <c r="L1089">
        <v>97.777777777777771</v>
      </c>
      <c r="M1089" s="1" t="e">
        <f>VLOOKUP(Tabla18[[#This Row],[COD]],Circuitos[],2,0)</f>
        <v>#N/A</v>
      </c>
    </row>
    <row r="1090" spans="1:13">
      <c r="A1090" s="9" t="str">
        <f>Tabla18[[#This Row],[DIA]]&amp;"-"&amp;Tabla18[[#This Row],[NUM]]</f>
        <v>45829-1113</v>
      </c>
      <c r="B1090">
        <v>45829</v>
      </c>
      <c r="C1090" t="s">
        <v>13</v>
      </c>
      <c r="D1090" t="s">
        <v>192</v>
      </c>
      <c r="E1090" t="s">
        <v>193</v>
      </c>
      <c r="F1090">
        <v>1113</v>
      </c>
      <c r="G1090">
        <v>0.54513888888888884</v>
      </c>
      <c r="H1090">
        <v>0.65277777777777779</v>
      </c>
      <c r="I1090">
        <v>40</v>
      </c>
      <c r="J1090">
        <v>5</v>
      </c>
      <c r="K1090">
        <v>35</v>
      </c>
      <c r="L1090">
        <v>12.5</v>
      </c>
      <c r="M1090" s="1" t="e">
        <f>VLOOKUP(Tabla18[[#This Row],[COD]],Circuitos[],2,0)</f>
        <v>#N/A</v>
      </c>
    </row>
    <row r="1091" spans="1:13">
      <c r="A1091" s="9" t="str">
        <f>Tabla18[[#This Row],[DIA]]&amp;"-"&amp;Tabla18[[#This Row],[NUM]]</f>
        <v>45829-715</v>
      </c>
      <c r="B1091">
        <v>45829</v>
      </c>
      <c r="C1091" t="s">
        <v>13</v>
      </c>
      <c r="D1091" t="s">
        <v>551</v>
      </c>
      <c r="E1091" t="s">
        <v>250</v>
      </c>
      <c r="F1091">
        <v>715</v>
      </c>
      <c r="G1091">
        <v>0.38194444444444442</v>
      </c>
      <c r="H1091">
        <v>0.44097222222222221</v>
      </c>
      <c r="I1091">
        <v>45</v>
      </c>
      <c r="J1091">
        <v>12</v>
      </c>
      <c r="K1091">
        <v>33</v>
      </c>
      <c r="L1091">
        <v>26.666666666666668</v>
      </c>
      <c r="M1091" s="1" t="e">
        <f>VLOOKUP(Tabla18[[#This Row],[COD]],Circuitos[],2,0)</f>
        <v>#N/A</v>
      </c>
    </row>
    <row r="1092" spans="1:13">
      <c r="A1092" s="9" t="str">
        <f>Tabla18[[#This Row],[DIA]]&amp;"-"&amp;Tabla18[[#This Row],[NUM]]</f>
        <v>45829-6002</v>
      </c>
      <c r="B1092">
        <v>45829</v>
      </c>
      <c r="C1092" t="s">
        <v>13</v>
      </c>
      <c r="D1092" t="s">
        <v>183</v>
      </c>
      <c r="E1092" t="s">
        <v>174</v>
      </c>
      <c r="F1092">
        <v>6002</v>
      </c>
      <c r="G1092">
        <v>0.60069444444444442</v>
      </c>
      <c r="H1092">
        <v>0.85069444444444442</v>
      </c>
      <c r="I1092">
        <v>10</v>
      </c>
      <c r="J1092">
        <v>2</v>
      </c>
      <c r="K1092">
        <v>8</v>
      </c>
      <c r="L1092">
        <v>20</v>
      </c>
      <c r="M1092" s="1" t="str">
        <f>VLOOKUP(Tabla18[[#This Row],[COD]],Circuitos[],2,0)</f>
        <v>Programas de Egipto</v>
      </c>
    </row>
    <row r="1093" spans="1:13">
      <c r="A1093" s="9" t="str">
        <f>Tabla18[[#This Row],[DIA]]&amp;"-"&amp;Tabla18[[#This Row],[NUM]]</f>
        <v>45829-416</v>
      </c>
      <c r="B1093">
        <v>45829</v>
      </c>
      <c r="C1093" t="s">
        <v>13</v>
      </c>
      <c r="D1093" t="s">
        <v>358</v>
      </c>
      <c r="E1093" t="s">
        <v>528</v>
      </c>
      <c r="F1093">
        <v>416</v>
      </c>
      <c r="G1093">
        <v>0.52083333333333337</v>
      </c>
      <c r="H1093">
        <v>0.72222222222222221</v>
      </c>
      <c r="I1093">
        <v>35</v>
      </c>
      <c r="J1093">
        <v>0</v>
      </c>
      <c r="K1093">
        <v>35</v>
      </c>
      <c r="L1093">
        <v>0</v>
      </c>
      <c r="M1093" s="1" t="e">
        <f>VLOOKUP(Tabla18[[#This Row],[COD]],Circuitos[],2,0)</f>
        <v>#N/A</v>
      </c>
    </row>
    <row r="1094" spans="1:13">
      <c r="A1094" s="9" t="str">
        <f>Tabla18[[#This Row],[DIA]]&amp;"-"&amp;Tabla18[[#This Row],[NUM]]</f>
        <v>45829-809</v>
      </c>
      <c r="B1094">
        <v>45829</v>
      </c>
      <c r="C1094" t="s">
        <v>13</v>
      </c>
      <c r="D1094" t="s">
        <v>236</v>
      </c>
      <c r="E1094" t="s">
        <v>250</v>
      </c>
      <c r="F1094">
        <v>809</v>
      </c>
      <c r="G1094">
        <v>0.49652777777777779</v>
      </c>
      <c r="H1094">
        <v>0.61805555555555558</v>
      </c>
      <c r="I1094">
        <v>45</v>
      </c>
      <c r="J1094">
        <v>45</v>
      </c>
      <c r="K1094">
        <v>0</v>
      </c>
      <c r="L1094">
        <v>100</v>
      </c>
      <c r="M1094" s="1" t="e">
        <f>VLOOKUP(Tabla18[[#This Row],[COD]],Circuitos[],2,0)</f>
        <v>#N/A</v>
      </c>
    </row>
    <row r="1095" spans="1:13">
      <c r="A1095" s="9" t="str">
        <f>Tabla18[[#This Row],[DIA]]&amp;"-"&amp;Tabla18[[#This Row],[NUM]]</f>
        <v>45829-857</v>
      </c>
      <c r="B1095">
        <v>45829</v>
      </c>
      <c r="C1095" t="s">
        <v>13</v>
      </c>
      <c r="D1095" t="s">
        <v>530</v>
      </c>
      <c r="E1095" t="s">
        <v>531</v>
      </c>
      <c r="F1095">
        <v>857</v>
      </c>
      <c r="G1095">
        <v>0.63888888888888884</v>
      </c>
      <c r="H1095">
        <v>0.75694444444444442</v>
      </c>
      <c r="I1095">
        <v>31</v>
      </c>
      <c r="J1095">
        <v>0</v>
      </c>
      <c r="K1095">
        <v>31</v>
      </c>
      <c r="L1095">
        <v>0</v>
      </c>
      <c r="M1095" s="1" t="e">
        <f>VLOOKUP(Tabla18[[#This Row],[COD]],Circuitos[],2,0)</f>
        <v>#N/A</v>
      </c>
    </row>
    <row r="1096" spans="1:13">
      <c r="A1096" s="9" t="str">
        <f>Tabla18[[#This Row],[DIA]]&amp;"-"&amp;Tabla18[[#This Row],[NUM]]</f>
        <v>45829-1832</v>
      </c>
      <c r="B1096">
        <v>45829</v>
      </c>
      <c r="C1096" t="s">
        <v>234</v>
      </c>
      <c r="D1096" t="s">
        <v>13</v>
      </c>
      <c r="E1096" t="s">
        <v>250</v>
      </c>
      <c r="F1096">
        <v>1832</v>
      </c>
      <c r="G1096">
        <v>0.61805555555555558</v>
      </c>
      <c r="H1096">
        <v>0.73263888888888884</v>
      </c>
      <c r="I1096">
        <v>45</v>
      </c>
      <c r="J1096">
        <v>45</v>
      </c>
      <c r="K1096">
        <v>0</v>
      </c>
      <c r="L1096">
        <v>100</v>
      </c>
      <c r="M1096" s="1" t="e">
        <f>VLOOKUP(Tabla18[[#This Row],[COD]],Circuitos[],2,0)</f>
        <v>#N/A</v>
      </c>
    </row>
    <row r="1097" spans="1:13">
      <c r="A1097" s="9" t="str">
        <f>Tabla18[[#This Row],[DIA]]&amp;"-"&amp;Tabla18[[#This Row],[NUM]]</f>
        <v>45829-415</v>
      </c>
      <c r="B1097">
        <v>45829</v>
      </c>
      <c r="C1097" t="s">
        <v>358</v>
      </c>
      <c r="D1097" t="s">
        <v>13</v>
      </c>
      <c r="E1097" t="s">
        <v>528</v>
      </c>
      <c r="F1097">
        <v>415</v>
      </c>
      <c r="G1097">
        <v>0.34722222222222221</v>
      </c>
      <c r="H1097">
        <v>0.47569444444444442</v>
      </c>
      <c r="I1097">
        <v>35</v>
      </c>
      <c r="J1097">
        <v>0</v>
      </c>
      <c r="K1097">
        <v>35</v>
      </c>
      <c r="L1097">
        <v>0</v>
      </c>
      <c r="M1097" s="1" t="e">
        <f>VLOOKUP(Tabla18[[#This Row],[COD]],Circuitos[],2,0)</f>
        <v>#N/A</v>
      </c>
    </row>
    <row r="1098" spans="1:13">
      <c r="A1098" s="9" t="str">
        <f>Tabla18[[#This Row],[DIA]]&amp;"-"&amp;Tabla18[[#This Row],[NUM]]</f>
        <v>45829-1788</v>
      </c>
      <c r="B1098">
        <v>45829</v>
      </c>
      <c r="C1098" t="s">
        <v>261</v>
      </c>
      <c r="D1098" t="s">
        <v>252</v>
      </c>
      <c r="E1098" t="s">
        <v>272</v>
      </c>
      <c r="F1098">
        <v>1788</v>
      </c>
      <c r="G1098">
        <v>0.67361111111111116</v>
      </c>
      <c r="H1098">
        <v>0.72569444444444442</v>
      </c>
      <c r="I1098">
        <v>15</v>
      </c>
      <c r="J1098">
        <v>0</v>
      </c>
      <c r="K1098">
        <v>15</v>
      </c>
      <c r="L1098">
        <v>0</v>
      </c>
      <c r="M1098" s="1" t="e">
        <f>VLOOKUP(Tabla18[[#This Row],[COD]],Circuitos[],2,0)</f>
        <v>#N/A</v>
      </c>
    </row>
    <row r="1099" spans="1:13">
      <c r="A1099" s="9" t="str">
        <f>Tabla18[[#This Row],[DIA]]&amp;"-"&amp;Tabla18[[#This Row],[NUM]]</f>
        <v>45829-1794</v>
      </c>
      <c r="B1099">
        <v>45829</v>
      </c>
      <c r="C1099" t="s">
        <v>261</v>
      </c>
      <c r="D1099" t="s">
        <v>252</v>
      </c>
      <c r="E1099" t="s">
        <v>272</v>
      </c>
      <c r="F1099">
        <v>1794</v>
      </c>
      <c r="G1099">
        <v>0.79513888888888884</v>
      </c>
      <c r="H1099">
        <v>0.84722222222222221</v>
      </c>
      <c r="I1099">
        <v>15</v>
      </c>
      <c r="J1099">
        <v>8</v>
      </c>
      <c r="K1099">
        <v>7</v>
      </c>
      <c r="L1099">
        <v>53.333333333333336</v>
      </c>
      <c r="M1099" s="1" t="e">
        <f>VLOOKUP(Tabla18[[#This Row],[COD]],Circuitos[],2,0)</f>
        <v>#N/A</v>
      </c>
    </row>
    <row r="1100" spans="1:13">
      <c r="A1100" s="9" t="str">
        <f>Tabla18[[#This Row],[DIA]]&amp;"-"&amp;Tabla18[[#This Row],[NUM]]</f>
        <v>45829-709</v>
      </c>
      <c r="B1100">
        <v>45829</v>
      </c>
      <c r="C1100" t="s">
        <v>153</v>
      </c>
      <c r="D1100" t="s">
        <v>13</v>
      </c>
      <c r="E1100" t="s">
        <v>498</v>
      </c>
      <c r="F1100">
        <v>709</v>
      </c>
      <c r="G1100">
        <v>0.99930555555555556</v>
      </c>
      <c r="H1100">
        <v>0.3611111111111111</v>
      </c>
      <c r="I1100">
        <v>27</v>
      </c>
      <c r="J1100">
        <v>24</v>
      </c>
      <c r="K1100">
        <v>3</v>
      </c>
      <c r="L1100">
        <v>88.888888888888886</v>
      </c>
      <c r="M1100" s="1" t="e">
        <f>VLOOKUP(Tabla18[[#This Row],[COD]],Circuitos[],2,0)</f>
        <v>#N/A</v>
      </c>
    </row>
    <row r="1101" spans="1:13">
      <c r="A1101" s="9" t="str">
        <f>Tabla18[[#This Row],[DIA]]&amp;"-"&amp;Tabla18[[#This Row],[NUM]]</f>
        <v>45829-1852</v>
      </c>
      <c r="B1101">
        <v>45829</v>
      </c>
      <c r="C1101" t="s">
        <v>241</v>
      </c>
      <c r="D1101" t="s">
        <v>13</v>
      </c>
      <c r="E1101" t="s">
        <v>250</v>
      </c>
      <c r="F1101">
        <v>1852</v>
      </c>
      <c r="G1101">
        <v>0.54861111111111116</v>
      </c>
      <c r="H1101">
        <v>0.67361111111111116</v>
      </c>
      <c r="I1101">
        <v>30</v>
      </c>
      <c r="J1101">
        <v>0</v>
      </c>
      <c r="K1101">
        <v>30</v>
      </c>
      <c r="L1101">
        <v>0</v>
      </c>
      <c r="M1101" s="1" t="e">
        <f>VLOOKUP(Tabla18[[#This Row],[COD]],Circuitos[],2,0)</f>
        <v>#N/A</v>
      </c>
    </row>
    <row r="1102" spans="1:13">
      <c r="A1102" s="9" t="str">
        <f>Tabla18[[#This Row],[DIA]]&amp;"-"&amp;Tabla18[[#This Row],[NUM]]</f>
        <v>45829-858</v>
      </c>
      <c r="B1102">
        <v>45829</v>
      </c>
      <c r="C1102" t="s">
        <v>530</v>
      </c>
      <c r="D1102" t="s">
        <v>13</v>
      </c>
      <c r="E1102" t="s">
        <v>531</v>
      </c>
      <c r="F1102">
        <v>858</v>
      </c>
      <c r="G1102">
        <v>0.86805555555555558</v>
      </c>
      <c r="H1102">
        <v>0.625</v>
      </c>
      <c r="I1102">
        <v>31</v>
      </c>
      <c r="J1102">
        <v>0</v>
      </c>
      <c r="K1102">
        <v>31</v>
      </c>
      <c r="L1102">
        <v>0</v>
      </c>
      <c r="M1102" s="1" t="e">
        <f>VLOOKUP(Tabla18[[#This Row],[COD]],Circuitos[],2,0)</f>
        <v>#N/A</v>
      </c>
    </row>
    <row r="1103" spans="1:13">
      <c r="A1103" s="9" t="str">
        <f>Tabla18[[#This Row],[DIA]]&amp;"-"&amp;Tabla18[[#This Row],[NUM]]</f>
        <v>45829-585</v>
      </c>
      <c r="B1103">
        <v>45829</v>
      </c>
      <c r="C1103" t="s">
        <v>336</v>
      </c>
      <c r="D1103" t="s">
        <v>252</v>
      </c>
      <c r="E1103" t="s">
        <v>272</v>
      </c>
      <c r="F1103">
        <v>585</v>
      </c>
      <c r="G1103">
        <v>0.47916666666666669</v>
      </c>
      <c r="H1103">
        <v>0.53819444444444442</v>
      </c>
      <c r="I1103">
        <v>36</v>
      </c>
      <c r="J1103">
        <v>0</v>
      </c>
      <c r="K1103">
        <v>36</v>
      </c>
      <c r="L1103">
        <v>0</v>
      </c>
      <c r="M1103" s="1" t="e">
        <f>VLOOKUP(Tabla18[[#This Row],[COD]],Circuitos[],2,0)</f>
        <v>#N/A</v>
      </c>
    </row>
    <row r="1104" spans="1:13">
      <c r="A1104" s="9" t="str">
        <f>Tabla18[[#This Row],[DIA]]&amp;"-"&amp;Tabla18[[#This Row],[NUM]]</f>
        <v>45830-1304</v>
      </c>
      <c r="B1104">
        <v>45830</v>
      </c>
      <c r="C1104" t="s">
        <v>33</v>
      </c>
      <c r="D1104" t="s">
        <v>147</v>
      </c>
      <c r="E1104" t="s">
        <v>181</v>
      </c>
      <c r="F1104">
        <v>1304</v>
      </c>
      <c r="G1104">
        <v>0.5</v>
      </c>
      <c r="H1104">
        <v>0.72569444444444442</v>
      </c>
      <c r="I1104">
        <v>12</v>
      </c>
      <c r="J1104">
        <v>10</v>
      </c>
      <c r="K1104">
        <v>2</v>
      </c>
      <c r="L1104">
        <v>83.333333333333329</v>
      </c>
      <c r="M1104" s="1" t="e">
        <f>VLOOKUP(Tabla18[[#This Row],[COD]],Circuitos[],2,0)</f>
        <v>#N/A</v>
      </c>
    </row>
    <row r="1105" spans="1:13">
      <c r="A1105" s="9" t="str">
        <f>Tabla18[[#This Row],[DIA]]&amp;"-"&amp;Tabla18[[#This Row],[NUM]]</f>
        <v>45830-107</v>
      </c>
      <c r="B1105">
        <v>45830</v>
      </c>
      <c r="C1105" t="s">
        <v>354</v>
      </c>
      <c r="D1105" t="s">
        <v>36</v>
      </c>
      <c r="E1105" t="s">
        <v>355</v>
      </c>
      <c r="F1105">
        <v>107</v>
      </c>
      <c r="G1105">
        <v>0.48958333333333331</v>
      </c>
      <c r="H1105">
        <v>0.64930555555555558</v>
      </c>
      <c r="I1105">
        <v>12</v>
      </c>
      <c r="J1105">
        <v>0</v>
      </c>
      <c r="K1105">
        <v>12</v>
      </c>
      <c r="L1105">
        <v>0</v>
      </c>
      <c r="M1105" s="1" t="e">
        <f>VLOOKUP(Tabla18[[#This Row],[COD]],Circuitos[],2,0)</f>
        <v>#N/A</v>
      </c>
    </row>
    <row r="1106" spans="1:13">
      <c r="A1106" s="9" t="str">
        <f>Tabla18[[#This Row],[DIA]]&amp;"-"&amp;Tabla18[[#This Row],[NUM]]</f>
        <v>45830-109</v>
      </c>
      <c r="B1106">
        <v>45830</v>
      </c>
      <c r="C1106" t="s">
        <v>354</v>
      </c>
      <c r="D1106" t="s">
        <v>13</v>
      </c>
      <c r="E1106" t="s">
        <v>355</v>
      </c>
      <c r="F1106">
        <v>109</v>
      </c>
      <c r="G1106">
        <v>0.44444444444444442</v>
      </c>
      <c r="H1106">
        <v>0.64236111111111116</v>
      </c>
      <c r="I1106">
        <v>30</v>
      </c>
      <c r="J1106">
        <v>0</v>
      </c>
      <c r="K1106">
        <v>30</v>
      </c>
      <c r="L1106">
        <v>0</v>
      </c>
      <c r="M1106" s="1" t="e">
        <f>VLOOKUP(Tabla18[[#This Row],[COD]],Circuitos[],2,0)</f>
        <v>#N/A</v>
      </c>
    </row>
    <row r="1107" spans="1:13">
      <c r="A1107" s="9" t="str">
        <f>Tabla18[[#This Row],[DIA]]&amp;"-"&amp;Tabla18[[#This Row],[NUM]]</f>
        <v>45830-1792</v>
      </c>
      <c r="B1107">
        <v>45830</v>
      </c>
      <c r="C1107" t="s">
        <v>417</v>
      </c>
      <c r="D1107" t="s">
        <v>13</v>
      </c>
      <c r="E1107" t="s">
        <v>250</v>
      </c>
      <c r="F1107">
        <v>1792</v>
      </c>
      <c r="G1107">
        <v>0.50694444444444442</v>
      </c>
      <c r="H1107">
        <v>0.61805555555555558</v>
      </c>
      <c r="I1107">
        <v>45</v>
      </c>
      <c r="J1107">
        <v>13</v>
      </c>
      <c r="K1107">
        <v>32</v>
      </c>
      <c r="L1107">
        <v>28.888888888888889</v>
      </c>
      <c r="M1107" s="1" t="e">
        <f>VLOOKUP(Tabla18[[#This Row],[COD]],Circuitos[],2,0)</f>
        <v>#N/A</v>
      </c>
    </row>
    <row r="1108" spans="1:13">
      <c r="A1108" s="9" t="str">
        <f>Tabla18[[#This Row],[DIA]]&amp;"-"&amp;Tabla18[[#This Row],[NUM]]</f>
        <v>45830-108</v>
      </c>
      <c r="B1108">
        <v>45830</v>
      </c>
      <c r="C1108" t="s">
        <v>36</v>
      </c>
      <c r="D1108" t="s">
        <v>354</v>
      </c>
      <c r="E1108" t="s">
        <v>355</v>
      </c>
      <c r="F1108">
        <v>108</v>
      </c>
      <c r="G1108">
        <v>0.69097222222222221</v>
      </c>
      <c r="H1108">
        <v>0.91666666666666663</v>
      </c>
      <c r="I1108">
        <v>12</v>
      </c>
      <c r="J1108">
        <v>0</v>
      </c>
      <c r="K1108">
        <v>12</v>
      </c>
      <c r="L1108">
        <v>0</v>
      </c>
      <c r="M1108" s="1" t="e">
        <f>VLOOKUP(Tabla18[[#This Row],[COD]],Circuitos[],2,0)</f>
        <v>#N/A</v>
      </c>
    </row>
    <row r="1109" spans="1:13">
      <c r="A1109" s="9" t="str">
        <f>Tabla18[[#This Row],[DIA]]&amp;"-"&amp;Tabla18[[#This Row],[NUM]]</f>
        <v>45830-1854</v>
      </c>
      <c r="B1109">
        <v>45830</v>
      </c>
      <c r="C1109" t="s">
        <v>36</v>
      </c>
      <c r="D1109" t="s">
        <v>147</v>
      </c>
      <c r="E1109" t="s">
        <v>181</v>
      </c>
      <c r="F1109">
        <v>1854</v>
      </c>
      <c r="G1109">
        <v>0.5</v>
      </c>
      <c r="H1109">
        <v>0.69097222222222221</v>
      </c>
      <c r="I1109">
        <v>16</v>
      </c>
      <c r="J1109">
        <v>15</v>
      </c>
      <c r="K1109">
        <v>1</v>
      </c>
      <c r="L1109">
        <v>93.75</v>
      </c>
      <c r="M1109" s="1" t="e">
        <f>VLOOKUP(Tabla18[[#This Row],[COD]],Circuitos[],2,0)</f>
        <v>#N/A</v>
      </c>
    </row>
    <row r="1110" spans="1:13">
      <c r="A1110" s="9" t="str">
        <f>Tabla18[[#This Row],[DIA]]&amp;"-"&amp;Tabla18[[#This Row],[NUM]]</f>
        <v>45830-787</v>
      </c>
      <c r="B1110">
        <v>45830</v>
      </c>
      <c r="C1110" t="s">
        <v>36</v>
      </c>
      <c r="D1110" t="s">
        <v>358</v>
      </c>
      <c r="E1110" t="s">
        <v>278</v>
      </c>
      <c r="F1110">
        <v>787</v>
      </c>
      <c r="G1110">
        <v>0.62847222222222221</v>
      </c>
      <c r="H1110">
        <v>0.80902777777777779</v>
      </c>
      <c r="I1110">
        <v>45</v>
      </c>
      <c r="J1110">
        <v>11</v>
      </c>
      <c r="K1110">
        <v>34</v>
      </c>
      <c r="L1110">
        <v>24.444444444444443</v>
      </c>
      <c r="M1110" s="1" t="str">
        <f>VLOOKUP(Tabla18[[#This Row],[COD]],Circuitos[],2,0)</f>
        <v>Rumania, Transilvania, Cárpatos y Bucovina</v>
      </c>
    </row>
    <row r="1111" spans="1:13">
      <c r="A1111" s="9" t="str">
        <f>Tabla18[[#This Row],[DIA]]&amp;"-"&amp;Tabla18[[#This Row],[NUM]]</f>
        <v>45830-438</v>
      </c>
      <c r="B1111">
        <v>45830</v>
      </c>
      <c r="C1111" t="s">
        <v>36</v>
      </c>
      <c r="D1111" t="s">
        <v>394</v>
      </c>
      <c r="E1111" t="s">
        <v>395</v>
      </c>
      <c r="F1111">
        <v>438</v>
      </c>
      <c r="G1111">
        <v>0.55902777777777779</v>
      </c>
      <c r="H1111">
        <v>0.68402777777777779</v>
      </c>
      <c r="I1111">
        <v>24</v>
      </c>
      <c r="J1111">
        <v>8</v>
      </c>
      <c r="K1111">
        <v>16</v>
      </c>
      <c r="L1111">
        <v>33.333333333333336</v>
      </c>
      <c r="M1111" s="1" t="e">
        <f>VLOOKUP(Tabla18[[#This Row],[COD]],Circuitos[],2,0)</f>
        <v>#N/A</v>
      </c>
    </row>
    <row r="1112" spans="1:13">
      <c r="A1112" s="9" t="str">
        <f>Tabla18[[#This Row],[DIA]]&amp;"-"&amp;Tabla18[[#This Row],[NUM]]</f>
        <v>45830-1318</v>
      </c>
      <c r="B1112">
        <v>45830</v>
      </c>
      <c r="C1112" t="s">
        <v>37</v>
      </c>
      <c r="D1112" t="s">
        <v>147</v>
      </c>
      <c r="E1112" t="s">
        <v>181</v>
      </c>
      <c r="F1112">
        <v>1318</v>
      </c>
      <c r="G1112">
        <v>0.76736111111111116</v>
      </c>
      <c r="H1112">
        <v>0.97916666666666663</v>
      </c>
      <c r="I1112">
        <v>20</v>
      </c>
      <c r="J1112">
        <v>13</v>
      </c>
      <c r="K1112">
        <v>7</v>
      </c>
      <c r="L1112">
        <v>65</v>
      </c>
      <c r="M1112" s="1" t="e">
        <f>VLOOKUP(Tabla18[[#This Row],[COD]],Circuitos[],2,0)</f>
        <v>#N/A</v>
      </c>
    </row>
    <row r="1113" spans="1:13">
      <c r="A1113" s="9" t="str">
        <f>Tabla18[[#This Row],[DIA]]&amp;"-"&amp;Tabla18[[#This Row],[NUM]]</f>
        <v>45830-872</v>
      </c>
      <c r="B1113">
        <v>45830</v>
      </c>
      <c r="C1113" t="s">
        <v>223</v>
      </c>
      <c r="D1113" t="s">
        <v>13</v>
      </c>
      <c r="E1113" t="s">
        <v>250</v>
      </c>
      <c r="F1113">
        <v>872</v>
      </c>
      <c r="G1113">
        <v>0.64930555555555558</v>
      </c>
      <c r="H1113">
        <v>0.78819444444444442</v>
      </c>
      <c r="I1113">
        <v>40</v>
      </c>
      <c r="J1113">
        <v>40</v>
      </c>
      <c r="K1113">
        <v>0</v>
      </c>
      <c r="L1113">
        <v>100</v>
      </c>
      <c r="M1113" s="1" t="e">
        <f>VLOOKUP(Tabla18[[#This Row],[COD]],Circuitos[],2,0)</f>
        <v>#N/A</v>
      </c>
    </row>
    <row r="1114" spans="1:13">
      <c r="A1114" s="9" t="str">
        <f>Tabla18[[#This Row],[DIA]]&amp;"-"&amp;Tabla18[[#This Row],[NUM]]</f>
        <v>45830-776</v>
      </c>
      <c r="B1114">
        <v>45830</v>
      </c>
      <c r="C1114" t="s">
        <v>209</v>
      </c>
      <c r="D1114" t="s">
        <v>36</v>
      </c>
      <c r="E1114" t="s">
        <v>278</v>
      </c>
      <c r="F1114">
        <v>776</v>
      </c>
      <c r="G1114">
        <v>0.4861111111111111</v>
      </c>
      <c r="H1114">
        <v>0.58680555555555558</v>
      </c>
      <c r="I1114">
        <v>45</v>
      </c>
      <c r="J1114">
        <v>6</v>
      </c>
      <c r="K1114">
        <v>39</v>
      </c>
      <c r="L1114">
        <v>13.333333333333334</v>
      </c>
      <c r="M1114" s="1" t="e">
        <f>VLOOKUP(Tabla18[[#This Row],[COD]],Circuitos[],2,0)</f>
        <v>#N/A</v>
      </c>
    </row>
    <row r="1115" spans="1:13">
      <c r="A1115" s="9" t="str">
        <f>Tabla18[[#This Row],[DIA]]&amp;"-"&amp;Tabla18[[#This Row],[NUM]]</f>
        <v>45830-650</v>
      </c>
      <c r="B1115">
        <v>45830</v>
      </c>
      <c r="C1115" t="s">
        <v>252</v>
      </c>
      <c r="D1115" t="s">
        <v>13</v>
      </c>
      <c r="E1115" t="s">
        <v>250</v>
      </c>
      <c r="F1115">
        <v>650</v>
      </c>
      <c r="G1115">
        <v>0.61458333333333337</v>
      </c>
      <c r="H1115">
        <v>0.72222222222222221</v>
      </c>
      <c r="I1115">
        <v>50</v>
      </c>
      <c r="J1115">
        <v>0</v>
      </c>
      <c r="K1115">
        <v>50</v>
      </c>
      <c r="L1115">
        <v>0</v>
      </c>
      <c r="M1115" s="1" t="e">
        <f>VLOOKUP(Tabla18[[#This Row],[COD]],Circuitos[],2,0)</f>
        <v>#N/A</v>
      </c>
    </row>
    <row r="1116" spans="1:13">
      <c r="A1116" s="9" t="str">
        <f>Tabla18[[#This Row],[DIA]]&amp;"-"&amp;Tabla18[[#This Row],[NUM]]</f>
        <v>45830-690</v>
      </c>
      <c r="B1116">
        <v>45830</v>
      </c>
      <c r="C1116" t="s">
        <v>545</v>
      </c>
      <c r="D1116" t="s">
        <v>13</v>
      </c>
      <c r="E1116" t="s">
        <v>250</v>
      </c>
      <c r="F1116">
        <v>690</v>
      </c>
      <c r="G1116">
        <v>0.84722222222222221</v>
      </c>
      <c r="H1116">
        <v>0.95138888888888884</v>
      </c>
      <c r="I1116">
        <v>45</v>
      </c>
      <c r="J1116">
        <v>19</v>
      </c>
      <c r="K1116">
        <v>26</v>
      </c>
      <c r="L1116">
        <v>42.222222222222221</v>
      </c>
      <c r="M1116" s="1" t="e">
        <f>VLOOKUP(Tabla18[[#This Row],[COD]],Circuitos[],2,0)</f>
        <v>#N/A</v>
      </c>
    </row>
    <row r="1117" spans="1:13">
      <c r="A1117" s="9" t="str">
        <f>Tabla18[[#This Row],[DIA]]&amp;"-"&amp;Tabla18[[#This Row],[NUM]]</f>
        <v>45830-1146</v>
      </c>
      <c r="B1117">
        <v>45830</v>
      </c>
      <c r="C1117" t="s">
        <v>192</v>
      </c>
      <c r="D1117" t="s">
        <v>37</v>
      </c>
      <c r="E1117" t="s">
        <v>193</v>
      </c>
      <c r="F1117">
        <v>1146</v>
      </c>
      <c r="G1117">
        <v>0.86111111111111116</v>
      </c>
      <c r="H1117">
        <v>0.95138888888888884</v>
      </c>
      <c r="I1117">
        <v>12</v>
      </c>
      <c r="J1117">
        <v>12</v>
      </c>
      <c r="K1117">
        <v>0</v>
      </c>
      <c r="L1117">
        <v>100</v>
      </c>
      <c r="M1117" s="1" t="e">
        <f>VLOOKUP(Tabla18[[#This Row],[COD]],Circuitos[],2,0)</f>
        <v>#N/A</v>
      </c>
    </row>
    <row r="1118" spans="1:13">
      <c r="A1118" s="9" t="str">
        <f>Tabla18[[#This Row],[DIA]]&amp;"-"&amp;Tabla18[[#This Row],[NUM]]</f>
        <v>45830-1328</v>
      </c>
      <c r="B1118">
        <v>45830</v>
      </c>
      <c r="C1118" t="s">
        <v>192</v>
      </c>
      <c r="D1118" t="s">
        <v>13</v>
      </c>
      <c r="E1118" t="s">
        <v>250</v>
      </c>
      <c r="F1118">
        <v>1328</v>
      </c>
      <c r="G1118">
        <v>0.50694444444444442</v>
      </c>
      <c r="H1118">
        <v>0.625</v>
      </c>
      <c r="I1118">
        <v>45</v>
      </c>
      <c r="J1118">
        <v>18</v>
      </c>
      <c r="K1118">
        <v>27</v>
      </c>
      <c r="L1118">
        <v>40</v>
      </c>
      <c r="M1118" s="1" t="e">
        <f>VLOOKUP(Tabla18[[#This Row],[COD]],Circuitos[],2,0)</f>
        <v>#N/A</v>
      </c>
    </row>
    <row r="1119" spans="1:13">
      <c r="A1119" s="9" t="str">
        <f>Tabla18[[#This Row],[DIA]]&amp;"-"&amp;Tabla18[[#This Row],[NUM]]</f>
        <v>45830-1305</v>
      </c>
      <c r="B1119">
        <v>45830</v>
      </c>
      <c r="C1119" t="s">
        <v>147</v>
      </c>
      <c r="D1119" t="s">
        <v>33</v>
      </c>
      <c r="E1119" t="s">
        <v>181</v>
      </c>
      <c r="F1119">
        <v>1305</v>
      </c>
      <c r="G1119">
        <v>0.55208333333333337</v>
      </c>
      <c r="H1119">
        <v>0.70833333333333337</v>
      </c>
      <c r="I1119">
        <v>12</v>
      </c>
      <c r="J1119">
        <v>12</v>
      </c>
      <c r="K1119">
        <v>0</v>
      </c>
      <c r="L1119">
        <v>100</v>
      </c>
      <c r="M1119" s="1" t="e">
        <f>VLOOKUP(Tabla18[[#This Row],[COD]],Circuitos[],2,0)</f>
        <v>#N/A</v>
      </c>
    </row>
    <row r="1120" spans="1:13">
      <c r="A1120" s="9" t="str">
        <f>Tabla18[[#This Row],[DIA]]&amp;"-"&amp;Tabla18[[#This Row],[NUM]]</f>
        <v>45830-2020</v>
      </c>
      <c r="B1120">
        <v>45830</v>
      </c>
      <c r="C1120" t="s">
        <v>147</v>
      </c>
      <c r="D1120" t="s">
        <v>180</v>
      </c>
      <c r="E1120" t="s">
        <v>181</v>
      </c>
      <c r="F1120">
        <v>2020</v>
      </c>
      <c r="G1120">
        <v>0.76736111111111116</v>
      </c>
      <c r="H1120">
        <v>0.82986111111111116</v>
      </c>
      <c r="I1120">
        <v>78</v>
      </c>
      <c r="J1120">
        <v>46</v>
      </c>
      <c r="K1120">
        <v>32</v>
      </c>
      <c r="L1120">
        <v>58.974358974358971</v>
      </c>
      <c r="M1120" s="1" t="e">
        <f>VLOOKUP(Tabla18[[#This Row],[COD]],Circuitos[],2,0)</f>
        <v>#N/A</v>
      </c>
    </row>
    <row r="1121" spans="1:13">
      <c r="A1121" s="9" t="str">
        <f>Tabla18[[#This Row],[DIA]]&amp;"-"&amp;Tabla18[[#This Row],[NUM]]</f>
        <v>45830-2022</v>
      </c>
      <c r="B1121">
        <v>45830</v>
      </c>
      <c r="C1121" t="s">
        <v>147</v>
      </c>
      <c r="D1121" t="s">
        <v>180</v>
      </c>
      <c r="E1121" t="s">
        <v>181</v>
      </c>
      <c r="F1121">
        <v>2022</v>
      </c>
      <c r="G1121">
        <v>0.83680555555555558</v>
      </c>
      <c r="H1121">
        <v>0.90277777777777779</v>
      </c>
      <c r="I1121">
        <v>12</v>
      </c>
      <c r="J1121">
        <v>10</v>
      </c>
      <c r="K1121">
        <v>2</v>
      </c>
      <c r="L1121">
        <v>83.333333333333329</v>
      </c>
      <c r="M1121" s="1" t="e">
        <f>VLOOKUP(Tabla18[[#This Row],[COD]],Circuitos[],2,0)</f>
        <v>#N/A</v>
      </c>
    </row>
    <row r="1122" spans="1:13">
      <c r="A1122" s="9" t="str">
        <f>Tabla18[[#This Row],[DIA]]&amp;"-"&amp;Tabla18[[#This Row],[NUM]]</f>
        <v>45830-1855</v>
      </c>
      <c r="B1122">
        <v>45830</v>
      </c>
      <c r="C1122" t="s">
        <v>147</v>
      </c>
      <c r="D1122" t="s">
        <v>36</v>
      </c>
      <c r="E1122" t="s">
        <v>181</v>
      </c>
      <c r="F1122">
        <v>1855</v>
      </c>
      <c r="G1122">
        <v>0.59722222222222221</v>
      </c>
      <c r="H1122">
        <v>0.71180555555555558</v>
      </c>
      <c r="I1122">
        <v>12</v>
      </c>
      <c r="J1122">
        <v>12</v>
      </c>
      <c r="K1122">
        <v>0</v>
      </c>
      <c r="L1122">
        <v>100</v>
      </c>
      <c r="M1122" s="1" t="e">
        <f>VLOOKUP(Tabla18[[#This Row],[COD]],Circuitos[],2,0)</f>
        <v>#N/A</v>
      </c>
    </row>
    <row r="1123" spans="1:13">
      <c r="A1123" s="9" t="str">
        <f>Tabla18[[#This Row],[DIA]]&amp;"-"&amp;Tabla18[[#This Row],[NUM]]</f>
        <v>45830-1317</v>
      </c>
      <c r="B1123">
        <v>45830</v>
      </c>
      <c r="C1123" t="s">
        <v>147</v>
      </c>
      <c r="D1123" t="s">
        <v>37</v>
      </c>
      <c r="E1123" t="s">
        <v>181</v>
      </c>
      <c r="F1123">
        <v>1317</v>
      </c>
      <c r="G1123">
        <v>0.58680555555555558</v>
      </c>
      <c r="H1123">
        <v>0.72569444444444442</v>
      </c>
      <c r="I1123">
        <v>26</v>
      </c>
      <c r="J1123">
        <v>25</v>
      </c>
      <c r="K1123">
        <v>1</v>
      </c>
      <c r="L1123">
        <v>96.15384615384616</v>
      </c>
      <c r="M1123" s="1" t="e">
        <f>VLOOKUP(Tabla18[[#This Row],[COD]],Circuitos[],2,0)</f>
        <v>#N/A</v>
      </c>
    </row>
    <row r="1124" spans="1:13">
      <c r="A1124" s="9" t="str">
        <f>Tabla18[[#This Row],[DIA]]&amp;"-"&amp;Tabla18[[#This Row],[NUM]]</f>
        <v>45830-1859</v>
      </c>
      <c r="B1124">
        <v>45830</v>
      </c>
      <c r="C1124" t="s">
        <v>147</v>
      </c>
      <c r="D1124" t="s">
        <v>13</v>
      </c>
      <c r="E1124" t="s">
        <v>181</v>
      </c>
      <c r="F1124">
        <v>1859</v>
      </c>
      <c r="G1124">
        <v>0.55208333333333337</v>
      </c>
      <c r="H1124">
        <v>0.70138888888888884</v>
      </c>
      <c r="I1124">
        <v>50</v>
      </c>
      <c r="J1124">
        <v>39</v>
      </c>
      <c r="K1124">
        <v>11</v>
      </c>
      <c r="L1124">
        <v>78</v>
      </c>
      <c r="M1124" s="1" t="e">
        <f>VLOOKUP(Tabla18[[#This Row],[COD]],Circuitos[],2,0)</f>
        <v>#N/A</v>
      </c>
    </row>
    <row r="1125" spans="1:13">
      <c r="A1125" s="9" t="str">
        <f>Tabla18[[#This Row],[DIA]]&amp;"-"&amp;Tabla18[[#This Row],[NUM]]</f>
        <v>45830-1313</v>
      </c>
      <c r="B1125">
        <v>45830</v>
      </c>
      <c r="C1125" t="s">
        <v>147</v>
      </c>
      <c r="D1125" t="s">
        <v>22</v>
      </c>
      <c r="E1125" t="s">
        <v>181</v>
      </c>
      <c r="F1125">
        <v>1313</v>
      </c>
      <c r="G1125">
        <v>0.59375</v>
      </c>
      <c r="H1125">
        <v>0.72569444444444442</v>
      </c>
      <c r="I1125">
        <v>12</v>
      </c>
      <c r="J1125">
        <v>12</v>
      </c>
      <c r="K1125">
        <v>0</v>
      </c>
      <c r="L1125">
        <v>100</v>
      </c>
      <c r="M1125" s="1" t="e">
        <f>VLOOKUP(Tabla18[[#This Row],[COD]],Circuitos[],2,0)</f>
        <v>#N/A</v>
      </c>
    </row>
    <row r="1126" spans="1:13">
      <c r="A1126" s="9" t="str">
        <f>Tabla18[[#This Row],[DIA]]&amp;"-"&amp;Tabla18[[#This Row],[NUM]]</f>
        <v>45830-3910</v>
      </c>
      <c r="B1126">
        <v>45830</v>
      </c>
      <c r="C1126" t="s">
        <v>555</v>
      </c>
      <c r="D1126" t="s">
        <v>394</v>
      </c>
      <c r="E1126" t="s">
        <v>395</v>
      </c>
      <c r="F1126">
        <v>3910</v>
      </c>
      <c r="G1126">
        <v>0.2361111111111111</v>
      </c>
      <c r="H1126">
        <v>0.27083333333333331</v>
      </c>
      <c r="I1126">
        <v>12</v>
      </c>
      <c r="J1126">
        <v>4</v>
      </c>
      <c r="K1126">
        <v>8</v>
      </c>
      <c r="L1126">
        <v>33.333333333333336</v>
      </c>
      <c r="M1126" s="1" t="e">
        <f>VLOOKUP(Tabla18[[#This Row],[COD]],Circuitos[],2,0)</f>
        <v>#N/A</v>
      </c>
    </row>
    <row r="1127" spans="1:13">
      <c r="A1127" s="9" t="str">
        <f>Tabla18[[#This Row],[DIA]]&amp;"-"&amp;Tabla18[[#This Row],[NUM]]</f>
        <v>45830-3904</v>
      </c>
      <c r="B1127">
        <v>45830</v>
      </c>
      <c r="C1127" t="s">
        <v>555</v>
      </c>
      <c r="D1127" t="s">
        <v>394</v>
      </c>
      <c r="E1127" t="s">
        <v>395</v>
      </c>
      <c r="F1127">
        <v>3904</v>
      </c>
      <c r="G1127">
        <v>0.36805555555555558</v>
      </c>
      <c r="H1127">
        <v>0.40277777777777779</v>
      </c>
      <c r="I1127">
        <v>35</v>
      </c>
      <c r="J1127">
        <v>17</v>
      </c>
      <c r="K1127">
        <v>18</v>
      </c>
      <c r="L1127">
        <v>48.571428571428569</v>
      </c>
      <c r="M1127" s="1" t="e">
        <f>VLOOKUP(Tabla18[[#This Row],[COD]],Circuitos[],2,0)</f>
        <v>#N/A</v>
      </c>
    </row>
    <row r="1128" spans="1:13">
      <c r="A1128" s="9" t="str">
        <f>Tabla18[[#This Row],[DIA]]&amp;"-"&amp;Tabla18[[#This Row],[NUM]]</f>
        <v>45830-110</v>
      </c>
      <c r="B1128">
        <v>45830</v>
      </c>
      <c r="C1128" t="s">
        <v>13</v>
      </c>
      <c r="D1128" t="s">
        <v>354</v>
      </c>
      <c r="E1128" t="s">
        <v>355</v>
      </c>
      <c r="F1128">
        <v>110</v>
      </c>
      <c r="G1128">
        <v>0.69097222222222221</v>
      </c>
      <c r="H1128">
        <v>0.94791666666666663</v>
      </c>
      <c r="I1128">
        <v>30</v>
      </c>
      <c r="J1128">
        <v>2</v>
      </c>
      <c r="K1128">
        <v>28</v>
      </c>
      <c r="L1128">
        <v>6.666666666666667</v>
      </c>
      <c r="M1128" s="1" t="e">
        <f>VLOOKUP(Tabla18[[#This Row],[COD]],Circuitos[],2,0)</f>
        <v>#N/A</v>
      </c>
    </row>
    <row r="1129" spans="1:13">
      <c r="A1129" s="9" t="str">
        <f>Tabla18[[#This Row],[DIA]]&amp;"-"&amp;Tabla18[[#This Row],[NUM]]</f>
        <v>45830-871</v>
      </c>
      <c r="B1129">
        <v>45830</v>
      </c>
      <c r="C1129" t="s">
        <v>13</v>
      </c>
      <c r="D1129" t="s">
        <v>223</v>
      </c>
      <c r="E1129" t="s">
        <v>250</v>
      </c>
      <c r="F1129">
        <v>871</v>
      </c>
      <c r="G1129">
        <v>0.48958333333333331</v>
      </c>
      <c r="H1129">
        <v>0.62152777777777779</v>
      </c>
      <c r="I1129">
        <v>45</v>
      </c>
      <c r="J1129">
        <v>3</v>
      </c>
      <c r="K1129">
        <v>42</v>
      </c>
      <c r="L1129">
        <v>6.666666666666667</v>
      </c>
      <c r="M1129" s="1" t="e">
        <f>VLOOKUP(Tabla18[[#This Row],[COD]],Circuitos[],2,0)</f>
        <v>#N/A</v>
      </c>
    </row>
    <row r="1130" spans="1:13">
      <c r="A1130" s="9" t="str">
        <f>Tabla18[[#This Row],[DIA]]&amp;"-"&amp;Tabla18[[#This Row],[NUM]]</f>
        <v>45830-585</v>
      </c>
      <c r="B1130">
        <v>45830</v>
      </c>
      <c r="C1130" t="s">
        <v>13</v>
      </c>
      <c r="D1130" t="s">
        <v>206</v>
      </c>
      <c r="E1130" t="s">
        <v>250</v>
      </c>
      <c r="F1130">
        <v>585</v>
      </c>
      <c r="G1130">
        <v>0.40972222222222221</v>
      </c>
      <c r="H1130">
        <v>0.5</v>
      </c>
      <c r="I1130">
        <v>45</v>
      </c>
      <c r="J1130">
        <v>14</v>
      </c>
      <c r="K1130">
        <v>31</v>
      </c>
      <c r="L1130">
        <v>31.111111111111111</v>
      </c>
      <c r="M1130" s="1" t="e">
        <f>VLOOKUP(Tabla18[[#This Row],[COD]],Circuitos[],2,0)</f>
        <v>#N/A</v>
      </c>
    </row>
    <row r="1131" spans="1:13">
      <c r="A1131" s="9" t="str">
        <f>Tabla18[[#This Row],[DIA]]&amp;"-"&amp;Tabla18[[#This Row],[NUM]]</f>
        <v>45830-1355</v>
      </c>
      <c r="B1131">
        <v>45830</v>
      </c>
      <c r="C1131" t="s">
        <v>13</v>
      </c>
      <c r="D1131" t="s">
        <v>392</v>
      </c>
      <c r="E1131" t="s">
        <v>250</v>
      </c>
      <c r="F1131">
        <v>1355</v>
      </c>
      <c r="G1131">
        <v>0.46875</v>
      </c>
      <c r="H1131">
        <v>0.50694444444444442</v>
      </c>
      <c r="I1131">
        <v>45</v>
      </c>
      <c r="J1131">
        <v>2</v>
      </c>
      <c r="K1131">
        <v>43</v>
      </c>
      <c r="L1131">
        <v>4.4444444444444446</v>
      </c>
      <c r="M1131" s="1" t="e">
        <f>VLOOKUP(Tabla18[[#This Row],[COD]],Circuitos[],2,0)</f>
        <v>#N/A</v>
      </c>
    </row>
    <row r="1132" spans="1:13">
      <c r="A1132" s="9" t="str">
        <f>Tabla18[[#This Row],[DIA]]&amp;"-"&amp;Tabla18[[#This Row],[NUM]]</f>
        <v>45830-1858</v>
      </c>
      <c r="B1132">
        <v>45830</v>
      </c>
      <c r="C1132" t="s">
        <v>13</v>
      </c>
      <c r="D1132" t="s">
        <v>147</v>
      </c>
      <c r="E1132" t="s">
        <v>181</v>
      </c>
      <c r="F1132">
        <v>1858</v>
      </c>
      <c r="G1132">
        <v>0.49652777777777779</v>
      </c>
      <c r="H1132">
        <v>0.71527777777777779</v>
      </c>
      <c r="I1132">
        <v>50</v>
      </c>
      <c r="J1132">
        <v>23</v>
      </c>
      <c r="K1132">
        <v>27</v>
      </c>
      <c r="L1132">
        <v>46</v>
      </c>
      <c r="M1132" s="1" t="e">
        <f>VLOOKUP(Tabla18[[#This Row],[COD]],Circuitos[],2,0)</f>
        <v>#N/A</v>
      </c>
    </row>
    <row r="1133" spans="1:13">
      <c r="A1133" s="9" t="str">
        <f>Tabla18[[#This Row],[DIA]]&amp;"-"&amp;Tabla18[[#This Row],[NUM]]</f>
        <v>45830-573</v>
      </c>
      <c r="B1133">
        <v>45830</v>
      </c>
      <c r="C1133" t="s">
        <v>13</v>
      </c>
      <c r="D1133" t="s">
        <v>346</v>
      </c>
      <c r="E1133" t="s">
        <v>250</v>
      </c>
      <c r="F1133">
        <v>573</v>
      </c>
      <c r="G1133">
        <v>0.4826388888888889</v>
      </c>
      <c r="H1133">
        <v>0.56597222222222221</v>
      </c>
      <c r="I1133">
        <v>45</v>
      </c>
      <c r="J1133">
        <v>0</v>
      </c>
      <c r="K1133">
        <v>45</v>
      </c>
      <c r="L1133">
        <v>0</v>
      </c>
      <c r="M1133" s="1" t="e">
        <f>VLOOKUP(Tabla18[[#This Row],[COD]],Circuitos[],2,0)</f>
        <v>#N/A</v>
      </c>
    </row>
    <row r="1134" spans="1:13">
      <c r="A1134" s="9" t="str">
        <f>Tabla18[[#This Row],[DIA]]&amp;"-"&amp;Tabla18[[#This Row],[NUM]]</f>
        <v>45830-5117</v>
      </c>
      <c r="B1134">
        <v>45830</v>
      </c>
      <c r="C1134" t="s">
        <v>13</v>
      </c>
      <c r="D1134" t="s">
        <v>214</v>
      </c>
      <c r="E1134" t="s">
        <v>549</v>
      </c>
      <c r="F1134">
        <v>5117</v>
      </c>
      <c r="G1134">
        <v>0.63541666666666663</v>
      </c>
      <c r="H1134">
        <v>0.82291666666666663</v>
      </c>
      <c r="I1134">
        <v>189</v>
      </c>
      <c r="J1134">
        <v>128</v>
      </c>
      <c r="K1134">
        <v>61</v>
      </c>
      <c r="L1134">
        <v>67.724867724867721</v>
      </c>
      <c r="M1134" s="1" t="str">
        <f>VLOOKUP(Tabla18[[#This Row],[COD]],Circuitos[],2,0)</f>
        <v>Joyas del Báltico I / Bellezas del Báltico I</v>
      </c>
    </row>
    <row r="1135" spans="1:13">
      <c r="A1135" s="9" t="str">
        <f>Tabla18[[#This Row],[DIA]]&amp;"-"&amp;Tabla18[[#This Row],[NUM]]</f>
        <v>45830-434</v>
      </c>
      <c r="B1135">
        <v>45830</v>
      </c>
      <c r="C1135" t="s">
        <v>13</v>
      </c>
      <c r="D1135" t="s">
        <v>394</v>
      </c>
      <c r="E1135" t="s">
        <v>395</v>
      </c>
      <c r="F1135">
        <v>434</v>
      </c>
      <c r="G1135">
        <v>0.64583333333333337</v>
      </c>
      <c r="H1135">
        <v>0.79513888888888884</v>
      </c>
      <c r="I1135">
        <v>107</v>
      </c>
      <c r="J1135">
        <v>25</v>
      </c>
      <c r="K1135">
        <v>82</v>
      </c>
      <c r="L1135">
        <v>23.364485981308412</v>
      </c>
      <c r="M1135" s="1" t="e">
        <f>VLOOKUP(Tabla18[[#This Row],[COD]],Circuitos[],2,0)</f>
        <v>#N/A</v>
      </c>
    </row>
    <row r="1136" spans="1:13">
      <c r="A1136" s="9" t="str">
        <f>Tabla18[[#This Row],[DIA]]&amp;"-"&amp;Tabla18[[#This Row],[NUM]]</f>
        <v>45830-5114</v>
      </c>
      <c r="B1136">
        <v>45830</v>
      </c>
      <c r="C1136" t="s">
        <v>424</v>
      </c>
      <c r="D1136" t="s">
        <v>24</v>
      </c>
      <c r="E1136" t="s">
        <v>549</v>
      </c>
      <c r="F1136">
        <v>5114</v>
      </c>
      <c r="G1136">
        <v>0.45833333333333331</v>
      </c>
      <c r="H1136">
        <v>0.52430555555555558</v>
      </c>
      <c r="I1136">
        <v>189</v>
      </c>
      <c r="J1136">
        <v>189</v>
      </c>
      <c r="K1136">
        <v>0</v>
      </c>
      <c r="L1136">
        <v>100</v>
      </c>
      <c r="M1136" s="1" t="e">
        <f>VLOOKUP(Tabla18[[#This Row],[COD]],Circuitos[],2,0)</f>
        <v>#N/A</v>
      </c>
    </row>
    <row r="1137" spans="1:13">
      <c r="A1137" s="9" t="str">
        <f>Tabla18[[#This Row],[DIA]]&amp;"-"&amp;Tabla18[[#This Row],[NUM]]</f>
        <v>45830-572</v>
      </c>
      <c r="B1137">
        <v>45830</v>
      </c>
      <c r="C1137" t="s">
        <v>346</v>
      </c>
      <c r="D1137" t="s">
        <v>13</v>
      </c>
      <c r="E1137" t="s">
        <v>250</v>
      </c>
      <c r="F1137">
        <v>572</v>
      </c>
      <c r="G1137">
        <v>0.52777777777777779</v>
      </c>
      <c r="H1137">
        <v>0.61458333333333337</v>
      </c>
      <c r="I1137">
        <v>45</v>
      </c>
      <c r="J1137">
        <v>6</v>
      </c>
      <c r="K1137">
        <v>39</v>
      </c>
      <c r="L1137">
        <v>13.333333333333334</v>
      </c>
      <c r="M1137" s="1" t="e">
        <f>VLOOKUP(Tabla18[[#This Row],[COD]],Circuitos[],2,0)</f>
        <v>#N/A</v>
      </c>
    </row>
    <row r="1138" spans="1:13">
      <c r="A1138" s="9" t="str">
        <f>Tabla18[[#This Row],[DIA]]&amp;"-"&amp;Tabla18[[#This Row],[NUM]]</f>
        <v>45830-572</v>
      </c>
      <c r="B1138">
        <v>45830</v>
      </c>
      <c r="C1138" t="s">
        <v>346</v>
      </c>
      <c r="D1138" t="s">
        <v>13</v>
      </c>
      <c r="E1138" t="s">
        <v>250</v>
      </c>
      <c r="F1138">
        <v>572</v>
      </c>
      <c r="G1138">
        <v>0.53125</v>
      </c>
      <c r="H1138">
        <v>0.61805555555555558</v>
      </c>
      <c r="I1138">
        <v>30</v>
      </c>
      <c r="J1138">
        <v>0</v>
      </c>
      <c r="K1138">
        <v>30</v>
      </c>
      <c r="L1138">
        <v>0</v>
      </c>
      <c r="M1138" s="1" t="e">
        <f>VLOOKUP(Tabla18[[#This Row],[COD]],Circuitos[],2,0)</f>
        <v>#N/A</v>
      </c>
    </row>
    <row r="1139" spans="1:13">
      <c r="A1139" s="9" t="str">
        <f>Tabla18[[#This Row],[DIA]]&amp;"-"&amp;Tabla18[[#This Row],[NUM]]</f>
        <v>45830-954</v>
      </c>
      <c r="B1139">
        <v>45830</v>
      </c>
      <c r="C1139" t="s">
        <v>348</v>
      </c>
      <c r="D1139" t="s">
        <v>13</v>
      </c>
      <c r="E1139" t="s">
        <v>250</v>
      </c>
      <c r="F1139">
        <v>954</v>
      </c>
      <c r="G1139">
        <v>0.625</v>
      </c>
      <c r="H1139">
        <v>0.78125</v>
      </c>
      <c r="I1139">
        <v>45</v>
      </c>
      <c r="J1139">
        <v>42</v>
      </c>
      <c r="K1139">
        <v>3</v>
      </c>
      <c r="L1139">
        <v>93.333333333333329</v>
      </c>
      <c r="M1139" s="1" t="e">
        <f>VLOOKUP(Tabla18[[#This Row],[COD]],Circuitos[],2,0)</f>
        <v>#N/A</v>
      </c>
    </row>
    <row r="1140" spans="1:13">
      <c r="A1140" s="9" t="str">
        <f>Tabla18[[#This Row],[DIA]]&amp;"-"&amp;Tabla18[[#This Row],[NUM]]</f>
        <v>45830-415</v>
      </c>
      <c r="B1140">
        <v>45830</v>
      </c>
      <c r="C1140" t="s">
        <v>358</v>
      </c>
      <c r="D1140" t="s">
        <v>13</v>
      </c>
      <c r="E1140" t="s">
        <v>528</v>
      </c>
      <c r="F1140">
        <v>415</v>
      </c>
      <c r="G1140">
        <v>0.34027777777777779</v>
      </c>
      <c r="H1140">
        <v>0.46875</v>
      </c>
      <c r="I1140">
        <v>25</v>
      </c>
      <c r="J1140">
        <v>14</v>
      </c>
      <c r="K1140">
        <v>11</v>
      </c>
      <c r="L1140">
        <v>56</v>
      </c>
      <c r="M1140" s="1" t="e">
        <f>VLOOKUP(Tabla18[[#This Row],[COD]],Circuitos[],2,0)</f>
        <v>#N/A</v>
      </c>
    </row>
    <row r="1141" spans="1:13">
      <c r="A1141" s="9" t="str">
        <f>Tabla18[[#This Row],[DIA]]&amp;"-"&amp;Tabla18[[#This Row],[NUM]]</f>
        <v>45830-788</v>
      </c>
      <c r="B1141">
        <v>45830</v>
      </c>
      <c r="C1141" t="s">
        <v>358</v>
      </c>
      <c r="D1141" t="s">
        <v>22</v>
      </c>
      <c r="E1141" t="s">
        <v>278</v>
      </c>
      <c r="F1141">
        <v>788</v>
      </c>
      <c r="G1141">
        <v>0.85069444444444442</v>
      </c>
      <c r="H1141">
        <v>0.95833333333333337</v>
      </c>
      <c r="I1141">
        <v>45</v>
      </c>
      <c r="J1141">
        <v>11</v>
      </c>
      <c r="K1141">
        <v>34</v>
      </c>
      <c r="L1141">
        <v>24.444444444444443</v>
      </c>
      <c r="M1141" s="1" t="e">
        <f>VLOOKUP(Tabla18[[#This Row],[COD]],Circuitos[],2,0)</f>
        <v>#N/A</v>
      </c>
    </row>
    <row r="1142" spans="1:13">
      <c r="A1142" s="9" t="str">
        <f>Tabla18[[#This Row],[DIA]]&amp;"-"&amp;Tabla18[[#This Row],[NUM]]</f>
        <v>45830-808</v>
      </c>
      <c r="B1142">
        <v>45830</v>
      </c>
      <c r="C1142" t="s">
        <v>236</v>
      </c>
      <c r="D1142" t="s">
        <v>13</v>
      </c>
      <c r="E1142" t="s">
        <v>250</v>
      </c>
      <c r="F1142">
        <v>808</v>
      </c>
      <c r="G1142">
        <v>0.51736111111111116</v>
      </c>
      <c r="H1142">
        <v>0.64930555555555558</v>
      </c>
      <c r="I1142">
        <v>45</v>
      </c>
      <c r="J1142">
        <v>37</v>
      </c>
      <c r="K1142">
        <v>8</v>
      </c>
      <c r="L1142">
        <v>82.222222222222229</v>
      </c>
      <c r="M1142" s="1" t="e">
        <f>VLOOKUP(Tabla18[[#This Row],[COD]],Circuitos[],2,0)</f>
        <v>#N/A</v>
      </c>
    </row>
    <row r="1143" spans="1:13">
      <c r="A1143" s="9" t="str">
        <f>Tabla18[[#This Row],[DIA]]&amp;"-"&amp;Tabla18[[#This Row],[NUM]]</f>
        <v>45830-471</v>
      </c>
      <c r="B1143">
        <v>45830</v>
      </c>
      <c r="C1143" t="s">
        <v>294</v>
      </c>
      <c r="D1143" t="s">
        <v>13</v>
      </c>
      <c r="E1143" t="s">
        <v>295</v>
      </c>
      <c r="F1143">
        <v>471</v>
      </c>
      <c r="G1143">
        <v>0.25694444444444442</v>
      </c>
      <c r="H1143">
        <v>0.3888888888888889</v>
      </c>
      <c r="I1143">
        <v>40</v>
      </c>
      <c r="J1143">
        <v>26</v>
      </c>
      <c r="K1143">
        <v>14</v>
      </c>
      <c r="L1143">
        <v>65</v>
      </c>
      <c r="M1143" s="1" t="e">
        <f>VLOOKUP(Tabla18[[#This Row],[COD]],Circuitos[],2,0)</f>
        <v>#N/A</v>
      </c>
    </row>
    <row r="1144" spans="1:13">
      <c r="A1144" s="9" t="str">
        <f>Tabla18[[#This Row],[DIA]]&amp;"-"&amp;Tabla18[[#This Row],[NUM]]</f>
        <v>45830-5113</v>
      </c>
      <c r="B1144">
        <v>45830</v>
      </c>
      <c r="C1144" t="s">
        <v>21</v>
      </c>
      <c r="D1144" t="s">
        <v>424</v>
      </c>
      <c r="E1144" t="s">
        <v>549</v>
      </c>
      <c r="F1144">
        <v>5113</v>
      </c>
      <c r="G1144">
        <v>0.33333333333333331</v>
      </c>
      <c r="H1144">
        <v>0.4236111111111111</v>
      </c>
      <c r="I1144">
        <v>189</v>
      </c>
      <c r="J1144">
        <v>142</v>
      </c>
      <c r="K1144">
        <v>47</v>
      </c>
      <c r="L1144">
        <v>75.132275132275126</v>
      </c>
      <c r="M1144" s="1" t="str">
        <f>VLOOKUP(Tabla18[[#This Row],[COD]],Circuitos[],2,0)</f>
        <v>Alsacia, Selva Negra y el Rin / Bellezas de Suiza</v>
      </c>
    </row>
    <row r="1145" spans="1:13">
      <c r="A1145" s="9" t="str">
        <f>Tabla18[[#This Row],[DIA]]&amp;"-"&amp;Tabla18[[#This Row],[NUM]]</f>
        <v>45830-1302</v>
      </c>
      <c r="B1145">
        <v>45830</v>
      </c>
      <c r="C1145" t="s">
        <v>22</v>
      </c>
      <c r="D1145" t="s">
        <v>147</v>
      </c>
      <c r="E1145" t="s">
        <v>181</v>
      </c>
      <c r="F1145">
        <v>1302</v>
      </c>
      <c r="G1145">
        <v>0.4826388888888889</v>
      </c>
      <c r="H1145">
        <v>0.69097222222222221</v>
      </c>
      <c r="I1145">
        <v>12</v>
      </c>
      <c r="J1145">
        <v>8</v>
      </c>
      <c r="K1145">
        <v>4</v>
      </c>
      <c r="L1145">
        <v>66.666666666666671</v>
      </c>
      <c r="M1145" s="1" t="e">
        <f>VLOOKUP(Tabla18[[#This Row],[COD]],Circuitos[],2,0)</f>
        <v>#N/A</v>
      </c>
    </row>
    <row r="1146" spans="1:13">
      <c r="A1146" s="9" t="str">
        <f>Tabla18[[#This Row],[DIA]]&amp;"-"&amp;Tabla18[[#This Row],[NUM]]</f>
        <v>45830-5118</v>
      </c>
      <c r="B1146">
        <v>45830</v>
      </c>
      <c r="C1146" t="s">
        <v>214</v>
      </c>
      <c r="D1146" t="s">
        <v>13</v>
      </c>
      <c r="E1146" t="s">
        <v>549</v>
      </c>
      <c r="F1146">
        <v>5118</v>
      </c>
      <c r="G1146">
        <v>0.85763888888888884</v>
      </c>
      <c r="H1146">
        <v>0.96180555555555558</v>
      </c>
      <c r="I1146">
        <v>189</v>
      </c>
      <c r="J1146">
        <v>89</v>
      </c>
      <c r="K1146">
        <v>100</v>
      </c>
      <c r="L1146">
        <v>47.089947089947088</v>
      </c>
      <c r="M1146" s="1" t="e">
        <f>VLOOKUP(Tabla18[[#This Row],[COD]],Circuitos[],2,0)</f>
        <v>#N/A</v>
      </c>
    </row>
    <row r="1147" spans="1:13">
      <c r="A1147" s="9" t="str">
        <f>Tabla18[[#This Row],[DIA]]&amp;"-"&amp;Tabla18[[#This Row],[NUM]]</f>
        <v>45830-437</v>
      </c>
      <c r="B1147">
        <v>45830</v>
      </c>
      <c r="C1147" t="s">
        <v>394</v>
      </c>
      <c r="D1147" t="s">
        <v>36</v>
      </c>
      <c r="E1147" t="s">
        <v>395</v>
      </c>
      <c r="F1147">
        <v>437</v>
      </c>
      <c r="G1147">
        <v>0.3888888888888889</v>
      </c>
      <c r="H1147">
        <v>0.52083333333333337</v>
      </c>
      <c r="I1147">
        <v>12</v>
      </c>
      <c r="J1147">
        <v>4</v>
      </c>
      <c r="K1147">
        <v>8</v>
      </c>
      <c r="L1147">
        <v>33.333333333333336</v>
      </c>
      <c r="M1147" s="1" t="e">
        <f>VLOOKUP(Tabla18[[#This Row],[COD]],Circuitos[],2,0)</f>
        <v>#N/A</v>
      </c>
    </row>
    <row r="1148" spans="1:13">
      <c r="A1148" s="9" t="str">
        <f>Tabla18[[#This Row],[DIA]]&amp;"-"&amp;Tabla18[[#This Row],[NUM]]</f>
        <v>45830-3911</v>
      </c>
      <c r="B1148">
        <v>45830</v>
      </c>
      <c r="C1148" t="s">
        <v>394</v>
      </c>
      <c r="D1148" t="s">
        <v>555</v>
      </c>
      <c r="E1148" t="s">
        <v>395</v>
      </c>
      <c r="F1148">
        <v>3911</v>
      </c>
      <c r="G1148">
        <v>0.95486111111111116</v>
      </c>
      <c r="H1148">
        <v>0.99305555555555558</v>
      </c>
      <c r="I1148">
        <v>47</v>
      </c>
      <c r="J1148">
        <v>9</v>
      </c>
      <c r="K1148">
        <v>38</v>
      </c>
      <c r="L1148">
        <v>19.148936170212767</v>
      </c>
      <c r="M1148" s="1" t="e">
        <f>VLOOKUP(Tabla18[[#This Row],[COD]],Circuitos[],2,0)</f>
        <v>#N/A</v>
      </c>
    </row>
    <row r="1149" spans="1:13">
      <c r="A1149" s="9" t="str">
        <f>Tabla18[[#This Row],[DIA]]&amp;"-"&amp;Tabla18[[#This Row],[NUM]]</f>
        <v>45830-433</v>
      </c>
      <c r="B1149">
        <v>45830</v>
      </c>
      <c r="C1149" t="s">
        <v>394</v>
      </c>
      <c r="D1149" t="s">
        <v>13</v>
      </c>
      <c r="E1149" t="s">
        <v>395</v>
      </c>
      <c r="F1149">
        <v>433</v>
      </c>
      <c r="G1149">
        <v>0.44444444444444442</v>
      </c>
      <c r="H1149">
        <v>0.60763888888888884</v>
      </c>
      <c r="I1149">
        <v>35</v>
      </c>
      <c r="J1149">
        <v>17</v>
      </c>
      <c r="K1149">
        <v>18</v>
      </c>
      <c r="L1149">
        <v>48.571428571428569</v>
      </c>
      <c r="M1149" s="1" t="e">
        <f>VLOOKUP(Tabla18[[#This Row],[COD]],Circuitos[],2,0)</f>
        <v>#N/A</v>
      </c>
    </row>
    <row r="1150" spans="1:13">
      <c r="A1150" s="9" t="str">
        <f>Tabla18[[#This Row],[DIA]]&amp;"-"&amp;Tabla18[[#This Row],[NUM]]</f>
        <v>45830-723</v>
      </c>
      <c r="B1150">
        <v>45830</v>
      </c>
      <c r="C1150" t="s">
        <v>394</v>
      </c>
      <c r="D1150" t="s">
        <v>543</v>
      </c>
      <c r="E1150" t="s">
        <v>395</v>
      </c>
      <c r="F1150">
        <v>723</v>
      </c>
      <c r="G1150">
        <v>0.89583333333333337</v>
      </c>
      <c r="H1150">
        <v>0.13194444444444445</v>
      </c>
      <c r="I1150">
        <v>46</v>
      </c>
      <c r="J1150">
        <v>10</v>
      </c>
      <c r="K1150">
        <v>36</v>
      </c>
      <c r="L1150">
        <v>21.739130434782609</v>
      </c>
      <c r="M1150" s="1" t="e">
        <f>VLOOKUP(Tabla18[[#This Row],[COD]],Circuitos[],2,0)</f>
        <v>#N/A</v>
      </c>
    </row>
    <row r="1151" spans="1:13">
      <c r="A1151" s="9" t="str">
        <f>Tabla18[[#This Row],[DIA]]&amp;"-"&amp;Tabla18[[#This Row],[NUM]]</f>
        <v>45830-775</v>
      </c>
      <c r="B1151">
        <v>45830</v>
      </c>
      <c r="C1151" t="s">
        <v>24</v>
      </c>
      <c r="D1151" t="s">
        <v>209</v>
      </c>
      <c r="E1151" t="s">
        <v>278</v>
      </c>
      <c r="F1151">
        <v>775</v>
      </c>
      <c r="G1151">
        <v>0.34027777777777779</v>
      </c>
      <c r="H1151">
        <v>0.44444444444444442</v>
      </c>
      <c r="I1151">
        <v>45</v>
      </c>
      <c r="J1151">
        <v>45</v>
      </c>
      <c r="K1151">
        <v>0</v>
      </c>
      <c r="L1151">
        <v>100</v>
      </c>
      <c r="M1151" s="1" t="str">
        <f>VLOOKUP(Tabla18[[#This Row],[COD]],Circuitos[],2,0)</f>
        <v>Croacia Fascinante "B"</v>
      </c>
    </row>
    <row r="1152" spans="1:13">
      <c r="A1152" s="9" t="str">
        <f>Tabla18[[#This Row],[DIA]]&amp;"-"&amp;Tabla18[[#This Row],[NUM]]</f>
        <v>45831-920</v>
      </c>
      <c r="B1152">
        <v>45831</v>
      </c>
      <c r="C1152" t="s">
        <v>185</v>
      </c>
      <c r="D1152" t="s">
        <v>13</v>
      </c>
      <c r="E1152" t="s">
        <v>186</v>
      </c>
      <c r="F1152">
        <v>920</v>
      </c>
      <c r="G1152">
        <v>0.63888888888888884</v>
      </c>
      <c r="H1152">
        <v>0.78125</v>
      </c>
      <c r="I1152">
        <v>30</v>
      </c>
      <c r="J1152">
        <v>0</v>
      </c>
      <c r="K1152">
        <v>30</v>
      </c>
      <c r="L1152">
        <v>0</v>
      </c>
      <c r="M1152" s="1" t="e">
        <f>VLOOKUP(Tabla18[[#This Row],[COD]],Circuitos[],2,0)</f>
        <v>#N/A</v>
      </c>
    </row>
    <row r="1153" spans="1:13">
      <c r="A1153" s="9" t="str">
        <f>Tabla18[[#This Row],[DIA]]&amp;"-"&amp;Tabla18[[#This Row],[NUM]]</f>
        <v>45831-700</v>
      </c>
      <c r="B1153">
        <v>45831</v>
      </c>
      <c r="C1153" t="s">
        <v>484</v>
      </c>
      <c r="D1153" t="s">
        <v>13</v>
      </c>
      <c r="E1153" t="s">
        <v>548</v>
      </c>
      <c r="F1153">
        <v>700</v>
      </c>
      <c r="G1153">
        <v>0.37152777777777779</v>
      </c>
      <c r="H1153">
        <v>0.48958333333333331</v>
      </c>
      <c r="I1153">
        <v>50</v>
      </c>
      <c r="J1153">
        <v>0</v>
      </c>
      <c r="K1153">
        <v>50</v>
      </c>
      <c r="L1153">
        <v>0</v>
      </c>
      <c r="M1153" s="1" t="e">
        <f>VLOOKUP(Tabla18[[#This Row],[COD]],Circuitos[],2,0)</f>
        <v>#N/A</v>
      </c>
    </row>
    <row r="1154" spans="1:13">
      <c r="A1154" s="9" t="str">
        <f>Tabla18[[#This Row],[DIA]]&amp;"-"&amp;Tabla18[[#This Row],[NUM]]</f>
        <v>45831-1001</v>
      </c>
      <c r="B1154">
        <v>45831</v>
      </c>
      <c r="C1154" t="s">
        <v>173</v>
      </c>
      <c r="D1154" t="s">
        <v>13</v>
      </c>
      <c r="E1154" t="s">
        <v>174</v>
      </c>
      <c r="F1154">
        <v>1001</v>
      </c>
      <c r="G1154">
        <v>0.3125</v>
      </c>
      <c r="H1154">
        <v>0.4861111111111111</v>
      </c>
      <c r="I1154">
        <v>10</v>
      </c>
      <c r="J1154">
        <v>0</v>
      </c>
      <c r="K1154">
        <v>10</v>
      </c>
      <c r="L1154">
        <v>0</v>
      </c>
      <c r="M1154" s="1" t="e">
        <f>VLOOKUP(Tabla18[[#This Row],[COD]],Circuitos[],2,0)</f>
        <v>#N/A</v>
      </c>
    </row>
    <row r="1155" spans="1:13">
      <c r="A1155" s="9" t="str">
        <f>Tabla18[[#This Row],[DIA]]&amp;"-"&amp;Tabla18[[#This Row],[NUM]]</f>
        <v>45831-899</v>
      </c>
      <c r="B1155">
        <v>45831</v>
      </c>
      <c r="C1155" t="s">
        <v>547</v>
      </c>
      <c r="D1155" t="s">
        <v>484</v>
      </c>
      <c r="E1155" t="s">
        <v>548</v>
      </c>
      <c r="F1155">
        <v>899</v>
      </c>
      <c r="G1155">
        <v>0.18055555555555555</v>
      </c>
      <c r="H1155">
        <v>0.26041666666666669</v>
      </c>
      <c r="I1155">
        <v>50</v>
      </c>
      <c r="J1155">
        <v>0</v>
      </c>
      <c r="K1155">
        <v>50</v>
      </c>
      <c r="L1155">
        <v>0</v>
      </c>
      <c r="M1155" s="1" t="e">
        <f>VLOOKUP(Tabla18[[#This Row],[COD]],Circuitos[],2,0)</f>
        <v>#N/A</v>
      </c>
    </row>
    <row r="1156" spans="1:13">
      <c r="A1156" s="9" t="str">
        <f>Tabla18[[#This Row],[DIA]]&amp;"-"&amp;Tabla18[[#This Row],[NUM]]</f>
        <v>45831-730</v>
      </c>
      <c r="B1156">
        <v>45831</v>
      </c>
      <c r="C1156" t="s">
        <v>547</v>
      </c>
      <c r="D1156" t="s">
        <v>394</v>
      </c>
      <c r="E1156" t="s">
        <v>395</v>
      </c>
      <c r="F1156">
        <v>730</v>
      </c>
      <c r="G1156">
        <v>0.22916666666666666</v>
      </c>
      <c r="H1156">
        <v>0.30902777777777779</v>
      </c>
      <c r="I1156">
        <v>46</v>
      </c>
      <c r="J1156">
        <v>0</v>
      </c>
      <c r="K1156">
        <v>46</v>
      </c>
      <c r="L1156">
        <v>0</v>
      </c>
      <c r="M1156" s="1" t="e">
        <f>VLOOKUP(Tabla18[[#This Row],[COD]],Circuitos[],2,0)</f>
        <v>#N/A</v>
      </c>
    </row>
    <row r="1157" spans="1:13">
      <c r="A1157" s="9" t="str">
        <f>Tabla18[[#This Row],[DIA]]&amp;"-"&amp;Tabla18[[#This Row],[NUM]]</f>
        <v>45831-2232</v>
      </c>
      <c r="B1157">
        <v>45831</v>
      </c>
      <c r="C1157" t="s">
        <v>147</v>
      </c>
      <c r="D1157" t="s">
        <v>180</v>
      </c>
      <c r="E1157" t="s">
        <v>181</v>
      </c>
      <c r="F1157">
        <v>2232</v>
      </c>
      <c r="G1157">
        <v>5.5555555555555552E-2</v>
      </c>
      <c r="H1157">
        <v>0.11805555555555555</v>
      </c>
      <c r="I1157">
        <v>20</v>
      </c>
      <c r="J1157">
        <v>13</v>
      </c>
      <c r="K1157">
        <v>7</v>
      </c>
      <c r="L1157">
        <v>65</v>
      </c>
      <c r="M1157" s="1" t="e">
        <f>VLOOKUP(Tabla18[[#This Row],[COD]],Circuitos[],2,0)</f>
        <v>#N/A</v>
      </c>
    </row>
    <row r="1158" spans="1:13">
      <c r="A1158" s="9" t="str">
        <f>Tabla18[[#This Row],[DIA]]&amp;"-"&amp;Tabla18[[#This Row],[NUM]]</f>
        <v>45831-1003</v>
      </c>
      <c r="B1158">
        <v>45831</v>
      </c>
      <c r="C1158" t="s">
        <v>183</v>
      </c>
      <c r="D1158" t="s">
        <v>173</v>
      </c>
      <c r="E1158" t="s">
        <v>174</v>
      </c>
      <c r="F1158">
        <v>1003</v>
      </c>
      <c r="G1158">
        <v>0.81944444444444442</v>
      </c>
      <c r="H1158">
        <v>0.85416666666666663</v>
      </c>
      <c r="I1158">
        <v>10</v>
      </c>
      <c r="J1158">
        <v>2</v>
      </c>
      <c r="K1158">
        <v>8</v>
      </c>
      <c r="L1158">
        <v>20</v>
      </c>
      <c r="M1158" s="1" t="e">
        <f>VLOOKUP(Tabla18[[#This Row],[COD]],Circuitos[],2,0)</f>
        <v>#N/A</v>
      </c>
    </row>
    <row r="1159" spans="1:13">
      <c r="A1159" s="9" t="str">
        <f>Tabla18[[#This Row],[DIA]]&amp;"-"&amp;Tabla18[[#This Row],[NUM]]</f>
        <v>45831-921</v>
      </c>
      <c r="B1159">
        <v>45831</v>
      </c>
      <c r="C1159" t="s">
        <v>13</v>
      </c>
      <c r="D1159" t="s">
        <v>185</v>
      </c>
      <c r="E1159" t="s">
        <v>186</v>
      </c>
      <c r="F1159">
        <v>921</v>
      </c>
      <c r="G1159">
        <v>0.81597222222222221</v>
      </c>
      <c r="H1159">
        <v>2.0833333333333332E-2</v>
      </c>
      <c r="I1159">
        <v>30</v>
      </c>
      <c r="J1159">
        <v>0</v>
      </c>
      <c r="K1159">
        <v>30</v>
      </c>
      <c r="L1159">
        <v>0</v>
      </c>
      <c r="M1159" s="1" t="e">
        <f>VLOOKUP(Tabla18[[#This Row],[COD]],Circuitos[],2,0)</f>
        <v>#N/A</v>
      </c>
    </row>
    <row r="1160" spans="1:13">
      <c r="A1160" s="9" t="str">
        <f>Tabla18[[#This Row],[DIA]]&amp;"-"&amp;Tabla18[[#This Row],[NUM]]</f>
        <v>45831-1002</v>
      </c>
      <c r="B1160">
        <v>45831</v>
      </c>
      <c r="C1160" t="s">
        <v>13</v>
      </c>
      <c r="D1160" t="s">
        <v>183</v>
      </c>
      <c r="E1160" t="s">
        <v>174</v>
      </c>
      <c r="F1160">
        <v>1002</v>
      </c>
      <c r="G1160">
        <v>0.52777777777777779</v>
      </c>
      <c r="H1160">
        <v>0.77777777777777779</v>
      </c>
      <c r="I1160">
        <v>10</v>
      </c>
      <c r="J1160">
        <v>0</v>
      </c>
      <c r="K1160">
        <v>10</v>
      </c>
      <c r="L1160">
        <v>0</v>
      </c>
      <c r="M1160" s="1" t="str">
        <f>VLOOKUP(Tabla18[[#This Row],[COD]],Circuitos[],2,0)</f>
        <v>Programas de Egipto</v>
      </c>
    </row>
    <row r="1161" spans="1:13">
      <c r="A1161" s="9" t="str">
        <f>Tabla18[[#This Row],[DIA]]&amp;"-"&amp;Tabla18[[#This Row],[NUM]]</f>
        <v>45831-587</v>
      </c>
      <c r="B1161">
        <v>45831</v>
      </c>
      <c r="C1161" t="s">
        <v>13</v>
      </c>
      <c r="D1161" t="s">
        <v>229</v>
      </c>
      <c r="E1161" t="s">
        <v>556</v>
      </c>
      <c r="F1161">
        <v>587</v>
      </c>
      <c r="G1161">
        <v>0.89583333333333337</v>
      </c>
      <c r="H1161">
        <v>1.0416666666666666E-2</v>
      </c>
      <c r="I1161">
        <v>35</v>
      </c>
      <c r="J1161">
        <v>4</v>
      </c>
      <c r="K1161">
        <v>31</v>
      </c>
      <c r="L1161">
        <v>11.428571428571429</v>
      </c>
      <c r="M1161" s="1" t="e">
        <f>VLOOKUP(Tabla18[[#This Row],[COD]],Circuitos[],2,0)</f>
        <v>#N/A</v>
      </c>
    </row>
    <row r="1162" spans="1:13">
      <c r="A1162" s="9" t="str">
        <f>Tabla18[[#This Row],[DIA]]&amp;"-"&amp;Tabla18[[#This Row],[NUM]]</f>
        <v>45831-1219</v>
      </c>
      <c r="B1162">
        <v>45831</v>
      </c>
      <c r="C1162" t="s">
        <v>13</v>
      </c>
      <c r="D1162" t="s">
        <v>557</v>
      </c>
      <c r="E1162" t="s">
        <v>250</v>
      </c>
      <c r="F1162">
        <v>1219</v>
      </c>
      <c r="G1162">
        <v>0.3125</v>
      </c>
      <c r="H1162">
        <v>0.38194444444444442</v>
      </c>
      <c r="I1162">
        <v>30</v>
      </c>
      <c r="J1162">
        <v>2</v>
      </c>
      <c r="K1162">
        <v>28</v>
      </c>
      <c r="L1162">
        <v>6.666666666666667</v>
      </c>
      <c r="M1162" s="1" t="e">
        <f>VLOOKUP(Tabla18[[#This Row],[COD]],Circuitos[],2,0)</f>
        <v>#N/A</v>
      </c>
    </row>
    <row r="1163" spans="1:13">
      <c r="A1163" s="9" t="str">
        <f>Tabla18[[#This Row],[DIA]]&amp;"-"&amp;Tabla18[[#This Row],[NUM]]</f>
        <v>45831-5115</v>
      </c>
      <c r="B1163">
        <v>45831</v>
      </c>
      <c r="C1163" t="s">
        <v>13</v>
      </c>
      <c r="D1163" t="s">
        <v>348</v>
      </c>
      <c r="E1163" t="s">
        <v>549</v>
      </c>
      <c r="F1163">
        <v>5115</v>
      </c>
      <c r="G1163">
        <v>0.33333333333333331</v>
      </c>
      <c r="H1163">
        <v>0.46875</v>
      </c>
      <c r="I1163">
        <v>189</v>
      </c>
      <c r="J1163">
        <v>71</v>
      </c>
      <c r="K1163">
        <v>118</v>
      </c>
      <c r="L1163">
        <v>37.566137566137563</v>
      </c>
      <c r="M1163" s="1" t="str">
        <f>VLOOKUP(Tabla18[[#This Row],[COD]],Circuitos[],2,0)</f>
        <v>Noruega Fascinante I / Esencias de Noruega I</v>
      </c>
    </row>
    <row r="1164" spans="1:13">
      <c r="A1164" s="9" t="str">
        <f>Tabla18[[#This Row],[DIA]]&amp;"-"&amp;Tabla18[[#This Row],[NUM]]</f>
        <v>45831-953</v>
      </c>
      <c r="B1164">
        <v>45831</v>
      </c>
      <c r="C1164" t="s">
        <v>13</v>
      </c>
      <c r="D1164" t="s">
        <v>348</v>
      </c>
      <c r="E1164" t="s">
        <v>250</v>
      </c>
      <c r="F1164">
        <v>953</v>
      </c>
      <c r="G1164">
        <v>0.44097222222222221</v>
      </c>
      <c r="H1164">
        <v>0.59722222222222221</v>
      </c>
      <c r="I1164">
        <v>45</v>
      </c>
      <c r="J1164">
        <v>43</v>
      </c>
      <c r="K1164">
        <v>2</v>
      </c>
      <c r="L1164">
        <v>95.555555555555557</v>
      </c>
      <c r="M1164" s="1" t="e">
        <f>VLOOKUP(Tabla18[[#This Row],[COD]],Circuitos[],2,0)</f>
        <v>#N/A</v>
      </c>
    </row>
    <row r="1165" spans="1:13">
      <c r="A1165" s="9" t="str">
        <f>Tabla18[[#This Row],[DIA]]&amp;"-"&amp;Tabla18[[#This Row],[NUM]]</f>
        <v>45831-5116</v>
      </c>
      <c r="B1165">
        <v>45831</v>
      </c>
      <c r="C1165" t="s">
        <v>348</v>
      </c>
      <c r="D1165" t="s">
        <v>13</v>
      </c>
      <c r="E1165" t="s">
        <v>549</v>
      </c>
      <c r="F1165">
        <v>5116</v>
      </c>
      <c r="G1165">
        <v>0.50347222222222221</v>
      </c>
      <c r="H1165">
        <v>0.63888888888888884</v>
      </c>
      <c r="I1165">
        <v>189</v>
      </c>
      <c r="J1165">
        <v>70</v>
      </c>
      <c r="K1165">
        <v>119</v>
      </c>
      <c r="L1165">
        <v>37.037037037037038</v>
      </c>
      <c r="M1165" s="1" t="e">
        <f>VLOOKUP(Tabla18[[#This Row],[COD]],Circuitos[],2,0)</f>
        <v>#N/A</v>
      </c>
    </row>
    <row r="1166" spans="1:13">
      <c r="A1166" s="9" t="str">
        <f>Tabla18[[#This Row],[DIA]]&amp;"-"&amp;Tabla18[[#This Row],[NUM]]</f>
        <v>45831-433</v>
      </c>
      <c r="B1166">
        <v>45831</v>
      </c>
      <c r="C1166" t="s">
        <v>394</v>
      </c>
      <c r="D1166" t="s">
        <v>13</v>
      </c>
      <c r="E1166" t="s">
        <v>395</v>
      </c>
      <c r="F1166">
        <v>433</v>
      </c>
      <c r="G1166">
        <v>0.44444444444444442</v>
      </c>
      <c r="H1166">
        <v>0.60763888888888884</v>
      </c>
      <c r="I1166">
        <v>46</v>
      </c>
      <c r="J1166">
        <v>0</v>
      </c>
      <c r="K1166">
        <v>46</v>
      </c>
      <c r="L1166">
        <v>0</v>
      </c>
      <c r="M1166" s="1" t="e">
        <f>VLOOKUP(Tabla18[[#This Row],[COD]],Circuitos[],2,0)</f>
        <v>#N/A</v>
      </c>
    </row>
    <row r="1167" spans="1:13">
      <c r="A1167" s="9" t="str">
        <f>Tabla18[[#This Row],[DIA]]&amp;"-"&amp;Tabla18[[#This Row],[NUM]]</f>
        <v>45832-1304</v>
      </c>
      <c r="B1167">
        <v>45832</v>
      </c>
      <c r="C1167" t="s">
        <v>33</v>
      </c>
      <c r="D1167" t="s">
        <v>147</v>
      </c>
      <c r="E1167" t="s">
        <v>181</v>
      </c>
      <c r="F1167">
        <v>1304</v>
      </c>
      <c r="G1167">
        <v>0.5</v>
      </c>
      <c r="H1167">
        <v>0.72569444444444442</v>
      </c>
      <c r="I1167">
        <v>12</v>
      </c>
      <c r="J1167">
        <v>5</v>
      </c>
      <c r="K1167">
        <v>7</v>
      </c>
      <c r="L1167">
        <v>41.666666666666664</v>
      </c>
      <c r="M1167" s="1" t="e">
        <f>VLOOKUP(Tabla18[[#This Row],[COD]],Circuitos[],2,0)</f>
        <v>#N/A</v>
      </c>
    </row>
    <row r="1168" spans="1:13">
      <c r="A1168" s="9" t="str">
        <f>Tabla18[[#This Row],[DIA]]&amp;"-"&amp;Tabla18[[#This Row],[NUM]]</f>
        <v>45832-1854</v>
      </c>
      <c r="B1168">
        <v>45832</v>
      </c>
      <c r="C1168" t="s">
        <v>36</v>
      </c>
      <c r="D1168" t="s">
        <v>147</v>
      </c>
      <c r="E1168" t="s">
        <v>181</v>
      </c>
      <c r="F1168">
        <v>1854</v>
      </c>
      <c r="G1168">
        <v>0.5</v>
      </c>
      <c r="H1168">
        <v>0.69097222222222221</v>
      </c>
      <c r="I1168">
        <v>16</v>
      </c>
      <c r="J1168">
        <v>0</v>
      </c>
      <c r="K1168">
        <v>16</v>
      </c>
      <c r="L1168">
        <v>0</v>
      </c>
      <c r="M1168" s="1" t="e">
        <f>VLOOKUP(Tabla18[[#This Row],[COD]],Circuitos[],2,0)</f>
        <v>#N/A</v>
      </c>
    </row>
    <row r="1169" spans="1:13">
      <c r="A1169" s="9" t="str">
        <f>Tabla18[[#This Row],[DIA]]&amp;"-"&amp;Tabla18[[#This Row],[NUM]]</f>
        <v>45832-1819</v>
      </c>
      <c r="B1169">
        <v>45832</v>
      </c>
      <c r="C1169" t="s">
        <v>36</v>
      </c>
      <c r="D1169" t="s">
        <v>196</v>
      </c>
      <c r="E1169" t="s">
        <v>193</v>
      </c>
      <c r="F1169">
        <v>1819</v>
      </c>
      <c r="G1169">
        <v>0.32291666666666669</v>
      </c>
      <c r="H1169">
        <v>0.40625</v>
      </c>
      <c r="I1169">
        <v>12</v>
      </c>
      <c r="J1169">
        <v>5</v>
      </c>
      <c r="K1169">
        <v>7</v>
      </c>
      <c r="L1169">
        <v>41.666666666666664</v>
      </c>
      <c r="M1169" s="1" t="e">
        <f>VLOOKUP(Tabla18[[#This Row],[COD]],Circuitos[],2,0)</f>
        <v>#N/A</v>
      </c>
    </row>
    <row r="1170" spans="1:13">
      <c r="A1170" s="9" t="str">
        <f>Tabla18[[#This Row],[DIA]]&amp;"-"&amp;Tabla18[[#This Row],[NUM]]</f>
        <v>45832-1316</v>
      </c>
      <c r="B1170">
        <v>45832</v>
      </c>
      <c r="C1170" t="s">
        <v>37</v>
      </c>
      <c r="D1170" t="s">
        <v>147</v>
      </c>
      <c r="E1170" t="s">
        <v>181</v>
      </c>
      <c r="F1170">
        <v>1316</v>
      </c>
      <c r="G1170">
        <v>0.50347222222222221</v>
      </c>
      <c r="H1170">
        <v>0.71875</v>
      </c>
      <c r="I1170">
        <v>16</v>
      </c>
      <c r="J1170">
        <v>3</v>
      </c>
      <c r="K1170">
        <v>13</v>
      </c>
      <c r="L1170">
        <v>18.75</v>
      </c>
      <c r="M1170" s="1" t="e">
        <f>VLOOKUP(Tabla18[[#This Row],[COD]],Circuitos[],2,0)</f>
        <v>#N/A</v>
      </c>
    </row>
    <row r="1171" spans="1:13">
      <c r="A1171" s="9" t="str">
        <f>Tabla18[[#This Row],[DIA]]&amp;"-"&amp;Tabla18[[#This Row],[NUM]]</f>
        <v>45832-934</v>
      </c>
      <c r="B1171">
        <v>45832</v>
      </c>
      <c r="C1171" t="s">
        <v>209</v>
      </c>
      <c r="D1171" t="s">
        <v>13</v>
      </c>
      <c r="E1171" t="s">
        <v>250</v>
      </c>
      <c r="F1171">
        <v>934</v>
      </c>
      <c r="G1171">
        <v>0.52430555555555558</v>
      </c>
      <c r="H1171">
        <v>0.65277777777777779</v>
      </c>
      <c r="I1171">
        <v>45</v>
      </c>
      <c r="J1171">
        <v>45</v>
      </c>
      <c r="K1171">
        <v>0</v>
      </c>
      <c r="L1171">
        <v>100</v>
      </c>
      <c r="M1171" s="1" t="e">
        <f>VLOOKUP(Tabla18[[#This Row],[COD]],Circuitos[],2,0)</f>
        <v>#N/A</v>
      </c>
    </row>
    <row r="1172" spans="1:13">
      <c r="A1172" s="9" t="str">
        <f>Tabla18[[#This Row],[DIA]]&amp;"-"&amp;Tabla18[[#This Row],[NUM]]</f>
        <v>45832-1916</v>
      </c>
      <c r="B1172">
        <v>45832</v>
      </c>
      <c r="C1172" t="s">
        <v>313</v>
      </c>
      <c r="D1172" t="s">
        <v>13</v>
      </c>
      <c r="E1172" t="s">
        <v>250</v>
      </c>
      <c r="F1172">
        <v>1916</v>
      </c>
      <c r="G1172">
        <v>0.4236111111111111</v>
      </c>
      <c r="H1172">
        <v>0.58680555555555558</v>
      </c>
      <c r="I1172">
        <v>45</v>
      </c>
      <c r="J1172">
        <v>45</v>
      </c>
      <c r="K1172">
        <v>0</v>
      </c>
      <c r="L1172">
        <v>100</v>
      </c>
      <c r="M1172" s="1" t="e">
        <f>VLOOKUP(Tabla18[[#This Row],[COD]],Circuitos[],2,0)</f>
        <v>#N/A</v>
      </c>
    </row>
    <row r="1173" spans="1:13">
      <c r="A1173" s="9" t="str">
        <f>Tabla18[[#This Row],[DIA]]&amp;"-"&amp;Tabla18[[#This Row],[NUM]]</f>
        <v>45832-78</v>
      </c>
      <c r="B1173">
        <v>45832</v>
      </c>
      <c r="C1173" t="s">
        <v>252</v>
      </c>
      <c r="D1173" t="s">
        <v>36</v>
      </c>
      <c r="E1173" t="s">
        <v>272</v>
      </c>
      <c r="F1173">
        <v>78</v>
      </c>
      <c r="G1173">
        <v>0.89236111111111116</v>
      </c>
      <c r="H1173">
        <v>0.96875</v>
      </c>
      <c r="I1173">
        <v>14</v>
      </c>
      <c r="J1173">
        <v>0</v>
      </c>
      <c r="K1173">
        <v>14</v>
      </c>
      <c r="L1173">
        <v>0</v>
      </c>
      <c r="M1173" s="1" t="e">
        <f>VLOOKUP(Tabla18[[#This Row],[COD]],Circuitos[],2,0)</f>
        <v>#N/A</v>
      </c>
    </row>
    <row r="1174" spans="1:13">
      <c r="A1174" s="9" t="str">
        <f>Tabla18[[#This Row],[DIA]]&amp;"-"&amp;Tabla18[[#This Row],[NUM]]</f>
        <v>45832-60</v>
      </c>
      <c r="B1174">
        <v>45832</v>
      </c>
      <c r="C1174" t="s">
        <v>252</v>
      </c>
      <c r="D1174" t="s">
        <v>13</v>
      </c>
      <c r="E1174" t="s">
        <v>272</v>
      </c>
      <c r="F1174">
        <v>60</v>
      </c>
      <c r="G1174">
        <v>0.60763888888888884</v>
      </c>
      <c r="H1174">
        <v>0.71527777777777779</v>
      </c>
      <c r="I1174">
        <v>18</v>
      </c>
      <c r="J1174">
        <v>18</v>
      </c>
      <c r="K1174">
        <v>0</v>
      </c>
      <c r="L1174">
        <v>100</v>
      </c>
      <c r="M1174" s="1" t="e">
        <f>VLOOKUP(Tabla18[[#This Row],[COD]],Circuitos[],2,0)</f>
        <v>#N/A</v>
      </c>
    </row>
    <row r="1175" spans="1:13">
      <c r="A1175" s="9" t="str">
        <f>Tabla18[[#This Row],[DIA]]&amp;"-"&amp;Tabla18[[#This Row],[NUM]]</f>
        <v>45832-64</v>
      </c>
      <c r="B1175">
        <v>45832</v>
      </c>
      <c r="C1175" t="s">
        <v>252</v>
      </c>
      <c r="D1175" t="s">
        <v>13</v>
      </c>
      <c r="E1175" t="s">
        <v>272</v>
      </c>
      <c r="F1175">
        <v>64</v>
      </c>
      <c r="G1175">
        <v>0.89930555555555558</v>
      </c>
      <c r="H1175">
        <v>6.9444444444444441E-3</v>
      </c>
      <c r="I1175">
        <v>26</v>
      </c>
      <c r="J1175">
        <v>0</v>
      </c>
      <c r="K1175">
        <v>26</v>
      </c>
      <c r="L1175">
        <v>0</v>
      </c>
      <c r="M1175" s="1" t="e">
        <f>VLOOKUP(Tabla18[[#This Row],[COD]],Circuitos[],2,0)</f>
        <v>#N/A</v>
      </c>
    </row>
    <row r="1176" spans="1:13">
      <c r="A1176" s="9" t="str">
        <f>Tabla18[[#This Row],[DIA]]&amp;"-"&amp;Tabla18[[#This Row],[NUM]]</f>
        <v>45832-582</v>
      </c>
      <c r="B1176">
        <v>45832</v>
      </c>
      <c r="C1176" t="s">
        <v>252</v>
      </c>
      <c r="D1176" t="s">
        <v>336</v>
      </c>
      <c r="E1176" t="s">
        <v>272</v>
      </c>
      <c r="F1176">
        <v>582</v>
      </c>
      <c r="G1176">
        <v>0.38541666666666669</v>
      </c>
      <c r="H1176">
        <v>0.44444444444444442</v>
      </c>
      <c r="I1176">
        <v>18</v>
      </c>
      <c r="J1176">
        <v>6</v>
      </c>
      <c r="K1176">
        <v>12</v>
      </c>
      <c r="L1176">
        <v>33.333333333333336</v>
      </c>
      <c r="M1176" s="1" t="e">
        <f>VLOOKUP(Tabla18[[#This Row],[COD]],Circuitos[],2,0)</f>
        <v>#N/A</v>
      </c>
    </row>
    <row r="1177" spans="1:13">
      <c r="A1177" s="9" t="str">
        <f>Tabla18[[#This Row],[DIA]]&amp;"-"&amp;Tabla18[[#This Row],[NUM]]</f>
        <v>45832-1305</v>
      </c>
      <c r="B1177">
        <v>45832</v>
      </c>
      <c r="C1177" t="s">
        <v>147</v>
      </c>
      <c r="D1177" t="s">
        <v>33</v>
      </c>
      <c r="E1177" t="s">
        <v>181</v>
      </c>
      <c r="F1177">
        <v>1305</v>
      </c>
      <c r="G1177">
        <v>0.55208333333333337</v>
      </c>
      <c r="H1177">
        <v>0.70833333333333337</v>
      </c>
      <c r="I1177">
        <v>12</v>
      </c>
      <c r="J1177">
        <v>5</v>
      </c>
      <c r="K1177">
        <v>7</v>
      </c>
      <c r="L1177">
        <v>41.666666666666664</v>
      </c>
      <c r="M1177" s="1" t="e">
        <f>VLOOKUP(Tabla18[[#This Row],[COD]],Circuitos[],2,0)</f>
        <v>#N/A</v>
      </c>
    </row>
    <row r="1178" spans="1:13">
      <c r="A1178" s="9" t="str">
        <f>Tabla18[[#This Row],[DIA]]&amp;"-"&amp;Tabla18[[#This Row],[NUM]]</f>
        <v>45832-2020</v>
      </c>
      <c r="B1178">
        <v>45832</v>
      </c>
      <c r="C1178" t="s">
        <v>147</v>
      </c>
      <c r="D1178" t="s">
        <v>180</v>
      </c>
      <c r="E1178" t="s">
        <v>181</v>
      </c>
      <c r="F1178">
        <v>2020</v>
      </c>
      <c r="G1178">
        <v>0.76736111111111116</v>
      </c>
      <c r="H1178">
        <v>0.82986111111111116</v>
      </c>
      <c r="I1178">
        <v>58</v>
      </c>
      <c r="J1178">
        <v>2</v>
      </c>
      <c r="K1178">
        <v>56</v>
      </c>
      <c r="L1178">
        <v>3.4482758620689653</v>
      </c>
      <c r="M1178" s="1" t="e">
        <f>VLOOKUP(Tabla18[[#This Row],[COD]],Circuitos[],2,0)</f>
        <v>#N/A</v>
      </c>
    </row>
    <row r="1179" spans="1:13">
      <c r="A1179" s="9" t="str">
        <f>Tabla18[[#This Row],[DIA]]&amp;"-"&amp;Tabla18[[#This Row],[NUM]]</f>
        <v>45832-2022</v>
      </c>
      <c r="B1179">
        <v>45832</v>
      </c>
      <c r="C1179" t="s">
        <v>147</v>
      </c>
      <c r="D1179" t="s">
        <v>180</v>
      </c>
      <c r="E1179" t="s">
        <v>181</v>
      </c>
      <c r="F1179">
        <v>2022</v>
      </c>
      <c r="G1179">
        <v>0.83680555555555558</v>
      </c>
      <c r="H1179">
        <v>0.89930555555555558</v>
      </c>
      <c r="I1179">
        <v>28</v>
      </c>
      <c r="J1179">
        <v>8</v>
      </c>
      <c r="K1179">
        <v>20</v>
      </c>
      <c r="L1179">
        <v>28.571428571428573</v>
      </c>
      <c r="M1179" s="1" t="e">
        <f>VLOOKUP(Tabla18[[#This Row],[COD]],Circuitos[],2,0)</f>
        <v>#N/A</v>
      </c>
    </row>
    <row r="1180" spans="1:13">
      <c r="A1180" s="9" t="str">
        <f>Tabla18[[#This Row],[DIA]]&amp;"-"&amp;Tabla18[[#This Row],[NUM]]</f>
        <v>45832-1855</v>
      </c>
      <c r="B1180">
        <v>45832</v>
      </c>
      <c r="C1180" t="s">
        <v>147</v>
      </c>
      <c r="D1180" t="s">
        <v>36</v>
      </c>
      <c r="E1180" t="s">
        <v>181</v>
      </c>
      <c r="F1180">
        <v>1855</v>
      </c>
      <c r="G1180">
        <v>0.59722222222222221</v>
      </c>
      <c r="H1180">
        <v>0.71180555555555558</v>
      </c>
      <c r="I1180">
        <v>16</v>
      </c>
      <c r="J1180">
        <v>2</v>
      </c>
      <c r="K1180">
        <v>14</v>
      </c>
      <c r="L1180">
        <v>12.5</v>
      </c>
      <c r="M1180" s="1" t="e">
        <f>VLOOKUP(Tabla18[[#This Row],[COD]],Circuitos[],2,0)</f>
        <v>#N/A</v>
      </c>
    </row>
    <row r="1181" spans="1:13">
      <c r="A1181" s="9" t="str">
        <f>Tabla18[[#This Row],[DIA]]&amp;"-"&amp;Tabla18[[#This Row],[NUM]]</f>
        <v>45832-1315</v>
      </c>
      <c r="B1181">
        <v>45832</v>
      </c>
      <c r="C1181" t="s">
        <v>147</v>
      </c>
      <c r="D1181" t="s">
        <v>37</v>
      </c>
      <c r="E1181" t="s">
        <v>181</v>
      </c>
      <c r="F1181">
        <v>1315</v>
      </c>
      <c r="G1181">
        <v>0.32291666666666669</v>
      </c>
      <c r="H1181">
        <v>0.46180555555555558</v>
      </c>
      <c r="I1181">
        <v>16</v>
      </c>
      <c r="J1181">
        <v>2</v>
      </c>
      <c r="K1181">
        <v>14</v>
      </c>
      <c r="L1181">
        <v>12.5</v>
      </c>
      <c r="M1181" s="1" t="e">
        <f>VLOOKUP(Tabla18[[#This Row],[COD]],Circuitos[],2,0)</f>
        <v>#N/A</v>
      </c>
    </row>
    <row r="1182" spans="1:13">
      <c r="A1182" s="9" t="str">
        <f>Tabla18[[#This Row],[DIA]]&amp;"-"&amp;Tabla18[[#This Row],[NUM]]</f>
        <v>45832-1859</v>
      </c>
      <c r="B1182">
        <v>45832</v>
      </c>
      <c r="C1182" t="s">
        <v>147</v>
      </c>
      <c r="D1182" t="s">
        <v>13</v>
      </c>
      <c r="E1182" t="s">
        <v>181</v>
      </c>
      <c r="F1182">
        <v>1859</v>
      </c>
      <c r="G1182">
        <v>0.55208333333333337</v>
      </c>
      <c r="H1182">
        <v>0.70138888888888884</v>
      </c>
      <c r="I1182">
        <v>30</v>
      </c>
      <c r="J1182">
        <v>0</v>
      </c>
      <c r="K1182">
        <v>30</v>
      </c>
      <c r="L1182">
        <v>0</v>
      </c>
      <c r="M1182" s="1" t="e">
        <f>VLOOKUP(Tabla18[[#This Row],[COD]],Circuitos[],2,0)</f>
        <v>#N/A</v>
      </c>
    </row>
    <row r="1183" spans="1:13">
      <c r="A1183" s="9" t="str">
        <f>Tabla18[[#This Row],[DIA]]&amp;"-"&amp;Tabla18[[#This Row],[NUM]]</f>
        <v>45832-1313</v>
      </c>
      <c r="B1183">
        <v>45832</v>
      </c>
      <c r="C1183" t="s">
        <v>147</v>
      </c>
      <c r="D1183" t="s">
        <v>22</v>
      </c>
      <c r="E1183" t="s">
        <v>181</v>
      </c>
      <c r="F1183">
        <v>1313</v>
      </c>
      <c r="G1183">
        <v>0.59375</v>
      </c>
      <c r="H1183">
        <v>0.72569444444444442</v>
      </c>
      <c r="I1183">
        <v>12</v>
      </c>
      <c r="J1183">
        <v>2</v>
      </c>
      <c r="K1183">
        <v>10</v>
      </c>
      <c r="L1183">
        <v>16.666666666666668</v>
      </c>
      <c r="M1183" s="1" t="e">
        <f>VLOOKUP(Tabla18[[#This Row],[COD]],Circuitos[],2,0)</f>
        <v>#N/A</v>
      </c>
    </row>
    <row r="1184" spans="1:13">
      <c r="A1184" s="9" t="str">
        <f>Tabla18[[#This Row],[DIA]]&amp;"-"&amp;Tabla18[[#This Row],[NUM]]</f>
        <v>45832-933</v>
      </c>
      <c r="B1184">
        <v>45832</v>
      </c>
      <c r="C1184" t="s">
        <v>13</v>
      </c>
      <c r="D1184" t="s">
        <v>209</v>
      </c>
      <c r="E1184" t="s">
        <v>250</v>
      </c>
      <c r="F1184">
        <v>933</v>
      </c>
      <c r="G1184">
        <v>0.375</v>
      </c>
      <c r="H1184">
        <v>0.49305555555555558</v>
      </c>
      <c r="I1184">
        <v>45</v>
      </c>
      <c r="J1184">
        <v>2</v>
      </c>
      <c r="K1184">
        <v>43</v>
      </c>
      <c r="L1184">
        <v>4.4444444444444446</v>
      </c>
      <c r="M1184" s="1" t="e">
        <f>VLOOKUP(Tabla18[[#This Row],[COD]],Circuitos[],2,0)</f>
        <v>#N/A</v>
      </c>
    </row>
    <row r="1185" spans="1:13">
      <c r="A1185" s="9" t="str">
        <f>Tabla18[[#This Row],[DIA]]&amp;"-"&amp;Tabla18[[#This Row],[NUM]]</f>
        <v>45832-1915</v>
      </c>
      <c r="B1185">
        <v>45832</v>
      </c>
      <c r="C1185" t="s">
        <v>13</v>
      </c>
      <c r="D1185" t="s">
        <v>313</v>
      </c>
      <c r="E1185" t="s">
        <v>250</v>
      </c>
      <c r="F1185">
        <v>1915</v>
      </c>
      <c r="G1185">
        <v>0.31944444444444442</v>
      </c>
      <c r="H1185">
        <v>0.39583333333333331</v>
      </c>
      <c r="I1185">
        <v>45</v>
      </c>
      <c r="J1185">
        <v>45</v>
      </c>
      <c r="K1185">
        <v>0</v>
      </c>
      <c r="L1185">
        <v>100</v>
      </c>
      <c r="M1185" s="1" t="e">
        <f>VLOOKUP(Tabla18[[#This Row],[COD]],Circuitos[],2,0)</f>
        <v>#N/A</v>
      </c>
    </row>
    <row r="1186" spans="1:13">
      <c r="A1186" s="9" t="str">
        <f>Tabla18[[#This Row],[DIA]]&amp;"-"&amp;Tabla18[[#This Row],[NUM]]</f>
        <v>45832-59</v>
      </c>
      <c r="B1186">
        <v>45832</v>
      </c>
      <c r="C1186" t="s">
        <v>13</v>
      </c>
      <c r="D1186" t="s">
        <v>252</v>
      </c>
      <c r="E1186" t="s">
        <v>272</v>
      </c>
      <c r="F1186">
        <v>59</v>
      </c>
      <c r="G1186">
        <v>0.24305555555555555</v>
      </c>
      <c r="H1186">
        <v>0.34375</v>
      </c>
      <c r="I1186">
        <v>18</v>
      </c>
      <c r="J1186">
        <v>6</v>
      </c>
      <c r="K1186">
        <v>12</v>
      </c>
      <c r="L1186">
        <v>33.333333333333336</v>
      </c>
      <c r="M1186" s="1" t="e">
        <f>VLOOKUP(Tabla18[[#This Row],[COD]],Circuitos[],2,0)</f>
        <v>#N/A</v>
      </c>
    </row>
    <row r="1187" spans="1:13">
      <c r="A1187" s="9" t="str">
        <f>Tabla18[[#This Row],[DIA]]&amp;"-"&amp;Tabla18[[#This Row],[NUM]]</f>
        <v>45832-1858</v>
      </c>
      <c r="B1187">
        <v>45832</v>
      </c>
      <c r="C1187" t="s">
        <v>13</v>
      </c>
      <c r="D1187" t="s">
        <v>147</v>
      </c>
      <c r="E1187" t="s">
        <v>181</v>
      </c>
      <c r="F1187">
        <v>1858</v>
      </c>
      <c r="G1187">
        <v>0.5</v>
      </c>
      <c r="H1187">
        <v>0.71527777777777779</v>
      </c>
      <c r="I1187">
        <v>30</v>
      </c>
      <c r="J1187">
        <v>2</v>
      </c>
      <c r="K1187">
        <v>28</v>
      </c>
      <c r="L1187">
        <v>6.666666666666667</v>
      </c>
      <c r="M1187" s="1" t="e">
        <f>VLOOKUP(Tabla18[[#This Row],[COD]],Circuitos[],2,0)</f>
        <v>#N/A</v>
      </c>
    </row>
    <row r="1188" spans="1:13">
      <c r="A1188" s="9" t="str">
        <f>Tabla18[[#This Row],[DIA]]&amp;"-"&amp;Tabla18[[#This Row],[NUM]]</f>
        <v>45832-741</v>
      </c>
      <c r="B1188">
        <v>45832</v>
      </c>
      <c r="C1188" t="s">
        <v>13</v>
      </c>
      <c r="D1188" t="s">
        <v>196</v>
      </c>
      <c r="E1188" t="s">
        <v>250</v>
      </c>
      <c r="F1188">
        <v>741</v>
      </c>
      <c r="G1188">
        <v>0.37152777777777779</v>
      </c>
      <c r="H1188">
        <v>0.47916666666666669</v>
      </c>
      <c r="I1188">
        <v>45</v>
      </c>
      <c r="J1188">
        <v>16</v>
      </c>
      <c r="K1188">
        <v>29</v>
      </c>
      <c r="L1188">
        <v>35.555555555555557</v>
      </c>
      <c r="M1188" s="1" t="e">
        <f>VLOOKUP(Tabla18[[#This Row],[COD]],Circuitos[],2,0)</f>
        <v>#N/A</v>
      </c>
    </row>
    <row r="1189" spans="1:13">
      <c r="A1189" s="9" t="str">
        <f>Tabla18[[#This Row],[DIA]]&amp;"-"&amp;Tabla18[[#This Row],[NUM]]</f>
        <v>45832-761</v>
      </c>
      <c r="B1189">
        <v>45832</v>
      </c>
      <c r="C1189" t="s">
        <v>13</v>
      </c>
      <c r="D1189" t="s">
        <v>261</v>
      </c>
      <c r="E1189" t="s">
        <v>278</v>
      </c>
      <c r="F1189">
        <v>761</v>
      </c>
      <c r="G1189">
        <v>0.67361111111111116</v>
      </c>
      <c r="H1189">
        <v>0.77777777777777779</v>
      </c>
      <c r="I1189">
        <v>45</v>
      </c>
      <c r="J1189">
        <v>41</v>
      </c>
      <c r="K1189">
        <v>4</v>
      </c>
      <c r="L1189">
        <v>91.111111111111114</v>
      </c>
      <c r="M1189" s="1" t="str">
        <f>VLOOKUP(Tabla18[[#This Row],[COD]],Circuitos[],2,0)</f>
        <v>Sicilia Mágica "I"</v>
      </c>
    </row>
    <row r="1190" spans="1:13">
      <c r="A1190" s="9" t="str">
        <f>Tabla18[[#This Row],[DIA]]&amp;"-"&amp;Tabla18[[#This Row],[NUM]]</f>
        <v>45832-941</v>
      </c>
      <c r="B1190">
        <v>45832</v>
      </c>
      <c r="C1190" t="s">
        <v>13</v>
      </c>
      <c r="D1190" t="s">
        <v>254</v>
      </c>
      <c r="E1190" t="s">
        <v>250</v>
      </c>
      <c r="F1190">
        <v>941</v>
      </c>
      <c r="G1190">
        <v>0.66666666666666663</v>
      </c>
      <c r="H1190">
        <v>0.78125</v>
      </c>
      <c r="I1190">
        <v>45</v>
      </c>
      <c r="J1190">
        <v>40</v>
      </c>
      <c r="K1190">
        <v>5</v>
      </c>
      <c r="L1190">
        <v>88.888888888888886</v>
      </c>
      <c r="M1190" s="1" t="e">
        <f>VLOOKUP(Tabla18[[#This Row],[COD]],Circuitos[],2,0)</f>
        <v>#N/A</v>
      </c>
    </row>
    <row r="1191" spans="1:13">
      <c r="A1191" s="9" t="str">
        <f>Tabla18[[#This Row],[DIA]]&amp;"-"&amp;Tabla18[[#This Row],[NUM]]</f>
        <v>45832-762</v>
      </c>
      <c r="B1191">
        <v>45832</v>
      </c>
      <c r="C1191" t="s">
        <v>261</v>
      </c>
      <c r="D1191" t="s">
        <v>37</v>
      </c>
      <c r="E1191" t="s">
        <v>278</v>
      </c>
      <c r="F1191">
        <v>762</v>
      </c>
      <c r="G1191">
        <v>0.81944444444444442</v>
      </c>
      <c r="H1191">
        <v>0.92361111111111116</v>
      </c>
      <c r="I1191">
        <v>45</v>
      </c>
      <c r="J1191">
        <v>45</v>
      </c>
      <c r="K1191">
        <v>0</v>
      </c>
      <c r="L1191">
        <v>100</v>
      </c>
      <c r="M1191" s="1" t="e">
        <f>VLOOKUP(Tabla18[[#This Row],[COD]],Circuitos[],2,0)</f>
        <v>#N/A</v>
      </c>
    </row>
    <row r="1192" spans="1:13">
      <c r="A1192" s="9" t="str">
        <f>Tabla18[[#This Row],[DIA]]&amp;"-"&amp;Tabla18[[#This Row],[NUM]]</f>
        <v>45832-1788</v>
      </c>
      <c r="B1192">
        <v>45832</v>
      </c>
      <c r="C1192" t="s">
        <v>261</v>
      </c>
      <c r="D1192" t="s">
        <v>252</v>
      </c>
      <c r="E1192" t="s">
        <v>272</v>
      </c>
      <c r="F1192">
        <v>1788</v>
      </c>
      <c r="G1192">
        <v>0.67361111111111116</v>
      </c>
      <c r="H1192">
        <v>0.72569444444444442</v>
      </c>
      <c r="I1192">
        <v>26</v>
      </c>
      <c r="J1192">
        <v>0</v>
      </c>
      <c r="K1192">
        <v>26</v>
      </c>
      <c r="L1192">
        <v>0</v>
      </c>
      <c r="M1192" s="1" t="e">
        <f>VLOOKUP(Tabla18[[#This Row],[COD]],Circuitos[],2,0)</f>
        <v>#N/A</v>
      </c>
    </row>
    <row r="1193" spans="1:13">
      <c r="A1193" s="9" t="str">
        <f>Tabla18[[#This Row],[DIA]]&amp;"-"&amp;Tabla18[[#This Row],[NUM]]</f>
        <v>45832-1794</v>
      </c>
      <c r="B1193">
        <v>45832</v>
      </c>
      <c r="C1193" t="s">
        <v>261</v>
      </c>
      <c r="D1193" t="s">
        <v>252</v>
      </c>
      <c r="E1193" t="s">
        <v>272</v>
      </c>
      <c r="F1193">
        <v>1794</v>
      </c>
      <c r="G1193">
        <v>0.79513888888888884</v>
      </c>
      <c r="H1193">
        <v>0.84722222222222221</v>
      </c>
      <c r="I1193">
        <v>14</v>
      </c>
      <c r="J1193">
        <v>0</v>
      </c>
      <c r="K1193">
        <v>14</v>
      </c>
      <c r="L1193">
        <v>0</v>
      </c>
      <c r="M1193" s="1" t="e">
        <f>VLOOKUP(Tabla18[[#This Row],[COD]],Circuitos[],2,0)</f>
        <v>#N/A</v>
      </c>
    </row>
    <row r="1194" spans="1:13">
      <c r="A1194" s="9" t="str">
        <f>Tabla18[[#This Row],[DIA]]&amp;"-"&amp;Tabla18[[#This Row],[NUM]]</f>
        <v>45832-585</v>
      </c>
      <c r="B1194">
        <v>45832</v>
      </c>
      <c r="C1194" t="s">
        <v>336</v>
      </c>
      <c r="D1194" t="s">
        <v>252</v>
      </c>
      <c r="E1194" t="s">
        <v>272</v>
      </c>
      <c r="F1194">
        <v>585</v>
      </c>
      <c r="G1194">
        <v>0.47916666666666669</v>
      </c>
      <c r="H1194">
        <v>0.53819444444444442</v>
      </c>
      <c r="I1194">
        <v>18</v>
      </c>
      <c r="J1194">
        <v>18</v>
      </c>
      <c r="K1194">
        <v>0</v>
      </c>
      <c r="L1194">
        <v>100</v>
      </c>
      <c r="M1194" s="1" t="e">
        <f>VLOOKUP(Tabla18[[#This Row],[COD]],Circuitos[],2,0)</f>
        <v>#N/A</v>
      </c>
    </row>
    <row r="1195" spans="1:13">
      <c r="A1195" s="9" t="str">
        <f>Tabla18[[#This Row],[DIA]]&amp;"-"&amp;Tabla18[[#This Row],[NUM]]</f>
        <v>45832-1302</v>
      </c>
      <c r="B1195">
        <v>45832</v>
      </c>
      <c r="C1195" t="s">
        <v>22</v>
      </c>
      <c r="D1195" t="s">
        <v>147</v>
      </c>
      <c r="E1195" t="s">
        <v>181</v>
      </c>
      <c r="F1195">
        <v>1302</v>
      </c>
      <c r="G1195">
        <v>0.4826388888888889</v>
      </c>
      <c r="H1195">
        <v>0.6875</v>
      </c>
      <c r="I1195">
        <v>12</v>
      </c>
      <c r="J1195">
        <v>0</v>
      </c>
      <c r="K1195">
        <v>12</v>
      </c>
      <c r="L1195">
        <v>0</v>
      </c>
      <c r="M1195" s="1" t="e">
        <f>VLOOKUP(Tabla18[[#This Row],[COD]],Circuitos[],2,0)</f>
        <v>#N/A</v>
      </c>
    </row>
    <row r="1196" spans="1:13">
      <c r="A1196" s="9" t="str">
        <f>Tabla18[[#This Row],[DIA]]&amp;"-"&amp;Tabla18[[#This Row],[NUM]]</f>
        <v>45832-437</v>
      </c>
      <c r="B1196">
        <v>45832</v>
      </c>
      <c r="C1196" t="s">
        <v>394</v>
      </c>
      <c r="D1196" t="s">
        <v>36</v>
      </c>
      <c r="E1196" t="s">
        <v>395</v>
      </c>
      <c r="F1196">
        <v>437</v>
      </c>
      <c r="G1196">
        <v>0.3888888888888889</v>
      </c>
      <c r="H1196">
        <v>0.52083333333333337</v>
      </c>
      <c r="I1196">
        <v>12</v>
      </c>
      <c r="J1196">
        <v>5</v>
      </c>
      <c r="K1196">
        <v>7</v>
      </c>
      <c r="L1196">
        <v>41.666666666666664</v>
      </c>
      <c r="M1196" s="1" t="e">
        <f>VLOOKUP(Tabla18[[#This Row],[COD]],Circuitos[],2,0)</f>
        <v>#N/A</v>
      </c>
    </row>
    <row r="1197" spans="1:13">
      <c r="A1197" s="9" t="str">
        <f>Tabla18[[#This Row],[DIA]]&amp;"-"&amp;Tabla18[[#This Row],[NUM]]</f>
        <v>45832-433</v>
      </c>
      <c r="B1197">
        <v>45832</v>
      </c>
      <c r="C1197" t="s">
        <v>394</v>
      </c>
      <c r="D1197" t="s">
        <v>13</v>
      </c>
      <c r="E1197" t="s">
        <v>395</v>
      </c>
      <c r="F1197">
        <v>433</v>
      </c>
      <c r="G1197">
        <v>0.44444444444444442</v>
      </c>
      <c r="H1197">
        <v>0.60763888888888884</v>
      </c>
      <c r="I1197">
        <v>26</v>
      </c>
      <c r="J1197">
        <v>2</v>
      </c>
      <c r="K1197">
        <v>24</v>
      </c>
      <c r="L1197">
        <v>7.6923076923076925</v>
      </c>
      <c r="M1197" s="1" t="e">
        <f>VLOOKUP(Tabla18[[#This Row],[COD]],Circuitos[],2,0)</f>
        <v>#N/A</v>
      </c>
    </row>
    <row r="1198" spans="1:13">
      <c r="A1198" s="9" t="str">
        <f>Tabla18[[#This Row],[DIA]]&amp;"-"&amp;Tabla18[[#This Row],[NUM]]</f>
        <v>45832-942</v>
      </c>
      <c r="B1198">
        <v>45832</v>
      </c>
      <c r="C1198" t="s">
        <v>254</v>
      </c>
      <c r="D1198" t="s">
        <v>13</v>
      </c>
      <c r="E1198" t="s">
        <v>250</v>
      </c>
      <c r="F1198">
        <v>942</v>
      </c>
      <c r="G1198">
        <v>0.8125</v>
      </c>
      <c r="H1198">
        <v>0.93402777777777779</v>
      </c>
      <c r="I1198">
        <v>45</v>
      </c>
      <c r="J1198">
        <v>32</v>
      </c>
      <c r="K1198">
        <v>13</v>
      </c>
      <c r="L1198">
        <v>71.111111111111114</v>
      </c>
      <c r="M1198" s="1" t="e">
        <f>VLOOKUP(Tabla18[[#This Row],[COD]],Circuitos[],2,0)</f>
        <v>#N/A</v>
      </c>
    </row>
    <row r="1199" spans="1:13">
      <c r="A1199" s="9" t="str">
        <f>Tabla18[[#This Row],[DIA]]&amp;"-"&amp;Tabla18[[#This Row],[NUM]]</f>
        <v>45833-2333</v>
      </c>
      <c r="B1199">
        <v>45833</v>
      </c>
      <c r="C1199" t="s">
        <v>185</v>
      </c>
      <c r="D1199" t="s">
        <v>147</v>
      </c>
      <c r="E1199" t="s">
        <v>181</v>
      </c>
      <c r="F1199">
        <v>2333</v>
      </c>
      <c r="G1199">
        <v>0.79513888888888884</v>
      </c>
      <c r="H1199">
        <v>0.85763888888888884</v>
      </c>
      <c r="I1199">
        <v>40</v>
      </c>
      <c r="J1199">
        <v>10</v>
      </c>
      <c r="K1199">
        <v>30</v>
      </c>
      <c r="L1199">
        <v>25</v>
      </c>
      <c r="M1199" s="1" t="e">
        <f>VLOOKUP(Tabla18[[#This Row],[COD]],Circuitos[],2,0)</f>
        <v>#N/A</v>
      </c>
    </row>
    <row r="1200" spans="1:13">
      <c r="A1200" s="9" t="str">
        <f>Tabla18[[#This Row],[DIA]]&amp;"-"&amp;Tabla18[[#This Row],[NUM]]</f>
        <v>45833-8055</v>
      </c>
      <c r="B1200">
        <v>45833</v>
      </c>
      <c r="C1200" t="s">
        <v>175</v>
      </c>
      <c r="D1200" t="s">
        <v>173</v>
      </c>
      <c r="E1200" t="s">
        <v>257</v>
      </c>
      <c r="F1200">
        <v>8055</v>
      </c>
      <c r="G1200">
        <v>0.5625</v>
      </c>
      <c r="H1200">
        <v>0.61458333333333337</v>
      </c>
      <c r="I1200">
        <v>10</v>
      </c>
      <c r="J1200">
        <v>2</v>
      </c>
      <c r="K1200">
        <v>8</v>
      </c>
      <c r="L1200">
        <v>20</v>
      </c>
      <c r="M1200" s="1" t="e">
        <f>VLOOKUP(Tabla18[[#This Row],[COD]],Circuitos[],2,0)</f>
        <v>#N/A</v>
      </c>
    </row>
    <row r="1201" spans="1:13">
      <c r="A1201" s="9" t="str">
        <f>Tabla18[[#This Row],[DIA]]&amp;"-"&amp;Tabla18[[#This Row],[NUM]]</f>
        <v>45833-933</v>
      </c>
      <c r="B1201">
        <v>45833</v>
      </c>
      <c r="C1201" t="s">
        <v>13</v>
      </c>
      <c r="D1201" t="s">
        <v>209</v>
      </c>
      <c r="E1201" t="s">
        <v>250</v>
      </c>
      <c r="F1201">
        <v>933</v>
      </c>
      <c r="G1201">
        <v>0.375</v>
      </c>
      <c r="H1201">
        <v>0.49305555555555558</v>
      </c>
      <c r="I1201">
        <v>45</v>
      </c>
      <c r="J1201">
        <v>18</v>
      </c>
      <c r="K1201">
        <v>27</v>
      </c>
      <c r="L1201">
        <v>40</v>
      </c>
      <c r="M1201" s="1" t="e">
        <f>VLOOKUP(Tabla18[[#This Row],[COD]],Circuitos[],2,0)</f>
        <v>#N/A</v>
      </c>
    </row>
    <row r="1202" spans="1:13">
      <c r="A1202" s="9" t="str">
        <f>Tabla18[[#This Row],[DIA]]&amp;"-"&amp;Tabla18[[#This Row],[NUM]]</f>
        <v>45833-679</v>
      </c>
      <c r="B1202">
        <v>45833</v>
      </c>
      <c r="C1202" t="s">
        <v>13</v>
      </c>
      <c r="D1202" t="s">
        <v>310</v>
      </c>
      <c r="E1202" t="s">
        <v>250</v>
      </c>
      <c r="F1202">
        <v>679</v>
      </c>
      <c r="G1202">
        <v>0.52083333333333337</v>
      </c>
      <c r="H1202">
        <v>0.62152777777777779</v>
      </c>
      <c r="I1202">
        <v>50</v>
      </c>
      <c r="J1202">
        <v>0</v>
      </c>
      <c r="K1202">
        <v>50</v>
      </c>
      <c r="L1202">
        <v>0</v>
      </c>
      <c r="M1202" s="1" t="e">
        <f>VLOOKUP(Tabla18[[#This Row],[COD]],Circuitos[],2,0)</f>
        <v>#N/A</v>
      </c>
    </row>
    <row r="1203" spans="1:13">
      <c r="A1203" s="9" t="str">
        <f>Tabla18[[#This Row],[DIA]]&amp;"-"&amp;Tabla18[[#This Row],[NUM]]</f>
        <v>45835-2333</v>
      </c>
      <c r="B1203">
        <v>45835</v>
      </c>
      <c r="C1203" t="s">
        <v>185</v>
      </c>
      <c r="D1203" t="s">
        <v>147</v>
      </c>
      <c r="E1203" t="s">
        <v>181</v>
      </c>
      <c r="F1203">
        <v>2333</v>
      </c>
      <c r="G1203">
        <v>0.79513888888888884</v>
      </c>
      <c r="H1203">
        <v>0.85763888888888884</v>
      </c>
      <c r="I1203">
        <v>40</v>
      </c>
      <c r="J1203">
        <v>0</v>
      </c>
      <c r="K1203">
        <v>40</v>
      </c>
      <c r="L1203">
        <v>0</v>
      </c>
      <c r="M1203" s="1" t="e">
        <f>VLOOKUP(Tabla18[[#This Row],[COD]],Circuitos[],2,0)</f>
        <v>#N/A</v>
      </c>
    </row>
    <row r="1204" spans="1:13">
      <c r="A1204" s="9" t="str">
        <f>Tabla18[[#This Row],[DIA]]&amp;"-"&amp;Tabla18[[#This Row],[NUM]]</f>
        <v>45835-920</v>
      </c>
      <c r="B1204">
        <v>45835</v>
      </c>
      <c r="C1204" t="s">
        <v>185</v>
      </c>
      <c r="D1204" t="s">
        <v>13</v>
      </c>
      <c r="E1204" t="s">
        <v>186</v>
      </c>
      <c r="F1204">
        <v>920</v>
      </c>
      <c r="G1204">
        <v>0.63888888888888884</v>
      </c>
      <c r="H1204">
        <v>0.78125</v>
      </c>
      <c r="I1204">
        <v>30</v>
      </c>
      <c r="J1204">
        <v>0</v>
      </c>
      <c r="K1204">
        <v>30</v>
      </c>
      <c r="L1204">
        <v>0</v>
      </c>
      <c r="M1204" s="1" t="e">
        <f>VLOOKUP(Tabla18[[#This Row],[COD]],Circuitos[],2,0)</f>
        <v>#N/A</v>
      </c>
    </row>
    <row r="1205" spans="1:13">
      <c r="A1205" s="9" t="str">
        <f>Tabla18[[#This Row],[DIA]]&amp;"-"&amp;Tabla18[[#This Row],[NUM]]</f>
        <v>45835-5003</v>
      </c>
      <c r="B1205">
        <v>45835</v>
      </c>
      <c r="C1205" t="s">
        <v>175</v>
      </c>
      <c r="D1205" t="s">
        <v>173</v>
      </c>
      <c r="E1205" t="s">
        <v>174</v>
      </c>
      <c r="F1205">
        <v>5003</v>
      </c>
      <c r="G1205">
        <v>0.81597222222222221</v>
      </c>
      <c r="H1205">
        <v>0.89930555555555558</v>
      </c>
      <c r="I1205">
        <v>10</v>
      </c>
      <c r="J1205">
        <v>0</v>
      </c>
      <c r="K1205">
        <v>10</v>
      </c>
      <c r="L1205">
        <v>0</v>
      </c>
      <c r="M1205" s="1" t="e">
        <f>VLOOKUP(Tabla18[[#This Row],[COD]],Circuitos[],2,0)</f>
        <v>#N/A</v>
      </c>
    </row>
    <row r="1206" spans="1:13">
      <c r="A1206" s="9" t="str">
        <f>Tabla18[[#This Row],[DIA]]&amp;"-"&amp;Tabla18[[#This Row],[NUM]]</f>
        <v>45835-5001</v>
      </c>
      <c r="B1206">
        <v>45835</v>
      </c>
      <c r="C1206" t="s">
        <v>173</v>
      </c>
      <c r="D1206" t="s">
        <v>13</v>
      </c>
      <c r="E1206" t="s">
        <v>174</v>
      </c>
      <c r="F1206">
        <v>5001</v>
      </c>
      <c r="G1206">
        <v>0.35416666666666669</v>
      </c>
      <c r="H1206">
        <v>0.53125</v>
      </c>
      <c r="I1206">
        <v>10</v>
      </c>
      <c r="J1206">
        <v>2</v>
      </c>
      <c r="K1206">
        <v>8</v>
      </c>
      <c r="L1206">
        <v>20</v>
      </c>
      <c r="M1206" s="1" t="e">
        <f>VLOOKUP(Tabla18[[#This Row],[COD]],Circuitos[],2,0)</f>
        <v>#N/A</v>
      </c>
    </row>
    <row r="1207" spans="1:13">
      <c r="A1207" s="9" t="str">
        <f>Tabla18[[#This Row],[DIA]]&amp;"-"&amp;Tabla18[[#This Row],[NUM]]</f>
        <v>45835-921</v>
      </c>
      <c r="B1207">
        <v>45835</v>
      </c>
      <c r="C1207" t="s">
        <v>13</v>
      </c>
      <c r="D1207" t="s">
        <v>185</v>
      </c>
      <c r="E1207" t="s">
        <v>186</v>
      </c>
      <c r="F1207">
        <v>921</v>
      </c>
      <c r="G1207">
        <v>0.81597222222222221</v>
      </c>
      <c r="H1207">
        <v>2.0833333333333332E-2</v>
      </c>
      <c r="I1207">
        <v>30</v>
      </c>
      <c r="J1207">
        <v>23</v>
      </c>
      <c r="K1207">
        <v>7</v>
      </c>
      <c r="L1207">
        <v>76.666666666666671</v>
      </c>
      <c r="M1207" s="1" t="e">
        <f>VLOOKUP(Tabla18[[#This Row],[COD]],Circuitos[],2,0)</f>
        <v>#N/A</v>
      </c>
    </row>
    <row r="1208" spans="1:13">
      <c r="A1208" s="9" t="str">
        <f>Tabla18[[#This Row],[DIA]]&amp;"-"&amp;Tabla18[[#This Row],[NUM]]</f>
        <v>45835-5002</v>
      </c>
      <c r="B1208">
        <v>45835</v>
      </c>
      <c r="C1208" t="s">
        <v>13</v>
      </c>
      <c r="D1208" t="s">
        <v>175</v>
      </c>
      <c r="E1208" t="s">
        <v>174</v>
      </c>
      <c r="F1208">
        <v>5002</v>
      </c>
      <c r="G1208">
        <v>0.52777777777777779</v>
      </c>
      <c r="H1208">
        <v>0.77430555555555558</v>
      </c>
      <c r="I1208">
        <v>10</v>
      </c>
      <c r="J1208">
        <v>1</v>
      </c>
      <c r="K1208">
        <v>9</v>
      </c>
      <c r="L1208">
        <v>10</v>
      </c>
      <c r="M1208" s="1" t="str">
        <f>VLOOKUP(Tabla18[[#This Row],[COD]],Circuitos[],2,0)</f>
        <v>Programas de Egipto</v>
      </c>
    </row>
    <row r="1209" spans="1:13">
      <c r="A1209" s="9" t="str">
        <f>Tabla18[[#This Row],[DIA]]&amp;"-"&amp;Tabla18[[#This Row],[NUM]]</f>
        <v>45835-1832</v>
      </c>
      <c r="B1209">
        <v>45835</v>
      </c>
      <c r="C1209" t="s">
        <v>234</v>
      </c>
      <c r="D1209" t="s">
        <v>13</v>
      </c>
      <c r="E1209" t="s">
        <v>250</v>
      </c>
      <c r="F1209">
        <v>1832</v>
      </c>
      <c r="G1209">
        <v>0.61805555555555558</v>
      </c>
      <c r="H1209">
        <v>0.73263888888888884</v>
      </c>
      <c r="I1209">
        <v>45</v>
      </c>
      <c r="J1209">
        <v>38</v>
      </c>
      <c r="K1209">
        <v>7</v>
      </c>
      <c r="L1209">
        <v>84.444444444444443</v>
      </c>
      <c r="M1209" s="1" t="e">
        <f>VLOOKUP(Tabla18[[#This Row],[COD]],Circuitos[],2,0)</f>
        <v>#N/A</v>
      </c>
    </row>
    <row r="1210" spans="1:13">
      <c r="A1210" s="9" t="str">
        <f>Tabla18[[#This Row],[DIA]]&amp;"-"&amp;Tabla18[[#This Row],[NUM]]</f>
        <v>45836-103</v>
      </c>
      <c r="B1210">
        <v>45836</v>
      </c>
      <c r="C1210" t="s">
        <v>111</v>
      </c>
      <c r="D1210" t="s">
        <v>13</v>
      </c>
      <c r="E1210" t="s">
        <v>265</v>
      </c>
      <c r="F1210">
        <v>103</v>
      </c>
      <c r="G1210">
        <v>0.58333333333333337</v>
      </c>
      <c r="H1210">
        <v>0.82638888888888884</v>
      </c>
      <c r="I1210">
        <v>27</v>
      </c>
      <c r="J1210">
        <v>0</v>
      </c>
      <c r="K1210">
        <v>27</v>
      </c>
      <c r="L1210">
        <v>0</v>
      </c>
      <c r="M1210" s="1" t="e">
        <f>VLOOKUP(Tabla18[[#This Row],[COD]],Circuitos[],2,0)</f>
        <v>#N/A</v>
      </c>
    </row>
    <row r="1211" spans="1:13">
      <c r="A1211" s="9" t="str">
        <f>Tabla18[[#This Row],[DIA]]&amp;"-"&amp;Tabla18[[#This Row],[NUM]]</f>
        <v>45836-3704</v>
      </c>
      <c r="B1211">
        <v>45836</v>
      </c>
      <c r="C1211" t="s">
        <v>36</v>
      </c>
      <c r="D1211" t="s">
        <v>201</v>
      </c>
      <c r="E1211" t="s">
        <v>202</v>
      </c>
      <c r="F1211">
        <v>3704</v>
      </c>
      <c r="G1211">
        <v>0.63194444444444442</v>
      </c>
      <c r="H1211">
        <v>0.71875</v>
      </c>
      <c r="I1211">
        <v>12</v>
      </c>
      <c r="J1211">
        <v>4</v>
      </c>
      <c r="K1211">
        <v>8</v>
      </c>
      <c r="L1211">
        <v>33.333333333333336</v>
      </c>
      <c r="M1211" s="1" t="e">
        <f>VLOOKUP(Tabla18[[#This Row],[COD]],Circuitos[],2,0)</f>
        <v>#N/A</v>
      </c>
    </row>
    <row r="1212" spans="1:13">
      <c r="A1212" s="9" t="str">
        <f>Tabla18[[#This Row],[DIA]]&amp;"-"&amp;Tabla18[[#This Row],[NUM]]</f>
        <v>45836-1143</v>
      </c>
      <c r="B1212">
        <v>45836</v>
      </c>
      <c r="C1212" t="s">
        <v>37</v>
      </c>
      <c r="D1212" t="s">
        <v>192</v>
      </c>
      <c r="E1212" t="s">
        <v>193</v>
      </c>
      <c r="F1212">
        <v>1143</v>
      </c>
      <c r="G1212">
        <v>0.59027777777777779</v>
      </c>
      <c r="H1212">
        <v>0.68055555555555558</v>
      </c>
      <c r="I1212">
        <v>12</v>
      </c>
      <c r="J1212">
        <v>0</v>
      </c>
      <c r="K1212">
        <v>12</v>
      </c>
      <c r="L1212">
        <v>0</v>
      </c>
      <c r="M1212" s="1" t="e">
        <f>VLOOKUP(Tabla18[[#This Row],[COD]],Circuitos[],2,0)</f>
        <v>#N/A</v>
      </c>
    </row>
    <row r="1213" spans="1:13">
      <c r="A1213" s="9" t="str">
        <f>Tabla18[[#This Row],[DIA]]&amp;"-"&amp;Tabla18[[#This Row],[NUM]]</f>
        <v>45836-872</v>
      </c>
      <c r="B1213">
        <v>45836</v>
      </c>
      <c r="C1213" t="s">
        <v>223</v>
      </c>
      <c r="D1213" t="s">
        <v>13</v>
      </c>
      <c r="E1213" t="s">
        <v>250</v>
      </c>
      <c r="F1213">
        <v>872</v>
      </c>
      <c r="G1213">
        <v>0.64930555555555558</v>
      </c>
      <c r="H1213">
        <v>0.78819444444444442</v>
      </c>
      <c r="I1213">
        <v>45</v>
      </c>
      <c r="J1213">
        <v>45</v>
      </c>
      <c r="K1213">
        <v>0</v>
      </c>
      <c r="L1213">
        <v>100</v>
      </c>
      <c r="M1213" s="1" t="e">
        <f>VLOOKUP(Tabla18[[#This Row],[COD]],Circuitos[],2,0)</f>
        <v>#N/A</v>
      </c>
    </row>
    <row r="1214" spans="1:13">
      <c r="A1214" s="9" t="str">
        <f>Tabla18[[#This Row],[DIA]]&amp;"-"&amp;Tabla18[[#This Row],[NUM]]</f>
        <v>45836-6001</v>
      </c>
      <c r="B1214">
        <v>45836</v>
      </c>
      <c r="C1214" t="s">
        <v>173</v>
      </c>
      <c r="D1214" t="s">
        <v>13</v>
      </c>
      <c r="E1214" t="s">
        <v>174</v>
      </c>
      <c r="F1214">
        <v>6001</v>
      </c>
      <c r="G1214">
        <v>0.37847222222222221</v>
      </c>
      <c r="H1214">
        <v>0.55902777777777779</v>
      </c>
      <c r="I1214">
        <v>10</v>
      </c>
      <c r="J1214">
        <v>2</v>
      </c>
      <c r="K1214">
        <v>8</v>
      </c>
      <c r="L1214">
        <v>20</v>
      </c>
      <c r="M1214" s="1" t="e">
        <f>VLOOKUP(Tabla18[[#This Row],[COD]],Circuitos[],2,0)</f>
        <v>#N/A</v>
      </c>
    </row>
    <row r="1215" spans="1:13">
      <c r="A1215" s="9" t="str">
        <f>Tabla18[[#This Row],[DIA]]&amp;"-"&amp;Tabla18[[#This Row],[NUM]]</f>
        <v>45836-213</v>
      </c>
      <c r="B1215">
        <v>45836</v>
      </c>
      <c r="C1215" t="s">
        <v>332</v>
      </c>
      <c r="D1215" t="s">
        <v>111</v>
      </c>
      <c r="E1215" t="s">
        <v>265</v>
      </c>
      <c r="F1215">
        <v>213</v>
      </c>
      <c r="G1215">
        <v>0.38194444444444442</v>
      </c>
      <c r="H1215">
        <v>0.47916666666666669</v>
      </c>
      <c r="I1215">
        <v>27</v>
      </c>
      <c r="J1215">
        <v>0</v>
      </c>
      <c r="K1215">
        <v>27</v>
      </c>
      <c r="L1215">
        <v>0</v>
      </c>
      <c r="M1215" s="1" t="e">
        <f>VLOOKUP(Tabla18[[#This Row],[COD]],Circuitos[],2,0)</f>
        <v>#N/A</v>
      </c>
    </row>
    <row r="1216" spans="1:13">
      <c r="A1216" s="9" t="str">
        <f>Tabla18[[#This Row],[DIA]]&amp;"-"&amp;Tabla18[[#This Row],[NUM]]</f>
        <v>45836-1144</v>
      </c>
      <c r="B1216">
        <v>45836</v>
      </c>
      <c r="C1216" t="s">
        <v>192</v>
      </c>
      <c r="D1216" t="s">
        <v>37</v>
      </c>
      <c r="E1216" t="s">
        <v>193</v>
      </c>
      <c r="F1216">
        <v>1144</v>
      </c>
      <c r="G1216">
        <v>0.67708333333333337</v>
      </c>
      <c r="H1216">
        <v>0.76736111111111116</v>
      </c>
      <c r="I1216">
        <v>12</v>
      </c>
      <c r="J1216">
        <v>10</v>
      </c>
      <c r="K1216">
        <v>2</v>
      </c>
      <c r="L1216">
        <v>83.333333333333329</v>
      </c>
      <c r="M1216" s="1" t="e">
        <f>VLOOKUP(Tabla18[[#This Row],[COD]],Circuitos[],2,0)</f>
        <v>#N/A</v>
      </c>
    </row>
    <row r="1217" spans="1:13">
      <c r="A1217" s="9" t="str">
        <f>Tabla18[[#This Row],[DIA]]&amp;"-"&amp;Tabla18[[#This Row],[NUM]]</f>
        <v>45836-1332</v>
      </c>
      <c r="B1217">
        <v>45836</v>
      </c>
      <c r="C1217" t="s">
        <v>192</v>
      </c>
      <c r="D1217" t="s">
        <v>13</v>
      </c>
      <c r="E1217" t="s">
        <v>250</v>
      </c>
      <c r="F1217">
        <v>1332</v>
      </c>
      <c r="G1217">
        <v>0.27083333333333331</v>
      </c>
      <c r="H1217">
        <v>0.3888888888888889</v>
      </c>
      <c r="I1217">
        <v>50</v>
      </c>
      <c r="J1217">
        <v>0</v>
      </c>
      <c r="K1217">
        <v>50</v>
      </c>
      <c r="L1217">
        <v>0</v>
      </c>
      <c r="M1217" s="1" t="e">
        <f>VLOOKUP(Tabla18[[#This Row],[COD]],Circuitos[],2,0)</f>
        <v>#N/A</v>
      </c>
    </row>
    <row r="1218" spans="1:13">
      <c r="A1218" s="9" t="str">
        <f>Tabla18[[#This Row],[DIA]]&amp;"-"&amp;Tabla18[[#This Row],[NUM]]</f>
        <v>45836-1328</v>
      </c>
      <c r="B1218">
        <v>45836</v>
      </c>
      <c r="C1218" t="s">
        <v>192</v>
      </c>
      <c r="D1218" t="s">
        <v>13</v>
      </c>
      <c r="E1218" t="s">
        <v>250</v>
      </c>
      <c r="F1218">
        <v>1328</v>
      </c>
      <c r="G1218">
        <v>0.50694444444444442</v>
      </c>
      <c r="H1218">
        <v>0.625</v>
      </c>
      <c r="I1218">
        <v>45</v>
      </c>
      <c r="J1218">
        <v>44</v>
      </c>
      <c r="K1218">
        <v>1</v>
      </c>
      <c r="L1218">
        <v>97.777777777777771</v>
      </c>
      <c r="M1218" s="1" t="e">
        <f>VLOOKUP(Tabla18[[#This Row],[COD]],Circuitos[],2,0)</f>
        <v>#N/A</v>
      </c>
    </row>
    <row r="1219" spans="1:13">
      <c r="A1219" s="9" t="str">
        <f>Tabla18[[#This Row],[DIA]]&amp;"-"&amp;Tabla18[[#This Row],[NUM]]</f>
        <v>45836-1120</v>
      </c>
      <c r="B1219">
        <v>45836</v>
      </c>
      <c r="C1219" t="s">
        <v>192</v>
      </c>
      <c r="D1219" t="s">
        <v>13</v>
      </c>
      <c r="E1219" t="s">
        <v>193</v>
      </c>
      <c r="F1219">
        <v>1120</v>
      </c>
      <c r="G1219">
        <v>0.71527777777777779</v>
      </c>
      <c r="H1219">
        <v>0.82638888888888884</v>
      </c>
      <c r="I1219">
        <v>40</v>
      </c>
      <c r="J1219">
        <v>5</v>
      </c>
      <c r="K1219">
        <v>35</v>
      </c>
      <c r="L1219">
        <v>12.5</v>
      </c>
      <c r="M1219" s="1" t="e">
        <f>VLOOKUP(Tabla18[[#This Row],[COD]],Circuitos[],2,0)</f>
        <v>#N/A</v>
      </c>
    </row>
    <row r="1220" spans="1:13">
      <c r="A1220" s="9" t="str">
        <f>Tabla18[[#This Row],[DIA]]&amp;"-"&amp;Tabla18[[#This Row],[NUM]]</f>
        <v>45836-766</v>
      </c>
      <c r="B1220">
        <v>45836</v>
      </c>
      <c r="C1220" t="s">
        <v>192</v>
      </c>
      <c r="D1220" t="s">
        <v>13</v>
      </c>
      <c r="E1220" t="s">
        <v>250</v>
      </c>
      <c r="F1220">
        <v>766</v>
      </c>
      <c r="G1220">
        <v>0.82638888888888884</v>
      </c>
      <c r="H1220">
        <v>0.94444444444444442</v>
      </c>
      <c r="I1220">
        <v>45</v>
      </c>
      <c r="J1220">
        <v>44</v>
      </c>
      <c r="K1220">
        <v>1</v>
      </c>
      <c r="L1220">
        <v>97.777777777777771</v>
      </c>
      <c r="M1220" s="1" t="e">
        <f>VLOOKUP(Tabla18[[#This Row],[COD]],Circuitos[],2,0)</f>
        <v>#N/A</v>
      </c>
    </row>
    <row r="1221" spans="1:13">
      <c r="A1221" s="9" t="str">
        <f>Tabla18[[#This Row],[DIA]]&amp;"-"&amp;Tabla18[[#This Row],[NUM]]</f>
        <v>45836-718</v>
      </c>
      <c r="B1221">
        <v>45836</v>
      </c>
      <c r="C1221" t="s">
        <v>551</v>
      </c>
      <c r="D1221" t="s">
        <v>13</v>
      </c>
      <c r="E1221" t="s">
        <v>250</v>
      </c>
      <c r="F1221">
        <v>718</v>
      </c>
      <c r="G1221">
        <v>0.65972222222222221</v>
      </c>
      <c r="H1221">
        <v>0.80208333333333337</v>
      </c>
      <c r="I1221">
        <v>45</v>
      </c>
      <c r="J1221">
        <v>12</v>
      </c>
      <c r="K1221">
        <v>33</v>
      </c>
      <c r="L1221">
        <v>26.666666666666668</v>
      </c>
      <c r="M1221" s="1" t="e">
        <f>VLOOKUP(Tabla18[[#This Row],[COD]],Circuitos[],2,0)</f>
        <v>#N/A</v>
      </c>
    </row>
    <row r="1222" spans="1:13">
      <c r="A1222" s="9" t="str">
        <f>Tabla18[[#This Row],[DIA]]&amp;"-"&amp;Tabla18[[#This Row],[NUM]]</f>
        <v>45836-601</v>
      </c>
      <c r="B1222">
        <v>45836</v>
      </c>
      <c r="C1222" t="s">
        <v>13</v>
      </c>
      <c r="D1222" t="s">
        <v>201</v>
      </c>
      <c r="E1222" t="s">
        <v>250</v>
      </c>
      <c r="F1222">
        <v>601</v>
      </c>
      <c r="G1222">
        <v>0.69097222222222221</v>
      </c>
      <c r="H1222">
        <v>0.78819444444444442</v>
      </c>
      <c r="I1222">
        <v>50</v>
      </c>
      <c r="J1222">
        <v>0</v>
      </c>
      <c r="K1222">
        <v>50</v>
      </c>
      <c r="L1222">
        <v>0</v>
      </c>
      <c r="M1222" s="1" t="e">
        <f>VLOOKUP(Tabla18[[#This Row],[COD]],Circuitos[],2,0)</f>
        <v>#N/A</v>
      </c>
    </row>
    <row r="1223" spans="1:13">
      <c r="A1223" s="9" t="str">
        <f>Tabla18[[#This Row],[DIA]]&amp;"-"&amp;Tabla18[[#This Row],[NUM]]</f>
        <v>45836-1355</v>
      </c>
      <c r="B1223">
        <v>45836</v>
      </c>
      <c r="C1223" t="s">
        <v>13</v>
      </c>
      <c r="D1223" t="s">
        <v>392</v>
      </c>
      <c r="E1223" t="s">
        <v>250</v>
      </c>
      <c r="F1223">
        <v>1355</v>
      </c>
      <c r="G1223">
        <v>0.46527777777777779</v>
      </c>
      <c r="H1223">
        <v>0.50347222222222221</v>
      </c>
      <c r="I1223">
        <v>30</v>
      </c>
      <c r="J1223">
        <v>0</v>
      </c>
      <c r="K1223">
        <v>30</v>
      </c>
      <c r="L1223">
        <v>0</v>
      </c>
      <c r="M1223" s="1" t="e">
        <f>VLOOKUP(Tabla18[[#This Row],[COD]],Circuitos[],2,0)</f>
        <v>#N/A</v>
      </c>
    </row>
    <row r="1224" spans="1:13">
      <c r="A1224" s="9" t="str">
        <f>Tabla18[[#This Row],[DIA]]&amp;"-"&amp;Tabla18[[#This Row],[NUM]]</f>
        <v>45836-1327</v>
      </c>
      <c r="B1224">
        <v>45836</v>
      </c>
      <c r="C1224" t="s">
        <v>13</v>
      </c>
      <c r="D1224" t="s">
        <v>192</v>
      </c>
      <c r="E1224" t="s">
        <v>250</v>
      </c>
      <c r="F1224">
        <v>1327</v>
      </c>
      <c r="G1224">
        <v>0.3611111111111111</v>
      </c>
      <c r="H1224">
        <v>0.47569444444444442</v>
      </c>
      <c r="I1224">
        <v>45</v>
      </c>
      <c r="J1224">
        <v>0</v>
      </c>
      <c r="K1224">
        <v>45</v>
      </c>
      <c r="L1224">
        <v>0</v>
      </c>
      <c r="M1224" s="1" t="e">
        <f>VLOOKUP(Tabla18[[#This Row],[COD]],Circuitos[],2,0)</f>
        <v>#N/A</v>
      </c>
    </row>
    <row r="1225" spans="1:13">
      <c r="A1225" s="9" t="str">
        <f>Tabla18[[#This Row],[DIA]]&amp;"-"&amp;Tabla18[[#This Row],[NUM]]</f>
        <v>45836-6002</v>
      </c>
      <c r="B1225">
        <v>45836</v>
      </c>
      <c r="C1225" t="s">
        <v>13</v>
      </c>
      <c r="D1225" t="s">
        <v>183</v>
      </c>
      <c r="E1225" t="s">
        <v>174</v>
      </c>
      <c r="F1225">
        <v>6002</v>
      </c>
      <c r="G1225">
        <v>0.60069444444444442</v>
      </c>
      <c r="H1225">
        <v>0.85069444444444442</v>
      </c>
      <c r="I1225">
        <v>10</v>
      </c>
      <c r="J1225">
        <v>3</v>
      </c>
      <c r="K1225">
        <v>7</v>
      </c>
      <c r="L1225">
        <v>30</v>
      </c>
      <c r="M1225" s="1" t="str">
        <f>VLOOKUP(Tabla18[[#This Row],[COD]],Circuitos[],2,0)</f>
        <v>Programas de Egipto</v>
      </c>
    </row>
    <row r="1226" spans="1:13">
      <c r="A1226" s="9" t="str">
        <f>Tabla18[[#This Row],[DIA]]&amp;"-"&amp;Tabla18[[#This Row],[NUM]]</f>
        <v>45836-416</v>
      </c>
      <c r="B1226">
        <v>45836</v>
      </c>
      <c r="C1226" t="s">
        <v>13</v>
      </c>
      <c r="D1226" t="s">
        <v>358</v>
      </c>
      <c r="E1226" t="s">
        <v>528</v>
      </c>
      <c r="F1226">
        <v>416</v>
      </c>
      <c r="G1226">
        <v>0.52083333333333337</v>
      </c>
      <c r="H1226">
        <v>0.72222222222222221</v>
      </c>
      <c r="I1226">
        <v>35</v>
      </c>
      <c r="J1226">
        <v>0</v>
      </c>
      <c r="K1226">
        <v>35</v>
      </c>
      <c r="L1226">
        <v>0</v>
      </c>
      <c r="M1226" s="1" t="e">
        <f>VLOOKUP(Tabla18[[#This Row],[COD]],Circuitos[],2,0)</f>
        <v>#N/A</v>
      </c>
    </row>
    <row r="1227" spans="1:13">
      <c r="A1227" s="9" t="str">
        <f>Tabla18[[#This Row],[DIA]]&amp;"-"&amp;Tabla18[[#This Row],[NUM]]</f>
        <v>45836-415</v>
      </c>
      <c r="B1227">
        <v>45836</v>
      </c>
      <c r="C1227" t="s">
        <v>358</v>
      </c>
      <c r="D1227" t="s">
        <v>13</v>
      </c>
      <c r="E1227" t="s">
        <v>528</v>
      </c>
      <c r="F1227">
        <v>415</v>
      </c>
      <c r="G1227">
        <v>0.34722222222222221</v>
      </c>
      <c r="H1227">
        <v>0.47569444444444442</v>
      </c>
      <c r="I1227">
        <v>35</v>
      </c>
      <c r="J1227">
        <v>0</v>
      </c>
      <c r="K1227">
        <v>35</v>
      </c>
      <c r="L1227">
        <v>0</v>
      </c>
      <c r="M1227" s="1" t="e">
        <f>VLOOKUP(Tabla18[[#This Row],[COD]],Circuitos[],2,0)</f>
        <v>#N/A</v>
      </c>
    </row>
    <row r="1228" spans="1:13">
      <c r="A1228" s="9" t="str">
        <f>Tabla18[[#This Row],[DIA]]&amp;"-"&amp;Tabla18[[#This Row],[NUM]]</f>
        <v>45836-1852</v>
      </c>
      <c r="B1228">
        <v>45836</v>
      </c>
      <c r="C1228" t="s">
        <v>241</v>
      </c>
      <c r="D1228" t="s">
        <v>13</v>
      </c>
      <c r="E1228" t="s">
        <v>250</v>
      </c>
      <c r="F1228">
        <v>1852</v>
      </c>
      <c r="G1228">
        <v>0.54861111111111116</v>
      </c>
      <c r="H1228">
        <v>0.67361111111111116</v>
      </c>
      <c r="I1228">
        <v>30</v>
      </c>
      <c r="J1228">
        <v>13</v>
      </c>
      <c r="K1228">
        <v>17</v>
      </c>
      <c r="L1228">
        <v>43.333333333333336</v>
      </c>
      <c r="M1228" s="1" t="e">
        <f>VLOOKUP(Tabla18[[#This Row],[COD]],Circuitos[],2,0)</f>
        <v>#N/A</v>
      </c>
    </row>
    <row r="1229" spans="1:13">
      <c r="A1229" s="9" t="str">
        <f>Tabla18[[#This Row],[DIA]]&amp;"-"&amp;Tabla18[[#This Row],[NUM]]</f>
        <v>45836-858</v>
      </c>
      <c r="B1229">
        <v>45836</v>
      </c>
      <c r="C1229" t="s">
        <v>530</v>
      </c>
      <c r="D1229" t="s">
        <v>13</v>
      </c>
      <c r="E1229" t="s">
        <v>531</v>
      </c>
      <c r="F1229">
        <v>858</v>
      </c>
      <c r="G1229">
        <v>0.86805555555555558</v>
      </c>
      <c r="H1229">
        <v>0.625</v>
      </c>
      <c r="I1229">
        <v>31</v>
      </c>
      <c r="J1229">
        <v>0</v>
      </c>
      <c r="K1229">
        <v>31</v>
      </c>
      <c r="L1229">
        <v>0</v>
      </c>
      <c r="M1229" s="1" t="e">
        <f>VLOOKUP(Tabla18[[#This Row],[COD]],Circuitos[],2,0)</f>
        <v>#N/A</v>
      </c>
    </row>
    <row r="1230" spans="1:13">
      <c r="A1230" s="9" t="str">
        <f>Tabla18[[#This Row],[DIA]]&amp;"-"&amp;Tabla18[[#This Row],[NUM]]</f>
        <v>45836-678</v>
      </c>
      <c r="B1230">
        <v>45836</v>
      </c>
      <c r="C1230" t="s">
        <v>310</v>
      </c>
      <c r="D1230" t="s">
        <v>13</v>
      </c>
      <c r="E1230" t="s">
        <v>250</v>
      </c>
      <c r="F1230">
        <v>678</v>
      </c>
      <c r="G1230">
        <v>0.5</v>
      </c>
      <c r="H1230">
        <v>0.61111111111111116</v>
      </c>
      <c r="I1230">
        <v>45</v>
      </c>
      <c r="J1230">
        <v>45</v>
      </c>
      <c r="K1230">
        <v>0</v>
      </c>
      <c r="L1230">
        <v>100</v>
      </c>
      <c r="M1230" s="1" t="e">
        <f>VLOOKUP(Tabla18[[#This Row],[COD]],Circuitos[],2,0)</f>
        <v>#N/A</v>
      </c>
    </row>
    <row r="1231" spans="1:13">
      <c r="A1231" s="9" t="str">
        <f>Tabla18[[#This Row],[DIA]]&amp;"-"&amp;Tabla18[[#This Row],[NUM]]</f>
        <v>45837-1304</v>
      </c>
      <c r="B1231">
        <v>45837</v>
      </c>
      <c r="C1231" t="s">
        <v>33</v>
      </c>
      <c r="D1231" t="s">
        <v>147</v>
      </c>
      <c r="E1231" t="s">
        <v>181</v>
      </c>
      <c r="F1231">
        <v>1304</v>
      </c>
      <c r="G1231">
        <v>0.5</v>
      </c>
      <c r="H1231">
        <v>0.72569444444444442</v>
      </c>
      <c r="I1231">
        <v>12</v>
      </c>
      <c r="J1231">
        <v>2</v>
      </c>
      <c r="K1231">
        <v>10</v>
      </c>
      <c r="L1231">
        <v>16.666666666666668</v>
      </c>
      <c r="M1231" s="1" t="e">
        <f>VLOOKUP(Tabla18[[#This Row],[COD]],Circuitos[],2,0)</f>
        <v>#N/A</v>
      </c>
    </row>
    <row r="1232" spans="1:13">
      <c r="A1232" s="9" t="str">
        <f>Tabla18[[#This Row],[DIA]]&amp;"-"&amp;Tabla18[[#This Row],[NUM]]</f>
        <v>45837-109</v>
      </c>
      <c r="B1232">
        <v>45837</v>
      </c>
      <c r="C1232" t="s">
        <v>354</v>
      </c>
      <c r="D1232" t="s">
        <v>36</v>
      </c>
      <c r="E1232" t="s">
        <v>355</v>
      </c>
      <c r="F1232">
        <v>109</v>
      </c>
      <c r="G1232">
        <v>0.44791666666666669</v>
      </c>
      <c r="H1232">
        <v>0.75</v>
      </c>
      <c r="I1232">
        <v>12</v>
      </c>
      <c r="J1232">
        <v>0</v>
      </c>
      <c r="K1232">
        <v>12</v>
      </c>
      <c r="L1232">
        <v>0</v>
      </c>
      <c r="M1232" s="1" t="e">
        <f>VLOOKUP(Tabla18[[#This Row],[COD]],Circuitos[],2,0)</f>
        <v>#N/A</v>
      </c>
    </row>
    <row r="1233" spans="1:13">
      <c r="A1233" s="9" t="str">
        <f>Tabla18[[#This Row],[DIA]]&amp;"-"&amp;Tabla18[[#This Row],[NUM]]</f>
        <v>45837-109</v>
      </c>
      <c r="B1233">
        <v>45837</v>
      </c>
      <c r="C1233" t="s">
        <v>354</v>
      </c>
      <c r="D1233" t="s">
        <v>13</v>
      </c>
      <c r="E1233" t="s">
        <v>355</v>
      </c>
      <c r="F1233">
        <v>109</v>
      </c>
      <c r="G1233">
        <v>0.44444444444444442</v>
      </c>
      <c r="H1233">
        <v>0.64236111111111116</v>
      </c>
      <c r="I1233">
        <v>30</v>
      </c>
      <c r="J1233">
        <v>2</v>
      </c>
      <c r="K1233">
        <v>28</v>
      </c>
      <c r="L1233">
        <v>6.666666666666667</v>
      </c>
      <c r="M1233" s="1" t="e">
        <f>VLOOKUP(Tabla18[[#This Row],[COD]],Circuitos[],2,0)</f>
        <v>#N/A</v>
      </c>
    </row>
    <row r="1234" spans="1:13">
      <c r="A1234" s="9" t="str">
        <f>Tabla18[[#This Row],[DIA]]&amp;"-"&amp;Tabla18[[#This Row],[NUM]]</f>
        <v>45837-75</v>
      </c>
      <c r="B1234">
        <v>45837</v>
      </c>
      <c r="C1234" t="s">
        <v>36</v>
      </c>
      <c r="D1234" t="s">
        <v>252</v>
      </c>
      <c r="E1234" t="s">
        <v>272</v>
      </c>
      <c r="F1234">
        <v>75</v>
      </c>
      <c r="G1234">
        <v>0.2638888888888889</v>
      </c>
      <c r="H1234">
        <v>0.33680555555555558</v>
      </c>
      <c r="I1234">
        <v>12</v>
      </c>
      <c r="J1234">
        <v>0</v>
      </c>
      <c r="K1234">
        <v>12</v>
      </c>
      <c r="L1234">
        <v>0</v>
      </c>
      <c r="M1234" s="1" t="e">
        <f>VLOOKUP(Tabla18[[#This Row],[COD]],Circuitos[],2,0)</f>
        <v>#N/A</v>
      </c>
    </row>
    <row r="1235" spans="1:13">
      <c r="A1235" s="9" t="str">
        <f>Tabla18[[#This Row],[DIA]]&amp;"-"&amp;Tabla18[[#This Row],[NUM]]</f>
        <v>45837-1854</v>
      </c>
      <c r="B1235">
        <v>45837</v>
      </c>
      <c r="C1235" t="s">
        <v>36</v>
      </c>
      <c r="D1235" t="s">
        <v>147</v>
      </c>
      <c r="E1235" t="s">
        <v>181</v>
      </c>
      <c r="F1235">
        <v>1854</v>
      </c>
      <c r="G1235">
        <v>0.5</v>
      </c>
      <c r="H1235">
        <v>0.69097222222222221</v>
      </c>
      <c r="I1235">
        <v>16</v>
      </c>
      <c r="J1235">
        <v>8</v>
      </c>
      <c r="K1235">
        <v>8</v>
      </c>
      <c r="L1235">
        <v>50</v>
      </c>
      <c r="M1235" s="1" t="e">
        <f>VLOOKUP(Tabla18[[#This Row],[COD]],Circuitos[],2,0)</f>
        <v>#N/A</v>
      </c>
    </row>
    <row r="1236" spans="1:13">
      <c r="A1236" s="9" t="str">
        <f>Tabla18[[#This Row],[DIA]]&amp;"-"&amp;Tabla18[[#This Row],[NUM]]</f>
        <v>45837-438</v>
      </c>
      <c r="B1236">
        <v>45837</v>
      </c>
      <c r="C1236" t="s">
        <v>36</v>
      </c>
      <c r="D1236" t="s">
        <v>394</v>
      </c>
      <c r="E1236" t="s">
        <v>395</v>
      </c>
      <c r="F1236">
        <v>438</v>
      </c>
      <c r="G1236">
        <v>0.55902777777777779</v>
      </c>
      <c r="H1236">
        <v>0.68402777777777779</v>
      </c>
      <c r="I1236">
        <v>12</v>
      </c>
      <c r="J1236">
        <v>4</v>
      </c>
      <c r="K1236">
        <v>8</v>
      </c>
      <c r="L1236">
        <v>33.333333333333336</v>
      </c>
      <c r="M1236" s="1" t="e">
        <f>VLOOKUP(Tabla18[[#This Row],[COD]],Circuitos[],2,0)</f>
        <v>#N/A</v>
      </c>
    </row>
    <row r="1237" spans="1:13">
      <c r="A1237" s="9" t="str">
        <f>Tabla18[[#This Row],[DIA]]&amp;"-"&amp;Tabla18[[#This Row],[NUM]]</f>
        <v>45837-1318</v>
      </c>
      <c r="B1237">
        <v>45837</v>
      </c>
      <c r="C1237" t="s">
        <v>37</v>
      </c>
      <c r="D1237" t="s">
        <v>147</v>
      </c>
      <c r="E1237" t="s">
        <v>181</v>
      </c>
      <c r="F1237">
        <v>1318</v>
      </c>
      <c r="G1237">
        <v>0.76736111111111116</v>
      </c>
      <c r="H1237">
        <v>0.97916666666666663</v>
      </c>
      <c r="I1237">
        <v>20</v>
      </c>
      <c r="J1237">
        <v>2</v>
      </c>
      <c r="K1237">
        <v>18</v>
      </c>
      <c r="L1237">
        <v>10</v>
      </c>
      <c r="M1237" s="1" t="e">
        <f>VLOOKUP(Tabla18[[#This Row],[COD]],Circuitos[],2,0)</f>
        <v>#N/A</v>
      </c>
    </row>
    <row r="1238" spans="1:13">
      <c r="A1238" s="9" t="str">
        <f>Tabla18[[#This Row],[DIA]]&amp;"-"&amp;Tabla18[[#This Row],[NUM]]</f>
        <v>45837-586</v>
      </c>
      <c r="B1238">
        <v>45837</v>
      </c>
      <c r="C1238" t="s">
        <v>206</v>
      </c>
      <c r="D1238" t="s">
        <v>13</v>
      </c>
      <c r="E1238" t="s">
        <v>250</v>
      </c>
      <c r="F1238">
        <v>586</v>
      </c>
      <c r="G1238">
        <v>0.53125</v>
      </c>
      <c r="H1238">
        <v>0.62152777777777779</v>
      </c>
      <c r="I1238">
        <v>45</v>
      </c>
      <c r="J1238">
        <v>14</v>
      </c>
      <c r="K1238">
        <v>31</v>
      </c>
      <c r="L1238">
        <v>31.111111111111111</v>
      </c>
      <c r="M1238" s="1" t="e">
        <f>VLOOKUP(Tabla18[[#This Row],[COD]],Circuitos[],2,0)</f>
        <v>#N/A</v>
      </c>
    </row>
    <row r="1239" spans="1:13">
      <c r="A1239" s="9" t="str">
        <f>Tabla18[[#This Row],[DIA]]&amp;"-"&amp;Tabla18[[#This Row],[NUM]]</f>
        <v>45837-582</v>
      </c>
      <c r="B1239">
        <v>45837</v>
      </c>
      <c r="C1239" t="s">
        <v>252</v>
      </c>
      <c r="D1239" t="s">
        <v>336</v>
      </c>
      <c r="E1239" t="s">
        <v>272</v>
      </c>
      <c r="F1239">
        <v>582</v>
      </c>
      <c r="G1239">
        <v>0.37847222222222221</v>
      </c>
      <c r="H1239">
        <v>0.44444444444444442</v>
      </c>
      <c r="I1239">
        <v>12</v>
      </c>
      <c r="J1239">
        <v>0</v>
      </c>
      <c r="K1239">
        <v>12</v>
      </c>
      <c r="L1239">
        <v>0</v>
      </c>
      <c r="M1239" s="1" t="e">
        <f>VLOOKUP(Tabla18[[#This Row],[COD]],Circuitos[],2,0)</f>
        <v>#N/A</v>
      </c>
    </row>
    <row r="1240" spans="1:13">
      <c r="A1240" s="9" t="str">
        <f>Tabla18[[#This Row],[DIA]]&amp;"-"&amp;Tabla18[[#This Row],[NUM]]</f>
        <v>45837-582</v>
      </c>
      <c r="B1240">
        <v>45837</v>
      </c>
      <c r="C1240" t="s">
        <v>252</v>
      </c>
      <c r="D1240" t="s">
        <v>336</v>
      </c>
      <c r="E1240" t="s">
        <v>272</v>
      </c>
      <c r="F1240">
        <v>582</v>
      </c>
      <c r="G1240">
        <v>0.38541666666666669</v>
      </c>
      <c r="H1240">
        <v>0.44444444444444442</v>
      </c>
      <c r="I1240">
        <v>26</v>
      </c>
      <c r="J1240">
        <v>0</v>
      </c>
      <c r="K1240">
        <v>26</v>
      </c>
      <c r="L1240">
        <v>0</v>
      </c>
      <c r="M1240" s="1" t="e">
        <f>VLOOKUP(Tabla18[[#This Row],[COD]],Circuitos[],2,0)</f>
        <v>#N/A</v>
      </c>
    </row>
    <row r="1241" spans="1:13">
      <c r="A1241" s="9" t="str">
        <f>Tabla18[[#This Row],[DIA]]&amp;"-"&amp;Tabla18[[#This Row],[NUM]]</f>
        <v>45837-1305</v>
      </c>
      <c r="B1241">
        <v>45837</v>
      </c>
      <c r="C1241" t="s">
        <v>147</v>
      </c>
      <c r="D1241" t="s">
        <v>33</v>
      </c>
      <c r="E1241" t="s">
        <v>181</v>
      </c>
      <c r="F1241">
        <v>1305</v>
      </c>
      <c r="G1241">
        <v>0.55208333333333337</v>
      </c>
      <c r="H1241">
        <v>0.70833333333333337</v>
      </c>
      <c r="I1241">
        <v>12</v>
      </c>
      <c r="J1241">
        <v>10</v>
      </c>
      <c r="K1241">
        <v>2</v>
      </c>
      <c r="L1241">
        <v>83.333333333333329</v>
      </c>
      <c r="M1241" s="1" t="e">
        <f>VLOOKUP(Tabla18[[#This Row],[COD]],Circuitos[],2,0)</f>
        <v>#N/A</v>
      </c>
    </row>
    <row r="1242" spans="1:13">
      <c r="A1242" s="9" t="str">
        <f>Tabla18[[#This Row],[DIA]]&amp;"-"&amp;Tabla18[[#This Row],[NUM]]</f>
        <v>45837-2020</v>
      </c>
      <c r="B1242">
        <v>45837</v>
      </c>
      <c r="C1242" t="s">
        <v>147</v>
      </c>
      <c r="D1242" t="s">
        <v>180</v>
      </c>
      <c r="E1242" t="s">
        <v>181</v>
      </c>
      <c r="F1242">
        <v>2020</v>
      </c>
      <c r="G1242">
        <v>0.76736111111111116</v>
      </c>
      <c r="H1242">
        <v>0.82986111111111116</v>
      </c>
      <c r="I1242">
        <v>78</v>
      </c>
      <c r="J1242">
        <v>26</v>
      </c>
      <c r="K1242">
        <v>52</v>
      </c>
      <c r="L1242">
        <v>33.333333333333336</v>
      </c>
      <c r="M1242" s="1" t="e">
        <f>VLOOKUP(Tabla18[[#This Row],[COD]],Circuitos[],2,0)</f>
        <v>#N/A</v>
      </c>
    </row>
    <row r="1243" spans="1:13">
      <c r="A1243" s="9" t="str">
        <f>Tabla18[[#This Row],[DIA]]&amp;"-"&amp;Tabla18[[#This Row],[NUM]]</f>
        <v>45837-2022</v>
      </c>
      <c r="B1243">
        <v>45837</v>
      </c>
      <c r="C1243" t="s">
        <v>147</v>
      </c>
      <c r="D1243" t="s">
        <v>180</v>
      </c>
      <c r="E1243" t="s">
        <v>181</v>
      </c>
      <c r="F1243">
        <v>2022</v>
      </c>
      <c r="G1243">
        <v>0.83680555555555558</v>
      </c>
      <c r="H1243">
        <v>0.90277777777777779</v>
      </c>
      <c r="I1243">
        <v>12</v>
      </c>
      <c r="J1243">
        <v>2</v>
      </c>
      <c r="K1243">
        <v>10</v>
      </c>
      <c r="L1243">
        <v>16.666666666666668</v>
      </c>
      <c r="M1243" s="1" t="e">
        <f>VLOOKUP(Tabla18[[#This Row],[COD]],Circuitos[],2,0)</f>
        <v>#N/A</v>
      </c>
    </row>
    <row r="1244" spans="1:13">
      <c r="A1244" s="9" t="str">
        <f>Tabla18[[#This Row],[DIA]]&amp;"-"&amp;Tabla18[[#This Row],[NUM]]</f>
        <v>45837-1855</v>
      </c>
      <c r="B1244">
        <v>45837</v>
      </c>
      <c r="C1244" t="s">
        <v>147</v>
      </c>
      <c r="D1244" t="s">
        <v>36</v>
      </c>
      <c r="E1244" t="s">
        <v>181</v>
      </c>
      <c r="F1244">
        <v>1855</v>
      </c>
      <c r="G1244">
        <v>0.59722222222222221</v>
      </c>
      <c r="H1244">
        <v>0.71180555555555558</v>
      </c>
      <c r="I1244">
        <v>16</v>
      </c>
      <c r="J1244">
        <v>15</v>
      </c>
      <c r="K1244">
        <v>1</v>
      </c>
      <c r="L1244">
        <v>93.75</v>
      </c>
      <c r="M1244" s="1" t="e">
        <f>VLOOKUP(Tabla18[[#This Row],[COD]],Circuitos[],2,0)</f>
        <v>#N/A</v>
      </c>
    </row>
    <row r="1245" spans="1:13">
      <c r="A1245" s="9" t="str">
        <f>Tabla18[[#This Row],[DIA]]&amp;"-"&amp;Tabla18[[#This Row],[NUM]]</f>
        <v>45837-1317</v>
      </c>
      <c r="B1245">
        <v>45837</v>
      </c>
      <c r="C1245" t="s">
        <v>147</v>
      </c>
      <c r="D1245" t="s">
        <v>37</v>
      </c>
      <c r="E1245" t="s">
        <v>181</v>
      </c>
      <c r="F1245">
        <v>1317</v>
      </c>
      <c r="G1245">
        <v>0.58680555555555558</v>
      </c>
      <c r="H1245">
        <v>0.72569444444444442</v>
      </c>
      <c r="I1245">
        <v>20</v>
      </c>
      <c r="J1245">
        <v>13</v>
      </c>
      <c r="K1245">
        <v>7</v>
      </c>
      <c r="L1245">
        <v>65</v>
      </c>
      <c r="M1245" s="1" t="e">
        <f>VLOOKUP(Tabla18[[#This Row],[COD]],Circuitos[],2,0)</f>
        <v>#N/A</v>
      </c>
    </row>
    <row r="1246" spans="1:13">
      <c r="A1246" s="9" t="str">
        <f>Tabla18[[#This Row],[DIA]]&amp;"-"&amp;Tabla18[[#This Row],[NUM]]</f>
        <v>45837-1859</v>
      </c>
      <c r="B1246">
        <v>45837</v>
      </c>
      <c r="C1246" t="s">
        <v>147</v>
      </c>
      <c r="D1246" t="s">
        <v>13</v>
      </c>
      <c r="E1246" t="s">
        <v>181</v>
      </c>
      <c r="F1246">
        <v>1859</v>
      </c>
      <c r="G1246">
        <v>0.55208333333333337</v>
      </c>
      <c r="H1246">
        <v>0.70138888888888884</v>
      </c>
      <c r="I1246">
        <v>50</v>
      </c>
      <c r="J1246">
        <v>23</v>
      </c>
      <c r="K1246">
        <v>27</v>
      </c>
      <c r="L1246">
        <v>46</v>
      </c>
      <c r="M1246" s="1" t="e">
        <f>VLOOKUP(Tabla18[[#This Row],[COD]],Circuitos[],2,0)</f>
        <v>#N/A</v>
      </c>
    </row>
    <row r="1247" spans="1:13">
      <c r="A1247" s="9" t="str">
        <f>Tabla18[[#This Row],[DIA]]&amp;"-"&amp;Tabla18[[#This Row],[NUM]]</f>
        <v>45837-1313</v>
      </c>
      <c r="B1247">
        <v>45837</v>
      </c>
      <c r="C1247" t="s">
        <v>147</v>
      </c>
      <c r="D1247" t="s">
        <v>22</v>
      </c>
      <c r="E1247" t="s">
        <v>181</v>
      </c>
      <c r="F1247">
        <v>1313</v>
      </c>
      <c r="G1247">
        <v>0.59375</v>
      </c>
      <c r="H1247">
        <v>0.72569444444444442</v>
      </c>
      <c r="I1247">
        <v>12</v>
      </c>
      <c r="J1247">
        <v>8</v>
      </c>
      <c r="K1247">
        <v>4</v>
      </c>
      <c r="L1247">
        <v>66.666666666666671</v>
      </c>
      <c r="M1247" s="1" t="e">
        <f>VLOOKUP(Tabla18[[#This Row],[COD]],Circuitos[],2,0)</f>
        <v>#N/A</v>
      </c>
    </row>
    <row r="1248" spans="1:13">
      <c r="A1248" s="9" t="str">
        <f>Tabla18[[#This Row],[DIA]]&amp;"-"&amp;Tabla18[[#This Row],[NUM]]</f>
        <v>45837-871</v>
      </c>
      <c r="B1248">
        <v>45837</v>
      </c>
      <c r="C1248" t="s">
        <v>13</v>
      </c>
      <c r="D1248" t="s">
        <v>223</v>
      </c>
      <c r="E1248" t="s">
        <v>250</v>
      </c>
      <c r="F1248">
        <v>871</v>
      </c>
      <c r="G1248">
        <v>0.48958333333333331</v>
      </c>
      <c r="H1248">
        <v>0.62152777777777779</v>
      </c>
      <c r="I1248">
        <v>45</v>
      </c>
      <c r="J1248">
        <v>26</v>
      </c>
      <c r="K1248">
        <v>19</v>
      </c>
      <c r="L1248">
        <v>57.777777777777779</v>
      </c>
      <c r="M1248" s="1" t="e">
        <f>VLOOKUP(Tabla18[[#This Row],[COD]],Circuitos[],2,0)</f>
        <v>#N/A</v>
      </c>
    </row>
    <row r="1249" spans="1:13">
      <c r="A1249" s="9" t="str">
        <f>Tabla18[[#This Row],[DIA]]&amp;"-"&amp;Tabla18[[#This Row],[NUM]]</f>
        <v>45837-585</v>
      </c>
      <c r="B1249">
        <v>45837</v>
      </c>
      <c r="C1249" t="s">
        <v>13</v>
      </c>
      <c r="D1249" t="s">
        <v>206</v>
      </c>
      <c r="E1249" t="s">
        <v>250</v>
      </c>
      <c r="F1249">
        <v>585</v>
      </c>
      <c r="G1249">
        <v>0.40625</v>
      </c>
      <c r="H1249">
        <v>0.49305555555555558</v>
      </c>
      <c r="I1249">
        <v>45</v>
      </c>
      <c r="J1249">
        <v>6</v>
      </c>
      <c r="K1249">
        <v>39</v>
      </c>
      <c r="L1249">
        <v>13.333333333333334</v>
      </c>
      <c r="M1249" s="1" t="e">
        <f>VLOOKUP(Tabla18[[#This Row],[COD]],Circuitos[],2,0)</f>
        <v>#N/A</v>
      </c>
    </row>
    <row r="1250" spans="1:13">
      <c r="A1250" s="9" t="str">
        <f>Tabla18[[#This Row],[DIA]]&amp;"-"&amp;Tabla18[[#This Row],[NUM]]</f>
        <v>45837-59</v>
      </c>
      <c r="B1250">
        <v>45837</v>
      </c>
      <c r="C1250" t="s">
        <v>13</v>
      </c>
      <c r="D1250" t="s">
        <v>252</v>
      </c>
      <c r="E1250" t="s">
        <v>272</v>
      </c>
      <c r="F1250">
        <v>59</v>
      </c>
      <c r="G1250">
        <v>0.24652777777777779</v>
      </c>
      <c r="H1250">
        <v>0.34375</v>
      </c>
      <c r="I1250">
        <v>26</v>
      </c>
      <c r="J1250">
        <v>0</v>
      </c>
      <c r="K1250">
        <v>26</v>
      </c>
      <c r="L1250">
        <v>0</v>
      </c>
      <c r="M1250" s="1" t="e">
        <f>VLOOKUP(Tabla18[[#This Row],[COD]],Circuitos[],2,0)</f>
        <v>#N/A</v>
      </c>
    </row>
    <row r="1251" spans="1:13">
      <c r="A1251" s="9" t="str">
        <f>Tabla18[[#This Row],[DIA]]&amp;"-"&amp;Tabla18[[#This Row],[NUM]]</f>
        <v>45837-1858</v>
      </c>
      <c r="B1251">
        <v>45837</v>
      </c>
      <c r="C1251" t="s">
        <v>13</v>
      </c>
      <c r="D1251" t="s">
        <v>147</v>
      </c>
      <c r="E1251" t="s">
        <v>181</v>
      </c>
      <c r="F1251">
        <v>1858</v>
      </c>
      <c r="G1251">
        <v>0.49652777777777779</v>
      </c>
      <c r="H1251">
        <v>0.71527777777777779</v>
      </c>
      <c r="I1251">
        <v>50</v>
      </c>
      <c r="J1251">
        <v>6</v>
      </c>
      <c r="K1251">
        <v>44</v>
      </c>
      <c r="L1251">
        <v>12</v>
      </c>
      <c r="M1251" s="1" t="e">
        <f>VLOOKUP(Tabla18[[#This Row],[COD]],Circuitos[],2,0)</f>
        <v>#N/A</v>
      </c>
    </row>
    <row r="1252" spans="1:13">
      <c r="A1252" s="9" t="str">
        <f>Tabla18[[#This Row],[DIA]]&amp;"-"&amp;Tabla18[[#This Row],[NUM]]</f>
        <v>45837-5113</v>
      </c>
      <c r="B1252">
        <v>45837</v>
      </c>
      <c r="C1252" t="s">
        <v>13</v>
      </c>
      <c r="D1252" t="s">
        <v>424</v>
      </c>
      <c r="E1252" t="s">
        <v>549</v>
      </c>
      <c r="F1252">
        <v>5113</v>
      </c>
      <c r="G1252">
        <v>0.33333333333333331</v>
      </c>
      <c r="H1252">
        <v>0.40972222222222221</v>
      </c>
      <c r="I1252">
        <v>189</v>
      </c>
      <c r="J1252">
        <v>119</v>
      </c>
      <c r="K1252">
        <v>70</v>
      </c>
      <c r="L1252">
        <v>62.962962962962962</v>
      </c>
      <c r="M1252" s="1" t="str">
        <f>VLOOKUP(Tabla18[[#This Row],[COD]],Circuitos[],2,0)</f>
        <v>Alsacia, Selva Negra y el Rin / Bellezas de Suiza</v>
      </c>
    </row>
    <row r="1253" spans="1:13">
      <c r="A1253" s="9" t="str">
        <f>Tabla18[[#This Row],[DIA]]&amp;"-"&amp;Tabla18[[#This Row],[NUM]]</f>
        <v>45837-573</v>
      </c>
      <c r="B1253">
        <v>45837</v>
      </c>
      <c r="C1253" t="s">
        <v>13</v>
      </c>
      <c r="D1253" t="s">
        <v>346</v>
      </c>
      <c r="E1253" t="s">
        <v>250</v>
      </c>
      <c r="F1253">
        <v>573</v>
      </c>
      <c r="G1253">
        <v>0.4826388888888889</v>
      </c>
      <c r="H1253">
        <v>0.56597222222222221</v>
      </c>
      <c r="I1253">
        <v>45</v>
      </c>
      <c r="J1253">
        <v>7</v>
      </c>
      <c r="K1253">
        <v>38</v>
      </c>
      <c r="L1253">
        <v>15.555555555555555</v>
      </c>
      <c r="M1253" s="1" t="e">
        <f>VLOOKUP(Tabla18[[#This Row],[COD]],Circuitos[],2,0)</f>
        <v>#N/A</v>
      </c>
    </row>
    <row r="1254" spans="1:13">
      <c r="A1254" s="9" t="str">
        <f>Tabla18[[#This Row],[DIA]]&amp;"-"&amp;Tabla18[[#This Row],[NUM]]</f>
        <v>45837-787</v>
      </c>
      <c r="B1254">
        <v>45837</v>
      </c>
      <c r="C1254" t="s">
        <v>13</v>
      </c>
      <c r="D1254" t="s">
        <v>358</v>
      </c>
      <c r="E1254" t="s">
        <v>278</v>
      </c>
      <c r="F1254">
        <v>787</v>
      </c>
      <c r="G1254">
        <v>0.84027777777777779</v>
      </c>
      <c r="H1254">
        <v>4.5138888888888888E-2</v>
      </c>
      <c r="I1254">
        <v>45</v>
      </c>
      <c r="J1254">
        <v>0</v>
      </c>
      <c r="K1254">
        <v>45</v>
      </c>
      <c r="L1254">
        <v>0</v>
      </c>
      <c r="M1254" s="1" t="str">
        <f>VLOOKUP(Tabla18[[#This Row],[COD]],Circuitos[],2,0)</f>
        <v>Rumania, Transilvania, Cárpatos y Bucovina</v>
      </c>
    </row>
    <row r="1255" spans="1:13">
      <c r="A1255" s="9" t="str">
        <f>Tabla18[[#This Row],[DIA]]&amp;"-"&amp;Tabla18[[#This Row],[NUM]]</f>
        <v>45837-809</v>
      </c>
      <c r="B1255">
        <v>45837</v>
      </c>
      <c r="C1255" t="s">
        <v>13</v>
      </c>
      <c r="D1255" t="s">
        <v>236</v>
      </c>
      <c r="E1255" t="s">
        <v>250</v>
      </c>
      <c r="F1255">
        <v>809</v>
      </c>
      <c r="G1255">
        <v>0.49652777777777779</v>
      </c>
      <c r="H1255">
        <v>0.61805555555555558</v>
      </c>
      <c r="I1255">
        <v>45</v>
      </c>
      <c r="J1255">
        <v>0</v>
      </c>
      <c r="K1255">
        <v>45</v>
      </c>
      <c r="L1255">
        <v>0</v>
      </c>
      <c r="M1255" s="1" t="e">
        <f>VLOOKUP(Tabla18[[#This Row],[COD]],Circuitos[],2,0)</f>
        <v>#N/A</v>
      </c>
    </row>
    <row r="1256" spans="1:13">
      <c r="A1256" s="9" t="str">
        <f>Tabla18[[#This Row],[DIA]]&amp;"-"&amp;Tabla18[[#This Row],[NUM]]</f>
        <v>45837-775</v>
      </c>
      <c r="B1256">
        <v>45837</v>
      </c>
      <c r="C1256" t="s">
        <v>13</v>
      </c>
      <c r="D1256" t="s">
        <v>375</v>
      </c>
      <c r="E1256" t="s">
        <v>278</v>
      </c>
      <c r="F1256">
        <v>775</v>
      </c>
      <c r="G1256">
        <v>0.33333333333333331</v>
      </c>
      <c r="H1256">
        <v>0.44444444444444442</v>
      </c>
      <c r="I1256">
        <v>45</v>
      </c>
      <c r="J1256">
        <v>9</v>
      </c>
      <c r="K1256">
        <v>36</v>
      </c>
      <c r="L1256">
        <v>20</v>
      </c>
      <c r="M1256" s="1" t="str">
        <f>VLOOKUP(Tabla18[[#This Row],[COD]],Circuitos[],2,0)</f>
        <v>Croacia Fascinante "A"</v>
      </c>
    </row>
    <row r="1257" spans="1:13">
      <c r="A1257" s="9" t="str">
        <f>Tabla18[[#This Row],[DIA]]&amp;"-"&amp;Tabla18[[#This Row],[NUM]]</f>
        <v>45837-472</v>
      </c>
      <c r="B1257">
        <v>45837</v>
      </c>
      <c r="C1257" t="s">
        <v>13</v>
      </c>
      <c r="D1257" t="s">
        <v>294</v>
      </c>
      <c r="E1257" t="s">
        <v>295</v>
      </c>
      <c r="F1257">
        <v>472</v>
      </c>
      <c r="G1257">
        <v>0.4236111111111111</v>
      </c>
      <c r="H1257">
        <v>0.61111111111111116</v>
      </c>
      <c r="I1257">
        <v>40</v>
      </c>
      <c r="J1257">
        <v>10</v>
      </c>
      <c r="K1257">
        <v>30</v>
      </c>
      <c r="L1257">
        <v>25</v>
      </c>
      <c r="M1257" s="1" t="e">
        <f>VLOOKUP(Tabla18[[#This Row],[COD]],Circuitos[],2,0)</f>
        <v>#N/A</v>
      </c>
    </row>
    <row r="1258" spans="1:13">
      <c r="A1258" s="9" t="str">
        <f>Tabla18[[#This Row],[DIA]]&amp;"-"&amp;Tabla18[[#This Row],[NUM]]</f>
        <v>45837-5117</v>
      </c>
      <c r="B1258">
        <v>45837</v>
      </c>
      <c r="C1258" t="s">
        <v>13</v>
      </c>
      <c r="D1258" t="s">
        <v>301</v>
      </c>
      <c r="E1258" t="s">
        <v>549</v>
      </c>
      <c r="F1258">
        <v>5117</v>
      </c>
      <c r="G1258">
        <v>0.64583333333333337</v>
      </c>
      <c r="H1258">
        <v>0.84722222222222221</v>
      </c>
      <c r="I1258">
        <v>189</v>
      </c>
      <c r="J1258">
        <v>64</v>
      </c>
      <c r="K1258">
        <v>125</v>
      </c>
      <c r="L1258">
        <v>33.862433862433861</v>
      </c>
      <c r="M1258" s="1" t="str">
        <f>VLOOKUP(Tabla18[[#This Row],[COD]],Circuitos[],2,0)</f>
        <v>Joyas del Báltico II / Bellezas del Báltico II</v>
      </c>
    </row>
    <row r="1259" spans="1:13">
      <c r="A1259" s="9" t="str">
        <f>Tabla18[[#This Row],[DIA]]&amp;"-"&amp;Tabla18[[#This Row],[NUM]]</f>
        <v>45837-677</v>
      </c>
      <c r="B1259">
        <v>45837</v>
      </c>
      <c r="C1259" t="s">
        <v>13</v>
      </c>
      <c r="D1259" t="s">
        <v>310</v>
      </c>
      <c r="E1259" t="s">
        <v>250</v>
      </c>
      <c r="F1259">
        <v>677</v>
      </c>
      <c r="G1259">
        <v>0.36805555555555558</v>
      </c>
      <c r="H1259">
        <v>0.46875</v>
      </c>
      <c r="I1259">
        <v>45</v>
      </c>
      <c r="J1259">
        <v>19</v>
      </c>
      <c r="K1259">
        <v>26</v>
      </c>
      <c r="L1259">
        <v>42.222222222222221</v>
      </c>
      <c r="M1259" s="1" t="e">
        <f>VLOOKUP(Tabla18[[#This Row],[COD]],Circuitos[],2,0)</f>
        <v>#N/A</v>
      </c>
    </row>
    <row r="1260" spans="1:13">
      <c r="A1260" s="9" t="str">
        <f>Tabla18[[#This Row],[DIA]]&amp;"-"&amp;Tabla18[[#This Row],[NUM]]</f>
        <v>45837-434</v>
      </c>
      <c r="B1260">
        <v>45837</v>
      </c>
      <c r="C1260" t="s">
        <v>13</v>
      </c>
      <c r="D1260" t="s">
        <v>394</v>
      </c>
      <c r="E1260" t="s">
        <v>395</v>
      </c>
      <c r="F1260">
        <v>434</v>
      </c>
      <c r="G1260">
        <v>0.64583333333333337</v>
      </c>
      <c r="H1260">
        <v>0.79513888888888884</v>
      </c>
      <c r="I1260">
        <v>81</v>
      </c>
      <c r="J1260">
        <v>2</v>
      </c>
      <c r="K1260">
        <v>79</v>
      </c>
      <c r="L1260">
        <v>2.4691358024691357</v>
      </c>
      <c r="M1260" s="1" t="e">
        <f>VLOOKUP(Tabla18[[#This Row],[COD]],Circuitos[],2,0)</f>
        <v>#N/A</v>
      </c>
    </row>
    <row r="1261" spans="1:13">
      <c r="A1261" s="9" t="str">
        <f>Tabla18[[#This Row],[DIA]]&amp;"-"&amp;Tabla18[[#This Row],[NUM]]</f>
        <v>45837-5114</v>
      </c>
      <c r="B1261">
        <v>45837</v>
      </c>
      <c r="C1261" t="s">
        <v>424</v>
      </c>
      <c r="D1261" t="s">
        <v>21</v>
      </c>
      <c r="E1261" t="s">
        <v>549</v>
      </c>
      <c r="F1261">
        <v>5114</v>
      </c>
      <c r="G1261">
        <v>0.44444444444444442</v>
      </c>
      <c r="H1261">
        <v>0.54166666666666663</v>
      </c>
      <c r="I1261">
        <v>189</v>
      </c>
      <c r="J1261">
        <v>142</v>
      </c>
      <c r="K1261">
        <v>47</v>
      </c>
      <c r="L1261">
        <v>75.132275132275126</v>
      </c>
      <c r="M1261" s="1" t="e">
        <f>VLOOKUP(Tabla18[[#This Row],[COD]],Circuitos[],2,0)</f>
        <v>#N/A</v>
      </c>
    </row>
    <row r="1262" spans="1:13">
      <c r="A1262" s="9" t="str">
        <f>Tabla18[[#This Row],[DIA]]&amp;"-"&amp;Tabla18[[#This Row],[NUM]]</f>
        <v>45837-572</v>
      </c>
      <c r="B1262">
        <v>45837</v>
      </c>
      <c r="C1262" t="s">
        <v>346</v>
      </c>
      <c r="D1262" t="s">
        <v>13</v>
      </c>
      <c r="E1262" t="s">
        <v>250</v>
      </c>
      <c r="F1262">
        <v>572</v>
      </c>
      <c r="G1262">
        <v>0.53125</v>
      </c>
      <c r="H1262">
        <v>0.61805555555555558</v>
      </c>
      <c r="I1262">
        <v>30</v>
      </c>
      <c r="J1262">
        <v>2</v>
      </c>
      <c r="K1262">
        <v>28</v>
      </c>
      <c r="L1262">
        <v>6.666666666666667</v>
      </c>
      <c r="M1262" s="1" t="e">
        <f>VLOOKUP(Tabla18[[#This Row],[COD]],Circuitos[],2,0)</f>
        <v>#N/A</v>
      </c>
    </row>
    <row r="1263" spans="1:13">
      <c r="A1263" s="9" t="str">
        <f>Tabla18[[#This Row],[DIA]]&amp;"-"&amp;Tabla18[[#This Row],[NUM]]</f>
        <v>45837-590</v>
      </c>
      <c r="B1263">
        <v>45837</v>
      </c>
      <c r="C1263" t="s">
        <v>346</v>
      </c>
      <c r="D1263" t="s">
        <v>13</v>
      </c>
      <c r="E1263" t="s">
        <v>250</v>
      </c>
      <c r="F1263">
        <v>590</v>
      </c>
      <c r="G1263">
        <v>0.78472222222222221</v>
      </c>
      <c r="H1263">
        <v>0.875</v>
      </c>
      <c r="I1263">
        <v>45</v>
      </c>
      <c r="J1263">
        <v>0</v>
      </c>
      <c r="K1263">
        <v>45</v>
      </c>
      <c r="L1263">
        <v>0</v>
      </c>
      <c r="M1263" s="1" t="e">
        <f>VLOOKUP(Tabla18[[#This Row],[COD]],Circuitos[],2,0)</f>
        <v>#N/A</v>
      </c>
    </row>
    <row r="1264" spans="1:13">
      <c r="A1264" s="9" t="str">
        <f>Tabla18[[#This Row],[DIA]]&amp;"-"&amp;Tabla18[[#This Row],[NUM]]</f>
        <v>45837-788</v>
      </c>
      <c r="B1264">
        <v>45837</v>
      </c>
      <c r="C1264" t="s">
        <v>358</v>
      </c>
      <c r="D1264" t="s">
        <v>36</v>
      </c>
      <c r="E1264" t="s">
        <v>278</v>
      </c>
      <c r="F1264">
        <v>788</v>
      </c>
      <c r="G1264">
        <v>0.96180555555555558</v>
      </c>
      <c r="H1264">
        <v>5.9027777777777776E-2</v>
      </c>
      <c r="I1264">
        <v>45</v>
      </c>
      <c r="J1264">
        <v>11</v>
      </c>
      <c r="K1264">
        <v>34</v>
      </c>
      <c r="L1264">
        <v>24.444444444444443</v>
      </c>
      <c r="M1264" s="1" t="e">
        <f>VLOOKUP(Tabla18[[#This Row],[COD]],Circuitos[],2,0)</f>
        <v>#N/A</v>
      </c>
    </row>
    <row r="1265" spans="1:13">
      <c r="A1265" s="9" t="str">
        <f>Tabla18[[#This Row],[DIA]]&amp;"-"&amp;Tabla18[[#This Row],[NUM]]</f>
        <v>45837-808</v>
      </c>
      <c r="B1265">
        <v>45837</v>
      </c>
      <c r="C1265" t="s">
        <v>236</v>
      </c>
      <c r="D1265" t="s">
        <v>13</v>
      </c>
      <c r="E1265" t="s">
        <v>250</v>
      </c>
      <c r="F1265">
        <v>808</v>
      </c>
      <c r="G1265">
        <v>0.51736111111111116</v>
      </c>
      <c r="H1265">
        <v>0.64930555555555558</v>
      </c>
      <c r="I1265">
        <v>45</v>
      </c>
      <c r="J1265">
        <v>3</v>
      </c>
      <c r="K1265">
        <v>42</v>
      </c>
      <c r="L1265">
        <v>6.666666666666667</v>
      </c>
      <c r="M1265" s="1" t="e">
        <f>VLOOKUP(Tabla18[[#This Row],[COD]],Circuitos[],2,0)</f>
        <v>#N/A</v>
      </c>
    </row>
    <row r="1266" spans="1:13">
      <c r="A1266" s="9" t="str">
        <f>Tabla18[[#This Row],[DIA]]&amp;"-"&amp;Tabla18[[#This Row],[NUM]]</f>
        <v>45837-1852</v>
      </c>
      <c r="B1266">
        <v>45837</v>
      </c>
      <c r="C1266" t="s">
        <v>241</v>
      </c>
      <c r="D1266" t="s">
        <v>13</v>
      </c>
      <c r="E1266" t="s">
        <v>250</v>
      </c>
      <c r="F1266">
        <v>1852</v>
      </c>
      <c r="G1266">
        <v>0.54861111111111116</v>
      </c>
      <c r="H1266">
        <v>0.67361111111111116</v>
      </c>
      <c r="I1266">
        <v>45</v>
      </c>
      <c r="J1266">
        <v>2</v>
      </c>
      <c r="K1266">
        <v>43</v>
      </c>
      <c r="L1266">
        <v>4.4444444444444446</v>
      </c>
      <c r="M1266" s="1" t="e">
        <f>VLOOKUP(Tabla18[[#This Row],[COD]],Circuitos[],2,0)</f>
        <v>#N/A</v>
      </c>
    </row>
    <row r="1267" spans="1:13">
      <c r="A1267" s="9" t="str">
        <f>Tabla18[[#This Row],[DIA]]&amp;"-"&amp;Tabla18[[#This Row],[NUM]]</f>
        <v>45837-776</v>
      </c>
      <c r="B1267">
        <v>45837</v>
      </c>
      <c r="C1267" t="s">
        <v>375</v>
      </c>
      <c r="D1267" t="s">
        <v>24</v>
      </c>
      <c r="E1267" t="s">
        <v>278</v>
      </c>
      <c r="F1267">
        <v>776</v>
      </c>
      <c r="G1267">
        <v>0.4861111111111111</v>
      </c>
      <c r="H1267">
        <v>0.59027777777777779</v>
      </c>
      <c r="I1267">
        <v>45</v>
      </c>
      <c r="J1267">
        <v>45</v>
      </c>
      <c r="K1267">
        <v>0</v>
      </c>
      <c r="L1267">
        <v>100</v>
      </c>
      <c r="M1267" s="1" t="e">
        <f>VLOOKUP(Tabla18[[#This Row],[COD]],Circuitos[],2,0)</f>
        <v>#N/A</v>
      </c>
    </row>
    <row r="1268" spans="1:13">
      <c r="A1268" s="9" t="str">
        <f>Tabla18[[#This Row],[DIA]]&amp;"-"&amp;Tabla18[[#This Row],[NUM]]</f>
        <v>45837-5118</v>
      </c>
      <c r="B1268">
        <v>45837</v>
      </c>
      <c r="C1268" t="s">
        <v>301</v>
      </c>
      <c r="D1268" t="s">
        <v>13</v>
      </c>
      <c r="E1268" t="s">
        <v>549</v>
      </c>
      <c r="F1268">
        <v>5118</v>
      </c>
      <c r="G1268">
        <v>0.88194444444444442</v>
      </c>
      <c r="H1268">
        <v>0</v>
      </c>
      <c r="I1268">
        <v>189</v>
      </c>
      <c r="J1268">
        <v>128</v>
      </c>
      <c r="K1268">
        <v>61</v>
      </c>
      <c r="L1268">
        <v>67.724867724867721</v>
      </c>
      <c r="M1268" s="1" t="e">
        <f>VLOOKUP(Tabla18[[#This Row],[COD]],Circuitos[],2,0)</f>
        <v>#N/A</v>
      </c>
    </row>
    <row r="1269" spans="1:13">
      <c r="A1269" s="9" t="str">
        <f>Tabla18[[#This Row],[DIA]]&amp;"-"&amp;Tabla18[[#This Row],[NUM]]</f>
        <v>45837-1302</v>
      </c>
      <c r="B1269">
        <v>45837</v>
      </c>
      <c r="C1269" t="s">
        <v>22</v>
      </c>
      <c r="D1269" t="s">
        <v>147</v>
      </c>
      <c r="E1269" t="s">
        <v>181</v>
      </c>
      <c r="F1269">
        <v>1302</v>
      </c>
      <c r="G1269">
        <v>0.4826388888888889</v>
      </c>
      <c r="H1269">
        <v>0.69097222222222221</v>
      </c>
      <c r="I1269">
        <v>12</v>
      </c>
      <c r="J1269">
        <v>12</v>
      </c>
      <c r="K1269">
        <v>0</v>
      </c>
      <c r="L1269">
        <v>100</v>
      </c>
      <c r="M1269" s="1" t="e">
        <f>VLOOKUP(Tabla18[[#This Row],[COD]],Circuitos[],2,0)</f>
        <v>#N/A</v>
      </c>
    </row>
    <row r="1270" spans="1:13">
      <c r="A1270" s="9" t="str">
        <f>Tabla18[[#This Row],[DIA]]&amp;"-"&amp;Tabla18[[#This Row],[NUM]]</f>
        <v>45837-437</v>
      </c>
      <c r="B1270">
        <v>45837</v>
      </c>
      <c r="C1270" t="s">
        <v>394</v>
      </c>
      <c r="D1270" t="s">
        <v>36</v>
      </c>
      <c r="E1270" t="s">
        <v>395</v>
      </c>
      <c r="F1270">
        <v>437</v>
      </c>
      <c r="G1270">
        <v>0.3888888888888889</v>
      </c>
      <c r="H1270">
        <v>0.52083333333333337</v>
      </c>
      <c r="I1270">
        <v>24</v>
      </c>
      <c r="J1270">
        <v>8</v>
      </c>
      <c r="K1270">
        <v>16</v>
      </c>
      <c r="L1270">
        <v>33.333333333333336</v>
      </c>
      <c r="M1270" s="1" t="e">
        <f>VLOOKUP(Tabla18[[#This Row],[COD]],Circuitos[],2,0)</f>
        <v>#N/A</v>
      </c>
    </row>
    <row r="1271" spans="1:13">
      <c r="A1271" s="9" t="str">
        <f>Tabla18[[#This Row],[DIA]]&amp;"-"&amp;Tabla18[[#This Row],[NUM]]</f>
        <v>45837-433</v>
      </c>
      <c r="B1271">
        <v>45837</v>
      </c>
      <c r="C1271" t="s">
        <v>394</v>
      </c>
      <c r="D1271" t="s">
        <v>13</v>
      </c>
      <c r="E1271" t="s">
        <v>395</v>
      </c>
      <c r="F1271">
        <v>433</v>
      </c>
      <c r="G1271">
        <v>0.44444444444444442</v>
      </c>
      <c r="H1271">
        <v>0.60763888888888884</v>
      </c>
      <c r="I1271">
        <v>61</v>
      </c>
      <c r="J1271">
        <v>15</v>
      </c>
      <c r="K1271">
        <v>46</v>
      </c>
      <c r="L1271">
        <v>24.590163934426229</v>
      </c>
      <c r="M1271" s="1" t="e">
        <f>VLOOKUP(Tabla18[[#This Row],[COD]],Circuitos[],2,0)</f>
        <v>#N/A</v>
      </c>
    </row>
    <row r="1272" spans="1:13">
      <c r="A1272" s="9" t="str">
        <f>Tabla18[[#This Row],[DIA]]&amp;"-"&amp;Tabla18[[#This Row],[NUM]]</f>
        <v>45837-723</v>
      </c>
      <c r="B1272">
        <v>45837</v>
      </c>
      <c r="C1272" t="s">
        <v>394</v>
      </c>
      <c r="D1272" t="s">
        <v>543</v>
      </c>
      <c r="E1272" t="s">
        <v>395</v>
      </c>
      <c r="F1272">
        <v>723</v>
      </c>
      <c r="G1272">
        <v>0.89583333333333337</v>
      </c>
      <c r="H1272">
        <v>0.13194444444444445</v>
      </c>
      <c r="I1272">
        <v>46</v>
      </c>
      <c r="J1272">
        <v>0</v>
      </c>
      <c r="K1272">
        <v>46</v>
      </c>
      <c r="L1272">
        <v>0</v>
      </c>
      <c r="M1272" s="1" t="e">
        <f>VLOOKUP(Tabla18[[#This Row],[COD]],Circuitos[],2,0)</f>
        <v>#N/A</v>
      </c>
    </row>
    <row r="1273" spans="1:13">
      <c r="A1273" s="9" t="str">
        <f>Tabla18[[#This Row],[DIA]]&amp;"-"&amp;Tabla18[[#This Row],[NUM]]</f>
        <v>45838-920</v>
      </c>
      <c r="B1273">
        <v>45838</v>
      </c>
      <c r="C1273" t="s">
        <v>185</v>
      </c>
      <c r="D1273" t="s">
        <v>13</v>
      </c>
      <c r="E1273" t="s">
        <v>186</v>
      </c>
      <c r="F1273">
        <v>920</v>
      </c>
      <c r="G1273">
        <v>0.63888888888888884</v>
      </c>
      <c r="H1273">
        <v>0.78125</v>
      </c>
      <c r="I1273">
        <v>30</v>
      </c>
      <c r="J1273">
        <v>20</v>
      </c>
      <c r="K1273">
        <v>10</v>
      </c>
      <c r="L1273">
        <v>66.666666666666671</v>
      </c>
      <c r="M1273" s="1" t="e">
        <f>VLOOKUP(Tabla18[[#This Row],[COD]],Circuitos[],2,0)</f>
        <v>#N/A</v>
      </c>
    </row>
    <row r="1274" spans="1:13">
      <c r="A1274" s="9" t="str">
        <f>Tabla18[[#This Row],[DIA]]&amp;"-"&amp;Tabla18[[#This Row],[NUM]]</f>
        <v>45838-5116</v>
      </c>
      <c r="B1274">
        <v>45838</v>
      </c>
      <c r="C1274" t="s">
        <v>199</v>
      </c>
      <c r="D1274" t="s">
        <v>13</v>
      </c>
      <c r="E1274" t="s">
        <v>549</v>
      </c>
      <c r="F1274">
        <v>5116</v>
      </c>
      <c r="G1274">
        <v>0.49305555555555558</v>
      </c>
      <c r="H1274">
        <v>0.62152777777777779</v>
      </c>
      <c r="I1274">
        <v>189</v>
      </c>
      <c r="J1274">
        <v>71</v>
      </c>
      <c r="K1274">
        <v>118</v>
      </c>
      <c r="L1274">
        <v>37.566137566137563</v>
      </c>
      <c r="M1274" s="1" t="e">
        <f>VLOOKUP(Tabla18[[#This Row],[COD]],Circuitos[],2,0)</f>
        <v>#N/A</v>
      </c>
    </row>
    <row r="1275" spans="1:13">
      <c r="A1275" s="9" t="str">
        <f>Tabla18[[#This Row],[DIA]]&amp;"-"&amp;Tabla18[[#This Row],[NUM]]</f>
        <v>45838-1001</v>
      </c>
      <c r="B1275">
        <v>45838</v>
      </c>
      <c r="C1275" t="s">
        <v>173</v>
      </c>
      <c r="D1275" t="s">
        <v>13</v>
      </c>
      <c r="E1275" t="s">
        <v>174</v>
      </c>
      <c r="F1275">
        <v>1001</v>
      </c>
      <c r="G1275">
        <v>0.3125</v>
      </c>
      <c r="H1275">
        <v>0.4861111111111111</v>
      </c>
      <c r="I1275">
        <v>10</v>
      </c>
      <c r="J1275">
        <v>0</v>
      </c>
      <c r="K1275">
        <v>10</v>
      </c>
      <c r="L1275">
        <v>0</v>
      </c>
      <c r="M1275" s="1" t="e">
        <f>VLOOKUP(Tabla18[[#This Row],[COD]],Circuitos[],2,0)</f>
        <v>#N/A</v>
      </c>
    </row>
    <row r="1276" spans="1:13">
      <c r="A1276" s="9" t="str">
        <f>Tabla18[[#This Row],[DIA]]&amp;"-"&amp;Tabla18[[#This Row],[NUM]]</f>
        <v>45838-730</v>
      </c>
      <c r="B1276">
        <v>45838</v>
      </c>
      <c r="C1276" t="s">
        <v>547</v>
      </c>
      <c r="D1276" t="s">
        <v>394</v>
      </c>
      <c r="E1276" t="s">
        <v>395</v>
      </c>
      <c r="F1276">
        <v>730</v>
      </c>
      <c r="G1276">
        <v>0.22916666666666666</v>
      </c>
      <c r="H1276">
        <v>0.30902777777777779</v>
      </c>
      <c r="I1276">
        <v>46</v>
      </c>
      <c r="J1276">
        <v>10</v>
      </c>
      <c r="K1276">
        <v>36</v>
      </c>
      <c r="L1276">
        <v>21.739130434782609</v>
      </c>
      <c r="M1276" s="1" t="e">
        <f>VLOOKUP(Tabla18[[#This Row],[COD]],Circuitos[],2,0)</f>
        <v>#N/A</v>
      </c>
    </row>
    <row r="1277" spans="1:13">
      <c r="A1277" s="9" t="str">
        <f>Tabla18[[#This Row],[DIA]]&amp;"-"&amp;Tabla18[[#This Row],[NUM]]</f>
        <v>45838-2232</v>
      </c>
      <c r="B1277">
        <v>45838</v>
      </c>
      <c r="C1277" t="s">
        <v>147</v>
      </c>
      <c r="D1277" t="s">
        <v>180</v>
      </c>
      <c r="E1277" t="s">
        <v>181</v>
      </c>
      <c r="F1277">
        <v>2232</v>
      </c>
      <c r="G1277">
        <v>5.5555555555555552E-2</v>
      </c>
      <c r="H1277">
        <v>0.11805555555555555</v>
      </c>
      <c r="I1277">
        <v>20</v>
      </c>
      <c r="J1277">
        <v>2</v>
      </c>
      <c r="K1277">
        <v>18</v>
      </c>
      <c r="L1277">
        <v>10</v>
      </c>
      <c r="M1277" s="1" t="e">
        <f>VLOOKUP(Tabla18[[#This Row],[COD]],Circuitos[],2,0)</f>
        <v>#N/A</v>
      </c>
    </row>
    <row r="1278" spans="1:13">
      <c r="A1278" s="9" t="str">
        <f>Tabla18[[#This Row],[DIA]]&amp;"-"&amp;Tabla18[[#This Row],[NUM]]</f>
        <v>45838-1003</v>
      </c>
      <c r="B1278">
        <v>45838</v>
      </c>
      <c r="C1278" t="s">
        <v>183</v>
      </c>
      <c r="D1278" t="s">
        <v>173</v>
      </c>
      <c r="E1278" t="s">
        <v>174</v>
      </c>
      <c r="F1278">
        <v>1003</v>
      </c>
      <c r="G1278">
        <v>0.81944444444444442</v>
      </c>
      <c r="H1278">
        <v>0.85416666666666663</v>
      </c>
      <c r="I1278">
        <v>10</v>
      </c>
      <c r="J1278">
        <v>1</v>
      </c>
      <c r="K1278">
        <v>9</v>
      </c>
      <c r="L1278">
        <v>10</v>
      </c>
      <c r="M1278" s="1" t="e">
        <f>VLOOKUP(Tabla18[[#This Row],[COD]],Circuitos[],2,0)</f>
        <v>#N/A</v>
      </c>
    </row>
    <row r="1279" spans="1:13">
      <c r="A1279" s="9" t="str">
        <f>Tabla18[[#This Row],[DIA]]&amp;"-"&amp;Tabla18[[#This Row],[NUM]]</f>
        <v>45838-921</v>
      </c>
      <c r="B1279">
        <v>45838</v>
      </c>
      <c r="C1279" t="s">
        <v>13</v>
      </c>
      <c r="D1279" t="s">
        <v>185</v>
      </c>
      <c r="E1279" t="s">
        <v>186</v>
      </c>
      <c r="F1279">
        <v>921</v>
      </c>
      <c r="G1279">
        <v>0.81597222222222221</v>
      </c>
      <c r="H1279">
        <v>2.0833333333333332E-2</v>
      </c>
      <c r="I1279">
        <v>30</v>
      </c>
      <c r="J1279">
        <v>0</v>
      </c>
      <c r="K1279">
        <v>30</v>
      </c>
      <c r="L1279">
        <v>0</v>
      </c>
      <c r="M1279" s="1" t="e">
        <f>VLOOKUP(Tabla18[[#This Row],[COD]],Circuitos[],2,0)</f>
        <v>#N/A</v>
      </c>
    </row>
    <row r="1280" spans="1:13">
      <c r="A1280" s="9" t="str">
        <f>Tabla18[[#This Row],[DIA]]&amp;"-"&amp;Tabla18[[#This Row],[NUM]]</f>
        <v>45838-110</v>
      </c>
      <c r="B1280">
        <v>45838</v>
      </c>
      <c r="C1280" t="s">
        <v>13</v>
      </c>
      <c r="D1280" t="s">
        <v>354</v>
      </c>
      <c r="E1280" t="s">
        <v>355</v>
      </c>
      <c r="F1280">
        <v>110</v>
      </c>
      <c r="G1280">
        <v>0.69097222222222221</v>
      </c>
      <c r="H1280">
        <v>0.94097222222222221</v>
      </c>
      <c r="I1280">
        <v>30</v>
      </c>
      <c r="J1280">
        <v>0</v>
      </c>
      <c r="K1280">
        <v>30</v>
      </c>
      <c r="L1280">
        <v>0</v>
      </c>
      <c r="M1280" s="1" t="e">
        <f>VLOOKUP(Tabla18[[#This Row],[COD]],Circuitos[],2,0)</f>
        <v>#N/A</v>
      </c>
    </row>
    <row r="1281" spans="1:13">
      <c r="A1281" s="9" t="str">
        <f>Tabla18[[#This Row],[DIA]]&amp;"-"&amp;Tabla18[[#This Row],[NUM]]</f>
        <v>45838-1805</v>
      </c>
      <c r="B1281">
        <v>45838</v>
      </c>
      <c r="C1281" t="s">
        <v>13</v>
      </c>
      <c r="D1281" t="s">
        <v>188</v>
      </c>
      <c r="E1281" t="s">
        <v>250</v>
      </c>
      <c r="F1281">
        <v>1805</v>
      </c>
      <c r="G1281">
        <v>0.66666666666666663</v>
      </c>
      <c r="H1281">
        <v>0.79513888888888884</v>
      </c>
      <c r="I1281">
        <v>40</v>
      </c>
      <c r="J1281">
        <v>9</v>
      </c>
      <c r="K1281">
        <v>31</v>
      </c>
      <c r="L1281">
        <v>22.5</v>
      </c>
      <c r="M1281" s="1" t="e">
        <f>VLOOKUP(Tabla18[[#This Row],[COD]],Circuitos[],2,0)</f>
        <v>#N/A</v>
      </c>
    </row>
    <row r="1282" spans="1:13">
      <c r="A1282" s="9" t="str">
        <f>Tabla18[[#This Row],[DIA]]&amp;"-"&amp;Tabla18[[#This Row],[NUM]]</f>
        <v>45838-5115</v>
      </c>
      <c r="B1282">
        <v>45838</v>
      </c>
      <c r="C1282" t="s">
        <v>13</v>
      </c>
      <c r="D1282" t="s">
        <v>199</v>
      </c>
      <c r="E1282" t="s">
        <v>549</v>
      </c>
      <c r="F1282">
        <v>5115</v>
      </c>
      <c r="G1282">
        <v>0.33333333333333331</v>
      </c>
      <c r="H1282">
        <v>0.45833333333333331</v>
      </c>
      <c r="I1282">
        <v>189</v>
      </c>
      <c r="J1282">
        <v>42</v>
      </c>
      <c r="K1282">
        <v>147</v>
      </c>
      <c r="L1282">
        <v>22.222222222222221</v>
      </c>
      <c r="M1282" s="1" t="str">
        <f>VLOOKUP(Tabla18[[#This Row],[COD]],Circuitos[],2,0)</f>
        <v>Noruega Fascinante II / Esencias de Noruega II</v>
      </c>
    </row>
    <row r="1283" spans="1:13">
      <c r="A1283" s="9" t="str">
        <f>Tabla18[[#This Row],[DIA]]&amp;"-"&amp;Tabla18[[#This Row],[NUM]]</f>
        <v>45838-1915</v>
      </c>
      <c r="B1283">
        <v>45838</v>
      </c>
      <c r="C1283" t="s">
        <v>13</v>
      </c>
      <c r="D1283" t="s">
        <v>313</v>
      </c>
      <c r="E1283" t="s">
        <v>250</v>
      </c>
      <c r="F1283">
        <v>1915</v>
      </c>
      <c r="G1283">
        <v>0.31944444444444442</v>
      </c>
      <c r="H1283">
        <v>0.39583333333333331</v>
      </c>
      <c r="I1283">
        <v>30</v>
      </c>
      <c r="J1283">
        <v>0</v>
      </c>
      <c r="K1283">
        <v>30</v>
      </c>
      <c r="L1283">
        <v>0</v>
      </c>
      <c r="M1283" s="1" t="e">
        <f>VLOOKUP(Tabla18[[#This Row],[COD]],Circuitos[],2,0)</f>
        <v>#N/A</v>
      </c>
    </row>
    <row r="1284" spans="1:13">
      <c r="A1284" s="9" t="str">
        <f>Tabla18[[#This Row],[DIA]]&amp;"-"&amp;Tabla18[[#This Row],[NUM]]</f>
        <v>45838-651</v>
      </c>
      <c r="B1284">
        <v>45838</v>
      </c>
      <c r="C1284" t="s">
        <v>13</v>
      </c>
      <c r="D1284" t="s">
        <v>252</v>
      </c>
      <c r="E1284" t="s">
        <v>250</v>
      </c>
      <c r="F1284">
        <v>651</v>
      </c>
      <c r="G1284">
        <v>0.54166666666666663</v>
      </c>
      <c r="H1284">
        <v>0.64236111111111116</v>
      </c>
      <c r="I1284">
        <v>45</v>
      </c>
      <c r="J1284">
        <v>25</v>
      </c>
      <c r="K1284">
        <v>20</v>
      </c>
      <c r="L1284">
        <v>55.555555555555557</v>
      </c>
      <c r="M1284" s="1" t="e">
        <f>VLOOKUP(Tabla18[[#This Row],[COD]],Circuitos[],2,0)</f>
        <v>#N/A</v>
      </c>
    </row>
    <row r="1285" spans="1:13">
      <c r="A1285" s="9" t="str">
        <f>Tabla18[[#This Row],[DIA]]&amp;"-"&amp;Tabla18[[#This Row],[NUM]]</f>
        <v>45838-1002</v>
      </c>
      <c r="B1285">
        <v>45838</v>
      </c>
      <c r="C1285" t="s">
        <v>13</v>
      </c>
      <c r="D1285" t="s">
        <v>183</v>
      </c>
      <c r="E1285" t="s">
        <v>174</v>
      </c>
      <c r="F1285">
        <v>1002</v>
      </c>
      <c r="G1285">
        <v>0.52777777777777779</v>
      </c>
      <c r="H1285">
        <v>0.77777777777777779</v>
      </c>
      <c r="I1285">
        <v>51</v>
      </c>
      <c r="J1285">
        <v>51</v>
      </c>
      <c r="K1285">
        <v>0</v>
      </c>
      <c r="L1285">
        <v>100</v>
      </c>
      <c r="M1285" s="1" t="str">
        <f>VLOOKUP(Tabla18[[#This Row],[COD]],Circuitos[],2,0)</f>
        <v>Programas de Egipto</v>
      </c>
    </row>
    <row r="1286" spans="1:13">
      <c r="A1286" s="9" t="str">
        <f>Tabla18[[#This Row],[DIA]]&amp;"-"&amp;Tabla18[[#This Row],[NUM]]</f>
        <v>45838-1219</v>
      </c>
      <c r="B1286">
        <v>45838</v>
      </c>
      <c r="C1286" t="s">
        <v>13</v>
      </c>
      <c r="D1286" t="s">
        <v>557</v>
      </c>
      <c r="E1286" t="s">
        <v>250</v>
      </c>
      <c r="F1286">
        <v>1219</v>
      </c>
      <c r="G1286">
        <v>0.3125</v>
      </c>
      <c r="H1286">
        <v>0.38194444444444442</v>
      </c>
      <c r="I1286">
        <v>30</v>
      </c>
      <c r="J1286">
        <v>3</v>
      </c>
      <c r="K1286">
        <v>27</v>
      </c>
      <c r="L1286">
        <v>10</v>
      </c>
      <c r="M1286" s="1" t="e">
        <f>VLOOKUP(Tabla18[[#This Row],[COD]],Circuitos[],2,0)</f>
        <v>#N/A</v>
      </c>
    </row>
    <row r="1287" spans="1:13">
      <c r="A1287" s="9" t="str">
        <f>Tabla18[[#This Row],[DIA]]&amp;"-"&amp;Tabla18[[#This Row],[NUM]]</f>
        <v>45838-586</v>
      </c>
      <c r="B1287">
        <v>45838</v>
      </c>
      <c r="C1287" t="s">
        <v>229</v>
      </c>
      <c r="D1287" t="s">
        <v>13</v>
      </c>
      <c r="E1287" t="s">
        <v>556</v>
      </c>
      <c r="F1287">
        <v>586</v>
      </c>
      <c r="G1287">
        <v>0.73611111111111116</v>
      </c>
      <c r="H1287">
        <v>0.86111111111111116</v>
      </c>
      <c r="I1287">
        <v>35</v>
      </c>
      <c r="J1287">
        <v>4</v>
      </c>
      <c r="K1287">
        <v>31</v>
      </c>
      <c r="L1287">
        <v>11.428571428571429</v>
      </c>
      <c r="M1287" s="1" t="e">
        <f>VLOOKUP(Tabla18[[#This Row],[COD]],Circuitos[],2,0)</f>
        <v>#N/A</v>
      </c>
    </row>
    <row r="1288" spans="1:13">
      <c r="A1288" s="9" t="str">
        <f>Tabla18[[#This Row],[DIA]]&amp;"-"&amp;Tabla18[[#This Row],[NUM]]</f>
        <v>45838-954</v>
      </c>
      <c r="B1288">
        <v>45838</v>
      </c>
      <c r="C1288" t="s">
        <v>348</v>
      </c>
      <c r="D1288" t="s">
        <v>13</v>
      </c>
      <c r="E1288" t="s">
        <v>250</v>
      </c>
      <c r="F1288">
        <v>954</v>
      </c>
      <c r="G1288">
        <v>0.625</v>
      </c>
      <c r="H1288">
        <v>0.78125</v>
      </c>
      <c r="I1288">
        <v>45</v>
      </c>
      <c r="J1288">
        <v>43</v>
      </c>
      <c r="K1288">
        <v>2</v>
      </c>
      <c r="L1288">
        <v>95.555555555555557</v>
      </c>
      <c r="M1288" s="1" t="e">
        <f>VLOOKUP(Tabla18[[#This Row],[COD]],Circuitos[],2,0)</f>
        <v>#N/A</v>
      </c>
    </row>
    <row r="1289" spans="1:13">
      <c r="A1289" s="9" t="str">
        <f>Tabla18[[#This Row],[DIA]]&amp;"-"&amp;Tabla18[[#This Row],[NUM]]</f>
        <v>45838-433</v>
      </c>
      <c r="B1289">
        <v>45838</v>
      </c>
      <c r="C1289" t="s">
        <v>394</v>
      </c>
      <c r="D1289" t="s">
        <v>13</v>
      </c>
      <c r="E1289" t="s">
        <v>395</v>
      </c>
      <c r="F1289">
        <v>433</v>
      </c>
      <c r="G1289">
        <v>0.44444444444444442</v>
      </c>
      <c r="H1289">
        <v>0.60763888888888884</v>
      </c>
      <c r="I1289">
        <v>46</v>
      </c>
      <c r="J1289">
        <v>10</v>
      </c>
      <c r="K1289">
        <v>36</v>
      </c>
      <c r="L1289">
        <v>21.739130434782609</v>
      </c>
      <c r="M1289" s="1" t="e">
        <f>VLOOKUP(Tabla18[[#This Row],[COD]],Circuitos[],2,0)</f>
        <v>#N/A</v>
      </c>
    </row>
    <row r="1290" spans="1:13">
      <c r="A1290" s="9" t="str">
        <f>Tabla18[[#This Row],[DIA]]&amp;"-"&amp;Tabla18[[#This Row],[NUM]]</f>
        <v>45839-763</v>
      </c>
      <c r="B1290">
        <v>45839</v>
      </c>
      <c r="C1290" t="s">
        <v>33</v>
      </c>
      <c r="D1290" t="s">
        <v>223</v>
      </c>
      <c r="E1290" t="s">
        <v>278</v>
      </c>
      <c r="F1290">
        <v>763</v>
      </c>
      <c r="G1290">
        <v>0.65972222222222221</v>
      </c>
      <c r="H1290">
        <v>0.8125</v>
      </c>
      <c r="I1290">
        <v>45</v>
      </c>
      <c r="J1290">
        <v>45</v>
      </c>
      <c r="K1290">
        <v>0</v>
      </c>
      <c r="L1290">
        <v>100</v>
      </c>
      <c r="M1290" s="1" t="str">
        <f>VLOOKUP(Tabla18[[#This Row],[COD]],Circuitos[],2,0)</f>
        <v>Gran Tour de Ciudades Imperiales I y II (BUD-&gt;PRG)</v>
      </c>
    </row>
    <row r="1291" spans="1:13">
      <c r="A1291" s="9" t="str">
        <f>Tabla18[[#This Row],[DIA]]&amp;"-"&amp;Tabla18[[#This Row],[NUM]]</f>
        <v>45839-1304</v>
      </c>
      <c r="B1291">
        <v>45839</v>
      </c>
      <c r="C1291" t="s">
        <v>33</v>
      </c>
      <c r="D1291" t="s">
        <v>147</v>
      </c>
      <c r="E1291" t="s">
        <v>181</v>
      </c>
      <c r="F1291">
        <v>1304</v>
      </c>
      <c r="G1291">
        <v>0.5</v>
      </c>
      <c r="H1291">
        <v>0.72569444444444442</v>
      </c>
      <c r="I1291">
        <v>12</v>
      </c>
      <c r="J1291">
        <v>9</v>
      </c>
      <c r="K1291">
        <v>3</v>
      </c>
      <c r="L1291">
        <v>75</v>
      </c>
      <c r="M1291" s="1" t="e">
        <f>VLOOKUP(Tabla18[[#This Row],[COD]],Circuitos[],2,0)</f>
        <v>#N/A</v>
      </c>
    </row>
    <row r="1292" spans="1:13">
      <c r="A1292" s="9" t="str">
        <f>Tabla18[[#This Row],[DIA]]&amp;"-"&amp;Tabla18[[#This Row],[NUM]]</f>
        <v>45839-1854</v>
      </c>
      <c r="B1292">
        <v>45839</v>
      </c>
      <c r="C1292" t="s">
        <v>36</v>
      </c>
      <c r="D1292" t="s">
        <v>147</v>
      </c>
      <c r="E1292" t="s">
        <v>181</v>
      </c>
      <c r="F1292">
        <v>1854</v>
      </c>
      <c r="G1292">
        <v>0.5</v>
      </c>
      <c r="H1292">
        <v>0.69097222222222221</v>
      </c>
      <c r="I1292">
        <v>16</v>
      </c>
      <c r="J1292">
        <v>0</v>
      </c>
      <c r="K1292">
        <v>16</v>
      </c>
      <c r="L1292">
        <v>0</v>
      </c>
      <c r="M1292" s="1" t="e">
        <f>VLOOKUP(Tabla18[[#This Row],[COD]],Circuitos[],2,0)</f>
        <v>#N/A</v>
      </c>
    </row>
    <row r="1293" spans="1:13">
      <c r="A1293" s="9" t="str">
        <f>Tabla18[[#This Row],[DIA]]&amp;"-"&amp;Tabla18[[#This Row],[NUM]]</f>
        <v>45839-1316</v>
      </c>
      <c r="B1293">
        <v>45839</v>
      </c>
      <c r="C1293" t="s">
        <v>37</v>
      </c>
      <c r="D1293" t="s">
        <v>147</v>
      </c>
      <c r="E1293" t="s">
        <v>181</v>
      </c>
      <c r="F1293">
        <v>1316</v>
      </c>
      <c r="G1293">
        <v>0.50347222222222221</v>
      </c>
      <c r="H1293">
        <v>0.71875</v>
      </c>
      <c r="I1293">
        <v>16</v>
      </c>
      <c r="J1293">
        <v>2</v>
      </c>
      <c r="K1293">
        <v>14</v>
      </c>
      <c r="L1293">
        <v>12.5</v>
      </c>
      <c r="M1293" s="1" t="e">
        <f>VLOOKUP(Tabla18[[#This Row],[COD]],Circuitos[],2,0)</f>
        <v>#N/A</v>
      </c>
    </row>
    <row r="1294" spans="1:13">
      <c r="A1294" s="9" t="str">
        <f>Tabla18[[#This Row],[DIA]]&amp;"-"&amp;Tabla18[[#This Row],[NUM]]</f>
        <v>45839-765</v>
      </c>
      <c r="B1294">
        <v>45839</v>
      </c>
      <c r="C1294" t="s">
        <v>232</v>
      </c>
      <c r="D1294" t="s">
        <v>13</v>
      </c>
      <c r="E1294" t="s">
        <v>278</v>
      </c>
      <c r="F1294">
        <v>765</v>
      </c>
      <c r="G1294">
        <v>0.99305555555555558</v>
      </c>
      <c r="H1294">
        <v>0.1076388888888889</v>
      </c>
      <c r="I1294">
        <v>45</v>
      </c>
      <c r="J1294">
        <v>41</v>
      </c>
      <c r="K1294">
        <v>4</v>
      </c>
      <c r="L1294">
        <v>91.111111111111114</v>
      </c>
      <c r="M1294" s="1" t="e">
        <f>VLOOKUP(Tabla18[[#This Row],[COD]],Circuitos[],2,0)</f>
        <v>#N/A</v>
      </c>
    </row>
    <row r="1295" spans="1:13">
      <c r="A1295" s="9" t="str">
        <f>Tabla18[[#This Row],[DIA]]&amp;"-"&amp;Tabla18[[#This Row],[NUM]]</f>
        <v>45839-934</v>
      </c>
      <c r="B1295">
        <v>45839</v>
      </c>
      <c r="C1295" t="s">
        <v>209</v>
      </c>
      <c r="D1295" t="s">
        <v>13</v>
      </c>
      <c r="E1295" t="s">
        <v>250</v>
      </c>
      <c r="F1295">
        <v>934</v>
      </c>
      <c r="G1295">
        <v>0.52430555555555558</v>
      </c>
      <c r="H1295">
        <v>0.65277777777777779</v>
      </c>
      <c r="I1295">
        <v>45</v>
      </c>
      <c r="J1295">
        <v>40</v>
      </c>
      <c r="K1295">
        <v>5</v>
      </c>
      <c r="L1295">
        <v>88.888888888888886</v>
      </c>
      <c r="M1295" s="1" t="e">
        <f>VLOOKUP(Tabla18[[#This Row],[COD]],Circuitos[],2,0)</f>
        <v>#N/A</v>
      </c>
    </row>
    <row r="1296" spans="1:13">
      <c r="A1296" s="9" t="str">
        <f>Tabla18[[#This Row],[DIA]]&amp;"-"&amp;Tabla18[[#This Row],[NUM]]</f>
        <v>45839-1916</v>
      </c>
      <c r="B1296">
        <v>45839</v>
      </c>
      <c r="C1296" t="s">
        <v>313</v>
      </c>
      <c r="D1296" t="s">
        <v>13</v>
      </c>
      <c r="E1296" t="s">
        <v>250</v>
      </c>
      <c r="F1296">
        <v>1916</v>
      </c>
      <c r="G1296">
        <v>0.4236111111111111</v>
      </c>
      <c r="H1296">
        <v>0.58680555555555558</v>
      </c>
      <c r="I1296">
        <v>45</v>
      </c>
      <c r="J1296">
        <v>45</v>
      </c>
      <c r="K1296">
        <v>0</v>
      </c>
      <c r="L1296">
        <v>100</v>
      </c>
      <c r="M1296" s="1" t="e">
        <f>VLOOKUP(Tabla18[[#This Row],[COD]],Circuitos[],2,0)</f>
        <v>#N/A</v>
      </c>
    </row>
    <row r="1297" spans="1:13">
      <c r="A1297" s="9" t="str">
        <f>Tabla18[[#This Row],[DIA]]&amp;"-"&amp;Tabla18[[#This Row],[NUM]]</f>
        <v>45839-60</v>
      </c>
      <c r="B1297">
        <v>45839</v>
      </c>
      <c r="C1297" t="s">
        <v>252</v>
      </c>
      <c r="D1297" t="s">
        <v>13</v>
      </c>
      <c r="E1297" t="s">
        <v>272</v>
      </c>
      <c r="F1297">
        <v>60</v>
      </c>
      <c r="G1297">
        <v>0.60763888888888884</v>
      </c>
      <c r="H1297">
        <v>0.71527777777777779</v>
      </c>
      <c r="I1297">
        <v>18</v>
      </c>
      <c r="J1297">
        <v>6</v>
      </c>
      <c r="K1297">
        <v>12</v>
      </c>
      <c r="L1297">
        <v>33.333333333333336</v>
      </c>
      <c r="M1297" s="1" t="e">
        <f>VLOOKUP(Tabla18[[#This Row],[COD]],Circuitos[],2,0)</f>
        <v>#N/A</v>
      </c>
    </row>
    <row r="1298" spans="1:13">
      <c r="A1298" s="9" t="str">
        <f>Tabla18[[#This Row],[DIA]]&amp;"-"&amp;Tabla18[[#This Row],[NUM]]</f>
        <v>45839-1305</v>
      </c>
      <c r="B1298">
        <v>45839</v>
      </c>
      <c r="C1298" t="s">
        <v>147</v>
      </c>
      <c r="D1298" t="s">
        <v>33</v>
      </c>
      <c r="E1298" t="s">
        <v>181</v>
      </c>
      <c r="F1298">
        <v>1305</v>
      </c>
      <c r="G1298">
        <v>0.55208333333333337</v>
      </c>
      <c r="H1298">
        <v>0.70833333333333337</v>
      </c>
      <c r="I1298">
        <v>12</v>
      </c>
      <c r="J1298">
        <v>5</v>
      </c>
      <c r="K1298">
        <v>7</v>
      </c>
      <c r="L1298">
        <v>41.666666666666664</v>
      </c>
      <c r="M1298" s="1" t="e">
        <f>VLOOKUP(Tabla18[[#This Row],[COD]],Circuitos[],2,0)</f>
        <v>#N/A</v>
      </c>
    </row>
    <row r="1299" spans="1:13">
      <c r="A1299" s="9" t="str">
        <f>Tabla18[[#This Row],[DIA]]&amp;"-"&amp;Tabla18[[#This Row],[NUM]]</f>
        <v>45839-2020</v>
      </c>
      <c r="B1299">
        <v>45839</v>
      </c>
      <c r="C1299" t="s">
        <v>147</v>
      </c>
      <c r="D1299" t="s">
        <v>180</v>
      </c>
      <c r="E1299" t="s">
        <v>181</v>
      </c>
      <c r="F1299">
        <v>2020</v>
      </c>
      <c r="G1299">
        <v>0.76736111111111116</v>
      </c>
      <c r="H1299">
        <v>0.82986111111111116</v>
      </c>
      <c r="I1299">
        <v>58</v>
      </c>
      <c r="J1299">
        <v>0</v>
      </c>
      <c r="K1299">
        <v>58</v>
      </c>
      <c r="L1299">
        <v>0</v>
      </c>
      <c r="M1299" s="1" t="e">
        <f>VLOOKUP(Tabla18[[#This Row],[COD]],Circuitos[],2,0)</f>
        <v>#N/A</v>
      </c>
    </row>
    <row r="1300" spans="1:13">
      <c r="A1300" s="9" t="str">
        <f>Tabla18[[#This Row],[DIA]]&amp;"-"&amp;Tabla18[[#This Row],[NUM]]</f>
        <v>45839-2022</v>
      </c>
      <c r="B1300">
        <v>45839</v>
      </c>
      <c r="C1300" t="s">
        <v>147</v>
      </c>
      <c r="D1300" t="s">
        <v>180</v>
      </c>
      <c r="E1300" t="s">
        <v>181</v>
      </c>
      <c r="F1300">
        <v>2022</v>
      </c>
      <c r="G1300">
        <v>0.83680555555555558</v>
      </c>
      <c r="H1300">
        <v>0.89930555555555558</v>
      </c>
      <c r="I1300">
        <v>28</v>
      </c>
      <c r="J1300">
        <v>11</v>
      </c>
      <c r="K1300">
        <v>17</v>
      </c>
      <c r="L1300">
        <v>39.285714285714285</v>
      </c>
      <c r="M1300" s="1" t="e">
        <f>VLOOKUP(Tabla18[[#This Row],[COD]],Circuitos[],2,0)</f>
        <v>#N/A</v>
      </c>
    </row>
    <row r="1301" spans="1:13">
      <c r="A1301" s="9" t="str">
        <f>Tabla18[[#This Row],[DIA]]&amp;"-"&amp;Tabla18[[#This Row],[NUM]]</f>
        <v>45839-1855</v>
      </c>
      <c r="B1301">
        <v>45839</v>
      </c>
      <c r="C1301" t="s">
        <v>147</v>
      </c>
      <c r="D1301" t="s">
        <v>36</v>
      </c>
      <c r="E1301" t="s">
        <v>181</v>
      </c>
      <c r="F1301">
        <v>1855</v>
      </c>
      <c r="G1301">
        <v>0.59722222222222221</v>
      </c>
      <c r="H1301">
        <v>0.71180555555555558</v>
      </c>
      <c r="I1301">
        <v>16</v>
      </c>
      <c r="J1301">
        <v>0</v>
      </c>
      <c r="K1301">
        <v>16</v>
      </c>
      <c r="L1301">
        <v>0</v>
      </c>
      <c r="M1301" s="1" t="e">
        <f>VLOOKUP(Tabla18[[#This Row],[COD]],Circuitos[],2,0)</f>
        <v>#N/A</v>
      </c>
    </row>
    <row r="1302" spans="1:13">
      <c r="A1302" s="9" t="str">
        <f>Tabla18[[#This Row],[DIA]]&amp;"-"&amp;Tabla18[[#This Row],[NUM]]</f>
        <v>45839-1315</v>
      </c>
      <c r="B1302">
        <v>45839</v>
      </c>
      <c r="C1302" t="s">
        <v>147</v>
      </c>
      <c r="D1302" t="s">
        <v>37</v>
      </c>
      <c r="E1302" t="s">
        <v>181</v>
      </c>
      <c r="F1302">
        <v>1315</v>
      </c>
      <c r="G1302">
        <v>0.32291666666666669</v>
      </c>
      <c r="H1302">
        <v>0.46180555555555558</v>
      </c>
      <c r="I1302">
        <v>16</v>
      </c>
      <c r="J1302">
        <v>3</v>
      </c>
      <c r="K1302">
        <v>13</v>
      </c>
      <c r="L1302">
        <v>18.75</v>
      </c>
      <c r="M1302" s="1" t="e">
        <f>VLOOKUP(Tabla18[[#This Row],[COD]],Circuitos[],2,0)</f>
        <v>#N/A</v>
      </c>
    </row>
    <row r="1303" spans="1:13">
      <c r="A1303" s="9" t="str">
        <f>Tabla18[[#This Row],[DIA]]&amp;"-"&amp;Tabla18[[#This Row],[NUM]]</f>
        <v>45839-1859</v>
      </c>
      <c r="B1303">
        <v>45839</v>
      </c>
      <c r="C1303" t="s">
        <v>147</v>
      </c>
      <c r="D1303" t="s">
        <v>13</v>
      </c>
      <c r="E1303" t="s">
        <v>181</v>
      </c>
      <c r="F1303">
        <v>1859</v>
      </c>
      <c r="G1303">
        <v>0.55208333333333337</v>
      </c>
      <c r="H1303">
        <v>0.70138888888888884</v>
      </c>
      <c r="I1303">
        <v>30</v>
      </c>
      <c r="J1303">
        <v>2</v>
      </c>
      <c r="K1303">
        <v>28</v>
      </c>
      <c r="L1303">
        <v>6.666666666666667</v>
      </c>
      <c r="M1303" s="1" t="e">
        <f>VLOOKUP(Tabla18[[#This Row],[COD]],Circuitos[],2,0)</f>
        <v>#N/A</v>
      </c>
    </row>
    <row r="1304" spans="1:13">
      <c r="A1304" s="9" t="str">
        <f>Tabla18[[#This Row],[DIA]]&amp;"-"&amp;Tabla18[[#This Row],[NUM]]</f>
        <v>45839-1313</v>
      </c>
      <c r="B1304">
        <v>45839</v>
      </c>
      <c r="C1304" t="s">
        <v>147</v>
      </c>
      <c r="D1304" t="s">
        <v>22</v>
      </c>
      <c r="E1304" t="s">
        <v>181</v>
      </c>
      <c r="F1304">
        <v>1313</v>
      </c>
      <c r="G1304">
        <v>0.59375</v>
      </c>
      <c r="H1304">
        <v>0.72569444444444442</v>
      </c>
      <c r="I1304">
        <v>12</v>
      </c>
      <c r="J1304">
        <v>0</v>
      </c>
      <c r="K1304">
        <v>12</v>
      </c>
      <c r="L1304">
        <v>0</v>
      </c>
      <c r="M1304" s="1" t="e">
        <f>VLOOKUP(Tabla18[[#This Row],[COD]],Circuitos[],2,0)</f>
        <v>#N/A</v>
      </c>
    </row>
    <row r="1305" spans="1:13">
      <c r="A1305" s="9" t="str">
        <f>Tabla18[[#This Row],[DIA]]&amp;"-"&amp;Tabla18[[#This Row],[NUM]]</f>
        <v>45839-871</v>
      </c>
      <c r="B1305">
        <v>45839</v>
      </c>
      <c r="C1305" t="s">
        <v>13</v>
      </c>
      <c r="D1305" t="s">
        <v>223</v>
      </c>
      <c r="E1305" t="s">
        <v>250</v>
      </c>
      <c r="F1305">
        <v>871</v>
      </c>
      <c r="G1305">
        <v>0.48958333333333331</v>
      </c>
      <c r="H1305">
        <v>0.62152777777777779</v>
      </c>
      <c r="I1305">
        <v>45</v>
      </c>
      <c r="J1305">
        <v>32</v>
      </c>
      <c r="K1305">
        <v>13</v>
      </c>
      <c r="L1305">
        <v>71.111111111111114</v>
      </c>
      <c r="M1305" s="1" t="e">
        <f>VLOOKUP(Tabla18[[#This Row],[COD]],Circuitos[],2,0)</f>
        <v>#N/A</v>
      </c>
    </row>
    <row r="1306" spans="1:13">
      <c r="A1306" s="9" t="str">
        <f>Tabla18[[#This Row],[DIA]]&amp;"-"&amp;Tabla18[[#This Row],[NUM]]</f>
        <v>45839-1858</v>
      </c>
      <c r="B1306">
        <v>45839</v>
      </c>
      <c r="C1306" t="s">
        <v>13</v>
      </c>
      <c r="D1306" t="s">
        <v>147</v>
      </c>
      <c r="E1306" t="s">
        <v>181</v>
      </c>
      <c r="F1306">
        <v>1858</v>
      </c>
      <c r="G1306">
        <v>0.5</v>
      </c>
      <c r="H1306">
        <v>0.71527777777777779</v>
      </c>
      <c r="I1306">
        <v>30</v>
      </c>
      <c r="J1306">
        <v>0</v>
      </c>
      <c r="K1306">
        <v>30</v>
      </c>
      <c r="L1306">
        <v>0</v>
      </c>
      <c r="M1306" s="1" t="e">
        <f>VLOOKUP(Tabla18[[#This Row],[COD]],Circuitos[],2,0)</f>
        <v>#N/A</v>
      </c>
    </row>
    <row r="1307" spans="1:13">
      <c r="A1307" s="9" t="str">
        <f>Tabla18[[#This Row],[DIA]]&amp;"-"&amp;Tabla18[[#This Row],[NUM]]</f>
        <v>45839-809</v>
      </c>
      <c r="B1307">
        <v>45839</v>
      </c>
      <c r="C1307" t="s">
        <v>13</v>
      </c>
      <c r="D1307" t="s">
        <v>236</v>
      </c>
      <c r="E1307" t="s">
        <v>250</v>
      </c>
      <c r="F1307">
        <v>809</v>
      </c>
      <c r="G1307">
        <v>0.49652777777777779</v>
      </c>
      <c r="H1307">
        <v>0.61805555555555558</v>
      </c>
      <c r="I1307">
        <v>45</v>
      </c>
      <c r="J1307">
        <v>44</v>
      </c>
      <c r="K1307">
        <v>1</v>
      </c>
      <c r="L1307">
        <v>97.777777777777771</v>
      </c>
      <c r="M1307" s="1" t="e">
        <f>VLOOKUP(Tabla18[[#This Row],[COD]],Circuitos[],2,0)</f>
        <v>#N/A</v>
      </c>
    </row>
    <row r="1308" spans="1:13">
      <c r="A1308" s="9" t="str">
        <f>Tabla18[[#This Row],[DIA]]&amp;"-"&amp;Tabla18[[#This Row],[NUM]]</f>
        <v>45839-941</v>
      </c>
      <c r="B1308">
        <v>45839</v>
      </c>
      <c r="C1308" t="s">
        <v>13</v>
      </c>
      <c r="D1308" t="s">
        <v>254</v>
      </c>
      <c r="E1308" t="s">
        <v>250</v>
      </c>
      <c r="F1308">
        <v>941</v>
      </c>
      <c r="G1308">
        <v>0.66666666666666663</v>
      </c>
      <c r="H1308">
        <v>0.78125</v>
      </c>
      <c r="I1308">
        <v>30</v>
      </c>
      <c r="J1308">
        <v>0</v>
      </c>
      <c r="K1308">
        <v>30</v>
      </c>
      <c r="L1308">
        <v>0</v>
      </c>
      <c r="M1308" s="1" t="e">
        <f>VLOOKUP(Tabla18[[#This Row],[COD]],Circuitos[],2,0)</f>
        <v>#N/A</v>
      </c>
    </row>
    <row r="1309" spans="1:13">
      <c r="A1309" s="9" t="str">
        <f>Tabla18[[#This Row],[DIA]]&amp;"-"&amp;Tabla18[[#This Row],[NUM]]</f>
        <v>45839-1818</v>
      </c>
      <c r="B1309">
        <v>45839</v>
      </c>
      <c r="C1309" t="s">
        <v>196</v>
      </c>
      <c r="D1309" t="s">
        <v>36</v>
      </c>
      <c r="E1309" t="s">
        <v>193</v>
      </c>
      <c r="F1309">
        <v>1818</v>
      </c>
      <c r="G1309">
        <v>0.8125</v>
      </c>
      <c r="H1309">
        <v>0.90277777777777779</v>
      </c>
      <c r="I1309">
        <v>12</v>
      </c>
      <c r="J1309">
        <v>5</v>
      </c>
      <c r="K1309">
        <v>7</v>
      </c>
      <c r="L1309">
        <v>41.666666666666664</v>
      </c>
      <c r="M1309" s="1" t="e">
        <f>VLOOKUP(Tabla18[[#This Row],[COD]],Circuitos[],2,0)</f>
        <v>#N/A</v>
      </c>
    </row>
    <row r="1310" spans="1:13">
      <c r="A1310" s="9" t="str">
        <f>Tabla18[[#This Row],[DIA]]&amp;"-"&amp;Tabla18[[#This Row],[NUM]]</f>
        <v>45839-742</v>
      </c>
      <c r="B1310">
        <v>45839</v>
      </c>
      <c r="C1310" t="s">
        <v>196</v>
      </c>
      <c r="D1310" t="s">
        <v>13</v>
      </c>
      <c r="E1310" t="s">
        <v>250</v>
      </c>
      <c r="F1310">
        <v>742</v>
      </c>
      <c r="G1310">
        <v>0.50694444444444442</v>
      </c>
      <c r="H1310">
        <v>0.625</v>
      </c>
      <c r="I1310">
        <v>45</v>
      </c>
      <c r="J1310">
        <v>16</v>
      </c>
      <c r="K1310">
        <v>29</v>
      </c>
      <c r="L1310">
        <v>35.555555555555557</v>
      </c>
      <c r="M1310" s="1" t="e">
        <f>VLOOKUP(Tabla18[[#This Row],[COD]],Circuitos[],2,0)</f>
        <v>#N/A</v>
      </c>
    </row>
    <row r="1311" spans="1:13">
      <c r="A1311" s="9" t="str">
        <f>Tabla18[[#This Row],[DIA]]&amp;"-"&amp;Tabla18[[#This Row],[NUM]]</f>
        <v>45839-585</v>
      </c>
      <c r="B1311">
        <v>45839</v>
      </c>
      <c r="C1311" t="s">
        <v>336</v>
      </c>
      <c r="D1311" t="s">
        <v>252</v>
      </c>
      <c r="E1311" t="s">
        <v>272</v>
      </c>
      <c r="F1311">
        <v>585</v>
      </c>
      <c r="G1311">
        <v>0.47916666666666669</v>
      </c>
      <c r="H1311">
        <v>0.53819444444444442</v>
      </c>
      <c r="I1311">
        <v>18</v>
      </c>
      <c r="J1311">
        <v>6</v>
      </c>
      <c r="K1311">
        <v>12</v>
      </c>
      <c r="L1311">
        <v>33.333333333333336</v>
      </c>
      <c r="M1311" s="1" t="e">
        <f>VLOOKUP(Tabla18[[#This Row],[COD]],Circuitos[],2,0)</f>
        <v>#N/A</v>
      </c>
    </row>
    <row r="1312" spans="1:13">
      <c r="A1312" s="9" t="str">
        <f>Tabla18[[#This Row],[DIA]]&amp;"-"&amp;Tabla18[[#This Row],[NUM]]</f>
        <v>45839-1302</v>
      </c>
      <c r="B1312">
        <v>45839</v>
      </c>
      <c r="C1312" t="s">
        <v>22</v>
      </c>
      <c r="D1312" t="s">
        <v>147</v>
      </c>
      <c r="E1312" t="s">
        <v>181</v>
      </c>
      <c r="F1312">
        <v>1302</v>
      </c>
      <c r="G1312">
        <v>0.4826388888888889</v>
      </c>
      <c r="H1312">
        <v>0.6875</v>
      </c>
      <c r="I1312">
        <v>12</v>
      </c>
      <c r="J1312">
        <v>0</v>
      </c>
      <c r="K1312">
        <v>12</v>
      </c>
      <c r="L1312">
        <v>0</v>
      </c>
      <c r="M1312" s="1" t="e">
        <f>VLOOKUP(Tabla18[[#This Row],[COD]],Circuitos[],2,0)</f>
        <v>#N/A</v>
      </c>
    </row>
    <row r="1313" spans="1:13">
      <c r="A1313" s="9" t="str">
        <f>Tabla18[[#This Row],[DIA]]&amp;"-"&amp;Tabla18[[#This Row],[NUM]]</f>
        <v>45839-942</v>
      </c>
      <c r="B1313">
        <v>45839</v>
      </c>
      <c r="C1313" t="s">
        <v>254</v>
      </c>
      <c r="D1313" t="s">
        <v>13</v>
      </c>
      <c r="E1313" t="s">
        <v>250</v>
      </c>
      <c r="F1313">
        <v>942</v>
      </c>
      <c r="G1313">
        <v>0.8125</v>
      </c>
      <c r="H1313">
        <v>0.93402777777777779</v>
      </c>
      <c r="I1313">
        <v>45</v>
      </c>
      <c r="J1313">
        <v>2</v>
      </c>
      <c r="K1313">
        <v>43</v>
      </c>
      <c r="L1313">
        <v>4.4444444444444446</v>
      </c>
      <c r="M1313" s="1" t="e">
        <f>VLOOKUP(Tabla18[[#This Row],[COD]],Circuitos[],2,0)</f>
        <v>#N/A</v>
      </c>
    </row>
    <row r="1314" spans="1:13">
      <c r="A1314" s="9" t="str">
        <f>Tabla18[[#This Row],[DIA]]&amp;"-"&amp;Tabla18[[#This Row],[NUM]]</f>
        <v>45840-2333</v>
      </c>
      <c r="B1314">
        <v>45840</v>
      </c>
      <c r="C1314" t="s">
        <v>185</v>
      </c>
      <c r="D1314" t="s">
        <v>147</v>
      </c>
      <c r="E1314" t="s">
        <v>181</v>
      </c>
      <c r="F1314">
        <v>2333</v>
      </c>
      <c r="G1314">
        <v>0.79513888888888884</v>
      </c>
      <c r="H1314">
        <v>0.85763888888888884</v>
      </c>
      <c r="I1314">
        <v>40</v>
      </c>
      <c r="J1314">
        <v>8</v>
      </c>
      <c r="K1314">
        <v>32</v>
      </c>
      <c r="L1314">
        <v>20</v>
      </c>
      <c r="M1314" s="1" t="e">
        <f>VLOOKUP(Tabla18[[#This Row],[COD]],Circuitos[],2,0)</f>
        <v>#N/A</v>
      </c>
    </row>
    <row r="1315" spans="1:13">
      <c r="A1315" s="9" t="str">
        <f>Tabla18[[#This Row],[DIA]]&amp;"-"&amp;Tabla18[[#This Row],[NUM]]</f>
        <v>45840-8055</v>
      </c>
      <c r="B1315">
        <v>45840</v>
      </c>
      <c r="C1315" t="s">
        <v>175</v>
      </c>
      <c r="D1315" t="s">
        <v>173</v>
      </c>
      <c r="E1315" t="s">
        <v>257</v>
      </c>
      <c r="F1315">
        <v>8055</v>
      </c>
      <c r="G1315">
        <v>0.5625</v>
      </c>
      <c r="H1315">
        <v>0.61458333333333337</v>
      </c>
      <c r="I1315">
        <v>10</v>
      </c>
      <c r="J1315">
        <v>3</v>
      </c>
      <c r="K1315">
        <v>7</v>
      </c>
      <c r="L1315">
        <v>30</v>
      </c>
      <c r="M1315" s="1" t="e">
        <f>VLOOKUP(Tabla18[[#This Row],[COD]],Circuitos[],2,0)</f>
        <v>#N/A</v>
      </c>
    </row>
    <row r="1316" spans="1:13">
      <c r="A1316" s="9" t="str">
        <f>Tabla18[[#This Row],[DIA]]&amp;"-"&amp;Tabla18[[#This Row],[NUM]]</f>
        <v>45840-681</v>
      </c>
      <c r="B1316">
        <v>45840</v>
      </c>
      <c r="C1316" t="s">
        <v>13</v>
      </c>
      <c r="D1316" t="s">
        <v>310</v>
      </c>
      <c r="E1316" t="s">
        <v>250</v>
      </c>
      <c r="F1316">
        <v>681</v>
      </c>
      <c r="G1316">
        <v>0.69097222222222221</v>
      </c>
      <c r="H1316">
        <v>0.79166666666666663</v>
      </c>
      <c r="I1316">
        <v>50</v>
      </c>
      <c r="J1316">
        <v>0</v>
      </c>
      <c r="K1316">
        <v>50</v>
      </c>
      <c r="L1316">
        <v>0</v>
      </c>
      <c r="M1316" s="1" t="e">
        <f>VLOOKUP(Tabla18[[#This Row],[COD]],Circuitos[],2,0)</f>
        <v>#N/A</v>
      </c>
    </row>
    <row r="1317" spans="1:13">
      <c r="A1317" s="9" t="str">
        <f>Tabla18[[#This Row],[DIA]]&amp;"-"&amp;Tabla18[[#This Row],[NUM]]</f>
        <v>45840-1256</v>
      </c>
      <c r="B1317">
        <v>45840</v>
      </c>
      <c r="C1317" t="s">
        <v>310</v>
      </c>
      <c r="D1317" t="s">
        <v>13</v>
      </c>
      <c r="E1317" t="s">
        <v>250</v>
      </c>
      <c r="F1317">
        <v>1256</v>
      </c>
      <c r="G1317">
        <v>0.65277777777777779</v>
      </c>
      <c r="H1317">
        <v>0.76388888888888884</v>
      </c>
      <c r="I1317">
        <v>50</v>
      </c>
      <c r="J1317">
        <v>0</v>
      </c>
      <c r="K1317">
        <v>50</v>
      </c>
      <c r="L1317">
        <v>0</v>
      </c>
      <c r="M1317" s="1" t="e">
        <f>VLOOKUP(Tabla18[[#This Row],[COD]],Circuitos[],2,0)</f>
        <v>#N/A</v>
      </c>
    </row>
    <row r="1318" spans="1:13">
      <c r="A1318" s="9" t="str">
        <f>Tabla18[[#This Row],[DIA]]&amp;"-"&amp;Tabla18[[#This Row],[NUM]]</f>
        <v>45840-940</v>
      </c>
      <c r="B1318">
        <v>45840</v>
      </c>
      <c r="C1318" t="s">
        <v>254</v>
      </c>
      <c r="D1318" t="s">
        <v>13</v>
      </c>
      <c r="E1318" t="s">
        <v>250</v>
      </c>
      <c r="F1318">
        <v>940</v>
      </c>
      <c r="G1318">
        <v>0.51388888888888884</v>
      </c>
      <c r="H1318">
        <v>0.63541666666666663</v>
      </c>
      <c r="I1318">
        <v>45</v>
      </c>
      <c r="J1318">
        <v>18</v>
      </c>
      <c r="K1318">
        <v>27</v>
      </c>
      <c r="L1318">
        <v>40</v>
      </c>
      <c r="M1318" s="1" t="e">
        <f>VLOOKUP(Tabla18[[#This Row],[COD]],Circuitos[],2,0)</f>
        <v>#N/A</v>
      </c>
    </row>
    <row r="1319" spans="1:13">
      <c r="A1319" s="9" t="str">
        <f>Tabla18[[#This Row],[DIA]]&amp;"-"&amp;Tabla18[[#This Row],[NUM]]</f>
        <v>45842-2333</v>
      </c>
      <c r="B1319">
        <v>45842</v>
      </c>
      <c r="C1319" t="s">
        <v>185</v>
      </c>
      <c r="D1319" t="s">
        <v>147</v>
      </c>
      <c r="E1319" t="s">
        <v>181</v>
      </c>
      <c r="F1319">
        <v>2333</v>
      </c>
      <c r="G1319">
        <v>0.79513888888888884</v>
      </c>
      <c r="H1319">
        <v>0.85763888888888884</v>
      </c>
      <c r="I1319">
        <v>40</v>
      </c>
      <c r="J1319">
        <v>0</v>
      </c>
      <c r="K1319">
        <v>40</v>
      </c>
      <c r="L1319">
        <v>0</v>
      </c>
      <c r="M1319" s="1" t="e">
        <f>VLOOKUP(Tabla18[[#This Row],[COD]],Circuitos[],2,0)</f>
        <v>#N/A</v>
      </c>
    </row>
    <row r="1320" spans="1:13">
      <c r="A1320" s="9" t="str">
        <f>Tabla18[[#This Row],[DIA]]&amp;"-"&amp;Tabla18[[#This Row],[NUM]]</f>
        <v>45842-920</v>
      </c>
      <c r="B1320">
        <v>45842</v>
      </c>
      <c r="C1320" t="s">
        <v>185</v>
      </c>
      <c r="D1320" t="s">
        <v>13</v>
      </c>
      <c r="E1320" t="s">
        <v>186</v>
      </c>
      <c r="F1320">
        <v>920</v>
      </c>
      <c r="G1320">
        <v>0.63888888888888884</v>
      </c>
      <c r="H1320">
        <v>0.78125</v>
      </c>
      <c r="I1320">
        <v>30</v>
      </c>
      <c r="J1320">
        <v>0</v>
      </c>
      <c r="K1320">
        <v>30</v>
      </c>
      <c r="L1320">
        <v>0</v>
      </c>
      <c r="M1320" s="1" t="e">
        <f>VLOOKUP(Tabla18[[#This Row],[COD]],Circuitos[],2,0)</f>
        <v>#N/A</v>
      </c>
    </row>
    <row r="1321" spans="1:13">
      <c r="A1321" s="9" t="str">
        <f>Tabla18[[#This Row],[DIA]]&amp;"-"&amp;Tabla18[[#This Row],[NUM]]</f>
        <v>45842-5003</v>
      </c>
      <c r="B1321">
        <v>45842</v>
      </c>
      <c r="C1321" t="s">
        <v>175</v>
      </c>
      <c r="D1321" t="s">
        <v>173</v>
      </c>
      <c r="E1321" t="s">
        <v>174</v>
      </c>
      <c r="F1321">
        <v>5003</v>
      </c>
      <c r="G1321">
        <v>0.81597222222222221</v>
      </c>
      <c r="H1321">
        <v>0.89930555555555558</v>
      </c>
      <c r="I1321">
        <v>51</v>
      </c>
      <c r="J1321">
        <v>51</v>
      </c>
      <c r="K1321">
        <v>0</v>
      </c>
      <c r="L1321">
        <v>100</v>
      </c>
      <c r="M1321" s="1" t="e">
        <f>VLOOKUP(Tabla18[[#This Row],[COD]],Circuitos[],2,0)</f>
        <v>#N/A</v>
      </c>
    </row>
    <row r="1322" spans="1:13">
      <c r="A1322" s="9" t="str">
        <f>Tabla18[[#This Row],[DIA]]&amp;"-"&amp;Tabla18[[#This Row],[NUM]]</f>
        <v>45842-5001</v>
      </c>
      <c r="B1322">
        <v>45842</v>
      </c>
      <c r="C1322" t="s">
        <v>173</v>
      </c>
      <c r="D1322" t="s">
        <v>13</v>
      </c>
      <c r="E1322" t="s">
        <v>174</v>
      </c>
      <c r="F1322">
        <v>5001</v>
      </c>
      <c r="G1322">
        <v>0.35416666666666669</v>
      </c>
      <c r="H1322">
        <v>0.53125</v>
      </c>
      <c r="I1322">
        <v>10</v>
      </c>
      <c r="J1322">
        <v>1</v>
      </c>
      <c r="K1322">
        <v>9</v>
      </c>
      <c r="L1322">
        <v>10</v>
      </c>
      <c r="M1322" s="1" t="e">
        <f>VLOOKUP(Tabla18[[#This Row],[COD]],Circuitos[],2,0)</f>
        <v>#N/A</v>
      </c>
    </row>
    <row r="1323" spans="1:13">
      <c r="A1323" s="9" t="str">
        <f>Tabla18[[#This Row],[DIA]]&amp;"-"&amp;Tabla18[[#This Row],[NUM]]</f>
        <v>45842-921</v>
      </c>
      <c r="B1323">
        <v>45842</v>
      </c>
      <c r="C1323" t="s">
        <v>13</v>
      </c>
      <c r="D1323" t="s">
        <v>185</v>
      </c>
      <c r="E1323" t="s">
        <v>186</v>
      </c>
      <c r="F1323">
        <v>921</v>
      </c>
      <c r="G1323">
        <v>0.81597222222222221</v>
      </c>
      <c r="H1323">
        <v>2.0833333333333332E-2</v>
      </c>
      <c r="I1323">
        <v>30</v>
      </c>
      <c r="J1323">
        <v>0</v>
      </c>
      <c r="K1323">
        <v>30</v>
      </c>
      <c r="L1323">
        <v>0</v>
      </c>
      <c r="M1323" s="1" t="e">
        <f>VLOOKUP(Tabla18[[#This Row],[COD]],Circuitos[],2,0)</f>
        <v>#N/A</v>
      </c>
    </row>
    <row r="1324" spans="1:13">
      <c r="A1324" s="9" t="str">
        <f>Tabla18[[#This Row],[DIA]]&amp;"-"&amp;Tabla18[[#This Row],[NUM]]</f>
        <v>45842-5002</v>
      </c>
      <c r="B1324">
        <v>45842</v>
      </c>
      <c r="C1324" t="s">
        <v>13</v>
      </c>
      <c r="D1324" t="s">
        <v>175</v>
      </c>
      <c r="E1324" t="s">
        <v>174</v>
      </c>
      <c r="F1324">
        <v>5002</v>
      </c>
      <c r="G1324">
        <v>0.52777777777777779</v>
      </c>
      <c r="H1324">
        <v>0.77430555555555558</v>
      </c>
      <c r="I1324">
        <v>10</v>
      </c>
      <c r="J1324">
        <v>0</v>
      </c>
      <c r="K1324">
        <v>10</v>
      </c>
      <c r="L1324">
        <v>0</v>
      </c>
      <c r="M1324" s="1" t="str">
        <f>VLOOKUP(Tabla18[[#This Row],[COD]],Circuitos[],2,0)</f>
        <v>Programas de Egipto</v>
      </c>
    </row>
    <row r="1325" spans="1:13">
      <c r="A1325" s="9" t="str">
        <f>Tabla18[[#This Row],[DIA]]&amp;"-"&amp;Tabla18[[#This Row],[NUM]]</f>
        <v>45843-6001</v>
      </c>
      <c r="B1325">
        <v>45843</v>
      </c>
      <c r="C1325" t="s">
        <v>173</v>
      </c>
      <c r="D1325" t="s">
        <v>13</v>
      </c>
      <c r="E1325" t="s">
        <v>174</v>
      </c>
      <c r="F1325">
        <v>6001</v>
      </c>
      <c r="G1325">
        <v>0.37847222222222221</v>
      </c>
      <c r="H1325">
        <v>0.55902777777777779</v>
      </c>
      <c r="I1325">
        <v>10</v>
      </c>
      <c r="J1325">
        <v>3</v>
      </c>
      <c r="K1325">
        <v>7</v>
      </c>
      <c r="L1325">
        <v>30</v>
      </c>
      <c r="M1325" s="1" t="e">
        <f>VLOOKUP(Tabla18[[#This Row],[COD]],Circuitos[],2,0)</f>
        <v>#N/A</v>
      </c>
    </row>
    <row r="1326" spans="1:13">
      <c r="A1326" s="9" t="str">
        <f>Tabla18[[#This Row],[DIA]]&amp;"-"&amp;Tabla18[[#This Row],[NUM]]</f>
        <v>45843-1134</v>
      </c>
      <c r="B1326">
        <v>45843</v>
      </c>
      <c r="C1326" t="s">
        <v>192</v>
      </c>
      <c r="D1326" t="s">
        <v>36</v>
      </c>
      <c r="E1326" t="s">
        <v>193</v>
      </c>
      <c r="F1326">
        <v>1134</v>
      </c>
      <c r="G1326">
        <v>0.67013888888888884</v>
      </c>
      <c r="H1326">
        <v>0.75694444444444442</v>
      </c>
      <c r="I1326">
        <v>12</v>
      </c>
      <c r="J1326">
        <v>4</v>
      </c>
      <c r="K1326">
        <v>8</v>
      </c>
      <c r="L1326">
        <v>33.333333333333336</v>
      </c>
      <c r="M1326" s="1" t="e">
        <f>VLOOKUP(Tabla18[[#This Row],[COD]],Circuitos[],2,0)</f>
        <v>#N/A</v>
      </c>
    </row>
    <row r="1327" spans="1:13">
      <c r="A1327" s="9" t="str">
        <f>Tabla18[[#This Row],[DIA]]&amp;"-"&amp;Tabla18[[#This Row],[NUM]]</f>
        <v>45843-1146</v>
      </c>
      <c r="B1327">
        <v>45843</v>
      </c>
      <c r="C1327" t="s">
        <v>192</v>
      </c>
      <c r="D1327" t="s">
        <v>37</v>
      </c>
      <c r="E1327" t="s">
        <v>193</v>
      </c>
      <c r="F1327">
        <v>1146</v>
      </c>
      <c r="G1327">
        <v>0.86111111111111116</v>
      </c>
      <c r="H1327">
        <v>0.95138888888888884</v>
      </c>
      <c r="I1327">
        <v>12</v>
      </c>
      <c r="J1327">
        <v>0</v>
      </c>
      <c r="K1327">
        <v>12</v>
      </c>
      <c r="L1327">
        <v>0</v>
      </c>
      <c r="M1327" s="1" t="e">
        <f>VLOOKUP(Tabla18[[#This Row],[COD]],Circuitos[],2,0)</f>
        <v>#N/A</v>
      </c>
    </row>
    <row r="1328" spans="1:13">
      <c r="A1328" s="9" t="str">
        <f>Tabla18[[#This Row],[DIA]]&amp;"-"&amp;Tabla18[[#This Row],[NUM]]</f>
        <v>45843-1332</v>
      </c>
      <c r="B1328">
        <v>45843</v>
      </c>
      <c r="C1328" t="s">
        <v>192</v>
      </c>
      <c r="D1328" t="s">
        <v>13</v>
      </c>
      <c r="E1328" t="s">
        <v>250</v>
      </c>
      <c r="F1328">
        <v>1332</v>
      </c>
      <c r="G1328">
        <v>0.27083333333333331</v>
      </c>
      <c r="H1328">
        <v>0.3888888888888889</v>
      </c>
      <c r="I1328">
        <v>50</v>
      </c>
      <c r="J1328">
        <v>0</v>
      </c>
      <c r="K1328">
        <v>50</v>
      </c>
      <c r="L1328">
        <v>0</v>
      </c>
      <c r="M1328" s="1" t="e">
        <f>VLOOKUP(Tabla18[[#This Row],[COD]],Circuitos[],2,0)</f>
        <v>#N/A</v>
      </c>
    </row>
    <row r="1329" spans="1:13">
      <c r="A1329" s="9" t="str">
        <f>Tabla18[[#This Row],[DIA]]&amp;"-"&amp;Tabla18[[#This Row],[NUM]]</f>
        <v>45843-1328</v>
      </c>
      <c r="B1329">
        <v>45843</v>
      </c>
      <c r="C1329" t="s">
        <v>192</v>
      </c>
      <c r="D1329" t="s">
        <v>13</v>
      </c>
      <c r="E1329" t="s">
        <v>250</v>
      </c>
      <c r="F1329">
        <v>1328</v>
      </c>
      <c r="G1329">
        <v>0.50694444444444442</v>
      </c>
      <c r="H1329">
        <v>0.625</v>
      </c>
      <c r="I1329">
        <v>45</v>
      </c>
      <c r="J1329">
        <v>0</v>
      </c>
      <c r="K1329">
        <v>45</v>
      </c>
      <c r="L1329">
        <v>0</v>
      </c>
      <c r="M1329" s="1" t="e">
        <f>VLOOKUP(Tabla18[[#This Row],[COD]],Circuitos[],2,0)</f>
        <v>#N/A</v>
      </c>
    </row>
    <row r="1330" spans="1:13">
      <c r="A1330" s="9" t="str">
        <f>Tabla18[[#This Row],[DIA]]&amp;"-"&amp;Tabla18[[#This Row],[NUM]]</f>
        <v>45843-1355</v>
      </c>
      <c r="B1330">
        <v>45843</v>
      </c>
      <c r="C1330" t="s">
        <v>13</v>
      </c>
      <c r="D1330" t="s">
        <v>392</v>
      </c>
      <c r="E1330" t="s">
        <v>250</v>
      </c>
      <c r="F1330">
        <v>1355</v>
      </c>
      <c r="G1330">
        <v>0.46527777777777779</v>
      </c>
      <c r="H1330">
        <v>0.50347222222222221</v>
      </c>
      <c r="I1330">
        <v>30</v>
      </c>
      <c r="J1330">
        <v>0</v>
      </c>
      <c r="K1330">
        <v>30</v>
      </c>
      <c r="L1330">
        <v>0</v>
      </c>
      <c r="M1330" s="1" t="e">
        <f>VLOOKUP(Tabla18[[#This Row],[COD]],Circuitos[],2,0)</f>
        <v>#N/A</v>
      </c>
    </row>
    <row r="1331" spans="1:13">
      <c r="A1331" s="9" t="str">
        <f>Tabla18[[#This Row],[DIA]]&amp;"-"&amp;Tabla18[[#This Row],[NUM]]</f>
        <v>45843-6002</v>
      </c>
      <c r="B1331">
        <v>45843</v>
      </c>
      <c r="C1331" t="s">
        <v>13</v>
      </c>
      <c r="D1331" t="s">
        <v>183</v>
      </c>
      <c r="E1331" t="s">
        <v>174</v>
      </c>
      <c r="F1331">
        <v>6002</v>
      </c>
      <c r="G1331">
        <v>0.60069444444444442</v>
      </c>
      <c r="H1331">
        <v>0.85069444444444442</v>
      </c>
      <c r="I1331">
        <v>10</v>
      </c>
      <c r="J1331">
        <v>0</v>
      </c>
      <c r="K1331">
        <v>10</v>
      </c>
      <c r="L1331">
        <v>0</v>
      </c>
      <c r="M1331" s="1" t="str">
        <f>VLOOKUP(Tabla18[[#This Row],[COD]],Circuitos[],2,0)</f>
        <v>Programas de Egipto</v>
      </c>
    </row>
    <row r="1332" spans="1:13">
      <c r="A1332" s="9" t="str">
        <f>Tabla18[[#This Row],[DIA]]&amp;"-"&amp;Tabla18[[#This Row],[NUM]]</f>
        <v>45843-415</v>
      </c>
      <c r="B1332">
        <v>45843</v>
      </c>
      <c r="C1332" t="s">
        <v>358</v>
      </c>
      <c r="D1332" t="s">
        <v>13</v>
      </c>
      <c r="E1332" t="s">
        <v>528</v>
      </c>
      <c r="F1332">
        <v>415</v>
      </c>
      <c r="G1332">
        <v>0.34722222222222221</v>
      </c>
      <c r="H1332">
        <v>0.47569444444444442</v>
      </c>
      <c r="I1332">
        <v>35</v>
      </c>
      <c r="J1332">
        <v>0</v>
      </c>
      <c r="K1332">
        <v>35</v>
      </c>
      <c r="L1332">
        <v>0</v>
      </c>
      <c r="M1332" s="1" t="e">
        <f>VLOOKUP(Tabla18[[#This Row],[COD]],Circuitos[],2,0)</f>
        <v>#N/A</v>
      </c>
    </row>
    <row r="1333" spans="1:13">
      <c r="A1333" s="9" t="str">
        <f>Tabla18[[#This Row],[DIA]]&amp;"-"&amp;Tabla18[[#This Row],[NUM]]</f>
        <v>45843-1852</v>
      </c>
      <c r="B1333">
        <v>45843</v>
      </c>
      <c r="C1333" t="s">
        <v>241</v>
      </c>
      <c r="D1333" t="s">
        <v>13</v>
      </c>
      <c r="E1333" t="s">
        <v>250</v>
      </c>
      <c r="F1333">
        <v>1852</v>
      </c>
      <c r="G1333">
        <v>0.54861111111111116</v>
      </c>
      <c r="H1333">
        <v>0.67361111111111116</v>
      </c>
      <c r="I1333">
        <v>30</v>
      </c>
      <c r="J1333">
        <v>0</v>
      </c>
      <c r="K1333">
        <v>30</v>
      </c>
      <c r="L1333">
        <v>0</v>
      </c>
      <c r="M1333" s="1" t="e">
        <f>VLOOKUP(Tabla18[[#This Row],[COD]],Circuitos[],2,0)</f>
        <v>#N/A</v>
      </c>
    </row>
    <row r="1334" spans="1:13">
      <c r="A1334" s="9" t="str">
        <f>Tabla18[[#This Row],[DIA]]&amp;"-"&amp;Tabla18[[#This Row],[NUM]]</f>
        <v>45844-1304</v>
      </c>
      <c r="B1334">
        <v>45844</v>
      </c>
      <c r="C1334" t="s">
        <v>33</v>
      </c>
      <c r="D1334" t="s">
        <v>147</v>
      </c>
      <c r="E1334" t="s">
        <v>181</v>
      </c>
      <c r="F1334">
        <v>1304</v>
      </c>
      <c r="G1334">
        <v>0.5</v>
      </c>
      <c r="H1334">
        <v>0.72569444444444442</v>
      </c>
      <c r="I1334">
        <v>12</v>
      </c>
      <c r="J1334">
        <v>0</v>
      </c>
      <c r="K1334">
        <v>12</v>
      </c>
      <c r="L1334">
        <v>0</v>
      </c>
      <c r="M1334" s="1" t="e">
        <f>VLOOKUP(Tabla18[[#This Row],[COD]],Circuitos[],2,0)</f>
        <v>#N/A</v>
      </c>
    </row>
    <row r="1335" spans="1:13">
      <c r="A1335" s="9" t="str">
        <f>Tabla18[[#This Row],[DIA]]&amp;"-"&amp;Tabla18[[#This Row],[NUM]]</f>
        <v>45844-1792</v>
      </c>
      <c r="B1335">
        <v>45844</v>
      </c>
      <c r="C1335" t="s">
        <v>417</v>
      </c>
      <c r="D1335" t="s">
        <v>13</v>
      </c>
      <c r="E1335" t="s">
        <v>250</v>
      </c>
      <c r="F1335">
        <v>1792</v>
      </c>
      <c r="G1335">
        <v>0.50694444444444442</v>
      </c>
      <c r="H1335">
        <v>0.61805555555555558</v>
      </c>
      <c r="I1335">
        <v>45</v>
      </c>
      <c r="J1335">
        <v>7</v>
      </c>
      <c r="K1335">
        <v>38</v>
      </c>
      <c r="L1335">
        <v>15.555555555555555</v>
      </c>
      <c r="M1335" s="1" t="e">
        <f>VLOOKUP(Tabla18[[#This Row],[COD]],Circuitos[],2,0)</f>
        <v>#N/A</v>
      </c>
    </row>
    <row r="1336" spans="1:13">
      <c r="A1336" s="9" t="str">
        <f>Tabla18[[#This Row],[DIA]]&amp;"-"&amp;Tabla18[[#This Row],[NUM]]</f>
        <v>45844-75</v>
      </c>
      <c r="B1336">
        <v>45844</v>
      </c>
      <c r="C1336" t="s">
        <v>36</v>
      </c>
      <c r="D1336" t="s">
        <v>252</v>
      </c>
      <c r="E1336" t="s">
        <v>272</v>
      </c>
      <c r="F1336">
        <v>75</v>
      </c>
      <c r="G1336">
        <v>0.2638888888888889</v>
      </c>
      <c r="H1336">
        <v>0.33680555555555558</v>
      </c>
      <c r="I1336">
        <v>12</v>
      </c>
      <c r="J1336">
        <v>0</v>
      </c>
      <c r="K1336">
        <v>12</v>
      </c>
      <c r="L1336">
        <v>0</v>
      </c>
      <c r="M1336" s="1" t="e">
        <f>VLOOKUP(Tabla18[[#This Row],[COD]],Circuitos[],2,0)</f>
        <v>#N/A</v>
      </c>
    </row>
    <row r="1337" spans="1:13">
      <c r="A1337" s="9" t="str">
        <f>Tabla18[[#This Row],[DIA]]&amp;"-"&amp;Tabla18[[#This Row],[NUM]]</f>
        <v>45844-1854</v>
      </c>
      <c r="B1337">
        <v>45844</v>
      </c>
      <c r="C1337" t="s">
        <v>36</v>
      </c>
      <c r="D1337" t="s">
        <v>147</v>
      </c>
      <c r="E1337" t="s">
        <v>181</v>
      </c>
      <c r="F1337">
        <v>1854</v>
      </c>
      <c r="G1337">
        <v>0.5</v>
      </c>
      <c r="H1337">
        <v>0.69097222222222221</v>
      </c>
      <c r="I1337">
        <v>16</v>
      </c>
      <c r="J1337">
        <v>2</v>
      </c>
      <c r="K1337">
        <v>14</v>
      </c>
      <c r="L1337">
        <v>12.5</v>
      </c>
      <c r="M1337" s="1" t="e">
        <f>VLOOKUP(Tabla18[[#This Row],[COD]],Circuitos[],2,0)</f>
        <v>#N/A</v>
      </c>
    </row>
    <row r="1338" spans="1:13">
      <c r="A1338" s="9" t="str">
        <f>Tabla18[[#This Row],[DIA]]&amp;"-"&amp;Tabla18[[#This Row],[NUM]]</f>
        <v>45844-438</v>
      </c>
      <c r="B1338">
        <v>45844</v>
      </c>
      <c r="C1338" t="s">
        <v>36</v>
      </c>
      <c r="D1338" t="s">
        <v>394</v>
      </c>
      <c r="E1338" t="s">
        <v>395</v>
      </c>
      <c r="F1338">
        <v>438</v>
      </c>
      <c r="G1338">
        <v>0.55902777777777779</v>
      </c>
      <c r="H1338">
        <v>0.68402777777777779</v>
      </c>
      <c r="I1338">
        <v>12</v>
      </c>
      <c r="J1338">
        <v>0</v>
      </c>
      <c r="K1338">
        <v>12</v>
      </c>
      <c r="L1338">
        <v>0</v>
      </c>
      <c r="M1338" s="1" t="e">
        <f>VLOOKUP(Tabla18[[#This Row],[COD]],Circuitos[],2,0)</f>
        <v>#N/A</v>
      </c>
    </row>
    <row r="1339" spans="1:13">
      <c r="A1339" s="9" t="str">
        <f>Tabla18[[#This Row],[DIA]]&amp;"-"&amp;Tabla18[[#This Row],[NUM]]</f>
        <v>45844-1318</v>
      </c>
      <c r="B1339">
        <v>45844</v>
      </c>
      <c r="C1339" t="s">
        <v>37</v>
      </c>
      <c r="D1339" t="s">
        <v>147</v>
      </c>
      <c r="E1339" t="s">
        <v>181</v>
      </c>
      <c r="F1339">
        <v>1318</v>
      </c>
      <c r="G1339">
        <v>0.76736111111111116</v>
      </c>
      <c r="H1339">
        <v>0.97916666666666663</v>
      </c>
      <c r="I1339">
        <v>20</v>
      </c>
      <c r="J1339">
        <v>6</v>
      </c>
      <c r="K1339">
        <v>14</v>
      </c>
      <c r="L1339">
        <v>30</v>
      </c>
      <c r="M1339" s="1" t="e">
        <f>VLOOKUP(Tabla18[[#This Row],[COD]],Circuitos[],2,0)</f>
        <v>#N/A</v>
      </c>
    </row>
    <row r="1340" spans="1:13">
      <c r="A1340" s="9" t="str">
        <f>Tabla18[[#This Row],[DIA]]&amp;"-"&amp;Tabla18[[#This Row],[NUM]]</f>
        <v>45844-872</v>
      </c>
      <c r="B1340">
        <v>45844</v>
      </c>
      <c r="C1340" t="s">
        <v>223</v>
      </c>
      <c r="D1340" t="s">
        <v>13</v>
      </c>
      <c r="E1340" t="s">
        <v>250</v>
      </c>
      <c r="F1340">
        <v>872</v>
      </c>
      <c r="G1340">
        <v>0.64930555555555558</v>
      </c>
      <c r="H1340">
        <v>0.78819444444444442</v>
      </c>
      <c r="I1340">
        <v>45</v>
      </c>
      <c r="J1340">
        <v>0</v>
      </c>
      <c r="K1340">
        <v>45</v>
      </c>
      <c r="L1340">
        <v>0</v>
      </c>
      <c r="M1340" s="1" t="e">
        <f>VLOOKUP(Tabla18[[#This Row],[COD]],Circuitos[],2,0)</f>
        <v>#N/A</v>
      </c>
    </row>
    <row r="1341" spans="1:13">
      <c r="A1341" s="9" t="str">
        <f>Tabla18[[#This Row],[DIA]]&amp;"-"&amp;Tabla18[[#This Row],[NUM]]</f>
        <v>45844-586</v>
      </c>
      <c r="B1341">
        <v>45844</v>
      </c>
      <c r="C1341" t="s">
        <v>206</v>
      </c>
      <c r="D1341" t="s">
        <v>13</v>
      </c>
      <c r="E1341" t="s">
        <v>250</v>
      </c>
      <c r="F1341">
        <v>586</v>
      </c>
      <c r="G1341">
        <v>0.52777777777777779</v>
      </c>
      <c r="H1341">
        <v>0.61805555555555558</v>
      </c>
      <c r="I1341">
        <v>45</v>
      </c>
      <c r="J1341">
        <v>6</v>
      </c>
      <c r="K1341">
        <v>39</v>
      </c>
      <c r="L1341">
        <v>13.333333333333334</v>
      </c>
      <c r="M1341" s="1" t="e">
        <f>VLOOKUP(Tabla18[[#This Row],[COD]],Circuitos[],2,0)</f>
        <v>#N/A</v>
      </c>
    </row>
    <row r="1342" spans="1:13">
      <c r="A1342" s="9" t="str">
        <f>Tabla18[[#This Row],[DIA]]&amp;"-"&amp;Tabla18[[#This Row],[NUM]]</f>
        <v>45844-776</v>
      </c>
      <c r="B1342">
        <v>45844</v>
      </c>
      <c r="C1342" t="s">
        <v>209</v>
      </c>
      <c r="D1342" t="s">
        <v>13</v>
      </c>
      <c r="E1342" t="s">
        <v>278</v>
      </c>
      <c r="F1342">
        <v>776</v>
      </c>
      <c r="G1342">
        <v>0.57291666666666663</v>
      </c>
      <c r="H1342">
        <v>0.70138888888888884</v>
      </c>
      <c r="I1342">
        <v>45</v>
      </c>
      <c r="J1342">
        <v>9</v>
      </c>
      <c r="K1342">
        <v>36</v>
      </c>
      <c r="L1342">
        <v>20</v>
      </c>
      <c r="M1342" s="1" t="e">
        <f>VLOOKUP(Tabla18[[#This Row],[COD]],Circuitos[],2,0)</f>
        <v>#N/A</v>
      </c>
    </row>
    <row r="1343" spans="1:13">
      <c r="A1343" s="9" t="str">
        <f>Tabla18[[#This Row],[DIA]]&amp;"-"&amp;Tabla18[[#This Row],[NUM]]</f>
        <v>45844-76</v>
      </c>
      <c r="B1343">
        <v>45844</v>
      </c>
      <c r="C1343" t="s">
        <v>252</v>
      </c>
      <c r="D1343" t="s">
        <v>36</v>
      </c>
      <c r="E1343" t="s">
        <v>272</v>
      </c>
      <c r="F1343">
        <v>76</v>
      </c>
      <c r="G1343">
        <v>0.58680555555555558</v>
      </c>
      <c r="H1343">
        <v>0.66319444444444442</v>
      </c>
      <c r="I1343">
        <v>12</v>
      </c>
      <c r="J1343">
        <v>0</v>
      </c>
      <c r="K1343">
        <v>12</v>
      </c>
      <c r="L1343">
        <v>0</v>
      </c>
      <c r="M1343" s="1" t="e">
        <f>VLOOKUP(Tabla18[[#This Row],[COD]],Circuitos[],2,0)</f>
        <v>#N/A</v>
      </c>
    </row>
    <row r="1344" spans="1:13">
      <c r="A1344" s="9" t="str">
        <f>Tabla18[[#This Row],[DIA]]&amp;"-"&amp;Tabla18[[#This Row],[NUM]]</f>
        <v>45844-60</v>
      </c>
      <c r="B1344">
        <v>45844</v>
      </c>
      <c r="C1344" t="s">
        <v>252</v>
      </c>
      <c r="D1344" t="s">
        <v>13</v>
      </c>
      <c r="E1344" t="s">
        <v>272</v>
      </c>
      <c r="F1344">
        <v>60</v>
      </c>
      <c r="G1344">
        <v>0.60763888888888884</v>
      </c>
      <c r="H1344">
        <v>0.71527777777777779</v>
      </c>
      <c r="I1344">
        <v>26</v>
      </c>
      <c r="J1344">
        <v>0</v>
      </c>
      <c r="K1344">
        <v>26</v>
      </c>
      <c r="L1344">
        <v>0</v>
      </c>
      <c r="M1344" s="1" t="e">
        <f>VLOOKUP(Tabla18[[#This Row],[COD]],Circuitos[],2,0)</f>
        <v>#N/A</v>
      </c>
    </row>
    <row r="1345" spans="1:13">
      <c r="A1345" s="9" t="str">
        <f>Tabla18[[#This Row],[DIA]]&amp;"-"&amp;Tabla18[[#This Row],[NUM]]</f>
        <v>45844-652</v>
      </c>
      <c r="B1345">
        <v>45844</v>
      </c>
      <c r="C1345" t="s">
        <v>252</v>
      </c>
      <c r="D1345" t="s">
        <v>13</v>
      </c>
      <c r="E1345" t="s">
        <v>250</v>
      </c>
      <c r="F1345">
        <v>652</v>
      </c>
      <c r="G1345">
        <v>0.68055555555555558</v>
      </c>
      <c r="H1345">
        <v>0.78819444444444442</v>
      </c>
      <c r="I1345">
        <v>45</v>
      </c>
      <c r="J1345">
        <v>19</v>
      </c>
      <c r="K1345">
        <v>26</v>
      </c>
      <c r="L1345">
        <v>42.222222222222221</v>
      </c>
      <c r="M1345" s="1" t="e">
        <f>VLOOKUP(Tabla18[[#This Row],[COD]],Circuitos[],2,0)</f>
        <v>#N/A</v>
      </c>
    </row>
    <row r="1346" spans="1:13">
      <c r="A1346" s="9" t="str">
        <f>Tabla18[[#This Row],[DIA]]&amp;"-"&amp;Tabla18[[#This Row],[NUM]]</f>
        <v>45844-582</v>
      </c>
      <c r="B1346">
        <v>45844</v>
      </c>
      <c r="C1346" t="s">
        <v>252</v>
      </c>
      <c r="D1346" t="s">
        <v>336</v>
      </c>
      <c r="E1346" t="s">
        <v>272</v>
      </c>
      <c r="F1346">
        <v>582</v>
      </c>
      <c r="G1346">
        <v>0.37847222222222221</v>
      </c>
      <c r="H1346">
        <v>0.4375</v>
      </c>
      <c r="I1346">
        <v>12</v>
      </c>
      <c r="J1346">
        <v>0</v>
      </c>
      <c r="K1346">
        <v>12</v>
      </c>
      <c r="L1346">
        <v>0</v>
      </c>
      <c r="M1346" s="1" t="e">
        <f>VLOOKUP(Tabla18[[#This Row],[COD]],Circuitos[],2,0)</f>
        <v>#N/A</v>
      </c>
    </row>
    <row r="1347" spans="1:13">
      <c r="A1347" s="9" t="str">
        <f>Tabla18[[#This Row],[DIA]]&amp;"-"&amp;Tabla18[[#This Row],[NUM]]</f>
        <v>45844-582</v>
      </c>
      <c r="B1347">
        <v>45844</v>
      </c>
      <c r="C1347" t="s">
        <v>252</v>
      </c>
      <c r="D1347" t="s">
        <v>336</v>
      </c>
      <c r="E1347" t="s">
        <v>272</v>
      </c>
      <c r="F1347">
        <v>582</v>
      </c>
      <c r="G1347">
        <v>0.38541666666666669</v>
      </c>
      <c r="H1347">
        <v>0.44444444444444442</v>
      </c>
      <c r="I1347">
        <v>26</v>
      </c>
      <c r="J1347">
        <v>0</v>
      </c>
      <c r="K1347">
        <v>26</v>
      </c>
      <c r="L1347">
        <v>0</v>
      </c>
      <c r="M1347" s="1" t="e">
        <f>VLOOKUP(Tabla18[[#This Row],[COD]],Circuitos[],2,0)</f>
        <v>#N/A</v>
      </c>
    </row>
    <row r="1348" spans="1:13">
      <c r="A1348" s="9" t="str">
        <f>Tabla18[[#This Row],[DIA]]&amp;"-"&amp;Tabla18[[#This Row],[NUM]]</f>
        <v>45844-1305</v>
      </c>
      <c r="B1348">
        <v>45844</v>
      </c>
      <c r="C1348" t="s">
        <v>147</v>
      </c>
      <c r="D1348" t="s">
        <v>33</v>
      </c>
      <c r="E1348" t="s">
        <v>181</v>
      </c>
      <c r="F1348">
        <v>1305</v>
      </c>
      <c r="G1348">
        <v>0.55208333333333337</v>
      </c>
      <c r="H1348">
        <v>0.70833333333333337</v>
      </c>
      <c r="I1348">
        <v>12</v>
      </c>
      <c r="J1348">
        <v>2</v>
      </c>
      <c r="K1348">
        <v>10</v>
      </c>
      <c r="L1348">
        <v>16.666666666666668</v>
      </c>
      <c r="M1348" s="1" t="e">
        <f>VLOOKUP(Tabla18[[#This Row],[COD]],Circuitos[],2,0)</f>
        <v>#N/A</v>
      </c>
    </row>
    <row r="1349" spans="1:13">
      <c r="A1349" s="9" t="str">
        <f>Tabla18[[#This Row],[DIA]]&amp;"-"&amp;Tabla18[[#This Row],[NUM]]</f>
        <v>45844-2020</v>
      </c>
      <c r="B1349">
        <v>45844</v>
      </c>
      <c r="C1349" t="s">
        <v>147</v>
      </c>
      <c r="D1349" t="s">
        <v>180</v>
      </c>
      <c r="E1349" t="s">
        <v>181</v>
      </c>
      <c r="F1349">
        <v>2020</v>
      </c>
      <c r="G1349">
        <v>0.76736111111111116</v>
      </c>
      <c r="H1349">
        <v>0.82986111111111116</v>
      </c>
      <c r="I1349">
        <v>58</v>
      </c>
      <c r="J1349">
        <v>2</v>
      </c>
      <c r="K1349">
        <v>56</v>
      </c>
      <c r="L1349">
        <v>3.4482758620689653</v>
      </c>
      <c r="M1349" s="1" t="e">
        <f>VLOOKUP(Tabla18[[#This Row],[COD]],Circuitos[],2,0)</f>
        <v>#N/A</v>
      </c>
    </row>
    <row r="1350" spans="1:13">
      <c r="A1350" s="9" t="str">
        <f>Tabla18[[#This Row],[DIA]]&amp;"-"&amp;Tabla18[[#This Row],[NUM]]</f>
        <v>45844-2022</v>
      </c>
      <c r="B1350">
        <v>45844</v>
      </c>
      <c r="C1350" t="s">
        <v>147</v>
      </c>
      <c r="D1350" t="s">
        <v>180</v>
      </c>
      <c r="E1350" t="s">
        <v>181</v>
      </c>
      <c r="F1350">
        <v>2022</v>
      </c>
      <c r="G1350">
        <v>0.83680555555555558</v>
      </c>
      <c r="H1350">
        <v>0.90277777777777779</v>
      </c>
      <c r="I1350">
        <v>12</v>
      </c>
      <c r="J1350">
        <v>0</v>
      </c>
      <c r="K1350">
        <v>12</v>
      </c>
      <c r="L1350">
        <v>0</v>
      </c>
      <c r="M1350" s="1" t="e">
        <f>VLOOKUP(Tabla18[[#This Row],[COD]],Circuitos[],2,0)</f>
        <v>#N/A</v>
      </c>
    </row>
    <row r="1351" spans="1:13">
      <c r="A1351" s="9" t="str">
        <f>Tabla18[[#This Row],[DIA]]&amp;"-"&amp;Tabla18[[#This Row],[NUM]]</f>
        <v>45844-1855</v>
      </c>
      <c r="B1351">
        <v>45844</v>
      </c>
      <c r="C1351" t="s">
        <v>147</v>
      </c>
      <c r="D1351" t="s">
        <v>36</v>
      </c>
      <c r="E1351" t="s">
        <v>181</v>
      </c>
      <c r="F1351">
        <v>1855</v>
      </c>
      <c r="G1351">
        <v>0.59722222222222221</v>
      </c>
      <c r="H1351">
        <v>0.71180555555555558</v>
      </c>
      <c r="I1351">
        <v>16</v>
      </c>
      <c r="J1351">
        <v>8</v>
      </c>
      <c r="K1351">
        <v>8</v>
      </c>
      <c r="L1351">
        <v>50</v>
      </c>
      <c r="M1351" s="1" t="e">
        <f>VLOOKUP(Tabla18[[#This Row],[COD]],Circuitos[],2,0)</f>
        <v>#N/A</v>
      </c>
    </row>
    <row r="1352" spans="1:13">
      <c r="A1352" s="9" t="str">
        <f>Tabla18[[#This Row],[DIA]]&amp;"-"&amp;Tabla18[[#This Row],[NUM]]</f>
        <v>45844-1317</v>
      </c>
      <c r="B1352">
        <v>45844</v>
      </c>
      <c r="C1352" t="s">
        <v>147</v>
      </c>
      <c r="D1352" t="s">
        <v>37</v>
      </c>
      <c r="E1352" t="s">
        <v>181</v>
      </c>
      <c r="F1352">
        <v>1317</v>
      </c>
      <c r="G1352">
        <v>0.58680555555555558</v>
      </c>
      <c r="H1352">
        <v>0.72569444444444442</v>
      </c>
      <c r="I1352">
        <v>20</v>
      </c>
      <c r="J1352">
        <v>2</v>
      </c>
      <c r="K1352">
        <v>18</v>
      </c>
      <c r="L1352">
        <v>10</v>
      </c>
      <c r="M1352" s="1" t="e">
        <f>VLOOKUP(Tabla18[[#This Row],[COD]],Circuitos[],2,0)</f>
        <v>#N/A</v>
      </c>
    </row>
    <row r="1353" spans="1:13">
      <c r="A1353" s="9" t="str">
        <f>Tabla18[[#This Row],[DIA]]&amp;"-"&amp;Tabla18[[#This Row],[NUM]]</f>
        <v>45844-1859</v>
      </c>
      <c r="B1353">
        <v>45844</v>
      </c>
      <c r="C1353" t="s">
        <v>147</v>
      </c>
      <c r="D1353" t="s">
        <v>13</v>
      </c>
      <c r="E1353" t="s">
        <v>181</v>
      </c>
      <c r="F1353">
        <v>1859</v>
      </c>
      <c r="G1353">
        <v>0.55208333333333337</v>
      </c>
      <c r="H1353">
        <v>0.70138888888888884</v>
      </c>
      <c r="I1353">
        <v>50</v>
      </c>
      <c r="J1353">
        <v>6</v>
      </c>
      <c r="K1353">
        <v>44</v>
      </c>
      <c r="L1353">
        <v>12</v>
      </c>
      <c r="M1353" s="1" t="e">
        <f>VLOOKUP(Tabla18[[#This Row],[COD]],Circuitos[],2,0)</f>
        <v>#N/A</v>
      </c>
    </row>
    <row r="1354" spans="1:13">
      <c r="A1354" s="9" t="str">
        <f>Tabla18[[#This Row],[DIA]]&amp;"-"&amp;Tabla18[[#This Row],[NUM]]</f>
        <v>45844-1313</v>
      </c>
      <c r="B1354">
        <v>45844</v>
      </c>
      <c r="C1354" t="s">
        <v>147</v>
      </c>
      <c r="D1354" t="s">
        <v>22</v>
      </c>
      <c r="E1354" t="s">
        <v>181</v>
      </c>
      <c r="F1354">
        <v>1313</v>
      </c>
      <c r="G1354">
        <v>0.59375</v>
      </c>
      <c r="H1354">
        <v>0.72569444444444442</v>
      </c>
      <c r="I1354">
        <v>12</v>
      </c>
      <c r="J1354">
        <v>12</v>
      </c>
      <c r="K1354">
        <v>0</v>
      </c>
      <c r="L1354">
        <v>100</v>
      </c>
      <c r="M1354" s="1" t="e">
        <f>VLOOKUP(Tabla18[[#This Row],[COD]],Circuitos[],2,0)</f>
        <v>#N/A</v>
      </c>
    </row>
    <row r="1355" spans="1:13">
      <c r="A1355" s="9" t="str">
        <f>Tabla18[[#This Row],[DIA]]&amp;"-"&amp;Tabla18[[#This Row],[NUM]]</f>
        <v>45844-3910</v>
      </c>
      <c r="B1355">
        <v>45844</v>
      </c>
      <c r="C1355" t="s">
        <v>555</v>
      </c>
      <c r="D1355" t="s">
        <v>394</v>
      </c>
      <c r="E1355" t="s">
        <v>395</v>
      </c>
      <c r="F1355">
        <v>3910</v>
      </c>
      <c r="G1355">
        <v>0.2361111111111111</v>
      </c>
      <c r="H1355">
        <v>0.27083333333333331</v>
      </c>
      <c r="I1355">
        <v>12</v>
      </c>
      <c r="J1355">
        <v>4</v>
      </c>
      <c r="K1355">
        <v>8</v>
      </c>
      <c r="L1355">
        <v>33.333333333333336</v>
      </c>
      <c r="M1355" s="1" t="e">
        <f>VLOOKUP(Tabla18[[#This Row],[COD]],Circuitos[],2,0)</f>
        <v>#N/A</v>
      </c>
    </row>
    <row r="1356" spans="1:13">
      <c r="A1356" s="9" t="str">
        <f>Tabla18[[#This Row],[DIA]]&amp;"-"&amp;Tabla18[[#This Row],[NUM]]</f>
        <v>45844-3904</v>
      </c>
      <c r="B1356">
        <v>45844</v>
      </c>
      <c r="C1356" t="s">
        <v>555</v>
      </c>
      <c r="D1356" t="s">
        <v>394</v>
      </c>
      <c r="E1356" t="s">
        <v>395</v>
      </c>
      <c r="F1356">
        <v>3904</v>
      </c>
      <c r="G1356">
        <v>0.36805555555555558</v>
      </c>
      <c r="H1356">
        <v>0.40277777777777779</v>
      </c>
      <c r="I1356">
        <v>35</v>
      </c>
      <c r="J1356">
        <v>2</v>
      </c>
      <c r="K1356">
        <v>33</v>
      </c>
      <c r="L1356">
        <v>5.7142857142857144</v>
      </c>
      <c r="M1356" s="1" t="e">
        <f>VLOOKUP(Tabla18[[#This Row],[COD]],Circuitos[],2,0)</f>
        <v>#N/A</v>
      </c>
    </row>
    <row r="1357" spans="1:13">
      <c r="A1357" s="9" t="str">
        <f>Tabla18[[#This Row],[DIA]]&amp;"-"&amp;Tabla18[[#This Row],[NUM]]</f>
        <v>45844-871</v>
      </c>
      <c r="B1357">
        <v>45844</v>
      </c>
      <c r="C1357" t="s">
        <v>13</v>
      </c>
      <c r="D1357" t="s">
        <v>223</v>
      </c>
      <c r="E1357" t="s">
        <v>250</v>
      </c>
      <c r="F1357">
        <v>871</v>
      </c>
      <c r="G1357">
        <v>0.48958333333333331</v>
      </c>
      <c r="H1357">
        <v>0.62152777777777779</v>
      </c>
      <c r="I1357">
        <v>45</v>
      </c>
      <c r="J1357">
        <v>0</v>
      </c>
      <c r="K1357">
        <v>45</v>
      </c>
      <c r="L1357">
        <v>0</v>
      </c>
      <c r="M1357" s="1" t="e">
        <f>VLOOKUP(Tabla18[[#This Row],[COD]],Circuitos[],2,0)</f>
        <v>#N/A</v>
      </c>
    </row>
    <row r="1358" spans="1:13">
      <c r="A1358" s="9" t="str">
        <f>Tabla18[[#This Row],[DIA]]&amp;"-"&amp;Tabla18[[#This Row],[NUM]]</f>
        <v>45844-695</v>
      </c>
      <c r="B1358">
        <v>45844</v>
      </c>
      <c r="C1358" t="s">
        <v>13</v>
      </c>
      <c r="D1358" t="s">
        <v>232</v>
      </c>
      <c r="E1358" t="s">
        <v>250</v>
      </c>
      <c r="F1358">
        <v>695</v>
      </c>
      <c r="G1358">
        <v>0.60763888888888884</v>
      </c>
      <c r="H1358">
        <v>0.71875</v>
      </c>
      <c r="I1358">
        <v>40</v>
      </c>
      <c r="J1358">
        <v>0</v>
      </c>
      <c r="K1358">
        <v>40</v>
      </c>
      <c r="L1358">
        <v>0</v>
      </c>
      <c r="M1358" s="1" t="e">
        <f>VLOOKUP(Tabla18[[#This Row],[COD]],Circuitos[],2,0)</f>
        <v>#N/A</v>
      </c>
    </row>
    <row r="1359" spans="1:13">
      <c r="A1359" s="9" t="str">
        <f>Tabla18[[#This Row],[DIA]]&amp;"-"&amp;Tabla18[[#This Row],[NUM]]</f>
        <v>45844-59</v>
      </c>
      <c r="B1359">
        <v>45844</v>
      </c>
      <c r="C1359" t="s">
        <v>13</v>
      </c>
      <c r="D1359" t="s">
        <v>252</v>
      </c>
      <c r="E1359" t="s">
        <v>272</v>
      </c>
      <c r="F1359">
        <v>59</v>
      </c>
      <c r="G1359">
        <v>0.24305555555555555</v>
      </c>
      <c r="H1359">
        <v>0.34375</v>
      </c>
      <c r="I1359">
        <v>26</v>
      </c>
      <c r="J1359">
        <v>0</v>
      </c>
      <c r="K1359">
        <v>26</v>
      </c>
      <c r="L1359">
        <v>0</v>
      </c>
      <c r="M1359" s="1" t="e">
        <f>VLOOKUP(Tabla18[[#This Row],[COD]],Circuitos[],2,0)</f>
        <v>#N/A</v>
      </c>
    </row>
    <row r="1360" spans="1:13">
      <c r="A1360" s="9" t="str">
        <f>Tabla18[[#This Row],[DIA]]&amp;"-"&amp;Tabla18[[#This Row],[NUM]]</f>
        <v>45844-1858</v>
      </c>
      <c r="B1360">
        <v>45844</v>
      </c>
      <c r="C1360" t="s">
        <v>13</v>
      </c>
      <c r="D1360" t="s">
        <v>147</v>
      </c>
      <c r="E1360" t="s">
        <v>181</v>
      </c>
      <c r="F1360">
        <v>1858</v>
      </c>
      <c r="G1360">
        <v>0.49652777777777779</v>
      </c>
      <c r="H1360">
        <v>0.71527777777777779</v>
      </c>
      <c r="I1360">
        <v>30</v>
      </c>
      <c r="J1360">
        <v>0</v>
      </c>
      <c r="K1360">
        <v>30</v>
      </c>
      <c r="L1360">
        <v>0</v>
      </c>
      <c r="M1360" s="1" t="e">
        <f>VLOOKUP(Tabla18[[#This Row],[COD]],Circuitos[],2,0)</f>
        <v>#N/A</v>
      </c>
    </row>
    <row r="1361" spans="1:13">
      <c r="A1361" s="9" t="str">
        <f>Tabla18[[#This Row],[DIA]]&amp;"-"&amp;Tabla18[[#This Row],[NUM]]</f>
        <v>45844-1358</v>
      </c>
      <c r="B1361">
        <v>45844</v>
      </c>
      <c r="C1361" t="s">
        <v>13</v>
      </c>
      <c r="D1361" t="s">
        <v>147</v>
      </c>
      <c r="E1361" t="s">
        <v>181</v>
      </c>
      <c r="F1361">
        <v>1358</v>
      </c>
      <c r="G1361">
        <v>0.61458333333333337</v>
      </c>
      <c r="H1361">
        <v>0.83333333333333337</v>
      </c>
      <c r="I1361">
        <v>27</v>
      </c>
      <c r="J1361">
        <v>0</v>
      </c>
      <c r="K1361">
        <v>27</v>
      </c>
      <c r="L1361">
        <v>0</v>
      </c>
      <c r="M1361" s="1" t="e">
        <f>VLOOKUP(Tabla18[[#This Row],[COD]],Circuitos[],2,0)</f>
        <v>#N/A</v>
      </c>
    </row>
    <row r="1362" spans="1:13">
      <c r="A1362" s="9" t="str">
        <f>Tabla18[[#This Row],[DIA]]&amp;"-"&amp;Tabla18[[#This Row],[NUM]]</f>
        <v>45844-5113</v>
      </c>
      <c r="B1362">
        <v>45844</v>
      </c>
      <c r="C1362" t="s">
        <v>13</v>
      </c>
      <c r="D1362" t="s">
        <v>424</v>
      </c>
      <c r="E1362" t="s">
        <v>549</v>
      </c>
      <c r="F1362">
        <v>5113</v>
      </c>
      <c r="G1362">
        <v>0.33333333333333331</v>
      </c>
      <c r="H1362">
        <v>0.40972222222222221</v>
      </c>
      <c r="I1362">
        <v>189</v>
      </c>
      <c r="J1362">
        <v>79</v>
      </c>
      <c r="K1362">
        <v>110</v>
      </c>
      <c r="L1362">
        <v>41.798941798941797</v>
      </c>
      <c r="M1362" s="1" t="str">
        <f>VLOOKUP(Tabla18[[#This Row],[COD]],Circuitos[],2,0)</f>
        <v>Alsacia, Selva Negra y el Rin / Bellezas de Suiza</v>
      </c>
    </row>
    <row r="1363" spans="1:13">
      <c r="A1363" s="9" t="str">
        <f>Tabla18[[#This Row],[DIA]]&amp;"-"&amp;Tabla18[[#This Row],[NUM]]</f>
        <v>45844-1803</v>
      </c>
      <c r="B1363">
        <v>45844</v>
      </c>
      <c r="C1363" t="s">
        <v>13</v>
      </c>
      <c r="D1363" t="s">
        <v>196</v>
      </c>
      <c r="E1363" t="s">
        <v>193</v>
      </c>
      <c r="F1363">
        <v>1803</v>
      </c>
      <c r="G1363">
        <v>0.64236111111111116</v>
      </c>
      <c r="H1363">
        <v>0.74652777777777779</v>
      </c>
      <c r="I1363">
        <v>20</v>
      </c>
      <c r="J1363">
        <v>0</v>
      </c>
      <c r="K1363">
        <v>20</v>
      </c>
      <c r="L1363">
        <v>0</v>
      </c>
      <c r="M1363" s="1" t="e">
        <f>VLOOKUP(Tabla18[[#This Row],[COD]],Circuitos[],2,0)</f>
        <v>#N/A</v>
      </c>
    </row>
    <row r="1364" spans="1:13">
      <c r="A1364" s="9" t="str">
        <f>Tabla18[[#This Row],[DIA]]&amp;"-"&amp;Tabla18[[#This Row],[NUM]]</f>
        <v>45844-573</v>
      </c>
      <c r="B1364">
        <v>45844</v>
      </c>
      <c r="C1364" t="s">
        <v>13</v>
      </c>
      <c r="D1364" t="s">
        <v>346</v>
      </c>
      <c r="E1364" t="s">
        <v>250</v>
      </c>
      <c r="F1364">
        <v>573</v>
      </c>
      <c r="G1364">
        <v>0.4826388888888889</v>
      </c>
      <c r="H1364">
        <v>0.56597222222222221</v>
      </c>
      <c r="I1364">
        <v>90</v>
      </c>
      <c r="J1364">
        <v>23</v>
      </c>
      <c r="K1364">
        <v>67</v>
      </c>
      <c r="L1364">
        <v>25.555555555555557</v>
      </c>
      <c r="M1364" s="1" t="e">
        <f>VLOOKUP(Tabla18[[#This Row],[COD]],Circuitos[],2,0)</f>
        <v>#N/A</v>
      </c>
    </row>
    <row r="1365" spans="1:13">
      <c r="A1365" s="9" t="str">
        <f>Tabla18[[#This Row],[DIA]]&amp;"-"&amp;Tabla18[[#This Row],[NUM]]</f>
        <v>45844-416</v>
      </c>
      <c r="B1365">
        <v>45844</v>
      </c>
      <c r="C1365" t="s">
        <v>13</v>
      </c>
      <c r="D1365" t="s">
        <v>358</v>
      </c>
      <c r="E1365" t="s">
        <v>528</v>
      </c>
      <c r="F1365">
        <v>416</v>
      </c>
      <c r="G1365">
        <v>0.51736111111111116</v>
      </c>
      <c r="H1365">
        <v>0.71875</v>
      </c>
      <c r="I1365">
        <v>36</v>
      </c>
      <c r="J1365">
        <v>3</v>
      </c>
      <c r="K1365">
        <v>33</v>
      </c>
      <c r="L1365">
        <v>8.3333333333333339</v>
      </c>
      <c r="M1365" s="1" t="e">
        <f>VLOOKUP(Tabla18[[#This Row],[COD]],Circuitos[],2,0)</f>
        <v>#N/A</v>
      </c>
    </row>
    <row r="1366" spans="1:13">
      <c r="A1366" s="9" t="str">
        <f>Tabla18[[#This Row],[DIA]]&amp;"-"&amp;Tabla18[[#This Row],[NUM]]</f>
        <v>45844-787</v>
      </c>
      <c r="B1366">
        <v>45844</v>
      </c>
      <c r="C1366" t="s">
        <v>13</v>
      </c>
      <c r="D1366" t="s">
        <v>358</v>
      </c>
      <c r="E1366" t="s">
        <v>278</v>
      </c>
      <c r="F1366">
        <v>787</v>
      </c>
      <c r="G1366">
        <v>0.74305555555555558</v>
      </c>
      <c r="H1366">
        <v>0.94791666666666663</v>
      </c>
      <c r="I1366">
        <v>45</v>
      </c>
      <c r="J1366">
        <v>6</v>
      </c>
      <c r="K1366">
        <v>39</v>
      </c>
      <c r="L1366">
        <v>13.333333333333334</v>
      </c>
      <c r="M1366" s="1" t="str">
        <f>VLOOKUP(Tabla18[[#This Row],[COD]],Circuitos[],2,0)</f>
        <v>Rumania, Transilvania, Cárpatos y Bucovina</v>
      </c>
    </row>
    <row r="1367" spans="1:13">
      <c r="A1367" s="9" t="str">
        <f>Tabla18[[#This Row],[DIA]]&amp;"-"&amp;Tabla18[[#This Row],[NUM]]</f>
        <v>45844-809</v>
      </c>
      <c r="B1367">
        <v>45844</v>
      </c>
      <c r="C1367" t="s">
        <v>13</v>
      </c>
      <c r="D1367" t="s">
        <v>236</v>
      </c>
      <c r="E1367" t="s">
        <v>250</v>
      </c>
      <c r="F1367">
        <v>809</v>
      </c>
      <c r="G1367">
        <v>0.49652777777777779</v>
      </c>
      <c r="H1367">
        <v>0.61805555555555558</v>
      </c>
      <c r="I1367">
        <v>45</v>
      </c>
      <c r="J1367">
        <v>42</v>
      </c>
      <c r="K1367">
        <v>3</v>
      </c>
      <c r="L1367">
        <v>93.333333333333329</v>
      </c>
      <c r="M1367" s="1" t="e">
        <f>VLOOKUP(Tabla18[[#This Row],[COD]],Circuitos[],2,0)</f>
        <v>#N/A</v>
      </c>
    </row>
    <row r="1368" spans="1:13">
      <c r="A1368" s="9" t="str">
        <f>Tabla18[[#This Row],[DIA]]&amp;"-"&amp;Tabla18[[#This Row],[NUM]]</f>
        <v>45844-5117</v>
      </c>
      <c r="B1368">
        <v>45844</v>
      </c>
      <c r="C1368" t="s">
        <v>13</v>
      </c>
      <c r="D1368" t="s">
        <v>214</v>
      </c>
      <c r="E1368" t="s">
        <v>549</v>
      </c>
      <c r="F1368">
        <v>5117</v>
      </c>
      <c r="G1368">
        <v>0.54861111111111116</v>
      </c>
      <c r="H1368">
        <v>0.73611111111111116</v>
      </c>
      <c r="I1368">
        <v>189</v>
      </c>
      <c r="J1368">
        <v>78</v>
      </c>
      <c r="K1368">
        <v>111</v>
      </c>
      <c r="L1368">
        <v>41.269841269841272</v>
      </c>
      <c r="M1368" s="1" t="str">
        <f>VLOOKUP(Tabla18[[#This Row],[COD]],Circuitos[],2,0)</f>
        <v>Joyas del Báltico I / Bellezas del Báltico I</v>
      </c>
    </row>
    <row r="1369" spans="1:13">
      <c r="A1369" s="9" t="str">
        <f>Tabla18[[#This Row],[DIA]]&amp;"-"&amp;Tabla18[[#This Row],[NUM]]</f>
        <v>45844-434</v>
      </c>
      <c r="B1369">
        <v>45844</v>
      </c>
      <c r="C1369" t="s">
        <v>13</v>
      </c>
      <c r="D1369" t="s">
        <v>394</v>
      </c>
      <c r="E1369" t="s">
        <v>395</v>
      </c>
      <c r="F1369">
        <v>434</v>
      </c>
      <c r="G1369">
        <v>0.64583333333333337</v>
      </c>
      <c r="H1369">
        <v>0.79513888888888884</v>
      </c>
      <c r="I1369">
        <v>25</v>
      </c>
      <c r="J1369">
        <v>14</v>
      </c>
      <c r="K1369">
        <v>11</v>
      </c>
      <c r="L1369">
        <v>56</v>
      </c>
      <c r="M1369" s="1" t="e">
        <f>VLOOKUP(Tabla18[[#This Row],[COD]],Circuitos[],2,0)</f>
        <v>#N/A</v>
      </c>
    </row>
    <row r="1370" spans="1:13">
      <c r="A1370" s="9" t="str">
        <f>Tabla18[[#This Row],[DIA]]&amp;"-"&amp;Tabla18[[#This Row],[NUM]]</f>
        <v>45844-5114</v>
      </c>
      <c r="B1370">
        <v>45844</v>
      </c>
      <c r="C1370" t="s">
        <v>424</v>
      </c>
      <c r="D1370" t="s">
        <v>13</v>
      </c>
      <c r="E1370" t="s">
        <v>549</v>
      </c>
      <c r="F1370">
        <v>5114</v>
      </c>
      <c r="G1370">
        <v>0.44444444444444442</v>
      </c>
      <c r="H1370">
        <v>0.51388888888888884</v>
      </c>
      <c r="I1370">
        <v>189</v>
      </c>
      <c r="J1370">
        <v>119</v>
      </c>
      <c r="K1370">
        <v>70</v>
      </c>
      <c r="L1370">
        <v>62.962962962962962</v>
      </c>
      <c r="M1370" s="1" t="e">
        <f>VLOOKUP(Tabla18[[#This Row],[COD]],Circuitos[],2,0)</f>
        <v>#N/A</v>
      </c>
    </row>
    <row r="1371" spans="1:13">
      <c r="A1371" s="9" t="str">
        <f>Tabla18[[#This Row],[DIA]]&amp;"-"&amp;Tabla18[[#This Row],[NUM]]</f>
        <v>45844-572</v>
      </c>
      <c r="B1371">
        <v>45844</v>
      </c>
      <c r="C1371" t="s">
        <v>346</v>
      </c>
      <c r="D1371" t="s">
        <v>13</v>
      </c>
      <c r="E1371" t="s">
        <v>250</v>
      </c>
      <c r="F1371">
        <v>572</v>
      </c>
      <c r="G1371">
        <v>0.53125</v>
      </c>
      <c r="H1371">
        <v>0.61805555555555558</v>
      </c>
      <c r="I1371">
        <v>30</v>
      </c>
      <c r="J1371">
        <v>3</v>
      </c>
      <c r="K1371">
        <v>27</v>
      </c>
      <c r="L1371">
        <v>10</v>
      </c>
      <c r="M1371" s="1" t="e">
        <f>VLOOKUP(Tabla18[[#This Row],[COD]],Circuitos[],2,0)</f>
        <v>#N/A</v>
      </c>
    </row>
    <row r="1372" spans="1:13">
      <c r="A1372" s="9" t="str">
        <f>Tabla18[[#This Row],[DIA]]&amp;"-"&amp;Tabla18[[#This Row],[NUM]]</f>
        <v>45844-788</v>
      </c>
      <c r="B1372">
        <v>45844</v>
      </c>
      <c r="C1372" t="s">
        <v>358</v>
      </c>
      <c r="D1372" t="s">
        <v>13</v>
      </c>
      <c r="E1372" t="s">
        <v>278</v>
      </c>
      <c r="F1372">
        <v>788</v>
      </c>
      <c r="G1372">
        <v>0.98958333333333337</v>
      </c>
      <c r="H1372">
        <v>0.11458333333333333</v>
      </c>
      <c r="I1372">
        <v>45</v>
      </c>
      <c r="J1372">
        <v>0</v>
      </c>
      <c r="K1372">
        <v>45</v>
      </c>
      <c r="L1372">
        <v>0</v>
      </c>
      <c r="M1372" s="1" t="e">
        <f>VLOOKUP(Tabla18[[#This Row],[COD]],Circuitos[],2,0)</f>
        <v>#N/A</v>
      </c>
    </row>
    <row r="1373" spans="1:13">
      <c r="A1373" s="9" t="str">
        <f>Tabla18[[#This Row],[DIA]]&amp;"-"&amp;Tabla18[[#This Row],[NUM]]</f>
        <v>45844-808</v>
      </c>
      <c r="B1373">
        <v>45844</v>
      </c>
      <c r="C1373" t="s">
        <v>236</v>
      </c>
      <c r="D1373" t="s">
        <v>13</v>
      </c>
      <c r="E1373" t="s">
        <v>250</v>
      </c>
      <c r="F1373">
        <v>808</v>
      </c>
      <c r="G1373">
        <v>0.51736111111111116</v>
      </c>
      <c r="H1373">
        <v>0.64930555555555558</v>
      </c>
      <c r="I1373">
        <v>45</v>
      </c>
      <c r="J1373">
        <v>26</v>
      </c>
      <c r="K1373">
        <v>19</v>
      </c>
      <c r="L1373">
        <v>57.777777777777779</v>
      </c>
      <c r="M1373" s="1" t="e">
        <f>VLOOKUP(Tabla18[[#This Row],[COD]],Circuitos[],2,0)</f>
        <v>#N/A</v>
      </c>
    </row>
    <row r="1374" spans="1:13">
      <c r="A1374" s="9" t="str">
        <f>Tabla18[[#This Row],[DIA]]&amp;"-"&amp;Tabla18[[#This Row],[NUM]]</f>
        <v>45844-471</v>
      </c>
      <c r="B1374">
        <v>45844</v>
      </c>
      <c r="C1374" t="s">
        <v>294</v>
      </c>
      <c r="D1374" t="s">
        <v>13</v>
      </c>
      <c r="E1374" t="s">
        <v>295</v>
      </c>
      <c r="F1374">
        <v>471</v>
      </c>
      <c r="G1374">
        <v>0.25694444444444442</v>
      </c>
      <c r="H1374">
        <v>0.3888888888888889</v>
      </c>
      <c r="I1374">
        <v>40</v>
      </c>
      <c r="J1374">
        <v>10</v>
      </c>
      <c r="K1374">
        <v>30</v>
      </c>
      <c r="L1374">
        <v>25</v>
      </c>
      <c r="M1374" s="1" t="e">
        <f>VLOOKUP(Tabla18[[#This Row],[COD]],Circuitos[],2,0)</f>
        <v>#N/A</v>
      </c>
    </row>
    <row r="1375" spans="1:13">
      <c r="A1375" s="9" t="str">
        <f>Tabla18[[#This Row],[DIA]]&amp;"-"&amp;Tabla18[[#This Row],[NUM]]</f>
        <v>45844-585</v>
      </c>
      <c r="B1375">
        <v>45844</v>
      </c>
      <c r="C1375" t="s">
        <v>336</v>
      </c>
      <c r="D1375" t="s">
        <v>252</v>
      </c>
      <c r="E1375" t="s">
        <v>272</v>
      </c>
      <c r="F1375">
        <v>585</v>
      </c>
      <c r="G1375">
        <v>0.47916666666666669</v>
      </c>
      <c r="H1375">
        <v>0.53819444444444442</v>
      </c>
      <c r="I1375">
        <v>38</v>
      </c>
      <c r="J1375">
        <v>0</v>
      </c>
      <c r="K1375">
        <v>38</v>
      </c>
      <c r="L1375">
        <v>0</v>
      </c>
      <c r="M1375" s="1" t="e">
        <f>VLOOKUP(Tabla18[[#This Row],[COD]],Circuitos[],2,0)</f>
        <v>#N/A</v>
      </c>
    </row>
    <row r="1376" spans="1:13">
      <c r="A1376" s="9" t="str">
        <f>Tabla18[[#This Row],[DIA]]&amp;"-"&amp;Tabla18[[#This Row],[NUM]]</f>
        <v>45844-1302</v>
      </c>
      <c r="B1376">
        <v>45844</v>
      </c>
      <c r="C1376" t="s">
        <v>22</v>
      </c>
      <c r="D1376" t="s">
        <v>147</v>
      </c>
      <c r="E1376" t="s">
        <v>181</v>
      </c>
      <c r="F1376">
        <v>1302</v>
      </c>
      <c r="G1376">
        <v>0.4826388888888889</v>
      </c>
      <c r="H1376">
        <v>0.69097222222222221</v>
      </c>
      <c r="I1376">
        <v>12</v>
      </c>
      <c r="J1376">
        <v>0</v>
      </c>
      <c r="K1376">
        <v>12</v>
      </c>
      <c r="L1376">
        <v>0</v>
      </c>
      <c r="M1376" s="1" t="e">
        <f>VLOOKUP(Tabla18[[#This Row],[COD]],Circuitos[],2,0)</f>
        <v>#N/A</v>
      </c>
    </row>
    <row r="1377" spans="1:13">
      <c r="A1377" s="9" t="str">
        <f>Tabla18[[#This Row],[DIA]]&amp;"-"&amp;Tabla18[[#This Row],[NUM]]</f>
        <v>45844-5118</v>
      </c>
      <c r="B1377">
        <v>45844</v>
      </c>
      <c r="C1377" t="s">
        <v>214</v>
      </c>
      <c r="D1377" t="s">
        <v>13</v>
      </c>
      <c r="E1377" t="s">
        <v>549</v>
      </c>
      <c r="F1377">
        <v>5118</v>
      </c>
      <c r="G1377">
        <v>0.77083333333333337</v>
      </c>
      <c r="H1377">
        <v>0.875</v>
      </c>
      <c r="I1377">
        <v>189</v>
      </c>
      <c r="J1377">
        <v>64</v>
      </c>
      <c r="K1377">
        <v>125</v>
      </c>
      <c r="L1377">
        <v>33.862433862433861</v>
      </c>
      <c r="M1377" s="1" t="e">
        <f>VLOOKUP(Tabla18[[#This Row],[COD]],Circuitos[],2,0)</f>
        <v>#N/A</v>
      </c>
    </row>
    <row r="1378" spans="1:13">
      <c r="A1378" s="9" t="str">
        <f>Tabla18[[#This Row],[DIA]]&amp;"-"&amp;Tabla18[[#This Row],[NUM]]</f>
        <v>45844-437</v>
      </c>
      <c r="B1378">
        <v>45844</v>
      </c>
      <c r="C1378" t="s">
        <v>394</v>
      </c>
      <c r="D1378" t="s">
        <v>36</v>
      </c>
      <c r="E1378" t="s">
        <v>395</v>
      </c>
      <c r="F1378">
        <v>437</v>
      </c>
      <c r="G1378">
        <v>0.3888888888888889</v>
      </c>
      <c r="H1378">
        <v>0.52083333333333337</v>
      </c>
      <c r="I1378">
        <v>12</v>
      </c>
      <c r="J1378">
        <v>4</v>
      </c>
      <c r="K1378">
        <v>8</v>
      </c>
      <c r="L1378">
        <v>33.333333333333336</v>
      </c>
      <c r="M1378" s="1" t="e">
        <f>VLOOKUP(Tabla18[[#This Row],[COD]],Circuitos[],2,0)</f>
        <v>#N/A</v>
      </c>
    </row>
    <row r="1379" spans="1:13">
      <c r="A1379" s="9" t="str">
        <f>Tabla18[[#This Row],[DIA]]&amp;"-"&amp;Tabla18[[#This Row],[NUM]]</f>
        <v>45844-3911</v>
      </c>
      <c r="B1379">
        <v>45844</v>
      </c>
      <c r="C1379" t="s">
        <v>394</v>
      </c>
      <c r="D1379" t="s">
        <v>555</v>
      </c>
      <c r="E1379" t="s">
        <v>395</v>
      </c>
      <c r="F1379">
        <v>3911</v>
      </c>
      <c r="G1379">
        <v>0.95486111111111116</v>
      </c>
      <c r="H1379">
        <v>0.99305555555555558</v>
      </c>
      <c r="I1379">
        <v>37</v>
      </c>
      <c r="J1379">
        <v>14</v>
      </c>
      <c r="K1379">
        <v>23</v>
      </c>
      <c r="L1379">
        <v>37.837837837837839</v>
      </c>
      <c r="M1379" s="1" t="e">
        <f>VLOOKUP(Tabla18[[#This Row],[COD]],Circuitos[],2,0)</f>
        <v>#N/A</v>
      </c>
    </row>
    <row r="1380" spans="1:13">
      <c r="A1380" s="9" t="str">
        <f>Tabla18[[#This Row],[DIA]]&amp;"-"&amp;Tabla18[[#This Row],[NUM]]</f>
        <v>45844-433</v>
      </c>
      <c r="B1380">
        <v>45844</v>
      </c>
      <c r="C1380" t="s">
        <v>394</v>
      </c>
      <c r="D1380" t="s">
        <v>13</v>
      </c>
      <c r="E1380" t="s">
        <v>395</v>
      </c>
      <c r="F1380">
        <v>433</v>
      </c>
      <c r="G1380">
        <v>0.44444444444444442</v>
      </c>
      <c r="H1380">
        <v>0.60763888888888884</v>
      </c>
      <c r="I1380">
        <v>35</v>
      </c>
      <c r="J1380">
        <v>2</v>
      </c>
      <c r="K1380">
        <v>33</v>
      </c>
      <c r="L1380">
        <v>5.7142857142857144</v>
      </c>
      <c r="M1380" s="1" t="e">
        <f>VLOOKUP(Tabla18[[#This Row],[COD]],Circuitos[],2,0)</f>
        <v>#N/A</v>
      </c>
    </row>
    <row r="1381" spans="1:13">
      <c r="A1381" s="9" t="str">
        <f>Tabla18[[#This Row],[DIA]]&amp;"-"&amp;Tabla18[[#This Row],[NUM]]</f>
        <v>45845-920</v>
      </c>
      <c r="B1381">
        <v>45845</v>
      </c>
      <c r="C1381" t="s">
        <v>185</v>
      </c>
      <c r="D1381" t="s">
        <v>13</v>
      </c>
      <c r="E1381" t="s">
        <v>186</v>
      </c>
      <c r="F1381">
        <v>920</v>
      </c>
      <c r="G1381">
        <v>0.63888888888888884</v>
      </c>
      <c r="H1381">
        <v>0.78125</v>
      </c>
      <c r="I1381">
        <v>30</v>
      </c>
      <c r="J1381">
        <v>23</v>
      </c>
      <c r="K1381">
        <v>7</v>
      </c>
      <c r="L1381">
        <v>76.666666666666671</v>
      </c>
      <c r="M1381" s="1" t="e">
        <f>VLOOKUP(Tabla18[[#This Row],[COD]],Circuitos[],2,0)</f>
        <v>#N/A</v>
      </c>
    </row>
    <row r="1382" spans="1:13">
      <c r="A1382" s="9" t="str">
        <f>Tabla18[[#This Row],[DIA]]&amp;"-"&amp;Tabla18[[#This Row],[NUM]]</f>
        <v>45845-109</v>
      </c>
      <c r="B1382">
        <v>45845</v>
      </c>
      <c r="C1382" t="s">
        <v>354</v>
      </c>
      <c r="D1382" t="s">
        <v>13</v>
      </c>
      <c r="E1382" t="s">
        <v>355</v>
      </c>
      <c r="F1382">
        <v>109</v>
      </c>
      <c r="G1382">
        <v>0.44791666666666669</v>
      </c>
      <c r="H1382">
        <v>0.64236111111111116</v>
      </c>
      <c r="I1382">
        <v>30</v>
      </c>
      <c r="J1382">
        <v>0</v>
      </c>
      <c r="K1382">
        <v>30</v>
      </c>
      <c r="L1382">
        <v>0</v>
      </c>
      <c r="M1382" s="1" t="e">
        <f>VLOOKUP(Tabla18[[#This Row],[COD]],Circuitos[],2,0)</f>
        <v>#N/A</v>
      </c>
    </row>
    <row r="1383" spans="1:13">
      <c r="A1383" s="9" t="str">
        <f>Tabla18[[#This Row],[DIA]]&amp;"-"&amp;Tabla18[[#This Row],[NUM]]</f>
        <v>45845-603</v>
      </c>
      <c r="B1383">
        <v>45845</v>
      </c>
      <c r="C1383" t="s">
        <v>51</v>
      </c>
      <c r="D1383" t="s">
        <v>266</v>
      </c>
      <c r="E1383" t="s">
        <v>558</v>
      </c>
      <c r="F1383">
        <v>603</v>
      </c>
      <c r="G1383">
        <v>0.64930555555555558</v>
      </c>
      <c r="H1383">
        <v>0.76388888888888884</v>
      </c>
      <c r="I1383">
        <v>40</v>
      </c>
      <c r="J1383">
        <v>0</v>
      </c>
      <c r="K1383">
        <v>40</v>
      </c>
      <c r="L1383">
        <v>0</v>
      </c>
      <c r="M1383" s="1" t="str">
        <f>VLOOKUP(Tabla18[[#This Row],[COD]],Circuitos[],2,0)</f>
        <v>Todo Eslovenia, Austria y Costa Italiana</v>
      </c>
    </row>
    <row r="1384" spans="1:13">
      <c r="A1384" s="9" t="str">
        <f>Tabla18[[#This Row],[DIA]]&amp;"-"&amp;Tabla18[[#This Row],[NUM]]</f>
        <v>45845-1001</v>
      </c>
      <c r="B1384">
        <v>45845</v>
      </c>
      <c r="C1384" t="s">
        <v>173</v>
      </c>
      <c r="D1384" t="s">
        <v>13</v>
      </c>
      <c r="E1384" t="s">
        <v>174</v>
      </c>
      <c r="F1384">
        <v>1001</v>
      </c>
      <c r="G1384">
        <v>0.3125</v>
      </c>
      <c r="H1384">
        <v>0.4861111111111111</v>
      </c>
      <c r="I1384">
        <v>51</v>
      </c>
      <c r="J1384">
        <v>51</v>
      </c>
      <c r="K1384">
        <v>0</v>
      </c>
      <c r="L1384">
        <v>100</v>
      </c>
      <c r="M1384" s="1" t="e">
        <f>VLOOKUP(Tabla18[[#This Row],[COD]],Circuitos[],2,0)</f>
        <v>#N/A</v>
      </c>
    </row>
    <row r="1385" spans="1:13">
      <c r="A1385" s="9" t="str">
        <f>Tabla18[[#This Row],[DIA]]&amp;"-"&amp;Tabla18[[#This Row],[NUM]]</f>
        <v>45845-1916</v>
      </c>
      <c r="B1385">
        <v>45845</v>
      </c>
      <c r="C1385" t="s">
        <v>313</v>
      </c>
      <c r="D1385" t="s">
        <v>13</v>
      </c>
      <c r="E1385" t="s">
        <v>250</v>
      </c>
      <c r="F1385">
        <v>1916</v>
      </c>
      <c r="G1385">
        <v>0.4236111111111111</v>
      </c>
      <c r="H1385">
        <v>0.58680555555555558</v>
      </c>
      <c r="I1385">
        <v>30</v>
      </c>
      <c r="J1385">
        <v>0</v>
      </c>
      <c r="K1385">
        <v>30</v>
      </c>
      <c r="L1385">
        <v>0</v>
      </c>
      <c r="M1385" s="1" t="e">
        <f>VLOOKUP(Tabla18[[#This Row],[COD]],Circuitos[],2,0)</f>
        <v>#N/A</v>
      </c>
    </row>
    <row r="1386" spans="1:13">
      <c r="A1386" s="9" t="str">
        <f>Tabla18[[#This Row],[DIA]]&amp;"-"&amp;Tabla18[[#This Row],[NUM]]</f>
        <v>45845-730</v>
      </c>
      <c r="B1386">
        <v>45845</v>
      </c>
      <c r="C1386" t="s">
        <v>547</v>
      </c>
      <c r="D1386" t="s">
        <v>394</v>
      </c>
      <c r="E1386" t="s">
        <v>395</v>
      </c>
      <c r="F1386">
        <v>730</v>
      </c>
      <c r="G1386">
        <v>0.22916666666666666</v>
      </c>
      <c r="H1386">
        <v>0.30902777777777779</v>
      </c>
      <c r="I1386">
        <v>46</v>
      </c>
      <c r="J1386">
        <v>0</v>
      </c>
      <c r="K1386">
        <v>46</v>
      </c>
      <c r="L1386">
        <v>0</v>
      </c>
      <c r="M1386" s="1" t="e">
        <f>VLOOKUP(Tabla18[[#This Row],[COD]],Circuitos[],2,0)</f>
        <v>#N/A</v>
      </c>
    </row>
    <row r="1387" spans="1:13">
      <c r="A1387" s="9" t="str">
        <f>Tabla18[[#This Row],[DIA]]&amp;"-"&amp;Tabla18[[#This Row],[NUM]]</f>
        <v>45845-2232</v>
      </c>
      <c r="B1387">
        <v>45845</v>
      </c>
      <c r="C1387" t="s">
        <v>147</v>
      </c>
      <c r="D1387" t="s">
        <v>180</v>
      </c>
      <c r="E1387" t="s">
        <v>181</v>
      </c>
      <c r="F1387">
        <v>2232</v>
      </c>
      <c r="G1387">
        <v>5.5555555555555552E-2</v>
      </c>
      <c r="H1387">
        <v>0.11805555555555555</v>
      </c>
      <c r="I1387">
        <v>20</v>
      </c>
      <c r="J1387">
        <v>6</v>
      </c>
      <c r="K1387">
        <v>14</v>
      </c>
      <c r="L1387">
        <v>30</v>
      </c>
      <c r="M1387" s="1" t="e">
        <f>VLOOKUP(Tabla18[[#This Row],[COD]],Circuitos[],2,0)</f>
        <v>#N/A</v>
      </c>
    </row>
    <row r="1388" spans="1:13">
      <c r="A1388" s="9" t="str">
        <f>Tabla18[[#This Row],[DIA]]&amp;"-"&amp;Tabla18[[#This Row],[NUM]]</f>
        <v>45845-162</v>
      </c>
      <c r="B1388">
        <v>45845</v>
      </c>
      <c r="C1388" t="s">
        <v>147</v>
      </c>
      <c r="D1388" t="s">
        <v>559</v>
      </c>
      <c r="E1388" t="s">
        <v>181</v>
      </c>
      <c r="F1388">
        <v>162</v>
      </c>
      <c r="G1388">
        <v>8.6805555555555552E-2</v>
      </c>
      <c r="H1388">
        <v>0.67361111111111116</v>
      </c>
      <c r="I1388">
        <v>27</v>
      </c>
      <c r="J1388">
        <v>0</v>
      </c>
      <c r="K1388">
        <v>27</v>
      </c>
      <c r="L1388">
        <v>0</v>
      </c>
      <c r="M1388" s="1" t="e">
        <f>VLOOKUP(Tabla18[[#This Row],[COD]],Circuitos[],2,0)</f>
        <v>#N/A</v>
      </c>
    </row>
    <row r="1389" spans="1:13">
      <c r="A1389" s="9" t="str">
        <f>Tabla18[[#This Row],[DIA]]&amp;"-"&amp;Tabla18[[#This Row],[NUM]]</f>
        <v>45845-1003</v>
      </c>
      <c r="B1389">
        <v>45845</v>
      </c>
      <c r="C1389" t="s">
        <v>183</v>
      </c>
      <c r="D1389" t="s">
        <v>173</v>
      </c>
      <c r="E1389" t="s">
        <v>174</v>
      </c>
      <c r="F1389">
        <v>1003</v>
      </c>
      <c r="G1389">
        <v>0.81944444444444442</v>
      </c>
      <c r="H1389">
        <v>0.85416666666666663</v>
      </c>
      <c r="I1389">
        <v>10</v>
      </c>
      <c r="J1389">
        <v>0</v>
      </c>
      <c r="K1389">
        <v>10</v>
      </c>
      <c r="L1389">
        <v>0</v>
      </c>
      <c r="M1389" s="1" t="e">
        <f>VLOOKUP(Tabla18[[#This Row],[COD]],Circuitos[],2,0)</f>
        <v>#N/A</v>
      </c>
    </row>
    <row r="1390" spans="1:13">
      <c r="A1390" s="9" t="str">
        <f>Tabla18[[#This Row],[DIA]]&amp;"-"&amp;Tabla18[[#This Row],[NUM]]</f>
        <v>45845-921</v>
      </c>
      <c r="B1390">
        <v>45845</v>
      </c>
      <c r="C1390" t="s">
        <v>13</v>
      </c>
      <c r="D1390" t="s">
        <v>185</v>
      </c>
      <c r="E1390" t="s">
        <v>186</v>
      </c>
      <c r="F1390">
        <v>921</v>
      </c>
      <c r="G1390">
        <v>0.81597222222222221</v>
      </c>
      <c r="H1390">
        <v>2.0833333333333332E-2</v>
      </c>
      <c r="I1390">
        <v>30</v>
      </c>
      <c r="J1390">
        <v>0</v>
      </c>
      <c r="K1390">
        <v>30</v>
      </c>
      <c r="L1390">
        <v>0</v>
      </c>
      <c r="M1390" s="1" t="e">
        <f>VLOOKUP(Tabla18[[#This Row],[COD]],Circuitos[],2,0)</f>
        <v>#N/A</v>
      </c>
    </row>
    <row r="1391" spans="1:13">
      <c r="A1391" s="9" t="str">
        <f>Tabla18[[#This Row],[DIA]]&amp;"-"&amp;Tabla18[[#This Row],[NUM]]</f>
        <v>45845-1002</v>
      </c>
      <c r="B1391">
        <v>45845</v>
      </c>
      <c r="C1391" t="s">
        <v>13</v>
      </c>
      <c r="D1391" t="s">
        <v>183</v>
      </c>
      <c r="E1391" t="s">
        <v>174</v>
      </c>
      <c r="F1391">
        <v>1002</v>
      </c>
      <c r="G1391">
        <v>0.52777777777777779</v>
      </c>
      <c r="H1391">
        <v>0.77777777777777779</v>
      </c>
      <c r="I1391">
        <v>10</v>
      </c>
      <c r="J1391">
        <v>0</v>
      </c>
      <c r="K1391">
        <v>10</v>
      </c>
      <c r="L1391">
        <v>0</v>
      </c>
      <c r="M1391" s="1" t="str">
        <f>VLOOKUP(Tabla18[[#This Row],[COD]],Circuitos[],2,0)</f>
        <v>Programas de Egipto</v>
      </c>
    </row>
    <row r="1392" spans="1:13">
      <c r="A1392" s="9" t="str">
        <f>Tabla18[[#This Row],[DIA]]&amp;"-"&amp;Tabla18[[#This Row],[NUM]]</f>
        <v>45845-587</v>
      </c>
      <c r="B1392">
        <v>45845</v>
      </c>
      <c r="C1392" t="s">
        <v>13</v>
      </c>
      <c r="D1392" t="s">
        <v>229</v>
      </c>
      <c r="E1392" t="s">
        <v>556</v>
      </c>
      <c r="F1392">
        <v>587</v>
      </c>
      <c r="G1392">
        <v>0.89583333333333337</v>
      </c>
      <c r="H1392">
        <v>1.0416666666666666E-2</v>
      </c>
      <c r="I1392">
        <v>35</v>
      </c>
      <c r="J1392">
        <v>0</v>
      </c>
      <c r="K1392">
        <v>35</v>
      </c>
      <c r="L1392">
        <v>0</v>
      </c>
      <c r="M1392" s="1" t="e">
        <f>VLOOKUP(Tabla18[[#This Row],[COD]],Circuitos[],2,0)</f>
        <v>#N/A</v>
      </c>
    </row>
    <row r="1393" spans="1:13">
      <c r="A1393" s="9" t="str">
        <f>Tabla18[[#This Row],[DIA]]&amp;"-"&amp;Tabla18[[#This Row],[NUM]]</f>
        <v>45845-747</v>
      </c>
      <c r="B1393">
        <v>45845</v>
      </c>
      <c r="C1393" t="s">
        <v>13</v>
      </c>
      <c r="D1393" t="s">
        <v>196</v>
      </c>
      <c r="E1393" t="s">
        <v>250</v>
      </c>
      <c r="F1393">
        <v>747</v>
      </c>
      <c r="G1393">
        <v>0.83680555555555558</v>
      </c>
      <c r="H1393">
        <v>0.94444444444444442</v>
      </c>
      <c r="I1393">
        <v>40</v>
      </c>
      <c r="J1393">
        <v>6</v>
      </c>
      <c r="K1393">
        <v>34</v>
      </c>
      <c r="L1393">
        <v>15</v>
      </c>
      <c r="M1393" s="1" t="e">
        <f>VLOOKUP(Tabla18[[#This Row],[COD]],Circuitos[],2,0)</f>
        <v>#N/A</v>
      </c>
    </row>
    <row r="1394" spans="1:13">
      <c r="A1394" s="9" t="str">
        <f>Tabla18[[#This Row],[DIA]]&amp;"-"&amp;Tabla18[[#This Row],[NUM]]</f>
        <v>45845-1219</v>
      </c>
      <c r="B1394">
        <v>45845</v>
      </c>
      <c r="C1394" t="s">
        <v>13</v>
      </c>
      <c r="D1394" t="s">
        <v>557</v>
      </c>
      <c r="E1394" t="s">
        <v>250</v>
      </c>
      <c r="F1394">
        <v>1219</v>
      </c>
      <c r="G1394">
        <v>0.3125</v>
      </c>
      <c r="H1394">
        <v>0.38194444444444442</v>
      </c>
      <c r="I1394">
        <v>30</v>
      </c>
      <c r="J1394">
        <v>3</v>
      </c>
      <c r="K1394">
        <v>27</v>
      </c>
      <c r="L1394">
        <v>10</v>
      </c>
      <c r="M1394" s="1" t="e">
        <f>VLOOKUP(Tabla18[[#This Row],[COD]],Circuitos[],2,0)</f>
        <v>#N/A</v>
      </c>
    </row>
    <row r="1395" spans="1:13">
      <c r="A1395" s="9" t="str">
        <f>Tabla18[[#This Row],[DIA]]&amp;"-"&amp;Tabla18[[#This Row],[NUM]]</f>
        <v>45845-5115</v>
      </c>
      <c r="B1395">
        <v>45845</v>
      </c>
      <c r="C1395" t="s">
        <v>13</v>
      </c>
      <c r="D1395" t="s">
        <v>348</v>
      </c>
      <c r="E1395" t="s">
        <v>549</v>
      </c>
      <c r="F1395">
        <v>5115</v>
      </c>
      <c r="G1395">
        <v>0.33333333333333331</v>
      </c>
      <c r="H1395">
        <v>0.46875</v>
      </c>
      <c r="I1395">
        <v>189</v>
      </c>
      <c r="J1395">
        <v>26</v>
      </c>
      <c r="K1395">
        <v>163</v>
      </c>
      <c r="L1395">
        <v>13.756613756613756</v>
      </c>
      <c r="M1395" s="1" t="str">
        <f>VLOOKUP(Tabla18[[#This Row],[COD]],Circuitos[],2,0)</f>
        <v>Noruega Fascinante I / Esencias de Noruega I</v>
      </c>
    </row>
    <row r="1396" spans="1:13">
      <c r="A1396" s="9" t="str">
        <f>Tabla18[[#This Row],[DIA]]&amp;"-"&amp;Tabla18[[#This Row],[NUM]]</f>
        <v>45845-748</v>
      </c>
      <c r="B1396">
        <v>45845</v>
      </c>
      <c r="C1396" t="s">
        <v>196</v>
      </c>
      <c r="D1396" t="s">
        <v>13</v>
      </c>
      <c r="E1396" t="s">
        <v>250</v>
      </c>
      <c r="F1396">
        <v>748</v>
      </c>
      <c r="G1396">
        <v>0.3125</v>
      </c>
      <c r="H1396">
        <v>0.43055555555555558</v>
      </c>
      <c r="I1396">
        <v>40</v>
      </c>
      <c r="J1396">
        <v>9</v>
      </c>
      <c r="K1396">
        <v>31</v>
      </c>
      <c r="L1396">
        <v>22.5</v>
      </c>
      <c r="M1396" s="1" t="e">
        <f>VLOOKUP(Tabla18[[#This Row],[COD]],Circuitos[],2,0)</f>
        <v>#N/A</v>
      </c>
    </row>
    <row r="1397" spans="1:13">
      <c r="A1397" s="9" t="str">
        <f>Tabla18[[#This Row],[DIA]]&amp;"-"&amp;Tabla18[[#This Row],[NUM]]</f>
        <v>45845-5116</v>
      </c>
      <c r="B1397">
        <v>45845</v>
      </c>
      <c r="C1397" t="s">
        <v>348</v>
      </c>
      <c r="D1397" t="s">
        <v>13</v>
      </c>
      <c r="E1397" t="s">
        <v>549</v>
      </c>
      <c r="F1397">
        <v>5116</v>
      </c>
      <c r="G1397">
        <v>0.50347222222222221</v>
      </c>
      <c r="H1397">
        <v>0.63888888888888884</v>
      </c>
      <c r="I1397">
        <v>189</v>
      </c>
      <c r="J1397">
        <v>42</v>
      </c>
      <c r="K1397">
        <v>147</v>
      </c>
      <c r="L1397">
        <v>22.222222222222221</v>
      </c>
      <c r="M1397" s="1" t="e">
        <f>VLOOKUP(Tabla18[[#This Row],[COD]],Circuitos[],2,0)</f>
        <v>#N/A</v>
      </c>
    </row>
    <row r="1398" spans="1:13">
      <c r="A1398" s="9" t="str">
        <f>Tabla18[[#This Row],[DIA]]&amp;"-"&amp;Tabla18[[#This Row],[NUM]]</f>
        <v>45845-678</v>
      </c>
      <c r="B1398">
        <v>45845</v>
      </c>
      <c r="C1398" t="s">
        <v>310</v>
      </c>
      <c r="D1398" t="s">
        <v>13</v>
      </c>
      <c r="E1398" t="s">
        <v>250</v>
      </c>
      <c r="F1398">
        <v>678</v>
      </c>
      <c r="G1398">
        <v>0.5</v>
      </c>
      <c r="H1398">
        <v>0.61111111111111116</v>
      </c>
      <c r="I1398">
        <v>45</v>
      </c>
      <c r="J1398">
        <v>25</v>
      </c>
      <c r="K1398">
        <v>20</v>
      </c>
      <c r="L1398">
        <v>55.555555555555557</v>
      </c>
      <c r="M1398" s="1" t="e">
        <f>VLOOKUP(Tabla18[[#This Row],[COD]],Circuitos[],2,0)</f>
        <v>#N/A</v>
      </c>
    </row>
    <row r="1399" spans="1:13">
      <c r="A1399" s="9" t="str">
        <f>Tabla18[[#This Row],[DIA]]&amp;"-"&amp;Tabla18[[#This Row],[NUM]]</f>
        <v>45845-433</v>
      </c>
      <c r="B1399">
        <v>45845</v>
      </c>
      <c r="C1399" t="s">
        <v>394</v>
      </c>
      <c r="D1399" t="s">
        <v>13</v>
      </c>
      <c r="E1399" t="s">
        <v>395</v>
      </c>
      <c r="F1399">
        <v>433</v>
      </c>
      <c r="G1399">
        <v>0.44444444444444442</v>
      </c>
      <c r="H1399">
        <v>0.60763888888888884</v>
      </c>
      <c r="I1399">
        <v>46</v>
      </c>
      <c r="J1399">
        <v>0</v>
      </c>
      <c r="K1399">
        <v>46</v>
      </c>
      <c r="L1399">
        <v>0</v>
      </c>
      <c r="M1399" s="1" t="e">
        <f>VLOOKUP(Tabla18[[#This Row],[COD]],Circuitos[],2,0)</f>
        <v>#N/A</v>
      </c>
    </row>
    <row r="1400" spans="1:13">
      <c r="A1400" s="9" t="str">
        <f>Tabla18[[#This Row],[DIA]]&amp;"-"&amp;Tabla18[[#This Row],[NUM]]</f>
        <v>45846-1304</v>
      </c>
      <c r="B1400">
        <v>45846</v>
      </c>
      <c r="C1400" t="s">
        <v>33</v>
      </c>
      <c r="D1400" t="s">
        <v>147</v>
      </c>
      <c r="E1400" t="s">
        <v>181</v>
      </c>
      <c r="F1400">
        <v>1304</v>
      </c>
      <c r="G1400">
        <v>0.50347222222222221</v>
      </c>
      <c r="H1400">
        <v>0.72569444444444442</v>
      </c>
      <c r="I1400">
        <v>12</v>
      </c>
      <c r="J1400">
        <v>0</v>
      </c>
      <c r="K1400">
        <v>12</v>
      </c>
      <c r="L1400">
        <v>0</v>
      </c>
      <c r="M1400" s="1" t="e">
        <f>VLOOKUP(Tabla18[[#This Row],[COD]],Circuitos[],2,0)</f>
        <v>#N/A</v>
      </c>
    </row>
    <row r="1401" spans="1:13">
      <c r="A1401" s="9" t="str">
        <f>Tabla18[[#This Row],[DIA]]&amp;"-"&amp;Tabla18[[#This Row],[NUM]]</f>
        <v>45846-1854</v>
      </c>
      <c r="B1401">
        <v>45846</v>
      </c>
      <c r="C1401" t="s">
        <v>36</v>
      </c>
      <c r="D1401" t="s">
        <v>147</v>
      </c>
      <c r="E1401" t="s">
        <v>181</v>
      </c>
      <c r="F1401">
        <v>1854</v>
      </c>
      <c r="G1401">
        <v>0.5</v>
      </c>
      <c r="H1401">
        <v>0.69097222222222221</v>
      </c>
      <c r="I1401">
        <v>16</v>
      </c>
      <c r="J1401">
        <v>0</v>
      </c>
      <c r="K1401">
        <v>16</v>
      </c>
      <c r="L1401">
        <v>0</v>
      </c>
      <c r="M1401" s="1" t="e">
        <f>VLOOKUP(Tabla18[[#This Row],[COD]],Circuitos[],2,0)</f>
        <v>#N/A</v>
      </c>
    </row>
    <row r="1402" spans="1:13">
      <c r="A1402" s="9" t="str">
        <f>Tabla18[[#This Row],[DIA]]&amp;"-"&amp;Tabla18[[#This Row],[NUM]]</f>
        <v>45846-1316</v>
      </c>
      <c r="B1402">
        <v>45846</v>
      </c>
      <c r="C1402" t="s">
        <v>37</v>
      </c>
      <c r="D1402" t="s">
        <v>147</v>
      </c>
      <c r="E1402" t="s">
        <v>181</v>
      </c>
      <c r="F1402">
        <v>1316</v>
      </c>
      <c r="G1402">
        <v>0.50347222222222221</v>
      </c>
      <c r="H1402">
        <v>0.71875</v>
      </c>
      <c r="I1402">
        <v>16</v>
      </c>
      <c r="J1402">
        <v>0</v>
      </c>
      <c r="K1402">
        <v>16</v>
      </c>
      <c r="L1402">
        <v>0</v>
      </c>
      <c r="M1402" s="1" t="e">
        <f>VLOOKUP(Tabla18[[#This Row],[COD]],Circuitos[],2,0)</f>
        <v>#N/A</v>
      </c>
    </row>
    <row r="1403" spans="1:13">
      <c r="A1403" s="9" t="str">
        <f>Tabla18[[#This Row],[DIA]]&amp;"-"&amp;Tabla18[[#This Row],[NUM]]</f>
        <v>45846-872</v>
      </c>
      <c r="B1403">
        <v>45846</v>
      </c>
      <c r="C1403" t="s">
        <v>223</v>
      </c>
      <c r="D1403" t="s">
        <v>13</v>
      </c>
      <c r="E1403" t="s">
        <v>250</v>
      </c>
      <c r="F1403">
        <v>872</v>
      </c>
      <c r="G1403">
        <v>0.64930555555555558</v>
      </c>
      <c r="H1403">
        <v>0.78819444444444442</v>
      </c>
      <c r="I1403">
        <v>45</v>
      </c>
      <c r="J1403">
        <v>44</v>
      </c>
      <c r="K1403">
        <v>1</v>
      </c>
      <c r="L1403">
        <v>97.777777777777771</v>
      </c>
      <c r="M1403" s="1" t="e">
        <f>VLOOKUP(Tabla18[[#This Row],[COD]],Circuitos[],2,0)</f>
        <v>#N/A</v>
      </c>
    </row>
    <row r="1404" spans="1:13">
      <c r="A1404" s="9" t="str">
        <f>Tabla18[[#This Row],[DIA]]&amp;"-"&amp;Tabla18[[#This Row],[NUM]]</f>
        <v>45846-934</v>
      </c>
      <c r="B1404">
        <v>45846</v>
      </c>
      <c r="C1404" t="s">
        <v>209</v>
      </c>
      <c r="D1404" t="s">
        <v>13</v>
      </c>
      <c r="E1404" t="s">
        <v>250</v>
      </c>
      <c r="F1404">
        <v>934</v>
      </c>
      <c r="G1404">
        <v>0.52430555555555558</v>
      </c>
      <c r="H1404">
        <v>0.65277777777777779</v>
      </c>
      <c r="I1404">
        <v>30</v>
      </c>
      <c r="J1404">
        <v>0</v>
      </c>
      <c r="K1404">
        <v>30</v>
      </c>
      <c r="L1404">
        <v>0</v>
      </c>
      <c r="M1404" s="1" t="e">
        <f>VLOOKUP(Tabla18[[#This Row],[COD]],Circuitos[],2,0)</f>
        <v>#N/A</v>
      </c>
    </row>
    <row r="1405" spans="1:13">
      <c r="A1405" s="9" t="str">
        <f>Tabla18[[#This Row],[DIA]]&amp;"-"&amp;Tabla18[[#This Row],[NUM]]</f>
        <v>45846-1305</v>
      </c>
      <c r="B1405">
        <v>45846</v>
      </c>
      <c r="C1405" t="s">
        <v>147</v>
      </c>
      <c r="D1405" t="s">
        <v>33</v>
      </c>
      <c r="E1405" t="s">
        <v>181</v>
      </c>
      <c r="F1405">
        <v>1305</v>
      </c>
      <c r="G1405">
        <v>0.55208333333333337</v>
      </c>
      <c r="H1405">
        <v>0.70833333333333337</v>
      </c>
      <c r="I1405">
        <v>12</v>
      </c>
      <c r="J1405">
        <v>9</v>
      </c>
      <c r="K1405">
        <v>3</v>
      </c>
      <c r="L1405">
        <v>75</v>
      </c>
      <c r="M1405" s="1" t="e">
        <f>VLOOKUP(Tabla18[[#This Row],[COD]],Circuitos[],2,0)</f>
        <v>#N/A</v>
      </c>
    </row>
    <row r="1406" spans="1:13">
      <c r="A1406" s="9" t="str">
        <f>Tabla18[[#This Row],[DIA]]&amp;"-"&amp;Tabla18[[#This Row],[NUM]]</f>
        <v>45846-2020</v>
      </c>
      <c r="B1406">
        <v>45846</v>
      </c>
      <c r="C1406" t="s">
        <v>147</v>
      </c>
      <c r="D1406" t="s">
        <v>180</v>
      </c>
      <c r="E1406" t="s">
        <v>181</v>
      </c>
      <c r="F1406">
        <v>2020</v>
      </c>
      <c r="G1406">
        <v>0.76736111111111116</v>
      </c>
      <c r="H1406">
        <v>0.82986111111111116</v>
      </c>
      <c r="I1406">
        <v>58</v>
      </c>
      <c r="J1406">
        <v>6</v>
      </c>
      <c r="K1406">
        <v>52</v>
      </c>
      <c r="L1406">
        <v>10.344827586206897</v>
      </c>
      <c r="M1406" s="1" t="e">
        <f>VLOOKUP(Tabla18[[#This Row],[COD]],Circuitos[],2,0)</f>
        <v>#N/A</v>
      </c>
    </row>
    <row r="1407" spans="1:13">
      <c r="A1407" s="9" t="str">
        <f>Tabla18[[#This Row],[DIA]]&amp;"-"&amp;Tabla18[[#This Row],[NUM]]</f>
        <v>45846-2022</v>
      </c>
      <c r="B1407">
        <v>45846</v>
      </c>
      <c r="C1407" t="s">
        <v>147</v>
      </c>
      <c r="D1407" t="s">
        <v>180</v>
      </c>
      <c r="E1407" t="s">
        <v>181</v>
      </c>
      <c r="F1407">
        <v>2022</v>
      </c>
      <c r="G1407">
        <v>0.83680555555555558</v>
      </c>
      <c r="H1407">
        <v>0.89930555555555558</v>
      </c>
      <c r="I1407">
        <v>28</v>
      </c>
      <c r="J1407">
        <v>0</v>
      </c>
      <c r="K1407">
        <v>28</v>
      </c>
      <c r="L1407">
        <v>0</v>
      </c>
      <c r="M1407" s="1" t="e">
        <f>VLOOKUP(Tabla18[[#This Row],[COD]],Circuitos[],2,0)</f>
        <v>#N/A</v>
      </c>
    </row>
    <row r="1408" spans="1:13">
      <c r="A1408" s="9" t="str">
        <f>Tabla18[[#This Row],[DIA]]&amp;"-"&amp;Tabla18[[#This Row],[NUM]]</f>
        <v>45846-1855</v>
      </c>
      <c r="B1408">
        <v>45846</v>
      </c>
      <c r="C1408" t="s">
        <v>147</v>
      </c>
      <c r="D1408" t="s">
        <v>36</v>
      </c>
      <c r="E1408" t="s">
        <v>181</v>
      </c>
      <c r="F1408">
        <v>1855</v>
      </c>
      <c r="G1408">
        <v>0.59722222222222221</v>
      </c>
      <c r="H1408">
        <v>0.71180555555555558</v>
      </c>
      <c r="I1408">
        <v>16</v>
      </c>
      <c r="J1408">
        <v>0</v>
      </c>
      <c r="K1408">
        <v>16</v>
      </c>
      <c r="L1408">
        <v>0</v>
      </c>
      <c r="M1408" s="1" t="e">
        <f>VLOOKUP(Tabla18[[#This Row],[COD]],Circuitos[],2,0)</f>
        <v>#N/A</v>
      </c>
    </row>
    <row r="1409" spans="1:13">
      <c r="A1409" s="9" t="str">
        <f>Tabla18[[#This Row],[DIA]]&amp;"-"&amp;Tabla18[[#This Row],[NUM]]</f>
        <v>45846-1315</v>
      </c>
      <c r="B1409">
        <v>45846</v>
      </c>
      <c r="C1409" t="s">
        <v>147</v>
      </c>
      <c r="D1409" t="s">
        <v>37</v>
      </c>
      <c r="E1409" t="s">
        <v>181</v>
      </c>
      <c r="F1409">
        <v>1315</v>
      </c>
      <c r="G1409">
        <v>0.32291666666666669</v>
      </c>
      <c r="H1409">
        <v>0.46180555555555558</v>
      </c>
      <c r="I1409">
        <v>16</v>
      </c>
      <c r="J1409">
        <v>2</v>
      </c>
      <c r="K1409">
        <v>14</v>
      </c>
      <c r="L1409">
        <v>12.5</v>
      </c>
      <c r="M1409" s="1" t="e">
        <f>VLOOKUP(Tabla18[[#This Row],[COD]],Circuitos[],2,0)</f>
        <v>#N/A</v>
      </c>
    </row>
    <row r="1410" spans="1:13">
      <c r="A1410" s="9" t="str">
        <f>Tabla18[[#This Row],[DIA]]&amp;"-"&amp;Tabla18[[#This Row],[NUM]]</f>
        <v>45846-1859</v>
      </c>
      <c r="B1410">
        <v>45846</v>
      </c>
      <c r="C1410" t="s">
        <v>147</v>
      </c>
      <c r="D1410" t="s">
        <v>13</v>
      </c>
      <c r="E1410" t="s">
        <v>181</v>
      </c>
      <c r="F1410">
        <v>1859</v>
      </c>
      <c r="G1410">
        <v>0.55208333333333337</v>
      </c>
      <c r="H1410">
        <v>0.70138888888888884</v>
      </c>
      <c r="I1410">
        <v>30</v>
      </c>
      <c r="J1410">
        <v>0</v>
      </c>
      <c r="K1410">
        <v>30</v>
      </c>
      <c r="L1410">
        <v>0</v>
      </c>
      <c r="M1410" s="1" t="e">
        <f>VLOOKUP(Tabla18[[#This Row],[COD]],Circuitos[],2,0)</f>
        <v>#N/A</v>
      </c>
    </row>
    <row r="1411" spans="1:13">
      <c r="A1411" s="9" t="str">
        <f>Tabla18[[#This Row],[DIA]]&amp;"-"&amp;Tabla18[[#This Row],[NUM]]</f>
        <v>45846-1313</v>
      </c>
      <c r="B1411">
        <v>45846</v>
      </c>
      <c r="C1411" t="s">
        <v>147</v>
      </c>
      <c r="D1411" t="s">
        <v>22</v>
      </c>
      <c r="E1411" t="s">
        <v>181</v>
      </c>
      <c r="F1411">
        <v>1313</v>
      </c>
      <c r="G1411">
        <v>0.59375</v>
      </c>
      <c r="H1411">
        <v>0.72569444444444442</v>
      </c>
      <c r="I1411">
        <v>12</v>
      </c>
      <c r="J1411">
        <v>0</v>
      </c>
      <c r="K1411">
        <v>12</v>
      </c>
      <c r="L1411">
        <v>0</v>
      </c>
      <c r="M1411" s="1" t="e">
        <f>VLOOKUP(Tabla18[[#This Row],[COD]],Circuitos[],2,0)</f>
        <v>#N/A</v>
      </c>
    </row>
    <row r="1412" spans="1:13">
      <c r="A1412" s="9" t="str">
        <f>Tabla18[[#This Row],[DIA]]&amp;"-"&amp;Tabla18[[#This Row],[NUM]]</f>
        <v>45846-727</v>
      </c>
      <c r="B1412">
        <v>45846</v>
      </c>
      <c r="C1412" t="s">
        <v>13</v>
      </c>
      <c r="D1412" t="s">
        <v>103</v>
      </c>
      <c r="E1412" t="s">
        <v>482</v>
      </c>
      <c r="F1412">
        <v>727</v>
      </c>
      <c r="G1412">
        <v>0.80555555555555558</v>
      </c>
      <c r="H1412">
        <v>0.27083333333333331</v>
      </c>
      <c r="I1412">
        <v>20</v>
      </c>
      <c r="J1412">
        <v>0</v>
      </c>
      <c r="K1412">
        <v>20</v>
      </c>
      <c r="L1412">
        <v>0</v>
      </c>
      <c r="M1412" s="1" t="e">
        <f>VLOOKUP(Tabla18[[#This Row],[COD]],Circuitos[],2,0)</f>
        <v>#N/A</v>
      </c>
    </row>
    <row r="1413" spans="1:13">
      <c r="A1413" s="9" t="str">
        <f>Tabla18[[#This Row],[DIA]]&amp;"-"&amp;Tabla18[[#This Row],[NUM]]</f>
        <v>45846-871</v>
      </c>
      <c r="B1413">
        <v>45846</v>
      </c>
      <c r="C1413" t="s">
        <v>13</v>
      </c>
      <c r="D1413" t="s">
        <v>223</v>
      </c>
      <c r="E1413" t="s">
        <v>250</v>
      </c>
      <c r="F1413">
        <v>871</v>
      </c>
      <c r="G1413">
        <v>0.48958333333333331</v>
      </c>
      <c r="H1413">
        <v>0.62152777777777779</v>
      </c>
      <c r="I1413">
        <v>45</v>
      </c>
      <c r="J1413">
        <v>16</v>
      </c>
      <c r="K1413">
        <v>29</v>
      </c>
      <c r="L1413">
        <v>35.555555555555557</v>
      </c>
      <c r="M1413" s="1" t="e">
        <f>VLOOKUP(Tabla18[[#This Row],[COD]],Circuitos[],2,0)</f>
        <v>#N/A</v>
      </c>
    </row>
    <row r="1414" spans="1:13">
      <c r="A1414" s="9" t="str">
        <f>Tabla18[[#This Row],[DIA]]&amp;"-"&amp;Tabla18[[#This Row],[NUM]]</f>
        <v>45846-933</v>
      </c>
      <c r="B1414">
        <v>45846</v>
      </c>
      <c r="C1414" t="s">
        <v>13</v>
      </c>
      <c r="D1414" t="s">
        <v>209</v>
      </c>
      <c r="E1414" t="s">
        <v>250</v>
      </c>
      <c r="F1414">
        <v>933</v>
      </c>
      <c r="G1414">
        <v>0.375</v>
      </c>
      <c r="H1414">
        <v>0.49305555555555558</v>
      </c>
      <c r="I1414">
        <v>45</v>
      </c>
      <c r="J1414">
        <v>0</v>
      </c>
      <c r="K1414">
        <v>45</v>
      </c>
      <c r="L1414">
        <v>0</v>
      </c>
      <c r="M1414" s="1" t="e">
        <f>VLOOKUP(Tabla18[[#This Row],[COD]],Circuitos[],2,0)</f>
        <v>#N/A</v>
      </c>
    </row>
    <row r="1415" spans="1:13">
      <c r="A1415" s="9" t="str">
        <f>Tabla18[[#This Row],[DIA]]&amp;"-"&amp;Tabla18[[#This Row],[NUM]]</f>
        <v>45846-1858</v>
      </c>
      <c r="B1415">
        <v>45846</v>
      </c>
      <c r="C1415" t="s">
        <v>13</v>
      </c>
      <c r="D1415" t="s">
        <v>147</v>
      </c>
      <c r="E1415" t="s">
        <v>181</v>
      </c>
      <c r="F1415">
        <v>1858</v>
      </c>
      <c r="G1415">
        <v>0.5</v>
      </c>
      <c r="H1415">
        <v>0.71527777777777779</v>
      </c>
      <c r="I1415">
        <v>30</v>
      </c>
      <c r="J1415">
        <v>6</v>
      </c>
      <c r="K1415">
        <v>24</v>
      </c>
      <c r="L1415">
        <v>20</v>
      </c>
      <c r="M1415" s="1" t="e">
        <f>VLOOKUP(Tabla18[[#This Row],[COD]],Circuitos[],2,0)</f>
        <v>#N/A</v>
      </c>
    </row>
    <row r="1416" spans="1:13">
      <c r="A1416" s="9" t="str">
        <f>Tabla18[[#This Row],[DIA]]&amp;"-"&amp;Tabla18[[#This Row],[NUM]]</f>
        <v>45846-416</v>
      </c>
      <c r="B1416">
        <v>45846</v>
      </c>
      <c r="C1416" t="s">
        <v>13</v>
      </c>
      <c r="D1416" t="s">
        <v>358</v>
      </c>
      <c r="E1416" t="s">
        <v>528</v>
      </c>
      <c r="F1416">
        <v>416</v>
      </c>
      <c r="G1416">
        <v>0.52083333333333337</v>
      </c>
      <c r="H1416">
        <v>0.72222222222222221</v>
      </c>
      <c r="I1416">
        <v>35</v>
      </c>
      <c r="J1416">
        <v>0</v>
      </c>
      <c r="K1416">
        <v>35</v>
      </c>
      <c r="L1416">
        <v>0</v>
      </c>
      <c r="M1416" s="1" t="e">
        <f>VLOOKUP(Tabla18[[#This Row],[COD]],Circuitos[],2,0)</f>
        <v>#N/A</v>
      </c>
    </row>
    <row r="1417" spans="1:13">
      <c r="A1417" s="9" t="str">
        <f>Tabla18[[#This Row],[DIA]]&amp;"-"&amp;Tabla18[[#This Row],[NUM]]</f>
        <v>45846-809</v>
      </c>
      <c r="B1417">
        <v>45846</v>
      </c>
      <c r="C1417" t="s">
        <v>13</v>
      </c>
      <c r="D1417" t="s">
        <v>236</v>
      </c>
      <c r="E1417" t="s">
        <v>250</v>
      </c>
      <c r="F1417">
        <v>809</v>
      </c>
      <c r="G1417">
        <v>0.49652777777777779</v>
      </c>
      <c r="H1417">
        <v>0.61805555555555558</v>
      </c>
      <c r="I1417">
        <v>45</v>
      </c>
      <c r="J1417">
        <v>45</v>
      </c>
      <c r="K1417">
        <v>0</v>
      </c>
      <c r="L1417">
        <v>100</v>
      </c>
      <c r="M1417" s="1" t="e">
        <f>VLOOKUP(Tabla18[[#This Row],[COD]],Circuitos[],2,0)</f>
        <v>#N/A</v>
      </c>
    </row>
    <row r="1418" spans="1:13">
      <c r="A1418" s="9" t="str">
        <f>Tabla18[[#This Row],[DIA]]&amp;"-"&amp;Tabla18[[#This Row],[NUM]]</f>
        <v>45846-941</v>
      </c>
      <c r="B1418">
        <v>45846</v>
      </c>
      <c r="C1418" t="s">
        <v>13</v>
      </c>
      <c r="D1418" t="s">
        <v>254</v>
      </c>
      <c r="E1418" t="s">
        <v>250</v>
      </c>
      <c r="F1418">
        <v>941</v>
      </c>
      <c r="G1418">
        <v>0.66666666666666663</v>
      </c>
      <c r="H1418">
        <v>0.78125</v>
      </c>
      <c r="I1418">
        <v>45</v>
      </c>
      <c r="J1418">
        <v>2</v>
      </c>
      <c r="K1418">
        <v>43</v>
      </c>
      <c r="L1418">
        <v>4.4444444444444446</v>
      </c>
      <c r="M1418" s="1" t="e">
        <f>VLOOKUP(Tabla18[[#This Row],[COD]],Circuitos[],2,0)</f>
        <v>#N/A</v>
      </c>
    </row>
    <row r="1419" spans="1:13">
      <c r="A1419" s="9" t="str">
        <f>Tabla18[[#This Row],[DIA]]&amp;"-"&amp;Tabla18[[#This Row],[NUM]]</f>
        <v>45846-768</v>
      </c>
      <c r="B1419">
        <v>45846</v>
      </c>
      <c r="C1419" t="s">
        <v>236</v>
      </c>
      <c r="D1419" t="s">
        <v>33</v>
      </c>
      <c r="E1419" t="s">
        <v>278</v>
      </c>
      <c r="F1419">
        <v>768</v>
      </c>
      <c r="G1419">
        <v>0.82986111111111116</v>
      </c>
      <c r="H1419">
        <v>0.97222222222222221</v>
      </c>
      <c r="I1419">
        <v>45</v>
      </c>
      <c r="J1419">
        <v>45</v>
      </c>
      <c r="K1419">
        <v>0</v>
      </c>
      <c r="L1419">
        <v>100</v>
      </c>
      <c r="M1419" s="1" t="e">
        <f>VLOOKUP(Tabla18[[#This Row],[COD]],Circuitos[],2,0)</f>
        <v>#N/A</v>
      </c>
    </row>
    <row r="1420" spans="1:13">
      <c r="A1420" s="9" t="str">
        <f>Tabla18[[#This Row],[DIA]]&amp;"-"&amp;Tabla18[[#This Row],[NUM]]</f>
        <v>45846-810</v>
      </c>
      <c r="B1420">
        <v>45846</v>
      </c>
      <c r="C1420" t="s">
        <v>236</v>
      </c>
      <c r="D1420" t="s">
        <v>13</v>
      </c>
      <c r="E1420" t="s">
        <v>250</v>
      </c>
      <c r="F1420">
        <v>810</v>
      </c>
      <c r="G1420">
        <v>0.64930555555555558</v>
      </c>
      <c r="H1420">
        <v>0.78125</v>
      </c>
      <c r="I1420">
        <v>45</v>
      </c>
      <c r="J1420">
        <v>32</v>
      </c>
      <c r="K1420">
        <v>13</v>
      </c>
      <c r="L1420">
        <v>71.111111111111114</v>
      </c>
      <c r="M1420" s="1" t="e">
        <f>VLOOKUP(Tabla18[[#This Row],[COD]],Circuitos[],2,0)</f>
        <v>#N/A</v>
      </c>
    </row>
    <row r="1421" spans="1:13">
      <c r="A1421" s="9" t="str">
        <f>Tabla18[[#This Row],[DIA]]&amp;"-"&amp;Tabla18[[#This Row],[NUM]]</f>
        <v>45846-1302</v>
      </c>
      <c r="B1421">
        <v>45846</v>
      </c>
      <c r="C1421" t="s">
        <v>22</v>
      </c>
      <c r="D1421" t="s">
        <v>147</v>
      </c>
      <c r="E1421" t="s">
        <v>181</v>
      </c>
      <c r="F1421">
        <v>1302</v>
      </c>
      <c r="G1421">
        <v>0.50347222222222221</v>
      </c>
      <c r="H1421">
        <v>0.70486111111111116</v>
      </c>
      <c r="I1421">
        <v>12</v>
      </c>
      <c r="J1421">
        <v>0</v>
      </c>
      <c r="K1421">
        <v>12</v>
      </c>
      <c r="L1421">
        <v>0</v>
      </c>
      <c r="M1421" s="1" t="e">
        <f>VLOOKUP(Tabla18[[#This Row],[COD]],Circuitos[],2,0)</f>
        <v>#N/A</v>
      </c>
    </row>
    <row r="1422" spans="1:13">
      <c r="A1422" s="9" t="str">
        <f>Tabla18[[#This Row],[DIA]]&amp;"-"&amp;Tabla18[[#This Row],[NUM]]</f>
        <v>45846-763</v>
      </c>
      <c r="B1422">
        <v>45846</v>
      </c>
      <c r="C1422" t="s">
        <v>22</v>
      </c>
      <c r="D1422" t="s">
        <v>236</v>
      </c>
      <c r="E1422" t="s">
        <v>278</v>
      </c>
      <c r="F1422">
        <v>763</v>
      </c>
      <c r="G1422">
        <v>0.67708333333333337</v>
      </c>
      <c r="H1422">
        <v>0.78819444444444442</v>
      </c>
      <c r="I1422">
        <v>45</v>
      </c>
      <c r="J1422">
        <v>6</v>
      </c>
      <c r="K1422">
        <v>39</v>
      </c>
      <c r="L1422">
        <v>13.333333333333334</v>
      </c>
      <c r="M1422" s="1" t="str">
        <f>VLOOKUP(Tabla18[[#This Row],[COD]],Circuitos[],2,0)</f>
        <v>Gran Tour de Ciudades Imperiales I y II (PRG-&gt;BUD)</v>
      </c>
    </row>
    <row r="1423" spans="1:13">
      <c r="A1423" s="9" t="str">
        <f>Tabla18[[#This Row],[DIA]]&amp;"-"&amp;Tabla18[[#This Row],[NUM]]</f>
        <v>45847-2333</v>
      </c>
      <c r="B1423">
        <v>45847</v>
      </c>
      <c r="C1423" t="s">
        <v>185</v>
      </c>
      <c r="D1423" t="s">
        <v>147</v>
      </c>
      <c r="E1423" t="s">
        <v>181</v>
      </c>
      <c r="F1423">
        <v>2333</v>
      </c>
      <c r="G1423">
        <v>0.79513888888888884</v>
      </c>
      <c r="H1423">
        <v>0.85763888888888884</v>
      </c>
      <c r="I1423">
        <v>40</v>
      </c>
      <c r="J1423">
        <v>6</v>
      </c>
      <c r="K1423">
        <v>34</v>
      </c>
      <c r="L1423">
        <v>15</v>
      </c>
      <c r="M1423" s="1" t="e">
        <f>VLOOKUP(Tabla18[[#This Row],[COD]],Circuitos[],2,0)</f>
        <v>#N/A</v>
      </c>
    </row>
    <row r="1424" spans="1:13">
      <c r="A1424" s="9" t="str">
        <f>Tabla18[[#This Row],[DIA]]&amp;"-"&amp;Tabla18[[#This Row],[NUM]]</f>
        <v>45847-847</v>
      </c>
      <c r="B1424">
        <v>45847</v>
      </c>
      <c r="C1424" t="s">
        <v>103</v>
      </c>
      <c r="D1424" t="s">
        <v>495</v>
      </c>
      <c r="E1424" t="s">
        <v>482</v>
      </c>
      <c r="F1424">
        <v>847</v>
      </c>
      <c r="G1424">
        <v>0.34375</v>
      </c>
      <c r="H1424">
        <v>0.57291666666666663</v>
      </c>
      <c r="I1424">
        <v>20</v>
      </c>
      <c r="J1424">
        <v>0</v>
      </c>
      <c r="K1424">
        <v>20</v>
      </c>
      <c r="L1424">
        <v>0</v>
      </c>
      <c r="M1424" s="1" t="str">
        <f>VLOOKUP(Tabla18[[#This Row],[COD]],Circuitos[],2,0)</f>
        <v>Lo Mejor de Sudáfrica</v>
      </c>
    </row>
    <row r="1425" spans="1:13">
      <c r="A1425" s="9" t="str">
        <f>Tabla18[[#This Row],[DIA]]&amp;"-"&amp;Tabla18[[#This Row],[NUM]]</f>
        <v>45847-8055</v>
      </c>
      <c r="B1425">
        <v>45847</v>
      </c>
      <c r="C1425" t="s">
        <v>175</v>
      </c>
      <c r="D1425" t="s">
        <v>173</v>
      </c>
      <c r="E1425" t="s">
        <v>257</v>
      </c>
      <c r="F1425">
        <v>8055</v>
      </c>
      <c r="G1425">
        <v>0.5625</v>
      </c>
      <c r="H1425">
        <v>0.61458333333333337</v>
      </c>
      <c r="I1425">
        <v>10</v>
      </c>
      <c r="J1425">
        <v>0</v>
      </c>
      <c r="K1425">
        <v>10</v>
      </c>
      <c r="L1425">
        <v>0</v>
      </c>
      <c r="M1425" s="1" t="e">
        <f>VLOOKUP(Tabla18[[#This Row],[COD]],Circuitos[],2,0)</f>
        <v>#N/A</v>
      </c>
    </row>
    <row r="1426" spans="1:13">
      <c r="A1426" s="9" t="str">
        <f>Tabla18[[#This Row],[DIA]]&amp;"-"&amp;Tabla18[[#This Row],[NUM]]</f>
        <v>45847-678</v>
      </c>
      <c r="B1426">
        <v>45847</v>
      </c>
      <c r="C1426" t="s">
        <v>310</v>
      </c>
      <c r="D1426" t="s">
        <v>13</v>
      </c>
      <c r="E1426" t="s">
        <v>250</v>
      </c>
      <c r="F1426">
        <v>678</v>
      </c>
      <c r="G1426">
        <v>0.5</v>
      </c>
      <c r="H1426">
        <v>0.61111111111111116</v>
      </c>
      <c r="I1426">
        <v>50</v>
      </c>
      <c r="J1426">
        <v>0</v>
      </c>
      <c r="K1426">
        <v>50</v>
      </c>
      <c r="L1426">
        <v>0</v>
      </c>
      <c r="M1426" s="1" t="e">
        <f>VLOOKUP(Tabla18[[#This Row],[COD]],Circuitos[],2,0)</f>
        <v>#N/A</v>
      </c>
    </row>
    <row r="1427" spans="1:13">
      <c r="A1427" s="9" t="str">
        <f>Tabla18[[#This Row],[DIA]]&amp;"-"&amp;Tabla18[[#This Row],[NUM]]</f>
        <v>45849-2333</v>
      </c>
      <c r="B1427">
        <v>45849</v>
      </c>
      <c r="C1427" t="s">
        <v>185</v>
      </c>
      <c r="D1427" t="s">
        <v>147</v>
      </c>
      <c r="E1427" t="s">
        <v>181</v>
      </c>
      <c r="F1427">
        <v>2333</v>
      </c>
      <c r="G1427">
        <v>0.79513888888888884</v>
      </c>
      <c r="H1427">
        <v>0.85763888888888884</v>
      </c>
      <c r="I1427">
        <v>40</v>
      </c>
      <c r="J1427">
        <v>2</v>
      </c>
      <c r="K1427">
        <v>38</v>
      </c>
      <c r="L1427">
        <v>5</v>
      </c>
      <c r="M1427" s="1" t="e">
        <f>VLOOKUP(Tabla18[[#This Row],[COD]],Circuitos[],2,0)</f>
        <v>#N/A</v>
      </c>
    </row>
    <row r="1428" spans="1:13">
      <c r="A1428" s="9" t="str">
        <f>Tabla18[[#This Row],[DIA]]&amp;"-"&amp;Tabla18[[#This Row],[NUM]]</f>
        <v>45849-920</v>
      </c>
      <c r="B1428">
        <v>45849</v>
      </c>
      <c r="C1428" t="s">
        <v>185</v>
      </c>
      <c r="D1428" t="s">
        <v>13</v>
      </c>
      <c r="E1428" t="s">
        <v>186</v>
      </c>
      <c r="F1428">
        <v>920</v>
      </c>
      <c r="G1428">
        <v>0.63888888888888884</v>
      </c>
      <c r="H1428">
        <v>0.78125</v>
      </c>
      <c r="I1428">
        <v>30</v>
      </c>
      <c r="J1428">
        <v>0</v>
      </c>
      <c r="K1428">
        <v>30</v>
      </c>
      <c r="L1428">
        <v>0</v>
      </c>
      <c r="M1428" s="1" t="e">
        <f>VLOOKUP(Tabla18[[#This Row],[COD]],Circuitos[],2,0)</f>
        <v>#N/A</v>
      </c>
    </row>
    <row r="1429" spans="1:13">
      <c r="A1429" s="9" t="str">
        <f>Tabla18[[#This Row],[DIA]]&amp;"-"&amp;Tabla18[[#This Row],[NUM]]</f>
        <v>45849-5003</v>
      </c>
      <c r="B1429">
        <v>45849</v>
      </c>
      <c r="C1429" t="s">
        <v>175</v>
      </c>
      <c r="D1429" t="s">
        <v>173</v>
      </c>
      <c r="E1429" t="s">
        <v>174</v>
      </c>
      <c r="F1429">
        <v>5003</v>
      </c>
      <c r="G1429">
        <v>0.81597222222222221</v>
      </c>
      <c r="H1429">
        <v>0.89930555555555558</v>
      </c>
      <c r="I1429">
        <v>10</v>
      </c>
      <c r="J1429">
        <v>0</v>
      </c>
      <c r="K1429">
        <v>10</v>
      </c>
      <c r="L1429">
        <v>0</v>
      </c>
      <c r="M1429" s="1" t="e">
        <f>VLOOKUP(Tabla18[[#This Row],[COD]],Circuitos[],2,0)</f>
        <v>#N/A</v>
      </c>
    </row>
    <row r="1430" spans="1:13">
      <c r="A1430" s="9" t="str">
        <f>Tabla18[[#This Row],[DIA]]&amp;"-"&amp;Tabla18[[#This Row],[NUM]]</f>
        <v>45849-5001</v>
      </c>
      <c r="B1430">
        <v>45849</v>
      </c>
      <c r="C1430" t="s">
        <v>173</v>
      </c>
      <c r="D1430" t="s">
        <v>13</v>
      </c>
      <c r="E1430" t="s">
        <v>174</v>
      </c>
      <c r="F1430">
        <v>5001</v>
      </c>
      <c r="G1430">
        <v>0.35416666666666669</v>
      </c>
      <c r="H1430">
        <v>0.53125</v>
      </c>
      <c r="I1430">
        <v>10</v>
      </c>
      <c r="J1430">
        <v>0</v>
      </c>
      <c r="K1430">
        <v>10</v>
      </c>
      <c r="L1430">
        <v>0</v>
      </c>
      <c r="M1430" s="1" t="e">
        <f>VLOOKUP(Tabla18[[#This Row],[COD]],Circuitos[],2,0)</f>
        <v>#N/A</v>
      </c>
    </row>
    <row r="1431" spans="1:13">
      <c r="A1431" s="9" t="str">
        <f>Tabla18[[#This Row],[DIA]]&amp;"-"&amp;Tabla18[[#This Row],[NUM]]</f>
        <v>45849-921</v>
      </c>
      <c r="B1431">
        <v>45849</v>
      </c>
      <c r="C1431" t="s">
        <v>13</v>
      </c>
      <c r="D1431" t="s">
        <v>185</v>
      </c>
      <c r="E1431" t="s">
        <v>186</v>
      </c>
      <c r="F1431">
        <v>921</v>
      </c>
      <c r="G1431">
        <v>0.81597222222222221</v>
      </c>
      <c r="H1431">
        <v>2.0833333333333332E-2</v>
      </c>
      <c r="I1431">
        <v>30</v>
      </c>
      <c r="J1431">
        <v>3</v>
      </c>
      <c r="K1431">
        <v>27</v>
      </c>
      <c r="L1431">
        <v>10</v>
      </c>
      <c r="M1431" s="1" t="e">
        <f>VLOOKUP(Tabla18[[#This Row],[COD]],Circuitos[],2,0)</f>
        <v>#N/A</v>
      </c>
    </row>
    <row r="1432" spans="1:13">
      <c r="A1432" s="9" t="str">
        <f>Tabla18[[#This Row],[DIA]]&amp;"-"&amp;Tabla18[[#This Row],[NUM]]</f>
        <v>45849-5002</v>
      </c>
      <c r="B1432">
        <v>45849</v>
      </c>
      <c r="C1432" t="s">
        <v>13</v>
      </c>
      <c r="D1432" t="s">
        <v>175</v>
      </c>
      <c r="E1432" t="s">
        <v>174</v>
      </c>
      <c r="F1432">
        <v>5002</v>
      </c>
      <c r="G1432">
        <v>0.52777777777777779</v>
      </c>
      <c r="H1432">
        <v>0.77430555555555558</v>
      </c>
      <c r="I1432">
        <v>10</v>
      </c>
      <c r="J1432">
        <v>0</v>
      </c>
      <c r="K1432">
        <v>10</v>
      </c>
      <c r="L1432">
        <v>0</v>
      </c>
      <c r="M1432" s="1" t="str">
        <f>VLOOKUP(Tabla18[[#This Row],[COD]],Circuitos[],2,0)</f>
        <v>Programas de Egipto</v>
      </c>
    </row>
    <row r="1433" spans="1:13">
      <c r="A1433" s="9" t="str">
        <f>Tabla18[[#This Row],[DIA]]&amp;"-"&amp;Tabla18[[#This Row],[NUM]]</f>
        <v>45850-6001</v>
      </c>
      <c r="B1433">
        <v>45850</v>
      </c>
      <c r="C1433" t="s">
        <v>173</v>
      </c>
      <c r="D1433" t="s">
        <v>13</v>
      </c>
      <c r="E1433" t="s">
        <v>174</v>
      </c>
      <c r="F1433">
        <v>6001</v>
      </c>
      <c r="G1433">
        <v>0.37847222222222221</v>
      </c>
      <c r="H1433">
        <v>0.55902777777777779</v>
      </c>
      <c r="I1433">
        <v>10</v>
      </c>
      <c r="J1433">
        <v>0</v>
      </c>
      <c r="K1433">
        <v>10</v>
      </c>
      <c r="L1433">
        <v>0</v>
      </c>
      <c r="M1433" s="1" t="e">
        <f>VLOOKUP(Tabla18[[#This Row],[COD]],Circuitos[],2,0)</f>
        <v>#N/A</v>
      </c>
    </row>
    <row r="1434" spans="1:13">
      <c r="A1434" s="9" t="str">
        <f>Tabla18[[#This Row],[DIA]]&amp;"-"&amp;Tabla18[[#This Row],[NUM]]</f>
        <v>45850-726</v>
      </c>
      <c r="B1434">
        <v>45850</v>
      </c>
      <c r="C1434" t="s">
        <v>147</v>
      </c>
      <c r="D1434" t="s">
        <v>550</v>
      </c>
      <c r="E1434" t="s">
        <v>181</v>
      </c>
      <c r="F1434">
        <v>726</v>
      </c>
      <c r="G1434">
        <v>0.84722222222222221</v>
      </c>
      <c r="H1434">
        <v>0.25</v>
      </c>
      <c r="I1434">
        <v>15</v>
      </c>
      <c r="J1434">
        <v>0</v>
      </c>
      <c r="K1434">
        <v>15</v>
      </c>
      <c r="L1434">
        <v>0</v>
      </c>
      <c r="M1434" s="1" t="str">
        <f>VLOOKUP(Tabla18[[#This Row],[COD]],Circuitos[],2,0)</f>
        <v>Lo Mejor de Nepal</v>
      </c>
    </row>
    <row r="1435" spans="1:13">
      <c r="A1435" s="9" t="str">
        <f>Tabla18[[#This Row],[DIA]]&amp;"-"&amp;Tabla18[[#This Row],[NUM]]</f>
        <v>45850-1355</v>
      </c>
      <c r="B1435">
        <v>45850</v>
      </c>
      <c r="C1435" t="s">
        <v>13</v>
      </c>
      <c r="D1435" t="s">
        <v>392</v>
      </c>
      <c r="E1435" t="s">
        <v>250</v>
      </c>
      <c r="F1435">
        <v>1355</v>
      </c>
      <c r="G1435">
        <v>0.46527777777777779</v>
      </c>
      <c r="H1435">
        <v>0.50347222222222221</v>
      </c>
      <c r="I1435">
        <v>30</v>
      </c>
      <c r="J1435">
        <v>0</v>
      </c>
      <c r="K1435">
        <v>30</v>
      </c>
      <c r="L1435">
        <v>0</v>
      </c>
      <c r="M1435" s="1" t="e">
        <f>VLOOKUP(Tabla18[[#This Row],[COD]],Circuitos[],2,0)</f>
        <v>#N/A</v>
      </c>
    </row>
    <row r="1436" spans="1:13">
      <c r="A1436" s="9" t="str">
        <f>Tabla18[[#This Row],[DIA]]&amp;"-"&amp;Tabla18[[#This Row],[NUM]]</f>
        <v>45850-1858</v>
      </c>
      <c r="B1436">
        <v>45850</v>
      </c>
      <c r="C1436" t="s">
        <v>13</v>
      </c>
      <c r="D1436" t="s">
        <v>147</v>
      </c>
      <c r="E1436" t="s">
        <v>181</v>
      </c>
      <c r="F1436">
        <v>1858</v>
      </c>
      <c r="G1436">
        <v>0.49652777777777779</v>
      </c>
      <c r="H1436">
        <v>0.71527777777777779</v>
      </c>
      <c r="I1436">
        <v>15</v>
      </c>
      <c r="J1436">
        <v>0</v>
      </c>
      <c r="K1436">
        <v>15</v>
      </c>
      <c r="L1436">
        <v>0</v>
      </c>
      <c r="M1436" s="1" t="e">
        <f>VLOOKUP(Tabla18[[#This Row],[COD]],Circuitos[],2,0)</f>
        <v>#N/A</v>
      </c>
    </row>
    <row r="1437" spans="1:13">
      <c r="A1437" s="9" t="str">
        <f>Tabla18[[#This Row],[DIA]]&amp;"-"&amp;Tabla18[[#This Row],[NUM]]</f>
        <v>45850-6002</v>
      </c>
      <c r="B1437">
        <v>45850</v>
      </c>
      <c r="C1437" t="s">
        <v>13</v>
      </c>
      <c r="D1437" t="s">
        <v>183</v>
      </c>
      <c r="E1437" t="s">
        <v>174</v>
      </c>
      <c r="F1437">
        <v>6002</v>
      </c>
      <c r="G1437">
        <v>0.60069444444444442</v>
      </c>
      <c r="H1437">
        <v>0.85069444444444442</v>
      </c>
      <c r="I1437">
        <v>10</v>
      </c>
      <c r="J1437">
        <v>0</v>
      </c>
      <c r="K1437">
        <v>10</v>
      </c>
      <c r="L1437">
        <v>0</v>
      </c>
      <c r="M1437" s="1" t="str">
        <f>VLOOKUP(Tabla18[[#This Row],[COD]],Circuitos[],2,0)</f>
        <v>Programas de Egipto</v>
      </c>
    </row>
    <row r="1438" spans="1:13">
      <c r="A1438" s="9" t="str">
        <f>Tabla18[[#This Row],[DIA]]&amp;"-"&amp;Tabla18[[#This Row],[NUM]]</f>
        <v>45850-1852</v>
      </c>
      <c r="B1438">
        <v>45850</v>
      </c>
      <c r="C1438" t="s">
        <v>241</v>
      </c>
      <c r="D1438" t="s">
        <v>13</v>
      </c>
      <c r="E1438" t="s">
        <v>250</v>
      </c>
      <c r="F1438">
        <v>1852</v>
      </c>
      <c r="G1438">
        <v>0.54861111111111116</v>
      </c>
      <c r="H1438">
        <v>0.67361111111111116</v>
      </c>
      <c r="I1438">
        <v>30</v>
      </c>
      <c r="J1438">
        <v>0</v>
      </c>
      <c r="K1438">
        <v>30</v>
      </c>
      <c r="L1438">
        <v>0</v>
      </c>
      <c r="M1438" s="1" t="e">
        <f>VLOOKUP(Tabla18[[#This Row],[COD]],Circuitos[],2,0)</f>
        <v>#N/A</v>
      </c>
    </row>
    <row r="1439" spans="1:13">
      <c r="A1439" s="9" t="str">
        <f>Tabla18[[#This Row],[DIA]]&amp;"-"&amp;Tabla18[[#This Row],[NUM]]</f>
        <v>45851-1304</v>
      </c>
      <c r="B1439">
        <v>45851</v>
      </c>
      <c r="C1439" t="s">
        <v>33</v>
      </c>
      <c r="D1439" t="s">
        <v>147</v>
      </c>
      <c r="E1439" t="s">
        <v>181</v>
      </c>
      <c r="F1439">
        <v>1304</v>
      </c>
      <c r="G1439">
        <v>0.5</v>
      </c>
      <c r="H1439">
        <v>0.72569444444444442</v>
      </c>
      <c r="I1439">
        <v>12</v>
      </c>
      <c r="J1439">
        <v>0</v>
      </c>
      <c r="K1439">
        <v>12</v>
      </c>
      <c r="L1439">
        <v>0</v>
      </c>
      <c r="M1439" s="1" t="e">
        <f>VLOOKUP(Tabla18[[#This Row],[COD]],Circuitos[],2,0)</f>
        <v>#N/A</v>
      </c>
    </row>
    <row r="1440" spans="1:13">
      <c r="A1440" s="9" t="str">
        <f>Tabla18[[#This Row],[DIA]]&amp;"-"&amp;Tabla18[[#This Row],[NUM]]</f>
        <v>45851-75</v>
      </c>
      <c r="B1440">
        <v>45851</v>
      </c>
      <c r="C1440" t="s">
        <v>36</v>
      </c>
      <c r="D1440" t="s">
        <v>252</v>
      </c>
      <c r="E1440" t="s">
        <v>272</v>
      </c>
      <c r="F1440">
        <v>75</v>
      </c>
      <c r="G1440">
        <v>0.2638888888888889</v>
      </c>
      <c r="H1440">
        <v>0.33680555555555558</v>
      </c>
      <c r="I1440">
        <v>12</v>
      </c>
      <c r="J1440">
        <v>0</v>
      </c>
      <c r="K1440">
        <v>12</v>
      </c>
      <c r="L1440">
        <v>0</v>
      </c>
      <c r="M1440" s="1" t="e">
        <f>VLOOKUP(Tabla18[[#This Row],[COD]],Circuitos[],2,0)</f>
        <v>#N/A</v>
      </c>
    </row>
    <row r="1441" spans="1:13">
      <c r="A1441" s="9" t="str">
        <f>Tabla18[[#This Row],[DIA]]&amp;"-"&amp;Tabla18[[#This Row],[NUM]]</f>
        <v>45851-1854</v>
      </c>
      <c r="B1441">
        <v>45851</v>
      </c>
      <c r="C1441" t="s">
        <v>36</v>
      </c>
      <c r="D1441" t="s">
        <v>147</v>
      </c>
      <c r="E1441" t="s">
        <v>181</v>
      </c>
      <c r="F1441">
        <v>1854</v>
      </c>
      <c r="G1441">
        <v>0.49652777777777779</v>
      </c>
      <c r="H1441">
        <v>0.6875</v>
      </c>
      <c r="I1441">
        <v>16</v>
      </c>
      <c r="J1441">
        <v>0</v>
      </c>
      <c r="K1441">
        <v>16</v>
      </c>
      <c r="L1441">
        <v>0</v>
      </c>
      <c r="M1441" s="1" t="e">
        <f>VLOOKUP(Tabla18[[#This Row],[COD]],Circuitos[],2,0)</f>
        <v>#N/A</v>
      </c>
    </row>
    <row r="1442" spans="1:13">
      <c r="A1442" s="9" t="str">
        <f>Tabla18[[#This Row],[DIA]]&amp;"-"&amp;Tabla18[[#This Row],[NUM]]</f>
        <v>45851-438</v>
      </c>
      <c r="B1442">
        <v>45851</v>
      </c>
      <c r="C1442" t="s">
        <v>36</v>
      </c>
      <c r="D1442" t="s">
        <v>394</v>
      </c>
      <c r="E1442" t="s">
        <v>395</v>
      </c>
      <c r="F1442">
        <v>438</v>
      </c>
      <c r="G1442">
        <v>0.55902777777777779</v>
      </c>
      <c r="H1442">
        <v>0.68402777777777779</v>
      </c>
      <c r="I1442">
        <v>12</v>
      </c>
      <c r="J1442">
        <v>0</v>
      </c>
      <c r="K1442">
        <v>12</v>
      </c>
      <c r="L1442">
        <v>0</v>
      </c>
      <c r="M1442" s="1" t="e">
        <f>VLOOKUP(Tabla18[[#This Row],[COD]],Circuitos[],2,0)</f>
        <v>#N/A</v>
      </c>
    </row>
    <row r="1443" spans="1:13">
      <c r="A1443" s="9" t="str">
        <f>Tabla18[[#This Row],[DIA]]&amp;"-"&amp;Tabla18[[#This Row],[NUM]]</f>
        <v>45851-1318</v>
      </c>
      <c r="B1443">
        <v>45851</v>
      </c>
      <c r="C1443" t="s">
        <v>37</v>
      </c>
      <c r="D1443" t="s">
        <v>147</v>
      </c>
      <c r="E1443" t="s">
        <v>181</v>
      </c>
      <c r="F1443">
        <v>1318</v>
      </c>
      <c r="G1443">
        <v>0.76736111111111116</v>
      </c>
      <c r="H1443">
        <v>0.97916666666666663</v>
      </c>
      <c r="I1443">
        <v>20</v>
      </c>
      <c r="J1443">
        <v>5</v>
      </c>
      <c r="K1443">
        <v>15</v>
      </c>
      <c r="L1443">
        <v>25</v>
      </c>
      <c r="M1443" s="1" t="e">
        <f>VLOOKUP(Tabla18[[#This Row],[COD]],Circuitos[],2,0)</f>
        <v>#N/A</v>
      </c>
    </row>
    <row r="1444" spans="1:13">
      <c r="A1444" s="9" t="str">
        <f>Tabla18[[#This Row],[DIA]]&amp;"-"&amp;Tabla18[[#This Row],[NUM]]</f>
        <v>45851-787</v>
      </c>
      <c r="B1444">
        <v>45851</v>
      </c>
      <c r="C1444" t="s">
        <v>37</v>
      </c>
      <c r="D1444" t="s">
        <v>358</v>
      </c>
      <c r="E1444" t="s">
        <v>278</v>
      </c>
      <c r="F1444">
        <v>787</v>
      </c>
      <c r="G1444">
        <v>0.63194444444444442</v>
      </c>
      <c r="H1444">
        <v>0.82291666666666663</v>
      </c>
      <c r="I1444">
        <v>45</v>
      </c>
      <c r="J1444">
        <v>2</v>
      </c>
      <c r="K1444">
        <v>43</v>
      </c>
      <c r="L1444">
        <v>4.4444444444444446</v>
      </c>
      <c r="M1444" s="1" t="str">
        <f>VLOOKUP(Tabla18[[#This Row],[COD]],Circuitos[],2,0)</f>
        <v>Rumania, Transilvania, Cárpatos y Bucovina</v>
      </c>
    </row>
    <row r="1445" spans="1:13">
      <c r="A1445" s="9" t="str">
        <f>Tabla18[[#This Row],[DIA]]&amp;"-"&amp;Tabla18[[#This Row],[NUM]]</f>
        <v>45851-872</v>
      </c>
      <c r="B1445">
        <v>45851</v>
      </c>
      <c r="C1445" t="s">
        <v>223</v>
      </c>
      <c r="D1445" t="s">
        <v>13</v>
      </c>
      <c r="E1445" t="s">
        <v>250</v>
      </c>
      <c r="F1445">
        <v>872</v>
      </c>
      <c r="G1445">
        <v>0.64930555555555558</v>
      </c>
      <c r="H1445">
        <v>0.78819444444444442</v>
      </c>
      <c r="I1445">
        <v>45</v>
      </c>
      <c r="J1445">
        <v>42</v>
      </c>
      <c r="K1445">
        <v>3</v>
      </c>
      <c r="L1445">
        <v>93.333333333333329</v>
      </c>
      <c r="M1445" s="1" t="e">
        <f>VLOOKUP(Tabla18[[#This Row],[COD]],Circuitos[],2,0)</f>
        <v>#N/A</v>
      </c>
    </row>
    <row r="1446" spans="1:13">
      <c r="A1446" s="9" t="str">
        <f>Tabla18[[#This Row],[DIA]]&amp;"-"&amp;Tabla18[[#This Row],[NUM]]</f>
        <v>45851-696</v>
      </c>
      <c r="B1446">
        <v>45851</v>
      </c>
      <c r="C1446" t="s">
        <v>232</v>
      </c>
      <c r="D1446" t="s">
        <v>13</v>
      </c>
      <c r="E1446" t="s">
        <v>250</v>
      </c>
      <c r="F1446">
        <v>696</v>
      </c>
      <c r="G1446">
        <v>0.74652777777777779</v>
      </c>
      <c r="H1446">
        <v>0.87847222222222221</v>
      </c>
      <c r="I1446">
        <v>40</v>
      </c>
      <c r="J1446">
        <v>0</v>
      </c>
      <c r="K1446">
        <v>40</v>
      </c>
      <c r="L1446">
        <v>0</v>
      </c>
      <c r="M1446" s="1" t="e">
        <f>VLOOKUP(Tabla18[[#This Row],[COD]],Circuitos[],2,0)</f>
        <v>#N/A</v>
      </c>
    </row>
    <row r="1447" spans="1:13">
      <c r="A1447" s="9" t="str">
        <f>Tabla18[[#This Row],[DIA]]&amp;"-"&amp;Tabla18[[#This Row],[NUM]]</f>
        <v>45851-76</v>
      </c>
      <c r="B1447">
        <v>45851</v>
      </c>
      <c r="C1447" t="s">
        <v>252</v>
      </c>
      <c r="D1447" t="s">
        <v>36</v>
      </c>
      <c r="E1447" t="s">
        <v>272</v>
      </c>
      <c r="F1447">
        <v>76</v>
      </c>
      <c r="G1447">
        <v>0.58680555555555558</v>
      </c>
      <c r="H1447">
        <v>0.66319444444444442</v>
      </c>
      <c r="I1447">
        <v>12</v>
      </c>
      <c r="J1447">
        <v>0</v>
      </c>
      <c r="K1447">
        <v>12</v>
      </c>
      <c r="L1447">
        <v>0</v>
      </c>
      <c r="M1447" s="1" t="e">
        <f>VLOOKUP(Tabla18[[#This Row],[COD]],Circuitos[],2,0)</f>
        <v>#N/A</v>
      </c>
    </row>
    <row r="1448" spans="1:13">
      <c r="A1448" s="9" t="str">
        <f>Tabla18[[#This Row],[DIA]]&amp;"-"&amp;Tabla18[[#This Row],[NUM]]</f>
        <v>45851-60</v>
      </c>
      <c r="B1448">
        <v>45851</v>
      </c>
      <c r="C1448" t="s">
        <v>252</v>
      </c>
      <c r="D1448" t="s">
        <v>13</v>
      </c>
      <c r="E1448" t="s">
        <v>272</v>
      </c>
      <c r="F1448">
        <v>60</v>
      </c>
      <c r="G1448">
        <v>0.60763888888888884</v>
      </c>
      <c r="H1448">
        <v>0.71527777777777779</v>
      </c>
      <c r="I1448">
        <v>26</v>
      </c>
      <c r="J1448">
        <v>0</v>
      </c>
      <c r="K1448">
        <v>26</v>
      </c>
      <c r="L1448">
        <v>0</v>
      </c>
      <c r="M1448" s="1" t="e">
        <f>VLOOKUP(Tabla18[[#This Row],[COD]],Circuitos[],2,0)</f>
        <v>#N/A</v>
      </c>
    </row>
    <row r="1449" spans="1:13">
      <c r="A1449" s="9" t="str">
        <f>Tabla18[[#This Row],[DIA]]&amp;"-"&amp;Tabla18[[#This Row],[NUM]]</f>
        <v>45851-582</v>
      </c>
      <c r="B1449">
        <v>45851</v>
      </c>
      <c r="C1449" t="s">
        <v>252</v>
      </c>
      <c r="D1449" t="s">
        <v>336</v>
      </c>
      <c r="E1449" t="s">
        <v>272</v>
      </c>
      <c r="F1449">
        <v>582</v>
      </c>
      <c r="G1449">
        <v>0.38541666666666669</v>
      </c>
      <c r="H1449">
        <v>0.44444444444444442</v>
      </c>
      <c r="I1449">
        <v>38</v>
      </c>
      <c r="J1449">
        <v>0</v>
      </c>
      <c r="K1449">
        <v>38</v>
      </c>
      <c r="L1449">
        <v>0</v>
      </c>
      <c r="M1449" s="1" t="e">
        <f>VLOOKUP(Tabla18[[#This Row],[COD]],Circuitos[],2,0)</f>
        <v>#N/A</v>
      </c>
    </row>
    <row r="1450" spans="1:13">
      <c r="A1450" s="9" t="str">
        <f>Tabla18[[#This Row],[DIA]]&amp;"-"&amp;Tabla18[[#This Row],[NUM]]</f>
        <v>45851-1305</v>
      </c>
      <c r="B1450">
        <v>45851</v>
      </c>
      <c r="C1450" t="s">
        <v>147</v>
      </c>
      <c r="D1450" t="s">
        <v>33</v>
      </c>
      <c r="E1450" t="s">
        <v>181</v>
      </c>
      <c r="F1450">
        <v>1305</v>
      </c>
      <c r="G1450">
        <v>0.55208333333333337</v>
      </c>
      <c r="H1450">
        <v>0.70833333333333337</v>
      </c>
      <c r="I1450">
        <v>12</v>
      </c>
      <c r="J1450">
        <v>0</v>
      </c>
      <c r="K1450">
        <v>12</v>
      </c>
      <c r="L1450">
        <v>0</v>
      </c>
      <c r="M1450" s="1" t="e">
        <f>VLOOKUP(Tabla18[[#This Row],[COD]],Circuitos[],2,0)</f>
        <v>#N/A</v>
      </c>
    </row>
    <row r="1451" spans="1:13">
      <c r="A1451" s="9" t="str">
        <f>Tabla18[[#This Row],[DIA]]&amp;"-"&amp;Tabla18[[#This Row],[NUM]]</f>
        <v>45851-2020</v>
      </c>
      <c r="B1451">
        <v>45851</v>
      </c>
      <c r="C1451" t="s">
        <v>147</v>
      </c>
      <c r="D1451" t="s">
        <v>180</v>
      </c>
      <c r="E1451" t="s">
        <v>181</v>
      </c>
      <c r="F1451">
        <v>2020</v>
      </c>
      <c r="G1451">
        <v>0.76736111111111116</v>
      </c>
      <c r="H1451">
        <v>0.82986111111111116</v>
      </c>
      <c r="I1451">
        <v>58</v>
      </c>
      <c r="J1451">
        <v>0</v>
      </c>
      <c r="K1451">
        <v>58</v>
      </c>
      <c r="L1451">
        <v>0</v>
      </c>
      <c r="M1451" s="1" t="e">
        <f>VLOOKUP(Tabla18[[#This Row],[COD]],Circuitos[],2,0)</f>
        <v>#N/A</v>
      </c>
    </row>
    <row r="1452" spans="1:13">
      <c r="A1452" s="9" t="str">
        <f>Tabla18[[#This Row],[DIA]]&amp;"-"&amp;Tabla18[[#This Row],[NUM]]</f>
        <v>45851-2022</v>
      </c>
      <c r="B1452">
        <v>45851</v>
      </c>
      <c r="C1452" t="s">
        <v>147</v>
      </c>
      <c r="D1452" t="s">
        <v>180</v>
      </c>
      <c r="E1452" t="s">
        <v>181</v>
      </c>
      <c r="F1452">
        <v>2022</v>
      </c>
      <c r="G1452">
        <v>0.83680555555555558</v>
      </c>
      <c r="H1452">
        <v>0.90277777777777779</v>
      </c>
      <c r="I1452">
        <v>12</v>
      </c>
      <c r="J1452">
        <v>0</v>
      </c>
      <c r="K1452">
        <v>12</v>
      </c>
      <c r="L1452">
        <v>0</v>
      </c>
      <c r="M1452" s="1" t="e">
        <f>VLOOKUP(Tabla18[[#This Row],[COD]],Circuitos[],2,0)</f>
        <v>#N/A</v>
      </c>
    </row>
    <row r="1453" spans="1:13">
      <c r="A1453" s="9" t="str">
        <f>Tabla18[[#This Row],[DIA]]&amp;"-"&amp;Tabla18[[#This Row],[NUM]]</f>
        <v>45851-1855</v>
      </c>
      <c r="B1453">
        <v>45851</v>
      </c>
      <c r="C1453" t="s">
        <v>147</v>
      </c>
      <c r="D1453" t="s">
        <v>36</v>
      </c>
      <c r="E1453" t="s">
        <v>181</v>
      </c>
      <c r="F1453">
        <v>1855</v>
      </c>
      <c r="G1453">
        <v>0.59722222222222221</v>
      </c>
      <c r="H1453">
        <v>0.71180555555555558</v>
      </c>
      <c r="I1453">
        <v>16</v>
      </c>
      <c r="J1453">
        <v>2</v>
      </c>
      <c r="K1453">
        <v>14</v>
      </c>
      <c r="L1453">
        <v>12.5</v>
      </c>
      <c r="M1453" s="1" t="e">
        <f>VLOOKUP(Tabla18[[#This Row],[COD]],Circuitos[],2,0)</f>
        <v>#N/A</v>
      </c>
    </row>
    <row r="1454" spans="1:13">
      <c r="A1454" s="9" t="str">
        <f>Tabla18[[#This Row],[DIA]]&amp;"-"&amp;Tabla18[[#This Row],[NUM]]</f>
        <v>45851-1317</v>
      </c>
      <c r="B1454">
        <v>45851</v>
      </c>
      <c r="C1454" t="s">
        <v>147</v>
      </c>
      <c r="D1454" t="s">
        <v>37</v>
      </c>
      <c r="E1454" t="s">
        <v>181</v>
      </c>
      <c r="F1454">
        <v>1317</v>
      </c>
      <c r="G1454">
        <v>0.58680555555555558</v>
      </c>
      <c r="H1454">
        <v>0.72569444444444442</v>
      </c>
      <c r="I1454">
        <v>20</v>
      </c>
      <c r="J1454">
        <v>6</v>
      </c>
      <c r="K1454">
        <v>14</v>
      </c>
      <c r="L1454">
        <v>30</v>
      </c>
      <c r="M1454" s="1" t="e">
        <f>VLOOKUP(Tabla18[[#This Row],[COD]],Circuitos[],2,0)</f>
        <v>#N/A</v>
      </c>
    </row>
    <row r="1455" spans="1:13">
      <c r="A1455" s="9" t="str">
        <f>Tabla18[[#This Row],[DIA]]&amp;"-"&amp;Tabla18[[#This Row],[NUM]]</f>
        <v>45851-1859</v>
      </c>
      <c r="B1455">
        <v>45851</v>
      </c>
      <c r="C1455" t="s">
        <v>147</v>
      </c>
      <c r="D1455" t="s">
        <v>13</v>
      </c>
      <c r="E1455" t="s">
        <v>181</v>
      </c>
      <c r="F1455">
        <v>1859</v>
      </c>
      <c r="G1455">
        <v>0.55208333333333337</v>
      </c>
      <c r="H1455">
        <v>0.70138888888888884</v>
      </c>
      <c r="I1455">
        <v>30</v>
      </c>
      <c r="J1455">
        <v>0</v>
      </c>
      <c r="K1455">
        <v>30</v>
      </c>
      <c r="L1455">
        <v>0</v>
      </c>
      <c r="M1455" s="1" t="e">
        <f>VLOOKUP(Tabla18[[#This Row],[COD]],Circuitos[],2,0)</f>
        <v>#N/A</v>
      </c>
    </row>
    <row r="1456" spans="1:13">
      <c r="A1456" s="9" t="str">
        <f>Tabla18[[#This Row],[DIA]]&amp;"-"&amp;Tabla18[[#This Row],[NUM]]</f>
        <v>45851-1313</v>
      </c>
      <c r="B1456">
        <v>45851</v>
      </c>
      <c r="C1456" t="s">
        <v>147</v>
      </c>
      <c r="D1456" t="s">
        <v>22</v>
      </c>
      <c r="E1456" t="s">
        <v>181</v>
      </c>
      <c r="F1456">
        <v>1313</v>
      </c>
      <c r="G1456">
        <v>0.59375</v>
      </c>
      <c r="H1456">
        <v>0.72569444444444442</v>
      </c>
      <c r="I1456">
        <v>12</v>
      </c>
      <c r="J1456">
        <v>0</v>
      </c>
      <c r="K1456">
        <v>12</v>
      </c>
      <c r="L1456">
        <v>0</v>
      </c>
      <c r="M1456" s="1" t="e">
        <f>VLOOKUP(Tabla18[[#This Row],[COD]],Circuitos[],2,0)</f>
        <v>#N/A</v>
      </c>
    </row>
    <row r="1457" spans="1:13">
      <c r="A1457" s="9" t="str">
        <f>Tabla18[[#This Row],[DIA]]&amp;"-"&amp;Tabla18[[#This Row],[NUM]]</f>
        <v>45851-871</v>
      </c>
      <c r="B1457">
        <v>45851</v>
      </c>
      <c r="C1457" t="s">
        <v>13</v>
      </c>
      <c r="D1457" t="s">
        <v>223</v>
      </c>
      <c r="E1457" t="s">
        <v>250</v>
      </c>
      <c r="F1457">
        <v>871</v>
      </c>
      <c r="G1457">
        <v>0.48958333333333331</v>
      </c>
      <c r="H1457">
        <v>0.62152777777777779</v>
      </c>
      <c r="I1457">
        <v>45</v>
      </c>
      <c r="J1457">
        <v>0</v>
      </c>
      <c r="K1457">
        <v>45</v>
      </c>
      <c r="L1457">
        <v>0</v>
      </c>
      <c r="M1457" s="1" t="e">
        <f>VLOOKUP(Tabla18[[#This Row],[COD]],Circuitos[],2,0)</f>
        <v>#N/A</v>
      </c>
    </row>
    <row r="1458" spans="1:13">
      <c r="A1458" s="9" t="str">
        <f>Tabla18[[#This Row],[DIA]]&amp;"-"&amp;Tabla18[[#This Row],[NUM]]</f>
        <v>45851-59</v>
      </c>
      <c r="B1458">
        <v>45851</v>
      </c>
      <c r="C1458" t="s">
        <v>13</v>
      </c>
      <c r="D1458" t="s">
        <v>252</v>
      </c>
      <c r="E1458" t="s">
        <v>272</v>
      </c>
      <c r="F1458">
        <v>59</v>
      </c>
      <c r="G1458">
        <v>0.24305555555555555</v>
      </c>
      <c r="H1458">
        <v>0.34375</v>
      </c>
      <c r="I1458">
        <v>26</v>
      </c>
      <c r="J1458">
        <v>0</v>
      </c>
      <c r="K1458">
        <v>26</v>
      </c>
      <c r="L1458">
        <v>0</v>
      </c>
      <c r="M1458" s="1" t="e">
        <f>VLOOKUP(Tabla18[[#This Row],[COD]],Circuitos[],2,0)</f>
        <v>#N/A</v>
      </c>
    </row>
    <row r="1459" spans="1:13">
      <c r="A1459" s="9" t="str">
        <f>Tabla18[[#This Row],[DIA]]&amp;"-"&amp;Tabla18[[#This Row],[NUM]]</f>
        <v>45851-1858</v>
      </c>
      <c r="B1459">
        <v>45851</v>
      </c>
      <c r="C1459" t="s">
        <v>13</v>
      </c>
      <c r="D1459" t="s">
        <v>147</v>
      </c>
      <c r="E1459" t="s">
        <v>181</v>
      </c>
      <c r="F1459">
        <v>1858</v>
      </c>
      <c r="G1459">
        <v>0.49652777777777779</v>
      </c>
      <c r="H1459">
        <v>0.71527777777777779</v>
      </c>
      <c r="I1459">
        <v>30</v>
      </c>
      <c r="J1459">
        <v>0</v>
      </c>
      <c r="K1459">
        <v>30</v>
      </c>
      <c r="L1459">
        <v>0</v>
      </c>
      <c r="M1459" s="1" t="e">
        <f>VLOOKUP(Tabla18[[#This Row],[COD]],Circuitos[],2,0)</f>
        <v>#N/A</v>
      </c>
    </row>
    <row r="1460" spans="1:13">
      <c r="A1460" s="9" t="str">
        <f>Tabla18[[#This Row],[DIA]]&amp;"-"&amp;Tabla18[[#This Row],[NUM]]</f>
        <v>45851-5113</v>
      </c>
      <c r="B1460">
        <v>45851</v>
      </c>
      <c r="C1460" t="s">
        <v>13</v>
      </c>
      <c r="D1460" t="s">
        <v>424</v>
      </c>
      <c r="E1460" t="s">
        <v>549</v>
      </c>
      <c r="F1460">
        <v>5113</v>
      </c>
      <c r="G1460">
        <v>0.33333333333333331</v>
      </c>
      <c r="H1460">
        <v>0.40972222222222221</v>
      </c>
      <c r="I1460">
        <v>189</v>
      </c>
      <c r="J1460">
        <v>27</v>
      </c>
      <c r="K1460">
        <v>162</v>
      </c>
      <c r="L1460">
        <v>14.285714285714286</v>
      </c>
      <c r="M1460" s="1" t="str">
        <f>VLOOKUP(Tabla18[[#This Row],[COD]],Circuitos[],2,0)</f>
        <v>Alsacia, Selva Negra y el Rin / Bellezas de Suiza</v>
      </c>
    </row>
    <row r="1461" spans="1:13">
      <c r="A1461" s="9" t="str">
        <f>Tabla18[[#This Row],[DIA]]&amp;"-"&amp;Tabla18[[#This Row],[NUM]]</f>
        <v>45851-1803</v>
      </c>
      <c r="B1461">
        <v>45851</v>
      </c>
      <c r="C1461" t="s">
        <v>13</v>
      </c>
      <c r="D1461" t="s">
        <v>196</v>
      </c>
      <c r="E1461" t="s">
        <v>193</v>
      </c>
      <c r="F1461">
        <v>1803</v>
      </c>
      <c r="G1461">
        <v>0.64236111111111116</v>
      </c>
      <c r="H1461">
        <v>0.74652777777777779</v>
      </c>
      <c r="I1461">
        <v>20</v>
      </c>
      <c r="J1461">
        <v>0</v>
      </c>
      <c r="K1461">
        <v>20</v>
      </c>
      <c r="L1461">
        <v>0</v>
      </c>
      <c r="M1461" s="1" t="e">
        <f>VLOOKUP(Tabla18[[#This Row],[COD]],Circuitos[],2,0)</f>
        <v>#N/A</v>
      </c>
    </row>
    <row r="1462" spans="1:13">
      <c r="A1462" s="9" t="str">
        <f>Tabla18[[#This Row],[DIA]]&amp;"-"&amp;Tabla18[[#This Row],[NUM]]</f>
        <v>45851-416</v>
      </c>
      <c r="B1462">
        <v>45851</v>
      </c>
      <c r="C1462" t="s">
        <v>13</v>
      </c>
      <c r="D1462" t="s">
        <v>358</v>
      </c>
      <c r="E1462" t="s">
        <v>528</v>
      </c>
      <c r="F1462">
        <v>416</v>
      </c>
      <c r="G1462">
        <v>0.51736111111111116</v>
      </c>
      <c r="H1462">
        <v>0.71875</v>
      </c>
      <c r="I1462">
        <v>36</v>
      </c>
      <c r="J1462">
        <v>12</v>
      </c>
      <c r="K1462">
        <v>24</v>
      </c>
      <c r="L1462">
        <v>33.333333333333336</v>
      </c>
      <c r="M1462" s="1" t="e">
        <f>VLOOKUP(Tabla18[[#This Row],[COD]],Circuitos[],2,0)</f>
        <v>#N/A</v>
      </c>
    </row>
    <row r="1463" spans="1:13">
      <c r="A1463" s="9" t="str">
        <f>Tabla18[[#This Row],[DIA]]&amp;"-"&amp;Tabla18[[#This Row],[NUM]]</f>
        <v>45851-5117</v>
      </c>
      <c r="B1463">
        <v>45851</v>
      </c>
      <c r="C1463" t="s">
        <v>13</v>
      </c>
      <c r="D1463" t="s">
        <v>301</v>
      </c>
      <c r="E1463" t="s">
        <v>549</v>
      </c>
      <c r="F1463">
        <v>5117</v>
      </c>
      <c r="G1463">
        <v>0.54861111111111116</v>
      </c>
      <c r="H1463">
        <v>0.75</v>
      </c>
      <c r="I1463">
        <v>189</v>
      </c>
      <c r="J1463">
        <v>62</v>
      </c>
      <c r="K1463">
        <v>127</v>
      </c>
      <c r="L1463">
        <v>32.804232804232804</v>
      </c>
      <c r="M1463" s="1" t="str">
        <f>VLOOKUP(Tabla18[[#This Row],[COD]],Circuitos[],2,0)</f>
        <v>Joyas del Báltico II / Bellezas del Báltico II</v>
      </c>
    </row>
    <row r="1464" spans="1:13">
      <c r="A1464" s="9" t="str">
        <f>Tabla18[[#This Row],[DIA]]&amp;"-"&amp;Tabla18[[#This Row],[NUM]]</f>
        <v>45851-434</v>
      </c>
      <c r="B1464">
        <v>45851</v>
      </c>
      <c r="C1464" t="s">
        <v>13</v>
      </c>
      <c r="D1464" t="s">
        <v>394</v>
      </c>
      <c r="E1464" t="s">
        <v>395</v>
      </c>
      <c r="F1464">
        <v>434</v>
      </c>
      <c r="G1464">
        <v>0.64583333333333337</v>
      </c>
      <c r="H1464">
        <v>0.79513888888888884</v>
      </c>
      <c r="I1464">
        <v>35</v>
      </c>
      <c r="J1464">
        <v>7</v>
      </c>
      <c r="K1464">
        <v>28</v>
      </c>
      <c r="L1464">
        <v>20</v>
      </c>
      <c r="M1464" s="1" t="e">
        <f>VLOOKUP(Tabla18[[#This Row],[COD]],Circuitos[],2,0)</f>
        <v>#N/A</v>
      </c>
    </row>
    <row r="1465" spans="1:13">
      <c r="A1465" s="9" t="str">
        <f>Tabla18[[#This Row],[DIA]]&amp;"-"&amp;Tabla18[[#This Row],[NUM]]</f>
        <v>45851-5114</v>
      </c>
      <c r="B1465">
        <v>45851</v>
      </c>
      <c r="C1465" t="s">
        <v>424</v>
      </c>
      <c r="D1465" t="s">
        <v>13</v>
      </c>
      <c r="E1465" t="s">
        <v>549</v>
      </c>
      <c r="F1465">
        <v>5114</v>
      </c>
      <c r="G1465">
        <v>0.44444444444444442</v>
      </c>
      <c r="H1465">
        <v>0.51388888888888884</v>
      </c>
      <c r="I1465">
        <v>189</v>
      </c>
      <c r="J1465">
        <v>79</v>
      </c>
      <c r="K1465">
        <v>110</v>
      </c>
      <c r="L1465">
        <v>41.798941798941797</v>
      </c>
      <c r="M1465" s="1" t="e">
        <f>VLOOKUP(Tabla18[[#This Row],[COD]],Circuitos[],2,0)</f>
        <v>#N/A</v>
      </c>
    </row>
    <row r="1466" spans="1:13">
      <c r="A1466" s="9" t="str">
        <f>Tabla18[[#This Row],[DIA]]&amp;"-"&amp;Tabla18[[#This Row],[NUM]]</f>
        <v>45851-1804</v>
      </c>
      <c r="B1466">
        <v>45851</v>
      </c>
      <c r="C1466" t="s">
        <v>196</v>
      </c>
      <c r="D1466" t="s">
        <v>13</v>
      </c>
      <c r="E1466" t="s">
        <v>193</v>
      </c>
      <c r="F1466">
        <v>1804</v>
      </c>
      <c r="G1466">
        <v>0.61805555555555558</v>
      </c>
      <c r="H1466">
        <v>0.73263888888888884</v>
      </c>
      <c r="I1466">
        <v>20</v>
      </c>
      <c r="J1466">
        <v>0</v>
      </c>
      <c r="K1466">
        <v>20</v>
      </c>
      <c r="L1466">
        <v>0</v>
      </c>
      <c r="M1466" s="1" t="e">
        <f>VLOOKUP(Tabla18[[#This Row],[COD]],Circuitos[],2,0)</f>
        <v>#N/A</v>
      </c>
    </row>
    <row r="1467" spans="1:13">
      <c r="A1467" s="9" t="str">
        <f>Tabla18[[#This Row],[DIA]]&amp;"-"&amp;Tabla18[[#This Row],[NUM]]</f>
        <v>45851-572</v>
      </c>
      <c r="B1467">
        <v>45851</v>
      </c>
      <c r="C1467" t="s">
        <v>346</v>
      </c>
      <c r="D1467" t="s">
        <v>13</v>
      </c>
      <c r="E1467" t="s">
        <v>250</v>
      </c>
      <c r="F1467">
        <v>572</v>
      </c>
      <c r="G1467">
        <v>0.52777777777777779</v>
      </c>
      <c r="H1467">
        <v>0.61458333333333337</v>
      </c>
      <c r="I1467">
        <v>45</v>
      </c>
      <c r="J1467">
        <v>0</v>
      </c>
      <c r="K1467">
        <v>45</v>
      </c>
      <c r="L1467">
        <v>0</v>
      </c>
      <c r="M1467" s="1" t="e">
        <f>VLOOKUP(Tabla18[[#This Row],[COD]],Circuitos[],2,0)</f>
        <v>#N/A</v>
      </c>
    </row>
    <row r="1468" spans="1:13">
      <c r="A1468" s="9" t="str">
        <f>Tabla18[[#This Row],[DIA]]&amp;"-"&amp;Tabla18[[#This Row],[NUM]]</f>
        <v>45851-572</v>
      </c>
      <c r="B1468">
        <v>45851</v>
      </c>
      <c r="C1468" t="s">
        <v>346</v>
      </c>
      <c r="D1468" t="s">
        <v>13</v>
      </c>
      <c r="E1468" t="s">
        <v>250</v>
      </c>
      <c r="F1468">
        <v>572</v>
      </c>
      <c r="G1468">
        <v>0.53125</v>
      </c>
      <c r="H1468">
        <v>0.61805555555555558</v>
      </c>
      <c r="I1468">
        <v>30</v>
      </c>
      <c r="J1468">
        <v>3</v>
      </c>
      <c r="K1468">
        <v>27</v>
      </c>
      <c r="L1468">
        <v>10</v>
      </c>
      <c r="M1468" s="1" t="e">
        <f>VLOOKUP(Tabla18[[#This Row],[COD]],Circuitos[],2,0)</f>
        <v>#N/A</v>
      </c>
    </row>
    <row r="1469" spans="1:13">
      <c r="A1469" s="9" t="str">
        <f>Tabla18[[#This Row],[DIA]]&amp;"-"&amp;Tabla18[[#This Row],[NUM]]</f>
        <v>45851-574</v>
      </c>
      <c r="B1469">
        <v>45851</v>
      </c>
      <c r="C1469" t="s">
        <v>346</v>
      </c>
      <c r="D1469" t="s">
        <v>13</v>
      </c>
      <c r="E1469" t="s">
        <v>250</v>
      </c>
      <c r="F1469">
        <v>574</v>
      </c>
      <c r="G1469">
        <v>0.59722222222222221</v>
      </c>
      <c r="H1469">
        <v>0.68402777777777779</v>
      </c>
      <c r="I1469">
        <v>45</v>
      </c>
      <c r="J1469">
        <v>23</v>
      </c>
      <c r="K1469">
        <v>22</v>
      </c>
      <c r="L1469">
        <v>51.111111111111114</v>
      </c>
      <c r="M1469" s="1" t="e">
        <f>VLOOKUP(Tabla18[[#This Row],[COD]],Circuitos[],2,0)</f>
        <v>#N/A</v>
      </c>
    </row>
    <row r="1470" spans="1:13">
      <c r="A1470" s="9" t="str">
        <f>Tabla18[[#This Row],[DIA]]&amp;"-"&amp;Tabla18[[#This Row],[NUM]]</f>
        <v>45851-415</v>
      </c>
      <c r="B1470">
        <v>45851</v>
      </c>
      <c r="C1470" t="s">
        <v>358</v>
      </c>
      <c r="D1470" t="s">
        <v>13</v>
      </c>
      <c r="E1470" t="s">
        <v>528</v>
      </c>
      <c r="F1470">
        <v>415</v>
      </c>
      <c r="G1470">
        <v>0.34722222222222221</v>
      </c>
      <c r="H1470">
        <v>0.47569444444444442</v>
      </c>
      <c r="I1470">
        <v>36</v>
      </c>
      <c r="J1470">
        <v>3</v>
      </c>
      <c r="K1470">
        <v>33</v>
      </c>
      <c r="L1470">
        <v>8.3333333333333339</v>
      </c>
      <c r="M1470" s="1" t="e">
        <f>VLOOKUP(Tabla18[[#This Row],[COD]],Circuitos[],2,0)</f>
        <v>#N/A</v>
      </c>
    </row>
    <row r="1471" spans="1:13">
      <c r="A1471" s="9" t="str">
        <f>Tabla18[[#This Row],[DIA]]&amp;"-"&amp;Tabla18[[#This Row],[NUM]]</f>
        <v>45851-788</v>
      </c>
      <c r="B1471">
        <v>45851</v>
      </c>
      <c r="C1471" t="s">
        <v>358</v>
      </c>
      <c r="D1471" t="s">
        <v>13</v>
      </c>
      <c r="E1471" t="s">
        <v>278</v>
      </c>
      <c r="F1471">
        <v>788</v>
      </c>
      <c r="G1471">
        <v>0.86458333333333337</v>
      </c>
      <c r="H1471">
        <v>0.98958333333333337</v>
      </c>
      <c r="I1471">
        <v>45</v>
      </c>
      <c r="J1471">
        <v>6</v>
      </c>
      <c r="K1471">
        <v>39</v>
      </c>
      <c r="L1471">
        <v>13.333333333333334</v>
      </c>
      <c r="M1471" s="1" t="e">
        <f>VLOOKUP(Tabla18[[#This Row],[COD]],Circuitos[],2,0)</f>
        <v>#N/A</v>
      </c>
    </row>
    <row r="1472" spans="1:13">
      <c r="A1472" s="9" t="str">
        <f>Tabla18[[#This Row],[DIA]]&amp;"-"&amp;Tabla18[[#This Row],[NUM]]</f>
        <v>45851-808</v>
      </c>
      <c r="B1472">
        <v>45851</v>
      </c>
      <c r="C1472" t="s">
        <v>236</v>
      </c>
      <c r="D1472" t="s">
        <v>13</v>
      </c>
      <c r="E1472" t="s">
        <v>250</v>
      </c>
      <c r="F1472">
        <v>808</v>
      </c>
      <c r="G1472">
        <v>0.51736111111111116</v>
      </c>
      <c r="H1472">
        <v>0.64930555555555558</v>
      </c>
      <c r="I1472">
        <v>45</v>
      </c>
      <c r="J1472">
        <v>0</v>
      </c>
      <c r="K1472">
        <v>45</v>
      </c>
      <c r="L1472">
        <v>0</v>
      </c>
      <c r="M1472" s="1" t="e">
        <f>VLOOKUP(Tabla18[[#This Row],[COD]],Circuitos[],2,0)</f>
        <v>#N/A</v>
      </c>
    </row>
    <row r="1473" spans="1:13">
      <c r="A1473" s="9" t="str">
        <f>Tabla18[[#This Row],[DIA]]&amp;"-"&amp;Tabla18[[#This Row],[NUM]]</f>
        <v>45851-585</v>
      </c>
      <c r="B1473">
        <v>45851</v>
      </c>
      <c r="C1473" t="s">
        <v>336</v>
      </c>
      <c r="D1473" t="s">
        <v>252</v>
      </c>
      <c r="E1473" t="s">
        <v>272</v>
      </c>
      <c r="F1473">
        <v>585</v>
      </c>
      <c r="G1473">
        <v>0.47916666666666669</v>
      </c>
      <c r="H1473">
        <v>0.53819444444444442</v>
      </c>
      <c r="I1473">
        <v>38</v>
      </c>
      <c r="J1473">
        <v>0</v>
      </c>
      <c r="K1473">
        <v>38</v>
      </c>
      <c r="L1473">
        <v>0</v>
      </c>
      <c r="M1473" s="1" t="e">
        <f>VLOOKUP(Tabla18[[#This Row],[COD]],Circuitos[],2,0)</f>
        <v>#N/A</v>
      </c>
    </row>
    <row r="1474" spans="1:13">
      <c r="A1474" s="9" t="str">
        <f>Tabla18[[#This Row],[DIA]]&amp;"-"&amp;Tabla18[[#This Row],[NUM]]</f>
        <v>45851-5118</v>
      </c>
      <c r="B1474">
        <v>45851</v>
      </c>
      <c r="C1474" t="s">
        <v>301</v>
      </c>
      <c r="D1474" t="s">
        <v>13</v>
      </c>
      <c r="E1474" t="s">
        <v>549</v>
      </c>
      <c r="F1474">
        <v>5118</v>
      </c>
      <c r="G1474">
        <v>0.78472222222222221</v>
      </c>
      <c r="H1474">
        <v>0.90277777777777779</v>
      </c>
      <c r="I1474">
        <v>189</v>
      </c>
      <c r="J1474">
        <v>78</v>
      </c>
      <c r="K1474">
        <v>111</v>
      </c>
      <c r="L1474">
        <v>41.269841269841272</v>
      </c>
      <c r="M1474" s="1" t="e">
        <f>VLOOKUP(Tabla18[[#This Row],[COD]],Circuitos[],2,0)</f>
        <v>#N/A</v>
      </c>
    </row>
    <row r="1475" spans="1:13">
      <c r="A1475" s="9" t="str">
        <f>Tabla18[[#This Row],[DIA]]&amp;"-"&amp;Tabla18[[#This Row],[NUM]]</f>
        <v>45851-1302</v>
      </c>
      <c r="B1475">
        <v>45851</v>
      </c>
      <c r="C1475" t="s">
        <v>22</v>
      </c>
      <c r="D1475" t="s">
        <v>147</v>
      </c>
      <c r="E1475" t="s">
        <v>181</v>
      </c>
      <c r="F1475">
        <v>1302</v>
      </c>
      <c r="G1475">
        <v>0.4826388888888889</v>
      </c>
      <c r="H1475">
        <v>0.69097222222222221</v>
      </c>
      <c r="I1475">
        <v>12</v>
      </c>
      <c r="J1475">
        <v>0</v>
      </c>
      <c r="K1475">
        <v>12</v>
      </c>
      <c r="L1475">
        <v>0</v>
      </c>
      <c r="M1475" s="1" t="e">
        <f>VLOOKUP(Tabla18[[#This Row],[COD]],Circuitos[],2,0)</f>
        <v>#N/A</v>
      </c>
    </row>
    <row r="1476" spans="1:13">
      <c r="A1476" s="9" t="str">
        <f>Tabla18[[#This Row],[DIA]]&amp;"-"&amp;Tabla18[[#This Row],[NUM]]</f>
        <v>45851-437</v>
      </c>
      <c r="B1476">
        <v>45851</v>
      </c>
      <c r="C1476" t="s">
        <v>394</v>
      </c>
      <c r="D1476" t="s">
        <v>36</v>
      </c>
      <c r="E1476" t="s">
        <v>395</v>
      </c>
      <c r="F1476">
        <v>437</v>
      </c>
      <c r="G1476">
        <v>0.3888888888888889</v>
      </c>
      <c r="H1476">
        <v>0.52083333333333337</v>
      </c>
      <c r="I1476">
        <v>12</v>
      </c>
      <c r="J1476">
        <v>0</v>
      </c>
      <c r="K1476">
        <v>12</v>
      </c>
      <c r="L1476">
        <v>0</v>
      </c>
      <c r="M1476" s="1" t="e">
        <f>VLOOKUP(Tabla18[[#This Row],[COD]],Circuitos[],2,0)</f>
        <v>#N/A</v>
      </c>
    </row>
    <row r="1477" spans="1:13">
      <c r="A1477" s="9" t="str">
        <f>Tabla18[[#This Row],[DIA]]&amp;"-"&amp;Tabla18[[#This Row],[NUM]]</f>
        <v>45851-433</v>
      </c>
      <c r="B1477">
        <v>45851</v>
      </c>
      <c r="C1477" t="s">
        <v>394</v>
      </c>
      <c r="D1477" t="s">
        <v>13</v>
      </c>
      <c r="E1477" t="s">
        <v>395</v>
      </c>
      <c r="F1477">
        <v>433</v>
      </c>
      <c r="G1477">
        <v>0.44444444444444442</v>
      </c>
      <c r="H1477">
        <v>0.60763888888888884</v>
      </c>
      <c r="I1477">
        <v>25</v>
      </c>
      <c r="J1477">
        <v>14</v>
      </c>
      <c r="K1477">
        <v>11</v>
      </c>
      <c r="L1477">
        <v>56</v>
      </c>
      <c r="M1477" s="1" t="e">
        <f>VLOOKUP(Tabla18[[#This Row],[COD]],Circuitos[],2,0)</f>
        <v>#N/A</v>
      </c>
    </row>
    <row r="1478" spans="1:13">
      <c r="A1478" s="9" t="str">
        <f>Tabla18[[#This Row],[DIA]]&amp;"-"&amp;Tabla18[[#This Row],[NUM]]</f>
        <v>45852-920</v>
      </c>
      <c r="B1478">
        <v>45852</v>
      </c>
      <c r="C1478" t="s">
        <v>185</v>
      </c>
      <c r="D1478" t="s">
        <v>13</v>
      </c>
      <c r="E1478" t="s">
        <v>186</v>
      </c>
      <c r="F1478">
        <v>920</v>
      </c>
      <c r="G1478">
        <v>0.63888888888888884</v>
      </c>
      <c r="H1478">
        <v>0.78125</v>
      </c>
      <c r="I1478">
        <v>30</v>
      </c>
      <c r="J1478">
        <v>0</v>
      </c>
      <c r="K1478">
        <v>30</v>
      </c>
      <c r="L1478">
        <v>0</v>
      </c>
      <c r="M1478" s="1" t="e">
        <f>VLOOKUP(Tabla18[[#This Row],[COD]],Circuitos[],2,0)</f>
        <v>#N/A</v>
      </c>
    </row>
    <row r="1479" spans="1:13">
      <c r="A1479" s="9" t="str">
        <f>Tabla18[[#This Row],[DIA]]&amp;"-"&amp;Tabla18[[#This Row],[NUM]]</f>
        <v>45852-606</v>
      </c>
      <c r="B1479">
        <v>45852</v>
      </c>
      <c r="C1479" t="s">
        <v>33</v>
      </c>
      <c r="D1479" t="s">
        <v>266</v>
      </c>
      <c r="E1479" t="s">
        <v>558</v>
      </c>
      <c r="F1479">
        <v>606</v>
      </c>
      <c r="G1479">
        <v>0.65625</v>
      </c>
      <c r="H1479">
        <v>0.77430555555555558</v>
      </c>
      <c r="I1479">
        <v>40</v>
      </c>
      <c r="J1479">
        <v>5</v>
      </c>
      <c r="K1479">
        <v>35</v>
      </c>
      <c r="L1479">
        <v>12.5</v>
      </c>
      <c r="M1479" s="1" t="str">
        <f>VLOOKUP(Tabla18[[#This Row],[COD]],Circuitos[],2,0)</f>
        <v>Todo Eslovenia, Austria y Costa Italiana</v>
      </c>
    </row>
    <row r="1480" spans="1:13">
      <c r="A1480" s="9" t="str">
        <f>Tabla18[[#This Row],[DIA]]&amp;"-"&amp;Tabla18[[#This Row],[NUM]]</f>
        <v>45852-1806</v>
      </c>
      <c r="B1480">
        <v>45852</v>
      </c>
      <c r="C1480" t="s">
        <v>188</v>
      </c>
      <c r="D1480" t="s">
        <v>13</v>
      </c>
      <c r="E1480" t="s">
        <v>250</v>
      </c>
      <c r="F1480">
        <v>1806</v>
      </c>
      <c r="G1480">
        <v>0.82638888888888884</v>
      </c>
      <c r="H1480">
        <v>0.95833333333333337</v>
      </c>
      <c r="I1480">
        <v>40</v>
      </c>
      <c r="J1480">
        <v>6</v>
      </c>
      <c r="K1480">
        <v>34</v>
      </c>
      <c r="L1480">
        <v>15</v>
      </c>
      <c r="M1480" s="1" t="e">
        <f>VLOOKUP(Tabla18[[#This Row],[COD]],Circuitos[],2,0)</f>
        <v>#N/A</v>
      </c>
    </row>
    <row r="1481" spans="1:13">
      <c r="A1481" s="9" t="str">
        <f>Tabla18[[#This Row],[DIA]]&amp;"-"&amp;Tabla18[[#This Row],[NUM]]</f>
        <v>45852-5116</v>
      </c>
      <c r="B1481">
        <v>45852</v>
      </c>
      <c r="C1481" t="s">
        <v>199</v>
      </c>
      <c r="D1481" t="s">
        <v>13</v>
      </c>
      <c r="E1481" t="s">
        <v>549</v>
      </c>
      <c r="F1481">
        <v>5116</v>
      </c>
      <c r="G1481">
        <v>0.49305555555555558</v>
      </c>
      <c r="H1481">
        <v>0.62152777777777779</v>
      </c>
      <c r="I1481">
        <v>189</v>
      </c>
      <c r="J1481">
        <v>26</v>
      </c>
      <c r="K1481">
        <v>163</v>
      </c>
      <c r="L1481">
        <v>13.756613756613756</v>
      </c>
      <c r="M1481" s="1" t="e">
        <f>VLOOKUP(Tabla18[[#This Row],[COD]],Circuitos[],2,0)</f>
        <v>#N/A</v>
      </c>
    </row>
    <row r="1482" spans="1:13">
      <c r="A1482" s="9" t="str">
        <f>Tabla18[[#This Row],[DIA]]&amp;"-"&amp;Tabla18[[#This Row],[NUM]]</f>
        <v>45852-1001</v>
      </c>
      <c r="B1482">
        <v>45852</v>
      </c>
      <c r="C1482" t="s">
        <v>173</v>
      </c>
      <c r="D1482" t="s">
        <v>13</v>
      </c>
      <c r="E1482" t="s">
        <v>174</v>
      </c>
      <c r="F1482">
        <v>1001</v>
      </c>
      <c r="G1482">
        <v>0.3125</v>
      </c>
      <c r="H1482">
        <v>0.4861111111111111</v>
      </c>
      <c r="I1482">
        <v>10</v>
      </c>
      <c r="J1482">
        <v>0</v>
      </c>
      <c r="K1482">
        <v>10</v>
      </c>
      <c r="L1482">
        <v>0</v>
      </c>
      <c r="M1482" s="1" t="e">
        <f>VLOOKUP(Tabla18[[#This Row],[COD]],Circuitos[],2,0)</f>
        <v>#N/A</v>
      </c>
    </row>
    <row r="1483" spans="1:13">
      <c r="A1483" s="9" t="str">
        <f>Tabla18[[#This Row],[DIA]]&amp;"-"&amp;Tabla18[[#This Row],[NUM]]</f>
        <v>45852-2232</v>
      </c>
      <c r="B1483">
        <v>45852</v>
      </c>
      <c r="C1483" t="s">
        <v>147</v>
      </c>
      <c r="D1483" t="s">
        <v>180</v>
      </c>
      <c r="E1483" t="s">
        <v>181</v>
      </c>
      <c r="F1483">
        <v>2232</v>
      </c>
      <c r="G1483">
        <v>5.5555555555555552E-2</v>
      </c>
      <c r="H1483">
        <v>0.11805555555555555</v>
      </c>
      <c r="I1483">
        <v>20</v>
      </c>
      <c r="J1483">
        <v>5</v>
      </c>
      <c r="K1483">
        <v>15</v>
      </c>
      <c r="L1483">
        <v>25</v>
      </c>
      <c r="M1483" s="1" t="e">
        <f>VLOOKUP(Tabla18[[#This Row],[COD]],Circuitos[],2,0)</f>
        <v>#N/A</v>
      </c>
    </row>
    <row r="1484" spans="1:13">
      <c r="A1484" s="9" t="str">
        <f>Tabla18[[#This Row],[DIA]]&amp;"-"&amp;Tabla18[[#This Row],[NUM]]</f>
        <v>45852-605</v>
      </c>
      <c r="B1484">
        <v>45852</v>
      </c>
      <c r="C1484" t="s">
        <v>266</v>
      </c>
      <c r="D1484" t="s">
        <v>51</v>
      </c>
      <c r="E1484" t="s">
        <v>558</v>
      </c>
      <c r="F1484">
        <v>605</v>
      </c>
      <c r="G1484">
        <v>0.41666666666666669</v>
      </c>
      <c r="H1484">
        <v>0.50694444444444442</v>
      </c>
      <c r="I1484">
        <v>40</v>
      </c>
      <c r="J1484">
        <v>0</v>
      </c>
      <c r="K1484">
        <v>40</v>
      </c>
      <c r="L1484">
        <v>0</v>
      </c>
      <c r="M1484" s="1" t="e">
        <f>VLOOKUP(Tabla18[[#This Row],[COD]],Circuitos[],2,0)</f>
        <v>#N/A</v>
      </c>
    </row>
    <row r="1485" spans="1:13">
      <c r="A1485" s="9" t="str">
        <f>Tabla18[[#This Row],[DIA]]&amp;"-"&amp;Tabla18[[#This Row],[NUM]]</f>
        <v>45852-1003</v>
      </c>
      <c r="B1485">
        <v>45852</v>
      </c>
      <c r="C1485" t="s">
        <v>183</v>
      </c>
      <c r="D1485" t="s">
        <v>173</v>
      </c>
      <c r="E1485" t="s">
        <v>174</v>
      </c>
      <c r="F1485">
        <v>1003</v>
      </c>
      <c r="G1485">
        <v>0.81944444444444442</v>
      </c>
      <c r="H1485">
        <v>0.85416666666666663</v>
      </c>
      <c r="I1485">
        <v>10</v>
      </c>
      <c r="J1485">
        <v>0</v>
      </c>
      <c r="K1485">
        <v>10</v>
      </c>
      <c r="L1485">
        <v>0</v>
      </c>
      <c r="M1485" s="1" t="e">
        <f>VLOOKUP(Tabla18[[#This Row],[COD]],Circuitos[],2,0)</f>
        <v>#N/A</v>
      </c>
    </row>
    <row r="1486" spans="1:13">
      <c r="A1486" s="9" t="str">
        <f>Tabla18[[#This Row],[DIA]]&amp;"-"&amp;Tabla18[[#This Row],[NUM]]</f>
        <v>45852-921</v>
      </c>
      <c r="B1486">
        <v>45852</v>
      </c>
      <c r="C1486" t="s">
        <v>13</v>
      </c>
      <c r="D1486" t="s">
        <v>185</v>
      </c>
      <c r="E1486" t="s">
        <v>186</v>
      </c>
      <c r="F1486">
        <v>921</v>
      </c>
      <c r="G1486">
        <v>0.81597222222222221</v>
      </c>
      <c r="H1486">
        <v>2.0833333333333332E-2</v>
      </c>
      <c r="I1486">
        <v>30</v>
      </c>
      <c r="J1486">
        <v>0</v>
      </c>
      <c r="K1486">
        <v>30</v>
      </c>
      <c r="L1486">
        <v>0</v>
      </c>
      <c r="M1486" s="1" t="e">
        <f>VLOOKUP(Tabla18[[#This Row],[COD]],Circuitos[],2,0)</f>
        <v>#N/A</v>
      </c>
    </row>
    <row r="1487" spans="1:13">
      <c r="A1487" s="9" t="str">
        <f>Tabla18[[#This Row],[DIA]]&amp;"-"&amp;Tabla18[[#This Row],[NUM]]</f>
        <v>45852-5115</v>
      </c>
      <c r="B1487">
        <v>45852</v>
      </c>
      <c r="C1487" t="s">
        <v>13</v>
      </c>
      <c r="D1487" t="s">
        <v>199</v>
      </c>
      <c r="E1487" t="s">
        <v>549</v>
      </c>
      <c r="F1487">
        <v>5115</v>
      </c>
      <c r="G1487">
        <v>0.33333333333333331</v>
      </c>
      <c r="H1487">
        <v>0.45833333333333331</v>
      </c>
      <c r="I1487">
        <v>189</v>
      </c>
      <c r="J1487">
        <v>25</v>
      </c>
      <c r="K1487">
        <v>164</v>
      </c>
      <c r="L1487">
        <v>13.227513227513228</v>
      </c>
      <c r="M1487" s="1" t="str">
        <f>VLOOKUP(Tabla18[[#This Row],[COD]],Circuitos[],2,0)</f>
        <v>Noruega Fascinante II / Esencias de Noruega II</v>
      </c>
    </row>
    <row r="1488" spans="1:13">
      <c r="A1488" s="9" t="str">
        <f>Tabla18[[#This Row],[DIA]]&amp;"-"&amp;Tabla18[[#This Row],[NUM]]</f>
        <v>45852-1915</v>
      </c>
      <c r="B1488">
        <v>45852</v>
      </c>
      <c r="C1488" t="s">
        <v>13</v>
      </c>
      <c r="D1488" t="s">
        <v>313</v>
      </c>
      <c r="E1488" t="s">
        <v>250</v>
      </c>
      <c r="F1488">
        <v>1915</v>
      </c>
      <c r="G1488">
        <v>0.31944444444444442</v>
      </c>
      <c r="H1488">
        <v>0.39583333333333331</v>
      </c>
      <c r="I1488">
        <v>30</v>
      </c>
      <c r="J1488">
        <v>0</v>
      </c>
      <c r="K1488">
        <v>30</v>
      </c>
      <c r="L1488">
        <v>0</v>
      </c>
      <c r="M1488" s="1" t="e">
        <f>VLOOKUP(Tabla18[[#This Row],[COD]],Circuitos[],2,0)</f>
        <v>#N/A</v>
      </c>
    </row>
    <row r="1489" spans="1:13">
      <c r="A1489" s="9" t="str">
        <f>Tabla18[[#This Row],[DIA]]&amp;"-"&amp;Tabla18[[#This Row],[NUM]]</f>
        <v>45852-1002</v>
      </c>
      <c r="B1489">
        <v>45852</v>
      </c>
      <c r="C1489" t="s">
        <v>13</v>
      </c>
      <c r="D1489" t="s">
        <v>183</v>
      </c>
      <c r="E1489" t="s">
        <v>174</v>
      </c>
      <c r="F1489">
        <v>1002</v>
      </c>
      <c r="G1489">
        <v>0.52777777777777779</v>
      </c>
      <c r="H1489">
        <v>0.77777777777777779</v>
      </c>
      <c r="I1489">
        <v>10</v>
      </c>
      <c r="J1489">
        <v>0</v>
      </c>
      <c r="K1489">
        <v>10</v>
      </c>
      <c r="L1489">
        <v>0</v>
      </c>
      <c r="M1489" s="1" t="str">
        <f>VLOOKUP(Tabla18[[#This Row],[COD]],Circuitos[],2,0)</f>
        <v>Programas de Egipto</v>
      </c>
    </row>
    <row r="1490" spans="1:13">
      <c r="A1490" s="9" t="str">
        <f>Tabla18[[#This Row],[DIA]]&amp;"-"&amp;Tabla18[[#This Row],[NUM]]</f>
        <v>45852-1221</v>
      </c>
      <c r="B1490">
        <v>45852</v>
      </c>
      <c r="C1490" t="s">
        <v>13</v>
      </c>
      <c r="D1490" t="s">
        <v>557</v>
      </c>
      <c r="E1490" t="s">
        <v>250</v>
      </c>
      <c r="F1490">
        <v>1221</v>
      </c>
      <c r="G1490">
        <v>0.67361111111111116</v>
      </c>
      <c r="H1490">
        <v>0.74305555555555558</v>
      </c>
      <c r="I1490">
        <v>25</v>
      </c>
      <c r="J1490">
        <v>0</v>
      </c>
      <c r="K1490">
        <v>25</v>
      </c>
      <c r="L1490">
        <v>0</v>
      </c>
      <c r="M1490" s="1" t="e">
        <f>VLOOKUP(Tabla18[[#This Row],[COD]],Circuitos[],2,0)</f>
        <v>#N/A</v>
      </c>
    </row>
    <row r="1491" spans="1:13">
      <c r="A1491" s="9" t="str">
        <f>Tabla18[[#This Row],[DIA]]&amp;"-"&amp;Tabla18[[#This Row],[NUM]]</f>
        <v>45852-586</v>
      </c>
      <c r="B1491">
        <v>45852</v>
      </c>
      <c r="C1491" t="s">
        <v>229</v>
      </c>
      <c r="D1491" t="s">
        <v>13</v>
      </c>
      <c r="E1491" t="s">
        <v>556</v>
      </c>
      <c r="F1491">
        <v>586</v>
      </c>
      <c r="G1491">
        <v>0.73611111111111116</v>
      </c>
      <c r="H1491">
        <v>0.86111111111111116</v>
      </c>
      <c r="I1491">
        <v>35</v>
      </c>
      <c r="J1491">
        <v>0</v>
      </c>
      <c r="K1491">
        <v>35</v>
      </c>
      <c r="L1491">
        <v>0</v>
      </c>
      <c r="M1491" s="1" t="e">
        <f>VLOOKUP(Tabla18[[#This Row],[COD]],Circuitos[],2,0)</f>
        <v>#N/A</v>
      </c>
    </row>
    <row r="1492" spans="1:13">
      <c r="A1492" s="9" t="str">
        <f>Tabla18[[#This Row],[DIA]]&amp;"-"&amp;Tabla18[[#This Row],[NUM]]</f>
        <v>45853-1304</v>
      </c>
      <c r="B1492">
        <v>45853</v>
      </c>
      <c r="C1492" t="s">
        <v>33</v>
      </c>
      <c r="D1492" t="s">
        <v>147</v>
      </c>
      <c r="E1492" t="s">
        <v>181</v>
      </c>
      <c r="F1492">
        <v>1304</v>
      </c>
      <c r="G1492">
        <v>0.50347222222222221</v>
      </c>
      <c r="H1492">
        <v>0.72569444444444442</v>
      </c>
      <c r="I1492">
        <v>12</v>
      </c>
      <c r="J1492">
        <v>0</v>
      </c>
      <c r="K1492">
        <v>12</v>
      </c>
      <c r="L1492">
        <v>0</v>
      </c>
      <c r="M1492" s="1" t="e">
        <f>VLOOKUP(Tabla18[[#This Row],[COD]],Circuitos[],2,0)</f>
        <v>#N/A</v>
      </c>
    </row>
    <row r="1493" spans="1:13">
      <c r="A1493" s="9" t="str">
        <f>Tabla18[[#This Row],[DIA]]&amp;"-"&amp;Tabla18[[#This Row],[NUM]]</f>
        <v>45853-763</v>
      </c>
      <c r="B1493">
        <v>45853</v>
      </c>
      <c r="C1493" t="s">
        <v>36</v>
      </c>
      <c r="D1493" t="s">
        <v>223</v>
      </c>
      <c r="E1493" t="s">
        <v>278</v>
      </c>
      <c r="F1493">
        <v>763</v>
      </c>
      <c r="G1493">
        <v>0.67361111111111116</v>
      </c>
      <c r="H1493">
        <v>0.78472222222222221</v>
      </c>
      <c r="I1493">
        <v>45</v>
      </c>
      <c r="J1493">
        <v>0</v>
      </c>
      <c r="K1493">
        <v>45</v>
      </c>
      <c r="L1493">
        <v>0</v>
      </c>
      <c r="M1493" s="1" t="str">
        <f>VLOOKUP(Tabla18[[#This Row],[COD]],Circuitos[],2,0)</f>
        <v>Gran Tour de Ciudades Imperiales I y II (BUD-&gt;PRG)</v>
      </c>
    </row>
    <row r="1494" spans="1:13">
      <c r="A1494" s="9" t="str">
        <f>Tabla18[[#This Row],[DIA]]&amp;"-"&amp;Tabla18[[#This Row],[NUM]]</f>
        <v>45853-1854</v>
      </c>
      <c r="B1494">
        <v>45853</v>
      </c>
      <c r="C1494" t="s">
        <v>36</v>
      </c>
      <c r="D1494" t="s">
        <v>147</v>
      </c>
      <c r="E1494" t="s">
        <v>181</v>
      </c>
      <c r="F1494">
        <v>1854</v>
      </c>
      <c r="G1494">
        <v>0.5</v>
      </c>
      <c r="H1494">
        <v>0.69097222222222221</v>
      </c>
      <c r="I1494">
        <v>16</v>
      </c>
      <c r="J1494">
        <v>2</v>
      </c>
      <c r="K1494">
        <v>14</v>
      </c>
      <c r="L1494">
        <v>12.5</v>
      </c>
      <c r="M1494" s="1" t="e">
        <f>VLOOKUP(Tabla18[[#This Row],[COD]],Circuitos[],2,0)</f>
        <v>#N/A</v>
      </c>
    </row>
    <row r="1495" spans="1:13">
      <c r="A1495" s="9" t="str">
        <f>Tabla18[[#This Row],[DIA]]&amp;"-"&amp;Tabla18[[#This Row],[NUM]]</f>
        <v>45853-1316</v>
      </c>
      <c r="B1495">
        <v>45853</v>
      </c>
      <c r="C1495" t="s">
        <v>37</v>
      </c>
      <c r="D1495" t="s">
        <v>147</v>
      </c>
      <c r="E1495" t="s">
        <v>181</v>
      </c>
      <c r="F1495">
        <v>1316</v>
      </c>
      <c r="G1495">
        <v>0.50347222222222221</v>
      </c>
      <c r="H1495">
        <v>0.71875</v>
      </c>
      <c r="I1495">
        <v>16</v>
      </c>
      <c r="J1495">
        <v>2</v>
      </c>
      <c r="K1495">
        <v>14</v>
      </c>
      <c r="L1495">
        <v>12.5</v>
      </c>
      <c r="M1495" s="1" t="e">
        <f>VLOOKUP(Tabla18[[#This Row],[COD]],Circuitos[],2,0)</f>
        <v>#N/A</v>
      </c>
    </row>
    <row r="1496" spans="1:13">
      <c r="A1496" s="9" t="str">
        <f>Tabla18[[#This Row],[DIA]]&amp;"-"&amp;Tabla18[[#This Row],[NUM]]</f>
        <v>45853-872</v>
      </c>
      <c r="B1496">
        <v>45853</v>
      </c>
      <c r="C1496" t="s">
        <v>223</v>
      </c>
      <c r="D1496" t="s">
        <v>13</v>
      </c>
      <c r="E1496" t="s">
        <v>250</v>
      </c>
      <c r="F1496">
        <v>872</v>
      </c>
      <c r="G1496">
        <v>0.64930555555555558</v>
      </c>
      <c r="H1496">
        <v>0.78819444444444442</v>
      </c>
      <c r="I1496">
        <v>45</v>
      </c>
      <c r="J1496">
        <v>45</v>
      </c>
      <c r="K1496">
        <v>0</v>
      </c>
      <c r="L1496">
        <v>100</v>
      </c>
      <c r="M1496" s="1" t="e">
        <f>VLOOKUP(Tabla18[[#This Row],[COD]],Circuitos[],2,0)</f>
        <v>#N/A</v>
      </c>
    </row>
    <row r="1497" spans="1:13">
      <c r="A1497" s="9" t="str">
        <f>Tabla18[[#This Row],[DIA]]&amp;"-"&amp;Tabla18[[#This Row],[NUM]]</f>
        <v>45853-768</v>
      </c>
      <c r="B1497">
        <v>45853</v>
      </c>
      <c r="C1497" t="s">
        <v>223</v>
      </c>
      <c r="D1497" t="s">
        <v>22</v>
      </c>
      <c r="E1497" t="s">
        <v>278</v>
      </c>
      <c r="F1497">
        <v>768</v>
      </c>
      <c r="G1497">
        <v>0.82638888888888884</v>
      </c>
      <c r="H1497">
        <v>0.94444444444444442</v>
      </c>
      <c r="I1497">
        <v>45</v>
      </c>
      <c r="J1497">
        <v>6</v>
      </c>
      <c r="K1497">
        <v>39</v>
      </c>
      <c r="L1497">
        <v>13.333333333333334</v>
      </c>
      <c r="M1497" s="1" t="e">
        <f>VLOOKUP(Tabla18[[#This Row],[COD]],Circuitos[],2,0)</f>
        <v>#N/A</v>
      </c>
    </row>
    <row r="1498" spans="1:13">
      <c r="A1498" s="9" t="str">
        <f>Tabla18[[#This Row],[DIA]]&amp;"-"&amp;Tabla18[[#This Row],[NUM]]</f>
        <v>45853-938</v>
      </c>
      <c r="B1498">
        <v>45853</v>
      </c>
      <c r="C1498" t="s">
        <v>209</v>
      </c>
      <c r="D1498" t="s">
        <v>13</v>
      </c>
      <c r="E1498" t="s">
        <v>250</v>
      </c>
      <c r="F1498">
        <v>938</v>
      </c>
      <c r="G1498">
        <v>0.82638888888888884</v>
      </c>
      <c r="H1498">
        <v>0.95486111111111116</v>
      </c>
      <c r="I1498">
        <v>45</v>
      </c>
      <c r="J1498">
        <v>2</v>
      </c>
      <c r="K1498">
        <v>43</v>
      </c>
      <c r="L1498">
        <v>4.4444444444444446</v>
      </c>
      <c r="M1498" s="1" t="e">
        <f>VLOOKUP(Tabla18[[#This Row],[COD]],Circuitos[],2,0)</f>
        <v>#N/A</v>
      </c>
    </row>
    <row r="1499" spans="1:13">
      <c r="A1499" s="9" t="str">
        <f>Tabla18[[#This Row],[DIA]]&amp;"-"&amp;Tabla18[[#This Row],[NUM]]</f>
        <v>45853-1305</v>
      </c>
      <c r="B1499">
        <v>45853</v>
      </c>
      <c r="C1499" t="s">
        <v>147</v>
      </c>
      <c r="D1499" t="s">
        <v>33</v>
      </c>
      <c r="E1499" t="s">
        <v>181</v>
      </c>
      <c r="F1499">
        <v>1305</v>
      </c>
      <c r="G1499">
        <v>0.55208333333333337</v>
      </c>
      <c r="H1499">
        <v>0.70833333333333337</v>
      </c>
      <c r="I1499">
        <v>12</v>
      </c>
      <c r="J1499">
        <v>0</v>
      </c>
      <c r="K1499">
        <v>12</v>
      </c>
      <c r="L1499">
        <v>0</v>
      </c>
      <c r="M1499" s="1" t="e">
        <f>VLOOKUP(Tabla18[[#This Row],[COD]],Circuitos[],2,0)</f>
        <v>#N/A</v>
      </c>
    </row>
    <row r="1500" spans="1:13">
      <c r="A1500" s="9" t="str">
        <f>Tabla18[[#This Row],[DIA]]&amp;"-"&amp;Tabla18[[#This Row],[NUM]]</f>
        <v>45853-2020</v>
      </c>
      <c r="B1500">
        <v>45853</v>
      </c>
      <c r="C1500" t="s">
        <v>147</v>
      </c>
      <c r="D1500" t="s">
        <v>180</v>
      </c>
      <c r="E1500" t="s">
        <v>181</v>
      </c>
      <c r="F1500">
        <v>2020</v>
      </c>
      <c r="G1500">
        <v>0.76736111111111116</v>
      </c>
      <c r="H1500">
        <v>0.82986111111111116</v>
      </c>
      <c r="I1500">
        <v>58</v>
      </c>
      <c r="J1500">
        <v>2</v>
      </c>
      <c r="K1500">
        <v>56</v>
      </c>
      <c r="L1500">
        <v>3.4482758620689653</v>
      </c>
      <c r="M1500" s="1" t="e">
        <f>VLOOKUP(Tabla18[[#This Row],[COD]],Circuitos[],2,0)</f>
        <v>#N/A</v>
      </c>
    </row>
    <row r="1501" spans="1:13">
      <c r="A1501" s="9" t="str">
        <f>Tabla18[[#This Row],[DIA]]&amp;"-"&amp;Tabla18[[#This Row],[NUM]]</f>
        <v>45853-2022</v>
      </c>
      <c r="B1501">
        <v>45853</v>
      </c>
      <c r="C1501" t="s">
        <v>147</v>
      </c>
      <c r="D1501" t="s">
        <v>180</v>
      </c>
      <c r="E1501" t="s">
        <v>181</v>
      </c>
      <c r="F1501">
        <v>2022</v>
      </c>
      <c r="G1501">
        <v>0.83680555555555558</v>
      </c>
      <c r="H1501">
        <v>0.89930555555555558</v>
      </c>
      <c r="I1501">
        <v>28</v>
      </c>
      <c r="J1501">
        <v>2</v>
      </c>
      <c r="K1501">
        <v>26</v>
      </c>
      <c r="L1501">
        <v>7.1428571428571432</v>
      </c>
      <c r="M1501" s="1" t="e">
        <f>VLOOKUP(Tabla18[[#This Row],[COD]],Circuitos[],2,0)</f>
        <v>#N/A</v>
      </c>
    </row>
    <row r="1502" spans="1:13">
      <c r="A1502" s="9" t="str">
        <f>Tabla18[[#This Row],[DIA]]&amp;"-"&amp;Tabla18[[#This Row],[NUM]]</f>
        <v>45853-1855</v>
      </c>
      <c r="B1502">
        <v>45853</v>
      </c>
      <c r="C1502" t="s">
        <v>147</v>
      </c>
      <c r="D1502" t="s">
        <v>36</v>
      </c>
      <c r="E1502" t="s">
        <v>181</v>
      </c>
      <c r="F1502">
        <v>1855</v>
      </c>
      <c r="G1502">
        <v>0.59722222222222221</v>
      </c>
      <c r="H1502">
        <v>0.71180555555555558</v>
      </c>
      <c r="I1502">
        <v>16</v>
      </c>
      <c r="J1502">
        <v>0</v>
      </c>
      <c r="K1502">
        <v>16</v>
      </c>
      <c r="L1502">
        <v>0</v>
      </c>
      <c r="M1502" s="1" t="e">
        <f>VLOOKUP(Tabla18[[#This Row],[COD]],Circuitos[],2,0)</f>
        <v>#N/A</v>
      </c>
    </row>
    <row r="1503" spans="1:13">
      <c r="A1503" s="9" t="str">
        <f>Tabla18[[#This Row],[DIA]]&amp;"-"&amp;Tabla18[[#This Row],[NUM]]</f>
        <v>45853-1315</v>
      </c>
      <c r="B1503">
        <v>45853</v>
      </c>
      <c r="C1503" t="s">
        <v>147</v>
      </c>
      <c r="D1503" t="s">
        <v>37</v>
      </c>
      <c r="E1503" t="s">
        <v>181</v>
      </c>
      <c r="F1503">
        <v>1315</v>
      </c>
      <c r="G1503">
        <v>0.32291666666666669</v>
      </c>
      <c r="H1503">
        <v>0.46180555555555558</v>
      </c>
      <c r="I1503">
        <v>16</v>
      </c>
      <c r="J1503">
        <v>0</v>
      </c>
      <c r="K1503">
        <v>16</v>
      </c>
      <c r="L1503">
        <v>0</v>
      </c>
      <c r="M1503" s="1" t="e">
        <f>VLOOKUP(Tabla18[[#This Row],[COD]],Circuitos[],2,0)</f>
        <v>#N/A</v>
      </c>
    </row>
    <row r="1504" spans="1:13">
      <c r="A1504" s="9" t="str">
        <f>Tabla18[[#This Row],[DIA]]&amp;"-"&amp;Tabla18[[#This Row],[NUM]]</f>
        <v>45853-1859</v>
      </c>
      <c r="B1504">
        <v>45853</v>
      </c>
      <c r="C1504" t="s">
        <v>147</v>
      </c>
      <c r="D1504" t="s">
        <v>13</v>
      </c>
      <c r="E1504" t="s">
        <v>181</v>
      </c>
      <c r="F1504">
        <v>1859</v>
      </c>
      <c r="G1504">
        <v>0.55208333333333337</v>
      </c>
      <c r="H1504">
        <v>0.70138888888888884</v>
      </c>
      <c r="I1504">
        <v>30</v>
      </c>
      <c r="J1504">
        <v>6</v>
      </c>
      <c r="K1504">
        <v>24</v>
      </c>
      <c r="L1504">
        <v>20</v>
      </c>
      <c r="M1504" s="1" t="e">
        <f>VLOOKUP(Tabla18[[#This Row],[COD]],Circuitos[],2,0)</f>
        <v>#N/A</v>
      </c>
    </row>
    <row r="1505" spans="1:13">
      <c r="A1505" s="9" t="str">
        <f>Tabla18[[#This Row],[DIA]]&amp;"-"&amp;Tabla18[[#This Row],[NUM]]</f>
        <v>45853-1313</v>
      </c>
      <c r="B1505">
        <v>45853</v>
      </c>
      <c r="C1505" t="s">
        <v>147</v>
      </c>
      <c r="D1505" t="s">
        <v>22</v>
      </c>
      <c r="E1505" t="s">
        <v>181</v>
      </c>
      <c r="F1505">
        <v>1313</v>
      </c>
      <c r="G1505">
        <v>0.59375</v>
      </c>
      <c r="H1505">
        <v>0.72569444444444442</v>
      </c>
      <c r="I1505">
        <v>12</v>
      </c>
      <c r="J1505">
        <v>0</v>
      </c>
      <c r="K1505">
        <v>12</v>
      </c>
      <c r="L1505">
        <v>0</v>
      </c>
      <c r="M1505" s="1" t="e">
        <f>VLOOKUP(Tabla18[[#This Row],[COD]],Circuitos[],2,0)</f>
        <v>#N/A</v>
      </c>
    </row>
    <row r="1506" spans="1:13">
      <c r="A1506" s="9" t="str">
        <f>Tabla18[[#This Row],[DIA]]&amp;"-"&amp;Tabla18[[#This Row],[NUM]]</f>
        <v>45853-871</v>
      </c>
      <c r="B1506">
        <v>45853</v>
      </c>
      <c r="C1506" t="s">
        <v>13</v>
      </c>
      <c r="D1506" t="s">
        <v>223</v>
      </c>
      <c r="E1506" t="s">
        <v>250</v>
      </c>
      <c r="F1506">
        <v>871</v>
      </c>
      <c r="G1506">
        <v>0.48958333333333331</v>
      </c>
      <c r="H1506">
        <v>0.62152777777777779</v>
      </c>
      <c r="I1506">
        <v>45</v>
      </c>
      <c r="J1506">
        <v>0</v>
      </c>
      <c r="K1506">
        <v>45</v>
      </c>
      <c r="L1506">
        <v>0</v>
      </c>
      <c r="M1506" s="1" t="e">
        <f>VLOOKUP(Tabla18[[#This Row],[COD]],Circuitos[],2,0)</f>
        <v>#N/A</v>
      </c>
    </row>
    <row r="1507" spans="1:13">
      <c r="A1507" s="9" t="str">
        <f>Tabla18[[#This Row],[DIA]]&amp;"-"&amp;Tabla18[[#This Row],[NUM]]</f>
        <v>45853-935</v>
      </c>
      <c r="B1507">
        <v>45853</v>
      </c>
      <c r="C1507" t="s">
        <v>13</v>
      </c>
      <c r="D1507" t="s">
        <v>209</v>
      </c>
      <c r="E1507" t="s">
        <v>250</v>
      </c>
      <c r="F1507">
        <v>935</v>
      </c>
      <c r="G1507">
        <v>0.66666666666666663</v>
      </c>
      <c r="H1507">
        <v>0.79166666666666663</v>
      </c>
      <c r="I1507">
        <v>45</v>
      </c>
      <c r="J1507">
        <v>0</v>
      </c>
      <c r="K1507">
        <v>45</v>
      </c>
      <c r="L1507">
        <v>0</v>
      </c>
      <c r="M1507" s="1" t="e">
        <f>VLOOKUP(Tabla18[[#This Row],[COD]],Circuitos[],2,0)</f>
        <v>#N/A</v>
      </c>
    </row>
    <row r="1508" spans="1:13">
      <c r="A1508" s="9" t="str">
        <f>Tabla18[[#This Row],[DIA]]&amp;"-"&amp;Tabla18[[#This Row],[NUM]]</f>
        <v>45853-1858</v>
      </c>
      <c r="B1508">
        <v>45853</v>
      </c>
      <c r="C1508" t="s">
        <v>13</v>
      </c>
      <c r="D1508" t="s">
        <v>147</v>
      </c>
      <c r="E1508" t="s">
        <v>181</v>
      </c>
      <c r="F1508">
        <v>1858</v>
      </c>
      <c r="G1508">
        <v>0.5</v>
      </c>
      <c r="H1508">
        <v>0.71527777777777779</v>
      </c>
      <c r="I1508">
        <v>30</v>
      </c>
      <c r="J1508">
        <v>0</v>
      </c>
      <c r="K1508">
        <v>30</v>
      </c>
      <c r="L1508">
        <v>0</v>
      </c>
      <c r="M1508" s="1" t="e">
        <f>VLOOKUP(Tabla18[[#This Row],[COD]],Circuitos[],2,0)</f>
        <v>#N/A</v>
      </c>
    </row>
    <row r="1509" spans="1:13">
      <c r="A1509" s="9" t="str">
        <f>Tabla18[[#This Row],[DIA]]&amp;"-"&amp;Tabla18[[#This Row],[NUM]]</f>
        <v>45853-416</v>
      </c>
      <c r="B1509">
        <v>45853</v>
      </c>
      <c r="C1509" t="s">
        <v>13</v>
      </c>
      <c r="D1509" t="s">
        <v>358</v>
      </c>
      <c r="E1509" t="s">
        <v>528</v>
      </c>
      <c r="F1509">
        <v>416</v>
      </c>
      <c r="G1509">
        <v>0.51736111111111116</v>
      </c>
      <c r="H1509">
        <v>0.71875</v>
      </c>
      <c r="I1509">
        <v>45</v>
      </c>
      <c r="J1509">
        <v>45</v>
      </c>
      <c r="K1509">
        <v>0</v>
      </c>
      <c r="L1509">
        <v>100</v>
      </c>
      <c r="M1509" s="1" t="e">
        <f>VLOOKUP(Tabla18[[#This Row],[COD]],Circuitos[],2,0)</f>
        <v>#N/A</v>
      </c>
    </row>
    <row r="1510" spans="1:13">
      <c r="A1510" s="9" t="str">
        <f>Tabla18[[#This Row],[DIA]]&amp;"-"&amp;Tabla18[[#This Row],[NUM]]</f>
        <v>45853-809</v>
      </c>
      <c r="B1510">
        <v>45853</v>
      </c>
      <c r="C1510" t="s">
        <v>13</v>
      </c>
      <c r="D1510" t="s">
        <v>236</v>
      </c>
      <c r="E1510" t="s">
        <v>250</v>
      </c>
      <c r="F1510">
        <v>809</v>
      </c>
      <c r="G1510">
        <v>0.49652777777777779</v>
      </c>
      <c r="H1510">
        <v>0.61805555555555558</v>
      </c>
      <c r="I1510">
        <v>45</v>
      </c>
      <c r="J1510">
        <v>9</v>
      </c>
      <c r="K1510">
        <v>36</v>
      </c>
      <c r="L1510">
        <v>20</v>
      </c>
      <c r="M1510" s="1" t="e">
        <f>VLOOKUP(Tabla18[[#This Row],[COD]],Circuitos[],2,0)</f>
        <v>#N/A</v>
      </c>
    </row>
    <row r="1511" spans="1:13">
      <c r="A1511" s="9" t="str">
        <f>Tabla18[[#This Row],[DIA]]&amp;"-"&amp;Tabla18[[#This Row],[NUM]]</f>
        <v>45853-941</v>
      </c>
      <c r="B1511">
        <v>45853</v>
      </c>
      <c r="C1511" t="s">
        <v>13</v>
      </c>
      <c r="D1511" t="s">
        <v>254</v>
      </c>
      <c r="E1511" t="s">
        <v>250</v>
      </c>
      <c r="F1511">
        <v>941</v>
      </c>
      <c r="G1511">
        <v>0.66666666666666663</v>
      </c>
      <c r="H1511">
        <v>0.78125</v>
      </c>
      <c r="I1511">
        <v>45</v>
      </c>
      <c r="J1511">
        <v>1</v>
      </c>
      <c r="K1511">
        <v>44</v>
      </c>
      <c r="L1511">
        <v>2.2222222222222223</v>
      </c>
      <c r="M1511" s="1" t="e">
        <f>VLOOKUP(Tabla18[[#This Row],[COD]],Circuitos[],2,0)</f>
        <v>#N/A</v>
      </c>
    </row>
    <row r="1512" spans="1:13">
      <c r="A1512" s="9" t="str">
        <f>Tabla18[[#This Row],[DIA]]&amp;"-"&amp;Tabla18[[#This Row],[NUM]]</f>
        <v>45853-415</v>
      </c>
      <c r="B1512">
        <v>45853</v>
      </c>
      <c r="C1512" t="s">
        <v>358</v>
      </c>
      <c r="D1512" t="s">
        <v>13</v>
      </c>
      <c r="E1512" t="s">
        <v>528</v>
      </c>
      <c r="F1512">
        <v>415</v>
      </c>
      <c r="G1512">
        <v>0.34722222222222221</v>
      </c>
      <c r="H1512">
        <v>0.47569444444444442</v>
      </c>
      <c r="I1512">
        <v>35</v>
      </c>
      <c r="J1512">
        <v>0</v>
      </c>
      <c r="K1512">
        <v>35</v>
      </c>
      <c r="L1512">
        <v>0</v>
      </c>
      <c r="M1512" s="1" t="e">
        <f>VLOOKUP(Tabla18[[#This Row],[COD]],Circuitos[],2,0)</f>
        <v>#N/A</v>
      </c>
    </row>
    <row r="1513" spans="1:13">
      <c r="A1513" s="9" t="str">
        <f>Tabla18[[#This Row],[DIA]]&amp;"-"&amp;Tabla18[[#This Row],[NUM]]</f>
        <v>45853-810</v>
      </c>
      <c r="B1513">
        <v>45853</v>
      </c>
      <c r="C1513" t="s">
        <v>236</v>
      </c>
      <c r="D1513" t="s">
        <v>13</v>
      </c>
      <c r="E1513" t="s">
        <v>250</v>
      </c>
      <c r="F1513">
        <v>810</v>
      </c>
      <c r="G1513">
        <v>0.64930555555555558</v>
      </c>
      <c r="H1513">
        <v>0.78125</v>
      </c>
      <c r="I1513">
        <v>45</v>
      </c>
      <c r="J1513">
        <v>16</v>
      </c>
      <c r="K1513">
        <v>29</v>
      </c>
      <c r="L1513">
        <v>35.555555555555557</v>
      </c>
      <c r="M1513" s="1" t="e">
        <f>VLOOKUP(Tabla18[[#This Row],[COD]],Circuitos[],2,0)</f>
        <v>#N/A</v>
      </c>
    </row>
    <row r="1514" spans="1:13">
      <c r="A1514" s="9" t="str">
        <f>Tabla18[[#This Row],[DIA]]&amp;"-"&amp;Tabla18[[#This Row],[NUM]]</f>
        <v>45853-1302</v>
      </c>
      <c r="B1514">
        <v>45853</v>
      </c>
      <c r="C1514" t="s">
        <v>22</v>
      </c>
      <c r="D1514" t="s">
        <v>147</v>
      </c>
      <c r="E1514" t="s">
        <v>181</v>
      </c>
      <c r="F1514">
        <v>1302</v>
      </c>
      <c r="G1514">
        <v>0.50347222222222221</v>
      </c>
      <c r="H1514">
        <v>0.70486111111111116</v>
      </c>
      <c r="I1514">
        <v>12</v>
      </c>
      <c r="J1514">
        <v>0</v>
      </c>
      <c r="K1514">
        <v>12</v>
      </c>
      <c r="L1514">
        <v>0</v>
      </c>
      <c r="M1514" s="1" t="e">
        <f>VLOOKUP(Tabla18[[#This Row],[COD]],Circuitos[],2,0)</f>
        <v>#N/A</v>
      </c>
    </row>
    <row r="1515" spans="1:13">
      <c r="A1515" s="9" t="str">
        <f>Tabla18[[#This Row],[DIA]]&amp;"-"&amp;Tabla18[[#This Row],[NUM]]</f>
        <v>45853-942</v>
      </c>
      <c r="B1515">
        <v>45853</v>
      </c>
      <c r="C1515" t="s">
        <v>254</v>
      </c>
      <c r="D1515" t="s">
        <v>13</v>
      </c>
      <c r="E1515" t="s">
        <v>250</v>
      </c>
      <c r="F1515">
        <v>942</v>
      </c>
      <c r="G1515">
        <v>0.8125</v>
      </c>
      <c r="H1515">
        <v>0.93402777777777779</v>
      </c>
      <c r="I1515">
        <v>45</v>
      </c>
      <c r="J1515">
        <v>0</v>
      </c>
      <c r="K1515">
        <v>45</v>
      </c>
      <c r="L1515">
        <v>0</v>
      </c>
      <c r="M1515" s="1" t="e">
        <f>VLOOKUP(Tabla18[[#This Row],[COD]],Circuitos[],2,0)</f>
        <v>#N/A</v>
      </c>
    </row>
    <row r="1516" spans="1:13">
      <c r="A1516" s="9" t="str">
        <f>Tabla18[[#This Row],[DIA]]&amp;"-"&amp;Tabla18[[#This Row],[NUM]]</f>
        <v>45854-2333</v>
      </c>
      <c r="B1516">
        <v>45854</v>
      </c>
      <c r="C1516" t="s">
        <v>185</v>
      </c>
      <c r="D1516" t="s">
        <v>147</v>
      </c>
      <c r="E1516" t="s">
        <v>181</v>
      </c>
      <c r="F1516">
        <v>2333</v>
      </c>
      <c r="G1516">
        <v>0.79513888888888884</v>
      </c>
      <c r="H1516">
        <v>0.85763888888888884</v>
      </c>
      <c r="I1516">
        <v>40</v>
      </c>
      <c r="J1516">
        <v>5</v>
      </c>
      <c r="K1516">
        <v>35</v>
      </c>
      <c r="L1516">
        <v>12.5</v>
      </c>
      <c r="M1516" s="1" t="e">
        <f>VLOOKUP(Tabla18[[#This Row],[COD]],Circuitos[],2,0)</f>
        <v>#N/A</v>
      </c>
    </row>
    <row r="1517" spans="1:13">
      <c r="A1517" s="9" t="str">
        <f>Tabla18[[#This Row],[DIA]]&amp;"-"&amp;Tabla18[[#This Row],[NUM]]</f>
        <v>45854-8055</v>
      </c>
      <c r="B1517">
        <v>45854</v>
      </c>
      <c r="C1517" t="s">
        <v>175</v>
      </c>
      <c r="D1517" t="s">
        <v>173</v>
      </c>
      <c r="E1517" t="s">
        <v>257</v>
      </c>
      <c r="F1517">
        <v>8055</v>
      </c>
      <c r="G1517">
        <v>0.5625</v>
      </c>
      <c r="H1517">
        <v>0.61458333333333337</v>
      </c>
      <c r="I1517">
        <v>10</v>
      </c>
      <c r="J1517">
        <v>0</v>
      </c>
      <c r="K1517">
        <v>10</v>
      </c>
      <c r="L1517">
        <v>0</v>
      </c>
      <c r="M1517" s="1" t="e">
        <f>VLOOKUP(Tabla18[[#This Row],[COD]],Circuitos[],2,0)</f>
        <v>#N/A</v>
      </c>
    </row>
    <row r="1518" spans="1:13">
      <c r="A1518" s="9" t="str">
        <f>Tabla18[[#This Row],[DIA]]&amp;"-"&amp;Tabla18[[#This Row],[NUM]]</f>
        <v>45854-808</v>
      </c>
      <c r="B1518">
        <v>45854</v>
      </c>
      <c r="C1518" t="s">
        <v>546</v>
      </c>
      <c r="D1518" t="s">
        <v>103</v>
      </c>
      <c r="E1518" t="s">
        <v>482</v>
      </c>
      <c r="F1518">
        <v>808</v>
      </c>
      <c r="G1518">
        <v>0.60416666666666663</v>
      </c>
      <c r="H1518">
        <v>0.86458333333333337</v>
      </c>
      <c r="I1518">
        <v>20</v>
      </c>
      <c r="J1518">
        <v>0</v>
      </c>
      <c r="K1518">
        <v>20</v>
      </c>
      <c r="L1518">
        <v>0</v>
      </c>
      <c r="M1518" s="1" t="e">
        <f>VLOOKUP(Tabla18[[#This Row],[COD]],Circuitos[],2,0)</f>
        <v>#N/A</v>
      </c>
    </row>
    <row r="1519" spans="1:13">
      <c r="A1519" s="9" t="str">
        <f>Tabla18[[#This Row],[DIA]]&amp;"-"&amp;Tabla18[[#This Row],[NUM]]</f>
        <v>45855-726</v>
      </c>
      <c r="B1519">
        <v>45855</v>
      </c>
      <c r="C1519" t="s">
        <v>103</v>
      </c>
      <c r="D1519" t="s">
        <v>13</v>
      </c>
      <c r="E1519" t="s">
        <v>482</v>
      </c>
      <c r="F1519">
        <v>726</v>
      </c>
      <c r="G1519">
        <v>3.472222222222222E-3</v>
      </c>
      <c r="H1519">
        <v>0.33680555555555558</v>
      </c>
      <c r="I1519">
        <v>20</v>
      </c>
      <c r="J1519">
        <v>0</v>
      </c>
      <c r="K1519">
        <v>20</v>
      </c>
      <c r="L1519">
        <v>0</v>
      </c>
      <c r="M1519" s="1" t="e">
        <f>VLOOKUP(Tabla18[[#This Row],[COD]],Circuitos[],2,0)</f>
        <v>#N/A</v>
      </c>
    </row>
    <row r="1520" spans="1:13">
      <c r="A1520" s="9" t="str">
        <f>Tabla18[[#This Row],[DIA]]&amp;"-"&amp;Tabla18[[#This Row],[NUM]]</f>
        <v>45855-390</v>
      </c>
      <c r="B1520">
        <v>45855</v>
      </c>
      <c r="C1520" t="s">
        <v>111</v>
      </c>
      <c r="D1520" t="s">
        <v>560</v>
      </c>
      <c r="E1520" t="s">
        <v>265</v>
      </c>
      <c r="F1520">
        <v>390</v>
      </c>
      <c r="G1520">
        <v>0.86111111111111116</v>
      </c>
      <c r="H1520">
        <v>0.11805555555555555</v>
      </c>
      <c r="I1520">
        <v>27</v>
      </c>
      <c r="J1520">
        <v>0</v>
      </c>
      <c r="K1520">
        <v>27</v>
      </c>
      <c r="L1520">
        <v>0</v>
      </c>
      <c r="M1520" s="1" t="str">
        <f>VLOOKUP(Tabla18[[#This Row],[COD]],Circuitos[],2,0)</f>
        <v>Lo Mejor de Sri Lanka</v>
      </c>
    </row>
    <row r="1521" spans="1:13">
      <c r="A1521" s="9" t="str">
        <f>Tabla18[[#This Row],[DIA]]&amp;"-"&amp;Tabla18[[#This Row],[NUM]]</f>
        <v>45855-69</v>
      </c>
      <c r="B1521">
        <v>45855</v>
      </c>
      <c r="C1521" t="s">
        <v>410</v>
      </c>
      <c r="D1521" t="s">
        <v>147</v>
      </c>
      <c r="E1521" t="s">
        <v>181</v>
      </c>
      <c r="F1521">
        <v>69</v>
      </c>
      <c r="G1521">
        <v>0.94791666666666663</v>
      </c>
      <c r="H1521">
        <v>0.21875</v>
      </c>
      <c r="I1521">
        <v>27</v>
      </c>
      <c r="J1521">
        <v>0</v>
      </c>
      <c r="K1521">
        <v>27</v>
      </c>
      <c r="L1521">
        <v>0</v>
      </c>
      <c r="M1521" s="1" t="e">
        <f>VLOOKUP(Tabla18[[#This Row],[COD]],Circuitos[],2,0)</f>
        <v>#N/A</v>
      </c>
    </row>
    <row r="1522" spans="1:13">
      <c r="A1522" s="9" t="str">
        <f>Tabla18[[#This Row],[DIA]]&amp;"-"&amp;Tabla18[[#This Row],[NUM]]</f>
        <v>45855-104</v>
      </c>
      <c r="B1522">
        <v>45855</v>
      </c>
      <c r="C1522" t="s">
        <v>13</v>
      </c>
      <c r="D1522" t="s">
        <v>111</v>
      </c>
      <c r="E1522" t="s">
        <v>265</v>
      </c>
      <c r="F1522">
        <v>104</v>
      </c>
      <c r="G1522">
        <v>0.44097222222222221</v>
      </c>
      <c r="H1522">
        <v>0.80902777777777779</v>
      </c>
      <c r="I1522">
        <v>27</v>
      </c>
      <c r="J1522">
        <v>0</v>
      </c>
      <c r="K1522">
        <v>27</v>
      </c>
      <c r="L1522">
        <v>0</v>
      </c>
      <c r="M1522" s="1" t="e">
        <f>VLOOKUP(Tabla18[[#This Row],[COD]],Circuitos[],2,0)</f>
        <v>#N/A</v>
      </c>
    </row>
    <row r="1523" spans="1:13">
      <c r="A1523" s="9" t="str">
        <f>Tabla18[[#This Row],[DIA]]&amp;"-"&amp;Tabla18[[#This Row],[NUM]]</f>
        <v>45856-2333</v>
      </c>
      <c r="B1523">
        <v>45856</v>
      </c>
      <c r="C1523" t="s">
        <v>185</v>
      </c>
      <c r="D1523" t="s">
        <v>147</v>
      </c>
      <c r="E1523" t="s">
        <v>181</v>
      </c>
      <c r="F1523">
        <v>2333</v>
      </c>
      <c r="G1523">
        <v>0.79513888888888884</v>
      </c>
      <c r="H1523">
        <v>0.85763888888888884</v>
      </c>
      <c r="I1523">
        <v>40</v>
      </c>
      <c r="J1523">
        <v>0</v>
      </c>
      <c r="K1523">
        <v>40</v>
      </c>
      <c r="L1523">
        <v>0</v>
      </c>
      <c r="M1523" s="1" t="e">
        <f>VLOOKUP(Tabla18[[#This Row],[COD]],Circuitos[],2,0)</f>
        <v>#N/A</v>
      </c>
    </row>
    <row r="1524" spans="1:13">
      <c r="A1524" s="9" t="str">
        <f>Tabla18[[#This Row],[DIA]]&amp;"-"&amp;Tabla18[[#This Row],[NUM]]</f>
        <v>45856-920</v>
      </c>
      <c r="B1524">
        <v>45856</v>
      </c>
      <c r="C1524" t="s">
        <v>185</v>
      </c>
      <c r="D1524" t="s">
        <v>13</v>
      </c>
      <c r="E1524" t="s">
        <v>186</v>
      </c>
      <c r="F1524">
        <v>920</v>
      </c>
      <c r="G1524">
        <v>0.63888888888888884</v>
      </c>
      <c r="H1524">
        <v>0.78125</v>
      </c>
      <c r="I1524">
        <v>30</v>
      </c>
      <c r="J1524">
        <v>0</v>
      </c>
      <c r="K1524">
        <v>30</v>
      </c>
      <c r="L1524">
        <v>0</v>
      </c>
      <c r="M1524" s="1" t="e">
        <f>VLOOKUP(Tabla18[[#This Row],[COD]],Circuitos[],2,0)</f>
        <v>#N/A</v>
      </c>
    </row>
    <row r="1525" spans="1:13">
      <c r="A1525" s="9" t="str">
        <f>Tabla18[[#This Row],[DIA]]&amp;"-"&amp;Tabla18[[#This Row],[NUM]]</f>
        <v>45856-5003</v>
      </c>
      <c r="B1525">
        <v>45856</v>
      </c>
      <c r="C1525" t="s">
        <v>175</v>
      </c>
      <c r="D1525" t="s">
        <v>173</v>
      </c>
      <c r="E1525" t="s">
        <v>174</v>
      </c>
      <c r="F1525">
        <v>5003</v>
      </c>
      <c r="G1525">
        <v>0.81597222222222221</v>
      </c>
      <c r="H1525">
        <v>0.89930555555555558</v>
      </c>
      <c r="I1525">
        <v>10</v>
      </c>
      <c r="J1525">
        <v>0</v>
      </c>
      <c r="K1525">
        <v>10</v>
      </c>
      <c r="L1525">
        <v>0</v>
      </c>
      <c r="M1525" s="1" t="e">
        <f>VLOOKUP(Tabla18[[#This Row],[COD]],Circuitos[],2,0)</f>
        <v>#N/A</v>
      </c>
    </row>
    <row r="1526" spans="1:13">
      <c r="A1526" s="9" t="str">
        <f>Tabla18[[#This Row],[DIA]]&amp;"-"&amp;Tabla18[[#This Row],[NUM]]</f>
        <v>45856-328</v>
      </c>
      <c r="B1526">
        <v>45856</v>
      </c>
      <c r="C1526" t="s">
        <v>111</v>
      </c>
      <c r="D1526" t="s">
        <v>264</v>
      </c>
      <c r="E1526" t="s">
        <v>265</v>
      </c>
      <c r="F1526">
        <v>328</v>
      </c>
      <c r="G1526">
        <v>0.87847222222222221</v>
      </c>
      <c r="H1526">
        <v>9.0277777777777776E-2</v>
      </c>
      <c r="I1526">
        <v>27</v>
      </c>
      <c r="J1526">
        <v>0</v>
      </c>
      <c r="K1526">
        <v>27</v>
      </c>
      <c r="L1526">
        <v>0</v>
      </c>
      <c r="M1526" s="1" t="str">
        <f>VLOOKUP(Tabla18[[#This Row],[COD]],Circuitos[],2,0)</f>
        <v>Lo Mejor de la India del Norte y Benarés</v>
      </c>
    </row>
    <row r="1527" spans="1:13">
      <c r="A1527" s="9" t="str">
        <f>Tabla18[[#This Row],[DIA]]&amp;"-"&amp;Tabla18[[#This Row],[NUM]]</f>
        <v>45856-5001</v>
      </c>
      <c r="B1527">
        <v>45856</v>
      </c>
      <c r="C1527" t="s">
        <v>173</v>
      </c>
      <c r="D1527" t="s">
        <v>13</v>
      </c>
      <c r="E1527" t="s">
        <v>174</v>
      </c>
      <c r="F1527">
        <v>5001</v>
      </c>
      <c r="G1527">
        <v>0.35416666666666669</v>
      </c>
      <c r="H1527">
        <v>0.53125</v>
      </c>
      <c r="I1527">
        <v>10</v>
      </c>
      <c r="J1527">
        <v>0</v>
      </c>
      <c r="K1527">
        <v>10</v>
      </c>
      <c r="L1527">
        <v>0</v>
      </c>
      <c r="M1527" s="1" t="e">
        <f>VLOOKUP(Tabla18[[#This Row],[COD]],Circuitos[],2,0)</f>
        <v>#N/A</v>
      </c>
    </row>
    <row r="1528" spans="1:13">
      <c r="A1528" s="9" t="str">
        <f>Tabla18[[#This Row],[DIA]]&amp;"-"&amp;Tabla18[[#This Row],[NUM]]</f>
        <v>45856-1857</v>
      </c>
      <c r="B1528">
        <v>45856</v>
      </c>
      <c r="C1528" t="s">
        <v>147</v>
      </c>
      <c r="D1528" t="s">
        <v>13</v>
      </c>
      <c r="E1528" t="s">
        <v>181</v>
      </c>
      <c r="F1528">
        <v>1857</v>
      </c>
      <c r="G1528">
        <v>0.28819444444444442</v>
      </c>
      <c r="H1528">
        <v>0.43402777777777779</v>
      </c>
      <c r="I1528">
        <v>27</v>
      </c>
      <c r="J1528">
        <v>0</v>
      </c>
      <c r="K1528">
        <v>27</v>
      </c>
      <c r="L1528">
        <v>0</v>
      </c>
      <c r="M1528" s="1" t="e">
        <f>VLOOKUP(Tabla18[[#This Row],[COD]],Circuitos[],2,0)</f>
        <v>#N/A</v>
      </c>
    </row>
    <row r="1529" spans="1:13">
      <c r="A1529" s="9" t="str">
        <f>Tabla18[[#This Row],[DIA]]&amp;"-"&amp;Tabla18[[#This Row],[NUM]]</f>
        <v>45856-921</v>
      </c>
      <c r="B1529">
        <v>45856</v>
      </c>
      <c r="C1529" t="s">
        <v>13</v>
      </c>
      <c r="D1529" t="s">
        <v>185</v>
      </c>
      <c r="E1529" t="s">
        <v>186</v>
      </c>
      <c r="F1529">
        <v>921</v>
      </c>
      <c r="G1529">
        <v>0.81597222222222221</v>
      </c>
      <c r="H1529">
        <v>2.0833333333333332E-2</v>
      </c>
      <c r="I1529">
        <v>30</v>
      </c>
      <c r="J1529">
        <v>26</v>
      </c>
      <c r="K1529">
        <v>4</v>
      </c>
      <c r="L1529">
        <v>86.666666666666671</v>
      </c>
      <c r="M1529" s="1" t="e">
        <f>VLOOKUP(Tabla18[[#This Row],[COD]],Circuitos[],2,0)</f>
        <v>#N/A</v>
      </c>
    </row>
    <row r="1530" spans="1:13">
      <c r="A1530" s="9" t="str">
        <f>Tabla18[[#This Row],[DIA]]&amp;"-"&amp;Tabla18[[#This Row],[NUM]]</f>
        <v>45856-5002</v>
      </c>
      <c r="B1530">
        <v>45856</v>
      </c>
      <c r="C1530" t="s">
        <v>13</v>
      </c>
      <c r="D1530" t="s">
        <v>175</v>
      </c>
      <c r="E1530" t="s">
        <v>174</v>
      </c>
      <c r="F1530">
        <v>5002</v>
      </c>
      <c r="G1530">
        <v>0.52777777777777779</v>
      </c>
      <c r="H1530">
        <v>0.77430555555555558</v>
      </c>
      <c r="I1530">
        <v>10</v>
      </c>
      <c r="J1530">
        <v>0</v>
      </c>
      <c r="K1530">
        <v>10</v>
      </c>
      <c r="L1530">
        <v>0</v>
      </c>
      <c r="M1530" s="1" t="str">
        <f>VLOOKUP(Tabla18[[#This Row],[COD]],Circuitos[],2,0)</f>
        <v>Programas de Egipto</v>
      </c>
    </row>
    <row r="1531" spans="1:13">
      <c r="A1531" s="9" t="str">
        <f>Tabla18[[#This Row],[DIA]]&amp;"-"&amp;Tabla18[[#This Row],[NUM]]</f>
        <v>45856-102</v>
      </c>
      <c r="B1531">
        <v>45856</v>
      </c>
      <c r="C1531" t="s">
        <v>13</v>
      </c>
      <c r="D1531" t="s">
        <v>111</v>
      </c>
      <c r="E1531" t="s">
        <v>265</v>
      </c>
      <c r="F1531">
        <v>102</v>
      </c>
      <c r="G1531">
        <v>0.44097222222222221</v>
      </c>
      <c r="H1531">
        <v>0.80902777777777779</v>
      </c>
      <c r="I1531">
        <v>27</v>
      </c>
      <c r="J1531">
        <v>0</v>
      </c>
      <c r="K1531">
        <v>27</v>
      </c>
      <c r="L1531">
        <v>0</v>
      </c>
      <c r="M1531" s="1" t="e">
        <f>VLOOKUP(Tabla18[[#This Row],[COD]],Circuitos[],2,0)</f>
        <v>#N/A</v>
      </c>
    </row>
    <row r="1532" spans="1:13">
      <c r="A1532" s="9" t="str">
        <f>Tabla18[[#This Row],[DIA]]&amp;"-"&amp;Tabla18[[#This Row],[NUM]]</f>
        <v>45857-888</v>
      </c>
      <c r="B1532">
        <v>45857</v>
      </c>
      <c r="C1532" t="s">
        <v>111</v>
      </c>
      <c r="D1532" t="s">
        <v>503</v>
      </c>
      <c r="E1532" t="s">
        <v>265</v>
      </c>
      <c r="F1532">
        <v>888</v>
      </c>
      <c r="G1532">
        <v>0.88541666666666663</v>
      </c>
      <c r="H1532">
        <v>0.36805555555555558</v>
      </c>
      <c r="I1532">
        <v>27</v>
      </c>
      <c r="J1532">
        <v>9</v>
      </c>
      <c r="K1532">
        <v>18</v>
      </c>
      <c r="L1532">
        <v>33.333333333333336</v>
      </c>
      <c r="M1532" s="1" t="str">
        <f>VLOOKUP(Tabla18[[#This Row],[COD]],Circuitos[],2,0)</f>
        <v>Lo Mejor de China</v>
      </c>
    </row>
    <row r="1533" spans="1:13">
      <c r="A1533" s="9" t="str">
        <f>Tabla18[[#This Row],[DIA]]&amp;"-"&amp;Tabla18[[#This Row],[NUM]]</f>
        <v>45857-6001</v>
      </c>
      <c r="B1533">
        <v>45857</v>
      </c>
      <c r="C1533" t="s">
        <v>173</v>
      </c>
      <c r="D1533" t="s">
        <v>13</v>
      </c>
      <c r="E1533" t="s">
        <v>174</v>
      </c>
      <c r="F1533">
        <v>6001</v>
      </c>
      <c r="G1533">
        <v>0.37847222222222221</v>
      </c>
      <c r="H1533">
        <v>0.55902777777777779</v>
      </c>
      <c r="I1533">
        <v>10</v>
      </c>
      <c r="J1533">
        <v>0</v>
      </c>
      <c r="K1533">
        <v>10</v>
      </c>
      <c r="L1533">
        <v>0</v>
      </c>
      <c r="M1533" s="1" t="e">
        <f>VLOOKUP(Tabla18[[#This Row],[COD]],Circuitos[],2,0)</f>
        <v>#N/A</v>
      </c>
    </row>
    <row r="1534" spans="1:13">
      <c r="A1534" s="9" t="str">
        <f>Tabla18[[#This Row],[DIA]]&amp;"-"&amp;Tabla18[[#This Row],[NUM]]</f>
        <v>45857-102</v>
      </c>
      <c r="B1534">
        <v>45857</v>
      </c>
      <c r="C1534" t="s">
        <v>13</v>
      </c>
      <c r="D1534" t="s">
        <v>111</v>
      </c>
      <c r="E1534" t="s">
        <v>265</v>
      </c>
      <c r="F1534">
        <v>102</v>
      </c>
      <c r="G1534">
        <v>0.44097222222222221</v>
      </c>
      <c r="H1534">
        <v>0.80902777777777779</v>
      </c>
      <c r="I1534">
        <v>27</v>
      </c>
      <c r="J1534">
        <v>9</v>
      </c>
      <c r="K1534">
        <v>18</v>
      </c>
      <c r="L1534">
        <v>33.333333333333336</v>
      </c>
      <c r="M1534" s="1" t="e">
        <f>VLOOKUP(Tabla18[[#This Row],[COD]],Circuitos[],2,0)</f>
        <v>#N/A</v>
      </c>
    </row>
    <row r="1535" spans="1:13">
      <c r="A1535" s="9" t="str">
        <f>Tabla18[[#This Row],[DIA]]&amp;"-"&amp;Tabla18[[#This Row],[NUM]]</f>
        <v>45857-1355</v>
      </c>
      <c r="B1535">
        <v>45857</v>
      </c>
      <c r="C1535" t="s">
        <v>13</v>
      </c>
      <c r="D1535" t="s">
        <v>392</v>
      </c>
      <c r="E1535" t="s">
        <v>250</v>
      </c>
      <c r="F1535">
        <v>1355</v>
      </c>
      <c r="G1535">
        <v>0.46527777777777779</v>
      </c>
      <c r="H1535">
        <v>0.50347222222222221</v>
      </c>
      <c r="I1535">
        <v>30</v>
      </c>
      <c r="J1535">
        <v>0</v>
      </c>
      <c r="K1535">
        <v>30</v>
      </c>
      <c r="L1535">
        <v>0</v>
      </c>
      <c r="M1535" s="1" t="e">
        <f>VLOOKUP(Tabla18[[#This Row],[COD]],Circuitos[],2,0)</f>
        <v>#N/A</v>
      </c>
    </row>
    <row r="1536" spans="1:13">
      <c r="A1536" s="9" t="str">
        <f>Tabla18[[#This Row],[DIA]]&amp;"-"&amp;Tabla18[[#This Row],[NUM]]</f>
        <v>45857-6002</v>
      </c>
      <c r="B1536">
        <v>45857</v>
      </c>
      <c r="C1536" t="s">
        <v>13</v>
      </c>
      <c r="D1536" t="s">
        <v>183</v>
      </c>
      <c r="E1536" t="s">
        <v>174</v>
      </c>
      <c r="F1536">
        <v>6002</v>
      </c>
      <c r="G1536">
        <v>0.60069444444444442</v>
      </c>
      <c r="H1536">
        <v>0.85069444444444442</v>
      </c>
      <c r="I1536">
        <v>10</v>
      </c>
      <c r="J1536">
        <v>0</v>
      </c>
      <c r="K1536">
        <v>10</v>
      </c>
      <c r="L1536">
        <v>0</v>
      </c>
      <c r="M1536" s="1" t="str">
        <f>VLOOKUP(Tabla18[[#This Row],[COD]],Circuitos[],2,0)</f>
        <v>Programas de Egipto</v>
      </c>
    </row>
    <row r="1537" spans="1:13">
      <c r="A1537" s="9" t="str">
        <f>Tabla18[[#This Row],[DIA]]&amp;"-"&amp;Tabla18[[#This Row],[NUM]]</f>
        <v>45857-1852</v>
      </c>
      <c r="B1537">
        <v>45857</v>
      </c>
      <c r="C1537" t="s">
        <v>241</v>
      </c>
      <c r="D1537" t="s">
        <v>13</v>
      </c>
      <c r="E1537" t="s">
        <v>250</v>
      </c>
      <c r="F1537">
        <v>1852</v>
      </c>
      <c r="G1537">
        <v>0.54861111111111116</v>
      </c>
      <c r="H1537">
        <v>0.67361111111111116</v>
      </c>
      <c r="I1537">
        <v>30</v>
      </c>
      <c r="J1537">
        <v>0</v>
      </c>
      <c r="K1537">
        <v>30</v>
      </c>
      <c r="L1537">
        <v>0</v>
      </c>
      <c r="M1537" s="1" t="e">
        <f>VLOOKUP(Tabla18[[#This Row],[COD]],Circuitos[],2,0)</f>
        <v>#N/A</v>
      </c>
    </row>
    <row r="1538" spans="1:13">
      <c r="A1538" s="9" t="str">
        <f>Tabla18[[#This Row],[DIA]]&amp;"-"&amp;Tabla18[[#This Row],[NUM]]</f>
        <v>45858-1304</v>
      </c>
      <c r="B1538">
        <v>45858</v>
      </c>
      <c r="C1538" t="s">
        <v>33</v>
      </c>
      <c r="D1538" t="s">
        <v>147</v>
      </c>
      <c r="E1538" t="s">
        <v>181</v>
      </c>
      <c r="F1538">
        <v>1304</v>
      </c>
      <c r="G1538">
        <v>0.5</v>
      </c>
      <c r="H1538">
        <v>0.72569444444444442</v>
      </c>
      <c r="I1538">
        <v>12</v>
      </c>
      <c r="J1538">
        <v>0</v>
      </c>
      <c r="K1538">
        <v>12</v>
      </c>
      <c r="L1538">
        <v>0</v>
      </c>
      <c r="M1538" s="1" t="e">
        <f>VLOOKUP(Tabla18[[#This Row],[COD]],Circuitos[],2,0)</f>
        <v>#N/A</v>
      </c>
    </row>
    <row r="1539" spans="1:13">
      <c r="A1539" s="9" t="str">
        <f>Tabla18[[#This Row],[DIA]]&amp;"-"&amp;Tabla18[[#This Row],[NUM]]</f>
        <v>45858-75</v>
      </c>
      <c r="B1539">
        <v>45858</v>
      </c>
      <c r="C1539" t="s">
        <v>36</v>
      </c>
      <c r="D1539" t="s">
        <v>252</v>
      </c>
      <c r="E1539" t="s">
        <v>272</v>
      </c>
      <c r="F1539">
        <v>75</v>
      </c>
      <c r="G1539">
        <v>0.2638888888888889</v>
      </c>
      <c r="H1539">
        <v>0.33680555555555558</v>
      </c>
      <c r="I1539">
        <v>12</v>
      </c>
      <c r="J1539">
        <v>0</v>
      </c>
      <c r="K1539">
        <v>12</v>
      </c>
      <c r="L1539">
        <v>0</v>
      </c>
      <c r="M1539" s="1" t="e">
        <f>VLOOKUP(Tabla18[[#This Row],[COD]],Circuitos[],2,0)</f>
        <v>#N/A</v>
      </c>
    </row>
    <row r="1540" spans="1:13">
      <c r="A1540" s="9" t="str">
        <f>Tabla18[[#This Row],[DIA]]&amp;"-"&amp;Tabla18[[#This Row],[NUM]]</f>
        <v>45858-1854</v>
      </c>
      <c r="B1540">
        <v>45858</v>
      </c>
      <c r="C1540" t="s">
        <v>36</v>
      </c>
      <c r="D1540" t="s">
        <v>147</v>
      </c>
      <c r="E1540" t="s">
        <v>181</v>
      </c>
      <c r="F1540">
        <v>1854</v>
      </c>
      <c r="G1540">
        <v>0.49652777777777779</v>
      </c>
      <c r="H1540">
        <v>0.6875</v>
      </c>
      <c r="I1540">
        <v>16</v>
      </c>
      <c r="J1540">
        <v>0</v>
      </c>
      <c r="K1540">
        <v>16</v>
      </c>
      <c r="L1540">
        <v>0</v>
      </c>
      <c r="M1540" s="1" t="e">
        <f>VLOOKUP(Tabla18[[#This Row],[COD]],Circuitos[],2,0)</f>
        <v>#N/A</v>
      </c>
    </row>
    <row r="1541" spans="1:13">
      <c r="A1541" s="9" t="str">
        <f>Tabla18[[#This Row],[DIA]]&amp;"-"&amp;Tabla18[[#This Row],[NUM]]</f>
        <v>45858-438</v>
      </c>
      <c r="B1541">
        <v>45858</v>
      </c>
      <c r="C1541" t="s">
        <v>36</v>
      </c>
      <c r="D1541" t="s">
        <v>394</v>
      </c>
      <c r="E1541" t="s">
        <v>395</v>
      </c>
      <c r="F1541">
        <v>438</v>
      </c>
      <c r="G1541">
        <v>0.55902777777777779</v>
      </c>
      <c r="H1541">
        <v>0.68402777777777779</v>
      </c>
      <c r="I1541">
        <v>12</v>
      </c>
      <c r="J1541">
        <v>0</v>
      </c>
      <c r="K1541">
        <v>12</v>
      </c>
      <c r="L1541">
        <v>0</v>
      </c>
      <c r="M1541" s="1" t="e">
        <f>VLOOKUP(Tabla18[[#This Row],[COD]],Circuitos[],2,0)</f>
        <v>#N/A</v>
      </c>
    </row>
    <row r="1542" spans="1:13">
      <c r="A1542" s="9" t="str">
        <f>Tabla18[[#This Row],[DIA]]&amp;"-"&amp;Tabla18[[#This Row],[NUM]]</f>
        <v>45858-1318</v>
      </c>
      <c r="B1542">
        <v>45858</v>
      </c>
      <c r="C1542" t="s">
        <v>37</v>
      </c>
      <c r="D1542" t="s">
        <v>147</v>
      </c>
      <c r="E1542" t="s">
        <v>181</v>
      </c>
      <c r="F1542">
        <v>1318</v>
      </c>
      <c r="G1542">
        <v>0.76736111111111116</v>
      </c>
      <c r="H1542">
        <v>0.97916666666666663</v>
      </c>
      <c r="I1542">
        <v>20</v>
      </c>
      <c r="J1542">
        <v>0</v>
      </c>
      <c r="K1542">
        <v>20</v>
      </c>
      <c r="L1542">
        <v>0</v>
      </c>
      <c r="M1542" s="1" t="e">
        <f>VLOOKUP(Tabla18[[#This Row],[COD]],Circuitos[],2,0)</f>
        <v>#N/A</v>
      </c>
    </row>
    <row r="1543" spans="1:13">
      <c r="A1543" s="9" t="str">
        <f>Tabla18[[#This Row],[DIA]]&amp;"-"&amp;Tabla18[[#This Row],[NUM]]</f>
        <v>45858-76</v>
      </c>
      <c r="B1543">
        <v>45858</v>
      </c>
      <c r="C1543" t="s">
        <v>252</v>
      </c>
      <c r="D1543" t="s">
        <v>36</v>
      </c>
      <c r="E1543" t="s">
        <v>272</v>
      </c>
      <c r="F1543">
        <v>76</v>
      </c>
      <c r="G1543">
        <v>0.58680555555555558</v>
      </c>
      <c r="H1543">
        <v>0.66319444444444442</v>
      </c>
      <c r="I1543">
        <v>12</v>
      </c>
      <c r="J1543">
        <v>0</v>
      </c>
      <c r="K1543">
        <v>12</v>
      </c>
      <c r="L1543">
        <v>0</v>
      </c>
      <c r="M1543" s="1" t="e">
        <f>VLOOKUP(Tabla18[[#This Row],[COD]],Circuitos[],2,0)</f>
        <v>#N/A</v>
      </c>
    </row>
    <row r="1544" spans="1:13">
      <c r="A1544" s="9" t="str">
        <f>Tabla18[[#This Row],[DIA]]&amp;"-"&amp;Tabla18[[#This Row],[NUM]]</f>
        <v>45858-60</v>
      </c>
      <c r="B1544">
        <v>45858</v>
      </c>
      <c r="C1544" t="s">
        <v>252</v>
      </c>
      <c r="D1544" t="s">
        <v>13</v>
      </c>
      <c r="E1544" t="s">
        <v>272</v>
      </c>
      <c r="F1544">
        <v>60</v>
      </c>
      <c r="G1544">
        <v>0.60763888888888884</v>
      </c>
      <c r="H1544">
        <v>0.71527777777777779</v>
      </c>
      <c r="I1544">
        <v>26</v>
      </c>
      <c r="J1544">
        <v>0</v>
      </c>
      <c r="K1544">
        <v>26</v>
      </c>
      <c r="L1544">
        <v>0</v>
      </c>
      <c r="M1544" s="1" t="e">
        <f>VLOOKUP(Tabla18[[#This Row],[COD]],Circuitos[],2,0)</f>
        <v>#N/A</v>
      </c>
    </row>
    <row r="1545" spans="1:13">
      <c r="A1545" s="9" t="str">
        <f>Tabla18[[#This Row],[DIA]]&amp;"-"&amp;Tabla18[[#This Row],[NUM]]</f>
        <v>45858-582</v>
      </c>
      <c r="B1545">
        <v>45858</v>
      </c>
      <c r="C1545" t="s">
        <v>252</v>
      </c>
      <c r="D1545" t="s">
        <v>336</v>
      </c>
      <c r="E1545" t="s">
        <v>272</v>
      </c>
      <c r="F1545">
        <v>582</v>
      </c>
      <c r="G1545">
        <v>0.37847222222222221</v>
      </c>
      <c r="H1545">
        <v>0.4375</v>
      </c>
      <c r="I1545">
        <v>12</v>
      </c>
      <c r="J1545">
        <v>0</v>
      </c>
      <c r="K1545">
        <v>12</v>
      </c>
      <c r="L1545">
        <v>0</v>
      </c>
      <c r="M1545" s="1" t="e">
        <f>VLOOKUP(Tabla18[[#This Row],[COD]],Circuitos[],2,0)</f>
        <v>#N/A</v>
      </c>
    </row>
    <row r="1546" spans="1:13">
      <c r="A1546" s="9" t="str">
        <f>Tabla18[[#This Row],[DIA]]&amp;"-"&amp;Tabla18[[#This Row],[NUM]]</f>
        <v>45858-582</v>
      </c>
      <c r="B1546">
        <v>45858</v>
      </c>
      <c r="C1546" t="s">
        <v>252</v>
      </c>
      <c r="D1546" t="s">
        <v>336</v>
      </c>
      <c r="E1546" t="s">
        <v>272</v>
      </c>
      <c r="F1546">
        <v>582</v>
      </c>
      <c r="G1546">
        <v>0.38541666666666669</v>
      </c>
      <c r="H1546">
        <v>0.44444444444444442</v>
      </c>
      <c r="I1546">
        <v>26</v>
      </c>
      <c r="J1546">
        <v>0</v>
      </c>
      <c r="K1546">
        <v>26</v>
      </c>
      <c r="L1546">
        <v>0</v>
      </c>
      <c r="M1546" s="1" t="e">
        <f>VLOOKUP(Tabla18[[#This Row],[COD]],Circuitos[],2,0)</f>
        <v>#N/A</v>
      </c>
    </row>
    <row r="1547" spans="1:13">
      <c r="A1547" s="9" t="str">
        <f>Tabla18[[#This Row],[DIA]]&amp;"-"&amp;Tabla18[[#This Row],[NUM]]</f>
        <v>45858-1305</v>
      </c>
      <c r="B1547">
        <v>45858</v>
      </c>
      <c r="C1547" t="s">
        <v>147</v>
      </c>
      <c r="D1547" t="s">
        <v>33</v>
      </c>
      <c r="E1547" t="s">
        <v>181</v>
      </c>
      <c r="F1547">
        <v>1305</v>
      </c>
      <c r="G1547">
        <v>0.55208333333333337</v>
      </c>
      <c r="H1547">
        <v>0.70833333333333337</v>
      </c>
      <c r="I1547">
        <v>12</v>
      </c>
      <c r="J1547">
        <v>0</v>
      </c>
      <c r="K1547">
        <v>12</v>
      </c>
      <c r="L1547">
        <v>0</v>
      </c>
      <c r="M1547" s="1" t="e">
        <f>VLOOKUP(Tabla18[[#This Row],[COD]],Circuitos[],2,0)</f>
        <v>#N/A</v>
      </c>
    </row>
    <row r="1548" spans="1:13">
      <c r="A1548" s="9" t="str">
        <f>Tabla18[[#This Row],[DIA]]&amp;"-"&amp;Tabla18[[#This Row],[NUM]]</f>
        <v>45858-2020</v>
      </c>
      <c r="B1548">
        <v>45858</v>
      </c>
      <c r="C1548" t="s">
        <v>147</v>
      </c>
      <c r="D1548" t="s">
        <v>180</v>
      </c>
      <c r="E1548" t="s">
        <v>181</v>
      </c>
      <c r="F1548">
        <v>2020</v>
      </c>
      <c r="G1548">
        <v>0.76736111111111116</v>
      </c>
      <c r="H1548">
        <v>0.82986111111111116</v>
      </c>
      <c r="I1548">
        <v>58</v>
      </c>
      <c r="J1548">
        <v>0</v>
      </c>
      <c r="K1548">
        <v>58</v>
      </c>
      <c r="L1548">
        <v>0</v>
      </c>
      <c r="M1548" s="1" t="e">
        <f>VLOOKUP(Tabla18[[#This Row],[COD]],Circuitos[],2,0)</f>
        <v>#N/A</v>
      </c>
    </row>
    <row r="1549" spans="1:13">
      <c r="A1549" s="9" t="str">
        <f>Tabla18[[#This Row],[DIA]]&amp;"-"&amp;Tabla18[[#This Row],[NUM]]</f>
        <v>45858-2022</v>
      </c>
      <c r="B1549">
        <v>45858</v>
      </c>
      <c r="C1549" t="s">
        <v>147</v>
      </c>
      <c r="D1549" t="s">
        <v>180</v>
      </c>
      <c r="E1549" t="s">
        <v>181</v>
      </c>
      <c r="F1549">
        <v>2022</v>
      </c>
      <c r="G1549">
        <v>0.83680555555555558</v>
      </c>
      <c r="H1549">
        <v>0.90277777777777779</v>
      </c>
      <c r="I1549">
        <v>12</v>
      </c>
      <c r="J1549">
        <v>0</v>
      </c>
      <c r="K1549">
        <v>12</v>
      </c>
      <c r="L1549">
        <v>0</v>
      </c>
      <c r="M1549" s="1" t="e">
        <f>VLOOKUP(Tabla18[[#This Row],[COD]],Circuitos[],2,0)</f>
        <v>#N/A</v>
      </c>
    </row>
    <row r="1550" spans="1:13">
      <c r="A1550" s="9" t="str">
        <f>Tabla18[[#This Row],[DIA]]&amp;"-"&amp;Tabla18[[#This Row],[NUM]]</f>
        <v>45858-1855</v>
      </c>
      <c r="B1550">
        <v>45858</v>
      </c>
      <c r="C1550" t="s">
        <v>147</v>
      </c>
      <c r="D1550" t="s">
        <v>36</v>
      </c>
      <c r="E1550" t="s">
        <v>181</v>
      </c>
      <c r="F1550">
        <v>1855</v>
      </c>
      <c r="G1550">
        <v>0.59722222222222221</v>
      </c>
      <c r="H1550">
        <v>0.71180555555555558</v>
      </c>
      <c r="I1550">
        <v>16</v>
      </c>
      <c r="J1550">
        <v>0</v>
      </c>
      <c r="K1550">
        <v>16</v>
      </c>
      <c r="L1550">
        <v>0</v>
      </c>
      <c r="M1550" s="1" t="e">
        <f>VLOOKUP(Tabla18[[#This Row],[COD]],Circuitos[],2,0)</f>
        <v>#N/A</v>
      </c>
    </row>
    <row r="1551" spans="1:13">
      <c r="A1551" s="9" t="str">
        <f>Tabla18[[#This Row],[DIA]]&amp;"-"&amp;Tabla18[[#This Row],[NUM]]</f>
        <v>45858-1317</v>
      </c>
      <c r="B1551">
        <v>45858</v>
      </c>
      <c r="C1551" t="s">
        <v>147</v>
      </c>
      <c r="D1551" t="s">
        <v>37</v>
      </c>
      <c r="E1551" t="s">
        <v>181</v>
      </c>
      <c r="F1551">
        <v>1317</v>
      </c>
      <c r="G1551">
        <v>0.58680555555555558</v>
      </c>
      <c r="H1551">
        <v>0.72569444444444442</v>
      </c>
      <c r="I1551">
        <v>20</v>
      </c>
      <c r="J1551">
        <v>5</v>
      </c>
      <c r="K1551">
        <v>15</v>
      </c>
      <c r="L1551">
        <v>25</v>
      </c>
      <c r="M1551" s="1" t="e">
        <f>VLOOKUP(Tabla18[[#This Row],[COD]],Circuitos[],2,0)</f>
        <v>#N/A</v>
      </c>
    </row>
    <row r="1552" spans="1:13">
      <c r="A1552" s="9" t="str">
        <f>Tabla18[[#This Row],[DIA]]&amp;"-"&amp;Tabla18[[#This Row],[NUM]]</f>
        <v>45858-1859</v>
      </c>
      <c r="B1552">
        <v>45858</v>
      </c>
      <c r="C1552" t="s">
        <v>147</v>
      </c>
      <c r="D1552" t="s">
        <v>13</v>
      </c>
      <c r="E1552" t="s">
        <v>181</v>
      </c>
      <c r="F1552">
        <v>1859</v>
      </c>
      <c r="G1552">
        <v>0.55208333333333337</v>
      </c>
      <c r="H1552">
        <v>0.70138888888888884</v>
      </c>
      <c r="I1552">
        <v>30</v>
      </c>
      <c r="J1552">
        <v>0</v>
      </c>
      <c r="K1552">
        <v>30</v>
      </c>
      <c r="L1552">
        <v>0</v>
      </c>
      <c r="M1552" s="1" t="e">
        <f>VLOOKUP(Tabla18[[#This Row],[COD]],Circuitos[],2,0)</f>
        <v>#N/A</v>
      </c>
    </row>
    <row r="1553" spans="1:13">
      <c r="A1553" s="9" t="str">
        <f>Tabla18[[#This Row],[DIA]]&amp;"-"&amp;Tabla18[[#This Row],[NUM]]</f>
        <v>45858-1313</v>
      </c>
      <c r="B1553">
        <v>45858</v>
      </c>
      <c r="C1553" t="s">
        <v>147</v>
      </c>
      <c r="D1553" t="s">
        <v>22</v>
      </c>
      <c r="E1553" t="s">
        <v>181</v>
      </c>
      <c r="F1553">
        <v>1313</v>
      </c>
      <c r="G1553">
        <v>0.59375</v>
      </c>
      <c r="H1553">
        <v>0.72569444444444442</v>
      </c>
      <c r="I1553">
        <v>12</v>
      </c>
      <c r="J1553">
        <v>0</v>
      </c>
      <c r="K1553">
        <v>12</v>
      </c>
      <c r="L1553">
        <v>0</v>
      </c>
      <c r="M1553" s="1" t="e">
        <f>VLOOKUP(Tabla18[[#This Row],[COD]],Circuitos[],2,0)</f>
        <v>#N/A</v>
      </c>
    </row>
    <row r="1554" spans="1:13">
      <c r="A1554" s="9" t="str">
        <f>Tabla18[[#This Row],[DIA]]&amp;"-"&amp;Tabla18[[#This Row],[NUM]]</f>
        <v>45858-3910</v>
      </c>
      <c r="B1554">
        <v>45858</v>
      </c>
      <c r="C1554" t="s">
        <v>555</v>
      </c>
      <c r="D1554" t="s">
        <v>394</v>
      </c>
      <c r="E1554" t="s">
        <v>395</v>
      </c>
      <c r="F1554">
        <v>3910</v>
      </c>
      <c r="G1554">
        <v>0.2361111111111111</v>
      </c>
      <c r="H1554">
        <v>0.27083333333333331</v>
      </c>
      <c r="I1554">
        <v>12</v>
      </c>
      <c r="J1554">
        <v>0</v>
      </c>
      <c r="K1554">
        <v>12</v>
      </c>
      <c r="L1554">
        <v>0</v>
      </c>
      <c r="M1554" s="1" t="e">
        <f>VLOOKUP(Tabla18[[#This Row],[COD]],Circuitos[],2,0)</f>
        <v>#N/A</v>
      </c>
    </row>
    <row r="1555" spans="1:13">
      <c r="A1555" s="9" t="str">
        <f>Tabla18[[#This Row],[DIA]]&amp;"-"&amp;Tabla18[[#This Row],[NUM]]</f>
        <v>45858-3904</v>
      </c>
      <c r="B1555">
        <v>45858</v>
      </c>
      <c r="C1555" t="s">
        <v>555</v>
      </c>
      <c r="D1555" t="s">
        <v>394</v>
      </c>
      <c r="E1555" t="s">
        <v>395</v>
      </c>
      <c r="F1555">
        <v>3904</v>
      </c>
      <c r="G1555">
        <v>0.36805555555555558</v>
      </c>
      <c r="H1555">
        <v>0.40277777777777779</v>
      </c>
      <c r="I1555">
        <v>35</v>
      </c>
      <c r="J1555">
        <v>7</v>
      </c>
      <c r="K1555">
        <v>28</v>
      </c>
      <c r="L1555">
        <v>20</v>
      </c>
      <c r="M1555" s="1" t="e">
        <f>VLOOKUP(Tabla18[[#This Row],[COD]],Circuitos[],2,0)</f>
        <v>#N/A</v>
      </c>
    </row>
    <row r="1556" spans="1:13">
      <c r="A1556" s="9" t="str">
        <f>Tabla18[[#This Row],[DIA]]&amp;"-"&amp;Tabla18[[#This Row],[NUM]]</f>
        <v>45858-871</v>
      </c>
      <c r="B1556">
        <v>45858</v>
      </c>
      <c r="C1556" t="s">
        <v>13</v>
      </c>
      <c r="D1556" t="s">
        <v>223</v>
      </c>
      <c r="E1556" t="s">
        <v>250</v>
      </c>
      <c r="F1556">
        <v>871</v>
      </c>
      <c r="G1556">
        <v>0.48958333333333331</v>
      </c>
      <c r="H1556">
        <v>0.62152777777777779</v>
      </c>
      <c r="I1556">
        <v>45</v>
      </c>
      <c r="J1556">
        <v>0</v>
      </c>
      <c r="K1556">
        <v>45</v>
      </c>
      <c r="L1556">
        <v>0</v>
      </c>
      <c r="M1556" s="1" t="e">
        <f>VLOOKUP(Tabla18[[#This Row],[COD]],Circuitos[],2,0)</f>
        <v>#N/A</v>
      </c>
    </row>
    <row r="1557" spans="1:13">
      <c r="A1557" s="9" t="str">
        <f>Tabla18[[#This Row],[DIA]]&amp;"-"&amp;Tabla18[[#This Row],[NUM]]</f>
        <v>45858-695</v>
      </c>
      <c r="B1557">
        <v>45858</v>
      </c>
      <c r="C1557" t="s">
        <v>13</v>
      </c>
      <c r="D1557" t="s">
        <v>232</v>
      </c>
      <c r="E1557" t="s">
        <v>250</v>
      </c>
      <c r="F1557">
        <v>695</v>
      </c>
      <c r="G1557">
        <v>0.60763888888888884</v>
      </c>
      <c r="H1557">
        <v>0.71875</v>
      </c>
      <c r="I1557">
        <v>40</v>
      </c>
      <c r="J1557">
        <v>0</v>
      </c>
      <c r="K1557">
        <v>40</v>
      </c>
      <c r="L1557">
        <v>0</v>
      </c>
      <c r="M1557" s="1" t="e">
        <f>VLOOKUP(Tabla18[[#This Row],[COD]],Circuitos[],2,0)</f>
        <v>#N/A</v>
      </c>
    </row>
    <row r="1558" spans="1:13">
      <c r="A1558" s="9" t="str">
        <f>Tabla18[[#This Row],[DIA]]&amp;"-"&amp;Tabla18[[#This Row],[NUM]]</f>
        <v>45858-59</v>
      </c>
      <c r="B1558">
        <v>45858</v>
      </c>
      <c r="C1558" t="s">
        <v>13</v>
      </c>
      <c r="D1558" t="s">
        <v>252</v>
      </c>
      <c r="E1558" t="s">
        <v>272</v>
      </c>
      <c r="F1558">
        <v>59</v>
      </c>
      <c r="G1558">
        <v>0.24305555555555555</v>
      </c>
      <c r="H1558">
        <v>0.34375</v>
      </c>
      <c r="I1558">
        <v>26</v>
      </c>
      <c r="J1558">
        <v>0</v>
      </c>
      <c r="K1558">
        <v>26</v>
      </c>
      <c r="L1558">
        <v>0</v>
      </c>
      <c r="M1558" s="1" t="e">
        <f>VLOOKUP(Tabla18[[#This Row],[COD]],Circuitos[],2,0)</f>
        <v>#N/A</v>
      </c>
    </row>
    <row r="1559" spans="1:13">
      <c r="A1559" s="9" t="str">
        <f>Tabla18[[#This Row],[DIA]]&amp;"-"&amp;Tabla18[[#This Row],[NUM]]</f>
        <v>45858-1858</v>
      </c>
      <c r="B1559">
        <v>45858</v>
      </c>
      <c r="C1559" t="s">
        <v>13</v>
      </c>
      <c r="D1559" t="s">
        <v>147</v>
      </c>
      <c r="E1559" t="s">
        <v>181</v>
      </c>
      <c r="F1559">
        <v>1858</v>
      </c>
      <c r="G1559">
        <v>0.49652777777777779</v>
      </c>
      <c r="H1559">
        <v>0.71527777777777779</v>
      </c>
      <c r="I1559">
        <v>30</v>
      </c>
      <c r="J1559">
        <v>0</v>
      </c>
      <c r="K1559">
        <v>30</v>
      </c>
      <c r="L1559">
        <v>0</v>
      </c>
      <c r="M1559" s="1" t="e">
        <f>VLOOKUP(Tabla18[[#This Row],[COD]],Circuitos[],2,0)</f>
        <v>#N/A</v>
      </c>
    </row>
    <row r="1560" spans="1:13">
      <c r="A1560" s="9" t="str">
        <f>Tabla18[[#This Row],[DIA]]&amp;"-"&amp;Tabla18[[#This Row],[NUM]]</f>
        <v>45858-5113</v>
      </c>
      <c r="B1560">
        <v>45858</v>
      </c>
      <c r="C1560" t="s">
        <v>13</v>
      </c>
      <c r="D1560" t="s">
        <v>424</v>
      </c>
      <c r="E1560" t="s">
        <v>549</v>
      </c>
      <c r="F1560">
        <v>5113</v>
      </c>
      <c r="G1560">
        <v>0.33333333333333331</v>
      </c>
      <c r="H1560">
        <v>0.40972222222222221</v>
      </c>
      <c r="I1560">
        <v>189</v>
      </c>
      <c r="J1560">
        <v>118</v>
      </c>
      <c r="K1560">
        <v>71</v>
      </c>
      <c r="L1560">
        <v>62.433862433862437</v>
      </c>
      <c r="M1560" s="1" t="str">
        <f>VLOOKUP(Tabla18[[#This Row],[COD]],Circuitos[],2,0)</f>
        <v>Alsacia, Selva Negra y el Rin / Bellezas de Suiza</v>
      </c>
    </row>
    <row r="1561" spans="1:13">
      <c r="A1561" s="9" t="str">
        <f>Tabla18[[#This Row],[DIA]]&amp;"-"&amp;Tabla18[[#This Row],[NUM]]</f>
        <v>45858-1801</v>
      </c>
      <c r="B1561">
        <v>45858</v>
      </c>
      <c r="C1561" t="s">
        <v>13</v>
      </c>
      <c r="D1561" t="s">
        <v>196</v>
      </c>
      <c r="E1561" t="s">
        <v>193</v>
      </c>
      <c r="F1561">
        <v>1801</v>
      </c>
      <c r="G1561">
        <v>0.4861111111111111</v>
      </c>
      <c r="H1561">
        <v>0.59027777777777779</v>
      </c>
      <c r="I1561">
        <v>20</v>
      </c>
      <c r="J1561">
        <v>0</v>
      </c>
      <c r="K1561">
        <v>20</v>
      </c>
      <c r="L1561">
        <v>0</v>
      </c>
      <c r="M1561" s="1" t="e">
        <f>VLOOKUP(Tabla18[[#This Row],[COD]],Circuitos[],2,0)</f>
        <v>#N/A</v>
      </c>
    </row>
    <row r="1562" spans="1:13">
      <c r="A1562" s="9" t="str">
        <f>Tabla18[[#This Row],[DIA]]&amp;"-"&amp;Tabla18[[#This Row],[NUM]]</f>
        <v>45858-809</v>
      </c>
      <c r="B1562">
        <v>45858</v>
      </c>
      <c r="C1562" t="s">
        <v>13</v>
      </c>
      <c r="D1562" t="s">
        <v>236</v>
      </c>
      <c r="E1562" t="s">
        <v>250</v>
      </c>
      <c r="F1562">
        <v>809</v>
      </c>
      <c r="G1562">
        <v>0.49652777777777779</v>
      </c>
      <c r="H1562">
        <v>0.61805555555555558</v>
      </c>
      <c r="I1562">
        <v>45</v>
      </c>
      <c r="J1562">
        <v>25</v>
      </c>
      <c r="K1562">
        <v>20</v>
      </c>
      <c r="L1562">
        <v>55.555555555555557</v>
      </c>
      <c r="M1562" s="1" t="e">
        <f>VLOOKUP(Tabla18[[#This Row],[COD]],Circuitos[],2,0)</f>
        <v>#N/A</v>
      </c>
    </row>
    <row r="1563" spans="1:13">
      <c r="A1563" s="9" t="str">
        <f>Tabla18[[#This Row],[DIA]]&amp;"-"&amp;Tabla18[[#This Row],[NUM]]</f>
        <v>45858-5117</v>
      </c>
      <c r="B1563">
        <v>45858</v>
      </c>
      <c r="C1563" t="s">
        <v>13</v>
      </c>
      <c r="D1563" t="s">
        <v>214</v>
      </c>
      <c r="E1563" t="s">
        <v>549</v>
      </c>
      <c r="F1563">
        <v>5117</v>
      </c>
      <c r="G1563">
        <v>0.54861111111111116</v>
      </c>
      <c r="H1563">
        <v>0.73611111111111116</v>
      </c>
      <c r="I1563">
        <v>189</v>
      </c>
      <c r="J1563">
        <v>101</v>
      </c>
      <c r="K1563">
        <v>88</v>
      </c>
      <c r="L1563">
        <v>53.439153439153436</v>
      </c>
      <c r="M1563" s="1" t="str">
        <f>VLOOKUP(Tabla18[[#This Row],[COD]],Circuitos[],2,0)</f>
        <v>Joyas del Báltico I / Bellezas del Báltico I</v>
      </c>
    </row>
    <row r="1564" spans="1:13">
      <c r="A1564" s="9" t="str">
        <f>Tabla18[[#This Row],[DIA]]&amp;"-"&amp;Tabla18[[#This Row],[NUM]]</f>
        <v>45858-434</v>
      </c>
      <c r="B1564">
        <v>45858</v>
      </c>
      <c r="C1564" t="s">
        <v>13</v>
      </c>
      <c r="D1564" t="s">
        <v>394</v>
      </c>
      <c r="E1564" t="s">
        <v>395</v>
      </c>
      <c r="F1564">
        <v>434</v>
      </c>
      <c r="G1564">
        <v>0.64583333333333337</v>
      </c>
      <c r="H1564">
        <v>0.79513888888888884</v>
      </c>
      <c r="I1564">
        <v>35</v>
      </c>
      <c r="J1564">
        <v>0</v>
      </c>
      <c r="K1564">
        <v>35</v>
      </c>
      <c r="L1564">
        <v>0</v>
      </c>
      <c r="M1564" s="1" t="e">
        <f>VLOOKUP(Tabla18[[#This Row],[COD]],Circuitos[],2,0)</f>
        <v>#N/A</v>
      </c>
    </row>
    <row r="1565" spans="1:13">
      <c r="A1565" s="9" t="str">
        <f>Tabla18[[#This Row],[DIA]]&amp;"-"&amp;Tabla18[[#This Row],[NUM]]</f>
        <v>45858-5114</v>
      </c>
      <c r="B1565">
        <v>45858</v>
      </c>
      <c r="C1565" t="s">
        <v>424</v>
      </c>
      <c r="D1565" t="s">
        <v>13</v>
      </c>
      <c r="E1565" t="s">
        <v>549</v>
      </c>
      <c r="F1565">
        <v>5114</v>
      </c>
      <c r="G1565">
        <v>0.44444444444444442</v>
      </c>
      <c r="H1565">
        <v>0.51388888888888884</v>
      </c>
      <c r="I1565">
        <v>189</v>
      </c>
      <c r="J1565">
        <v>27</v>
      </c>
      <c r="K1565">
        <v>162</v>
      </c>
      <c r="L1565">
        <v>14.285714285714286</v>
      </c>
      <c r="M1565" s="1" t="e">
        <f>VLOOKUP(Tabla18[[#This Row],[COD]],Circuitos[],2,0)</f>
        <v>#N/A</v>
      </c>
    </row>
    <row r="1566" spans="1:13">
      <c r="A1566" s="9" t="str">
        <f>Tabla18[[#This Row],[DIA]]&amp;"-"&amp;Tabla18[[#This Row],[NUM]]</f>
        <v>45858-1804</v>
      </c>
      <c r="B1566">
        <v>45858</v>
      </c>
      <c r="C1566" t="s">
        <v>196</v>
      </c>
      <c r="D1566" t="s">
        <v>13</v>
      </c>
      <c r="E1566" t="s">
        <v>193</v>
      </c>
      <c r="F1566">
        <v>1804</v>
      </c>
      <c r="G1566">
        <v>0.61805555555555558</v>
      </c>
      <c r="H1566">
        <v>0.73263888888888884</v>
      </c>
      <c r="I1566">
        <v>20</v>
      </c>
      <c r="J1566">
        <v>0</v>
      </c>
      <c r="K1566">
        <v>20</v>
      </c>
      <c r="L1566">
        <v>0</v>
      </c>
      <c r="M1566" s="1" t="e">
        <f>VLOOKUP(Tabla18[[#This Row],[COD]],Circuitos[],2,0)</f>
        <v>#N/A</v>
      </c>
    </row>
    <row r="1567" spans="1:13">
      <c r="A1567" s="9" t="str">
        <f>Tabla18[[#This Row],[DIA]]&amp;"-"&amp;Tabla18[[#This Row],[NUM]]</f>
        <v>45858-586</v>
      </c>
      <c r="B1567">
        <v>45858</v>
      </c>
      <c r="C1567" t="s">
        <v>346</v>
      </c>
      <c r="D1567" t="s">
        <v>13</v>
      </c>
      <c r="E1567" t="s">
        <v>250</v>
      </c>
      <c r="F1567">
        <v>586</v>
      </c>
      <c r="G1567">
        <v>0.53125</v>
      </c>
      <c r="H1567">
        <v>0.62152777777777779</v>
      </c>
      <c r="I1567">
        <v>25</v>
      </c>
      <c r="J1567">
        <v>0</v>
      </c>
      <c r="K1567">
        <v>25</v>
      </c>
      <c r="L1567">
        <v>0</v>
      </c>
      <c r="M1567" s="1" t="e">
        <f>VLOOKUP(Tabla18[[#This Row],[COD]],Circuitos[],2,0)</f>
        <v>#N/A</v>
      </c>
    </row>
    <row r="1568" spans="1:13">
      <c r="A1568" s="9" t="str">
        <f>Tabla18[[#This Row],[DIA]]&amp;"-"&amp;Tabla18[[#This Row],[NUM]]</f>
        <v>45858-788</v>
      </c>
      <c r="B1568">
        <v>45858</v>
      </c>
      <c r="C1568" t="s">
        <v>358</v>
      </c>
      <c r="D1568" t="s">
        <v>37</v>
      </c>
      <c r="E1568" t="s">
        <v>278</v>
      </c>
      <c r="F1568">
        <v>788</v>
      </c>
      <c r="G1568">
        <v>0.84722222222222221</v>
      </c>
      <c r="H1568">
        <v>0.96180555555555558</v>
      </c>
      <c r="I1568">
        <v>45</v>
      </c>
      <c r="J1568">
        <v>2</v>
      </c>
      <c r="K1568">
        <v>43</v>
      </c>
      <c r="L1568">
        <v>4.4444444444444446</v>
      </c>
      <c r="M1568" s="1" t="e">
        <f>VLOOKUP(Tabla18[[#This Row],[COD]],Circuitos[],2,0)</f>
        <v>#N/A</v>
      </c>
    </row>
    <row r="1569" spans="1:13">
      <c r="A1569" s="9" t="str">
        <f>Tabla18[[#This Row],[DIA]]&amp;"-"&amp;Tabla18[[#This Row],[NUM]]</f>
        <v>45858-415</v>
      </c>
      <c r="B1569">
        <v>45858</v>
      </c>
      <c r="C1569" t="s">
        <v>358</v>
      </c>
      <c r="D1569" t="s">
        <v>13</v>
      </c>
      <c r="E1569" t="s">
        <v>528</v>
      </c>
      <c r="F1569">
        <v>415</v>
      </c>
      <c r="G1569">
        <v>0.34722222222222221</v>
      </c>
      <c r="H1569">
        <v>0.47569444444444442</v>
      </c>
      <c r="I1569">
        <v>36</v>
      </c>
      <c r="J1569">
        <v>12</v>
      </c>
      <c r="K1569">
        <v>24</v>
      </c>
      <c r="L1569">
        <v>33.333333333333336</v>
      </c>
      <c r="M1569" s="1" t="e">
        <f>VLOOKUP(Tabla18[[#This Row],[COD]],Circuitos[],2,0)</f>
        <v>#N/A</v>
      </c>
    </row>
    <row r="1570" spans="1:13">
      <c r="A1570" s="9" t="str">
        <f>Tabla18[[#This Row],[DIA]]&amp;"-"&amp;Tabla18[[#This Row],[NUM]]</f>
        <v>45858-808</v>
      </c>
      <c r="B1570">
        <v>45858</v>
      </c>
      <c r="C1570" t="s">
        <v>236</v>
      </c>
      <c r="D1570" t="s">
        <v>13</v>
      </c>
      <c r="E1570" t="s">
        <v>250</v>
      </c>
      <c r="F1570">
        <v>808</v>
      </c>
      <c r="G1570">
        <v>0.51736111111111116</v>
      </c>
      <c r="H1570">
        <v>0.64930555555555558</v>
      </c>
      <c r="I1570">
        <v>45</v>
      </c>
      <c r="J1570">
        <v>0</v>
      </c>
      <c r="K1570">
        <v>45</v>
      </c>
      <c r="L1570">
        <v>0</v>
      </c>
      <c r="M1570" s="1" t="e">
        <f>VLOOKUP(Tabla18[[#This Row],[COD]],Circuitos[],2,0)</f>
        <v>#N/A</v>
      </c>
    </row>
    <row r="1571" spans="1:13">
      <c r="A1571" s="9" t="str">
        <f>Tabla18[[#This Row],[DIA]]&amp;"-"&amp;Tabla18[[#This Row],[NUM]]</f>
        <v>45858-585</v>
      </c>
      <c r="B1571">
        <v>45858</v>
      </c>
      <c r="C1571" t="s">
        <v>336</v>
      </c>
      <c r="D1571" t="s">
        <v>252</v>
      </c>
      <c r="E1571" t="s">
        <v>272</v>
      </c>
      <c r="F1571">
        <v>585</v>
      </c>
      <c r="G1571">
        <v>0.47916666666666669</v>
      </c>
      <c r="H1571">
        <v>0.53819444444444442</v>
      </c>
      <c r="I1571">
        <v>38</v>
      </c>
      <c r="J1571">
        <v>0</v>
      </c>
      <c r="K1571">
        <v>38</v>
      </c>
      <c r="L1571">
        <v>0</v>
      </c>
      <c r="M1571" s="1" t="e">
        <f>VLOOKUP(Tabla18[[#This Row],[COD]],Circuitos[],2,0)</f>
        <v>#N/A</v>
      </c>
    </row>
    <row r="1572" spans="1:13">
      <c r="A1572" s="9" t="str">
        <f>Tabla18[[#This Row],[DIA]]&amp;"-"&amp;Tabla18[[#This Row],[NUM]]</f>
        <v>45858-1302</v>
      </c>
      <c r="B1572">
        <v>45858</v>
      </c>
      <c r="C1572" t="s">
        <v>22</v>
      </c>
      <c r="D1572" t="s">
        <v>147</v>
      </c>
      <c r="E1572" t="s">
        <v>181</v>
      </c>
      <c r="F1572">
        <v>1302</v>
      </c>
      <c r="G1572">
        <v>0.4826388888888889</v>
      </c>
      <c r="H1572">
        <v>0.69097222222222221</v>
      </c>
      <c r="I1572">
        <v>12</v>
      </c>
      <c r="J1572">
        <v>0</v>
      </c>
      <c r="K1572">
        <v>12</v>
      </c>
      <c r="L1572">
        <v>0</v>
      </c>
      <c r="M1572" s="1" t="e">
        <f>VLOOKUP(Tabla18[[#This Row],[COD]],Circuitos[],2,0)</f>
        <v>#N/A</v>
      </c>
    </row>
    <row r="1573" spans="1:13">
      <c r="A1573" s="9" t="str">
        <f>Tabla18[[#This Row],[DIA]]&amp;"-"&amp;Tabla18[[#This Row],[NUM]]</f>
        <v>45858-787</v>
      </c>
      <c r="B1573">
        <v>45858</v>
      </c>
      <c r="C1573" t="s">
        <v>22</v>
      </c>
      <c r="D1573" t="s">
        <v>358</v>
      </c>
      <c r="E1573" t="s">
        <v>278</v>
      </c>
      <c r="F1573">
        <v>787</v>
      </c>
      <c r="G1573">
        <v>0.61805555555555558</v>
      </c>
      <c r="H1573">
        <v>0.80555555555555558</v>
      </c>
      <c r="I1573">
        <v>45</v>
      </c>
      <c r="J1573">
        <v>0</v>
      </c>
      <c r="K1573">
        <v>45</v>
      </c>
      <c r="L1573">
        <v>0</v>
      </c>
      <c r="M1573" s="1" t="str">
        <f>VLOOKUP(Tabla18[[#This Row],[COD]],Circuitos[],2,0)</f>
        <v>Rumania, Transilvania, Cárpatos y Bucovina</v>
      </c>
    </row>
    <row r="1574" spans="1:13">
      <c r="A1574" s="9" t="str">
        <f>Tabla18[[#This Row],[DIA]]&amp;"-"&amp;Tabla18[[#This Row],[NUM]]</f>
        <v>45858-5118</v>
      </c>
      <c r="B1574">
        <v>45858</v>
      </c>
      <c r="C1574" t="s">
        <v>214</v>
      </c>
      <c r="D1574" t="s">
        <v>13</v>
      </c>
      <c r="E1574" t="s">
        <v>549</v>
      </c>
      <c r="F1574">
        <v>5118</v>
      </c>
      <c r="G1574">
        <v>0.77083333333333337</v>
      </c>
      <c r="H1574">
        <v>0.875</v>
      </c>
      <c r="I1574">
        <v>189</v>
      </c>
      <c r="J1574">
        <v>62</v>
      </c>
      <c r="K1574">
        <v>127</v>
      </c>
      <c r="L1574">
        <v>32.804232804232804</v>
      </c>
      <c r="M1574" s="1" t="e">
        <f>VLOOKUP(Tabla18[[#This Row],[COD]],Circuitos[],2,0)</f>
        <v>#N/A</v>
      </c>
    </row>
    <row r="1575" spans="1:13">
      <c r="A1575" s="9" t="str">
        <f>Tabla18[[#This Row],[DIA]]&amp;"-"&amp;Tabla18[[#This Row],[NUM]]</f>
        <v>45858-437</v>
      </c>
      <c r="B1575">
        <v>45858</v>
      </c>
      <c r="C1575" t="s">
        <v>394</v>
      </c>
      <c r="D1575" t="s">
        <v>36</v>
      </c>
      <c r="E1575" t="s">
        <v>395</v>
      </c>
      <c r="F1575">
        <v>437</v>
      </c>
      <c r="G1575">
        <v>0.3888888888888889</v>
      </c>
      <c r="H1575">
        <v>0.52083333333333337</v>
      </c>
      <c r="I1575">
        <v>12</v>
      </c>
      <c r="J1575">
        <v>0</v>
      </c>
      <c r="K1575">
        <v>12</v>
      </c>
      <c r="L1575">
        <v>0</v>
      </c>
      <c r="M1575" s="1" t="e">
        <f>VLOOKUP(Tabla18[[#This Row],[COD]],Circuitos[],2,0)</f>
        <v>#N/A</v>
      </c>
    </row>
    <row r="1576" spans="1:13">
      <c r="A1576" s="9" t="str">
        <f>Tabla18[[#This Row],[DIA]]&amp;"-"&amp;Tabla18[[#This Row],[NUM]]</f>
        <v>45858-3911</v>
      </c>
      <c r="B1576">
        <v>45858</v>
      </c>
      <c r="C1576" t="s">
        <v>394</v>
      </c>
      <c r="D1576" t="s">
        <v>555</v>
      </c>
      <c r="E1576" t="s">
        <v>395</v>
      </c>
      <c r="F1576">
        <v>3911</v>
      </c>
      <c r="G1576">
        <v>0.95486111111111116</v>
      </c>
      <c r="H1576">
        <v>0.99305555555555558</v>
      </c>
      <c r="I1576">
        <v>47</v>
      </c>
      <c r="J1576">
        <v>0</v>
      </c>
      <c r="K1576">
        <v>47</v>
      </c>
      <c r="L1576">
        <v>0</v>
      </c>
      <c r="M1576" s="1" t="e">
        <f>VLOOKUP(Tabla18[[#This Row],[COD]],Circuitos[],2,0)</f>
        <v>#N/A</v>
      </c>
    </row>
    <row r="1577" spans="1:13">
      <c r="A1577" s="9" t="str">
        <f>Tabla18[[#This Row],[DIA]]&amp;"-"&amp;Tabla18[[#This Row],[NUM]]</f>
        <v>45858-433</v>
      </c>
      <c r="B1577">
        <v>45858</v>
      </c>
      <c r="C1577" t="s">
        <v>394</v>
      </c>
      <c r="D1577" t="s">
        <v>13</v>
      </c>
      <c r="E1577" t="s">
        <v>395</v>
      </c>
      <c r="F1577">
        <v>433</v>
      </c>
      <c r="G1577">
        <v>0.44444444444444442</v>
      </c>
      <c r="H1577">
        <v>0.60763888888888884</v>
      </c>
      <c r="I1577">
        <v>35</v>
      </c>
      <c r="J1577">
        <v>7</v>
      </c>
      <c r="K1577">
        <v>28</v>
      </c>
      <c r="L1577">
        <v>20</v>
      </c>
      <c r="M1577" s="1" t="e">
        <f>VLOOKUP(Tabla18[[#This Row],[COD]],Circuitos[],2,0)</f>
        <v>#N/A</v>
      </c>
    </row>
    <row r="1578" spans="1:13">
      <c r="A1578" s="9" t="str">
        <f>Tabla18[[#This Row],[DIA]]&amp;"-"&amp;Tabla18[[#This Row],[NUM]]</f>
        <v>45859-920</v>
      </c>
      <c r="B1578">
        <v>45859</v>
      </c>
      <c r="C1578" t="s">
        <v>185</v>
      </c>
      <c r="D1578" t="s">
        <v>13</v>
      </c>
      <c r="E1578" t="s">
        <v>186</v>
      </c>
      <c r="F1578">
        <v>920</v>
      </c>
      <c r="G1578">
        <v>0.63888888888888884</v>
      </c>
      <c r="H1578">
        <v>0.78125</v>
      </c>
      <c r="I1578">
        <v>30</v>
      </c>
      <c r="J1578">
        <v>3</v>
      </c>
      <c r="K1578">
        <v>27</v>
      </c>
      <c r="L1578">
        <v>10</v>
      </c>
      <c r="M1578" s="1" t="e">
        <f>VLOOKUP(Tabla18[[#This Row],[COD]],Circuitos[],2,0)</f>
        <v>#N/A</v>
      </c>
    </row>
    <row r="1579" spans="1:13">
      <c r="A1579" s="9" t="str">
        <f>Tabla18[[#This Row],[DIA]]&amp;"-"&amp;Tabla18[[#This Row],[NUM]]</f>
        <v>45859-1001</v>
      </c>
      <c r="B1579">
        <v>45859</v>
      </c>
      <c r="C1579" t="s">
        <v>173</v>
      </c>
      <c r="D1579" t="s">
        <v>13</v>
      </c>
      <c r="E1579" t="s">
        <v>174</v>
      </c>
      <c r="F1579">
        <v>1001</v>
      </c>
      <c r="G1579">
        <v>0.3125</v>
      </c>
      <c r="H1579">
        <v>0.4861111111111111</v>
      </c>
      <c r="I1579">
        <v>10</v>
      </c>
      <c r="J1579">
        <v>0</v>
      </c>
      <c r="K1579">
        <v>10</v>
      </c>
      <c r="L1579">
        <v>0</v>
      </c>
      <c r="M1579" s="1" t="e">
        <f>VLOOKUP(Tabla18[[#This Row],[COD]],Circuitos[],2,0)</f>
        <v>#N/A</v>
      </c>
    </row>
    <row r="1580" spans="1:13">
      <c r="A1580" s="9" t="str">
        <f>Tabla18[[#This Row],[DIA]]&amp;"-"&amp;Tabla18[[#This Row],[NUM]]</f>
        <v>45859-1916</v>
      </c>
      <c r="B1580">
        <v>45859</v>
      </c>
      <c r="C1580" t="s">
        <v>313</v>
      </c>
      <c r="D1580" t="s">
        <v>13</v>
      </c>
      <c r="E1580" t="s">
        <v>250</v>
      </c>
      <c r="F1580">
        <v>1916</v>
      </c>
      <c r="G1580">
        <v>0.4236111111111111</v>
      </c>
      <c r="H1580">
        <v>0.58680555555555558</v>
      </c>
      <c r="I1580">
        <v>30</v>
      </c>
      <c r="J1580">
        <v>0</v>
      </c>
      <c r="K1580">
        <v>30</v>
      </c>
      <c r="L1580">
        <v>0</v>
      </c>
      <c r="M1580" s="1" t="e">
        <f>VLOOKUP(Tabla18[[#This Row],[COD]],Circuitos[],2,0)</f>
        <v>#N/A</v>
      </c>
    </row>
    <row r="1581" spans="1:13">
      <c r="A1581" s="9" t="str">
        <f>Tabla18[[#This Row],[DIA]]&amp;"-"&amp;Tabla18[[#This Row],[NUM]]</f>
        <v>45859-2232</v>
      </c>
      <c r="B1581">
        <v>45859</v>
      </c>
      <c r="C1581" t="s">
        <v>147</v>
      </c>
      <c r="D1581" t="s">
        <v>180</v>
      </c>
      <c r="E1581" t="s">
        <v>181</v>
      </c>
      <c r="F1581">
        <v>2232</v>
      </c>
      <c r="G1581">
        <v>5.5555555555555552E-2</v>
      </c>
      <c r="H1581">
        <v>0.11805555555555555</v>
      </c>
      <c r="I1581">
        <v>20</v>
      </c>
      <c r="J1581">
        <v>0</v>
      </c>
      <c r="K1581">
        <v>20</v>
      </c>
      <c r="L1581">
        <v>0</v>
      </c>
      <c r="M1581" s="1" t="e">
        <f>VLOOKUP(Tabla18[[#This Row],[COD]],Circuitos[],2,0)</f>
        <v>#N/A</v>
      </c>
    </row>
    <row r="1582" spans="1:13">
      <c r="A1582" s="9" t="str">
        <f>Tabla18[[#This Row],[DIA]]&amp;"-"&amp;Tabla18[[#This Row],[NUM]]</f>
        <v>45859-1359</v>
      </c>
      <c r="B1582">
        <v>45859</v>
      </c>
      <c r="C1582" t="s">
        <v>147</v>
      </c>
      <c r="D1582" t="s">
        <v>13</v>
      </c>
      <c r="E1582" t="s">
        <v>181</v>
      </c>
      <c r="F1582">
        <v>1359</v>
      </c>
      <c r="G1582">
        <v>0.78819444444444442</v>
      </c>
      <c r="H1582">
        <v>0.9375</v>
      </c>
      <c r="I1582">
        <v>15</v>
      </c>
      <c r="J1582">
        <v>0</v>
      </c>
      <c r="K1582">
        <v>15</v>
      </c>
      <c r="L1582">
        <v>0</v>
      </c>
      <c r="M1582" s="1" t="e">
        <f>VLOOKUP(Tabla18[[#This Row],[COD]],Circuitos[],2,0)</f>
        <v>#N/A</v>
      </c>
    </row>
    <row r="1583" spans="1:13">
      <c r="A1583" s="9" t="str">
        <f>Tabla18[[#This Row],[DIA]]&amp;"-"&amp;Tabla18[[#This Row],[NUM]]</f>
        <v>45859-727</v>
      </c>
      <c r="B1583">
        <v>45859</v>
      </c>
      <c r="C1583" t="s">
        <v>550</v>
      </c>
      <c r="D1583" t="s">
        <v>147</v>
      </c>
      <c r="E1583" t="s">
        <v>181</v>
      </c>
      <c r="F1583">
        <v>727</v>
      </c>
      <c r="G1583">
        <v>0.30902777777777779</v>
      </c>
      <c r="H1583">
        <v>0.53125</v>
      </c>
      <c r="I1583">
        <v>15</v>
      </c>
      <c r="J1583">
        <v>0</v>
      </c>
      <c r="K1583">
        <v>15</v>
      </c>
      <c r="L1583">
        <v>0</v>
      </c>
      <c r="M1583" s="1" t="e">
        <f>VLOOKUP(Tabla18[[#This Row],[COD]],Circuitos[],2,0)</f>
        <v>#N/A</v>
      </c>
    </row>
    <row r="1584" spans="1:13">
      <c r="A1584" s="9" t="str">
        <f>Tabla18[[#This Row],[DIA]]&amp;"-"&amp;Tabla18[[#This Row],[NUM]]</f>
        <v>45859-608</v>
      </c>
      <c r="B1584">
        <v>45859</v>
      </c>
      <c r="C1584" t="s">
        <v>78</v>
      </c>
      <c r="D1584" t="s">
        <v>266</v>
      </c>
      <c r="E1584" t="s">
        <v>558</v>
      </c>
      <c r="F1584">
        <v>608</v>
      </c>
      <c r="G1584">
        <v>0.63194444444444442</v>
      </c>
      <c r="H1584">
        <v>0.75</v>
      </c>
      <c r="I1584">
        <v>40</v>
      </c>
      <c r="J1584">
        <v>2</v>
      </c>
      <c r="K1584">
        <v>38</v>
      </c>
      <c r="L1584">
        <v>5</v>
      </c>
      <c r="M1584" s="1" t="str">
        <f>VLOOKUP(Tabla18[[#This Row],[COD]],Circuitos[],2,0)</f>
        <v>Todo Eslovenia, Austria y Costa Italiana</v>
      </c>
    </row>
    <row r="1585" spans="1:13">
      <c r="A1585" s="9" t="str">
        <f>Tabla18[[#This Row],[DIA]]&amp;"-"&amp;Tabla18[[#This Row],[NUM]]</f>
        <v>45859-607</v>
      </c>
      <c r="B1585">
        <v>45859</v>
      </c>
      <c r="C1585" t="s">
        <v>266</v>
      </c>
      <c r="D1585" t="s">
        <v>33</v>
      </c>
      <c r="E1585" t="s">
        <v>558</v>
      </c>
      <c r="F1585">
        <v>607</v>
      </c>
      <c r="G1585">
        <v>0.41666666666666669</v>
      </c>
      <c r="H1585">
        <v>0.55555555555555558</v>
      </c>
      <c r="I1585">
        <v>40</v>
      </c>
      <c r="J1585">
        <v>5</v>
      </c>
      <c r="K1585">
        <v>35</v>
      </c>
      <c r="L1585">
        <v>12.5</v>
      </c>
      <c r="M1585" s="1" t="e">
        <f>VLOOKUP(Tabla18[[#This Row],[COD]],Circuitos[],2,0)</f>
        <v>#N/A</v>
      </c>
    </row>
    <row r="1586" spans="1:13">
      <c r="A1586" s="9" t="str">
        <f>Tabla18[[#This Row],[DIA]]&amp;"-"&amp;Tabla18[[#This Row],[NUM]]</f>
        <v>45859-1003</v>
      </c>
      <c r="B1586">
        <v>45859</v>
      </c>
      <c r="C1586" t="s">
        <v>183</v>
      </c>
      <c r="D1586" t="s">
        <v>173</v>
      </c>
      <c r="E1586" t="s">
        <v>174</v>
      </c>
      <c r="F1586">
        <v>1003</v>
      </c>
      <c r="G1586">
        <v>0.81944444444444442</v>
      </c>
      <c r="H1586">
        <v>0.85416666666666663</v>
      </c>
      <c r="I1586">
        <v>10</v>
      </c>
      <c r="J1586">
        <v>0</v>
      </c>
      <c r="K1586">
        <v>10</v>
      </c>
      <c r="L1586">
        <v>0</v>
      </c>
      <c r="M1586" s="1" t="e">
        <f>VLOOKUP(Tabla18[[#This Row],[COD]],Circuitos[],2,0)</f>
        <v>#N/A</v>
      </c>
    </row>
    <row r="1587" spans="1:13">
      <c r="A1587" s="9" t="str">
        <f>Tabla18[[#This Row],[DIA]]&amp;"-"&amp;Tabla18[[#This Row],[NUM]]</f>
        <v>45859-921</v>
      </c>
      <c r="B1587">
        <v>45859</v>
      </c>
      <c r="C1587" t="s">
        <v>13</v>
      </c>
      <c r="D1587" t="s">
        <v>185</v>
      </c>
      <c r="E1587" t="s">
        <v>186</v>
      </c>
      <c r="F1587">
        <v>921</v>
      </c>
      <c r="G1587">
        <v>0.81597222222222221</v>
      </c>
      <c r="H1587">
        <v>2.0833333333333332E-2</v>
      </c>
      <c r="I1587">
        <v>30</v>
      </c>
      <c r="J1587">
        <v>0</v>
      </c>
      <c r="K1587">
        <v>30</v>
      </c>
      <c r="L1587">
        <v>0</v>
      </c>
      <c r="M1587" s="1" t="e">
        <f>VLOOKUP(Tabla18[[#This Row],[COD]],Circuitos[],2,0)</f>
        <v>#N/A</v>
      </c>
    </row>
    <row r="1588" spans="1:13">
      <c r="A1588" s="9" t="str">
        <f>Tabla18[[#This Row],[DIA]]&amp;"-"&amp;Tabla18[[#This Row],[NUM]]</f>
        <v>45859-1915</v>
      </c>
      <c r="B1588">
        <v>45859</v>
      </c>
      <c r="C1588" t="s">
        <v>13</v>
      </c>
      <c r="D1588" t="s">
        <v>313</v>
      </c>
      <c r="E1588" t="s">
        <v>250</v>
      </c>
      <c r="F1588">
        <v>1915</v>
      </c>
      <c r="G1588">
        <v>0.31944444444444442</v>
      </c>
      <c r="H1588">
        <v>0.39583333333333331</v>
      </c>
      <c r="I1588">
        <v>30</v>
      </c>
      <c r="J1588">
        <v>0</v>
      </c>
      <c r="K1588">
        <v>30</v>
      </c>
      <c r="L1588">
        <v>0</v>
      </c>
      <c r="M1588" s="1" t="e">
        <f>VLOOKUP(Tabla18[[#This Row],[COD]],Circuitos[],2,0)</f>
        <v>#N/A</v>
      </c>
    </row>
    <row r="1589" spans="1:13">
      <c r="A1589" s="9" t="str">
        <f>Tabla18[[#This Row],[DIA]]&amp;"-"&amp;Tabla18[[#This Row],[NUM]]</f>
        <v>45859-1002</v>
      </c>
      <c r="B1589">
        <v>45859</v>
      </c>
      <c r="C1589" t="s">
        <v>13</v>
      </c>
      <c r="D1589" t="s">
        <v>183</v>
      </c>
      <c r="E1589" t="s">
        <v>174</v>
      </c>
      <c r="F1589">
        <v>1002</v>
      </c>
      <c r="G1589">
        <v>0.52777777777777779</v>
      </c>
      <c r="H1589">
        <v>0.77777777777777779</v>
      </c>
      <c r="I1589">
        <v>10</v>
      </c>
      <c r="J1589">
        <v>0</v>
      </c>
      <c r="K1589">
        <v>10</v>
      </c>
      <c r="L1589">
        <v>0</v>
      </c>
      <c r="M1589" s="1" t="str">
        <f>VLOOKUP(Tabla18[[#This Row],[COD]],Circuitos[],2,0)</f>
        <v>Programas de Egipto</v>
      </c>
    </row>
    <row r="1590" spans="1:13">
      <c r="A1590" s="9" t="str">
        <f>Tabla18[[#This Row],[DIA]]&amp;"-"&amp;Tabla18[[#This Row],[NUM]]</f>
        <v>45859-587</v>
      </c>
      <c r="B1590">
        <v>45859</v>
      </c>
      <c r="C1590" t="s">
        <v>13</v>
      </c>
      <c r="D1590" t="s">
        <v>229</v>
      </c>
      <c r="E1590" t="s">
        <v>556</v>
      </c>
      <c r="F1590">
        <v>587</v>
      </c>
      <c r="G1590">
        <v>0.89583333333333337</v>
      </c>
      <c r="H1590">
        <v>1.0416666666666666E-2</v>
      </c>
      <c r="I1590">
        <v>35</v>
      </c>
      <c r="J1590">
        <v>3</v>
      </c>
      <c r="K1590">
        <v>32</v>
      </c>
      <c r="L1590">
        <v>8.5714285714285712</v>
      </c>
      <c r="M1590" s="1" t="e">
        <f>VLOOKUP(Tabla18[[#This Row],[COD]],Circuitos[],2,0)</f>
        <v>#N/A</v>
      </c>
    </row>
    <row r="1591" spans="1:13">
      <c r="A1591" s="9" t="str">
        <f>Tabla18[[#This Row],[DIA]]&amp;"-"&amp;Tabla18[[#This Row],[NUM]]</f>
        <v>45859-747</v>
      </c>
      <c r="B1591">
        <v>45859</v>
      </c>
      <c r="C1591" t="s">
        <v>13</v>
      </c>
      <c r="D1591" t="s">
        <v>196</v>
      </c>
      <c r="E1591" t="s">
        <v>250</v>
      </c>
      <c r="F1591">
        <v>747</v>
      </c>
      <c r="G1591">
        <v>0.83680555555555558</v>
      </c>
      <c r="H1591">
        <v>0.94444444444444442</v>
      </c>
      <c r="I1591">
        <v>40</v>
      </c>
      <c r="J1591">
        <v>0</v>
      </c>
      <c r="K1591">
        <v>40</v>
      </c>
      <c r="L1591">
        <v>0</v>
      </c>
      <c r="M1591" s="1" t="e">
        <f>VLOOKUP(Tabla18[[#This Row],[COD]],Circuitos[],2,0)</f>
        <v>#N/A</v>
      </c>
    </row>
    <row r="1592" spans="1:13">
      <c r="A1592" s="9" t="str">
        <f>Tabla18[[#This Row],[DIA]]&amp;"-"&amp;Tabla18[[#This Row],[NUM]]</f>
        <v>45859-1219</v>
      </c>
      <c r="B1592">
        <v>45859</v>
      </c>
      <c r="C1592" t="s">
        <v>13</v>
      </c>
      <c r="D1592" t="s">
        <v>557</v>
      </c>
      <c r="E1592" t="s">
        <v>250</v>
      </c>
      <c r="F1592">
        <v>1219</v>
      </c>
      <c r="G1592">
        <v>0.3125</v>
      </c>
      <c r="H1592">
        <v>0.38194444444444442</v>
      </c>
      <c r="I1592">
        <v>30</v>
      </c>
      <c r="J1592">
        <v>0</v>
      </c>
      <c r="K1592">
        <v>30</v>
      </c>
      <c r="L1592">
        <v>0</v>
      </c>
      <c r="M1592" s="1" t="e">
        <f>VLOOKUP(Tabla18[[#This Row],[COD]],Circuitos[],2,0)</f>
        <v>#N/A</v>
      </c>
    </row>
    <row r="1593" spans="1:13">
      <c r="A1593" s="9" t="str">
        <f>Tabla18[[#This Row],[DIA]]&amp;"-"&amp;Tabla18[[#This Row],[NUM]]</f>
        <v>45859-5115</v>
      </c>
      <c r="B1593">
        <v>45859</v>
      </c>
      <c r="C1593" t="s">
        <v>13</v>
      </c>
      <c r="D1593" t="s">
        <v>348</v>
      </c>
      <c r="E1593" t="s">
        <v>549</v>
      </c>
      <c r="F1593">
        <v>5115</v>
      </c>
      <c r="G1593">
        <v>0.33333333333333331</v>
      </c>
      <c r="H1593">
        <v>0.46875</v>
      </c>
      <c r="I1593">
        <v>189</v>
      </c>
      <c r="J1593">
        <v>15</v>
      </c>
      <c r="K1593">
        <v>174</v>
      </c>
      <c r="L1593">
        <v>7.9365079365079367</v>
      </c>
      <c r="M1593" s="1" t="str">
        <f>VLOOKUP(Tabla18[[#This Row],[COD]],Circuitos[],2,0)</f>
        <v>Noruega Fascinante I / Esencias de Noruega I</v>
      </c>
    </row>
    <row r="1594" spans="1:13">
      <c r="A1594" s="9" t="str">
        <f>Tabla18[[#This Row],[DIA]]&amp;"-"&amp;Tabla18[[#This Row],[NUM]]</f>
        <v>45859-5116</v>
      </c>
      <c r="B1594">
        <v>45859</v>
      </c>
      <c r="C1594" t="s">
        <v>348</v>
      </c>
      <c r="D1594" t="s">
        <v>13</v>
      </c>
      <c r="E1594" t="s">
        <v>549</v>
      </c>
      <c r="F1594">
        <v>5116</v>
      </c>
      <c r="G1594">
        <v>0.50347222222222221</v>
      </c>
      <c r="H1594">
        <v>0.63888888888888884</v>
      </c>
      <c r="I1594">
        <v>189</v>
      </c>
      <c r="J1594">
        <v>25</v>
      </c>
      <c r="K1594">
        <v>164</v>
      </c>
      <c r="L1594">
        <v>13.227513227513228</v>
      </c>
      <c r="M1594" s="1" t="e">
        <f>VLOOKUP(Tabla18[[#This Row],[COD]],Circuitos[],2,0)</f>
        <v>#N/A</v>
      </c>
    </row>
    <row r="1595" spans="1:13">
      <c r="A1595" s="9" t="str">
        <f>Tabla18[[#This Row],[DIA]]&amp;"-"&amp;Tabla18[[#This Row],[NUM]]</f>
        <v>45860-1304</v>
      </c>
      <c r="B1595">
        <v>45860</v>
      </c>
      <c r="C1595" t="s">
        <v>33</v>
      </c>
      <c r="D1595" t="s">
        <v>147</v>
      </c>
      <c r="E1595" t="s">
        <v>181</v>
      </c>
      <c r="F1595">
        <v>1304</v>
      </c>
      <c r="G1595">
        <v>0.50347222222222221</v>
      </c>
      <c r="H1595">
        <v>0.72569444444444442</v>
      </c>
      <c r="I1595">
        <v>12</v>
      </c>
      <c r="J1595">
        <v>0</v>
      </c>
      <c r="K1595">
        <v>12</v>
      </c>
      <c r="L1595">
        <v>0</v>
      </c>
      <c r="M1595" s="1" t="e">
        <f>VLOOKUP(Tabla18[[#This Row],[COD]],Circuitos[],2,0)</f>
        <v>#N/A</v>
      </c>
    </row>
    <row r="1596" spans="1:13">
      <c r="A1596" s="9" t="str">
        <f>Tabla18[[#This Row],[DIA]]&amp;"-"&amp;Tabla18[[#This Row],[NUM]]</f>
        <v>45860-1854</v>
      </c>
      <c r="B1596">
        <v>45860</v>
      </c>
      <c r="C1596" t="s">
        <v>36</v>
      </c>
      <c r="D1596" t="s">
        <v>147</v>
      </c>
      <c r="E1596" t="s">
        <v>181</v>
      </c>
      <c r="F1596">
        <v>1854</v>
      </c>
      <c r="G1596">
        <v>0.5</v>
      </c>
      <c r="H1596">
        <v>0.69097222222222221</v>
      </c>
      <c r="I1596">
        <v>16</v>
      </c>
      <c r="J1596">
        <v>0</v>
      </c>
      <c r="K1596">
        <v>16</v>
      </c>
      <c r="L1596">
        <v>0</v>
      </c>
      <c r="M1596" s="1" t="e">
        <f>VLOOKUP(Tabla18[[#This Row],[COD]],Circuitos[],2,0)</f>
        <v>#N/A</v>
      </c>
    </row>
    <row r="1597" spans="1:13">
      <c r="A1597" s="9" t="str">
        <f>Tabla18[[#This Row],[DIA]]&amp;"-"&amp;Tabla18[[#This Row],[NUM]]</f>
        <v>45860-1316</v>
      </c>
      <c r="B1597">
        <v>45860</v>
      </c>
      <c r="C1597" t="s">
        <v>37</v>
      </c>
      <c r="D1597" t="s">
        <v>147</v>
      </c>
      <c r="E1597" t="s">
        <v>181</v>
      </c>
      <c r="F1597">
        <v>1316</v>
      </c>
      <c r="G1597">
        <v>0.50347222222222221</v>
      </c>
      <c r="H1597">
        <v>0.71875</v>
      </c>
      <c r="I1597">
        <v>16</v>
      </c>
      <c r="J1597">
        <v>0</v>
      </c>
      <c r="K1597">
        <v>16</v>
      </c>
      <c r="L1597">
        <v>0</v>
      </c>
      <c r="M1597" s="1" t="e">
        <f>VLOOKUP(Tabla18[[#This Row],[COD]],Circuitos[],2,0)</f>
        <v>#N/A</v>
      </c>
    </row>
    <row r="1598" spans="1:13">
      <c r="A1598" s="9" t="str">
        <f>Tabla18[[#This Row],[DIA]]&amp;"-"&amp;Tabla18[[#This Row],[NUM]]</f>
        <v>45860-872</v>
      </c>
      <c r="B1598">
        <v>45860</v>
      </c>
      <c r="C1598" t="s">
        <v>223</v>
      </c>
      <c r="D1598" t="s">
        <v>13</v>
      </c>
      <c r="E1598" t="s">
        <v>250</v>
      </c>
      <c r="F1598">
        <v>872</v>
      </c>
      <c r="G1598">
        <v>0.64930555555555558</v>
      </c>
      <c r="H1598">
        <v>0.78819444444444442</v>
      </c>
      <c r="I1598">
        <v>45</v>
      </c>
      <c r="J1598">
        <v>9</v>
      </c>
      <c r="K1598">
        <v>36</v>
      </c>
      <c r="L1598">
        <v>20</v>
      </c>
      <c r="M1598" s="1" t="e">
        <f>VLOOKUP(Tabla18[[#This Row],[COD]],Circuitos[],2,0)</f>
        <v>#N/A</v>
      </c>
    </row>
    <row r="1599" spans="1:13">
      <c r="A1599" s="9" t="str">
        <f>Tabla18[[#This Row],[DIA]]&amp;"-"&amp;Tabla18[[#This Row],[NUM]]</f>
        <v>45860-934</v>
      </c>
      <c r="B1599">
        <v>45860</v>
      </c>
      <c r="C1599" t="s">
        <v>209</v>
      </c>
      <c r="D1599" t="s">
        <v>13</v>
      </c>
      <c r="E1599" t="s">
        <v>250</v>
      </c>
      <c r="F1599">
        <v>934</v>
      </c>
      <c r="G1599">
        <v>0.52430555555555558</v>
      </c>
      <c r="H1599">
        <v>0.65277777777777779</v>
      </c>
      <c r="I1599">
        <v>45</v>
      </c>
      <c r="J1599">
        <v>1</v>
      </c>
      <c r="K1599">
        <v>44</v>
      </c>
      <c r="L1599">
        <v>2.2222222222222223</v>
      </c>
      <c r="M1599" s="1" t="e">
        <f>VLOOKUP(Tabla18[[#This Row],[COD]],Circuitos[],2,0)</f>
        <v>#N/A</v>
      </c>
    </row>
    <row r="1600" spans="1:13">
      <c r="A1600" s="9" t="str">
        <f>Tabla18[[#This Row],[DIA]]&amp;"-"&amp;Tabla18[[#This Row],[NUM]]</f>
        <v>45860-1305</v>
      </c>
      <c r="B1600">
        <v>45860</v>
      </c>
      <c r="C1600" t="s">
        <v>147</v>
      </c>
      <c r="D1600" t="s">
        <v>33</v>
      </c>
      <c r="E1600" t="s">
        <v>181</v>
      </c>
      <c r="F1600">
        <v>1305</v>
      </c>
      <c r="G1600">
        <v>0.55208333333333337</v>
      </c>
      <c r="H1600">
        <v>0.70833333333333337</v>
      </c>
      <c r="I1600">
        <v>12</v>
      </c>
      <c r="J1600">
        <v>0</v>
      </c>
      <c r="K1600">
        <v>12</v>
      </c>
      <c r="L1600">
        <v>0</v>
      </c>
      <c r="M1600" s="1" t="e">
        <f>VLOOKUP(Tabla18[[#This Row],[COD]],Circuitos[],2,0)</f>
        <v>#N/A</v>
      </c>
    </row>
    <row r="1601" spans="1:13">
      <c r="A1601" s="9" t="str">
        <f>Tabla18[[#This Row],[DIA]]&amp;"-"&amp;Tabla18[[#This Row],[NUM]]</f>
        <v>45860-2020</v>
      </c>
      <c r="B1601">
        <v>45860</v>
      </c>
      <c r="C1601" t="s">
        <v>147</v>
      </c>
      <c r="D1601" t="s">
        <v>180</v>
      </c>
      <c r="E1601" t="s">
        <v>181</v>
      </c>
      <c r="F1601">
        <v>2020</v>
      </c>
      <c r="G1601">
        <v>0.76736111111111116</v>
      </c>
      <c r="H1601">
        <v>0.82986111111111116</v>
      </c>
      <c r="I1601">
        <v>58</v>
      </c>
      <c r="J1601">
        <v>0</v>
      </c>
      <c r="K1601">
        <v>58</v>
      </c>
      <c r="L1601">
        <v>0</v>
      </c>
      <c r="M1601" s="1" t="e">
        <f>VLOOKUP(Tabla18[[#This Row],[COD]],Circuitos[],2,0)</f>
        <v>#N/A</v>
      </c>
    </row>
    <row r="1602" spans="1:13">
      <c r="A1602" s="9" t="str">
        <f>Tabla18[[#This Row],[DIA]]&amp;"-"&amp;Tabla18[[#This Row],[NUM]]</f>
        <v>45860-2022</v>
      </c>
      <c r="B1602">
        <v>45860</v>
      </c>
      <c r="C1602" t="s">
        <v>147</v>
      </c>
      <c r="D1602" t="s">
        <v>180</v>
      </c>
      <c r="E1602" t="s">
        <v>181</v>
      </c>
      <c r="F1602">
        <v>2022</v>
      </c>
      <c r="G1602">
        <v>0.83680555555555558</v>
      </c>
      <c r="H1602">
        <v>0.89930555555555558</v>
      </c>
      <c r="I1602">
        <v>28</v>
      </c>
      <c r="J1602">
        <v>0</v>
      </c>
      <c r="K1602">
        <v>28</v>
      </c>
      <c r="L1602">
        <v>0</v>
      </c>
      <c r="M1602" s="1" t="e">
        <f>VLOOKUP(Tabla18[[#This Row],[COD]],Circuitos[],2,0)</f>
        <v>#N/A</v>
      </c>
    </row>
    <row r="1603" spans="1:13">
      <c r="A1603" s="9" t="str">
        <f>Tabla18[[#This Row],[DIA]]&amp;"-"&amp;Tabla18[[#This Row],[NUM]]</f>
        <v>45860-1855</v>
      </c>
      <c r="B1603">
        <v>45860</v>
      </c>
      <c r="C1603" t="s">
        <v>147</v>
      </c>
      <c r="D1603" t="s">
        <v>36</v>
      </c>
      <c r="E1603" t="s">
        <v>181</v>
      </c>
      <c r="F1603">
        <v>1855</v>
      </c>
      <c r="G1603">
        <v>0.59722222222222221</v>
      </c>
      <c r="H1603">
        <v>0.71180555555555558</v>
      </c>
      <c r="I1603">
        <v>16</v>
      </c>
      <c r="J1603">
        <v>2</v>
      </c>
      <c r="K1603">
        <v>14</v>
      </c>
      <c r="L1603">
        <v>12.5</v>
      </c>
      <c r="M1603" s="1" t="e">
        <f>VLOOKUP(Tabla18[[#This Row],[COD]],Circuitos[],2,0)</f>
        <v>#N/A</v>
      </c>
    </row>
    <row r="1604" spans="1:13">
      <c r="A1604" s="9" t="str">
        <f>Tabla18[[#This Row],[DIA]]&amp;"-"&amp;Tabla18[[#This Row],[NUM]]</f>
        <v>45860-1315</v>
      </c>
      <c r="B1604">
        <v>45860</v>
      </c>
      <c r="C1604" t="s">
        <v>147</v>
      </c>
      <c r="D1604" t="s">
        <v>37</v>
      </c>
      <c r="E1604" t="s">
        <v>181</v>
      </c>
      <c r="F1604">
        <v>1315</v>
      </c>
      <c r="G1604">
        <v>0.32291666666666669</v>
      </c>
      <c r="H1604">
        <v>0.46180555555555558</v>
      </c>
      <c r="I1604">
        <v>16</v>
      </c>
      <c r="J1604">
        <v>2</v>
      </c>
      <c r="K1604">
        <v>14</v>
      </c>
      <c r="L1604">
        <v>12.5</v>
      </c>
      <c r="M1604" s="1" t="e">
        <f>VLOOKUP(Tabla18[[#This Row],[COD]],Circuitos[],2,0)</f>
        <v>#N/A</v>
      </c>
    </row>
    <row r="1605" spans="1:13">
      <c r="A1605" s="9" t="str">
        <f>Tabla18[[#This Row],[DIA]]&amp;"-"&amp;Tabla18[[#This Row],[NUM]]</f>
        <v>45860-1859</v>
      </c>
      <c r="B1605">
        <v>45860</v>
      </c>
      <c r="C1605" t="s">
        <v>147</v>
      </c>
      <c r="D1605" t="s">
        <v>13</v>
      </c>
      <c r="E1605" t="s">
        <v>181</v>
      </c>
      <c r="F1605">
        <v>1859</v>
      </c>
      <c r="G1605">
        <v>0.55208333333333337</v>
      </c>
      <c r="H1605">
        <v>0.70138888888888884</v>
      </c>
      <c r="I1605">
        <v>30</v>
      </c>
      <c r="J1605">
        <v>0</v>
      </c>
      <c r="K1605">
        <v>30</v>
      </c>
      <c r="L1605">
        <v>0</v>
      </c>
      <c r="M1605" s="1" t="e">
        <f>VLOOKUP(Tabla18[[#This Row],[COD]],Circuitos[],2,0)</f>
        <v>#N/A</v>
      </c>
    </row>
    <row r="1606" spans="1:13">
      <c r="A1606" s="9" t="str">
        <f>Tabla18[[#This Row],[DIA]]&amp;"-"&amp;Tabla18[[#This Row],[NUM]]</f>
        <v>45860-1313</v>
      </c>
      <c r="B1606">
        <v>45860</v>
      </c>
      <c r="C1606" t="s">
        <v>147</v>
      </c>
      <c r="D1606" t="s">
        <v>22</v>
      </c>
      <c r="E1606" t="s">
        <v>181</v>
      </c>
      <c r="F1606">
        <v>1313</v>
      </c>
      <c r="G1606">
        <v>0.59375</v>
      </c>
      <c r="H1606">
        <v>0.72569444444444442</v>
      </c>
      <c r="I1606">
        <v>12</v>
      </c>
      <c r="J1606">
        <v>0</v>
      </c>
      <c r="K1606">
        <v>12</v>
      </c>
      <c r="L1606">
        <v>0</v>
      </c>
      <c r="M1606" s="1" t="e">
        <f>VLOOKUP(Tabla18[[#This Row],[COD]],Circuitos[],2,0)</f>
        <v>#N/A</v>
      </c>
    </row>
    <row r="1607" spans="1:13">
      <c r="A1607" s="9" t="str">
        <f>Tabla18[[#This Row],[DIA]]&amp;"-"&amp;Tabla18[[#This Row],[NUM]]</f>
        <v>45860-871</v>
      </c>
      <c r="B1607">
        <v>45860</v>
      </c>
      <c r="C1607" t="s">
        <v>13</v>
      </c>
      <c r="D1607" t="s">
        <v>223</v>
      </c>
      <c r="E1607" t="s">
        <v>250</v>
      </c>
      <c r="F1607">
        <v>871</v>
      </c>
      <c r="G1607">
        <v>0.48958333333333331</v>
      </c>
      <c r="H1607">
        <v>0.62152777777777779</v>
      </c>
      <c r="I1607">
        <v>45</v>
      </c>
      <c r="J1607">
        <v>10</v>
      </c>
      <c r="K1607">
        <v>35</v>
      </c>
      <c r="L1607">
        <v>22.222222222222221</v>
      </c>
      <c r="M1607" s="1" t="e">
        <f>VLOOKUP(Tabla18[[#This Row],[COD]],Circuitos[],2,0)</f>
        <v>#N/A</v>
      </c>
    </row>
    <row r="1608" spans="1:13">
      <c r="A1608" s="9" t="str">
        <f>Tabla18[[#This Row],[DIA]]&amp;"-"&amp;Tabla18[[#This Row],[NUM]]</f>
        <v>45860-937</v>
      </c>
      <c r="B1608">
        <v>45860</v>
      </c>
      <c r="C1608" t="s">
        <v>13</v>
      </c>
      <c r="D1608" t="s">
        <v>209</v>
      </c>
      <c r="E1608" t="s">
        <v>250</v>
      </c>
      <c r="F1608">
        <v>937</v>
      </c>
      <c r="G1608">
        <v>0.66666666666666663</v>
      </c>
      <c r="H1608">
        <v>0.79166666666666663</v>
      </c>
      <c r="I1608">
        <v>45</v>
      </c>
      <c r="J1608">
        <v>0</v>
      </c>
      <c r="K1608">
        <v>45</v>
      </c>
      <c r="L1608">
        <v>0</v>
      </c>
      <c r="M1608" s="1" t="e">
        <f>VLOOKUP(Tabla18[[#This Row],[COD]],Circuitos[],2,0)</f>
        <v>#N/A</v>
      </c>
    </row>
    <row r="1609" spans="1:13">
      <c r="A1609" s="9" t="str">
        <f>Tabla18[[#This Row],[DIA]]&amp;"-"&amp;Tabla18[[#This Row],[NUM]]</f>
        <v>45860-1858</v>
      </c>
      <c r="B1609">
        <v>45860</v>
      </c>
      <c r="C1609" t="s">
        <v>13</v>
      </c>
      <c r="D1609" t="s">
        <v>147</v>
      </c>
      <c r="E1609" t="s">
        <v>181</v>
      </c>
      <c r="F1609">
        <v>1858</v>
      </c>
      <c r="G1609">
        <v>0.5</v>
      </c>
      <c r="H1609">
        <v>0.71527777777777779</v>
      </c>
      <c r="I1609">
        <v>30</v>
      </c>
      <c r="J1609">
        <v>0</v>
      </c>
      <c r="K1609">
        <v>30</v>
      </c>
      <c r="L1609">
        <v>0</v>
      </c>
      <c r="M1609" s="1" t="e">
        <f>VLOOKUP(Tabla18[[#This Row],[COD]],Circuitos[],2,0)</f>
        <v>#N/A</v>
      </c>
    </row>
    <row r="1610" spans="1:13">
      <c r="A1610" s="9" t="str">
        <f>Tabla18[[#This Row],[DIA]]&amp;"-"&amp;Tabla18[[#This Row],[NUM]]</f>
        <v>45860-416</v>
      </c>
      <c r="B1610">
        <v>45860</v>
      </c>
      <c r="C1610" t="s">
        <v>13</v>
      </c>
      <c r="D1610" t="s">
        <v>358</v>
      </c>
      <c r="E1610" t="s">
        <v>528</v>
      </c>
      <c r="F1610">
        <v>416</v>
      </c>
      <c r="G1610">
        <v>0.51736111111111116</v>
      </c>
      <c r="H1610">
        <v>0.71875</v>
      </c>
      <c r="I1610">
        <v>35</v>
      </c>
      <c r="J1610">
        <v>35</v>
      </c>
      <c r="K1610">
        <v>0</v>
      </c>
      <c r="L1610">
        <v>100</v>
      </c>
      <c r="M1610" s="1" t="e">
        <f>VLOOKUP(Tabla18[[#This Row],[COD]],Circuitos[],2,0)</f>
        <v>#N/A</v>
      </c>
    </row>
    <row r="1611" spans="1:13">
      <c r="A1611" s="9" t="str">
        <f>Tabla18[[#This Row],[DIA]]&amp;"-"&amp;Tabla18[[#This Row],[NUM]]</f>
        <v>45860-809</v>
      </c>
      <c r="B1611">
        <v>45860</v>
      </c>
      <c r="C1611" t="s">
        <v>13</v>
      </c>
      <c r="D1611" t="s">
        <v>236</v>
      </c>
      <c r="E1611" t="s">
        <v>250</v>
      </c>
      <c r="F1611">
        <v>809</v>
      </c>
      <c r="G1611">
        <v>0.49652777777777779</v>
      </c>
      <c r="H1611">
        <v>0.61805555555555558</v>
      </c>
      <c r="I1611">
        <v>45</v>
      </c>
      <c r="J1611">
        <v>18</v>
      </c>
      <c r="K1611">
        <v>27</v>
      </c>
      <c r="L1611">
        <v>40</v>
      </c>
      <c r="M1611" s="1" t="e">
        <f>VLOOKUP(Tabla18[[#This Row],[COD]],Circuitos[],2,0)</f>
        <v>#N/A</v>
      </c>
    </row>
    <row r="1612" spans="1:13">
      <c r="A1612" s="9" t="str">
        <f>Tabla18[[#This Row],[DIA]]&amp;"-"&amp;Tabla18[[#This Row],[NUM]]</f>
        <v>45860-941</v>
      </c>
      <c r="B1612">
        <v>45860</v>
      </c>
      <c r="C1612" t="s">
        <v>13</v>
      </c>
      <c r="D1612" t="s">
        <v>254</v>
      </c>
      <c r="E1612" t="s">
        <v>250</v>
      </c>
      <c r="F1612">
        <v>941</v>
      </c>
      <c r="G1612">
        <v>0.66666666666666663</v>
      </c>
      <c r="H1612">
        <v>0.78125</v>
      </c>
      <c r="I1612">
        <v>45</v>
      </c>
      <c r="J1612">
        <v>5</v>
      </c>
      <c r="K1612">
        <v>40</v>
      </c>
      <c r="L1612">
        <v>11.111111111111111</v>
      </c>
      <c r="M1612" s="1" t="e">
        <f>VLOOKUP(Tabla18[[#This Row],[COD]],Circuitos[],2,0)</f>
        <v>#N/A</v>
      </c>
    </row>
    <row r="1613" spans="1:13">
      <c r="A1613" s="9" t="str">
        <f>Tabla18[[#This Row],[DIA]]&amp;"-"&amp;Tabla18[[#This Row],[NUM]]</f>
        <v>45860-415</v>
      </c>
      <c r="B1613">
        <v>45860</v>
      </c>
      <c r="C1613" t="s">
        <v>358</v>
      </c>
      <c r="D1613" t="s">
        <v>13</v>
      </c>
      <c r="E1613" t="s">
        <v>528</v>
      </c>
      <c r="F1613">
        <v>415</v>
      </c>
      <c r="G1613">
        <v>0.34722222222222221</v>
      </c>
      <c r="H1613">
        <v>0.47569444444444442</v>
      </c>
      <c r="I1613">
        <v>45</v>
      </c>
      <c r="J1613">
        <v>45</v>
      </c>
      <c r="K1613">
        <v>0</v>
      </c>
      <c r="L1613">
        <v>100</v>
      </c>
      <c r="M1613" s="1" t="e">
        <f>VLOOKUP(Tabla18[[#This Row],[COD]],Circuitos[],2,0)</f>
        <v>#N/A</v>
      </c>
    </row>
    <row r="1614" spans="1:13">
      <c r="A1614" s="9" t="str">
        <f>Tabla18[[#This Row],[DIA]]&amp;"-"&amp;Tabla18[[#This Row],[NUM]]</f>
        <v>45860-768</v>
      </c>
      <c r="B1614">
        <v>45860</v>
      </c>
      <c r="C1614" t="s">
        <v>236</v>
      </c>
      <c r="D1614" t="s">
        <v>36</v>
      </c>
      <c r="E1614" t="s">
        <v>278</v>
      </c>
      <c r="F1614">
        <v>768</v>
      </c>
      <c r="G1614">
        <v>0.81597222222222221</v>
      </c>
      <c r="H1614">
        <v>0.91666666666666663</v>
      </c>
      <c r="I1614">
        <v>45</v>
      </c>
      <c r="J1614">
        <v>0</v>
      </c>
      <c r="K1614">
        <v>45</v>
      </c>
      <c r="L1614">
        <v>0</v>
      </c>
      <c r="M1614" s="1" t="e">
        <f>VLOOKUP(Tabla18[[#This Row],[COD]],Circuitos[],2,0)</f>
        <v>#N/A</v>
      </c>
    </row>
    <row r="1615" spans="1:13">
      <c r="A1615" s="9" t="str">
        <f>Tabla18[[#This Row],[DIA]]&amp;"-"&amp;Tabla18[[#This Row],[NUM]]</f>
        <v>45860-810</v>
      </c>
      <c r="B1615">
        <v>45860</v>
      </c>
      <c r="C1615" t="s">
        <v>236</v>
      </c>
      <c r="D1615" t="s">
        <v>13</v>
      </c>
      <c r="E1615" t="s">
        <v>250</v>
      </c>
      <c r="F1615">
        <v>810</v>
      </c>
      <c r="G1615">
        <v>0.64930555555555558</v>
      </c>
      <c r="H1615">
        <v>0.78125</v>
      </c>
      <c r="I1615">
        <v>45</v>
      </c>
      <c r="J1615">
        <v>0</v>
      </c>
      <c r="K1615">
        <v>45</v>
      </c>
      <c r="L1615">
        <v>0</v>
      </c>
      <c r="M1615" s="1" t="e">
        <f>VLOOKUP(Tabla18[[#This Row],[COD]],Circuitos[],2,0)</f>
        <v>#N/A</v>
      </c>
    </row>
    <row r="1616" spans="1:13">
      <c r="A1616" s="9" t="str">
        <f>Tabla18[[#This Row],[DIA]]&amp;"-"&amp;Tabla18[[#This Row],[NUM]]</f>
        <v>45860-1302</v>
      </c>
      <c r="B1616">
        <v>45860</v>
      </c>
      <c r="C1616" t="s">
        <v>22</v>
      </c>
      <c r="D1616" t="s">
        <v>147</v>
      </c>
      <c r="E1616" t="s">
        <v>181</v>
      </c>
      <c r="F1616">
        <v>1302</v>
      </c>
      <c r="G1616">
        <v>0.50347222222222221</v>
      </c>
      <c r="H1616">
        <v>0.70486111111111116</v>
      </c>
      <c r="I1616">
        <v>12</v>
      </c>
      <c r="J1616">
        <v>0</v>
      </c>
      <c r="K1616">
        <v>12</v>
      </c>
      <c r="L1616">
        <v>0</v>
      </c>
      <c r="M1616" s="1" t="e">
        <f>VLOOKUP(Tabla18[[#This Row],[COD]],Circuitos[],2,0)</f>
        <v>#N/A</v>
      </c>
    </row>
    <row r="1617" spans="1:13">
      <c r="A1617" s="9" t="str">
        <f>Tabla18[[#This Row],[DIA]]&amp;"-"&amp;Tabla18[[#This Row],[NUM]]</f>
        <v>45860-942</v>
      </c>
      <c r="B1617">
        <v>45860</v>
      </c>
      <c r="C1617" t="s">
        <v>254</v>
      </c>
      <c r="D1617" t="s">
        <v>13</v>
      </c>
      <c r="E1617" t="s">
        <v>250</v>
      </c>
      <c r="F1617">
        <v>942</v>
      </c>
      <c r="G1617">
        <v>0.8125</v>
      </c>
      <c r="H1617">
        <v>0.93402777777777779</v>
      </c>
      <c r="I1617">
        <v>45</v>
      </c>
      <c r="J1617">
        <v>0</v>
      </c>
      <c r="K1617">
        <v>45</v>
      </c>
      <c r="L1617">
        <v>0</v>
      </c>
      <c r="M1617" s="1" t="e">
        <f>VLOOKUP(Tabla18[[#This Row],[COD]],Circuitos[],2,0)</f>
        <v>#N/A</v>
      </c>
    </row>
    <row r="1618" spans="1:13">
      <c r="A1618" s="9" t="str">
        <f>Tabla18[[#This Row],[DIA]]&amp;"-"&amp;Tabla18[[#This Row],[NUM]]</f>
        <v>45860-763</v>
      </c>
      <c r="B1618">
        <v>45860</v>
      </c>
      <c r="C1618" t="s">
        <v>24</v>
      </c>
      <c r="D1618" t="s">
        <v>236</v>
      </c>
      <c r="E1618" t="s">
        <v>278</v>
      </c>
      <c r="F1618">
        <v>763</v>
      </c>
      <c r="G1618">
        <v>0.67361111111111116</v>
      </c>
      <c r="H1618">
        <v>0.77430555555555558</v>
      </c>
      <c r="I1618">
        <v>45</v>
      </c>
      <c r="J1618">
        <v>42</v>
      </c>
      <c r="K1618">
        <v>3</v>
      </c>
      <c r="L1618">
        <v>93.333333333333329</v>
      </c>
      <c r="M1618" s="1" t="str">
        <f>VLOOKUP(Tabla18[[#This Row],[COD]],Circuitos[],2,0)</f>
        <v>Gran Tour de Ciudades Imperiales I y II (PRG-&gt;BUD)</v>
      </c>
    </row>
    <row r="1619" spans="1:13">
      <c r="A1619" s="9" t="str">
        <f>Tabla18[[#This Row],[DIA]]&amp;"-"&amp;Tabla18[[#This Row],[NUM]]</f>
        <v>45861-2333</v>
      </c>
      <c r="B1619">
        <v>45861</v>
      </c>
      <c r="C1619" t="s">
        <v>185</v>
      </c>
      <c r="D1619" t="s">
        <v>147</v>
      </c>
      <c r="E1619" t="s">
        <v>181</v>
      </c>
      <c r="F1619">
        <v>2333</v>
      </c>
      <c r="G1619">
        <v>0.79513888888888884</v>
      </c>
      <c r="H1619">
        <v>0.85763888888888884</v>
      </c>
      <c r="I1619">
        <v>40</v>
      </c>
      <c r="J1619">
        <v>0</v>
      </c>
      <c r="K1619">
        <v>40</v>
      </c>
      <c r="L1619">
        <v>0</v>
      </c>
      <c r="M1619" s="1" t="e">
        <f>VLOOKUP(Tabla18[[#This Row],[COD]],Circuitos[],2,0)</f>
        <v>#N/A</v>
      </c>
    </row>
    <row r="1620" spans="1:13">
      <c r="A1620" s="9" t="str">
        <f>Tabla18[[#This Row],[DIA]]&amp;"-"&amp;Tabla18[[#This Row],[NUM]]</f>
        <v>45861-8055</v>
      </c>
      <c r="B1620">
        <v>45861</v>
      </c>
      <c r="C1620" t="s">
        <v>175</v>
      </c>
      <c r="D1620" t="s">
        <v>173</v>
      </c>
      <c r="E1620" t="s">
        <v>257</v>
      </c>
      <c r="F1620">
        <v>8055</v>
      </c>
      <c r="G1620">
        <v>0.5625</v>
      </c>
      <c r="H1620">
        <v>0.61458333333333337</v>
      </c>
      <c r="I1620">
        <v>10</v>
      </c>
      <c r="J1620">
        <v>0</v>
      </c>
      <c r="K1620">
        <v>10</v>
      </c>
      <c r="L1620">
        <v>0</v>
      </c>
      <c r="M1620" s="1" t="e">
        <f>VLOOKUP(Tabla18[[#This Row],[COD]],Circuitos[],2,0)</f>
        <v>#N/A</v>
      </c>
    </row>
    <row r="1621" spans="1:13">
      <c r="A1621" s="9" t="str">
        <f>Tabla18[[#This Row],[DIA]]&amp;"-"&amp;Tabla18[[#This Row],[NUM]]</f>
        <v>45862-393</v>
      </c>
      <c r="B1621">
        <v>45862</v>
      </c>
      <c r="C1621" t="s">
        <v>560</v>
      </c>
      <c r="D1621" t="s">
        <v>111</v>
      </c>
      <c r="E1621" t="s">
        <v>265</v>
      </c>
      <c r="F1621">
        <v>393</v>
      </c>
      <c r="G1621">
        <v>0.6875</v>
      </c>
      <c r="H1621">
        <v>0.81597222222222221</v>
      </c>
      <c r="I1621">
        <v>27</v>
      </c>
      <c r="J1621">
        <v>0</v>
      </c>
      <c r="K1621">
        <v>27</v>
      </c>
      <c r="L1621">
        <v>0</v>
      </c>
      <c r="M1621" s="1" t="e">
        <f>VLOOKUP(Tabla18[[#This Row],[COD]],Circuitos[],2,0)</f>
        <v>#N/A</v>
      </c>
    </row>
    <row r="1622" spans="1:13">
      <c r="A1622" s="9" t="str">
        <f>Tabla18[[#This Row],[DIA]]&amp;"-"&amp;Tabla18[[#This Row],[NUM]]</f>
        <v>45863-2333</v>
      </c>
      <c r="B1622">
        <v>45863</v>
      </c>
      <c r="C1622" t="s">
        <v>185</v>
      </c>
      <c r="D1622" t="s">
        <v>147</v>
      </c>
      <c r="E1622" t="s">
        <v>181</v>
      </c>
      <c r="F1622">
        <v>2333</v>
      </c>
      <c r="G1622">
        <v>0.79513888888888884</v>
      </c>
      <c r="H1622">
        <v>0.85763888888888884</v>
      </c>
      <c r="I1622">
        <v>40</v>
      </c>
      <c r="J1622">
        <v>0</v>
      </c>
      <c r="K1622">
        <v>40</v>
      </c>
      <c r="L1622">
        <v>0</v>
      </c>
      <c r="M1622" s="1" t="e">
        <f>VLOOKUP(Tabla18[[#This Row],[COD]],Circuitos[],2,0)</f>
        <v>#N/A</v>
      </c>
    </row>
    <row r="1623" spans="1:13">
      <c r="A1623" s="9" t="str">
        <f>Tabla18[[#This Row],[DIA]]&amp;"-"&amp;Tabla18[[#This Row],[NUM]]</f>
        <v>45863-920</v>
      </c>
      <c r="B1623">
        <v>45863</v>
      </c>
      <c r="C1623" t="s">
        <v>185</v>
      </c>
      <c r="D1623" t="s">
        <v>13</v>
      </c>
      <c r="E1623" t="s">
        <v>186</v>
      </c>
      <c r="F1623">
        <v>920</v>
      </c>
      <c r="G1623">
        <v>0.63888888888888884</v>
      </c>
      <c r="H1623">
        <v>0.78125</v>
      </c>
      <c r="I1623">
        <v>30</v>
      </c>
      <c r="J1623">
        <v>0</v>
      </c>
      <c r="K1623">
        <v>30</v>
      </c>
      <c r="L1623">
        <v>0</v>
      </c>
      <c r="M1623" s="1" t="e">
        <f>VLOOKUP(Tabla18[[#This Row],[COD]],Circuitos[],2,0)</f>
        <v>#N/A</v>
      </c>
    </row>
    <row r="1624" spans="1:13">
      <c r="A1624" s="9" t="str">
        <f>Tabla18[[#This Row],[DIA]]&amp;"-"&amp;Tabla18[[#This Row],[NUM]]</f>
        <v>45863-5003</v>
      </c>
      <c r="B1624">
        <v>45863</v>
      </c>
      <c r="C1624" t="s">
        <v>175</v>
      </c>
      <c r="D1624" t="s">
        <v>173</v>
      </c>
      <c r="E1624" t="s">
        <v>174</v>
      </c>
      <c r="F1624">
        <v>5003</v>
      </c>
      <c r="G1624">
        <v>0.81597222222222221</v>
      </c>
      <c r="H1624">
        <v>0.89930555555555558</v>
      </c>
      <c r="I1624">
        <v>10</v>
      </c>
      <c r="J1624">
        <v>0</v>
      </c>
      <c r="K1624">
        <v>10</v>
      </c>
      <c r="L1624">
        <v>0</v>
      </c>
      <c r="M1624" s="1" t="e">
        <f>VLOOKUP(Tabla18[[#This Row],[COD]],Circuitos[],2,0)</f>
        <v>#N/A</v>
      </c>
    </row>
    <row r="1625" spans="1:13">
      <c r="A1625" s="9" t="str">
        <f>Tabla18[[#This Row],[DIA]]&amp;"-"&amp;Tabla18[[#This Row],[NUM]]</f>
        <v>45863-103</v>
      </c>
      <c r="B1625">
        <v>45863</v>
      </c>
      <c r="C1625" t="s">
        <v>111</v>
      </c>
      <c r="D1625" t="s">
        <v>13</v>
      </c>
      <c r="E1625" t="s">
        <v>265</v>
      </c>
      <c r="F1625">
        <v>103</v>
      </c>
      <c r="G1625">
        <v>9.375E-2</v>
      </c>
      <c r="H1625">
        <v>0.33680555555555558</v>
      </c>
      <c r="I1625">
        <v>27</v>
      </c>
      <c r="J1625">
        <v>0</v>
      </c>
      <c r="K1625">
        <v>27</v>
      </c>
      <c r="L1625">
        <v>0</v>
      </c>
      <c r="M1625" s="1" t="e">
        <f>VLOOKUP(Tabla18[[#This Row],[COD]],Circuitos[],2,0)</f>
        <v>#N/A</v>
      </c>
    </row>
    <row r="1626" spans="1:13">
      <c r="A1626" s="9" t="str">
        <f>Tabla18[[#This Row],[DIA]]&amp;"-"&amp;Tabla18[[#This Row],[NUM]]</f>
        <v>45863-5001</v>
      </c>
      <c r="B1626">
        <v>45863</v>
      </c>
      <c r="C1626" t="s">
        <v>173</v>
      </c>
      <c r="D1626" t="s">
        <v>13</v>
      </c>
      <c r="E1626" t="s">
        <v>174</v>
      </c>
      <c r="F1626">
        <v>5001</v>
      </c>
      <c r="G1626">
        <v>0.35416666666666669</v>
      </c>
      <c r="H1626">
        <v>0.53125</v>
      </c>
      <c r="I1626">
        <v>10</v>
      </c>
      <c r="J1626">
        <v>0</v>
      </c>
      <c r="K1626">
        <v>10</v>
      </c>
      <c r="L1626">
        <v>0</v>
      </c>
      <c r="M1626" s="1" t="e">
        <f>VLOOKUP(Tabla18[[#This Row],[COD]],Circuitos[],2,0)</f>
        <v>#N/A</v>
      </c>
    </row>
    <row r="1627" spans="1:13">
      <c r="A1627" s="9" t="str">
        <f>Tabla18[[#This Row],[DIA]]&amp;"-"&amp;Tabla18[[#This Row],[NUM]]</f>
        <v>45863-921</v>
      </c>
      <c r="B1627">
        <v>45863</v>
      </c>
      <c r="C1627" t="s">
        <v>13</v>
      </c>
      <c r="D1627" t="s">
        <v>185</v>
      </c>
      <c r="E1627" t="s">
        <v>186</v>
      </c>
      <c r="F1627">
        <v>921</v>
      </c>
      <c r="G1627">
        <v>0.81597222222222221</v>
      </c>
      <c r="H1627">
        <v>2.0833333333333332E-2</v>
      </c>
      <c r="I1627">
        <v>30</v>
      </c>
      <c r="J1627">
        <v>6</v>
      </c>
      <c r="K1627">
        <v>24</v>
      </c>
      <c r="L1627">
        <v>20</v>
      </c>
      <c r="M1627" s="1" t="e">
        <f>VLOOKUP(Tabla18[[#This Row],[COD]],Circuitos[],2,0)</f>
        <v>#N/A</v>
      </c>
    </row>
    <row r="1628" spans="1:13">
      <c r="A1628" s="9" t="str">
        <f>Tabla18[[#This Row],[DIA]]&amp;"-"&amp;Tabla18[[#This Row],[NUM]]</f>
        <v>45864-406</v>
      </c>
      <c r="B1628">
        <v>45864</v>
      </c>
      <c r="C1628" t="s">
        <v>111</v>
      </c>
      <c r="D1628" t="s">
        <v>410</v>
      </c>
      <c r="E1628" t="s">
        <v>265</v>
      </c>
      <c r="F1628">
        <v>406</v>
      </c>
      <c r="G1628">
        <v>0.90625</v>
      </c>
      <c r="H1628">
        <v>0.2986111111111111</v>
      </c>
      <c r="I1628">
        <v>27</v>
      </c>
      <c r="J1628">
        <v>8</v>
      </c>
      <c r="K1628">
        <v>19</v>
      </c>
      <c r="L1628">
        <v>29.62962962962963</v>
      </c>
      <c r="M1628" s="1" t="str">
        <f>VLOOKUP(Tabla18[[#This Row],[COD]],Circuitos[],2,0)</f>
        <v>Lo Mejor de Tailandia y Playas de Phuket</v>
      </c>
    </row>
    <row r="1629" spans="1:13">
      <c r="A1629" s="9" t="str">
        <f>Tabla18[[#This Row],[DIA]]&amp;"-"&amp;Tabla18[[#This Row],[NUM]]</f>
        <v>45864-6001</v>
      </c>
      <c r="B1629">
        <v>45864</v>
      </c>
      <c r="C1629" t="s">
        <v>173</v>
      </c>
      <c r="D1629" t="s">
        <v>13</v>
      </c>
      <c r="E1629" t="s">
        <v>174</v>
      </c>
      <c r="F1629">
        <v>6001</v>
      </c>
      <c r="G1629">
        <v>0.37847222222222221</v>
      </c>
      <c r="H1629">
        <v>0.55902777777777779</v>
      </c>
      <c r="I1629">
        <v>10</v>
      </c>
      <c r="J1629">
        <v>0</v>
      </c>
      <c r="K1629">
        <v>10</v>
      </c>
      <c r="L1629">
        <v>0</v>
      </c>
      <c r="M1629" s="1" t="e">
        <f>VLOOKUP(Tabla18[[#This Row],[COD]],Circuitos[],2,0)</f>
        <v>#N/A</v>
      </c>
    </row>
    <row r="1630" spans="1:13">
      <c r="A1630" s="9" t="str">
        <f>Tabla18[[#This Row],[DIA]]&amp;"-"&amp;Tabla18[[#This Row],[NUM]]</f>
        <v>45864-213</v>
      </c>
      <c r="B1630">
        <v>45864</v>
      </c>
      <c r="C1630" t="s">
        <v>332</v>
      </c>
      <c r="D1630" t="s">
        <v>111</v>
      </c>
      <c r="E1630" t="s">
        <v>265</v>
      </c>
      <c r="F1630">
        <v>213</v>
      </c>
      <c r="G1630">
        <v>0.66319444444444442</v>
      </c>
      <c r="H1630">
        <v>0.76041666666666663</v>
      </c>
      <c r="I1630">
        <v>27</v>
      </c>
      <c r="J1630">
        <v>0</v>
      </c>
      <c r="K1630">
        <v>27</v>
      </c>
      <c r="L1630">
        <v>0</v>
      </c>
      <c r="M1630" s="1" t="e">
        <f>VLOOKUP(Tabla18[[#This Row],[COD]],Circuitos[],2,0)</f>
        <v>#N/A</v>
      </c>
    </row>
    <row r="1631" spans="1:13">
      <c r="A1631" s="9" t="str">
        <f>Tabla18[[#This Row],[DIA]]&amp;"-"&amp;Tabla18[[#This Row],[NUM]]</f>
        <v>45864-104</v>
      </c>
      <c r="B1631">
        <v>45864</v>
      </c>
      <c r="C1631" t="s">
        <v>13</v>
      </c>
      <c r="D1631" t="s">
        <v>111</v>
      </c>
      <c r="E1631" t="s">
        <v>265</v>
      </c>
      <c r="F1631">
        <v>104</v>
      </c>
      <c r="G1631">
        <v>0.44097222222222221</v>
      </c>
      <c r="H1631">
        <v>0.80902777777777779</v>
      </c>
      <c r="I1631">
        <v>27</v>
      </c>
      <c r="J1631">
        <v>8</v>
      </c>
      <c r="K1631">
        <v>19</v>
      </c>
      <c r="L1631">
        <v>29.62962962962963</v>
      </c>
      <c r="M1631" s="1" t="e">
        <f>VLOOKUP(Tabla18[[#This Row],[COD]],Circuitos[],2,0)</f>
        <v>#N/A</v>
      </c>
    </row>
    <row r="1632" spans="1:13">
      <c r="A1632" s="9" t="str">
        <f>Tabla18[[#This Row],[DIA]]&amp;"-"&amp;Tabla18[[#This Row],[NUM]]</f>
        <v>45864-1355</v>
      </c>
      <c r="B1632">
        <v>45864</v>
      </c>
      <c r="C1632" t="s">
        <v>13</v>
      </c>
      <c r="D1632" t="s">
        <v>392</v>
      </c>
      <c r="E1632" t="s">
        <v>250</v>
      </c>
      <c r="F1632">
        <v>1355</v>
      </c>
      <c r="G1632">
        <v>0.46527777777777779</v>
      </c>
      <c r="H1632">
        <v>0.50347222222222221</v>
      </c>
      <c r="I1632">
        <v>30</v>
      </c>
      <c r="J1632">
        <v>0</v>
      </c>
      <c r="K1632">
        <v>30</v>
      </c>
      <c r="L1632">
        <v>0</v>
      </c>
      <c r="M1632" s="1" t="e">
        <f>VLOOKUP(Tabla18[[#This Row],[COD]],Circuitos[],2,0)</f>
        <v>#N/A</v>
      </c>
    </row>
    <row r="1633" spans="1:13">
      <c r="A1633" s="9" t="str">
        <f>Tabla18[[#This Row],[DIA]]&amp;"-"&amp;Tabla18[[#This Row],[NUM]]</f>
        <v>45864-6002</v>
      </c>
      <c r="B1633">
        <v>45864</v>
      </c>
      <c r="C1633" t="s">
        <v>13</v>
      </c>
      <c r="D1633" t="s">
        <v>183</v>
      </c>
      <c r="E1633" t="s">
        <v>174</v>
      </c>
      <c r="F1633">
        <v>6002</v>
      </c>
      <c r="G1633">
        <v>0.60069444444444442</v>
      </c>
      <c r="H1633">
        <v>0.85069444444444442</v>
      </c>
      <c r="I1633">
        <v>10</v>
      </c>
      <c r="J1633">
        <v>2</v>
      </c>
      <c r="K1633">
        <v>8</v>
      </c>
      <c r="L1633">
        <v>20</v>
      </c>
      <c r="M1633" s="1" t="str">
        <f>VLOOKUP(Tabla18[[#This Row],[COD]],Circuitos[],2,0)</f>
        <v>Programas de Egipto</v>
      </c>
    </row>
    <row r="1634" spans="1:13">
      <c r="A1634" s="9" t="str">
        <f>Tabla18[[#This Row],[DIA]]&amp;"-"&amp;Tabla18[[#This Row],[NUM]]</f>
        <v>45864-1852</v>
      </c>
      <c r="B1634">
        <v>45864</v>
      </c>
      <c r="C1634" t="s">
        <v>241</v>
      </c>
      <c r="D1634" t="s">
        <v>13</v>
      </c>
      <c r="E1634" t="s">
        <v>250</v>
      </c>
      <c r="F1634">
        <v>1852</v>
      </c>
      <c r="G1634">
        <v>0.54861111111111116</v>
      </c>
      <c r="H1634">
        <v>0.67361111111111116</v>
      </c>
      <c r="I1634">
        <v>30</v>
      </c>
      <c r="J1634">
        <v>0</v>
      </c>
      <c r="K1634">
        <v>30</v>
      </c>
      <c r="L1634">
        <v>0</v>
      </c>
      <c r="M1634" s="1" t="e">
        <f>VLOOKUP(Tabla18[[#This Row],[COD]],Circuitos[],2,0)</f>
        <v>#N/A</v>
      </c>
    </row>
    <row r="1635" spans="1:13">
      <c r="A1635" s="9" t="str">
        <f>Tabla18[[#This Row],[DIA]]&amp;"-"&amp;Tabla18[[#This Row],[NUM]]</f>
        <v>45865-1304</v>
      </c>
      <c r="B1635">
        <v>45865</v>
      </c>
      <c r="C1635" t="s">
        <v>33</v>
      </c>
      <c r="D1635" t="s">
        <v>147</v>
      </c>
      <c r="E1635" t="s">
        <v>181</v>
      </c>
      <c r="F1635">
        <v>1304</v>
      </c>
      <c r="G1635">
        <v>0.5</v>
      </c>
      <c r="H1635">
        <v>0.72569444444444442</v>
      </c>
      <c r="I1635">
        <v>12</v>
      </c>
      <c r="J1635">
        <v>6</v>
      </c>
      <c r="K1635">
        <v>6</v>
      </c>
      <c r="L1635">
        <v>50</v>
      </c>
      <c r="M1635" s="1" t="e">
        <f>VLOOKUP(Tabla18[[#This Row],[COD]],Circuitos[],2,0)</f>
        <v>#N/A</v>
      </c>
    </row>
    <row r="1636" spans="1:13">
      <c r="A1636" s="9" t="str">
        <f>Tabla18[[#This Row],[DIA]]&amp;"-"&amp;Tabla18[[#This Row],[NUM]]</f>
        <v>45865-103</v>
      </c>
      <c r="B1636">
        <v>45865</v>
      </c>
      <c r="C1636" t="s">
        <v>111</v>
      </c>
      <c r="D1636" t="s">
        <v>13</v>
      </c>
      <c r="E1636" t="s">
        <v>265</v>
      </c>
      <c r="F1636">
        <v>103</v>
      </c>
      <c r="G1636">
        <v>9.375E-2</v>
      </c>
      <c r="H1636">
        <v>0.33680555555555558</v>
      </c>
      <c r="I1636">
        <v>27</v>
      </c>
      <c r="J1636">
        <v>0</v>
      </c>
      <c r="K1636">
        <v>27</v>
      </c>
      <c r="L1636">
        <v>0</v>
      </c>
      <c r="M1636" s="1" t="e">
        <f>VLOOKUP(Tabla18[[#This Row],[COD]],Circuitos[],2,0)</f>
        <v>#N/A</v>
      </c>
    </row>
    <row r="1637" spans="1:13">
      <c r="A1637" s="9" t="str">
        <f>Tabla18[[#This Row],[DIA]]&amp;"-"&amp;Tabla18[[#This Row],[NUM]]</f>
        <v>45865-1854</v>
      </c>
      <c r="B1637">
        <v>45865</v>
      </c>
      <c r="C1637" t="s">
        <v>36</v>
      </c>
      <c r="D1637" t="s">
        <v>147</v>
      </c>
      <c r="E1637" t="s">
        <v>181</v>
      </c>
      <c r="F1637">
        <v>1854</v>
      </c>
      <c r="G1637">
        <v>0.5</v>
      </c>
      <c r="H1637">
        <v>0.69097222222222221</v>
      </c>
      <c r="I1637">
        <v>16</v>
      </c>
      <c r="J1637">
        <v>2</v>
      </c>
      <c r="K1637">
        <v>14</v>
      </c>
      <c r="L1637">
        <v>12.5</v>
      </c>
      <c r="M1637" s="1" t="e">
        <f>VLOOKUP(Tabla18[[#This Row],[COD]],Circuitos[],2,0)</f>
        <v>#N/A</v>
      </c>
    </row>
    <row r="1638" spans="1:13">
      <c r="A1638" s="9" t="str">
        <f>Tabla18[[#This Row],[DIA]]&amp;"-"&amp;Tabla18[[#This Row],[NUM]]</f>
        <v>45865-438</v>
      </c>
      <c r="B1638">
        <v>45865</v>
      </c>
      <c r="C1638" t="s">
        <v>36</v>
      </c>
      <c r="D1638" t="s">
        <v>394</v>
      </c>
      <c r="E1638" t="s">
        <v>395</v>
      </c>
      <c r="F1638">
        <v>438</v>
      </c>
      <c r="G1638">
        <v>0.55902777777777779</v>
      </c>
      <c r="H1638">
        <v>0.68402777777777779</v>
      </c>
      <c r="I1638">
        <v>12</v>
      </c>
      <c r="J1638">
        <v>8</v>
      </c>
      <c r="K1638">
        <v>4</v>
      </c>
      <c r="L1638">
        <v>66.666666666666671</v>
      </c>
      <c r="M1638" s="1" t="e">
        <f>VLOOKUP(Tabla18[[#This Row],[COD]],Circuitos[],2,0)</f>
        <v>#N/A</v>
      </c>
    </row>
    <row r="1639" spans="1:13">
      <c r="A1639" s="9" t="str">
        <f>Tabla18[[#This Row],[DIA]]&amp;"-"&amp;Tabla18[[#This Row],[NUM]]</f>
        <v>45865-1318</v>
      </c>
      <c r="B1639">
        <v>45865</v>
      </c>
      <c r="C1639" t="s">
        <v>37</v>
      </c>
      <c r="D1639" t="s">
        <v>147</v>
      </c>
      <c r="E1639" t="s">
        <v>181</v>
      </c>
      <c r="F1639">
        <v>1318</v>
      </c>
      <c r="G1639">
        <v>0.76736111111111116</v>
      </c>
      <c r="H1639">
        <v>0.97916666666666663</v>
      </c>
      <c r="I1639">
        <v>20</v>
      </c>
      <c r="J1639">
        <v>0</v>
      </c>
      <c r="K1639">
        <v>20</v>
      </c>
      <c r="L1639">
        <v>0</v>
      </c>
      <c r="M1639" s="1" t="e">
        <f>VLOOKUP(Tabla18[[#This Row],[COD]],Circuitos[],2,0)</f>
        <v>#N/A</v>
      </c>
    </row>
    <row r="1640" spans="1:13">
      <c r="A1640" s="9" t="str">
        <f>Tabla18[[#This Row],[DIA]]&amp;"-"&amp;Tabla18[[#This Row],[NUM]]</f>
        <v>45865-872</v>
      </c>
      <c r="B1640">
        <v>45865</v>
      </c>
      <c r="C1640" t="s">
        <v>223</v>
      </c>
      <c r="D1640" t="s">
        <v>13</v>
      </c>
      <c r="E1640" t="s">
        <v>250</v>
      </c>
      <c r="F1640">
        <v>872</v>
      </c>
      <c r="G1640">
        <v>0.64930555555555558</v>
      </c>
      <c r="H1640">
        <v>0.78819444444444442</v>
      </c>
      <c r="I1640">
        <v>45</v>
      </c>
      <c r="J1640">
        <v>25</v>
      </c>
      <c r="K1640">
        <v>20</v>
      </c>
      <c r="L1640">
        <v>55.555555555555557</v>
      </c>
      <c r="M1640" s="1" t="e">
        <f>VLOOKUP(Tabla18[[#This Row],[COD]],Circuitos[],2,0)</f>
        <v>#N/A</v>
      </c>
    </row>
    <row r="1641" spans="1:13">
      <c r="A1641" s="9" t="str">
        <f>Tabla18[[#This Row],[DIA]]&amp;"-"&amp;Tabla18[[#This Row],[NUM]]</f>
        <v>45865-694</v>
      </c>
      <c r="B1641">
        <v>45865</v>
      </c>
      <c r="C1641" t="s">
        <v>232</v>
      </c>
      <c r="D1641" t="s">
        <v>13</v>
      </c>
      <c r="E1641" t="s">
        <v>250</v>
      </c>
      <c r="F1641">
        <v>694</v>
      </c>
      <c r="G1641">
        <v>0.5</v>
      </c>
      <c r="H1641">
        <v>0.63194444444444442</v>
      </c>
      <c r="I1641">
        <v>40</v>
      </c>
      <c r="J1641">
        <v>0</v>
      </c>
      <c r="K1641">
        <v>40</v>
      </c>
      <c r="L1641">
        <v>0</v>
      </c>
      <c r="M1641" s="1" t="e">
        <f>VLOOKUP(Tabla18[[#This Row],[COD]],Circuitos[],2,0)</f>
        <v>#N/A</v>
      </c>
    </row>
    <row r="1642" spans="1:13">
      <c r="A1642" s="9" t="str">
        <f>Tabla18[[#This Row],[DIA]]&amp;"-"&amp;Tabla18[[#This Row],[NUM]]</f>
        <v>45865-76</v>
      </c>
      <c r="B1642">
        <v>45865</v>
      </c>
      <c r="C1642" t="s">
        <v>252</v>
      </c>
      <c r="D1642" t="s">
        <v>36</v>
      </c>
      <c r="E1642" t="s">
        <v>272</v>
      </c>
      <c r="F1642">
        <v>76</v>
      </c>
      <c r="G1642">
        <v>0.58680555555555558</v>
      </c>
      <c r="H1642">
        <v>0.66319444444444442</v>
      </c>
      <c r="I1642">
        <v>12</v>
      </c>
      <c r="J1642">
        <v>0</v>
      </c>
      <c r="K1642">
        <v>12</v>
      </c>
      <c r="L1642">
        <v>0</v>
      </c>
      <c r="M1642" s="1" t="e">
        <f>VLOOKUP(Tabla18[[#This Row],[COD]],Circuitos[],2,0)</f>
        <v>#N/A</v>
      </c>
    </row>
    <row r="1643" spans="1:13">
      <c r="A1643" s="9" t="str">
        <f>Tabla18[[#This Row],[DIA]]&amp;"-"&amp;Tabla18[[#This Row],[NUM]]</f>
        <v>45865-60</v>
      </c>
      <c r="B1643">
        <v>45865</v>
      </c>
      <c r="C1643" t="s">
        <v>252</v>
      </c>
      <c r="D1643" t="s">
        <v>13</v>
      </c>
      <c r="E1643" t="s">
        <v>272</v>
      </c>
      <c r="F1643">
        <v>60</v>
      </c>
      <c r="G1643">
        <v>0.60763888888888884</v>
      </c>
      <c r="H1643">
        <v>0.71527777777777779</v>
      </c>
      <c r="I1643">
        <v>26</v>
      </c>
      <c r="J1643">
        <v>0</v>
      </c>
      <c r="K1643">
        <v>26</v>
      </c>
      <c r="L1643">
        <v>0</v>
      </c>
      <c r="M1643" s="1" t="e">
        <f>VLOOKUP(Tabla18[[#This Row],[COD]],Circuitos[],2,0)</f>
        <v>#N/A</v>
      </c>
    </row>
    <row r="1644" spans="1:13">
      <c r="A1644" s="9" t="str">
        <f>Tabla18[[#This Row],[DIA]]&amp;"-"&amp;Tabla18[[#This Row],[NUM]]</f>
        <v>45865-582</v>
      </c>
      <c r="B1644">
        <v>45865</v>
      </c>
      <c r="C1644" t="s">
        <v>252</v>
      </c>
      <c r="D1644" t="s">
        <v>336</v>
      </c>
      <c r="E1644" t="s">
        <v>272</v>
      </c>
      <c r="F1644">
        <v>582</v>
      </c>
      <c r="G1644">
        <v>0.38541666666666669</v>
      </c>
      <c r="H1644">
        <v>0.44444444444444442</v>
      </c>
      <c r="I1644">
        <v>15</v>
      </c>
      <c r="J1644">
        <v>0</v>
      </c>
      <c r="K1644">
        <v>15</v>
      </c>
      <c r="L1644">
        <v>0</v>
      </c>
      <c r="M1644" s="1" t="e">
        <f>VLOOKUP(Tabla18[[#This Row],[COD]],Circuitos[],2,0)</f>
        <v>#N/A</v>
      </c>
    </row>
    <row r="1645" spans="1:13">
      <c r="A1645" s="9" t="str">
        <f>Tabla18[[#This Row],[DIA]]&amp;"-"&amp;Tabla18[[#This Row],[NUM]]</f>
        <v>45865-1305</v>
      </c>
      <c r="B1645">
        <v>45865</v>
      </c>
      <c r="C1645" t="s">
        <v>147</v>
      </c>
      <c r="D1645" t="s">
        <v>33</v>
      </c>
      <c r="E1645" t="s">
        <v>181</v>
      </c>
      <c r="F1645">
        <v>1305</v>
      </c>
      <c r="G1645">
        <v>0.55208333333333337</v>
      </c>
      <c r="H1645">
        <v>0.70833333333333337</v>
      </c>
      <c r="I1645">
        <v>12</v>
      </c>
      <c r="J1645">
        <v>0</v>
      </c>
      <c r="K1645">
        <v>12</v>
      </c>
      <c r="L1645">
        <v>0</v>
      </c>
      <c r="M1645" s="1" t="e">
        <f>VLOOKUP(Tabla18[[#This Row],[COD]],Circuitos[],2,0)</f>
        <v>#N/A</v>
      </c>
    </row>
    <row r="1646" spans="1:13">
      <c r="A1646" s="9" t="str">
        <f>Tabla18[[#This Row],[DIA]]&amp;"-"&amp;Tabla18[[#This Row],[NUM]]</f>
        <v>45865-2020</v>
      </c>
      <c r="B1646">
        <v>45865</v>
      </c>
      <c r="C1646" t="s">
        <v>147</v>
      </c>
      <c r="D1646" t="s">
        <v>180</v>
      </c>
      <c r="E1646" t="s">
        <v>181</v>
      </c>
      <c r="F1646">
        <v>2020</v>
      </c>
      <c r="G1646">
        <v>0.76736111111111116</v>
      </c>
      <c r="H1646">
        <v>0.82986111111111116</v>
      </c>
      <c r="I1646">
        <v>58</v>
      </c>
      <c r="J1646">
        <v>6</v>
      </c>
      <c r="K1646">
        <v>52</v>
      </c>
      <c r="L1646">
        <v>10.344827586206897</v>
      </c>
      <c r="M1646" s="1" t="e">
        <f>VLOOKUP(Tabla18[[#This Row],[COD]],Circuitos[],2,0)</f>
        <v>#N/A</v>
      </c>
    </row>
    <row r="1647" spans="1:13">
      <c r="A1647" s="9" t="str">
        <f>Tabla18[[#This Row],[DIA]]&amp;"-"&amp;Tabla18[[#This Row],[NUM]]</f>
        <v>45865-2022</v>
      </c>
      <c r="B1647">
        <v>45865</v>
      </c>
      <c r="C1647" t="s">
        <v>147</v>
      </c>
      <c r="D1647" t="s">
        <v>180</v>
      </c>
      <c r="E1647" t="s">
        <v>181</v>
      </c>
      <c r="F1647">
        <v>2022</v>
      </c>
      <c r="G1647">
        <v>0.83680555555555558</v>
      </c>
      <c r="H1647">
        <v>0.90277777777777779</v>
      </c>
      <c r="I1647">
        <v>12</v>
      </c>
      <c r="J1647">
        <v>6</v>
      </c>
      <c r="K1647">
        <v>6</v>
      </c>
      <c r="L1647">
        <v>50</v>
      </c>
      <c r="M1647" s="1" t="e">
        <f>VLOOKUP(Tabla18[[#This Row],[COD]],Circuitos[],2,0)</f>
        <v>#N/A</v>
      </c>
    </row>
    <row r="1648" spans="1:13">
      <c r="A1648" s="9" t="str">
        <f>Tabla18[[#This Row],[DIA]]&amp;"-"&amp;Tabla18[[#This Row],[NUM]]</f>
        <v>45865-1855</v>
      </c>
      <c r="B1648">
        <v>45865</v>
      </c>
      <c r="C1648" t="s">
        <v>147</v>
      </c>
      <c r="D1648" t="s">
        <v>36</v>
      </c>
      <c r="E1648" t="s">
        <v>181</v>
      </c>
      <c r="F1648">
        <v>1855</v>
      </c>
      <c r="G1648">
        <v>0.59722222222222221</v>
      </c>
      <c r="H1648">
        <v>0.71180555555555558</v>
      </c>
      <c r="I1648">
        <v>16</v>
      </c>
      <c r="J1648">
        <v>0</v>
      </c>
      <c r="K1648">
        <v>16</v>
      </c>
      <c r="L1648">
        <v>0</v>
      </c>
      <c r="M1648" s="1" t="e">
        <f>VLOOKUP(Tabla18[[#This Row],[COD]],Circuitos[],2,0)</f>
        <v>#N/A</v>
      </c>
    </row>
    <row r="1649" spans="1:13">
      <c r="A1649" s="9" t="str">
        <f>Tabla18[[#This Row],[DIA]]&amp;"-"&amp;Tabla18[[#This Row],[NUM]]</f>
        <v>45865-1317</v>
      </c>
      <c r="B1649">
        <v>45865</v>
      </c>
      <c r="C1649" t="s">
        <v>147</v>
      </c>
      <c r="D1649" t="s">
        <v>37</v>
      </c>
      <c r="E1649" t="s">
        <v>181</v>
      </c>
      <c r="F1649">
        <v>1317</v>
      </c>
      <c r="G1649">
        <v>0.58680555555555558</v>
      </c>
      <c r="H1649">
        <v>0.72569444444444442</v>
      </c>
      <c r="I1649">
        <v>20</v>
      </c>
      <c r="J1649">
        <v>0</v>
      </c>
      <c r="K1649">
        <v>20</v>
      </c>
      <c r="L1649">
        <v>0</v>
      </c>
      <c r="M1649" s="1" t="e">
        <f>VLOOKUP(Tabla18[[#This Row],[COD]],Circuitos[],2,0)</f>
        <v>#N/A</v>
      </c>
    </row>
    <row r="1650" spans="1:13">
      <c r="A1650" s="9" t="str">
        <f>Tabla18[[#This Row],[DIA]]&amp;"-"&amp;Tabla18[[#This Row],[NUM]]</f>
        <v>45865-1859</v>
      </c>
      <c r="B1650">
        <v>45865</v>
      </c>
      <c r="C1650" t="s">
        <v>147</v>
      </c>
      <c r="D1650" t="s">
        <v>13</v>
      </c>
      <c r="E1650" t="s">
        <v>181</v>
      </c>
      <c r="F1650">
        <v>1859</v>
      </c>
      <c r="G1650">
        <v>0.55208333333333337</v>
      </c>
      <c r="H1650">
        <v>0.70138888888888884</v>
      </c>
      <c r="I1650">
        <v>30</v>
      </c>
      <c r="J1650">
        <v>0</v>
      </c>
      <c r="K1650">
        <v>30</v>
      </c>
      <c r="L1650">
        <v>0</v>
      </c>
      <c r="M1650" s="1" t="e">
        <f>VLOOKUP(Tabla18[[#This Row],[COD]],Circuitos[],2,0)</f>
        <v>#N/A</v>
      </c>
    </row>
    <row r="1651" spans="1:13">
      <c r="A1651" s="9" t="str">
        <f>Tabla18[[#This Row],[DIA]]&amp;"-"&amp;Tabla18[[#This Row],[NUM]]</f>
        <v>45865-1313</v>
      </c>
      <c r="B1651">
        <v>45865</v>
      </c>
      <c r="C1651" t="s">
        <v>147</v>
      </c>
      <c r="D1651" t="s">
        <v>22</v>
      </c>
      <c r="E1651" t="s">
        <v>181</v>
      </c>
      <c r="F1651">
        <v>1313</v>
      </c>
      <c r="G1651">
        <v>0.59375</v>
      </c>
      <c r="H1651">
        <v>0.72569444444444442</v>
      </c>
      <c r="I1651">
        <v>12</v>
      </c>
      <c r="J1651">
        <v>0</v>
      </c>
      <c r="K1651">
        <v>12</v>
      </c>
      <c r="L1651">
        <v>0</v>
      </c>
      <c r="M1651" s="1" t="e">
        <f>VLOOKUP(Tabla18[[#This Row],[COD]],Circuitos[],2,0)</f>
        <v>#N/A</v>
      </c>
    </row>
    <row r="1652" spans="1:13">
      <c r="A1652" s="9" t="str">
        <f>Tabla18[[#This Row],[DIA]]&amp;"-"&amp;Tabla18[[#This Row],[NUM]]</f>
        <v>45865-871</v>
      </c>
      <c r="B1652">
        <v>45865</v>
      </c>
      <c r="C1652" t="s">
        <v>13</v>
      </c>
      <c r="D1652" t="s">
        <v>223</v>
      </c>
      <c r="E1652" t="s">
        <v>250</v>
      </c>
      <c r="F1652">
        <v>871</v>
      </c>
      <c r="G1652">
        <v>0.48958333333333331</v>
      </c>
      <c r="H1652">
        <v>0.62152777777777779</v>
      </c>
      <c r="I1652">
        <v>45</v>
      </c>
      <c r="J1652">
        <v>0</v>
      </c>
      <c r="K1652">
        <v>45</v>
      </c>
      <c r="L1652">
        <v>0</v>
      </c>
      <c r="M1652" s="1" t="e">
        <f>VLOOKUP(Tabla18[[#This Row],[COD]],Circuitos[],2,0)</f>
        <v>#N/A</v>
      </c>
    </row>
    <row r="1653" spans="1:13">
      <c r="A1653" s="9" t="str">
        <f>Tabla18[[#This Row],[DIA]]&amp;"-"&amp;Tabla18[[#This Row],[NUM]]</f>
        <v>45865-695</v>
      </c>
      <c r="B1653">
        <v>45865</v>
      </c>
      <c r="C1653" t="s">
        <v>13</v>
      </c>
      <c r="D1653" t="s">
        <v>232</v>
      </c>
      <c r="E1653" t="s">
        <v>250</v>
      </c>
      <c r="F1653">
        <v>695</v>
      </c>
      <c r="G1653">
        <v>0.60763888888888884</v>
      </c>
      <c r="H1653">
        <v>0.71875</v>
      </c>
      <c r="I1653">
        <v>40</v>
      </c>
      <c r="J1653">
        <v>0</v>
      </c>
      <c r="K1653">
        <v>40</v>
      </c>
      <c r="L1653">
        <v>0</v>
      </c>
      <c r="M1653" s="1" t="e">
        <f>VLOOKUP(Tabla18[[#This Row],[COD]],Circuitos[],2,0)</f>
        <v>#N/A</v>
      </c>
    </row>
    <row r="1654" spans="1:13">
      <c r="A1654" s="9" t="str">
        <f>Tabla18[[#This Row],[DIA]]&amp;"-"&amp;Tabla18[[#This Row],[NUM]]</f>
        <v>45865-59</v>
      </c>
      <c r="B1654">
        <v>45865</v>
      </c>
      <c r="C1654" t="s">
        <v>13</v>
      </c>
      <c r="D1654" t="s">
        <v>252</v>
      </c>
      <c r="E1654" t="s">
        <v>272</v>
      </c>
      <c r="F1654">
        <v>59</v>
      </c>
      <c r="G1654">
        <v>0.24305555555555555</v>
      </c>
      <c r="H1654">
        <v>0.34375</v>
      </c>
      <c r="I1654">
        <v>15</v>
      </c>
      <c r="J1654">
        <v>0</v>
      </c>
      <c r="K1654">
        <v>15</v>
      </c>
      <c r="L1654">
        <v>0</v>
      </c>
      <c r="M1654" s="1" t="e">
        <f>VLOOKUP(Tabla18[[#This Row],[COD]],Circuitos[],2,0)</f>
        <v>#N/A</v>
      </c>
    </row>
    <row r="1655" spans="1:13">
      <c r="A1655" s="9" t="str">
        <f>Tabla18[[#This Row],[DIA]]&amp;"-"&amp;Tabla18[[#This Row],[NUM]]</f>
        <v>45865-1858</v>
      </c>
      <c r="B1655">
        <v>45865</v>
      </c>
      <c r="C1655" t="s">
        <v>13</v>
      </c>
      <c r="D1655" t="s">
        <v>147</v>
      </c>
      <c r="E1655" t="s">
        <v>181</v>
      </c>
      <c r="F1655">
        <v>1858</v>
      </c>
      <c r="G1655">
        <v>0.49652777777777779</v>
      </c>
      <c r="H1655">
        <v>0.71527777777777779</v>
      </c>
      <c r="I1655">
        <v>30</v>
      </c>
      <c r="J1655">
        <v>4</v>
      </c>
      <c r="K1655">
        <v>26</v>
      </c>
      <c r="L1655">
        <v>13.333333333333334</v>
      </c>
      <c r="M1655" s="1" t="e">
        <f>VLOOKUP(Tabla18[[#This Row],[COD]],Circuitos[],2,0)</f>
        <v>#N/A</v>
      </c>
    </row>
    <row r="1656" spans="1:13">
      <c r="A1656" s="9" t="str">
        <f>Tabla18[[#This Row],[DIA]]&amp;"-"&amp;Tabla18[[#This Row],[NUM]]</f>
        <v>45865-5113</v>
      </c>
      <c r="B1656">
        <v>45865</v>
      </c>
      <c r="C1656" t="s">
        <v>13</v>
      </c>
      <c r="D1656" t="s">
        <v>424</v>
      </c>
      <c r="E1656" t="s">
        <v>549</v>
      </c>
      <c r="F1656">
        <v>5113</v>
      </c>
      <c r="G1656">
        <v>0.33333333333333331</v>
      </c>
      <c r="H1656">
        <v>0.40972222222222221</v>
      </c>
      <c r="I1656">
        <v>189</v>
      </c>
      <c r="J1656">
        <v>50</v>
      </c>
      <c r="K1656">
        <v>139</v>
      </c>
      <c r="L1656">
        <v>26.455026455026456</v>
      </c>
      <c r="M1656" s="1" t="str">
        <f>VLOOKUP(Tabla18[[#This Row],[COD]],Circuitos[],2,0)</f>
        <v>Alsacia, Selva Negra y el Rin / Bellezas de Suiza</v>
      </c>
    </row>
    <row r="1657" spans="1:13">
      <c r="A1657" s="9" t="str">
        <f>Tabla18[[#This Row],[DIA]]&amp;"-"&amp;Tabla18[[#This Row],[NUM]]</f>
        <v>45865-416</v>
      </c>
      <c r="B1657">
        <v>45865</v>
      </c>
      <c r="C1657" t="s">
        <v>13</v>
      </c>
      <c r="D1657" t="s">
        <v>358</v>
      </c>
      <c r="E1657" t="s">
        <v>528</v>
      </c>
      <c r="F1657">
        <v>416</v>
      </c>
      <c r="G1657">
        <v>0.51736111111111116</v>
      </c>
      <c r="H1657">
        <v>0.71875</v>
      </c>
      <c r="I1657">
        <v>36</v>
      </c>
      <c r="J1657">
        <v>8</v>
      </c>
      <c r="K1657">
        <v>28</v>
      </c>
      <c r="L1657">
        <v>22.222222222222221</v>
      </c>
      <c r="M1657" s="1" t="e">
        <f>VLOOKUP(Tabla18[[#This Row],[COD]],Circuitos[],2,0)</f>
        <v>#N/A</v>
      </c>
    </row>
    <row r="1658" spans="1:13">
      <c r="A1658" s="9" t="str">
        <f>Tabla18[[#This Row],[DIA]]&amp;"-"&amp;Tabla18[[#This Row],[NUM]]</f>
        <v>45865-787</v>
      </c>
      <c r="B1658">
        <v>45865</v>
      </c>
      <c r="C1658" t="s">
        <v>13</v>
      </c>
      <c r="D1658" t="s">
        <v>358</v>
      </c>
      <c r="E1658" t="s">
        <v>278</v>
      </c>
      <c r="F1658">
        <v>787</v>
      </c>
      <c r="G1658">
        <v>0.64583333333333337</v>
      </c>
      <c r="H1658">
        <v>0.85069444444444442</v>
      </c>
      <c r="I1658">
        <v>45</v>
      </c>
      <c r="J1658">
        <v>2</v>
      </c>
      <c r="K1658">
        <v>43</v>
      </c>
      <c r="L1658">
        <v>4.4444444444444446</v>
      </c>
      <c r="M1658" s="1" t="str">
        <f>VLOOKUP(Tabla18[[#This Row],[COD]],Circuitos[],2,0)</f>
        <v>Rumania, Transilvania, Cárpatos y Bucovina</v>
      </c>
    </row>
    <row r="1659" spans="1:13">
      <c r="A1659" s="9" t="str">
        <f>Tabla18[[#This Row],[DIA]]&amp;"-"&amp;Tabla18[[#This Row],[NUM]]</f>
        <v>45865-809</v>
      </c>
      <c r="B1659">
        <v>45865</v>
      </c>
      <c r="C1659" t="s">
        <v>13</v>
      </c>
      <c r="D1659" t="s">
        <v>236</v>
      </c>
      <c r="E1659" t="s">
        <v>250</v>
      </c>
      <c r="F1659">
        <v>809</v>
      </c>
      <c r="G1659">
        <v>0.49652777777777779</v>
      </c>
      <c r="H1659">
        <v>0.61805555555555558</v>
      </c>
      <c r="I1659">
        <v>45</v>
      </c>
      <c r="J1659">
        <v>13</v>
      </c>
      <c r="K1659">
        <v>32</v>
      </c>
      <c r="L1659">
        <v>28.888888888888889</v>
      </c>
      <c r="M1659" s="1" t="e">
        <f>VLOOKUP(Tabla18[[#This Row],[COD]],Circuitos[],2,0)</f>
        <v>#N/A</v>
      </c>
    </row>
    <row r="1660" spans="1:13">
      <c r="A1660" s="9" t="str">
        <f>Tabla18[[#This Row],[DIA]]&amp;"-"&amp;Tabla18[[#This Row],[NUM]]</f>
        <v>45865-5117</v>
      </c>
      <c r="B1660">
        <v>45865</v>
      </c>
      <c r="C1660" t="s">
        <v>13</v>
      </c>
      <c r="D1660" t="s">
        <v>301</v>
      </c>
      <c r="E1660" t="s">
        <v>549</v>
      </c>
      <c r="F1660">
        <v>5117</v>
      </c>
      <c r="G1660">
        <v>0.54861111111111116</v>
      </c>
      <c r="H1660">
        <v>0.75</v>
      </c>
      <c r="I1660">
        <v>189</v>
      </c>
      <c r="J1660">
        <v>64</v>
      </c>
      <c r="K1660">
        <v>125</v>
      </c>
      <c r="L1660">
        <v>33.862433862433861</v>
      </c>
      <c r="M1660" s="1" t="str">
        <f>VLOOKUP(Tabla18[[#This Row],[COD]],Circuitos[],2,0)</f>
        <v>Joyas del Báltico II / Bellezas del Báltico II</v>
      </c>
    </row>
    <row r="1661" spans="1:13">
      <c r="A1661" s="9" t="str">
        <f>Tabla18[[#This Row],[DIA]]&amp;"-"&amp;Tabla18[[#This Row],[NUM]]</f>
        <v>45865-434</v>
      </c>
      <c r="B1661">
        <v>45865</v>
      </c>
      <c r="C1661" t="s">
        <v>13</v>
      </c>
      <c r="D1661" t="s">
        <v>394</v>
      </c>
      <c r="E1661" t="s">
        <v>395</v>
      </c>
      <c r="F1661">
        <v>434</v>
      </c>
      <c r="G1661">
        <v>0.64583333333333337</v>
      </c>
      <c r="H1661">
        <v>0.79513888888888884</v>
      </c>
      <c r="I1661">
        <v>35</v>
      </c>
      <c r="J1661">
        <v>2</v>
      </c>
      <c r="K1661">
        <v>33</v>
      </c>
      <c r="L1661">
        <v>5.7142857142857144</v>
      </c>
      <c r="M1661" s="1" t="e">
        <f>VLOOKUP(Tabla18[[#This Row],[COD]],Circuitos[],2,0)</f>
        <v>#N/A</v>
      </c>
    </row>
    <row r="1662" spans="1:13">
      <c r="A1662" s="9" t="str">
        <f>Tabla18[[#This Row],[DIA]]&amp;"-"&amp;Tabla18[[#This Row],[NUM]]</f>
        <v>45865-5114</v>
      </c>
      <c r="B1662">
        <v>45865</v>
      </c>
      <c r="C1662" t="s">
        <v>424</v>
      </c>
      <c r="D1662" t="s">
        <v>13</v>
      </c>
      <c r="E1662" t="s">
        <v>549</v>
      </c>
      <c r="F1662">
        <v>5114</v>
      </c>
      <c r="G1662">
        <v>0.44444444444444442</v>
      </c>
      <c r="H1662">
        <v>0.51388888888888884</v>
      </c>
      <c r="I1662">
        <v>189</v>
      </c>
      <c r="J1662">
        <v>118</v>
      </c>
      <c r="K1662">
        <v>71</v>
      </c>
      <c r="L1662">
        <v>62.433862433862437</v>
      </c>
      <c r="M1662" s="1" t="e">
        <f>VLOOKUP(Tabla18[[#This Row],[COD]],Circuitos[],2,0)</f>
        <v>#N/A</v>
      </c>
    </row>
    <row r="1663" spans="1:13">
      <c r="A1663" s="9" t="str">
        <f>Tabla18[[#This Row],[DIA]]&amp;"-"&amp;Tabla18[[#This Row],[NUM]]</f>
        <v>45865-1804</v>
      </c>
      <c r="B1663">
        <v>45865</v>
      </c>
      <c r="C1663" t="s">
        <v>196</v>
      </c>
      <c r="D1663" t="s">
        <v>13</v>
      </c>
      <c r="E1663" t="s">
        <v>193</v>
      </c>
      <c r="F1663">
        <v>1804</v>
      </c>
      <c r="G1663">
        <v>0.62152777777777779</v>
      </c>
      <c r="H1663">
        <v>0.73263888888888884</v>
      </c>
      <c r="I1663">
        <v>20</v>
      </c>
      <c r="J1663">
        <v>0</v>
      </c>
      <c r="K1663">
        <v>20</v>
      </c>
      <c r="L1663">
        <v>0</v>
      </c>
      <c r="M1663" s="1" t="e">
        <f>VLOOKUP(Tabla18[[#This Row],[COD]],Circuitos[],2,0)</f>
        <v>#N/A</v>
      </c>
    </row>
    <row r="1664" spans="1:13">
      <c r="A1664" s="9" t="str">
        <f>Tabla18[[#This Row],[DIA]]&amp;"-"&amp;Tabla18[[#This Row],[NUM]]</f>
        <v>45865-572</v>
      </c>
      <c r="B1664">
        <v>45865</v>
      </c>
      <c r="C1664" t="s">
        <v>346</v>
      </c>
      <c r="D1664" t="s">
        <v>13</v>
      </c>
      <c r="E1664" t="s">
        <v>250</v>
      </c>
      <c r="F1664">
        <v>572</v>
      </c>
      <c r="G1664">
        <v>0.53125</v>
      </c>
      <c r="H1664">
        <v>0.61805555555555558</v>
      </c>
      <c r="I1664">
        <v>30</v>
      </c>
      <c r="J1664">
        <v>0</v>
      </c>
      <c r="K1664">
        <v>30</v>
      </c>
      <c r="L1664">
        <v>0</v>
      </c>
      <c r="M1664" s="1" t="e">
        <f>VLOOKUP(Tabla18[[#This Row],[COD]],Circuitos[],2,0)</f>
        <v>#N/A</v>
      </c>
    </row>
    <row r="1665" spans="1:13">
      <c r="A1665" s="9" t="str">
        <f>Tabla18[[#This Row],[DIA]]&amp;"-"&amp;Tabla18[[#This Row],[NUM]]</f>
        <v>45865-788</v>
      </c>
      <c r="B1665">
        <v>45865</v>
      </c>
      <c r="C1665" t="s">
        <v>358</v>
      </c>
      <c r="D1665" t="s">
        <v>22</v>
      </c>
      <c r="E1665" t="s">
        <v>278</v>
      </c>
      <c r="F1665">
        <v>788</v>
      </c>
      <c r="G1665">
        <v>0.84722222222222221</v>
      </c>
      <c r="H1665">
        <v>0.96180555555555558</v>
      </c>
      <c r="I1665">
        <v>45</v>
      </c>
      <c r="J1665">
        <v>0</v>
      </c>
      <c r="K1665">
        <v>45</v>
      </c>
      <c r="L1665">
        <v>0</v>
      </c>
      <c r="M1665" s="1" t="e">
        <f>VLOOKUP(Tabla18[[#This Row],[COD]],Circuitos[],2,0)</f>
        <v>#N/A</v>
      </c>
    </row>
    <row r="1666" spans="1:13">
      <c r="A1666" s="9" t="str">
        <f>Tabla18[[#This Row],[DIA]]&amp;"-"&amp;Tabla18[[#This Row],[NUM]]</f>
        <v>45865-808</v>
      </c>
      <c r="B1666">
        <v>45865</v>
      </c>
      <c r="C1666" t="s">
        <v>236</v>
      </c>
      <c r="D1666" t="s">
        <v>13</v>
      </c>
      <c r="E1666" t="s">
        <v>250</v>
      </c>
      <c r="F1666">
        <v>808</v>
      </c>
      <c r="G1666">
        <v>0.51736111111111116</v>
      </c>
      <c r="H1666">
        <v>0.64930555555555558</v>
      </c>
      <c r="I1666">
        <v>45</v>
      </c>
      <c r="J1666">
        <v>0</v>
      </c>
      <c r="K1666">
        <v>45</v>
      </c>
      <c r="L1666">
        <v>0</v>
      </c>
      <c r="M1666" s="1" t="e">
        <f>VLOOKUP(Tabla18[[#This Row],[COD]],Circuitos[],2,0)</f>
        <v>#N/A</v>
      </c>
    </row>
    <row r="1667" spans="1:13">
      <c r="A1667" s="9" t="str">
        <f>Tabla18[[#This Row],[DIA]]&amp;"-"&amp;Tabla18[[#This Row],[NUM]]</f>
        <v>45865-585</v>
      </c>
      <c r="B1667">
        <v>45865</v>
      </c>
      <c r="C1667" t="s">
        <v>336</v>
      </c>
      <c r="D1667" t="s">
        <v>252</v>
      </c>
      <c r="E1667" t="s">
        <v>272</v>
      </c>
      <c r="F1667">
        <v>585</v>
      </c>
      <c r="G1667">
        <v>0.47916666666666669</v>
      </c>
      <c r="H1667">
        <v>0.53819444444444442</v>
      </c>
      <c r="I1667">
        <v>38</v>
      </c>
      <c r="J1667">
        <v>0</v>
      </c>
      <c r="K1667">
        <v>38</v>
      </c>
      <c r="L1667">
        <v>0</v>
      </c>
      <c r="M1667" s="1" t="e">
        <f>VLOOKUP(Tabla18[[#This Row],[COD]],Circuitos[],2,0)</f>
        <v>#N/A</v>
      </c>
    </row>
    <row r="1668" spans="1:13">
      <c r="A1668" s="9" t="str">
        <f>Tabla18[[#This Row],[DIA]]&amp;"-"&amp;Tabla18[[#This Row],[NUM]]</f>
        <v>45865-5118</v>
      </c>
      <c r="B1668">
        <v>45865</v>
      </c>
      <c r="C1668" t="s">
        <v>301</v>
      </c>
      <c r="D1668" t="s">
        <v>13</v>
      </c>
      <c r="E1668" t="s">
        <v>549</v>
      </c>
      <c r="F1668">
        <v>5118</v>
      </c>
      <c r="G1668">
        <v>0.78472222222222221</v>
      </c>
      <c r="H1668">
        <v>0.90277777777777779</v>
      </c>
      <c r="I1668">
        <v>189</v>
      </c>
      <c r="J1668">
        <v>101</v>
      </c>
      <c r="K1668">
        <v>88</v>
      </c>
      <c r="L1668">
        <v>53.439153439153436</v>
      </c>
      <c r="M1668" s="1" t="e">
        <f>VLOOKUP(Tabla18[[#This Row],[COD]],Circuitos[],2,0)</f>
        <v>#N/A</v>
      </c>
    </row>
    <row r="1669" spans="1:13">
      <c r="A1669" s="9" t="str">
        <f>Tabla18[[#This Row],[DIA]]&amp;"-"&amp;Tabla18[[#This Row],[NUM]]</f>
        <v>45865-1302</v>
      </c>
      <c r="B1669">
        <v>45865</v>
      </c>
      <c r="C1669" t="s">
        <v>22</v>
      </c>
      <c r="D1669" t="s">
        <v>147</v>
      </c>
      <c r="E1669" t="s">
        <v>181</v>
      </c>
      <c r="F1669">
        <v>1302</v>
      </c>
      <c r="G1669">
        <v>0.4826388888888889</v>
      </c>
      <c r="H1669">
        <v>0.69097222222222221</v>
      </c>
      <c r="I1669">
        <v>12</v>
      </c>
      <c r="J1669">
        <v>0</v>
      </c>
      <c r="K1669">
        <v>12</v>
      </c>
      <c r="L1669">
        <v>0</v>
      </c>
      <c r="M1669" s="1" t="e">
        <f>VLOOKUP(Tabla18[[#This Row],[COD]],Circuitos[],2,0)</f>
        <v>#N/A</v>
      </c>
    </row>
    <row r="1670" spans="1:13">
      <c r="A1670" s="9" t="str">
        <f>Tabla18[[#This Row],[DIA]]&amp;"-"&amp;Tabla18[[#This Row],[NUM]]</f>
        <v>45865-437</v>
      </c>
      <c r="B1670">
        <v>45865</v>
      </c>
      <c r="C1670" t="s">
        <v>394</v>
      </c>
      <c r="D1670" t="s">
        <v>36</v>
      </c>
      <c r="E1670" t="s">
        <v>395</v>
      </c>
      <c r="F1670">
        <v>437</v>
      </c>
      <c r="G1670">
        <v>0.3888888888888889</v>
      </c>
      <c r="H1670">
        <v>0.52083333333333337</v>
      </c>
      <c r="I1670">
        <v>12</v>
      </c>
      <c r="J1670">
        <v>0</v>
      </c>
      <c r="K1670">
        <v>12</v>
      </c>
      <c r="L1670">
        <v>0</v>
      </c>
      <c r="M1670" s="1" t="e">
        <f>VLOOKUP(Tabla18[[#This Row],[COD]],Circuitos[],2,0)</f>
        <v>#N/A</v>
      </c>
    </row>
    <row r="1671" spans="1:13">
      <c r="A1671" s="9" t="str">
        <f>Tabla18[[#This Row],[DIA]]&amp;"-"&amp;Tabla18[[#This Row],[NUM]]</f>
        <v>45865-433</v>
      </c>
      <c r="B1671">
        <v>45865</v>
      </c>
      <c r="C1671" t="s">
        <v>394</v>
      </c>
      <c r="D1671" t="s">
        <v>13</v>
      </c>
      <c r="E1671" t="s">
        <v>395</v>
      </c>
      <c r="F1671">
        <v>433</v>
      </c>
      <c r="G1671">
        <v>0.44444444444444442</v>
      </c>
      <c r="H1671">
        <v>0.60763888888888884</v>
      </c>
      <c r="I1671">
        <v>35</v>
      </c>
      <c r="J1671">
        <v>0</v>
      </c>
      <c r="K1671">
        <v>35</v>
      </c>
      <c r="L1671">
        <v>0</v>
      </c>
      <c r="M1671" s="1" t="e">
        <f>VLOOKUP(Tabla18[[#This Row],[COD]],Circuitos[],2,0)</f>
        <v>#N/A</v>
      </c>
    </row>
    <row r="1672" spans="1:13">
      <c r="A1672" s="9" t="str">
        <f>Tabla18[[#This Row],[DIA]]&amp;"-"&amp;Tabla18[[#This Row],[NUM]]</f>
        <v>45866-920</v>
      </c>
      <c r="B1672">
        <v>45866</v>
      </c>
      <c r="C1672" t="s">
        <v>185</v>
      </c>
      <c r="D1672" t="s">
        <v>13</v>
      </c>
      <c r="E1672" t="s">
        <v>186</v>
      </c>
      <c r="F1672">
        <v>920</v>
      </c>
      <c r="G1672">
        <v>0.63888888888888884</v>
      </c>
      <c r="H1672">
        <v>0.78125</v>
      </c>
      <c r="I1672">
        <v>30</v>
      </c>
      <c r="J1672">
        <v>26</v>
      </c>
      <c r="K1672">
        <v>4</v>
      </c>
      <c r="L1672">
        <v>86.666666666666671</v>
      </c>
      <c r="M1672" s="1" t="e">
        <f>VLOOKUP(Tabla18[[#This Row],[COD]],Circuitos[],2,0)</f>
        <v>#N/A</v>
      </c>
    </row>
    <row r="1673" spans="1:13">
      <c r="A1673" s="9" t="str">
        <f>Tabla18[[#This Row],[DIA]]&amp;"-"&amp;Tabla18[[#This Row],[NUM]]</f>
        <v>45866-610</v>
      </c>
      <c r="B1673">
        <v>45866</v>
      </c>
      <c r="C1673" t="s">
        <v>79</v>
      </c>
      <c r="D1673" t="s">
        <v>266</v>
      </c>
      <c r="E1673" t="s">
        <v>558</v>
      </c>
      <c r="F1673">
        <v>610</v>
      </c>
      <c r="G1673">
        <v>0.61805555555555558</v>
      </c>
      <c r="H1673">
        <v>0.71527777777777779</v>
      </c>
      <c r="I1673">
        <v>40</v>
      </c>
      <c r="J1673">
        <v>0</v>
      </c>
      <c r="K1673">
        <v>40</v>
      </c>
      <c r="L1673">
        <v>0</v>
      </c>
      <c r="M1673" s="1" t="str">
        <f>VLOOKUP(Tabla18[[#This Row],[COD]],Circuitos[],2,0)</f>
        <v>Todo Eslovenia, Austria y Costa Italiana</v>
      </c>
    </row>
    <row r="1674" spans="1:13">
      <c r="A1674" s="9" t="str">
        <f>Tabla18[[#This Row],[DIA]]&amp;"-"&amp;Tabla18[[#This Row],[NUM]]</f>
        <v>45866-1806</v>
      </c>
      <c r="B1674">
        <v>45866</v>
      </c>
      <c r="C1674" t="s">
        <v>188</v>
      </c>
      <c r="D1674" t="s">
        <v>13</v>
      </c>
      <c r="E1674" t="s">
        <v>250</v>
      </c>
      <c r="F1674">
        <v>1806</v>
      </c>
      <c r="G1674">
        <v>0.82638888888888884</v>
      </c>
      <c r="H1674">
        <v>0.95833333333333337</v>
      </c>
      <c r="I1674">
        <v>40</v>
      </c>
      <c r="J1674">
        <v>0</v>
      </c>
      <c r="K1674">
        <v>40</v>
      </c>
      <c r="L1674">
        <v>0</v>
      </c>
      <c r="M1674" s="1" t="e">
        <f>VLOOKUP(Tabla18[[#This Row],[COD]],Circuitos[],2,0)</f>
        <v>#N/A</v>
      </c>
    </row>
    <row r="1675" spans="1:13">
      <c r="A1675" s="9" t="str">
        <f>Tabla18[[#This Row],[DIA]]&amp;"-"&amp;Tabla18[[#This Row],[NUM]]</f>
        <v>45866-5116</v>
      </c>
      <c r="B1675">
        <v>45866</v>
      </c>
      <c r="C1675" t="s">
        <v>199</v>
      </c>
      <c r="D1675" t="s">
        <v>13</v>
      </c>
      <c r="E1675" t="s">
        <v>549</v>
      </c>
      <c r="F1675">
        <v>5116</v>
      </c>
      <c r="G1675">
        <v>0.49305555555555558</v>
      </c>
      <c r="H1675">
        <v>0.62152777777777779</v>
      </c>
      <c r="I1675">
        <v>189</v>
      </c>
      <c r="J1675">
        <v>15</v>
      </c>
      <c r="K1675">
        <v>174</v>
      </c>
      <c r="L1675">
        <v>7.9365079365079367</v>
      </c>
      <c r="M1675" s="1" t="e">
        <f>VLOOKUP(Tabla18[[#This Row],[COD]],Circuitos[],2,0)</f>
        <v>#N/A</v>
      </c>
    </row>
    <row r="1676" spans="1:13">
      <c r="A1676" s="9" t="str">
        <f>Tabla18[[#This Row],[DIA]]&amp;"-"&amp;Tabla18[[#This Row],[NUM]]</f>
        <v>45866-1001</v>
      </c>
      <c r="B1676">
        <v>45866</v>
      </c>
      <c r="C1676" t="s">
        <v>173</v>
      </c>
      <c r="D1676" t="s">
        <v>13</v>
      </c>
      <c r="E1676" t="s">
        <v>174</v>
      </c>
      <c r="F1676">
        <v>1001</v>
      </c>
      <c r="G1676">
        <v>0.3125</v>
      </c>
      <c r="H1676">
        <v>0.4861111111111111</v>
      </c>
      <c r="I1676">
        <v>10</v>
      </c>
      <c r="J1676">
        <v>0</v>
      </c>
      <c r="K1676">
        <v>10</v>
      </c>
      <c r="L1676">
        <v>0</v>
      </c>
      <c r="M1676" s="1" t="e">
        <f>VLOOKUP(Tabla18[[#This Row],[COD]],Circuitos[],2,0)</f>
        <v>#N/A</v>
      </c>
    </row>
    <row r="1677" spans="1:13">
      <c r="A1677" s="9" t="str">
        <f>Tabla18[[#This Row],[DIA]]&amp;"-"&amp;Tabla18[[#This Row],[NUM]]</f>
        <v>45866-1916</v>
      </c>
      <c r="B1677">
        <v>45866</v>
      </c>
      <c r="C1677" t="s">
        <v>313</v>
      </c>
      <c r="D1677" t="s">
        <v>13</v>
      </c>
      <c r="E1677" t="s">
        <v>250</v>
      </c>
      <c r="F1677">
        <v>1916</v>
      </c>
      <c r="G1677">
        <v>0.4236111111111111</v>
      </c>
      <c r="H1677">
        <v>0.58680555555555558</v>
      </c>
      <c r="I1677">
        <v>30</v>
      </c>
      <c r="J1677">
        <v>0</v>
      </c>
      <c r="K1677">
        <v>30</v>
      </c>
      <c r="L1677">
        <v>0</v>
      </c>
      <c r="M1677" s="1" t="e">
        <f>VLOOKUP(Tabla18[[#This Row],[COD]],Circuitos[],2,0)</f>
        <v>#N/A</v>
      </c>
    </row>
    <row r="1678" spans="1:13">
      <c r="A1678" s="9" t="str">
        <f>Tabla18[[#This Row],[DIA]]&amp;"-"&amp;Tabla18[[#This Row],[NUM]]</f>
        <v>45866-2232</v>
      </c>
      <c r="B1678">
        <v>45866</v>
      </c>
      <c r="C1678" t="s">
        <v>147</v>
      </c>
      <c r="D1678" t="s">
        <v>180</v>
      </c>
      <c r="E1678" t="s">
        <v>181</v>
      </c>
      <c r="F1678">
        <v>2232</v>
      </c>
      <c r="G1678">
        <v>5.5555555555555552E-2</v>
      </c>
      <c r="H1678">
        <v>0.11805555555555555</v>
      </c>
      <c r="I1678">
        <v>20</v>
      </c>
      <c r="J1678">
        <v>0</v>
      </c>
      <c r="K1678">
        <v>20</v>
      </c>
      <c r="L1678">
        <v>0</v>
      </c>
      <c r="M1678" s="1" t="e">
        <f>VLOOKUP(Tabla18[[#This Row],[COD]],Circuitos[],2,0)</f>
        <v>#N/A</v>
      </c>
    </row>
    <row r="1679" spans="1:13">
      <c r="A1679" s="9" t="str">
        <f>Tabla18[[#This Row],[DIA]]&amp;"-"&amp;Tabla18[[#This Row],[NUM]]</f>
        <v>45866-609</v>
      </c>
      <c r="B1679">
        <v>45866</v>
      </c>
      <c r="C1679" t="s">
        <v>266</v>
      </c>
      <c r="D1679" t="s">
        <v>78</v>
      </c>
      <c r="E1679" t="s">
        <v>558</v>
      </c>
      <c r="F1679">
        <v>609</v>
      </c>
      <c r="G1679">
        <v>0.41666666666666669</v>
      </c>
      <c r="H1679">
        <v>0.52777777777777779</v>
      </c>
      <c r="I1679">
        <v>40</v>
      </c>
      <c r="J1679">
        <v>2</v>
      </c>
      <c r="K1679">
        <v>38</v>
      </c>
      <c r="L1679">
        <v>5</v>
      </c>
      <c r="M1679" s="1" t="e">
        <f>VLOOKUP(Tabla18[[#This Row],[COD]],Circuitos[],2,0)</f>
        <v>#N/A</v>
      </c>
    </row>
    <row r="1680" spans="1:13">
      <c r="A1680" s="9" t="str">
        <f>Tabla18[[#This Row],[DIA]]&amp;"-"&amp;Tabla18[[#This Row],[NUM]]</f>
        <v>45866-921</v>
      </c>
      <c r="B1680">
        <v>45866</v>
      </c>
      <c r="C1680" t="s">
        <v>13</v>
      </c>
      <c r="D1680" t="s">
        <v>185</v>
      </c>
      <c r="E1680" t="s">
        <v>186</v>
      </c>
      <c r="F1680">
        <v>921</v>
      </c>
      <c r="G1680">
        <v>0.81597222222222221</v>
      </c>
      <c r="H1680">
        <v>2.0833333333333332E-2</v>
      </c>
      <c r="I1680">
        <v>30</v>
      </c>
      <c r="J1680">
        <v>0</v>
      </c>
      <c r="K1680">
        <v>30</v>
      </c>
      <c r="L1680">
        <v>0</v>
      </c>
      <c r="M1680" s="1" t="e">
        <f>VLOOKUP(Tabla18[[#This Row],[COD]],Circuitos[],2,0)</f>
        <v>#N/A</v>
      </c>
    </row>
    <row r="1681" spans="1:13">
      <c r="A1681" s="9" t="str">
        <f>Tabla18[[#This Row],[DIA]]&amp;"-"&amp;Tabla18[[#This Row],[NUM]]</f>
        <v>45866-5115</v>
      </c>
      <c r="B1681">
        <v>45866</v>
      </c>
      <c r="C1681" t="s">
        <v>13</v>
      </c>
      <c r="D1681" t="s">
        <v>199</v>
      </c>
      <c r="E1681" t="s">
        <v>549</v>
      </c>
      <c r="F1681">
        <v>5115</v>
      </c>
      <c r="G1681">
        <v>0.33333333333333331</v>
      </c>
      <c r="H1681">
        <v>0.45833333333333331</v>
      </c>
      <c r="I1681">
        <v>189</v>
      </c>
      <c r="J1681">
        <v>15</v>
      </c>
      <c r="K1681">
        <v>174</v>
      </c>
      <c r="L1681">
        <v>7.9365079365079367</v>
      </c>
      <c r="M1681" s="1" t="str">
        <f>VLOOKUP(Tabla18[[#This Row],[COD]],Circuitos[],2,0)</f>
        <v>Noruega Fascinante II / Esencias de Noruega II</v>
      </c>
    </row>
    <row r="1682" spans="1:13">
      <c r="A1682" s="9" t="str">
        <f>Tabla18[[#This Row],[DIA]]&amp;"-"&amp;Tabla18[[#This Row],[NUM]]</f>
        <v>45866-1219</v>
      </c>
      <c r="B1682">
        <v>45866</v>
      </c>
      <c r="C1682" t="s">
        <v>13</v>
      </c>
      <c r="D1682" t="s">
        <v>557</v>
      </c>
      <c r="E1682" t="s">
        <v>250</v>
      </c>
      <c r="F1682">
        <v>1219</v>
      </c>
      <c r="G1682">
        <v>0.3125</v>
      </c>
      <c r="H1682">
        <v>0.38194444444444442</v>
      </c>
      <c r="I1682">
        <v>30</v>
      </c>
      <c r="J1682">
        <v>0</v>
      </c>
      <c r="K1682">
        <v>30</v>
      </c>
      <c r="L1682">
        <v>0</v>
      </c>
      <c r="M1682" s="1" t="e">
        <f>VLOOKUP(Tabla18[[#This Row],[COD]],Circuitos[],2,0)</f>
        <v>#N/A</v>
      </c>
    </row>
    <row r="1683" spans="1:13">
      <c r="A1683" s="9" t="str">
        <f>Tabla18[[#This Row],[DIA]]&amp;"-"&amp;Tabla18[[#This Row],[NUM]]</f>
        <v>45866-586</v>
      </c>
      <c r="B1683">
        <v>45866</v>
      </c>
      <c r="C1683" t="s">
        <v>229</v>
      </c>
      <c r="D1683" t="s">
        <v>13</v>
      </c>
      <c r="E1683" t="s">
        <v>556</v>
      </c>
      <c r="F1683">
        <v>586</v>
      </c>
      <c r="G1683">
        <v>0.73611111111111116</v>
      </c>
      <c r="H1683">
        <v>0.86111111111111116</v>
      </c>
      <c r="I1683">
        <v>35</v>
      </c>
      <c r="J1683">
        <v>3</v>
      </c>
      <c r="K1683">
        <v>32</v>
      </c>
      <c r="L1683">
        <v>8.5714285714285712</v>
      </c>
      <c r="M1683" s="1" t="e">
        <f>VLOOKUP(Tabla18[[#This Row],[COD]],Circuitos[],2,0)</f>
        <v>#N/A</v>
      </c>
    </row>
    <row r="1684" spans="1:13">
      <c r="A1684" s="9" t="str">
        <f>Tabla18[[#This Row],[DIA]]&amp;"-"&amp;Tabla18[[#This Row],[NUM]]</f>
        <v>45867-1304</v>
      </c>
      <c r="B1684">
        <v>45867</v>
      </c>
      <c r="C1684" t="s">
        <v>33</v>
      </c>
      <c r="D1684" t="s">
        <v>147</v>
      </c>
      <c r="E1684" t="s">
        <v>181</v>
      </c>
      <c r="F1684">
        <v>1304</v>
      </c>
      <c r="G1684">
        <v>0.5</v>
      </c>
      <c r="H1684">
        <v>0.72569444444444442</v>
      </c>
      <c r="I1684">
        <v>12</v>
      </c>
      <c r="J1684">
        <v>7</v>
      </c>
      <c r="K1684">
        <v>5</v>
      </c>
      <c r="L1684">
        <v>58.333333333333336</v>
      </c>
      <c r="M1684" s="1" t="e">
        <f>VLOOKUP(Tabla18[[#This Row],[COD]],Circuitos[],2,0)</f>
        <v>#N/A</v>
      </c>
    </row>
    <row r="1685" spans="1:13">
      <c r="A1685" s="9" t="str">
        <f>Tabla18[[#This Row],[DIA]]&amp;"-"&amp;Tabla18[[#This Row],[NUM]]</f>
        <v>45867-1854</v>
      </c>
      <c r="B1685">
        <v>45867</v>
      </c>
      <c r="C1685" t="s">
        <v>36</v>
      </c>
      <c r="D1685" t="s">
        <v>147</v>
      </c>
      <c r="E1685" t="s">
        <v>181</v>
      </c>
      <c r="F1685">
        <v>1854</v>
      </c>
      <c r="G1685">
        <v>0.5</v>
      </c>
      <c r="H1685">
        <v>0.69097222222222221</v>
      </c>
      <c r="I1685">
        <v>16</v>
      </c>
      <c r="J1685">
        <v>0</v>
      </c>
      <c r="K1685">
        <v>16</v>
      </c>
      <c r="L1685">
        <v>0</v>
      </c>
      <c r="M1685" s="1" t="e">
        <f>VLOOKUP(Tabla18[[#This Row],[COD]],Circuitos[],2,0)</f>
        <v>#N/A</v>
      </c>
    </row>
    <row r="1686" spans="1:13">
      <c r="A1686" s="9" t="str">
        <f>Tabla18[[#This Row],[DIA]]&amp;"-"&amp;Tabla18[[#This Row],[NUM]]</f>
        <v>45867-1316</v>
      </c>
      <c r="B1686">
        <v>45867</v>
      </c>
      <c r="C1686" t="s">
        <v>37</v>
      </c>
      <c r="D1686" t="s">
        <v>147</v>
      </c>
      <c r="E1686" t="s">
        <v>181</v>
      </c>
      <c r="F1686">
        <v>1316</v>
      </c>
      <c r="G1686">
        <v>0.50347222222222221</v>
      </c>
      <c r="H1686">
        <v>0.71875</v>
      </c>
      <c r="I1686">
        <v>16</v>
      </c>
      <c r="J1686">
        <v>4</v>
      </c>
      <c r="K1686">
        <v>12</v>
      </c>
      <c r="L1686">
        <v>25</v>
      </c>
      <c r="M1686" s="1" t="e">
        <f>VLOOKUP(Tabla18[[#This Row],[COD]],Circuitos[],2,0)</f>
        <v>#N/A</v>
      </c>
    </row>
    <row r="1687" spans="1:13">
      <c r="A1687" s="9" t="str">
        <f>Tabla18[[#This Row],[DIA]]&amp;"-"&amp;Tabla18[[#This Row],[NUM]]</f>
        <v>45867-872</v>
      </c>
      <c r="B1687">
        <v>45867</v>
      </c>
      <c r="C1687" t="s">
        <v>223</v>
      </c>
      <c r="D1687" t="s">
        <v>13</v>
      </c>
      <c r="E1687" t="s">
        <v>250</v>
      </c>
      <c r="F1687">
        <v>872</v>
      </c>
      <c r="G1687">
        <v>0.64930555555555558</v>
      </c>
      <c r="H1687">
        <v>0.78819444444444442</v>
      </c>
      <c r="I1687">
        <v>45</v>
      </c>
      <c r="J1687">
        <v>18</v>
      </c>
      <c r="K1687">
        <v>27</v>
      </c>
      <c r="L1687">
        <v>40</v>
      </c>
      <c r="M1687" s="1" t="e">
        <f>VLOOKUP(Tabla18[[#This Row],[COD]],Circuitos[],2,0)</f>
        <v>#N/A</v>
      </c>
    </row>
    <row r="1688" spans="1:13">
      <c r="A1688" s="9" t="str">
        <f>Tabla18[[#This Row],[DIA]]&amp;"-"&amp;Tabla18[[#This Row],[NUM]]</f>
        <v>45867-764</v>
      </c>
      <c r="B1688">
        <v>45867</v>
      </c>
      <c r="C1688" t="s">
        <v>223</v>
      </c>
      <c r="D1688" t="s">
        <v>24</v>
      </c>
      <c r="E1688" t="s">
        <v>278</v>
      </c>
      <c r="F1688">
        <v>764</v>
      </c>
      <c r="G1688">
        <v>0.84722222222222221</v>
      </c>
      <c r="H1688">
        <v>0.96875</v>
      </c>
      <c r="I1688">
        <v>45</v>
      </c>
      <c r="J1688">
        <v>42</v>
      </c>
      <c r="K1688">
        <v>3</v>
      </c>
      <c r="L1688">
        <v>93.333333333333329</v>
      </c>
      <c r="M1688" s="1" t="e">
        <f>VLOOKUP(Tabla18[[#This Row],[COD]],Circuitos[],2,0)</f>
        <v>#N/A</v>
      </c>
    </row>
    <row r="1689" spans="1:13">
      <c r="A1689" s="9" t="str">
        <f>Tabla18[[#This Row],[DIA]]&amp;"-"&amp;Tabla18[[#This Row],[NUM]]</f>
        <v>45867-938</v>
      </c>
      <c r="B1689">
        <v>45867</v>
      </c>
      <c r="C1689" t="s">
        <v>209</v>
      </c>
      <c r="D1689" t="s">
        <v>13</v>
      </c>
      <c r="E1689" t="s">
        <v>250</v>
      </c>
      <c r="F1689">
        <v>938</v>
      </c>
      <c r="G1689">
        <v>0.82638888888888884</v>
      </c>
      <c r="H1689">
        <v>0.95486111111111116</v>
      </c>
      <c r="I1689">
        <v>45</v>
      </c>
      <c r="J1689">
        <v>5</v>
      </c>
      <c r="K1689">
        <v>40</v>
      </c>
      <c r="L1689">
        <v>11.111111111111111</v>
      </c>
      <c r="M1689" s="1" t="e">
        <f>VLOOKUP(Tabla18[[#This Row],[COD]],Circuitos[],2,0)</f>
        <v>#N/A</v>
      </c>
    </row>
    <row r="1690" spans="1:13">
      <c r="A1690" s="9" t="str">
        <f>Tabla18[[#This Row],[DIA]]&amp;"-"&amp;Tabla18[[#This Row],[NUM]]</f>
        <v>45867-1305</v>
      </c>
      <c r="B1690">
        <v>45867</v>
      </c>
      <c r="C1690" t="s">
        <v>147</v>
      </c>
      <c r="D1690" t="s">
        <v>33</v>
      </c>
      <c r="E1690" t="s">
        <v>181</v>
      </c>
      <c r="F1690">
        <v>1305</v>
      </c>
      <c r="G1690">
        <v>0.55208333333333337</v>
      </c>
      <c r="H1690">
        <v>0.70833333333333337</v>
      </c>
      <c r="I1690">
        <v>12</v>
      </c>
      <c r="J1690">
        <v>0</v>
      </c>
      <c r="K1690">
        <v>12</v>
      </c>
      <c r="L1690">
        <v>0</v>
      </c>
      <c r="M1690" s="1" t="e">
        <f>VLOOKUP(Tabla18[[#This Row],[COD]],Circuitos[],2,0)</f>
        <v>#N/A</v>
      </c>
    </row>
    <row r="1691" spans="1:13">
      <c r="A1691" s="9" t="str">
        <f>Tabla18[[#This Row],[DIA]]&amp;"-"&amp;Tabla18[[#This Row],[NUM]]</f>
        <v>45867-2020</v>
      </c>
      <c r="B1691">
        <v>45867</v>
      </c>
      <c r="C1691" t="s">
        <v>147</v>
      </c>
      <c r="D1691" t="s">
        <v>180</v>
      </c>
      <c r="E1691" t="s">
        <v>181</v>
      </c>
      <c r="F1691">
        <v>2020</v>
      </c>
      <c r="G1691">
        <v>0.76736111111111116</v>
      </c>
      <c r="H1691">
        <v>0.82986111111111116</v>
      </c>
      <c r="I1691">
        <v>58</v>
      </c>
      <c r="J1691">
        <v>5</v>
      </c>
      <c r="K1691">
        <v>53</v>
      </c>
      <c r="L1691">
        <v>8.6206896551724146</v>
      </c>
      <c r="M1691" s="1" t="e">
        <f>VLOOKUP(Tabla18[[#This Row],[COD]],Circuitos[],2,0)</f>
        <v>#N/A</v>
      </c>
    </row>
    <row r="1692" spans="1:13">
      <c r="A1692" s="9" t="str">
        <f>Tabla18[[#This Row],[DIA]]&amp;"-"&amp;Tabla18[[#This Row],[NUM]]</f>
        <v>45867-2022</v>
      </c>
      <c r="B1692">
        <v>45867</v>
      </c>
      <c r="C1692" t="s">
        <v>147</v>
      </c>
      <c r="D1692" t="s">
        <v>180</v>
      </c>
      <c r="E1692" t="s">
        <v>181</v>
      </c>
      <c r="F1692">
        <v>2022</v>
      </c>
      <c r="G1692">
        <v>0.83680555555555558</v>
      </c>
      <c r="H1692">
        <v>0.89930555555555558</v>
      </c>
      <c r="I1692">
        <v>16</v>
      </c>
      <c r="J1692">
        <v>4</v>
      </c>
      <c r="K1692">
        <v>12</v>
      </c>
      <c r="L1692">
        <v>25</v>
      </c>
      <c r="M1692" s="1" t="e">
        <f>VLOOKUP(Tabla18[[#This Row],[COD]],Circuitos[],2,0)</f>
        <v>#N/A</v>
      </c>
    </row>
    <row r="1693" spans="1:13">
      <c r="A1693" s="9" t="str">
        <f>Tabla18[[#This Row],[DIA]]&amp;"-"&amp;Tabla18[[#This Row],[NUM]]</f>
        <v>45867-2022</v>
      </c>
      <c r="B1693">
        <v>45867</v>
      </c>
      <c r="C1693" t="s">
        <v>147</v>
      </c>
      <c r="D1693" t="s">
        <v>180</v>
      </c>
      <c r="E1693" t="s">
        <v>181</v>
      </c>
      <c r="F1693">
        <v>2022</v>
      </c>
      <c r="G1693">
        <v>0.83680555555555558</v>
      </c>
      <c r="H1693">
        <v>0.90277777777777779</v>
      </c>
      <c r="I1693">
        <v>12</v>
      </c>
      <c r="J1693">
        <v>7</v>
      </c>
      <c r="K1693">
        <v>5</v>
      </c>
      <c r="L1693">
        <v>58.333333333333336</v>
      </c>
      <c r="M1693" s="1" t="e">
        <f>VLOOKUP(Tabla18[[#This Row],[COD]],Circuitos[],2,0)</f>
        <v>#N/A</v>
      </c>
    </row>
    <row r="1694" spans="1:13">
      <c r="A1694" s="9" t="str">
        <f>Tabla18[[#This Row],[DIA]]&amp;"-"&amp;Tabla18[[#This Row],[NUM]]</f>
        <v>45867-1855</v>
      </c>
      <c r="B1694">
        <v>45867</v>
      </c>
      <c r="C1694" t="s">
        <v>147</v>
      </c>
      <c r="D1694" t="s">
        <v>36</v>
      </c>
      <c r="E1694" t="s">
        <v>181</v>
      </c>
      <c r="F1694">
        <v>1855</v>
      </c>
      <c r="G1694">
        <v>0.59722222222222221</v>
      </c>
      <c r="H1694">
        <v>0.71180555555555558</v>
      </c>
      <c r="I1694">
        <v>16</v>
      </c>
      <c r="J1694">
        <v>0</v>
      </c>
      <c r="K1694">
        <v>16</v>
      </c>
      <c r="L1694">
        <v>0</v>
      </c>
      <c r="M1694" s="1" t="e">
        <f>VLOOKUP(Tabla18[[#This Row],[COD]],Circuitos[],2,0)</f>
        <v>#N/A</v>
      </c>
    </row>
    <row r="1695" spans="1:13">
      <c r="A1695" s="9" t="str">
        <f>Tabla18[[#This Row],[DIA]]&amp;"-"&amp;Tabla18[[#This Row],[NUM]]</f>
        <v>45867-1315</v>
      </c>
      <c r="B1695">
        <v>45867</v>
      </c>
      <c r="C1695" t="s">
        <v>147</v>
      </c>
      <c r="D1695" t="s">
        <v>37</v>
      </c>
      <c r="E1695" t="s">
        <v>181</v>
      </c>
      <c r="F1695">
        <v>1315</v>
      </c>
      <c r="G1695">
        <v>0.32291666666666669</v>
      </c>
      <c r="H1695">
        <v>0.46180555555555558</v>
      </c>
      <c r="I1695">
        <v>16</v>
      </c>
      <c r="J1695">
        <v>0</v>
      </c>
      <c r="K1695">
        <v>16</v>
      </c>
      <c r="L1695">
        <v>0</v>
      </c>
      <c r="M1695" s="1" t="e">
        <f>VLOOKUP(Tabla18[[#This Row],[COD]],Circuitos[],2,0)</f>
        <v>#N/A</v>
      </c>
    </row>
    <row r="1696" spans="1:13">
      <c r="A1696" s="9" t="str">
        <f>Tabla18[[#This Row],[DIA]]&amp;"-"&amp;Tabla18[[#This Row],[NUM]]</f>
        <v>45867-1859</v>
      </c>
      <c r="B1696">
        <v>45867</v>
      </c>
      <c r="C1696" t="s">
        <v>147</v>
      </c>
      <c r="D1696" t="s">
        <v>13</v>
      </c>
      <c r="E1696" t="s">
        <v>181</v>
      </c>
      <c r="F1696">
        <v>1859</v>
      </c>
      <c r="G1696">
        <v>0.55208333333333337</v>
      </c>
      <c r="H1696">
        <v>0.70138888888888884</v>
      </c>
      <c r="I1696">
        <v>30</v>
      </c>
      <c r="J1696">
        <v>0</v>
      </c>
      <c r="K1696">
        <v>30</v>
      </c>
      <c r="L1696">
        <v>0</v>
      </c>
      <c r="M1696" s="1" t="e">
        <f>VLOOKUP(Tabla18[[#This Row],[COD]],Circuitos[],2,0)</f>
        <v>#N/A</v>
      </c>
    </row>
    <row r="1697" spans="1:13">
      <c r="A1697" s="9" t="str">
        <f>Tabla18[[#This Row],[DIA]]&amp;"-"&amp;Tabla18[[#This Row],[NUM]]</f>
        <v>45867-1313</v>
      </c>
      <c r="B1697">
        <v>45867</v>
      </c>
      <c r="C1697" t="s">
        <v>147</v>
      </c>
      <c r="D1697" t="s">
        <v>22</v>
      </c>
      <c r="E1697" t="s">
        <v>181</v>
      </c>
      <c r="F1697">
        <v>1313</v>
      </c>
      <c r="G1697">
        <v>0.59375</v>
      </c>
      <c r="H1697">
        <v>0.72569444444444442</v>
      </c>
      <c r="I1697">
        <v>12</v>
      </c>
      <c r="J1697">
        <v>0</v>
      </c>
      <c r="K1697">
        <v>12</v>
      </c>
      <c r="L1697">
        <v>0</v>
      </c>
      <c r="M1697" s="1" t="e">
        <f>VLOOKUP(Tabla18[[#This Row],[COD]],Circuitos[],2,0)</f>
        <v>#N/A</v>
      </c>
    </row>
    <row r="1698" spans="1:13">
      <c r="A1698" s="9" t="str">
        <f>Tabla18[[#This Row],[DIA]]&amp;"-"&amp;Tabla18[[#This Row],[NUM]]</f>
        <v>45867-871</v>
      </c>
      <c r="B1698">
        <v>45867</v>
      </c>
      <c r="C1698" t="s">
        <v>13</v>
      </c>
      <c r="D1698" t="s">
        <v>223</v>
      </c>
      <c r="E1698" t="s">
        <v>250</v>
      </c>
      <c r="F1698">
        <v>871</v>
      </c>
      <c r="G1698">
        <v>0.48958333333333331</v>
      </c>
      <c r="H1698">
        <v>0.62152777777777779</v>
      </c>
      <c r="I1698">
        <v>45</v>
      </c>
      <c r="J1698">
        <v>9</v>
      </c>
      <c r="K1698">
        <v>36</v>
      </c>
      <c r="L1698">
        <v>20</v>
      </c>
      <c r="M1698" s="1" t="e">
        <f>VLOOKUP(Tabla18[[#This Row],[COD]],Circuitos[],2,0)</f>
        <v>#N/A</v>
      </c>
    </row>
    <row r="1699" spans="1:13">
      <c r="A1699" s="9" t="str">
        <f>Tabla18[[#This Row],[DIA]]&amp;"-"&amp;Tabla18[[#This Row],[NUM]]</f>
        <v>45867-763</v>
      </c>
      <c r="B1699">
        <v>45867</v>
      </c>
      <c r="C1699" t="s">
        <v>13</v>
      </c>
      <c r="D1699" t="s">
        <v>223</v>
      </c>
      <c r="E1699" t="s">
        <v>278</v>
      </c>
      <c r="F1699">
        <v>763</v>
      </c>
      <c r="G1699">
        <v>0.67361111111111116</v>
      </c>
      <c r="H1699">
        <v>0.77430555555555558</v>
      </c>
      <c r="I1699">
        <v>45</v>
      </c>
      <c r="J1699">
        <v>2</v>
      </c>
      <c r="K1699">
        <v>43</v>
      </c>
      <c r="L1699">
        <v>4.4444444444444446</v>
      </c>
      <c r="M1699" s="1" t="str">
        <f>VLOOKUP(Tabla18[[#This Row],[COD]],Circuitos[],2,0)</f>
        <v>Gran Tour de Ciudades Imperiales I y II (BUD-&gt;PRG)</v>
      </c>
    </row>
    <row r="1700" spans="1:13">
      <c r="A1700" s="9" t="str">
        <f>Tabla18[[#This Row],[DIA]]&amp;"-"&amp;Tabla18[[#This Row],[NUM]]</f>
        <v>45867-935</v>
      </c>
      <c r="B1700">
        <v>45867</v>
      </c>
      <c r="C1700" t="s">
        <v>13</v>
      </c>
      <c r="D1700" t="s">
        <v>209</v>
      </c>
      <c r="E1700" t="s">
        <v>250</v>
      </c>
      <c r="F1700">
        <v>935</v>
      </c>
      <c r="G1700">
        <v>0.5</v>
      </c>
      <c r="H1700">
        <v>0.61805555555555558</v>
      </c>
      <c r="I1700">
        <v>45</v>
      </c>
      <c r="J1700">
        <v>0</v>
      </c>
      <c r="K1700">
        <v>45</v>
      </c>
      <c r="L1700">
        <v>0</v>
      </c>
      <c r="M1700" s="1" t="e">
        <f>VLOOKUP(Tabla18[[#This Row],[COD]],Circuitos[],2,0)</f>
        <v>#N/A</v>
      </c>
    </row>
    <row r="1701" spans="1:13">
      <c r="A1701" s="9" t="str">
        <f>Tabla18[[#This Row],[DIA]]&amp;"-"&amp;Tabla18[[#This Row],[NUM]]</f>
        <v>45867-1858</v>
      </c>
      <c r="B1701">
        <v>45867</v>
      </c>
      <c r="C1701" t="s">
        <v>13</v>
      </c>
      <c r="D1701" t="s">
        <v>147</v>
      </c>
      <c r="E1701" t="s">
        <v>181</v>
      </c>
      <c r="F1701">
        <v>1858</v>
      </c>
      <c r="G1701">
        <v>0.5</v>
      </c>
      <c r="H1701">
        <v>0.71527777777777779</v>
      </c>
      <c r="I1701">
        <v>30</v>
      </c>
      <c r="J1701">
        <v>5</v>
      </c>
      <c r="K1701">
        <v>25</v>
      </c>
      <c r="L1701">
        <v>16.666666666666668</v>
      </c>
      <c r="M1701" s="1" t="e">
        <f>VLOOKUP(Tabla18[[#This Row],[COD]],Circuitos[],2,0)</f>
        <v>#N/A</v>
      </c>
    </row>
    <row r="1702" spans="1:13">
      <c r="A1702" s="9" t="str">
        <f>Tabla18[[#This Row],[DIA]]&amp;"-"&amp;Tabla18[[#This Row],[NUM]]</f>
        <v>45867-809</v>
      </c>
      <c r="B1702">
        <v>45867</v>
      </c>
      <c r="C1702" t="s">
        <v>13</v>
      </c>
      <c r="D1702" t="s">
        <v>236</v>
      </c>
      <c r="E1702" t="s">
        <v>250</v>
      </c>
      <c r="F1702">
        <v>809</v>
      </c>
      <c r="G1702">
        <v>0.49652777777777779</v>
      </c>
      <c r="H1702">
        <v>0.61805555555555558</v>
      </c>
      <c r="I1702">
        <v>45</v>
      </c>
      <c r="J1702">
        <v>11</v>
      </c>
      <c r="K1702">
        <v>34</v>
      </c>
      <c r="L1702">
        <v>24.444444444444443</v>
      </c>
      <c r="M1702" s="1" t="e">
        <f>VLOOKUP(Tabla18[[#This Row],[COD]],Circuitos[],2,0)</f>
        <v>#N/A</v>
      </c>
    </row>
    <row r="1703" spans="1:13">
      <c r="A1703" s="9" t="str">
        <f>Tabla18[[#This Row],[DIA]]&amp;"-"&amp;Tabla18[[#This Row],[NUM]]</f>
        <v>45867-941</v>
      </c>
      <c r="B1703">
        <v>45867</v>
      </c>
      <c r="C1703" t="s">
        <v>13</v>
      </c>
      <c r="D1703" t="s">
        <v>254</v>
      </c>
      <c r="E1703" t="s">
        <v>250</v>
      </c>
      <c r="F1703">
        <v>941</v>
      </c>
      <c r="G1703">
        <v>0.66666666666666663</v>
      </c>
      <c r="H1703">
        <v>0.78125</v>
      </c>
      <c r="I1703">
        <v>45</v>
      </c>
      <c r="J1703">
        <v>0</v>
      </c>
      <c r="K1703">
        <v>45</v>
      </c>
      <c r="L1703">
        <v>0</v>
      </c>
      <c r="M1703" s="1" t="e">
        <f>VLOOKUP(Tabla18[[#This Row],[COD]],Circuitos[],2,0)</f>
        <v>#N/A</v>
      </c>
    </row>
    <row r="1704" spans="1:13">
      <c r="A1704" s="9" t="str">
        <f>Tabla18[[#This Row],[DIA]]&amp;"-"&amp;Tabla18[[#This Row],[NUM]]</f>
        <v>45867-415</v>
      </c>
      <c r="B1704">
        <v>45867</v>
      </c>
      <c r="C1704" t="s">
        <v>358</v>
      </c>
      <c r="D1704" t="s">
        <v>13</v>
      </c>
      <c r="E1704" t="s">
        <v>528</v>
      </c>
      <c r="F1704">
        <v>415</v>
      </c>
      <c r="G1704">
        <v>0.34722222222222221</v>
      </c>
      <c r="H1704">
        <v>0.47569444444444442</v>
      </c>
      <c r="I1704">
        <v>35</v>
      </c>
      <c r="J1704">
        <v>35</v>
      </c>
      <c r="K1704">
        <v>0</v>
      </c>
      <c r="L1704">
        <v>100</v>
      </c>
      <c r="M1704" s="1" t="e">
        <f>VLOOKUP(Tabla18[[#This Row],[COD]],Circuitos[],2,0)</f>
        <v>#N/A</v>
      </c>
    </row>
    <row r="1705" spans="1:13">
      <c r="A1705" s="9" t="str">
        <f>Tabla18[[#This Row],[DIA]]&amp;"-"&amp;Tabla18[[#This Row],[NUM]]</f>
        <v>45867-810</v>
      </c>
      <c r="B1705">
        <v>45867</v>
      </c>
      <c r="C1705" t="s">
        <v>236</v>
      </c>
      <c r="D1705" t="s">
        <v>13</v>
      </c>
      <c r="E1705" t="s">
        <v>250</v>
      </c>
      <c r="F1705">
        <v>810</v>
      </c>
      <c r="G1705">
        <v>0.64930555555555558</v>
      </c>
      <c r="H1705">
        <v>0.78125</v>
      </c>
      <c r="I1705">
        <v>45</v>
      </c>
      <c r="J1705">
        <v>10</v>
      </c>
      <c r="K1705">
        <v>35</v>
      </c>
      <c r="L1705">
        <v>22.222222222222221</v>
      </c>
      <c r="M1705" s="1" t="e">
        <f>VLOOKUP(Tabla18[[#This Row],[COD]],Circuitos[],2,0)</f>
        <v>#N/A</v>
      </c>
    </row>
    <row r="1706" spans="1:13">
      <c r="A1706" s="9" t="str">
        <f>Tabla18[[#This Row],[DIA]]&amp;"-"&amp;Tabla18[[#This Row],[NUM]]</f>
        <v>45867-867</v>
      </c>
      <c r="B1706">
        <v>45867</v>
      </c>
      <c r="C1706" t="s">
        <v>153</v>
      </c>
      <c r="D1706" t="s">
        <v>111</v>
      </c>
      <c r="E1706" t="s">
        <v>265</v>
      </c>
      <c r="F1706">
        <v>867</v>
      </c>
      <c r="G1706">
        <v>0.78819444444444442</v>
      </c>
      <c r="H1706">
        <v>2.0833333333333332E-2</v>
      </c>
      <c r="I1706">
        <v>27</v>
      </c>
      <c r="J1706">
        <v>9</v>
      </c>
      <c r="K1706">
        <v>18</v>
      </c>
      <c r="L1706">
        <v>33.333333333333336</v>
      </c>
      <c r="M1706" s="1" t="e">
        <f>VLOOKUP(Tabla18[[#This Row],[COD]],Circuitos[],2,0)</f>
        <v>#N/A</v>
      </c>
    </row>
    <row r="1707" spans="1:13">
      <c r="A1707" s="9" t="str">
        <f>Tabla18[[#This Row],[DIA]]&amp;"-"&amp;Tabla18[[#This Row],[NUM]]</f>
        <v>45867-1302</v>
      </c>
      <c r="B1707">
        <v>45867</v>
      </c>
      <c r="C1707" t="s">
        <v>22</v>
      </c>
      <c r="D1707" t="s">
        <v>147</v>
      </c>
      <c r="E1707" t="s">
        <v>181</v>
      </c>
      <c r="F1707">
        <v>1302</v>
      </c>
      <c r="G1707">
        <v>0.50347222222222221</v>
      </c>
      <c r="H1707">
        <v>0.70486111111111116</v>
      </c>
      <c r="I1707">
        <v>12</v>
      </c>
      <c r="J1707">
        <v>0</v>
      </c>
      <c r="K1707">
        <v>12</v>
      </c>
      <c r="L1707">
        <v>0</v>
      </c>
      <c r="M1707" s="1" t="e">
        <f>VLOOKUP(Tabla18[[#This Row],[COD]],Circuitos[],2,0)</f>
        <v>#N/A</v>
      </c>
    </row>
    <row r="1708" spans="1:13">
      <c r="A1708" s="9" t="str">
        <f>Tabla18[[#This Row],[DIA]]&amp;"-"&amp;Tabla18[[#This Row],[NUM]]</f>
        <v>45867-942</v>
      </c>
      <c r="B1708">
        <v>45867</v>
      </c>
      <c r="C1708" t="s">
        <v>254</v>
      </c>
      <c r="D1708" t="s">
        <v>13</v>
      </c>
      <c r="E1708" t="s">
        <v>250</v>
      </c>
      <c r="F1708">
        <v>942</v>
      </c>
      <c r="G1708">
        <v>0.8125</v>
      </c>
      <c r="H1708">
        <v>0.93402777777777779</v>
      </c>
      <c r="I1708">
        <v>45</v>
      </c>
      <c r="J1708">
        <v>0</v>
      </c>
      <c r="K1708">
        <v>45</v>
      </c>
      <c r="L1708">
        <v>0</v>
      </c>
      <c r="M1708" s="1" t="e">
        <f>VLOOKUP(Tabla18[[#This Row],[COD]],Circuitos[],2,0)</f>
        <v>#N/A</v>
      </c>
    </row>
    <row r="1709" spans="1:13">
      <c r="A1709" s="9" t="str">
        <f>Tabla18[[#This Row],[DIA]]&amp;"-"&amp;Tabla18[[#This Row],[NUM]]</f>
        <v>45868-2333</v>
      </c>
      <c r="B1709">
        <v>45868</v>
      </c>
      <c r="C1709" t="s">
        <v>185</v>
      </c>
      <c r="D1709" t="s">
        <v>147</v>
      </c>
      <c r="E1709" t="s">
        <v>181</v>
      </c>
      <c r="F1709">
        <v>2333</v>
      </c>
      <c r="G1709">
        <v>0.79513888888888884</v>
      </c>
      <c r="H1709">
        <v>0.85763888888888884</v>
      </c>
      <c r="I1709">
        <v>40</v>
      </c>
      <c r="J1709">
        <v>5</v>
      </c>
      <c r="K1709">
        <v>35</v>
      </c>
      <c r="L1709">
        <v>12.5</v>
      </c>
      <c r="M1709" s="1" t="e">
        <f>VLOOKUP(Tabla18[[#This Row],[COD]],Circuitos[],2,0)</f>
        <v>#N/A</v>
      </c>
    </row>
    <row r="1710" spans="1:13">
      <c r="A1710" s="9" t="str">
        <f>Tabla18[[#This Row],[DIA]]&amp;"-"&amp;Tabla18[[#This Row],[NUM]]</f>
        <v>45868-8055</v>
      </c>
      <c r="B1710">
        <v>45868</v>
      </c>
      <c r="C1710" t="s">
        <v>175</v>
      </c>
      <c r="D1710" t="s">
        <v>173</v>
      </c>
      <c r="E1710" t="s">
        <v>257</v>
      </c>
      <c r="F1710">
        <v>8055</v>
      </c>
      <c r="G1710">
        <v>0.5625</v>
      </c>
      <c r="H1710">
        <v>0.61458333333333337</v>
      </c>
      <c r="I1710">
        <v>10</v>
      </c>
      <c r="J1710">
        <v>2</v>
      </c>
      <c r="K1710">
        <v>8</v>
      </c>
      <c r="L1710">
        <v>20</v>
      </c>
      <c r="M1710" s="1" t="e">
        <f>VLOOKUP(Tabla18[[#This Row],[COD]],Circuitos[],2,0)</f>
        <v>#N/A</v>
      </c>
    </row>
    <row r="1711" spans="1:13">
      <c r="A1711" s="9" t="str">
        <f>Tabla18[[#This Row],[DIA]]&amp;"-"&amp;Tabla18[[#This Row],[NUM]]</f>
        <v>45868-101</v>
      </c>
      <c r="B1711">
        <v>45868</v>
      </c>
      <c r="C1711" t="s">
        <v>111</v>
      </c>
      <c r="D1711" t="s">
        <v>13</v>
      </c>
      <c r="E1711" t="s">
        <v>265</v>
      </c>
      <c r="F1711">
        <v>101</v>
      </c>
      <c r="G1711">
        <v>9.375E-2</v>
      </c>
      <c r="H1711">
        <v>0.33680555555555558</v>
      </c>
      <c r="I1711">
        <v>27</v>
      </c>
      <c r="J1711">
        <v>9</v>
      </c>
      <c r="K1711">
        <v>18</v>
      </c>
      <c r="L1711">
        <v>33.333333333333336</v>
      </c>
      <c r="M1711" s="1" t="e">
        <f>VLOOKUP(Tabla18[[#This Row],[COD]],Circuitos[],2,0)</f>
        <v>#N/A</v>
      </c>
    </row>
    <row r="1712" spans="1:13">
      <c r="A1712" s="9" t="str">
        <f>Tabla18[[#This Row],[DIA]]&amp;"-"&amp;Tabla18[[#This Row],[NUM]]</f>
        <v>45870-2333</v>
      </c>
      <c r="B1712">
        <v>45870</v>
      </c>
      <c r="C1712" t="s">
        <v>185</v>
      </c>
      <c r="D1712" t="s">
        <v>147</v>
      </c>
      <c r="E1712" t="s">
        <v>181</v>
      </c>
      <c r="F1712">
        <v>2333</v>
      </c>
      <c r="G1712">
        <v>0.79513888888888884</v>
      </c>
      <c r="H1712">
        <v>0.85763888888888884</v>
      </c>
      <c r="I1712">
        <v>40</v>
      </c>
      <c r="J1712">
        <v>2</v>
      </c>
      <c r="K1712">
        <v>38</v>
      </c>
      <c r="L1712">
        <v>5</v>
      </c>
      <c r="M1712" s="1" t="e">
        <f>VLOOKUP(Tabla18[[#This Row],[COD]],Circuitos[],2,0)</f>
        <v>#N/A</v>
      </c>
    </row>
    <row r="1713" spans="1:13">
      <c r="A1713" s="9" t="str">
        <f>Tabla18[[#This Row],[DIA]]&amp;"-"&amp;Tabla18[[#This Row],[NUM]]</f>
        <v>45870-920</v>
      </c>
      <c r="B1713">
        <v>45870</v>
      </c>
      <c r="C1713" t="s">
        <v>185</v>
      </c>
      <c r="D1713" t="s">
        <v>13</v>
      </c>
      <c r="E1713" t="s">
        <v>186</v>
      </c>
      <c r="F1713">
        <v>920</v>
      </c>
      <c r="G1713">
        <v>0.63888888888888884</v>
      </c>
      <c r="H1713">
        <v>0.78125</v>
      </c>
      <c r="I1713">
        <v>30</v>
      </c>
      <c r="J1713">
        <v>0</v>
      </c>
      <c r="K1713">
        <v>30</v>
      </c>
      <c r="L1713">
        <v>0</v>
      </c>
      <c r="M1713" s="1" t="e">
        <f>VLOOKUP(Tabla18[[#This Row],[COD]],Circuitos[],2,0)</f>
        <v>#N/A</v>
      </c>
    </row>
    <row r="1714" spans="1:13">
      <c r="A1714" s="9" t="str">
        <f>Tabla18[[#This Row],[DIA]]&amp;"-"&amp;Tabla18[[#This Row],[NUM]]</f>
        <v>45870-921</v>
      </c>
      <c r="B1714">
        <v>45870</v>
      </c>
      <c r="C1714" t="s">
        <v>13</v>
      </c>
      <c r="D1714" t="s">
        <v>185</v>
      </c>
      <c r="E1714" t="s">
        <v>186</v>
      </c>
      <c r="F1714">
        <v>921</v>
      </c>
      <c r="G1714">
        <v>0.81597222222222221</v>
      </c>
      <c r="H1714">
        <v>2.0833333333333332E-2</v>
      </c>
      <c r="I1714">
        <v>30</v>
      </c>
      <c r="J1714">
        <v>0</v>
      </c>
      <c r="K1714">
        <v>30</v>
      </c>
      <c r="L1714">
        <v>0</v>
      </c>
      <c r="M1714" s="1" t="e">
        <f>VLOOKUP(Tabla18[[#This Row],[COD]],Circuitos[],2,0)</f>
        <v>#N/A</v>
      </c>
    </row>
    <row r="1715" spans="1:13">
      <c r="A1715" s="9" t="str">
        <f>Tabla18[[#This Row],[DIA]]&amp;"-"&amp;Tabla18[[#This Row],[NUM]]</f>
        <v>45871-6001</v>
      </c>
      <c r="B1715">
        <v>45871</v>
      </c>
      <c r="C1715" t="s">
        <v>173</v>
      </c>
      <c r="D1715" t="s">
        <v>13</v>
      </c>
      <c r="E1715" t="s">
        <v>174</v>
      </c>
      <c r="F1715">
        <v>6001</v>
      </c>
      <c r="G1715">
        <v>0.37847222222222221</v>
      </c>
      <c r="H1715">
        <v>0.55902777777777779</v>
      </c>
      <c r="I1715">
        <v>10</v>
      </c>
      <c r="J1715">
        <v>2</v>
      </c>
      <c r="K1715">
        <v>8</v>
      </c>
      <c r="L1715">
        <v>20</v>
      </c>
      <c r="M1715" s="1" t="e">
        <f>VLOOKUP(Tabla18[[#This Row],[COD]],Circuitos[],2,0)</f>
        <v>#N/A</v>
      </c>
    </row>
    <row r="1716" spans="1:13">
      <c r="A1716" s="9" t="str">
        <f>Tabla18[[#This Row],[DIA]]&amp;"-"&amp;Tabla18[[#This Row],[NUM]]</f>
        <v>45871-1355</v>
      </c>
      <c r="B1716">
        <v>45871</v>
      </c>
      <c r="C1716" t="s">
        <v>13</v>
      </c>
      <c r="D1716" t="s">
        <v>392</v>
      </c>
      <c r="E1716" t="s">
        <v>250</v>
      </c>
      <c r="F1716">
        <v>1355</v>
      </c>
      <c r="G1716">
        <v>0.46527777777777779</v>
      </c>
      <c r="H1716">
        <v>0.50347222222222221</v>
      </c>
      <c r="I1716">
        <v>30</v>
      </c>
      <c r="J1716">
        <v>4</v>
      </c>
      <c r="K1716">
        <v>26</v>
      </c>
      <c r="L1716">
        <v>13.333333333333334</v>
      </c>
      <c r="M1716" s="1" t="e">
        <f>VLOOKUP(Tabla18[[#This Row],[COD]],Circuitos[],2,0)</f>
        <v>#N/A</v>
      </c>
    </row>
    <row r="1717" spans="1:13">
      <c r="A1717" s="9" t="str">
        <f>Tabla18[[#This Row],[DIA]]&amp;"-"&amp;Tabla18[[#This Row],[NUM]]</f>
        <v>45871-6002</v>
      </c>
      <c r="B1717">
        <v>45871</v>
      </c>
      <c r="C1717" t="s">
        <v>13</v>
      </c>
      <c r="D1717" t="s">
        <v>183</v>
      </c>
      <c r="E1717" t="s">
        <v>174</v>
      </c>
      <c r="F1717">
        <v>6002</v>
      </c>
      <c r="G1717">
        <v>0.60069444444444442</v>
      </c>
      <c r="H1717">
        <v>0.85069444444444442</v>
      </c>
      <c r="I1717">
        <v>20</v>
      </c>
      <c r="J1717">
        <v>1</v>
      </c>
      <c r="K1717">
        <v>19</v>
      </c>
      <c r="L1717">
        <v>5</v>
      </c>
      <c r="M1717" s="1" t="str">
        <f>VLOOKUP(Tabla18[[#This Row],[COD]],Circuitos[],2,0)</f>
        <v>Programas de Egipto</v>
      </c>
    </row>
    <row r="1718" spans="1:13">
      <c r="A1718" s="9" t="str">
        <f>Tabla18[[#This Row],[DIA]]&amp;"-"&amp;Tabla18[[#This Row],[NUM]]</f>
        <v>45871-1852</v>
      </c>
      <c r="B1718">
        <v>45871</v>
      </c>
      <c r="C1718" t="s">
        <v>241</v>
      </c>
      <c r="D1718" t="s">
        <v>13</v>
      </c>
      <c r="E1718" t="s">
        <v>250</v>
      </c>
      <c r="F1718">
        <v>1852</v>
      </c>
      <c r="G1718">
        <v>0.54861111111111116</v>
      </c>
      <c r="H1718">
        <v>0.67361111111111116</v>
      </c>
      <c r="I1718">
        <v>30</v>
      </c>
      <c r="J1718">
        <v>0</v>
      </c>
      <c r="K1718">
        <v>30</v>
      </c>
      <c r="L1718">
        <v>0</v>
      </c>
      <c r="M1718" s="1" t="e">
        <f>VLOOKUP(Tabla18[[#This Row],[COD]],Circuitos[],2,0)</f>
        <v>#N/A</v>
      </c>
    </row>
    <row r="1719" spans="1:13">
      <c r="A1719" s="9" t="str">
        <f>Tabla18[[#This Row],[DIA]]&amp;"-"&amp;Tabla18[[#This Row],[NUM]]</f>
        <v>45872-1304</v>
      </c>
      <c r="B1719">
        <v>45872</v>
      </c>
      <c r="C1719" t="s">
        <v>33</v>
      </c>
      <c r="D1719" t="s">
        <v>147</v>
      </c>
      <c r="E1719" t="s">
        <v>181</v>
      </c>
      <c r="F1719">
        <v>1304</v>
      </c>
      <c r="G1719">
        <v>0.5</v>
      </c>
      <c r="H1719">
        <v>0.72569444444444442</v>
      </c>
      <c r="I1719">
        <v>22</v>
      </c>
      <c r="J1719">
        <v>4</v>
      </c>
      <c r="K1719">
        <v>18</v>
      </c>
      <c r="L1719">
        <v>18.181818181818183</v>
      </c>
      <c r="M1719" s="1" t="e">
        <f>VLOOKUP(Tabla18[[#This Row],[COD]],Circuitos[],2,0)</f>
        <v>#N/A</v>
      </c>
    </row>
    <row r="1720" spans="1:13">
      <c r="A1720" s="9" t="str">
        <f>Tabla18[[#This Row],[DIA]]&amp;"-"&amp;Tabla18[[#This Row],[NUM]]</f>
        <v>45872-75</v>
      </c>
      <c r="B1720">
        <v>45872</v>
      </c>
      <c r="C1720" t="s">
        <v>36</v>
      </c>
      <c r="D1720" t="s">
        <v>252</v>
      </c>
      <c r="E1720" t="s">
        <v>272</v>
      </c>
      <c r="F1720">
        <v>75</v>
      </c>
      <c r="G1720">
        <v>0.2638888888888889</v>
      </c>
      <c r="H1720">
        <v>0.33680555555555558</v>
      </c>
      <c r="I1720">
        <v>12</v>
      </c>
      <c r="J1720">
        <v>0</v>
      </c>
      <c r="K1720">
        <v>12</v>
      </c>
      <c r="L1720">
        <v>0</v>
      </c>
      <c r="M1720" s="1" t="e">
        <f>VLOOKUP(Tabla18[[#This Row],[COD]],Circuitos[],2,0)</f>
        <v>#N/A</v>
      </c>
    </row>
    <row r="1721" spans="1:13">
      <c r="A1721" s="9" t="str">
        <f>Tabla18[[#This Row],[DIA]]&amp;"-"&amp;Tabla18[[#This Row],[NUM]]</f>
        <v>45872-1854</v>
      </c>
      <c r="B1721">
        <v>45872</v>
      </c>
      <c r="C1721" t="s">
        <v>36</v>
      </c>
      <c r="D1721" t="s">
        <v>147</v>
      </c>
      <c r="E1721" t="s">
        <v>181</v>
      </c>
      <c r="F1721">
        <v>1854</v>
      </c>
      <c r="G1721">
        <v>0.5</v>
      </c>
      <c r="H1721">
        <v>0.69097222222222221</v>
      </c>
      <c r="I1721">
        <v>16</v>
      </c>
      <c r="J1721">
        <v>2</v>
      </c>
      <c r="K1721">
        <v>14</v>
      </c>
      <c r="L1721">
        <v>12.5</v>
      </c>
      <c r="M1721" s="1" t="e">
        <f>VLOOKUP(Tabla18[[#This Row],[COD]],Circuitos[],2,0)</f>
        <v>#N/A</v>
      </c>
    </row>
    <row r="1722" spans="1:13">
      <c r="A1722" s="9" t="str">
        <f>Tabla18[[#This Row],[DIA]]&amp;"-"&amp;Tabla18[[#This Row],[NUM]]</f>
        <v>45872-438</v>
      </c>
      <c r="B1722">
        <v>45872</v>
      </c>
      <c r="C1722" t="s">
        <v>36</v>
      </c>
      <c r="D1722" t="s">
        <v>394</v>
      </c>
      <c r="E1722" t="s">
        <v>395</v>
      </c>
      <c r="F1722">
        <v>438</v>
      </c>
      <c r="G1722">
        <v>0.55902777777777779</v>
      </c>
      <c r="H1722">
        <v>0.68402777777777779</v>
      </c>
      <c r="I1722">
        <v>12</v>
      </c>
      <c r="J1722">
        <v>0</v>
      </c>
      <c r="K1722">
        <v>12</v>
      </c>
      <c r="L1722">
        <v>0</v>
      </c>
      <c r="M1722" s="1" t="e">
        <f>VLOOKUP(Tabla18[[#This Row],[COD]],Circuitos[],2,0)</f>
        <v>#N/A</v>
      </c>
    </row>
    <row r="1723" spans="1:13">
      <c r="A1723" s="9" t="str">
        <f>Tabla18[[#This Row],[DIA]]&amp;"-"&amp;Tabla18[[#This Row],[NUM]]</f>
        <v>45872-1318</v>
      </c>
      <c r="B1723">
        <v>45872</v>
      </c>
      <c r="C1723" t="s">
        <v>37</v>
      </c>
      <c r="D1723" t="s">
        <v>147</v>
      </c>
      <c r="E1723" t="s">
        <v>181</v>
      </c>
      <c r="F1723">
        <v>1318</v>
      </c>
      <c r="G1723">
        <v>0.76736111111111116</v>
      </c>
      <c r="H1723">
        <v>0.97916666666666663</v>
      </c>
      <c r="I1723">
        <v>20</v>
      </c>
      <c r="J1723">
        <v>0</v>
      </c>
      <c r="K1723">
        <v>20</v>
      </c>
      <c r="L1723">
        <v>0</v>
      </c>
      <c r="M1723" s="1" t="e">
        <f>VLOOKUP(Tabla18[[#This Row],[COD]],Circuitos[],2,0)</f>
        <v>#N/A</v>
      </c>
    </row>
    <row r="1724" spans="1:13">
      <c r="A1724" s="9" t="str">
        <f>Tabla18[[#This Row],[DIA]]&amp;"-"&amp;Tabla18[[#This Row],[NUM]]</f>
        <v>45872-872</v>
      </c>
      <c r="B1724">
        <v>45872</v>
      </c>
      <c r="C1724" t="s">
        <v>223</v>
      </c>
      <c r="D1724" t="s">
        <v>13</v>
      </c>
      <c r="E1724" t="s">
        <v>250</v>
      </c>
      <c r="F1724">
        <v>872</v>
      </c>
      <c r="G1724">
        <v>0.64930555555555558</v>
      </c>
      <c r="H1724">
        <v>0.78819444444444442</v>
      </c>
      <c r="I1724">
        <v>45</v>
      </c>
      <c r="J1724">
        <v>13</v>
      </c>
      <c r="K1724">
        <v>32</v>
      </c>
      <c r="L1724">
        <v>28.888888888888889</v>
      </c>
      <c r="M1724" s="1" t="e">
        <f>VLOOKUP(Tabla18[[#This Row],[COD]],Circuitos[],2,0)</f>
        <v>#N/A</v>
      </c>
    </row>
    <row r="1725" spans="1:13">
      <c r="A1725" s="9" t="str">
        <f>Tabla18[[#This Row],[DIA]]&amp;"-"&amp;Tabla18[[#This Row],[NUM]]</f>
        <v>45872-694</v>
      </c>
      <c r="B1725">
        <v>45872</v>
      </c>
      <c r="C1725" t="s">
        <v>232</v>
      </c>
      <c r="D1725" t="s">
        <v>13</v>
      </c>
      <c r="E1725" t="s">
        <v>250</v>
      </c>
      <c r="F1725">
        <v>694</v>
      </c>
      <c r="G1725">
        <v>0.5</v>
      </c>
      <c r="H1725">
        <v>0.63194444444444442</v>
      </c>
      <c r="I1725">
        <v>40</v>
      </c>
      <c r="J1725">
        <v>0</v>
      </c>
      <c r="K1725">
        <v>40</v>
      </c>
      <c r="L1725">
        <v>0</v>
      </c>
      <c r="M1725" s="1" t="e">
        <f>VLOOKUP(Tabla18[[#This Row],[COD]],Circuitos[],2,0)</f>
        <v>#N/A</v>
      </c>
    </row>
    <row r="1726" spans="1:13">
      <c r="A1726" s="9" t="str">
        <f>Tabla18[[#This Row],[DIA]]&amp;"-"&amp;Tabla18[[#This Row],[NUM]]</f>
        <v>45872-58</v>
      </c>
      <c r="B1726">
        <v>45872</v>
      </c>
      <c r="C1726" t="s">
        <v>252</v>
      </c>
      <c r="D1726" t="s">
        <v>13</v>
      </c>
      <c r="E1726" t="s">
        <v>272</v>
      </c>
      <c r="F1726">
        <v>58</v>
      </c>
      <c r="G1726">
        <v>0.34027777777777779</v>
      </c>
      <c r="H1726">
        <v>0.44791666666666669</v>
      </c>
      <c r="I1726">
        <v>15</v>
      </c>
      <c r="J1726">
        <v>0</v>
      </c>
      <c r="K1726">
        <v>15</v>
      </c>
      <c r="L1726">
        <v>0</v>
      </c>
      <c r="M1726" s="1" t="e">
        <f>VLOOKUP(Tabla18[[#This Row],[COD]],Circuitos[],2,0)</f>
        <v>#N/A</v>
      </c>
    </row>
    <row r="1727" spans="1:13">
      <c r="A1727" s="9" t="str">
        <f>Tabla18[[#This Row],[DIA]]&amp;"-"&amp;Tabla18[[#This Row],[NUM]]</f>
        <v>45872-582</v>
      </c>
      <c r="B1727">
        <v>45872</v>
      </c>
      <c r="C1727" t="s">
        <v>252</v>
      </c>
      <c r="D1727" t="s">
        <v>336</v>
      </c>
      <c r="E1727" t="s">
        <v>272</v>
      </c>
      <c r="F1727">
        <v>582</v>
      </c>
      <c r="G1727">
        <v>0.37847222222222221</v>
      </c>
      <c r="H1727">
        <v>0.4375</v>
      </c>
      <c r="I1727">
        <v>12</v>
      </c>
      <c r="J1727">
        <v>0</v>
      </c>
      <c r="K1727">
        <v>12</v>
      </c>
      <c r="L1727">
        <v>0</v>
      </c>
      <c r="M1727" s="1" t="e">
        <f>VLOOKUP(Tabla18[[#This Row],[COD]],Circuitos[],2,0)</f>
        <v>#N/A</v>
      </c>
    </row>
    <row r="1728" spans="1:13">
      <c r="A1728" s="9" t="str">
        <f>Tabla18[[#This Row],[DIA]]&amp;"-"&amp;Tabla18[[#This Row],[NUM]]</f>
        <v>45872-582</v>
      </c>
      <c r="B1728">
        <v>45872</v>
      </c>
      <c r="C1728" t="s">
        <v>252</v>
      </c>
      <c r="D1728" t="s">
        <v>336</v>
      </c>
      <c r="E1728" t="s">
        <v>272</v>
      </c>
      <c r="F1728">
        <v>582</v>
      </c>
      <c r="G1728">
        <v>0.38541666666666669</v>
      </c>
      <c r="H1728">
        <v>0.44444444444444442</v>
      </c>
      <c r="I1728">
        <v>26</v>
      </c>
      <c r="J1728">
        <v>0</v>
      </c>
      <c r="K1728">
        <v>26</v>
      </c>
      <c r="L1728">
        <v>0</v>
      </c>
      <c r="M1728" s="1" t="e">
        <f>VLOOKUP(Tabla18[[#This Row],[COD]],Circuitos[],2,0)</f>
        <v>#N/A</v>
      </c>
    </row>
    <row r="1729" spans="1:13">
      <c r="A1729" s="9" t="str">
        <f>Tabla18[[#This Row],[DIA]]&amp;"-"&amp;Tabla18[[#This Row],[NUM]]</f>
        <v>45872-1305</v>
      </c>
      <c r="B1729">
        <v>45872</v>
      </c>
      <c r="C1729" t="s">
        <v>147</v>
      </c>
      <c r="D1729" t="s">
        <v>33</v>
      </c>
      <c r="E1729" t="s">
        <v>181</v>
      </c>
      <c r="F1729">
        <v>1305</v>
      </c>
      <c r="G1729">
        <v>0.55208333333333337</v>
      </c>
      <c r="H1729">
        <v>0.70833333333333337</v>
      </c>
      <c r="I1729">
        <v>12</v>
      </c>
      <c r="J1729">
        <v>6</v>
      </c>
      <c r="K1729">
        <v>6</v>
      </c>
      <c r="L1729">
        <v>50</v>
      </c>
      <c r="M1729" s="1" t="e">
        <f>VLOOKUP(Tabla18[[#This Row],[COD]],Circuitos[],2,0)</f>
        <v>#N/A</v>
      </c>
    </row>
    <row r="1730" spans="1:13">
      <c r="A1730" s="9" t="str">
        <f>Tabla18[[#This Row],[DIA]]&amp;"-"&amp;Tabla18[[#This Row],[NUM]]</f>
        <v>45872-2020</v>
      </c>
      <c r="B1730">
        <v>45872</v>
      </c>
      <c r="C1730" t="s">
        <v>147</v>
      </c>
      <c r="D1730" t="s">
        <v>180</v>
      </c>
      <c r="E1730" t="s">
        <v>181</v>
      </c>
      <c r="F1730">
        <v>2020</v>
      </c>
      <c r="G1730">
        <v>0.76736111111111116</v>
      </c>
      <c r="H1730">
        <v>0.82986111111111116</v>
      </c>
      <c r="I1730">
        <v>58</v>
      </c>
      <c r="J1730">
        <v>6</v>
      </c>
      <c r="K1730">
        <v>52</v>
      </c>
      <c r="L1730">
        <v>10.344827586206897</v>
      </c>
      <c r="M1730" s="1" t="e">
        <f>VLOOKUP(Tabla18[[#This Row],[COD]],Circuitos[],2,0)</f>
        <v>#N/A</v>
      </c>
    </row>
    <row r="1731" spans="1:13">
      <c r="A1731" s="9" t="str">
        <f>Tabla18[[#This Row],[DIA]]&amp;"-"&amp;Tabla18[[#This Row],[NUM]]</f>
        <v>45872-2026</v>
      </c>
      <c r="B1731">
        <v>45872</v>
      </c>
      <c r="C1731" t="s">
        <v>147</v>
      </c>
      <c r="D1731" t="s">
        <v>180</v>
      </c>
      <c r="E1731" t="s">
        <v>181</v>
      </c>
      <c r="F1731">
        <v>2026</v>
      </c>
      <c r="G1731">
        <v>0.89236111111111116</v>
      </c>
      <c r="H1731">
        <v>0.95486111111111116</v>
      </c>
      <c r="I1731">
        <v>22</v>
      </c>
      <c r="J1731">
        <v>4</v>
      </c>
      <c r="K1731">
        <v>18</v>
      </c>
      <c r="L1731">
        <v>18.181818181818183</v>
      </c>
      <c r="M1731" s="1" t="e">
        <f>VLOOKUP(Tabla18[[#This Row],[COD]],Circuitos[],2,0)</f>
        <v>#N/A</v>
      </c>
    </row>
    <row r="1732" spans="1:13">
      <c r="A1732" s="9" t="str">
        <f>Tabla18[[#This Row],[DIA]]&amp;"-"&amp;Tabla18[[#This Row],[NUM]]</f>
        <v>45872-1855</v>
      </c>
      <c r="B1732">
        <v>45872</v>
      </c>
      <c r="C1732" t="s">
        <v>147</v>
      </c>
      <c r="D1732" t="s">
        <v>36</v>
      </c>
      <c r="E1732" t="s">
        <v>181</v>
      </c>
      <c r="F1732">
        <v>1855</v>
      </c>
      <c r="G1732">
        <v>0.59722222222222221</v>
      </c>
      <c r="H1732">
        <v>0.71180555555555558</v>
      </c>
      <c r="I1732">
        <v>16</v>
      </c>
      <c r="J1732">
        <v>2</v>
      </c>
      <c r="K1732">
        <v>14</v>
      </c>
      <c r="L1732">
        <v>12.5</v>
      </c>
      <c r="M1732" s="1" t="e">
        <f>VLOOKUP(Tabla18[[#This Row],[COD]],Circuitos[],2,0)</f>
        <v>#N/A</v>
      </c>
    </row>
    <row r="1733" spans="1:13">
      <c r="A1733" s="9" t="str">
        <f>Tabla18[[#This Row],[DIA]]&amp;"-"&amp;Tabla18[[#This Row],[NUM]]</f>
        <v>45872-1317</v>
      </c>
      <c r="B1733">
        <v>45872</v>
      </c>
      <c r="C1733" t="s">
        <v>147</v>
      </c>
      <c r="D1733" t="s">
        <v>37</v>
      </c>
      <c r="E1733" t="s">
        <v>181</v>
      </c>
      <c r="F1733">
        <v>1317</v>
      </c>
      <c r="G1733">
        <v>0.58680555555555558</v>
      </c>
      <c r="H1733">
        <v>0.72569444444444442</v>
      </c>
      <c r="I1733">
        <v>20</v>
      </c>
      <c r="J1733">
        <v>0</v>
      </c>
      <c r="K1733">
        <v>20</v>
      </c>
      <c r="L1733">
        <v>0</v>
      </c>
      <c r="M1733" s="1" t="e">
        <f>VLOOKUP(Tabla18[[#This Row],[COD]],Circuitos[],2,0)</f>
        <v>#N/A</v>
      </c>
    </row>
    <row r="1734" spans="1:13">
      <c r="A1734" s="9" t="str">
        <f>Tabla18[[#This Row],[DIA]]&amp;"-"&amp;Tabla18[[#This Row],[NUM]]</f>
        <v>45872-1859</v>
      </c>
      <c r="B1734">
        <v>45872</v>
      </c>
      <c r="C1734" t="s">
        <v>147</v>
      </c>
      <c r="D1734" t="s">
        <v>13</v>
      </c>
      <c r="E1734" t="s">
        <v>181</v>
      </c>
      <c r="F1734">
        <v>1859</v>
      </c>
      <c r="G1734">
        <v>0.55208333333333337</v>
      </c>
      <c r="H1734">
        <v>0.70138888888888884</v>
      </c>
      <c r="I1734">
        <v>30</v>
      </c>
      <c r="J1734">
        <v>4</v>
      </c>
      <c r="K1734">
        <v>26</v>
      </c>
      <c r="L1734">
        <v>13.333333333333334</v>
      </c>
      <c r="M1734" s="1" t="e">
        <f>VLOOKUP(Tabla18[[#This Row],[COD]],Circuitos[],2,0)</f>
        <v>#N/A</v>
      </c>
    </row>
    <row r="1735" spans="1:13">
      <c r="A1735" s="9" t="str">
        <f>Tabla18[[#This Row],[DIA]]&amp;"-"&amp;Tabla18[[#This Row],[NUM]]</f>
        <v>45872-1313</v>
      </c>
      <c r="B1735">
        <v>45872</v>
      </c>
      <c r="C1735" t="s">
        <v>147</v>
      </c>
      <c r="D1735" t="s">
        <v>22</v>
      </c>
      <c r="E1735" t="s">
        <v>181</v>
      </c>
      <c r="F1735">
        <v>1313</v>
      </c>
      <c r="G1735">
        <v>0.59375</v>
      </c>
      <c r="H1735">
        <v>0.72569444444444442</v>
      </c>
      <c r="I1735">
        <v>12</v>
      </c>
      <c r="J1735">
        <v>0</v>
      </c>
      <c r="K1735">
        <v>12</v>
      </c>
      <c r="L1735">
        <v>0</v>
      </c>
      <c r="M1735" s="1" t="e">
        <f>VLOOKUP(Tabla18[[#This Row],[COD]],Circuitos[],2,0)</f>
        <v>#N/A</v>
      </c>
    </row>
    <row r="1736" spans="1:13">
      <c r="A1736" s="9" t="str">
        <f>Tabla18[[#This Row],[DIA]]&amp;"-"&amp;Tabla18[[#This Row],[NUM]]</f>
        <v>45872-3910</v>
      </c>
      <c r="B1736">
        <v>45872</v>
      </c>
      <c r="C1736" t="s">
        <v>555</v>
      </c>
      <c r="D1736" t="s">
        <v>394</v>
      </c>
      <c r="E1736" t="s">
        <v>395</v>
      </c>
      <c r="F1736">
        <v>3910</v>
      </c>
      <c r="G1736">
        <v>0.2361111111111111</v>
      </c>
      <c r="H1736">
        <v>0.27083333333333331</v>
      </c>
      <c r="I1736">
        <v>12</v>
      </c>
      <c r="J1736">
        <v>8</v>
      </c>
      <c r="K1736">
        <v>4</v>
      </c>
      <c r="L1736">
        <v>66.666666666666671</v>
      </c>
      <c r="M1736" s="1" t="e">
        <f>VLOOKUP(Tabla18[[#This Row],[COD]],Circuitos[],2,0)</f>
        <v>#N/A</v>
      </c>
    </row>
    <row r="1737" spans="1:13">
      <c r="A1737" s="9" t="str">
        <f>Tabla18[[#This Row],[DIA]]&amp;"-"&amp;Tabla18[[#This Row],[NUM]]</f>
        <v>45872-3904</v>
      </c>
      <c r="B1737">
        <v>45872</v>
      </c>
      <c r="C1737" t="s">
        <v>555</v>
      </c>
      <c r="D1737" t="s">
        <v>394</v>
      </c>
      <c r="E1737" t="s">
        <v>395</v>
      </c>
      <c r="F1737">
        <v>3904</v>
      </c>
      <c r="G1737">
        <v>0.36805555555555558</v>
      </c>
      <c r="H1737">
        <v>0.40277777777777779</v>
      </c>
      <c r="I1737">
        <v>35</v>
      </c>
      <c r="J1737">
        <v>2</v>
      </c>
      <c r="K1737">
        <v>33</v>
      </c>
      <c r="L1737">
        <v>5.7142857142857144</v>
      </c>
      <c r="M1737" s="1" t="e">
        <f>VLOOKUP(Tabla18[[#This Row],[COD]],Circuitos[],2,0)</f>
        <v>#N/A</v>
      </c>
    </row>
    <row r="1738" spans="1:13">
      <c r="A1738" s="9" t="str">
        <f>Tabla18[[#This Row],[DIA]]&amp;"-"&amp;Tabla18[[#This Row],[NUM]]</f>
        <v>45872-871</v>
      </c>
      <c r="B1738">
        <v>45872</v>
      </c>
      <c r="C1738" t="s">
        <v>13</v>
      </c>
      <c r="D1738" t="s">
        <v>223</v>
      </c>
      <c r="E1738" t="s">
        <v>250</v>
      </c>
      <c r="F1738">
        <v>871</v>
      </c>
      <c r="G1738">
        <v>0.48958333333333331</v>
      </c>
      <c r="H1738">
        <v>0.62152777777777779</v>
      </c>
      <c r="I1738">
        <v>45</v>
      </c>
      <c r="J1738">
        <v>0</v>
      </c>
      <c r="K1738">
        <v>45</v>
      </c>
      <c r="L1738">
        <v>0</v>
      </c>
      <c r="M1738" s="1" t="e">
        <f>VLOOKUP(Tabla18[[#This Row],[COD]],Circuitos[],2,0)</f>
        <v>#N/A</v>
      </c>
    </row>
    <row r="1739" spans="1:13">
      <c r="A1739" s="9" t="str">
        <f>Tabla18[[#This Row],[DIA]]&amp;"-"&amp;Tabla18[[#This Row],[NUM]]</f>
        <v>45872-695</v>
      </c>
      <c r="B1739">
        <v>45872</v>
      </c>
      <c r="C1739" t="s">
        <v>13</v>
      </c>
      <c r="D1739" t="s">
        <v>232</v>
      </c>
      <c r="E1739" t="s">
        <v>250</v>
      </c>
      <c r="F1739">
        <v>695</v>
      </c>
      <c r="G1739">
        <v>0.60763888888888884</v>
      </c>
      <c r="H1739">
        <v>0.71875</v>
      </c>
      <c r="I1739">
        <v>40</v>
      </c>
      <c r="J1739">
        <v>0</v>
      </c>
      <c r="K1739">
        <v>40</v>
      </c>
      <c r="L1739">
        <v>0</v>
      </c>
      <c r="M1739" s="1" t="e">
        <f>VLOOKUP(Tabla18[[#This Row],[COD]],Circuitos[],2,0)</f>
        <v>#N/A</v>
      </c>
    </row>
    <row r="1740" spans="1:13">
      <c r="A1740" s="9" t="str">
        <f>Tabla18[[#This Row],[DIA]]&amp;"-"&amp;Tabla18[[#This Row],[NUM]]</f>
        <v>45872-59</v>
      </c>
      <c r="B1740">
        <v>45872</v>
      </c>
      <c r="C1740" t="s">
        <v>13</v>
      </c>
      <c r="D1740" t="s">
        <v>252</v>
      </c>
      <c r="E1740" t="s">
        <v>272</v>
      </c>
      <c r="F1740">
        <v>59</v>
      </c>
      <c r="G1740">
        <v>0.24305555555555555</v>
      </c>
      <c r="H1740">
        <v>0.34375</v>
      </c>
      <c r="I1740">
        <v>26</v>
      </c>
      <c r="J1740">
        <v>0</v>
      </c>
      <c r="K1740">
        <v>26</v>
      </c>
      <c r="L1740">
        <v>0</v>
      </c>
      <c r="M1740" s="1" t="e">
        <f>VLOOKUP(Tabla18[[#This Row],[COD]],Circuitos[],2,0)</f>
        <v>#N/A</v>
      </c>
    </row>
    <row r="1741" spans="1:13">
      <c r="A1741" s="9" t="str">
        <f>Tabla18[[#This Row],[DIA]]&amp;"-"&amp;Tabla18[[#This Row],[NUM]]</f>
        <v>45872-1858</v>
      </c>
      <c r="B1741">
        <v>45872</v>
      </c>
      <c r="C1741" t="s">
        <v>13</v>
      </c>
      <c r="D1741" t="s">
        <v>147</v>
      </c>
      <c r="E1741" t="s">
        <v>181</v>
      </c>
      <c r="F1741">
        <v>1858</v>
      </c>
      <c r="G1741">
        <v>0.49652777777777779</v>
      </c>
      <c r="H1741">
        <v>0.71527777777777779</v>
      </c>
      <c r="I1741">
        <v>30</v>
      </c>
      <c r="J1741">
        <v>4</v>
      </c>
      <c r="K1741">
        <v>26</v>
      </c>
      <c r="L1741">
        <v>13.333333333333334</v>
      </c>
      <c r="M1741" s="1" t="e">
        <f>VLOOKUP(Tabla18[[#This Row],[COD]],Circuitos[],2,0)</f>
        <v>#N/A</v>
      </c>
    </row>
    <row r="1742" spans="1:13">
      <c r="A1742" s="9" t="str">
        <f>Tabla18[[#This Row],[DIA]]&amp;"-"&amp;Tabla18[[#This Row],[NUM]]</f>
        <v>45872-5113</v>
      </c>
      <c r="B1742">
        <v>45872</v>
      </c>
      <c r="C1742" t="s">
        <v>13</v>
      </c>
      <c r="D1742" t="s">
        <v>424</v>
      </c>
      <c r="E1742" t="s">
        <v>549</v>
      </c>
      <c r="F1742">
        <v>5113</v>
      </c>
      <c r="G1742">
        <v>0.33333333333333331</v>
      </c>
      <c r="H1742">
        <v>0.40972222222222221</v>
      </c>
      <c r="I1742">
        <v>189</v>
      </c>
      <c r="J1742">
        <v>80</v>
      </c>
      <c r="K1742">
        <v>109</v>
      </c>
      <c r="L1742">
        <v>42.328042328042329</v>
      </c>
      <c r="M1742" s="1" t="str">
        <f>VLOOKUP(Tabla18[[#This Row],[COD]],Circuitos[],2,0)</f>
        <v>Alsacia, Selva Negra y el Rin / Bellezas de Suiza</v>
      </c>
    </row>
    <row r="1743" spans="1:13">
      <c r="A1743" s="9" t="str">
        <f>Tabla18[[#This Row],[DIA]]&amp;"-"&amp;Tabla18[[#This Row],[NUM]]</f>
        <v>45872-1801</v>
      </c>
      <c r="B1743">
        <v>45872</v>
      </c>
      <c r="C1743" t="s">
        <v>13</v>
      </c>
      <c r="D1743" t="s">
        <v>196</v>
      </c>
      <c r="E1743" t="s">
        <v>193</v>
      </c>
      <c r="F1743">
        <v>1801</v>
      </c>
      <c r="G1743">
        <v>0.4861111111111111</v>
      </c>
      <c r="H1743">
        <v>0.59027777777777779</v>
      </c>
      <c r="I1743">
        <v>20</v>
      </c>
      <c r="J1743">
        <v>0</v>
      </c>
      <c r="K1743">
        <v>20</v>
      </c>
      <c r="L1743">
        <v>0</v>
      </c>
      <c r="M1743" s="1" t="e">
        <f>VLOOKUP(Tabla18[[#This Row],[COD]],Circuitos[],2,0)</f>
        <v>#N/A</v>
      </c>
    </row>
    <row r="1744" spans="1:13">
      <c r="A1744" s="9" t="str">
        <f>Tabla18[[#This Row],[DIA]]&amp;"-"&amp;Tabla18[[#This Row],[NUM]]</f>
        <v>45872-416</v>
      </c>
      <c r="B1744">
        <v>45872</v>
      </c>
      <c r="C1744" t="s">
        <v>13</v>
      </c>
      <c r="D1744" t="s">
        <v>358</v>
      </c>
      <c r="E1744" t="s">
        <v>528</v>
      </c>
      <c r="F1744">
        <v>416</v>
      </c>
      <c r="G1744">
        <v>0.51736111111111116</v>
      </c>
      <c r="H1744">
        <v>0.71875</v>
      </c>
      <c r="I1744">
        <v>36</v>
      </c>
      <c r="J1744">
        <v>2</v>
      </c>
      <c r="K1744">
        <v>34</v>
      </c>
      <c r="L1744">
        <v>5.5555555555555554</v>
      </c>
      <c r="M1744" s="1" t="e">
        <f>VLOOKUP(Tabla18[[#This Row],[COD]],Circuitos[],2,0)</f>
        <v>#N/A</v>
      </c>
    </row>
    <row r="1745" spans="1:13">
      <c r="A1745" s="9" t="str">
        <f>Tabla18[[#This Row],[DIA]]&amp;"-"&amp;Tabla18[[#This Row],[NUM]]</f>
        <v>45872-787</v>
      </c>
      <c r="B1745">
        <v>45872</v>
      </c>
      <c r="C1745" t="s">
        <v>13</v>
      </c>
      <c r="D1745" t="s">
        <v>358</v>
      </c>
      <c r="E1745" t="s">
        <v>278</v>
      </c>
      <c r="F1745">
        <v>787</v>
      </c>
      <c r="G1745">
        <v>0.64583333333333337</v>
      </c>
      <c r="H1745">
        <v>0.85069444444444442</v>
      </c>
      <c r="I1745">
        <v>45</v>
      </c>
      <c r="J1745">
        <v>7</v>
      </c>
      <c r="K1745">
        <v>38</v>
      </c>
      <c r="L1745">
        <v>15.555555555555555</v>
      </c>
      <c r="M1745" s="1" t="str">
        <f>VLOOKUP(Tabla18[[#This Row],[COD]],Circuitos[],2,0)</f>
        <v>Rumania, Transilvania, Cárpatos y Bucovina</v>
      </c>
    </row>
    <row r="1746" spans="1:13">
      <c r="A1746" s="9" t="str">
        <f>Tabla18[[#This Row],[DIA]]&amp;"-"&amp;Tabla18[[#This Row],[NUM]]</f>
        <v>45872-809</v>
      </c>
      <c r="B1746">
        <v>45872</v>
      </c>
      <c r="C1746" t="s">
        <v>13</v>
      </c>
      <c r="D1746" t="s">
        <v>236</v>
      </c>
      <c r="E1746" t="s">
        <v>250</v>
      </c>
      <c r="F1746">
        <v>809</v>
      </c>
      <c r="G1746">
        <v>0.49652777777777779</v>
      </c>
      <c r="H1746">
        <v>0.61805555555555558</v>
      </c>
      <c r="I1746">
        <v>45</v>
      </c>
      <c r="J1746">
        <v>34</v>
      </c>
      <c r="K1746">
        <v>11</v>
      </c>
      <c r="L1746">
        <v>75.555555555555557</v>
      </c>
      <c r="M1746" s="1" t="e">
        <f>VLOOKUP(Tabla18[[#This Row],[COD]],Circuitos[],2,0)</f>
        <v>#N/A</v>
      </c>
    </row>
    <row r="1747" spans="1:13">
      <c r="A1747" s="9" t="str">
        <f>Tabla18[[#This Row],[DIA]]&amp;"-"&amp;Tabla18[[#This Row],[NUM]]</f>
        <v>45872-5117</v>
      </c>
      <c r="B1747">
        <v>45872</v>
      </c>
      <c r="C1747" t="s">
        <v>13</v>
      </c>
      <c r="D1747" t="s">
        <v>214</v>
      </c>
      <c r="E1747" t="s">
        <v>549</v>
      </c>
      <c r="F1747">
        <v>5117</v>
      </c>
      <c r="G1747">
        <v>0.54861111111111116</v>
      </c>
      <c r="H1747">
        <v>0.73611111111111116</v>
      </c>
      <c r="I1747">
        <v>189</v>
      </c>
      <c r="J1747">
        <v>62</v>
      </c>
      <c r="K1747">
        <v>127</v>
      </c>
      <c r="L1747">
        <v>32.804232804232804</v>
      </c>
      <c r="M1747" s="1" t="str">
        <f>VLOOKUP(Tabla18[[#This Row],[COD]],Circuitos[],2,0)</f>
        <v>Joyas del Báltico I / Bellezas del Báltico I</v>
      </c>
    </row>
    <row r="1748" spans="1:13">
      <c r="A1748" s="9" t="str">
        <f>Tabla18[[#This Row],[DIA]]&amp;"-"&amp;Tabla18[[#This Row],[NUM]]</f>
        <v>45872-434</v>
      </c>
      <c r="B1748">
        <v>45872</v>
      </c>
      <c r="C1748" t="s">
        <v>13</v>
      </c>
      <c r="D1748" t="s">
        <v>394</v>
      </c>
      <c r="E1748" t="s">
        <v>395</v>
      </c>
      <c r="F1748">
        <v>434</v>
      </c>
      <c r="G1748">
        <v>0.64583333333333337</v>
      </c>
      <c r="H1748">
        <v>0.79513888888888884</v>
      </c>
      <c r="I1748">
        <v>35</v>
      </c>
      <c r="J1748">
        <v>7</v>
      </c>
      <c r="K1748">
        <v>28</v>
      </c>
      <c r="L1748">
        <v>20</v>
      </c>
      <c r="M1748" s="1" t="e">
        <f>VLOOKUP(Tabla18[[#This Row],[COD]],Circuitos[],2,0)</f>
        <v>#N/A</v>
      </c>
    </row>
    <row r="1749" spans="1:13">
      <c r="A1749" s="9" t="str">
        <f>Tabla18[[#This Row],[DIA]]&amp;"-"&amp;Tabla18[[#This Row],[NUM]]</f>
        <v>45872-5114</v>
      </c>
      <c r="B1749">
        <v>45872</v>
      </c>
      <c r="C1749" t="s">
        <v>424</v>
      </c>
      <c r="D1749" t="s">
        <v>13</v>
      </c>
      <c r="E1749" t="s">
        <v>549</v>
      </c>
      <c r="F1749">
        <v>5114</v>
      </c>
      <c r="G1749">
        <v>0.44444444444444442</v>
      </c>
      <c r="H1749">
        <v>0.51388888888888884</v>
      </c>
      <c r="I1749">
        <v>189</v>
      </c>
      <c r="J1749">
        <v>50</v>
      </c>
      <c r="K1749">
        <v>139</v>
      </c>
      <c r="L1749">
        <v>26.455026455026456</v>
      </c>
      <c r="M1749" s="1" t="e">
        <f>VLOOKUP(Tabla18[[#This Row],[COD]],Circuitos[],2,0)</f>
        <v>#N/A</v>
      </c>
    </row>
    <row r="1750" spans="1:13">
      <c r="A1750" s="9" t="str">
        <f>Tabla18[[#This Row],[DIA]]&amp;"-"&amp;Tabla18[[#This Row],[NUM]]</f>
        <v>45872-572</v>
      </c>
      <c r="B1750">
        <v>45872</v>
      </c>
      <c r="C1750" t="s">
        <v>346</v>
      </c>
      <c r="D1750" t="s">
        <v>13</v>
      </c>
      <c r="E1750" t="s">
        <v>250</v>
      </c>
      <c r="F1750">
        <v>572</v>
      </c>
      <c r="G1750">
        <v>0.53125</v>
      </c>
      <c r="H1750">
        <v>0.61805555555555558</v>
      </c>
      <c r="I1750">
        <v>30</v>
      </c>
      <c r="J1750">
        <v>0</v>
      </c>
      <c r="K1750">
        <v>30</v>
      </c>
      <c r="L1750">
        <v>0</v>
      </c>
      <c r="M1750" s="1" t="e">
        <f>VLOOKUP(Tabla18[[#This Row],[COD]],Circuitos[],2,0)</f>
        <v>#N/A</v>
      </c>
    </row>
    <row r="1751" spans="1:13">
      <c r="A1751" s="9" t="str">
        <f>Tabla18[[#This Row],[DIA]]&amp;"-"&amp;Tabla18[[#This Row],[NUM]]</f>
        <v>45872-415</v>
      </c>
      <c r="B1751">
        <v>45872</v>
      </c>
      <c r="C1751" t="s">
        <v>358</v>
      </c>
      <c r="D1751" t="s">
        <v>13</v>
      </c>
      <c r="E1751" t="s">
        <v>528</v>
      </c>
      <c r="F1751">
        <v>415</v>
      </c>
      <c r="G1751">
        <v>0.34722222222222221</v>
      </c>
      <c r="H1751">
        <v>0.47569444444444442</v>
      </c>
      <c r="I1751">
        <v>36</v>
      </c>
      <c r="J1751">
        <v>8</v>
      </c>
      <c r="K1751">
        <v>28</v>
      </c>
      <c r="L1751">
        <v>22.222222222222221</v>
      </c>
      <c r="M1751" s="1" t="e">
        <f>VLOOKUP(Tabla18[[#This Row],[COD]],Circuitos[],2,0)</f>
        <v>#N/A</v>
      </c>
    </row>
    <row r="1752" spans="1:13">
      <c r="A1752" s="9" t="str">
        <f>Tabla18[[#This Row],[DIA]]&amp;"-"&amp;Tabla18[[#This Row],[NUM]]</f>
        <v>45872-788</v>
      </c>
      <c r="B1752">
        <v>45872</v>
      </c>
      <c r="C1752" t="s">
        <v>358</v>
      </c>
      <c r="D1752" t="s">
        <v>13</v>
      </c>
      <c r="E1752" t="s">
        <v>278</v>
      </c>
      <c r="F1752">
        <v>788</v>
      </c>
      <c r="G1752">
        <v>0.89236111111111116</v>
      </c>
      <c r="H1752">
        <v>0</v>
      </c>
      <c r="I1752">
        <v>45</v>
      </c>
      <c r="J1752">
        <v>2</v>
      </c>
      <c r="K1752">
        <v>43</v>
      </c>
      <c r="L1752">
        <v>4.4444444444444446</v>
      </c>
      <c r="M1752" s="1" t="e">
        <f>VLOOKUP(Tabla18[[#This Row],[COD]],Circuitos[],2,0)</f>
        <v>#N/A</v>
      </c>
    </row>
    <row r="1753" spans="1:13">
      <c r="A1753" s="9" t="str">
        <f>Tabla18[[#This Row],[DIA]]&amp;"-"&amp;Tabla18[[#This Row],[NUM]]</f>
        <v>45872-810</v>
      </c>
      <c r="B1753">
        <v>45872</v>
      </c>
      <c r="C1753" t="s">
        <v>236</v>
      </c>
      <c r="D1753" t="s">
        <v>13</v>
      </c>
      <c r="E1753" t="s">
        <v>250</v>
      </c>
      <c r="F1753">
        <v>810</v>
      </c>
      <c r="G1753">
        <v>0.64930555555555558</v>
      </c>
      <c r="H1753">
        <v>0.78125</v>
      </c>
      <c r="I1753">
        <v>45</v>
      </c>
      <c r="J1753">
        <v>0</v>
      </c>
      <c r="K1753">
        <v>45</v>
      </c>
      <c r="L1753">
        <v>0</v>
      </c>
      <c r="M1753" s="1" t="e">
        <f>VLOOKUP(Tabla18[[#This Row],[COD]],Circuitos[],2,0)</f>
        <v>#N/A</v>
      </c>
    </row>
    <row r="1754" spans="1:13">
      <c r="A1754" s="9" t="str">
        <f>Tabla18[[#This Row],[DIA]]&amp;"-"&amp;Tabla18[[#This Row],[NUM]]</f>
        <v>45872-507</v>
      </c>
      <c r="B1754">
        <v>45872</v>
      </c>
      <c r="C1754" t="s">
        <v>336</v>
      </c>
      <c r="D1754" t="s">
        <v>252</v>
      </c>
      <c r="E1754" t="s">
        <v>272</v>
      </c>
      <c r="F1754">
        <v>507</v>
      </c>
      <c r="G1754">
        <v>0.2326388888888889</v>
      </c>
      <c r="H1754">
        <v>0.29166666666666669</v>
      </c>
      <c r="I1754">
        <v>15</v>
      </c>
      <c r="J1754">
        <v>0</v>
      </c>
      <c r="K1754">
        <v>15</v>
      </c>
      <c r="L1754">
        <v>0</v>
      </c>
      <c r="M1754" s="1" t="e">
        <f>VLOOKUP(Tabla18[[#This Row],[COD]],Circuitos[],2,0)</f>
        <v>#N/A</v>
      </c>
    </row>
    <row r="1755" spans="1:13">
      <c r="A1755" s="9" t="str">
        <f>Tabla18[[#This Row],[DIA]]&amp;"-"&amp;Tabla18[[#This Row],[NUM]]</f>
        <v>45872-1302</v>
      </c>
      <c r="B1755">
        <v>45872</v>
      </c>
      <c r="C1755" t="s">
        <v>22</v>
      </c>
      <c r="D1755" t="s">
        <v>147</v>
      </c>
      <c r="E1755" t="s">
        <v>181</v>
      </c>
      <c r="F1755">
        <v>1302</v>
      </c>
      <c r="G1755">
        <v>0.4826388888888889</v>
      </c>
      <c r="H1755">
        <v>0.69097222222222221</v>
      </c>
      <c r="I1755">
        <v>12</v>
      </c>
      <c r="J1755">
        <v>0</v>
      </c>
      <c r="K1755">
        <v>12</v>
      </c>
      <c r="L1755">
        <v>0</v>
      </c>
      <c r="M1755" s="1" t="e">
        <f>VLOOKUP(Tabla18[[#This Row],[COD]],Circuitos[],2,0)</f>
        <v>#N/A</v>
      </c>
    </row>
    <row r="1756" spans="1:13">
      <c r="A1756" s="9" t="str">
        <f>Tabla18[[#This Row],[DIA]]&amp;"-"&amp;Tabla18[[#This Row],[NUM]]</f>
        <v>45872-5118</v>
      </c>
      <c r="B1756">
        <v>45872</v>
      </c>
      <c r="C1756" t="s">
        <v>214</v>
      </c>
      <c r="D1756" t="s">
        <v>13</v>
      </c>
      <c r="E1756" t="s">
        <v>549</v>
      </c>
      <c r="F1756">
        <v>5118</v>
      </c>
      <c r="G1756">
        <v>0.77083333333333337</v>
      </c>
      <c r="H1756">
        <v>0.875</v>
      </c>
      <c r="I1756">
        <v>189</v>
      </c>
      <c r="J1756">
        <v>64</v>
      </c>
      <c r="K1756">
        <v>125</v>
      </c>
      <c r="L1756">
        <v>33.862433862433861</v>
      </c>
      <c r="M1756" s="1" t="e">
        <f>VLOOKUP(Tabla18[[#This Row],[COD]],Circuitos[],2,0)</f>
        <v>#N/A</v>
      </c>
    </row>
    <row r="1757" spans="1:13">
      <c r="A1757" s="9" t="str">
        <f>Tabla18[[#This Row],[DIA]]&amp;"-"&amp;Tabla18[[#This Row],[NUM]]</f>
        <v>45872-437</v>
      </c>
      <c r="B1757">
        <v>45872</v>
      </c>
      <c r="C1757" t="s">
        <v>394</v>
      </c>
      <c r="D1757" t="s">
        <v>36</v>
      </c>
      <c r="E1757" t="s">
        <v>395</v>
      </c>
      <c r="F1757">
        <v>437</v>
      </c>
      <c r="G1757">
        <v>0.3888888888888889</v>
      </c>
      <c r="H1757">
        <v>0.52083333333333337</v>
      </c>
      <c r="I1757">
        <v>12</v>
      </c>
      <c r="J1757">
        <v>8</v>
      </c>
      <c r="K1757">
        <v>4</v>
      </c>
      <c r="L1757">
        <v>66.666666666666671</v>
      </c>
      <c r="M1757" s="1" t="e">
        <f>VLOOKUP(Tabla18[[#This Row],[COD]],Circuitos[],2,0)</f>
        <v>#N/A</v>
      </c>
    </row>
    <row r="1758" spans="1:13">
      <c r="A1758" s="9" t="str">
        <f>Tabla18[[#This Row],[DIA]]&amp;"-"&amp;Tabla18[[#This Row],[NUM]]</f>
        <v>45872-3911</v>
      </c>
      <c r="B1758">
        <v>45872</v>
      </c>
      <c r="C1758" t="s">
        <v>394</v>
      </c>
      <c r="D1758" t="s">
        <v>555</v>
      </c>
      <c r="E1758" t="s">
        <v>395</v>
      </c>
      <c r="F1758">
        <v>3911</v>
      </c>
      <c r="G1758">
        <v>0.95486111111111116</v>
      </c>
      <c r="H1758">
        <v>0.99305555555555558</v>
      </c>
      <c r="I1758">
        <v>47</v>
      </c>
      <c r="J1758">
        <v>7</v>
      </c>
      <c r="K1758">
        <v>40</v>
      </c>
      <c r="L1758">
        <v>14.893617021276595</v>
      </c>
      <c r="M1758" s="1" t="e">
        <f>VLOOKUP(Tabla18[[#This Row],[COD]],Circuitos[],2,0)</f>
        <v>#N/A</v>
      </c>
    </row>
    <row r="1759" spans="1:13">
      <c r="A1759" s="9" t="str">
        <f>Tabla18[[#This Row],[DIA]]&amp;"-"&amp;Tabla18[[#This Row],[NUM]]</f>
        <v>45872-433</v>
      </c>
      <c r="B1759">
        <v>45872</v>
      </c>
      <c r="C1759" t="s">
        <v>394</v>
      </c>
      <c r="D1759" t="s">
        <v>13</v>
      </c>
      <c r="E1759" t="s">
        <v>395</v>
      </c>
      <c r="F1759">
        <v>433</v>
      </c>
      <c r="G1759">
        <v>0.44444444444444442</v>
      </c>
      <c r="H1759">
        <v>0.60763888888888884</v>
      </c>
      <c r="I1759">
        <v>35</v>
      </c>
      <c r="J1759">
        <v>2</v>
      </c>
      <c r="K1759">
        <v>33</v>
      </c>
      <c r="L1759">
        <v>5.7142857142857144</v>
      </c>
      <c r="M1759" s="1" t="e">
        <f>VLOOKUP(Tabla18[[#This Row],[COD]],Circuitos[],2,0)</f>
        <v>#N/A</v>
      </c>
    </row>
    <row r="1760" spans="1:13">
      <c r="A1760" s="9" t="str">
        <f>Tabla18[[#This Row],[DIA]]&amp;"-"&amp;Tabla18[[#This Row],[NUM]]</f>
        <v>45873-920</v>
      </c>
      <c r="B1760">
        <v>45873</v>
      </c>
      <c r="C1760" t="s">
        <v>185</v>
      </c>
      <c r="D1760" t="s">
        <v>13</v>
      </c>
      <c r="E1760" t="s">
        <v>186</v>
      </c>
      <c r="F1760">
        <v>920</v>
      </c>
      <c r="G1760">
        <v>0.63888888888888884</v>
      </c>
      <c r="H1760">
        <v>0.78125</v>
      </c>
      <c r="I1760">
        <v>30</v>
      </c>
      <c r="J1760">
        <v>6</v>
      </c>
      <c r="K1760">
        <v>24</v>
      </c>
      <c r="L1760">
        <v>20</v>
      </c>
      <c r="M1760" s="1" t="e">
        <f>VLOOKUP(Tabla18[[#This Row],[COD]],Circuitos[],2,0)</f>
        <v>#N/A</v>
      </c>
    </row>
    <row r="1761" spans="1:13">
      <c r="A1761" s="9" t="str">
        <f>Tabla18[[#This Row],[DIA]]&amp;"-"&amp;Tabla18[[#This Row],[NUM]]</f>
        <v>45873-1336</v>
      </c>
      <c r="B1761">
        <v>45873</v>
      </c>
      <c r="C1761" t="s">
        <v>36</v>
      </c>
      <c r="D1761" t="s">
        <v>183</v>
      </c>
      <c r="E1761" t="s">
        <v>174</v>
      </c>
      <c r="F1761">
        <v>1336</v>
      </c>
      <c r="G1761">
        <v>0.58680555555555558</v>
      </c>
      <c r="H1761">
        <v>0.82291666666666663</v>
      </c>
      <c r="I1761">
        <v>10</v>
      </c>
      <c r="J1761">
        <v>0</v>
      </c>
      <c r="K1761">
        <v>10</v>
      </c>
      <c r="L1761">
        <v>0</v>
      </c>
      <c r="M1761" s="1" t="str">
        <f>VLOOKUP(Tabla18[[#This Row],[COD]],Circuitos[],2,0)</f>
        <v>Programas de Egipto</v>
      </c>
    </row>
    <row r="1762" spans="1:13">
      <c r="A1762" s="9" t="str">
        <f>Tabla18[[#This Row],[DIA]]&amp;"-"&amp;Tabla18[[#This Row],[NUM]]</f>
        <v>45873-2722</v>
      </c>
      <c r="B1762">
        <v>45873</v>
      </c>
      <c r="C1762" t="s">
        <v>37</v>
      </c>
      <c r="D1762" t="s">
        <v>183</v>
      </c>
      <c r="E1762" t="s">
        <v>561</v>
      </c>
      <c r="F1762">
        <v>2722</v>
      </c>
      <c r="G1762">
        <v>0.67013888888888884</v>
      </c>
      <c r="H1762">
        <v>0.93055555555555558</v>
      </c>
      <c r="I1762">
        <v>10</v>
      </c>
      <c r="J1762">
        <v>0</v>
      </c>
      <c r="K1762">
        <v>10</v>
      </c>
      <c r="L1762">
        <v>0</v>
      </c>
      <c r="M1762" s="1" t="str">
        <f>VLOOKUP(Tabla18[[#This Row],[COD]],Circuitos[],2,0)</f>
        <v>Programas de Egipto</v>
      </c>
    </row>
    <row r="1763" spans="1:13">
      <c r="A1763" s="9" t="str">
        <f>Tabla18[[#This Row],[DIA]]&amp;"-"&amp;Tabla18[[#This Row],[NUM]]</f>
        <v>45873-2232</v>
      </c>
      <c r="B1763">
        <v>45873</v>
      </c>
      <c r="C1763" t="s">
        <v>147</v>
      </c>
      <c r="D1763" t="s">
        <v>180</v>
      </c>
      <c r="E1763" t="s">
        <v>181</v>
      </c>
      <c r="F1763">
        <v>2232</v>
      </c>
      <c r="G1763">
        <v>5.5555555555555552E-2</v>
      </c>
      <c r="H1763">
        <v>0.11805555555555555</v>
      </c>
      <c r="I1763">
        <v>20</v>
      </c>
      <c r="J1763">
        <v>0</v>
      </c>
      <c r="K1763">
        <v>20</v>
      </c>
      <c r="L1763">
        <v>0</v>
      </c>
      <c r="M1763" s="1" t="e">
        <f>VLOOKUP(Tabla18[[#This Row],[COD]],Circuitos[],2,0)</f>
        <v>#N/A</v>
      </c>
    </row>
    <row r="1764" spans="1:13">
      <c r="A1764" s="9" t="str">
        <f>Tabla18[[#This Row],[DIA]]&amp;"-"&amp;Tabla18[[#This Row],[NUM]]</f>
        <v>45873-611</v>
      </c>
      <c r="B1764">
        <v>45873</v>
      </c>
      <c r="C1764" t="s">
        <v>266</v>
      </c>
      <c r="D1764" t="s">
        <v>79</v>
      </c>
      <c r="E1764" t="s">
        <v>558</v>
      </c>
      <c r="F1764">
        <v>611</v>
      </c>
      <c r="G1764">
        <v>0.41666666666666669</v>
      </c>
      <c r="H1764">
        <v>0.52083333333333337</v>
      </c>
      <c r="I1764">
        <v>40</v>
      </c>
      <c r="J1764">
        <v>0</v>
      </c>
      <c r="K1764">
        <v>40</v>
      </c>
      <c r="L1764">
        <v>0</v>
      </c>
      <c r="M1764" s="1" t="e">
        <f>VLOOKUP(Tabla18[[#This Row],[COD]],Circuitos[],2,0)</f>
        <v>#N/A</v>
      </c>
    </row>
    <row r="1765" spans="1:13">
      <c r="A1765" s="9" t="str">
        <f>Tabla18[[#This Row],[DIA]]&amp;"-"&amp;Tabla18[[#This Row],[NUM]]</f>
        <v>45873-921</v>
      </c>
      <c r="B1765">
        <v>45873</v>
      </c>
      <c r="C1765" t="s">
        <v>13</v>
      </c>
      <c r="D1765" t="s">
        <v>185</v>
      </c>
      <c r="E1765" t="s">
        <v>186</v>
      </c>
      <c r="F1765">
        <v>921</v>
      </c>
      <c r="G1765">
        <v>0.81597222222222221</v>
      </c>
      <c r="H1765">
        <v>2.0833333333333332E-2</v>
      </c>
      <c r="I1765">
        <v>30</v>
      </c>
      <c r="J1765">
        <v>0</v>
      </c>
      <c r="K1765">
        <v>30</v>
      </c>
      <c r="L1765">
        <v>0</v>
      </c>
      <c r="M1765" s="1" t="e">
        <f>VLOOKUP(Tabla18[[#This Row],[COD]],Circuitos[],2,0)</f>
        <v>#N/A</v>
      </c>
    </row>
    <row r="1766" spans="1:13">
      <c r="A1766" s="9" t="str">
        <f>Tabla18[[#This Row],[DIA]]&amp;"-"&amp;Tabla18[[#This Row],[NUM]]</f>
        <v>45873-1002</v>
      </c>
      <c r="B1766">
        <v>45873</v>
      </c>
      <c r="C1766" t="s">
        <v>13</v>
      </c>
      <c r="D1766" t="s">
        <v>183</v>
      </c>
      <c r="E1766" t="s">
        <v>174</v>
      </c>
      <c r="F1766">
        <v>1002</v>
      </c>
      <c r="G1766">
        <v>0.52777777777777779</v>
      </c>
      <c r="H1766">
        <v>0.77777777777777779</v>
      </c>
      <c r="I1766">
        <v>20</v>
      </c>
      <c r="J1766">
        <v>0</v>
      </c>
      <c r="K1766">
        <v>20</v>
      </c>
      <c r="L1766">
        <v>0</v>
      </c>
      <c r="M1766" s="1" t="str">
        <f>VLOOKUP(Tabla18[[#This Row],[COD]],Circuitos[],2,0)</f>
        <v>Programas de Egipto</v>
      </c>
    </row>
    <row r="1767" spans="1:13">
      <c r="A1767" s="9" t="str">
        <f>Tabla18[[#This Row],[DIA]]&amp;"-"&amp;Tabla18[[#This Row],[NUM]]</f>
        <v>45873-587</v>
      </c>
      <c r="B1767">
        <v>45873</v>
      </c>
      <c r="C1767" t="s">
        <v>13</v>
      </c>
      <c r="D1767" t="s">
        <v>229</v>
      </c>
      <c r="E1767" t="s">
        <v>556</v>
      </c>
      <c r="F1767">
        <v>587</v>
      </c>
      <c r="G1767">
        <v>0.89583333333333337</v>
      </c>
      <c r="H1767">
        <v>1.0416666666666666E-2</v>
      </c>
      <c r="I1767">
        <v>35</v>
      </c>
      <c r="J1767">
        <v>0</v>
      </c>
      <c r="K1767">
        <v>35</v>
      </c>
      <c r="L1767">
        <v>0</v>
      </c>
      <c r="M1767" s="1" t="e">
        <f>VLOOKUP(Tabla18[[#This Row],[COD]],Circuitos[],2,0)</f>
        <v>#N/A</v>
      </c>
    </row>
    <row r="1768" spans="1:13">
      <c r="A1768" s="9" t="str">
        <f>Tabla18[[#This Row],[DIA]]&amp;"-"&amp;Tabla18[[#This Row],[NUM]]</f>
        <v>45873-747</v>
      </c>
      <c r="B1768">
        <v>45873</v>
      </c>
      <c r="C1768" t="s">
        <v>13</v>
      </c>
      <c r="D1768" t="s">
        <v>196</v>
      </c>
      <c r="E1768" t="s">
        <v>250</v>
      </c>
      <c r="F1768">
        <v>747</v>
      </c>
      <c r="G1768">
        <v>0.83680555555555558</v>
      </c>
      <c r="H1768">
        <v>0.94444444444444442</v>
      </c>
      <c r="I1768">
        <v>40</v>
      </c>
      <c r="J1768">
        <v>0</v>
      </c>
      <c r="K1768">
        <v>40</v>
      </c>
      <c r="L1768">
        <v>0</v>
      </c>
      <c r="M1768" s="1" t="e">
        <f>VLOOKUP(Tabla18[[#This Row],[COD]],Circuitos[],2,0)</f>
        <v>#N/A</v>
      </c>
    </row>
    <row r="1769" spans="1:13">
      <c r="A1769" s="9" t="str">
        <f>Tabla18[[#This Row],[DIA]]&amp;"-"&amp;Tabla18[[#This Row],[NUM]]</f>
        <v>45873-1221</v>
      </c>
      <c r="B1769">
        <v>45873</v>
      </c>
      <c r="C1769" t="s">
        <v>13</v>
      </c>
      <c r="D1769" t="s">
        <v>557</v>
      </c>
      <c r="E1769" t="s">
        <v>250</v>
      </c>
      <c r="F1769">
        <v>1221</v>
      </c>
      <c r="G1769">
        <v>0.67361111111111116</v>
      </c>
      <c r="H1769">
        <v>0.74305555555555558</v>
      </c>
      <c r="I1769">
        <v>30</v>
      </c>
      <c r="J1769">
        <v>0</v>
      </c>
      <c r="K1769">
        <v>30</v>
      </c>
      <c r="L1769">
        <v>0</v>
      </c>
      <c r="M1769" s="1" t="e">
        <f>VLOOKUP(Tabla18[[#This Row],[COD]],Circuitos[],2,0)</f>
        <v>#N/A</v>
      </c>
    </row>
    <row r="1770" spans="1:13">
      <c r="A1770" s="9" t="str">
        <f>Tabla18[[#This Row],[DIA]]&amp;"-"&amp;Tabla18[[#This Row],[NUM]]</f>
        <v>45873-5115</v>
      </c>
      <c r="B1770">
        <v>45873</v>
      </c>
      <c r="C1770" t="s">
        <v>13</v>
      </c>
      <c r="D1770" t="s">
        <v>348</v>
      </c>
      <c r="E1770" t="s">
        <v>549</v>
      </c>
      <c r="F1770">
        <v>5115</v>
      </c>
      <c r="G1770">
        <v>0.33333333333333331</v>
      </c>
      <c r="H1770">
        <v>0.46875</v>
      </c>
      <c r="I1770">
        <v>189</v>
      </c>
      <c r="J1770">
        <v>70</v>
      </c>
      <c r="K1770">
        <v>119</v>
      </c>
      <c r="L1770">
        <v>37.037037037037038</v>
      </c>
      <c r="M1770" s="1" t="str">
        <f>VLOOKUP(Tabla18[[#This Row],[COD]],Circuitos[],2,0)</f>
        <v>Noruega Fascinante I / Esencias de Noruega I</v>
      </c>
    </row>
    <row r="1771" spans="1:13">
      <c r="A1771" s="9" t="str">
        <f>Tabla18[[#This Row],[DIA]]&amp;"-"&amp;Tabla18[[#This Row],[NUM]]</f>
        <v>45873-5116</v>
      </c>
      <c r="B1771">
        <v>45873</v>
      </c>
      <c r="C1771" t="s">
        <v>348</v>
      </c>
      <c r="D1771" t="s">
        <v>13</v>
      </c>
      <c r="E1771" t="s">
        <v>549</v>
      </c>
      <c r="F1771">
        <v>5116</v>
      </c>
      <c r="G1771">
        <v>0.50347222222222221</v>
      </c>
      <c r="H1771">
        <v>0.63888888888888884</v>
      </c>
      <c r="I1771">
        <v>189</v>
      </c>
      <c r="J1771">
        <v>15</v>
      </c>
      <c r="K1771">
        <v>174</v>
      </c>
      <c r="L1771">
        <v>7.9365079365079367</v>
      </c>
      <c r="M1771" s="1" t="e">
        <f>VLOOKUP(Tabla18[[#This Row],[COD]],Circuitos[],2,0)</f>
        <v>#N/A</v>
      </c>
    </row>
    <row r="1772" spans="1:13">
      <c r="A1772" s="9" t="str">
        <f>Tabla18[[#This Row],[DIA]]&amp;"-"&amp;Tabla18[[#This Row],[NUM]]</f>
        <v>45873-612</v>
      </c>
      <c r="B1772">
        <v>45873</v>
      </c>
      <c r="C1772" t="s">
        <v>24</v>
      </c>
      <c r="D1772" t="s">
        <v>266</v>
      </c>
      <c r="E1772" t="s">
        <v>558</v>
      </c>
      <c r="F1772">
        <v>612</v>
      </c>
      <c r="G1772">
        <v>0.62847222222222221</v>
      </c>
      <c r="H1772">
        <v>0.71875</v>
      </c>
      <c r="I1772">
        <v>40</v>
      </c>
      <c r="J1772">
        <v>6</v>
      </c>
      <c r="K1772">
        <v>34</v>
      </c>
      <c r="L1772">
        <v>15</v>
      </c>
      <c r="M1772" s="1" t="str">
        <f>VLOOKUP(Tabla18[[#This Row],[COD]],Circuitos[],2,0)</f>
        <v>Todo Eslovenia, Austria y Costa Italiana</v>
      </c>
    </row>
    <row r="1773" spans="1:13">
      <c r="A1773" s="9" t="str">
        <f>Tabla18[[#This Row],[DIA]]&amp;"-"&amp;Tabla18[[#This Row],[NUM]]</f>
        <v>45874-1304</v>
      </c>
      <c r="B1773">
        <v>45874</v>
      </c>
      <c r="C1773" t="s">
        <v>33</v>
      </c>
      <c r="D1773" t="s">
        <v>147</v>
      </c>
      <c r="E1773" t="s">
        <v>181</v>
      </c>
      <c r="F1773">
        <v>1304</v>
      </c>
      <c r="G1773">
        <v>0.50347222222222221</v>
      </c>
      <c r="H1773">
        <v>0.72569444444444442</v>
      </c>
      <c r="I1773">
        <v>22</v>
      </c>
      <c r="J1773">
        <v>0</v>
      </c>
      <c r="K1773">
        <v>22</v>
      </c>
      <c r="L1773">
        <v>0</v>
      </c>
      <c r="M1773" s="1" t="e">
        <f>VLOOKUP(Tabla18[[#This Row],[COD]],Circuitos[],2,0)</f>
        <v>#N/A</v>
      </c>
    </row>
    <row r="1774" spans="1:13">
      <c r="A1774" s="9" t="str">
        <f>Tabla18[[#This Row],[DIA]]&amp;"-"&amp;Tabla18[[#This Row],[NUM]]</f>
        <v>45874-1854</v>
      </c>
      <c r="B1774">
        <v>45874</v>
      </c>
      <c r="C1774" t="s">
        <v>36</v>
      </c>
      <c r="D1774" t="s">
        <v>147</v>
      </c>
      <c r="E1774" t="s">
        <v>181</v>
      </c>
      <c r="F1774">
        <v>1854</v>
      </c>
      <c r="G1774">
        <v>0.5</v>
      </c>
      <c r="H1774">
        <v>0.69097222222222221</v>
      </c>
      <c r="I1774">
        <v>26</v>
      </c>
      <c r="J1774">
        <v>3</v>
      </c>
      <c r="K1774">
        <v>23</v>
      </c>
      <c r="L1774">
        <v>11.538461538461538</v>
      </c>
      <c r="M1774" s="1" t="e">
        <f>VLOOKUP(Tabla18[[#This Row],[COD]],Circuitos[],2,0)</f>
        <v>#N/A</v>
      </c>
    </row>
    <row r="1775" spans="1:13">
      <c r="A1775" s="9" t="str">
        <f>Tabla18[[#This Row],[DIA]]&amp;"-"&amp;Tabla18[[#This Row],[NUM]]</f>
        <v>45874-1316</v>
      </c>
      <c r="B1775">
        <v>45874</v>
      </c>
      <c r="C1775" t="s">
        <v>37</v>
      </c>
      <c r="D1775" t="s">
        <v>147</v>
      </c>
      <c r="E1775" t="s">
        <v>181</v>
      </c>
      <c r="F1775">
        <v>1316</v>
      </c>
      <c r="G1775">
        <v>0.50347222222222221</v>
      </c>
      <c r="H1775">
        <v>0.71875</v>
      </c>
      <c r="I1775">
        <v>26</v>
      </c>
      <c r="J1775">
        <v>4</v>
      </c>
      <c r="K1775">
        <v>22</v>
      </c>
      <c r="L1775">
        <v>15.384615384615385</v>
      </c>
      <c r="M1775" s="1" t="e">
        <f>VLOOKUP(Tabla18[[#This Row],[COD]],Circuitos[],2,0)</f>
        <v>#N/A</v>
      </c>
    </row>
    <row r="1776" spans="1:13">
      <c r="A1776" s="9" t="str">
        <f>Tabla18[[#This Row],[DIA]]&amp;"-"&amp;Tabla18[[#This Row],[NUM]]</f>
        <v>45874-872</v>
      </c>
      <c r="B1776">
        <v>45874</v>
      </c>
      <c r="C1776" t="s">
        <v>223</v>
      </c>
      <c r="D1776" t="s">
        <v>13</v>
      </c>
      <c r="E1776" t="s">
        <v>250</v>
      </c>
      <c r="F1776">
        <v>872</v>
      </c>
      <c r="G1776">
        <v>0.64930555555555558</v>
      </c>
      <c r="H1776">
        <v>0.78819444444444442</v>
      </c>
      <c r="I1776">
        <v>45</v>
      </c>
      <c r="J1776">
        <v>11</v>
      </c>
      <c r="K1776">
        <v>34</v>
      </c>
      <c r="L1776">
        <v>24.444444444444443</v>
      </c>
      <c r="M1776" s="1" t="e">
        <f>VLOOKUP(Tabla18[[#This Row],[COD]],Circuitos[],2,0)</f>
        <v>#N/A</v>
      </c>
    </row>
    <row r="1777" spans="1:13">
      <c r="A1777" s="9" t="str">
        <f>Tabla18[[#This Row],[DIA]]&amp;"-"&amp;Tabla18[[#This Row],[NUM]]</f>
        <v>45874-936</v>
      </c>
      <c r="B1777">
        <v>45874</v>
      </c>
      <c r="C1777" t="s">
        <v>209</v>
      </c>
      <c r="D1777" t="s">
        <v>13</v>
      </c>
      <c r="E1777" t="s">
        <v>250</v>
      </c>
      <c r="F1777">
        <v>936</v>
      </c>
      <c r="G1777">
        <v>0.64930555555555558</v>
      </c>
      <c r="H1777">
        <v>0.77777777777777779</v>
      </c>
      <c r="I1777">
        <v>45</v>
      </c>
      <c r="J1777">
        <v>0</v>
      </c>
      <c r="K1777">
        <v>45</v>
      </c>
      <c r="L1777">
        <v>0</v>
      </c>
      <c r="M1777" s="1" t="e">
        <f>VLOOKUP(Tabla18[[#This Row],[COD]],Circuitos[],2,0)</f>
        <v>#N/A</v>
      </c>
    </row>
    <row r="1778" spans="1:13">
      <c r="A1778" s="9" t="str">
        <f>Tabla18[[#This Row],[DIA]]&amp;"-"&amp;Tabla18[[#This Row],[NUM]]</f>
        <v>45874-1305</v>
      </c>
      <c r="B1778">
        <v>45874</v>
      </c>
      <c r="C1778" t="s">
        <v>147</v>
      </c>
      <c r="D1778" t="s">
        <v>33</v>
      </c>
      <c r="E1778" t="s">
        <v>181</v>
      </c>
      <c r="F1778">
        <v>1305</v>
      </c>
      <c r="G1778">
        <v>0.55208333333333337</v>
      </c>
      <c r="H1778">
        <v>0.70833333333333337</v>
      </c>
      <c r="I1778">
        <v>12</v>
      </c>
      <c r="J1778">
        <v>7</v>
      </c>
      <c r="K1778">
        <v>5</v>
      </c>
      <c r="L1778">
        <v>58.333333333333336</v>
      </c>
      <c r="M1778" s="1" t="e">
        <f>VLOOKUP(Tabla18[[#This Row],[COD]],Circuitos[],2,0)</f>
        <v>#N/A</v>
      </c>
    </row>
    <row r="1779" spans="1:13">
      <c r="A1779" s="9" t="str">
        <f>Tabla18[[#This Row],[DIA]]&amp;"-"&amp;Tabla18[[#This Row],[NUM]]</f>
        <v>45874-2020</v>
      </c>
      <c r="B1779">
        <v>45874</v>
      </c>
      <c r="C1779" t="s">
        <v>147</v>
      </c>
      <c r="D1779" t="s">
        <v>180</v>
      </c>
      <c r="E1779" t="s">
        <v>181</v>
      </c>
      <c r="F1779">
        <v>2020</v>
      </c>
      <c r="G1779">
        <v>0.76736111111111116</v>
      </c>
      <c r="H1779">
        <v>0.82986111111111116</v>
      </c>
      <c r="I1779">
        <v>48</v>
      </c>
      <c r="J1779">
        <v>9</v>
      </c>
      <c r="K1779">
        <v>39</v>
      </c>
      <c r="L1779">
        <v>18.75</v>
      </c>
      <c r="M1779" s="1" t="e">
        <f>VLOOKUP(Tabla18[[#This Row],[COD]],Circuitos[],2,0)</f>
        <v>#N/A</v>
      </c>
    </row>
    <row r="1780" spans="1:13">
      <c r="A1780" s="9" t="str">
        <f>Tabla18[[#This Row],[DIA]]&amp;"-"&amp;Tabla18[[#This Row],[NUM]]</f>
        <v>45874-2022</v>
      </c>
      <c r="B1780">
        <v>45874</v>
      </c>
      <c r="C1780" t="s">
        <v>147</v>
      </c>
      <c r="D1780" t="s">
        <v>180</v>
      </c>
      <c r="E1780" t="s">
        <v>181</v>
      </c>
      <c r="F1780">
        <v>2022</v>
      </c>
      <c r="G1780">
        <v>0.83680555555555558</v>
      </c>
      <c r="H1780">
        <v>0.89930555555555558</v>
      </c>
      <c r="I1780">
        <v>78</v>
      </c>
      <c r="J1780">
        <v>7</v>
      </c>
      <c r="K1780">
        <v>71</v>
      </c>
      <c r="L1780">
        <v>8.9743589743589745</v>
      </c>
      <c r="M1780" s="1" t="e">
        <f>VLOOKUP(Tabla18[[#This Row],[COD]],Circuitos[],2,0)</f>
        <v>#N/A</v>
      </c>
    </row>
    <row r="1781" spans="1:13">
      <c r="A1781" s="9" t="str">
        <f>Tabla18[[#This Row],[DIA]]&amp;"-"&amp;Tabla18[[#This Row],[NUM]]</f>
        <v>45874-1855</v>
      </c>
      <c r="B1781">
        <v>45874</v>
      </c>
      <c r="C1781" t="s">
        <v>147</v>
      </c>
      <c r="D1781" t="s">
        <v>36</v>
      </c>
      <c r="E1781" t="s">
        <v>181</v>
      </c>
      <c r="F1781">
        <v>1855</v>
      </c>
      <c r="G1781">
        <v>0.59722222222222221</v>
      </c>
      <c r="H1781">
        <v>0.71180555555555558</v>
      </c>
      <c r="I1781">
        <v>16</v>
      </c>
      <c r="J1781">
        <v>0</v>
      </c>
      <c r="K1781">
        <v>16</v>
      </c>
      <c r="L1781">
        <v>0</v>
      </c>
      <c r="M1781" s="1" t="e">
        <f>VLOOKUP(Tabla18[[#This Row],[COD]],Circuitos[],2,0)</f>
        <v>#N/A</v>
      </c>
    </row>
    <row r="1782" spans="1:13">
      <c r="A1782" s="9" t="str">
        <f>Tabla18[[#This Row],[DIA]]&amp;"-"&amp;Tabla18[[#This Row],[NUM]]</f>
        <v>45874-1315</v>
      </c>
      <c r="B1782">
        <v>45874</v>
      </c>
      <c r="C1782" t="s">
        <v>147</v>
      </c>
      <c r="D1782" t="s">
        <v>37</v>
      </c>
      <c r="E1782" t="s">
        <v>181</v>
      </c>
      <c r="F1782">
        <v>1315</v>
      </c>
      <c r="G1782">
        <v>0.32291666666666669</v>
      </c>
      <c r="H1782">
        <v>0.46180555555555558</v>
      </c>
      <c r="I1782">
        <v>16</v>
      </c>
      <c r="J1782">
        <v>4</v>
      </c>
      <c r="K1782">
        <v>12</v>
      </c>
      <c r="L1782">
        <v>25</v>
      </c>
      <c r="M1782" s="1" t="e">
        <f>VLOOKUP(Tabla18[[#This Row],[COD]],Circuitos[],2,0)</f>
        <v>#N/A</v>
      </c>
    </row>
    <row r="1783" spans="1:13">
      <c r="A1783" s="9" t="str">
        <f>Tabla18[[#This Row],[DIA]]&amp;"-"&amp;Tabla18[[#This Row],[NUM]]</f>
        <v>45874-1859</v>
      </c>
      <c r="B1783">
        <v>45874</v>
      </c>
      <c r="C1783" t="s">
        <v>147</v>
      </c>
      <c r="D1783" t="s">
        <v>13</v>
      </c>
      <c r="E1783" t="s">
        <v>181</v>
      </c>
      <c r="F1783">
        <v>1859</v>
      </c>
      <c r="G1783">
        <v>0.55208333333333337</v>
      </c>
      <c r="H1783">
        <v>0.70138888888888884</v>
      </c>
      <c r="I1783">
        <v>30</v>
      </c>
      <c r="J1783">
        <v>5</v>
      </c>
      <c r="K1783">
        <v>25</v>
      </c>
      <c r="L1783">
        <v>16.666666666666668</v>
      </c>
      <c r="M1783" s="1" t="e">
        <f>VLOOKUP(Tabla18[[#This Row],[COD]],Circuitos[],2,0)</f>
        <v>#N/A</v>
      </c>
    </row>
    <row r="1784" spans="1:13">
      <c r="A1784" s="9" t="str">
        <f>Tabla18[[#This Row],[DIA]]&amp;"-"&amp;Tabla18[[#This Row],[NUM]]</f>
        <v>45874-1313</v>
      </c>
      <c r="B1784">
        <v>45874</v>
      </c>
      <c r="C1784" t="s">
        <v>147</v>
      </c>
      <c r="D1784" t="s">
        <v>22</v>
      </c>
      <c r="E1784" t="s">
        <v>181</v>
      </c>
      <c r="F1784">
        <v>1313</v>
      </c>
      <c r="G1784">
        <v>0.59375</v>
      </c>
      <c r="H1784">
        <v>0.72569444444444442</v>
      </c>
      <c r="I1784">
        <v>12</v>
      </c>
      <c r="J1784">
        <v>0</v>
      </c>
      <c r="K1784">
        <v>12</v>
      </c>
      <c r="L1784">
        <v>0</v>
      </c>
      <c r="M1784" s="1" t="e">
        <f>VLOOKUP(Tabla18[[#This Row],[COD]],Circuitos[],2,0)</f>
        <v>#N/A</v>
      </c>
    </row>
    <row r="1785" spans="1:13">
      <c r="A1785" s="9" t="str">
        <f>Tabla18[[#This Row],[DIA]]&amp;"-"&amp;Tabla18[[#This Row],[NUM]]</f>
        <v>45874-871</v>
      </c>
      <c r="B1785">
        <v>45874</v>
      </c>
      <c r="C1785" t="s">
        <v>13</v>
      </c>
      <c r="D1785" t="s">
        <v>223</v>
      </c>
      <c r="E1785" t="s">
        <v>250</v>
      </c>
      <c r="F1785">
        <v>871</v>
      </c>
      <c r="G1785">
        <v>0.48958333333333331</v>
      </c>
      <c r="H1785">
        <v>0.62152777777777779</v>
      </c>
      <c r="I1785">
        <v>45</v>
      </c>
      <c r="J1785">
        <v>5</v>
      </c>
      <c r="K1785">
        <v>40</v>
      </c>
      <c r="L1785">
        <v>11.111111111111111</v>
      </c>
      <c r="M1785" s="1" t="e">
        <f>VLOOKUP(Tabla18[[#This Row],[COD]],Circuitos[],2,0)</f>
        <v>#N/A</v>
      </c>
    </row>
    <row r="1786" spans="1:13">
      <c r="A1786" s="9" t="str">
        <f>Tabla18[[#This Row],[DIA]]&amp;"-"&amp;Tabla18[[#This Row],[NUM]]</f>
        <v>45874-933</v>
      </c>
      <c r="B1786">
        <v>45874</v>
      </c>
      <c r="C1786" t="s">
        <v>13</v>
      </c>
      <c r="D1786" t="s">
        <v>209</v>
      </c>
      <c r="E1786" t="s">
        <v>250</v>
      </c>
      <c r="F1786">
        <v>933</v>
      </c>
      <c r="G1786">
        <v>0.5</v>
      </c>
      <c r="H1786">
        <v>0.61805555555555558</v>
      </c>
      <c r="I1786">
        <v>45</v>
      </c>
      <c r="J1786">
        <v>2</v>
      </c>
      <c r="K1786">
        <v>43</v>
      </c>
      <c r="L1786">
        <v>4.4444444444444446</v>
      </c>
      <c r="M1786" s="1" t="e">
        <f>VLOOKUP(Tabla18[[#This Row],[COD]],Circuitos[],2,0)</f>
        <v>#N/A</v>
      </c>
    </row>
    <row r="1787" spans="1:13">
      <c r="A1787" s="9" t="str">
        <f>Tabla18[[#This Row],[DIA]]&amp;"-"&amp;Tabla18[[#This Row],[NUM]]</f>
        <v>45874-1858</v>
      </c>
      <c r="B1787">
        <v>45874</v>
      </c>
      <c r="C1787" t="s">
        <v>13</v>
      </c>
      <c r="D1787" t="s">
        <v>147</v>
      </c>
      <c r="E1787" t="s">
        <v>181</v>
      </c>
      <c r="F1787">
        <v>1858</v>
      </c>
      <c r="G1787">
        <v>0.5</v>
      </c>
      <c r="H1787">
        <v>0.71527777777777779</v>
      </c>
      <c r="I1787">
        <v>30</v>
      </c>
      <c r="J1787">
        <v>3</v>
      </c>
      <c r="K1787">
        <v>27</v>
      </c>
      <c r="L1787">
        <v>10</v>
      </c>
      <c r="M1787" s="1" t="e">
        <f>VLOOKUP(Tabla18[[#This Row],[COD]],Circuitos[],2,0)</f>
        <v>#N/A</v>
      </c>
    </row>
    <row r="1788" spans="1:13">
      <c r="A1788" s="9" t="str">
        <f>Tabla18[[#This Row],[DIA]]&amp;"-"&amp;Tabla18[[#This Row],[NUM]]</f>
        <v>45874-809</v>
      </c>
      <c r="B1788">
        <v>45874</v>
      </c>
      <c r="C1788" t="s">
        <v>13</v>
      </c>
      <c r="D1788" t="s">
        <v>236</v>
      </c>
      <c r="E1788" t="s">
        <v>250</v>
      </c>
      <c r="F1788">
        <v>809</v>
      </c>
      <c r="G1788">
        <v>0.49652777777777779</v>
      </c>
      <c r="H1788">
        <v>0.61805555555555558</v>
      </c>
      <c r="I1788">
        <v>45</v>
      </c>
      <c r="J1788">
        <v>33</v>
      </c>
      <c r="K1788">
        <v>12</v>
      </c>
      <c r="L1788">
        <v>73.333333333333329</v>
      </c>
      <c r="M1788" s="1" t="e">
        <f>VLOOKUP(Tabla18[[#This Row],[COD]],Circuitos[],2,0)</f>
        <v>#N/A</v>
      </c>
    </row>
    <row r="1789" spans="1:13">
      <c r="A1789" s="9" t="str">
        <f>Tabla18[[#This Row],[DIA]]&amp;"-"&amp;Tabla18[[#This Row],[NUM]]</f>
        <v>45874-941</v>
      </c>
      <c r="B1789">
        <v>45874</v>
      </c>
      <c r="C1789" t="s">
        <v>13</v>
      </c>
      <c r="D1789" t="s">
        <v>254</v>
      </c>
      <c r="E1789" t="s">
        <v>250</v>
      </c>
      <c r="F1789">
        <v>941</v>
      </c>
      <c r="G1789">
        <v>0.66666666666666663</v>
      </c>
      <c r="H1789">
        <v>0.78125</v>
      </c>
      <c r="I1789">
        <v>45</v>
      </c>
      <c r="J1789">
        <v>4</v>
      </c>
      <c r="K1789">
        <v>41</v>
      </c>
      <c r="L1789">
        <v>8.8888888888888893</v>
      </c>
      <c r="M1789" s="1" t="e">
        <f>VLOOKUP(Tabla18[[#This Row],[COD]],Circuitos[],2,0)</f>
        <v>#N/A</v>
      </c>
    </row>
    <row r="1790" spans="1:13">
      <c r="A1790" s="9" t="str">
        <f>Tabla18[[#This Row],[DIA]]&amp;"-"&amp;Tabla18[[#This Row],[NUM]]</f>
        <v>45874-810</v>
      </c>
      <c r="B1790">
        <v>45874</v>
      </c>
      <c r="C1790" t="s">
        <v>236</v>
      </c>
      <c r="D1790" t="s">
        <v>13</v>
      </c>
      <c r="E1790" t="s">
        <v>250</v>
      </c>
      <c r="F1790">
        <v>810</v>
      </c>
      <c r="G1790">
        <v>0.64930555555555558</v>
      </c>
      <c r="H1790">
        <v>0.78125</v>
      </c>
      <c r="I1790">
        <v>45</v>
      </c>
      <c r="J1790">
        <v>9</v>
      </c>
      <c r="K1790">
        <v>36</v>
      </c>
      <c r="L1790">
        <v>20</v>
      </c>
      <c r="M1790" s="1" t="e">
        <f>VLOOKUP(Tabla18[[#This Row],[COD]],Circuitos[],2,0)</f>
        <v>#N/A</v>
      </c>
    </row>
    <row r="1791" spans="1:13">
      <c r="A1791" s="9" t="str">
        <f>Tabla18[[#This Row],[DIA]]&amp;"-"&amp;Tabla18[[#This Row],[NUM]]</f>
        <v>45874-768</v>
      </c>
      <c r="B1791">
        <v>45874</v>
      </c>
      <c r="C1791" t="s">
        <v>236</v>
      </c>
      <c r="D1791" t="s">
        <v>13</v>
      </c>
      <c r="E1791" t="s">
        <v>278</v>
      </c>
      <c r="F1791">
        <v>768</v>
      </c>
      <c r="G1791">
        <v>0.89236111111111116</v>
      </c>
      <c r="H1791">
        <v>1.7361111111111112E-2</v>
      </c>
      <c r="I1791">
        <v>45</v>
      </c>
      <c r="J1791">
        <v>2</v>
      </c>
      <c r="K1791">
        <v>43</v>
      </c>
      <c r="L1791">
        <v>4.4444444444444446</v>
      </c>
      <c r="M1791" s="1" t="e">
        <f>VLOOKUP(Tabla18[[#This Row],[COD]],Circuitos[],2,0)</f>
        <v>#N/A</v>
      </c>
    </row>
    <row r="1792" spans="1:13">
      <c r="A1792" s="9" t="str">
        <f>Tabla18[[#This Row],[DIA]]&amp;"-"&amp;Tabla18[[#This Row],[NUM]]</f>
        <v>45874-763</v>
      </c>
      <c r="B1792">
        <v>45874</v>
      </c>
      <c r="C1792" t="s">
        <v>44</v>
      </c>
      <c r="D1792" t="s">
        <v>236</v>
      </c>
      <c r="E1792" t="s">
        <v>278</v>
      </c>
      <c r="F1792">
        <v>763</v>
      </c>
      <c r="G1792">
        <v>0.72916666666666663</v>
      </c>
      <c r="H1792">
        <v>0.85069444444444442</v>
      </c>
      <c r="I1792">
        <v>45</v>
      </c>
      <c r="J1792">
        <v>45</v>
      </c>
      <c r="K1792">
        <v>0</v>
      </c>
      <c r="L1792">
        <v>100</v>
      </c>
      <c r="M1792" s="1" t="str">
        <f>VLOOKUP(Tabla18[[#This Row],[COD]],Circuitos[],2,0)</f>
        <v>Gran Tour de Ciudades Imperiales I y II (PRG-&gt;BUD)</v>
      </c>
    </row>
    <row r="1793" spans="1:13">
      <c r="A1793" s="9" t="str">
        <f>Tabla18[[#This Row],[DIA]]&amp;"-"&amp;Tabla18[[#This Row],[NUM]]</f>
        <v>45874-1302</v>
      </c>
      <c r="B1793">
        <v>45874</v>
      </c>
      <c r="C1793" t="s">
        <v>22</v>
      </c>
      <c r="D1793" t="s">
        <v>147</v>
      </c>
      <c r="E1793" t="s">
        <v>181</v>
      </c>
      <c r="F1793">
        <v>1302</v>
      </c>
      <c r="G1793">
        <v>0.50347222222222221</v>
      </c>
      <c r="H1793">
        <v>0.70486111111111116</v>
      </c>
      <c r="I1793">
        <v>22</v>
      </c>
      <c r="J1793">
        <v>6</v>
      </c>
      <c r="K1793">
        <v>16</v>
      </c>
      <c r="L1793">
        <v>27.272727272727273</v>
      </c>
      <c r="M1793" s="1" t="e">
        <f>VLOOKUP(Tabla18[[#This Row],[COD]],Circuitos[],2,0)</f>
        <v>#N/A</v>
      </c>
    </row>
    <row r="1794" spans="1:13">
      <c r="A1794" s="9" t="str">
        <f>Tabla18[[#This Row],[DIA]]&amp;"-"&amp;Tabla18[[#This Row],[NUM]]</f>
        <v>45874-940</v>
      </c>
      <c r="B1794">
        <v>45874</v>
      </c>
      <c r="C1794" t="s">
        <v>254</v>
      </c>
      <c r="D1794" t="s">
        <v>13</v>
      </c>
      <c r="E1794" t="s">
        <v>250</v>
      </c>
      <c r="F1794">
        <v>940</v>
      </c>
      <c r="G1794">
        <v>0.45833333333333331</v>
      </c>
      <c r="H1794">
        <v>0.57986111111111116</v>
      </c>
      <c r="I1794">
        <v>45</v>
      </c>
      <c r="J1794">
        <v>0</v>
      </c>
      <c r="K1794">
        <v>45</v>
      </c>
      <c r="L1794">
        <v>0</v>
      </c>
      <c r="M1794" s="1" t="e">
        <f>VLOOKUP(Tabla18[[#This Row],[COD]],Circuitos[],2,0)</f>
        <v>#N/A</v>
      </c>
    </row>
    <row r="1795" spans="1:13">
      <c r="A1795" s="9" t="str">
        <f>Tabla18[[#This Row],[DIA]]&amp;"-"&amp;Tabla18[[#This Row],[NUM]]</f>
        <v>45875-2333</v>
      </c>
      <c r="B1795">
        <v>45875</v>
      </c>
      <c r="C1795" t="s">
        <v>185</v>
      </c>
      <c r="D1795" t="s">
        <v>147</v>
      </c>
      <c r="E1795" t="s">
        <v>181</v>
      </c>
      <c r="F1795">
        <v>2333</v>
      </c>
      <c r="G1795">
        <v>0.79513888888888884</v>
      </c>
      <c r="H1795">
        <v>0.85763888888888884</v>
      </c>
      <c r="I1795">
        <v>40</v>
      </c>
      <c r="J1795">
        <v>8</v>
      </c>
      <c r="K1795">
        <v>32</v>
      </c>
      <c r="L1795">
        <v>20</v>
      </c>
      <c r="M1795" s="1" t="e">
        <f>VLOOKUP(Tabla18[[#This Row],[COD]],Circuitos[],2,0)</f>
        <v>#N/A</v>
      </c>
    </row>
    <row r="1796" spans="1:13">
      <c r="A1796" s="9" t="str">
        <f>Tabla18[[#This Row],[DIA]]&amp;"-"&amp;Tabla18[[#This Row],[NUM]]</f>
        <v>45875-8055</v>
      </c>
      <c r="B1796">
        <v>45875</v>
      </c>
      <c r="C1796" t="s">
        <v>175</v>
      </c>
      <c r="D1796" t="s">
        <v>173</v>
      </c>
      <c r="E1796" t="s">
        <v>257</v>
      </c>
      <c r="F1796">
        <v>8055</v>
      </c>
      <c r="G1796">
        <v>0.5625</v>
      </c>
      <c r="H1796">
        <v>0.61458333333333337</v>
      </c>
      <c r="I1796">
        <v>20</v>
      </c>
      <c r="J1796">
        <v>1</v>
      </c>
      <c r="K1796">
        <v>19</v>
      </c>
      <c r="L1796">
        <v>5</v>
      </c>
      <c r="M1796" s="1" t="e">
        <f>VLOOKUP(Tabla18[[#This Row],[COD]],Circuitos[],2,0)</f>
        <v>#N/A</v>
      </c>
    </row>
    <row r="1797" spans="1:13">
      <c r="A1797" s="9" t="str">
        <f>Tabla18[[#This Row],[DIA]]&amp;"-"&amp;Tabla18[[#This Row],[NUM]]</f>
        <v>45875-103</v>
      </c>
      <c r="B1797">
        <v>45875</v>
      </c>
      <c r="C1797" t="s">
        <v>111</v>
      </c>
      <c r="D1797" t="s">
        <v>13</v>
      </c>
      <c r="E1797" t="s">
        <v>265</v>
      </c>
      <c r="F1797">
        <v>103</v>
      </c>
      <c r="G1797">
        <v>0.58333333333333337</v>
      </c>
      <c r="H1797">
        <v>0.82638888888888884</v>
      </c>
      <c r="I1797">
        <v>27</v>
      </c>
      <c r="J1797">
        <v>8</v>
      </c>
      <c r="K1797">
        <v>19</v>
      </c>
      <c r="L1797">
        <v>29.62962962962963</v>
      </c>
      <c r="M1797" s="1" t="e">
        <f>VLOOKUP(Tabla18[[#This Row],[COD]],Circuitos[],2,0)</f>
        <v>#N/A</v>
      </c>
    </row>
    <row r="1798" spans="1:13">
      <c r="A1798" s="9" t="str">
        <f>Tabla18[[#This Row],[DIA]]&amp;"-"&amp;Tabla18[[#This Row],[NUM]]</f>
        <v>45875-411</v>
      </c>
      <c r="B1798">
        <v>45875</v>
      </c>
      <c r="C1798" t="s">
        <v>520</v>
      </c>
      <c r="D1798" t="s">
        <v>111</v>
      </c>
      <c r="E1798" t="s">
        <v>265</v>
      </c>
      <c r="F1798">
        <v>411</v>
      </c>
      <c r="G1798">
        <v>0.38194444444444442</v>
      </c>
      <c r="H1798">
        <v>0.52777777777777779</v>
      </c>
      <c r="I1798">
        <v>27</v>
      </c>
      <c r="J1798">
        <v>8</v>
      </c>
      <c r="K1798">
        <v>19</v>
      </c>
      <c r="L1798">
        <v>29.62962962962963</v>
      </c>
      <c r="M1798" s="1" t="e">
        <f>VLOOKUP(Tabla18[[#This Row],[COD]],Circuitos[],2,0)</f>
        <v>#N/A</v>
      </c>
    </row>
    <row r="1799" spans="1:13">
      <c r="A1799" s="9" t="str">
        <f>Tabla18[[#This Row],[DIA]]&amp;"-"&amp;Tabla18[[#This Row],[NUM]]</f>
        <v>45876-888</v>
      </c>
      <c r="B1799">
        <v>45876</v>
      </c>
      <c r="C1799" t="s">
        <v>111</v>
      </c>
      <c r="D1799" t="s">
        <v>503</v>
      </c>
      <c r="E1799" t="s">
        <v>265</v>
      </c>
      <c r="F1799">
        <v>888</v>
      </c>
      <c r="G1799">
        <v>0.88541666666666663</v>
      </c>
      <c r="H1799">
        <v>0.36805555555555558</v>
      </c>
      <c r="I1799">
        <v>27</v>
      </c>
      <c r="J1799">
        <v>26</v>
      </c>
      <c r="K1799">
        <v>1</v>
      </c>
      <c r="L1799">
        <v>96.296296296296291</v>
      </c>
      <c r="M1799" s="1" t="str">
        <f>VLOOKUP(Tabla18[[#This Row],[COD]],Circuitos[],2,0)</f>
        <v>Lo Mejor de China</v>
      </c>
    </row>
    <row r="1800" spans="1:13">
      <c r="A1800" s="9" t="str">
        <f>Tabla18[[#This Row],[DIA]]&amp;"-"&amp;Tabla18[[#This Row],[NUM]]</f>
        <v>45876-102</v>
      </c>
      <c r="B1800">
        <v>45876</v>
      </c>
      <c r="C1800" t="s">
        <v>13</v>
      </c>
      <c r="D1800" t="s">
        <v>111</v>
      </c>
      <c r="E1800" t="s">
        <v>265</v>
      </c>
      <c r="F1800">
        <v>102</v>
      </c>
      <c r="G1800">
        <v>0.44097222222222221</v>
      </c>
      <c r="H1800">
        <v>0.80902777777777779</v>
      </c>
      <c r="I1800">
        <v>27</v>
      </c>
      <c r="J1800">
        <v>26</v>
      </c>
      <c r="K1800">
        <v>1</v>
      </c>
      <c r="L1800">
        <v>96.296296296296291</v>
      </c>
      <c r="M1800" s="1" t="e">
        <f>VLOOKUP(Tabla18[[#This Row],[COD]],Circuitos[],2,0)</f>
        <v>#N/A</v>
      </c>
    </row>
    <row r="1801" spans="1:13">
      <c r="A1801" s="9" t="str">
        <f>Tabla18[[#This Row],[DIA]]&amp;"-"&amp;Tabla18[[#This Row],[NUM]]</f>
        <v>45877-2333</v>
      </c>
      <c r="B1801">
        <v>45877</v>
      </c>
      <c r="C1801" t="s">
        <v>185</v>
      </c>
      <c r="D1801" t="s">
        <v>147</v>
      </c>
      <c r="E1801" t="s">
        <v>181</v>
      </c>
      <c r="F1801">
        <v>2333</v>
      </c>
      <c r="G1801">
        <v>0.79513888888888884</v>
      </c>
      <c r="H1801">
        <v>0.85763888888888884</v>
      </c>
      <c r="I1801">
        <v>40</v>
      </c>
      <c r="J1801">
        <v>9</v>
      </c>
      <c r="K1801">
        <v>31</v>
      </c>
      <c r="L1801">
        <v>22.5</v>
      </c>
      <c r="M1801" s="1" t="e">
        <f>VLOOKUP(Tabla18[[#This Row],[COD]],Circuitos[],2,0)</f>
        <v>#N/A</v>
      </c>
    </row>
    <row r="1802" spans="1:13">
      <c r="A1802" s="9" t="str">
        <f>Tabla18[[#This Row],[DIA]]&amp;"-"&amp;Tabla18[[#This Row],[NUM]]</f>
        <v>45877-920</v>
      </c>
      <c r="B1802">
        <v>45877</v>
      </c>
      <c r="C1802" t="s">
        <v>185</v>
      </c>
      <c r="D1802" t="s">
        <v>13</v>
      </c>
      <c r="E1802" t="s">
        <v>186</v>
      </c>
      <c r="F1802">
        <v>920</v>
      </c>
      <c r="G1802">
        <v>0.63888888888888884</v>
      </c>
      <c r="H1802">
        <v>0.78125</v>
      </c>
      <c r="I1802">
        <v>30</v>
      </c>
      <c r="J1802">
        <v>0</v>
      </c>
      <c r="K1802">
        <v>30</v>
      </c>
      <c r="L1802">
        <v>0</v>
      </c>
      <c r="M1802" s="1" t="e">
        <f>VLOOKUP(Tabla18[[#This Row],[COD]],Circuitos[],2,0)</f>
        <v>#N/A</v>
      </c>
    </row>
    <row r="1803" spans="1:13">
      <c r="A1803" s="9" t="str">
        <f>Tabla18[[#This Row],[DIA]]&amp;"-"&amp;Tabla18[[#This Row],[NUM]]</f>
        <v>45877-8059</v>
      </c>
      <c r="B1803">
        <v>45877</v>
      </c>
      <c r="C1803" t="s">
        <v>175</v>
      </c>
      <c r="D1803" t="s">
        <v>173</v>
      </c>
      <c r="E1803" t="s">
        <v>257</v>
      </c>
      <c r="F1803">
        <v>8059</v>
      </c>
      <c r="G1803">
        <v>0.60416666666666663</v>
      </c>
      <c r="H1803">
        <v>0.65625</v>
      </c>
      <c r="I1803">
        <v>10</v>
      </c>
      <c r="J1803">
        <v>0</v>
      </c>
      <c r="K1803">
        <v>10</v>
      </c>
      <c r="L1803">
        <v>0</v>
      </c>
      <c r="M1803" s="1" t="e">
        <f>VLOOKUP(Tabla18[[#This Row],[COD]],Circuitos[],2,0)</f>
        <v>#N/A</v>
      </c>
    </row>
    <row r="1804" spans="1:13">
      <c r="A1804" s="9" t="str">
        <f>Tabla18[[#This Row],[DIA]]&amp;"-"&amp;Tabla18[[#This Row],[NUM]]</f>
        <v>45877-5003</v>
      </c>
      <c r="B1804">
        <v>45877</v>
      </c>
      <c r="C1804" t="s">
        <v>175</v>
      </c>
      <c r="D1804" t="s">
        <v>173</v>
      </c>
      <c r="E1804" t="s">
        <v>174</v>
      </c>
      <c r="F1804">
        <v>5003</v>
      </c>
      <c r="G1804">
        <v>0.83333333333333337</v>
      </c>
      <c r="H1804">
        <v>0.89583333333333337</v>
      </c>
      <c r="I1804">
        <v>10</v>
      </c>
      <c r="J1804">
        <v>0</v>
      </c>
      <c r="K1804">
        <v>10</v>
      </c>
      <c r="L1804">
        <v>0</v>
      </c>
      <c r="M1804" s="1" t="e">
        <f>VLOOKUP(Tabla18[[#This Row],[COD]],Circuitos[],2,0)</f>
        <v>#N/A</v>
      </c>
    </row>
    <row r="1805" spans="1:13">
      <c r="A1805" s="9" t="str">
        <f>Tabla18[[#This Row],[DIA]]&amp;"-"&amp;Tabla18[[#This Row],[NUM]]</f>
        <v>45877-5033</v>
      </c>
      <c r="B1805">
        <v>45877</v>
      </c>
      <c r="C1805" t="s">
        <v>175</v>
      </c>
      <c r="D1805" t="s">
        <v>173</v>
      </c>
      <c r="E1805" t="s">
        <v>174</v>
      </c>
      <c r="F1805">
        <v>5033</v>
      </c>
      <c r="G1805">
        <v>0.83333333333333337</v>
      </c>
      <c r="H1805">
        <v>0.89583333333333337</v>
      </c>
      <c r="I1805">
        <v>20</v>
      </c>
      <c r="J1805">
        <v>0</v>
      </c>
      <c r="K1805">
        <v>20</v>
      </c>
      <c r="L1805">
        <v>0</v>
      </c>
      <c r="M1805" s="1" t="e">
        <f>VLOOKUP(Tabla18[[#This Row],[COD]],Circuitos[],2,0)</f>
        <v>#N/A</v>
      </c>
    </row>
    <row r="1806" spans="1:13">
      <c r="A1806" s="9" t="str">
        <f>Tabla18[[#This Row],[DIA]]&amp;"-"&amp;Tabla18[[#This Row],[NUM]]</f>
        <v>45877-921</v>
      </c>
      <c r="B1806">
        <v>45877</v>
      </c>
      <c r="C1806" t="s">
        <v>13</v>
      </c>
      <c r="D1806" t="s">
        <v>185</v>
      </c>
      <c r="E1806" t="s">
        <v>186</v>
      </c>
      <c r="F1806">
        <v>921</v>
      </c>
      <c r="G1806">
        <v>0.81597222222222221</v>
      </c>
      <c r="H1806">
        <v>2.0833333333333332E-2</v>
      </c>
      <c r="I1806">
        <v>30</v>
      </c>
      <c r="J1806">
        <v>0</v>
      </c>
      <c r="K1806">
        <v>30</v>
      </c>
      <c r="L1806">
        <v>0</v>
      </c>
      <c r="M1806" s="1" t="e">
        <f>VLOOKUP(Tabla18[[#This Row],[COD]],Circuitos[],2,0)</f>
        <v>#N/A</v>
      </c>
    </row>
    <row r="1807" spans="1:13">
      <c r="A1807" s="9" t="str">
        <f>Tabla18[[#This Row],[DIA]]&amp;"-"&amp;Tabla18[[#This Row],[NUM]]</f>
        <v>45878-6001</v>
      </c>
      <c r="B1807">
        <v>45878</v>
      </c>
      <c r="C1807" t="s">
        <v>173</v>
      </c>
      <c r="D1807" t="s">
        <v>13</v>
      </c>
      <c r="E1807" t="s">
        <v>174</v>
      </c>
      <c r="F1807">
        <v>6001</v>
      </c>
      <c r="G1807">
        <v>0.37847222222222221</v>
      </c>
      <c r="H1807">
        <v>0.55902777777777779</v>
      </c>
      <c r="I1807">
        <v>20</v>
      </c>
      <c r="J1807">
        <v>1</v>
      </c>
      <c r="K1807">
        <v>19</v>
      </c>
      <c r="L1807">
        <v>5</v>
      </c>
      <c r="M1807" s="1" t="e">
        <f>VLOOKUP(Tabla18[[#This Row],[COD]],Circuitos[],2,0)</f>
        <v>#N/A</v>
      </c>
    </row>
    <row r="1808" spans="1:13">
      <c r="A1808" s="9" t="str">
        <f>Tabla18[[#This Row],[DIA]]&amp;"-"&amp;Tabla18[[#This Row],[NUM]]</f>
        <v>45878-104</v>
      </c>
      <c r="B1808">
        <v>45878</v>
      </c>
      <c r="C1808" t="s">
        <v>13</v>
      </c>
      <c r="D1808" t="s">
        <v>111</v>
      </c>
      <c r="E1808" t="s">
        <v>265</v>
      </c>
      <c r="F1808">
        <v>104</v>
      </c>
      <c r="G1808">
        <v>0.90625</v>
      </c>
      <c r="H1808">
        <v>0.27430555555555558</v>
      </c>
      <c r="I1808">
        <v>27</v>
      </c>
      <c r="J1808">
        <v>15</v>
      </c>
      <c r="K1808">
        <v>12</v>
      </c>
      <c r="L1808">
        <v>55.555555555555557</v>
      </c>
      <c r="M1808" s="1" t="e">
        <f>VLOOKUP(Tabla18[[#This Row],[COD]],Circuitos[],2,0)</f>
        <v>#N/A</v>
      </c>
    </row>
    <row r="1809" spans="1:13">
      <c r="A1809" s="9" t="str">
        <f>Tabla18[[#This Row],[DIA]]&amp;"-"&amp;Tabla18[[#This Row],[NUM]]</f>
        <v>45878-1355</v>
      </c>
      <c r="B1809">
        <v>45878</v>
      </c>
      <c r="C1809" t="s">
        <v>13</v>
      </c>
      <c r="D1809" t="s">
        <v>392</v>
      </c>
      <c r="E1809" t="s">
        <v>250</v>
      </c>
      <c r="F1809">
        <v>1355</v>
      </c>
      <c r="G1809">
        <v>0.46527777777777779</v>
      </c>
      <c r="H1809">
        <v>0.50347222222222221</v>
      </c>
      <c r="I1809">
        <v>30</v>
      </c>
      <c r="J1809">
        <v>0</v>
      </c>
      <c r="K1809">
        <v>30</v>
      </c>
      <c r="L1809">
        <v>0</v>
      </c>
      <c r="M1809" s="1" t="e">
        <f>VLOOKUP(Tabla18[[#This Row],[COD]],Circuitos[],2,0)</f>
        <v>#N/A</v>
      </c>
    </row>
    <row r="1810" spans="1:13">
      <c r="A1810" s="9" t="str">
        <f>Tabla18[[#This Row],[DIA]]&amp;"-"&amp;Tabla18[[#This Row],[NUM]]</f>
        <v>45878-6002</v>
      </c>
      <c r="B1810">
        <v>45878</v>
      </c>
      <c r="C1810" t="s">
        <v>13</v>
      </c>
      <c r="D1810" t="s">
        <v>183</v>
      </c>
      <c r="E1810" t="s">
        <v>174</v>
      </c>
      <c r="F1810">
        <v>6002</v>
      </c>
      <c r="G1810">
        <v>0.60069444444444442</v>
      </c>
      <c r="H1810">
        <v>0.85069444444444442</v>
      </c>
      <c r="I1810">
        <v>20</v>
      </c>
      <c r="J1810">
        <v>0</v>
      </c>
      <c r="K1810">
        <v>20</v>
      </c>
      <c r="L1810">
        <v>0</v>
      </c>
      <c r="M1810" s="1" t="str">
        <f>VLOOKUP(Tabla18[[#This Row],[COD]],Circuitos[],2,0)</f>
        <v>Programas de Egipto</v>
      </c>
    </row>
    <row r="1811" spans="1:13">
      <c r="A1811" s="9" t="str">
        <f>Tabla18[[#This Row],[DIA]]&amp;"-"&amp;Tabla18[[#This Row],[NUM]]</f>
        <v>45878-1852</v>
      </c>
      <c r="B1811">
        <v>45878</v>
      </c>
      <c r="C1811" t="s">
        <v>241</v>
      </c>
      <c r="D1811" t="s">
        <v>13</v>
      </c>
      <c r="E1811" t="s">
        <v>250</v>
      </c>
      <c r="F1811">
        <v>1852</v>
      </c>
      <c r="G1811">
        <v>0.54861111111111116</v>
      </c>
      <c r="H1811">
        <v>0.67361111111111116</v>
      </c>
      <c r="I1811">
        <v>30</v>
      </c>
      <c r="J1811">
        <v>4</v>
      </c>
      <c r="K1811">
        <v>26</v>
      </c>
      <c r="L1811">
        <v>13.333333333333334</v>
      </c>
      <c r="M1811" s="1" t="e">
        <f>VLOOKUP(Tabla18[[#This Row],[COD]],Circuitos[],2,0)</f>
        <v>#N/A</v>
      </c>
    </row>
    <row r="1812" spans="1:13">
      <c r="A1812" s="9" t="str">
        <f>Tabla18[[#This Row],[DIA]]&amp;"-"&amp;Tabla18[[#This Row],[NUM]]</f>
        <v>45879-1304</v>
      </c>
      <c r="B1812">
        <v>45879</v>
      </c>
      <c r="C1812" t="s">
        <v>33</v>
      </c>
      <c r="D1812" t="s">
        <v>147</v>
      </c>
      <c r="E1812" t="s">
        <v>181</v>
      </c>
      <c r="F1812">
        <v>1304</v>
      </c>
      <c r="G1812">
        <v>0.5</v>
      </c>
      <c r="H1812">
        <v>0.72569444444444442</v>
      </c>
      <c r="I1812">
        <v>22</v>
      </c>
      <c r="J1812">
        <v>0</v>
      </c>
      <c r="K1812">
        <v>22</v>
      </c>
      <c r="L1812">
        <v>0</v>
      </c>
      <c r="M1812" s="1" t="e">
        <f>VLOOKUP(Tabla18[[#This Row],[COD]],Circuitos[],2,0)</f>
        <v>#N/A</v>
      </c>
    </row>
    <row r="1813" spans="1:13">
      <c r="A1813" s="9" t="str">
        <f>Tabla18[[#This Row],[DIA]]&amp;"-"&amp;Tabla18[[#This Row],[NUM]]</f>
        <v>45879-406</v>
      </c>
      <c r="B1813">
        <v>45879</v>
      </c>
      <c r="C1813" t="s">
        <v>111</v>
      </c>
      <c r="D1813" t="s">
        <v>410</v>
      </c>
      <c r="E1813" t="s">
        <v>265</v>
      </c>
      <c r="F1813">
        <v>406</v>
      </c>
      <c r="G1813">
        <v>0.38194444444444442</v>
      </c>
      <c r="H1813">
        <v>0.77430555555555558</v>
      </c>
      <c r="I1813">
        <v>27</v>
      </c>
      <c r="J1813">
        <v>15</v>
      </c>
      <c r="K1813">
        <v>12</v>
      </c>
      <c r="L1813">
        <v>55.555555555555557</v>
      </c>
      <c r="M1813" s="1" t="str">
        <f>VLOOKUP(Tabla18[[#This Row],[COD]],Circuitos[],2,0)</f>
        <v>Lo Mejor de Tailandia y Playas de Phuket</v>
      </c>
    </row>
    <row r="1814" spans="1:13">
      <c r="A1814" s="9" t="str">
        <f>Tabla18[[#This Row],[DIA]]&amp;"-"&amp;Tabla18[[#This Row],[NUM]]</f>
        <v>45879-75</v>
      </c>
      <c r="B1814">
        <v>45879</v>
      </c>
      <c r="C1814" t="s">
        <v>36</v>
      </c>
      <c r="D1814" t="s">
        <v>252</v>
      </c>
      <c r="E1814" t="s">
        <v>272</v>
      </c>
      <c r="F1814">
        <v>75</v>
      </c>
      <c r="G1814">
        <v>0.2638888888888889</v>
      </c>
      <c r="H1814">
        <v>0.33680555555555558</v>
      </c>
      <c r="I1814">
        <v>12</v>
      </c>
      <c r="J1814">
        <v>4</v>
      </c>
      <c r="K1814">
        <v>8</v>
      </c>
      <c r="L1814">
        <v>33.333333333333336</v>
      </c>
      <c r="M1814" s="1" t="e">
        <f>VLOOKUP(Tabla18[[#This Row],[COD]],Circuitos[],2,0)</f>
        <v>#N/A</v>
      </c>
    </row>
    <row r="1815" spans="1:13">
      <c r="A1815" s="9" t="str">
        <f>Tabla18[[#This Row],[DIA]]&amp;"-"&amp;Tabla18[[#This Row],[NUM]]</f>
        <v>45879-1854</v>
      </c>
      <c r="B1815">
        <v>45879</v>
      </c>
      <c r="C1815" t="s">
        <v>36</v>
      </c>
      <c r="D1815" t="s">
        <v>147</v>
      </c>
      <c r="E1815" t="s">
        <v>181</v>
      </c>
      <c r="F1815">
        <v>1854</v>
      </c>
      <c r="G1815">
        <v>0.49652777777777779</v>
      </c>
      <c r="H1815">
        <v>0.6875</v>
      </c>
      <c r="I1815">
        <v>26</v>
      </c>
      <c r="J1815">
        <v>0</v>
      </c>
      <c r="K1815">
        <v>26</v>
      </c>
      <c r="L1815">
        <v>0</v>
      </c>
      <c r="M1815" s="1" t="e">
        <f>VLOOKUP(Tabla18[[#This Row],[COD]],Circuitos[],2,0)</f>
        <v>#N/A</v>
      </c>
    </row>
    <row r="1816" spans="1:13">
      <c r="A1816" s="9" t="str">
        <f>Tabla18[[#This Row],[DIA]]&amp;"-"&amp;Tabla18[[#This Row],[NUM]]</f>
        <v>45879-438</v>
      </c>
      <c r="B1816">
        <v>45879</v>
      </c>
      <c r="C1816" t="s">
        <v>36</v>
      </c>
      <c r="D1816" t="s">
        <v>394</v>
      </c>
      <c r="E1816" t="s">
        <v>395</v>
      </c>
      <c r="F1816">
        <v>438</v>
      </c>
      <c r="G1816">
        <v>0.55902777777777779</v>
      </c>
      <c r="H1816">
        <v>0.68402777777777779</v>
      </c>
      <c r="I1816">
        <v>12</v>
      </c>
      <c r="J1816">
        <v>2</v>
      </c>
      <c r="K1816">
        <v>10</v>
      </c>
      <c r="L1816">
        <v>16.666666666666668</v>
      </c>
      <c r="M1816" s="1" t="e">
        <f>VLOOKUP(Tabla18[[#This Row],[COD]],Circuitos[],2,0)</f>
        <v>#N/A</v>
      </c>
    </row>
    <row r="1817" spans="1:13">
      <c r="A1817" s="9" t="str">
        <f>Tabla18[[#This Row],[DIA]]&amp;"-"&amp;Tabla18[[#This Row],[NUM]]</f>
        <v>45879-1318</v>
      </c>
      <c r="B1817">
        <v>45879</v>
      </c>
      <c r="C1817" t="s">
        <v>37</v>
      </c>
      <c r="D1817" t="s">
        <v>147</v>
      </c>
      <c r="E1817" t="s">
        <v>181</v>
      </c>
      <c r="F1817">
        <v>1318</v>
      </c>
      <c r="G1817">
        <v>0.76736111111111116</v>
      </c>
      <c r="H1817">
        <v>0.97916666666666663</v>
      </c>
      <c r="I1817">
        <v>26</v>
      </c>
      <c r="J1817">
        <v>0</v>
      </c>
      <c r="K1817">
        <v>26</v>
      </c>
      <c r="L1817">
        <v>0</v>
      </c>
      <c r="M1817" s="1" t="e">
        <f>VLOOKUP(Tabla18[[#This Row],[COD]],Circuitos[],2,0)</f>
        <v>#N/A</v>
      </c>
    </row>
    <row r="1818" spans="1:13">
      <c r="A1818" s="9" t="str">
        <f>Tabla18[[#This Row],[DIA]]&amp;"-"&amp;Tabla18[[#This Row],[NUM]]</f>
        <v>45879-872</v>
      </c>
      <c r="B1818">
        <v>45879</v>
      </c>
      <c r="C1818" t="s">
        <v>223</v>
      </c>
      <c r="D1818" t="s">
        <v>13</v>
      </c>
      <c r="E1818" t="s">
        <v>250</v>
      </c>
      <c r="F1818">
        <v>872</v>
      </c>
      <c r="G1818">
        <v>0.64930555555555558</v>
      </c>
      <c r="H1818">
        <v>0.78819444444444442</v>
      </c>
      <c r="I1818">
        <v>45</v>
      </c>
      <c r="J1818">
        <v>34</v>
      </c>
      <c r="K1818">
        <v>11</v>
      </c>
      <c r="L1818">
        <v>75.555555555555557</v>
      </c>
      <c r="M1818" s="1" t="e">
        <f>VLOOKUP(Tabla18[[#This Row],[COD]],Circuitos[],2,0)</f>
        <v>#N/A</v>
      </c>
    </row>
    <row r="1819" spans="1:13">
      <c r="A1819" s="9" t="str">
        <f>Tabla18[[#This Row],[DIA]]&amp;"-"&amp;Tabla18[[#This Row],[NUM]]</f>
        <v>45879-694</v>
      </c>
      <c r="B1819">
        <v>45879</v>
      </c>
      <c r="C1819" t="s">
        <v>232</v>
      </c>
      <c r="D1819" t="s">
        <v>13</v>
      </c>
      <c r="E1819" t="s">
        <v>250</v>
      </c>
      <c r="F1819">
        <v>694</v>
      </c>
      <c r="G1819">
        <v>0.5</v>
      </c>
      <c r="H1819">
        <v>0.63194444444444442</v>
      </c>
      <c r="I1819">
        <v>40</v>
      </c>
      <c r="J1819">
        <v>0</v>
      </c>
      <c r="K1819">
        <v>40</v>
      </c>
      <c r="L1819">
        <v>0</v>
      </c>
      <c r="M1819" s="1" t="e">
        <f>VLOOKUP(Tabla18[[#This Row],[COD]],Circuitos[],2,0)</f>
        <v>#N/A</v>
      </c>
    </row>
    <row r="1820" spans="1:13">
      <c r="A1820" s="9" t="str">
        <f>Tabla18[[#This Row],[DIA]]&amp;"-"&amp;Tabla18[[#This Row],[NUM]]</f>
        <v>45879-76</v>
      </c>
      <c r="B1820">
        <v>45879</v>
      </c>
      <c r="C1820" t="s">
        <v>252</v>
      </c>
      <c r="D1820" t="s">
        <v>36</v>
      </c>
      <c r="E1820" t="s">
        <v>272</v>
      </c>
      <c r="F1820">
        <v>76</v>
      </c>
      <c r="G1820">
        <v>0.58680555555555558</v>
      </c>
      <c r="H1820">
        <v>0.66319444444444442</v>
      </c>
      <c r="I1820">
        <v>12</v>
      </c>
      <c r="J1820">
        <v>0</v>
      </c>
      <c r="K1820">
        <v>12</v>
      </c>
      <c r="L1820">
        <v>0</v>
      </c>
      <c r="M1820" s="1" t="e">
        <f>VLOOKUP(Tabla18[[#This Row],[COD]],Circuitos[],2,0)</f>
        <v>#N/A</v>
      </c>
    </row>
    <row r="1821" spans="1:13">
      <c r="A1821" s="9" t="str">
        <f>Tabla18[[#This Row],[DIA]]&amp;"-"&amp;Tabla18[[#This Row],[NUM]]</f>
        <v>45879-60</v>
      </c>
      <c r="B1821">
        <v>45879</v>
      </c>
      <c r="C1821" t="s">
        <v>252</v>
      </c>
      <c r="D1821" t="s">
        <v>13</v>
      </c>
      <c r="E1821" t="s">
        <v>272</v>
      </c>
      <c r="F1821">
        <v>60</v>
      </c>
      <c r="G1821">
        <v>0.60763888888888884</v>
      </c>
      <c r="H1821">
        <v>0.71527777777777779</v>
      </c>
      <c r="I1821">
        <v>26</v>
      </c>
      <c r="J1821">
        <v>0</v>
      </c>
      <c r="K1821">
        <v>26</v>
      </c>
      <c r="L1821">
        <v>0</v>
      </c>
      <c r="M1821" s="1" t="e">
        <f>VLOOKUP(Tabla18[[#This Row],[COD]],Circuitos[],2,0)</f>
        <v>#N/A</v>
      </c>
    </row>
    <row r="1822" spans="1:13">
      <c r="A1822" s="9" t="str">
        <f>Tabla18[[#This Row],[DIA]]&amp;"-"&amp;Tabla18[[#This Row],[NUM]]</f>
        <v>45879-582</v>
      </c>
      <c r="B1822">
        <v>45879</v>
      </c>
      <c r="C1822" t="s">
        <v>252</v>
      </c>
      <c r="D1822" t="s">
        <v>336</v>
      </c>
      <c r="E1822" t="s">
        <v>272</v>
      </c>
      <c r="F1822">
        <v>582</v>
      </c>
      <c r="G1822">
        <v>0.38541666666666669</v>
      </c>
      <c r="H1822">
        <v>0.44444444444444442</v>
      </c>
      <c r="I1822">
        <v>38</v>
      </c>
      <c r="J1822">
        <v>4</v>
      </c>
      <c r="K1822">
        <v>34</v>
      </c>
      <c r="L1822">
        <v>10.526315789473685</v>
      </c>
      <c r="M1822" s="1" t="e">
        <f>VLOOKUP(Tabla18[[#This Row],[COD]],Circuitos[],2,0)</f>
        <v>#N/A</v>
      </c>
    </row>
    <row r="1823" spans="1:13">
      <c r="A1823" s="9" t="str">
        <f>Tabla18[[#This Row],[DIA]]&amp;"-"&amp;Tabla18[[#This Row],[NUM]]</f>
        <v>45879-1305</v>
      </c>
      <c r="B1823">
        <v>45879</v>
      </c>
      <c r="C1823" t="s">
        <v>147</v>
      </c>
      <c r="D1823" t="s">
        <v>33</v>
      </c>
      <c r="E1823" t="s">
        <v>181</v>
      </c>
      <c r="F1823">
        <v>1305</v>
      </c>
      <c r="G1823">
        <v>0.55208333333333337</v>
      </c>
      <c r="H1823">
        <v>0.70833333333333337</v>
      </c>
      <c r="I1823">
        <v>22</v>
      </c>
      <c r="J1823">
        <v>4</v>
      </c>
      <c r="K1823">
        <v>18</v>
      </c>
      <c r="L1823">
        <v>18.181818181818183</v>
      </c>
      <c r="M1823" s="1" t="e">
        <f>VLOOKUP(Tabla18[[#This Row],[COD]],Circuitos[],2,0)</f>
        <v>#N/A</v>
      </c>
    </row>
    <row r="1824" spans="1:13">
      <c r="A1824" s="9" t="str">
        <f>Tabla18[[#This Row],[DIA]]&amp;"-"&amp;Tabla18[[#This Row],[NUM]]</f>
        <v>45879-2020</v>
      </c>
      <c r="B1824">
        <v>45879</v>
      </c>
      <c r="C1824" t="s">
        <v>147</v>
      </c>
      <c r="D1824" t="s">
        <v>180</v>
      </c>
      <c r="E1824" t="s">
        <v>181</v>
      </c>
      <c r="F1824">
        <v>2020</v>
      </c>
      <c r="G1824">
        <v>0.76736111111111116</v>
      </c>
      <c r="H1824">
        <v>0.82986111111111116</v>
      </c>
      <c r="I1824">
        <v>88</v>
      </c>
      <c r="J1824">
        <v>0</v>
      </c>
      <c r="K1824">
        <v>88</v>
      </c>
      <c r="L1824">
        <v>0</v>
      </c>
      <c r="M1824" s="1" t="e">
        <f>VLOOKUP(Tabla18[[#This Row],[COD]],Circuitos[],2,0)</f>
        <v>#N/A</v>
      </c>
    </row>
    <row r="1825" spans="1:13">
      <c r="A1825" s="9" t="str">
        <f>Tabla18[[#This Row],[DIA]]&amp;"-"&amp;Tabla18[[#This Row],[NUM]]</f>
        <v>45879-2026</v>
      </c>
      <c r="B1825">
        <v>45879</v>
      </c>
      <c r="C1825" t="s">
        <v>147</v>
      </c>
      <c r="D1825" t="s">
        <v>180</v>
      </c>
      <c r="E1825" t="s">
        <v>181</v>
      </c>
      <c r="F1825">
        <v>2026</v>
      </c>
      <c r="G1825">
        <v>0.89236111111111116</v>
      </c>
      <c r="H1825">
        <v>0.95486111111111116</v>
      </c>
      <c r="I1825">
        <v>22</v>
      </c>
      <c r="J1825">
        <v>0</v>
      </c>
      <c r="K1825">
        <v>22</v>
      </c>
      <c r="L1825">
        <v>0</v>
      </c>
      <c r="M1825" s="1" t="e">
        <f>VLOOKUP(Tabla18[[#This Row],[COD]],Circuitos[],2,0)</f>
        <v>#N/A</v>
      </c>
    </row>
    <row r="1826" spans="1:13">
      <c r="A1826" s="9" t="str">
        <f>Tabla18[[#This Row],[DIA]]&amp;"-"&amp;Tabla18[[#This Row],[NUM]]</f>
        <v>45879-1855</v>
      </c>
      <c r="B1826">
        <v>45879</v>
      </c>
      <c r="C1826" t="s">
        <v>147</v>
      </c>
      <c r="D1826" t="s">
        <v>36</v>
      </c>
      <c r="E1826" t="s">
        <v>181</v>
      </c>
      <c r="F1826">
        <v>1855</v>
      </c>
      <c r="G1826">
        <v>0.59722222222222221</v>
      </c>
      <c r="H1826">
        <v>0.71180555555555558</v>
      </c>
      <c r="I1826">
        <v>16</v>
      </c>
      <c r="J1826">
        <v>2</v>
      </c>
      <c r="K1826">
        <v>14</v>
      </c>
      <c r="L1826">
        <v>12.5</v>
      </c>
      <c r="M1826" s="1" t="e">
        <f>VLOOKUP(Tabla18[[#This Row],[COD]],Circuitos[],2,0)</f>
        <v>#N/A</v>
      </c>
    </row>
    <row r="1827" spans="1:13">
      <c r="A1827" s="9" t="str">
        <f>Tabla18[[#This Row],[DIA]]&amp;"-"&amp;Tabla18[[#This Row],[NUM]]</f>
        <v>45879-1317</v>
      </c>
      <c r="B1827">
        <v>45879</v>
      </c>
      <c r="C1827" t="s">
        <v>147</v>
      </c>
      <c r="D1827" t="s">
        <v>37</v>
      </c>
      <c r="E1827" t="s">
        <v>181</v>
      </c>
      <c r="F1827">
        <v>1317</v>
      </c>
      <c r="G1827">
        <v>0.58680555555555558</v>
      </c>
      <c r="H1827">
        <v>0.72569444444444442</v>
      </c>
      <c r="I1827">
        <v>20</v>
      </c>
      <c r="J1827">
        <v>0</v>
      </c>
      <c r="K1827">
        <v>20</v>
      </c>
      <c r="L1827">
        <v>0</v>
      </c>
      <c r="M1827" s="1" t="e">
        <f>VLOOKUP(Tabla18[[#This Row],[COD]],Circuitos[],2,0)</f>
        <v>#N/A</v>
      </c>
    </row>
    <row r="1828" spans="1:13">
      <c r="A1828" s="9" t="str">
        <f>Tabla18[[#This Row],[DIA]]&amp;"-"&amp;Tabla18[[#This Row],[NUM]]</f>
        <v>45879-1859</v>
      </c>
      <c r="B1828">
        <v>45879</v>
      </c>
      <c r="C1828" t="s">
        <v>147</v>
      </c>
      <c r="D1828" t="s">
        <v>13</v>
      </c>
      <c r="E1828" t="s">
        <v>181</v>
      </c>
      <c r="F1828">
        <v>1859</v>
      </c>
      <c r="G1828">
        <v>0.55208333333333337</v>
      </c>
      <c r="H1828">
        <v>0.70138888888888884</v>
      </c>
      <c r="I1828">
        <v>30</v>
      </c>
      <c r="J1828">
        <v>4</v>
      </c>
      <c r="K1828">
        <v>26</v>
      </c>
      <c r="L1828">
        <v>13.333333333333334</v>
      </c>
      <c r="M1828" s="1" t="e">
        <f>VLOOKUP(Tabla18[[#This Row],[COD]],Circuitos[],2,0)</f>
        <v>#N/A</v>
      </c>
    </row>
    <row r="1829" spans="1:13">
      <c r="A1829" s="9" t="str">
        <f>Tabla18[[#This Row],[DIA]]&amp;"-"&amp;Tabla18[[#This Row],[NUM]]</f>
        <v>45879-1313</v>
      </c>
      <c r="B1829">
        <v>45879</v>
      </c>
      <c r="C1829" t="s">
        <v>147</v>
      </c>
      <c r="D1829" t="s">
        <v>22</v>
      </c>
      <c r="E1829" t="s">
        <v>181</v>
      </c>
      <c r="F1829">
        <v>1313</v>
      </c>
      <c r="G1829">
        <v>0.59375</v>
      </c>
      <c r="H1829">
        <v>0.72569444444444442</v>
      </c>
      <c r="I1829">
        <v>12</v>
      </c>
      <c r="J1829">
        <v>0</v>
      </c>
      <c r="K1829">
        <v>12</v>
      </c>
      <c r="L1829">
        <v>0</v>
      </c>
      <c r="M1829" s="1" t="e">
        <f>VLOOKUP(Tabla18[[#This Row],[COD]],Circuitos[],2,0)</f>
        <v>#N/A</v>
      </c>
    </row>
    <row r="1830" spans="1:13">
      <c r="A1830" s="9" t="str">
        <f>Tabla18[[#This Row],[DIA]]&amp;"-"&amp;Tabla18[[#This Row],[NUM]]</f>
        <v>45879-871</v>
      </c>
      <c r="B1830">
        <v>45879</v>
      </c>
      <c r="C1830" t="s">
        <v>13</v>
      </c>
      <c r="D1830" t="s">
        <v>223</v>
      </c>
      <c r="E1830" t="s">
        <v>250</v>
      </c>
      <c r="F1830">
        <v>871</v>
      </c>
      <c r="G1830">
        <v>0.48958333333333331</v>
      </c>
      <c r="H1830">
        <v>0.62152777777777779</v>
      </c>
      <c r="I1830">
        <v>45</v>
      </c>
      <c r="J1830">
        <v>3</v>
      </c>
      <c r="K1830">
        <v>42</v>
      </c>
      <c r="L1830">
        <v>6.666666666666667</v>
      </c>
      <c r="M1830" s="1" t="e">
        <f>VLOOKUP(Tabla18[[#This Row],[COD]],Circuitos[],2,0)</f>
        <v>#N/A</v>
      </c>
    </row>
    <row r="1831" spans="1:13">
      <c r="A1831" s="9" t="str">
        <f>Tabla18[[#This Row],[DIA]]&amp;"-"&amp;Tabla18[[#This Row],[NUM]]</f>
        <v>45879-695</v>
      </c>
      <c r="B1831">
        <v>45879</v>
      </c>
      <c r="C1831" t="s">
        <v>13</v>
      </c>
      <c r="D1831" t="s">
        <v>232</v>
      </c>
      <c r="E1831" t="s">
        <v>250</v>
      </c>
      <c r="F1831">
        <v>695</v>
      </c>
      <c r="G1831">
        <v>0.60763888888888884</v>
      </c>
      <c r="H1831">
        <v>0.71875</v>
      </c>
      <c r="I1831">
        <v>40</v>
      </c>
      <c r="J1831">
        <v>0</v>
      </c>
      <c r="K1831">
        <v>40</v>
      </c>
      <c r="L1831">
        <v>0</v>
      </c>
      <c r="M1831" s="1" t="e">
        <f>VLOOKUP(Tabla18[[#This Row],[COD]],Circuitos[],2,0)</f>
        <v>#N/A</v>
      </c>
    </row>
    <row r="1832" spans="1:13">
      <c r="A1832" s="9" t="str">
        <f>Tabla18[[#This Row],[DIA]]&amp;"-"&amp;Tabla18[[#This Row],[NUM]]</f>
        <v>45879-59</v>
      </c>
      <c r="B1832">
        <v>45879</v>
      </c>
      <c r="C1832" t="s">
        <v>13</v>
      </c>
      <c r="D1832" t="s">
        <v>252</v>
      </c>
      <c r="E1832" t="s">
        <v>272</v>
      </c>
      <c r="F1832">
        <v>59</v>
      </c>
      <c r="G1832">
        <v>0.24305555555555555</v>
      </c>
      <c r="H1832">
        <v>0.34375</v>
      </c>
      <c r="I1832">
        <v>26</v>
      </c>
      <c r="J1832">
        <v>0</v>
      </c>
      <c r="K1832">
        <v>26</v>
      </c>
      <c r="L1832">
        <v>0</v>
      </c>
      <c r="M1832" s="1" t="e">
        <f>VLOOKUP(Tabla18[[#This Row],[COD]],Circuitos[],2,0)</f>
        <v>#N/A</v>
      </c>
    </row>
    <row r="1833" spans="1:13">
      <c r="A1833" s="9" t="str">
        <f>Tabla18[[#This Row],[DIA]]&amp;"-"&amp;Tabla18[[#This Row],[NUM]]</f>
        <v>45879-1858</v>
      </c>
      <c r="B1833">
        <v>45879</v>
      </c>
      <c r="C1833" t="s">
        <v>13</v>
      </c>
      <c r="D1833" t="s">
        <v>147</v>
      </c>
      <c r="E1833" t="s">
        <v>181</v>
      </c>
      <c r="F1833">
        <v>1858</v>
      </c>
      <c r="G1833">
        <v>0.49652777777777779</v>
      </c>
      <c r="H1833">
        <v>0.71527777777777779</v>
      </c>
      <c r="I1833">
        <v>40</v>
      </c>
      <c r="J1833">
        <v>0</v>
      </c>
      <c r="K1833">
        <v>40</v>
      </c>
      <c r="L1833">
        <v>0</v>
      </c>
      <c r="M1833" s="1" t="e">
        <f>VLOOKUP(Tabla18[[#This Row],[COD]],Circuitos[],2,0)</f>
        <v>#N/A</v>
      </c>
    </row>
    <row r="1834" spans="1:13">
      <c r="A1834" s="9" t="str">
        <f>Tabla18[[#This Row],[DIA]]&amp;"-"&amp;Tabla18[[#This Row],[NUM]]</f>
        <v>45879-1358</v>
      </c>
      <c r="B1834">
        <v>45879</v>
      </c>
      <c r="C1834" t="s">
        <v>13</v>
      </c>
      <c r="D1834" t="s">
        <v>147</v>
      </c>
      <c r="E1834" t="s">
        <v>181</v>
      </c>
      <c r="F1834">
        <v>1358</v>
      </c>
      <c r="G1834">
        <v>0.61458333333333337</v>
      </c>
      <c r="H1834">
        <v>0.83333333333333337</v>
      </c>
      <c r="I1834">
        <v>27</v>
      </c>
      <c r="J1834">
        <v>2</v>
      </c>
      <c r="K1834">
        <v>25</v>
      </c>
      <c r="L1834">
        <v>7.4074074074074074</v>
      </c>
      <c r="M1834" s="1" t="e">
        <f>VLOOKUP(Tabla18[[#This Row],[COD]],Circuitos[],2,0)</f>
        <v>#N/A</v>
      </c>
    </row>
    <row r="1835" spans="1:13">
      <c r="A1835" s="9" t="str">
        <f>Tabla18[[#This Row],[DIA]]&amp;"-"&amp;Tabla18[[#This Row],[NUM]]</f>
        <v>45879-5113</v>
      </c>
      <c r="B1835">
        <v>45879</v>
      </c>
      <c r="C1835" t="s">
        <v>13</v>
      </c>
      <c r="D1835" t="s">
        <v>424</v>
      </c>
      <c r="E1835" t="s">
        <v>549</v>
      </c>
      <c r="F1835">
        <v>5113</v>
      </c>
      <c r="G1835">
        <v>0.33333333333333331</v>
      </c>
      <c r="H1835">
        <v>0.40972222222222221</v>
      </c>
      <c r="I1835">
        <v>189</v>
      </c>
      <c r="J1835">
        <v>54</v>
      </c>
      <c r="K1835">
        <v>135</v>
      </c>
      <c r="L1835">
        <v>28.571428571428573</v>
      </c>
      <c r="M1835" s="1" t="str">
        <f>VLOOKUP(Tabla18[[#This Row],[COD]],Circuitos[],2,0)</f>
        <v>Alsacia, Selva Negra y el Rin / Bellezas de Suiza</v>
      </c>
    </row>
    <row r="1836" spans="1:13">
      <c r="A1836" s="9" t="str">
        <f>Tabla18[[#This Row],[DIA]]&amp;"-"&amp;Tabla18[[#This Row],[NUM]]</f>
        <v>45879-1801</v>
      </c>
      <c r="B1836">
        <v>45879</v>
      </c>
      <c r="C1836" t="s">
        <v>13</v>
      </c>
      <c r="D1836" t="s">
        <v>196</v>
      </c>
      <c r="E1836" t="s">
        <v>193</v>
      </c>
      <c r="F1836">
        <v>1801</v>
      </c>
      <c r="G1836">
        <v>0.4861111111111111</v>
      </c>
      <c r="H1836">
        <v>0.59027777777777779</v>
      </c>
      <c r="I1836">
        <v>20</v>
      </c>
      <c r="J1836">
        <v>0</v>
      </c>
      <c r="K1836">
        <v>20</v>
      </c>
      <c r="L1836">
        <v>0</v>
      </c>
      <c r="M1836" s="1" t="e">
        <f>VLOOKUP(Tabla18[[#This Row],[COD]],Circuitos[],2,0)</f>
        <v>#N/A</v>
      </c>
    </row>
    <row r="1837" spans="1:13">
      <c r="A1837" s="9" t="str">
        <f>Tabla18[[#This Row],[DIA]]&amp;"-"&amp;Tabla18[[#This Row],[NUM]]</f>
        <v>45879-416</v>
      </c>
      <c r="B1837">
        <v>45879</v>
      </c>
      <c r="C1837" t="s">
        <v>13</v>
      </c>
      <c r="D1837" t="s">
        <v>358</v>
      </c>
      <c r="E1837" t="s">
        <v>528</v>
      </c>
      <c r="F1837">
        <v>416</v>
      </c>
      <c r="G1837">
        <v>0.51736111111111116</v>
      </c>
      <c r="H1837">
        <v>0.71875</v>
      </c>
      <c r="I1837">
        <v>36</v>
      </c>
      <c r="J1837">
        <v>0</v>
      </c>
      <c r="K1837">
        <v>36</v>
      </c>
      <c r="L1837">
        <v>0</v>
      </c>
      <c r="M1837" s="1" t="e">
        <f>VLOOKUP(Tabla18[[#This Row],[COD]],Circuitos[],2,0)</f>
        <v>#N/A</v>
      </c>
    </row>
    <row r="1838" spans="1:13">
      <c r="A1838" s="9" t="str">
        <f>Tabla18[[#This Row],[DIA]]&amp;"-"&amp;Tabla18[[#This Row],[NUM]]</f>
        <v>45879-809</v>
      </c>
      <c r="B1838">
        <v>45879</v>
      </c>
      <c r="C1838" t="s">
        <v>13</v>
      </c>
      <c r="D1838" t="s">
        <v>236</v>
      </c>
      <c r="E1838" t="s">
        <v>250</v>
      </c>
      <c r="F1838">
        <v>809</v>
      </c>
      <c r="G1838">
        <v>0.49652777777777779</v>
      </c>
      <c r="H1838">
        <v>0.61805555555555558</v>
      </c>
      <c r="I1838">
        <v>45</v>
      </c>
      <c r="J1838">
        <v>45</v>
      </c>
      <c r="K1838">
        <v>0</v>
      </c>
      <c r="L1838">
        <v>100</v>
      </c>
      <c r="M1838" s="1" t="e">
        <f>VLOOKUP(Tabla18[[#This Row],[COD]],Circuitos[],2,0)</f>
        <v>#N/A</v>
      </c>
    </row>
    <row r="1839" spans="1:13">
      <c r="A1839" s="9" t="str">
        <f>Tabla18[[#This Row],[DIA]]&amp;"-"&amp;Tabla18[[#This Row],[NUM]]</f>
        <v>45879-5117</v>
      </c>
      <c r="B1839">
        <v>45879</v>
      </c>
      <c r="C1839" t="s">
        <v>13</v>
      </c>
      <c r="D1839" t="s">
        <v>301</v>
      </c>
      <c r="E1839" t="s">
        <v>549</v>
      </c>
      <c r="F1839">
        <v>5117</v>
      </c>
      <c r="G1839">
        <v>0.54861111111111116</v>
      </c>
      <c r="H1839">
        <v>0.75</v>
      </c>
      <c r="I1839">
        <v>189</v>
      </c>
      <c r="J1839">
        <v>57</v>
      </c>
      <c r="K1839">
        <v>132</v>
      </c>
      <c r="L1839">
        <v>30.158730158730158</v>
      </c>
      <c r="M1839" s="1" t="str">
        <f>VLOOKUP(Tabla18[[#This Row],[COD]],Circuitos[],2,0)</f>
        <v>Joyas del Báltico II / Bellezas del Báltico II</v>
      </c>
    </row>
    <row r="1840" spans="1:13">
      <c r="A1840" s="9" t="str">
        <f>Tabla18[[#This Row],[DIA]]&amp;"-"&amp;Tabla18[[#This Row],[NUM]]</f>
        <v>45879-434</v>
      </c>
      <c r="B1840">
        <v>45879</v>
      </c>
      <c r="C1840" t="s">
        <v>13</v>
      </c>
      <c r="D1840" t="s">
        <v>394</v>
      </c>
      <c r="E1840" t="s">
        <v>395</v>
      </c>
      <c r="F1840">
        <v>434</v>
      </c>
      <c r="G1840">
        <v>0.64583333333333337</v>
      </c>
      <c r="H1840">
        <v>0.79513888888888884</v>
      </c>
      <c r="I1840">
        <v>35</v>
      </c>
      <c r="J1840">
        <v>15</v>
      </c>
      <c r="K1840">
        <v>20</v>
      </c>
      <c r="L1840">
        <v>42.857142857142854</v>
      </c>
      <c r="M1840" s="1" t="e">
        <f>VLOOKUP(Tabla18[[#This Row],[COD]],Circuitos[],2,0)</f>
        <v>#N/A</v>
      </c>
    </row>
    <row r="1841" spans="1:13">
      <c r="A1841" s="9" t="str">
        <f>Tabla18[[#This Row],[DIA]]&amp;"-"&amp;Tabla18[[#This Row],[NUM]]</f>
        <v>45879-5114</v>
      </c>
      <c r="B1841">
        <v>45879</v>
      </c>
      <c r="C1841" t="s">
        <v>424</v>
      </c>
      <c r="D1841" t="s">
        <v>13</v>
      </c>
      <c r="E1841" t="s">
        <v>549</v>
      </c>
      <c r="F1841">
        <v>5114</v>
      </c>
      <c r="G1841">
        <v>0.44444444444444442</v>
      </c>
      <c r="H1841">
        <v>0.51388888888888884</v>
      </c>
      <c r="I1841">
        <v>189</v>
      </c>
      <c r="J1841">
        <v>80</v>
      </c>
      <c r="K1841">
        <v>109</v>
      </c>
      <c r="L1841">
        <v>42.328042328042329</v>
      </c>
      <c r="M1841" s="1" t="e">
        <f>VLOOKUP(Tabla18[[#This Row],[COD]],Circuitos[],2,0)</f>
        <v>#N/A</v>
      </c>
    </row>
    <row r="1842" spans="1:13">
      <c r="A1842" s="9" t="str">
        <f>Tabla18[[#This Row],[DIA]]&amp;"-"&amp;Tabla18[[#This Row],[NUM]]</f>
        <v>45879-1804</v>
      </c>
      <c r="B1842">
        <v>45879</v>
      </c>
      <c r="C1842" t="s">
        <v>196</v>
      </c>
      <c r="D1842" t="s">
        <v>13</v>
      </c>
      <c r="E1842" t="s">
        <v>193</v>
      </c>
      <c r="F1842">
        <v>1804</v>
      </c>
      <c r="G1842">
        <v>0.61805555555555558</v>
      </c>
      <c r="H1842">
        <v>0.73263888888888884</v>
      </c>
      <c r="I1842">
        <v>20</v>
      </c>
      <c r="J1842">
        <v>0</v>
      </c>
      <c r="K1842">
        <v>20</v>
      </c>
      <c r="L1842">
        <v>0</v>
      </c>
      <c r="M1842" s="1" t="e">
        <f>VLOOKUP(Tabla18[[#This Row],[COD]],Circuitos[],2,0)</f>
        <v>#N/A</v>
      </c>
    </row>
    <row r="1843" spans="1:13">
      <c r="A1843" s="9" t="str">
        <f>Tabla18[[#This Row],[DIA]]&amp;"-"&amp;Tabla18[[#This Row],[NUM]]</f>
        <v>45879-572</v>
      </c>
      <c r="B1843">
        <v>45879</v>
      </c>
      <c r="C1843" t="s">
        <v>346</v>
      </c>
      <c r="D1843" t="s">
        <v>13</v>
      </c>
      <c r="E1843" t="s">
        <v>250</v>
      </c>
      <c r="F1843">
        <v>572</v>
      </c>
      <c r="G1843">
        <v>0.53125</v>
      </c>
      <c r="H1843">
        <v>0.61805555555555558</v>
      </c>
      <c r="I1843">
        <v>30</v>
      </c>
      <c r="J1843">
        <v>0</v>
      </c>
      <c r="K1843">
        <v>30</v>
      </c>
      <c r="L1843">
        <v>0</v>
      </c>
      <c r="M1843" s="1" t="e">
        <f>VLOOKUP(Tabla18[[#This Row],[COD]],Circuitos[],2,0)</f>
        <v>#N/A</v>
      </c>
    </row>
    <row r="1844" spans="1:13">
      <c r="A1844" s="9" t="str">
        <f>Tabla18[[#This Row],[DIA]]&amp;"-"&amp;Tabla18[[#This Row],[NUM]]</f>
        <v>45879-415</v>
      </c>
      <c r="B1844">
        <v>45879</v>
      </c>
      <c r="C1844" t="s">
        <v>358</v>
      </c>
      <c r="D1844" t="s">
        <v>13</v>
      </c>
      <c r="E1844" t="s">
        <v>528</v>
      </c>
      <c r="F1844">
        <v>415</v>
      </c>
      <c r="G1844">
        <v>0.34722222222222221</v>
      </c>
      <c r="H1844">
        <v>0.47569444444444442</v>
      </c>
      <c r="I1844">
        <v>36</v>
      </c>
      <c r="J1844">
        <v>2</v>
      </c>
      <c r="K1844">
        <v>34</v>
      </c>
      <c r="L1844">
        <v>5.5555555555555554</v>
      </c>
      <c r="M1844" s="1" t="e">
        <f>VLOOKUP(Tabla18[[#This Row],[COD]],Circuitos[],2,0)</f>
        <v>#N/A</v>
      </c>
    </row>
    <row r="1845" spans="1:13">
      <c r="A1845" s="9" t="str">
        <f>Tabla18[[#This Row],[DIA]]&amp;"-"&amp;Tabla18[[#This Row],[NUM]]</f>
        <v>45879-788</v>
      </c>
      <c r="B1845">
        <v>45879</v>
      </c>
      <c r="C1845" t="s">
        <v>358</v>
      </c>
      <c r="D1845" t="s">
        <v>13</v>
      </c>
      <c r="E1845" t="s">
        <v>278</v>
      </c>
      <c r="F1845">
        <v>788</v>
      </c>
      <c r="G1845">
        <v>0.83333333333333337</v>
      </c>
      <c r="H1845">
        <v>0.98611111111111116</v>
      </c>
      <c r="I1845">
        <v>45</v>
      </c>
      <c r="J1845">
        <v>7</v>
      </c>
      <c r="K1845">
        <v>38</v>
      </c>
      <c r="L1845">
        <v>15.555555555555555</v>
      </c>
      <c r="M1845" s="1" t="e">
        <f>VLOOKUP(Tabla18[[#This Row],[COD]],Circuitos[],2,0)</f>
        <v>#N/A</v>
      </c>
    </row>
    <row r="1846" spans="1:13">
      <c r="A1846" s="9" t="str">
        <f>Tabla18[[#This Row],[DIA]]&amp;"-"&amp;Tabla18[[#This Row],[NUM]]</f>
        <v>45879-808</v>
      </c>
      <c r="B1846">
        <v>45879</v>
      </c>
      <c r="C1846" t="s">
        <v>236</v>
      </c>
      <c r="D1846" t="s">
        <v>13</v>
      </c>
      <c r="E1846" t="s">
        <v>250</v>
      </c>
      <c r="F1846">
        <v>808</v>
      </c>
      <c r="G1846">
        <v>0.51736111111111116</v>
      </c>
      <c r="H1846">
        <v>0.64930555555555558</v>
      </c>
      <c r="I1846">
        <v>45</v>
      </c>
      <c r="J1846">
        <v>0</v>
      </c>
      <c r="K1846">
        <v>45</v>
      </c>
      <c r="L1846">
        <v>0</v>
      </c>
      <c r="M1846" s="1" t="e">
        <f>VLOOKUP(Tabla18[[#This Row],[COD]],Circuitos[],2,0)</f>
        <v>#N/A</v>
      </c>
    </row>
    <row r="1847" spans="1:13">
      <c r="A1847" s="9" t="str">
        <f>Tabla18[[#This Row],[DIA]]&amp;"-"&amp;Tabla18[[#This Row],[NUM]]</f>
        <v>45879-585</v>
      </c>
      <c r="B1847">
        <v>45879</v>
      </c>
      <c r="C1847" t="s">
        <v>336</v>
      </c>
      <c r="D1847" t="s">
        <v>252</v>
      </c>
      <c r="E1847" t="s">
        <v>272</v>
      </c>
      <c r="F1847">
        <v>585</v>
      </c>
      <c r="G1847">
        <v>0.47916666666666669</v>
      </c>
      <c r="H1847">
        <v>0.53819444444444442</v>
      </c>
      <c r="I1847">
        <v>38</v>
      </c>
      <c r="J1847">
        <v>0</v>
      </c>
      <c r="K1847">
        <v>38</v>
      </c>
      <c r="L1847">
        <v>0</v>
      </c>
      <c r="M1847" s="1" t="e">
        <f>VLOOKUP(Tabla18[[#This Row],[COD]],Circuitos[],2,0)</f>
        <v>#N/A</v>
      </c>
    </row>
    <row r="1848" spans="1:13">
      <c r="A1848" s="9" t="str">
        <f>Tabla18[[#This Row],[DIA]]&amp;"-"&amp;Tabla18[[#This Row],[NUM]]</f>
        <v>45879-5118</v>
      </c>
      <c r="B1848">
        <v>45879</v>
      </c>
      <c r="C1848" t="s">
        <v>301</v>
      </c>
      <c r="D1848" t="s">
        <v>13</v>
      </c>
      <c r="E1848" t="s">
        <v>549</v>
      </c>
      <c r="F1848">
        <v>5118</v>
      </c>
      <c r="G1848">
        <v>0.78472222222222221</v>
      </c>
      <c r="H1848">
        <v>0.90277777777777779</v>
      </c>
      <c r="I1848">
        <v>189</v>
      </c>
      <c r="J1848">
        <v>62</v>
      </c>
      <c r="K1848">
        <v>127</v>
      </c>
      <c r="L1848">
        <v>32.804232804232804</v>
      </c>
      <c r="M1848" s="1" t="e">
        <f>VLOOKUP(Tabla18[[#This Row],[COD]],Circuitos[],2,0)</f>
        <v>#N/A</v>
      </c>
    </row>
    <row r="1849" spans="1:13">
      <c r="A1849" s="9" t="str">
        <f>Tabla18[[#This Row],[DIA]]&amp;"-"&amp;Tabla18[[#This Row],[NUM]]</f>
        <v>45879-1302</v>
      </c>
      <c r="B1849">
        <v>45879</v>
      </c>
      <c r="C1849" t="s">
        <v>22</v>
      </c>
      <c r="D1849" t="s">
        <v>147</v>
      </c>
      <c r="E1849" t="s">
        <v>181</v>
      </c>
      <c r="F1849">
        <v>1302</v>
      </c>
      <c r="G1849">
        <v>0.4826388888888889</v>
      </c>
      <c r="H1849">
        <v>0.69097222222222221</v>
      </c>
      <c r="I1849">
        <v>22</v>
      </c>
      <c r="J1849">
        <v>0</v>
      </c>
      <c r="K1849">
        <v>22</v>
      </c>
      <c r="L1849">
        <v>0</v>
      </c>
      <c r="M1849" s="1" t="e">
        <f>VLOOKUP(Tabla18[[#This Row],[COD]],Circuitos[],2,0)</f>
        <v>#N/A</v>
      </c>
    </row>
    <row r="1850" spans="1:13">
      <c r="A1850" s="9" t="str">
        <f>Tabla18[[#This Row],[DIA]]&amp;"-"&amp;Tabla18[[#This Row],[NUM]]</f>
        <v>45879-437</v>
      </c>
      <c r="B1850">
        <v>45879</v>
      </c>
      <c r="C1850" t="s">
        <v>394</v>
      </c>
      <c r="D1850" t="s">
        <v>36</v>
      </c>
      <c r="E1850" t="s">
        <v>395</v>
      </c>
      <c r="F1850">
        <v>437</v>
      </c>
      <c r="G1850">
        <v>0.3888888888888889</v>
      </c>
      <c r="H1850">
        <v>0.52083333333333337</v>
      </c>
      <c r="I1850">
        <v>12</v>
      </c>
      <c r="J1850">
        <v>0</v>
      </c>
      <c r="K1850">
        <v>12</v>
      </c>
      <c r="L1850">
        <v>0</v>
      </c>
      <c r="M1850" s="1" t="e">
        <f>VLOOKUP(Tabla18[[#This Row],[COD]],Circuitos[],2,0)</f>
        <v>#N/A</v>
      </c>
    </row>
    <row r="1851" spans="1:13">
      <c r="A1851" s="9" t="str">
        <f>Tabla18[[#This Row],[DIA]]&amp;"-"&amp;Tabla18[[#This Row],[NUM]]</f>
        <v>45879-433</v>
      </c>
      <c r="B1851">
        <v>45879</v>
      </c>
      <c r="C1851" t="s">
        <v>394</v>
      </c>
      <c r="D1851" t="s">
        <v>13</v>
      </c>
      <c r="E1851" t="s">
        <v>395</v>
      </c>
      <c r="F1851">
        <v>433</v>
      </c>
      <c r="G1851">
        <v>0.44444444444444442</v>
      </c>
      <c r="H1851">
        <v>0.60763888888888884</v>
      </c>
      <c r="I1851">
        <v>35</v>
      </c>
      <c r="J1851">
        <v>7</v>
      </c>
      <c r="K1851">
        <v>28</v>
      </c>
      <c r="L1851">
        <v>20</v>
      </c>
      <c r="M1851" s="1" t="e">
        <f>VLOOKUP(Tabla18[[#This Row],[COD]],Circuitos[],2,0)</f>
        <v>#N/A</v>
      </c>
    </row>
    <row r="1852" spans="1:13">
      <c r="A1852" s="9" t="str">
        <f>Tabla18[[#This Row],[DIA]]&amp;"-"&amp;Tabla18[[#This Row],[NUM]]</f>
        <v>45879-787</v>
      </c>
      <c r="B1852">
        <v>45879</v>
      </c>
      <c r="C1852" t="s">
        <v>24</v>
      </c>
      <c r="D1852" t="s">
        <v>358</v>
      </c>
      <c r="E1852" t="s">
        <v>278</v>
      </c>
      <c r="F1852">
        <v>787</v>
      </c>
      <c r="G1852">
        <v>0.63194444444444442</v>
      </c>
      <c r="H1852">
        <v>0.81944444444444442</v>
      </c>
      <c r="I1852">
        <v>45</v>
      </c>
      <c r="J1852">
        <v>13</v>
      </c>
      <c r="K1852">
        <v>32</v>
      </c>
      <c r="L1852">
        <v>28.888888888888889</v>
      </c>
      <c r="M1852" s="1" t="str">
        <f>VLOOKUP(Tabla18[[#This Row],[COD]],Circuitos[],2,0)</f>
        <v>Rumania, Transilvania, Cárpatos y Bucovina</v>
      </c>
    </row>
    <row r="1853" spans="1:13">
      <c r="A1853" s="9" t="str">
        <f>Tabla18[[#This Row],[DIA]]&amp;"-"&amp;Tabla18[[#This Row],[NUM]]</f>
        <v>45880-920</v>
      </c>
      <c r="B1853">
        <v>45880</v>
      </c>
      <c r="C1853" t="s">
        <v>185</v>
      </c>
      <c r="D1853" t="s">
        <v>13</v>
      </c>
      <c r="E1853" t="s">
        <v>186</v>
      </c>
      <c r="F1853">
        <v>920</v>
      </c>
      <c r="G1853">
        <v>0.63888888888888884</v>
      </c>
      <c r="H1853">
        <v>0.78125</v>
      </c>
      <c r="I1853">
        <v>30</v>
      </c>
      <c r="J1853">
        <v>0</v>
      </c>
      <c r="K1853">
        <v>30</v>
      </c>
      <c r="L1853">
        <v>0</v>
      </c>
      <c r="M1853" s="1" t="e">
        <f>VLOOKUP(Tabla18[[#This Row],[COD]],Circuitos[],2,0)</f>
        <v>#N/A</v>
      </c>
    </row>
    <row r="1854" spans="1:13">
      <c r="A1854" s="9" t="str">
        <f>Tabla18[[#This Row],[DIA]]&amp;"-"&amp;Tabla18[[#This Row],[NUM]]</f>
        <v>45880-1336</v>
      </c>
      <c r="B1854">
        <v>45880</v>
      </c>
      <c r="C1854" t="s">
        <v>36</v>
      </c>
      <c r="D1854" t="s">
        <v>183</v>
      </c>
      <c r="E1854" t="s">
        <v>174</v>
      </c>
      <c r="F1854">
        <v>1336</v>
      </c>
      <c r="G1854">
        <v>0.58680555555555558</v>
      </c>
      <c r="H1854">
        <v>0.82291666666666663</v>
      </c>
      <c r="I1854">
        <v>10</v>
      </c>
      <c r="J1854">
        <v>0</v>
      </c>
      <c r="K1854">
        <v>10</v>
      </c>
      <c r="L1854">
        <v>0</v>
      </c>
      <c r="M1854" s="1" t="str">
        <f>VLOOKUP(Tabla18[[#This Row],[COD]],Circuitos[],2,0)</f>
        <v>Programas de Egipto</v>
      </c>
    </row>
    <row r="1855" spans="1:13">
      <c r="A1855" s="9" t="str">
        <f>Tabla18[[#This Row],[DIA]]&amp;"-"&amp;Tabla18[[#This Row],[NUM]]</f>
        <v>45880-1806</v>
      </c>
      <c r="B1855">
        <v>45880</v>
      </c>
      <c r="C1855" t="s">
        <v>188</v>
      </c>
      <c r="D1855" t="s">
        <v>13</v>
      </c>
      <c r="E1855" t="s">
        <v>250</v>
      </c>
      <c r="F1855">
        <v>1806</v>
      </c>
      <c r="G1855">
        <v>0.82638888888888884</v>
      </c>
      <c r="H1855">
        <v>0.95833333333333337</v>
      </c>
      <c r="I1855">
        <v>40</v>
      </c>
      <c r="J1855">
        <v>0</v>
      </c>
      <c r="K1855">
        <v>40</v>
      </c>
      <c r="L1855">
        <v>0</v>
      </c>
      <c r="M1855" s="1" t="e">
        <f>VLOOKUP(Tabla18[[#This Row],[COD]],Circuitos[],2,0)</f>
        <v>#N/A</v>
      </c>
    </row>
    <row r="1856" spans="1:13">
      <c r="A1856" s="9" t="str">
        <f>Tabla18[[#This Row],[DIA]]&amp;"-"&amp;Tabla18[[#This Row],[NUM]]</f>
        <v>45880-5116</v>
      </c>
      <c r="B1856">
        <v>45880</v>
      </c>
      <c r="C1856" t="s">
        <v>199</v>
      </c>
      <c r="D1856" t="s">
        <v>13</v>
      </c>
      <c r="E1856" t="s">
        <v>549</v>
      </c>
      <c r="F1856">
        <v>5116</v>
      </c>
      <c r="G1856">
        <v>0.49305555555555558</v>
      </c>
      <c r="H1856">
        <v>0.62152777777777779</v>
      </c>
      <c r="I1856">
        <v>189</v>
      </c>
      <c r="J1856">
        <v>70</v>
      </c>
      <c r="K1856">
        <v>119</v>
      </c>
      <c r="L1856">
        <v>37.037037037037038</v>
      </c>
      <c r="M1856" s="1" t="e">
        <f>VLOOKUP(Tabla18[[#This Row],[COD]],Circuitos[],2,0)</f>
        <v>#N/A</v>
      </c>
    </row>
    <row r="1857" spans="1:13">
      <c r="A1857" s="9" t="str">
        <f>Tabla18[[#This Row],[DIA]]&amp;"-"&amp;Tabla18[[#This Row],[NUM]]</f>
        <v>45880-614</v>
      </c>
      <c r="B1857">
        <v>45880</v>
      </c>
      <c r="C1857" t="s">
        <v>37</v>
      </c>
      <c r="D1857" t="s">
        <v>266</v>
      </c>
      <c r="E1857" t="s">
        <v>558</v>
      </c>
      <c r="F1857">
        <v>614</v>
      </c>
      <c r="G1857">
        <v>0.62152777777777779</v>
      </c>
      <c r="H1857">
        <v>0.71875</v>
      </c>
      <c r="I1857">
        <v>40</v>
      </c>
      <c r="J1857">
        <v>0</v>
      </c>
      <c r="K1857">
        <v>40</v>
      </c>
      <c r="L1857">
        <v>0</v>
      </c>
      <c r="M1857" s="1" t="str">
        <f>VLOOKUP(Tabla18[[#This Row],[COD]],Circuitos[],2,0)</f>
        <v>Todo Eslovenia, Austria y Costa Italiana</v>
      </c>
    </row>
    <row r="1858" spans="1:13">
      <c r="A1858" s="9" t="str">
        <f>Tabla18[[#This Row],[DIA]]&amp;"-"&amp;Tabla18[[#This Row],[NUM]]</f>
        <v>45880-2722</v>
      </c>
      <c r="B1858">
        <v>45880</v>
      </c>
      <c r="C1858" t="s">
        <v>37</v>
      </c>
      <c r="D1858" t="s">
        <v>183</v>
      </c>
      <c r="E1858" t="s">
        <v>561</v>
      </c>
      <c r="F1858">
        <v>2722</v>
      </c>
      <c r="G1858">
        <v>0.67013888888888884</v>
      </c>
      <c r="H1858">
        <v>0.93055555555555558</v>
      </c>
      <c r="I1858">
        <v>10</v>
      </c>
      <c r="J1858">
        <v>0</v>
      </c>
      <c r="K1858">
        <v>10</v>
      </c>
      <c r="L1858">
        <v>0</v>
      </c>
      <c r="M1858" s="1" t="str">
        <f>VLOOKUP(Tabla18[[#This Row],[COD]],Circuitos[],2,0)</f>
        <v>Programas de Egipto</v>
      </c>
    </row>
    <row r="1859" spans="1:13">
      <c r="A1859" s="9" t="str">
        <f>Tabla18[[#This Row],[DIA]]&amp;"-"&amp;Tabla18[[#This Row],[NUM]]</f>
        <v>45880-1335</v>
      </c>
      <c r="B1859">
        <v>45880</v>
      </c>
      <c r="C1859" t="s">
        <v>173</v>
      </c>
      <c r="D1859" t="s">
        <v>36</v>
      </c>
      <c r="E1859" t="s">
        <v>174</v>
      </c>
      <c r="F1859">
        <v>1335</v>
      </c>
      <c r="G1859">
        <v>0.40277777777777779</v>
      </c>
      <c r="H1859">
        <v>0.54513888888888884</v>
      </c>
      <c r="I1859">
        <v>10</v>
      </c>
      <c r="J1859">
        <v>0</v>
      </c>
      <c r="K1859">
        <v>10</v>
      </c>
      <c r="L1859">
        <v>0</v>
      </c>
      <c r="M1859" s="1" t="e">
        <f>VLOOKUP(Tabla18[[#This Row],[COD]],Circuitos[],2,0)</f>
        <v>#N/A</v>
      </c>
    </row>
    <row r="1860" spans="1:13">
      <c r="A1860" s="9" t="str">
        <f>Tabla18[[#This Row],[DIA]]&amp;"-"&amp;Tabla18[[#This Row],[NUM]]</f>
        <v>45880-2721</v>
      </c>
      <c r="B1860">
        <v>45880</v>
      </c>
      <c r="C1860" t="s">
        <v>173</v>
      </c>
      <c r="D1860" t="s">
        <v>37</v>
      </c>
      <c r="E1860" t="s">
        <v>561</v>
      </c>
      <c r="F1860">
        <v>2721</v>
      </c>
      <c r="G1860">
        <v>0.45833333333333331</v>
      </c>
      <c r="H1860">
        <v>0.62847222222222221</v>
      </c>
      <c r="I1860">
        <v>10</v>
      </c>
      <c r="J1860">
        <v>0</v>
      </c>
      <c r="K1860">
        <v>10</v>
      </c>
      <c r="L1860">
        <v>0</v>
      </c>
      <c r="M1860" s="1" t="e">
        <f>VLOOKUP(Tabla18[[#This Row],[COD]],Circuitos[],2,0)</f>
        <v>#N/A</v>
      </c>
    </row>
    <row r="1861" spans="1:13">
      <c r="A1861" s="9" t="str">
        <f>Tabla18[[#This Row],[DIA]]&amp;"-"&amp;Tabla18[[#This Row],[NUM]]</f>
        <v>45880-1002</v>
      </c>
      <c r="B1861">
        <v>45880</v>
      </c>
      <c r="C1861" t="s">
        <v>173</v>
      </c>
      <c r="D1861" t="s">
        <v>13</v>
      </c>
      <c r="E1861" t="s">
        <v>174</v>
      </c>
      <c r="F1861">
        <v>1002</v>
      </c>
      <c r="G1861">
        <v>0.3125</v>
      </c>
      <c r="H1861">
        <v>0.4861111111111111</v>
      </c>
      <c r="I1861">
        <v>20</v>
      </c>
      <c r="J1861">
        <v>0</v>
      </c>
      <c r="K1861">
        <v>20</v>
      </c>
      <c r="L1861">
        <v>0</v>
      </c>
      <c r="M1861" s="1" t="str">
        <f>VLOOKUP(Tabla18[[#This Row],[COD]],Circuitos[],2,0)</f>
        <v>Programas de Egipto</v>
      </c>
    </row>
    <row r="1862" spans="1:13">
      <c r="A1862" s="9" t="str">
        <f>Tabla18[[#This Row],[DIA]]&amp;"-"&amp;Tabla18[[#This Row],[NUM]]</f>
        <v>45880-2232</v>
      </c>
      <c r="B1862">
        <v>45880</v>
      </c>
      <c r="C1862" t="s">
        <v>147</v>
      </c>
      <c r="D1862" t="s">
        <v>180</v>
      </c>
      <c r="E1862" t="s">
        <v>181</v>
      </c>
      <c r="F1862">
        <v>2232</v>
      </c>
      <c r="G1862">
        <v>5.5555555555555552E-2</v>
      </c>
      <c r="H1862">
        <v>0.11805555555555555</v>
      </c>
      <c r="I1862">
        <v>26</v>
      </c>
      <c r="J1862">
        <v>0</v>
      </c>
      <c r="K1862">
        <v>26</v>
      </c>
      <c r="L1862">
        <v>0</v>
      </c>
      <c r="M1862" s="1" t="e">
        <f>VLOOKUP(Tabla18[[#This Row],[COD]],Circuitos[],2,0)</f>
        <v>#N/A</v>
      </c>
    </row>
    <row r="1863" spans="1:13">
      <c r="A1863" s="9" t="str">
        <f>Tabla18[[#This Row],[DIA]]&amp;"-"&amp;Tabla18[[#This Row],[NUM]]</f>
        <v>45880-162</v>
      </c>
      <c r="B1863">
        <v>45880</v>
      </c>
      <c r="C1863" t="s">
        <v>147</v>
      </c>
      <c r="D1863" t="s">
        <v>559</v>
      </c>
      <c r="E1863" t="s">
        <v>181</v>
      </c>
      <c r="F1863">
        <v>162</v>
      </c>
      <c r="G1863">
        <v>8.6805555555555552E-2</v>
      </c>
      <c r="H1863">
        <v>0.67361111111111116</v>
      </c>
      <c r="I1863">
        <v>27</v>
      </c>
      <c r="J1863">
        <v>2</v>
      </c>
      <c r="K1863">
        <v>25</v>
      </c>
      <c r="L1863">
        <v>7.4074074074074074</v>
      </c>
      <c r="M1863" s="1" t="e">
        <f>VLOOKUP(Tabla18[[#This Row],[COD]],Circuitos[],2,0)</f>
        <v>#N/A</v>
      </c>
    </row>
    <row r="1864" spans="1:13">
      <c r="A1864" s="9" t="str">
        <f>Tabla18[[#This Row],[DIA]]&amp;"-"&amp;Tabla18[[#This Row],[NUM]]</f>
        <v>45880-613</v>
      </c>
      <c r="B1864">
        <v>45880</v>
      </c>
      <c r="C1864" t="s">
        <v>266</v>
      </c>
      <c r="D1864" t="s">
        <v>24</v>
      </c>
      <c r="E1864" t="s">
        <v>558</v>
      </c>
      <c r="F1864">
        <v>613</v>
      </c>
      <c r="G1864">
        <v>0.41666666666666669</v>
      </c>
      <c r="H1864">
        <v>0.52430555555555558</v>
      </c>
      <c r="I1864">
        <v>40</v>
      </c>
      <c r="J1864">
        <v>6</v>
      </c>
      <c r="K1864">
        <v>34</v>
      </c>
      <c r="L1864">
        <v>15</v>
      </c>
      <c r="M1864" s="1" t="e">
        <f>VLOOKUP(Tabla18[[#This Row],[COD]],Circuitos[],2,0)</f>
        <v>#N/A</v>
      </c>
    </row>
    <row r="1865" spans="1:13">
      <c r="A1865" s="9" t="str">
        <f>Tabla18[[#This Row],[DIA]]&amp;"-"&amp;Tabla18[[#This Row],[NUM]]</f>
        <v>45880-921</v>
      </c>
      <c r="B1865">
        <v>45880</v>
      </c>
      <c r="C1865" t="s">
        <v>13</v>
      </c>
      <c r="D1865" t="s">
        <v>185</v>
      </c>
      <c r="E1865" t="s">
        <v>186</v>
      </c>
      <c r="F1865">
        <v>921</v>
      </c>
      <c r="G1865">
        <v>0.81597222222222221</v>
      </c>
      <c r="H1865">
        <v>2.0833333333333332E-2</v>
      </c>
      <c r="I1865">
        <v>30</v>
      </c>
      <c r="J1865">
        <v>0</v>
      </c>
      <c r="K1865">
        <v>30</v>
      </c>
      <c r="L1865">
        <v>0</v>
      </c>
      <c r="M1865" s="1" t="e">
        <f>VLOOKUP(Tabla18[[#This Row],[COD]],Circuitos[],2,0)</f>
        <v>#N/A</v>
      </c>
    </row>
    <row r="1866" spans="1:13">
      <c r="A1866" s="9" t="str">
        <f>Tabla18[[#This Row],[DIA]]&amp;"-"&amp;Tabla18[[#This Row],[NUM]]</f>
        <v>45880-1809</v>
      </c>
      <c r="B1866">
        <v>45880</v>
      </c>
      <c r="C1866" t="s">
        <v>13</v>
      </c>
      <c r="D1866" t="s">
        <v>188</v>
      </c>
      <c r="E1866" t="s">
        <v>250</v>
      </c>
      <c r="F1866">
        <v>1809</v>
      </c>
      <c r="G1866">
        <v>0.84027777777777779</v>
      </c>
      <c r="H1866">
        <v>0.96527777777777779</v>
      </c>
      <c r="I1866">
        <v>40</v>
      </c>
      <c r="J1866">
        <v>0</v>
      </c>
      <c r="K1866">
        <v>40</v>
      </c>
      <c r="L1866">
        <v>0</v>
      </c>
      <c r="M1866" s="1" t="e">
        <f>VLOOKUP(Tabla18[[#This Row],[COD]],Circuitos[],2,0)</f>
        <v>#N/A</v>
      </c>
    </row>
    <row r="1867" spans="1:13">
      <c r="A1867" s="9" t="str">
        <f>Tabla18[[#This Row],[DIA]]&amp;"-"&amp;Tabla18[[#This Row],[NUM]]</f>
        <v>45880-5115</v>
      </c>
      <c r="B1867">
        <v>45880</v>
      </c>
      <c r="C1867" t="s">
        <v>13</v>
      </c>
      <c r="D1867" t="s">
        <v>199</v>
      </c>
      <c r="E1867" t="s">
        <v>549</v>
      </c>
      <c r="F1867">
        <v>5115</v>
      </c>
      <c r="G1867">
        <v>0.33333333333333331</v>
      </c>
      <c r="H1867">
        <v>0.45833333333333331</v>
      </c>
      <c r="I1867">
        <v>189</v>
      </c>
      <c r="J1867">
        <v>18</v>
      </c>
      <c r="K1867">
        <v>171</v>
      </c>
      <c r="L1867">
        <v>9.5238095238095237</v>
      </c>
      <c r="M1867" s="1" t="str">
        <f>VLOOKUP(Tabla18[[#This Row],[COD]],Circuitos[],2,0)</f>
        <v>Noruega Fascinante II / Esencias de Noruega II</v>
      </c>
    </row>
    <row r="1868" spans="1:13">
      <c r="A1868" s="9" t="str">
        <f>Tabla18[[#This Row],[DIA]]&amp;"-"&amp;Tabla18[[#This Row],[NUM]]</f>
        <v>45880-1915</v>
      </c>
      <c r="B1868">
        <v>45880</v>
      </c>
      <c r="C1868" t="s">
        <v>13</v>
      </c>
      <c r="D1868" t="s">
        <v>313</v>
      </c>
      <c r="E1868" t="s">
        <v>250</v>
      </c>
      <c r="F1868">
        <v>1915</v>
      </c>
      <c r="G1868">
        <v>0.31944444444444442</v>
      </c>
      <c r="H1868">
        <v>0.39583333333333331</v>
      </c>
      <c r="I1868">
        <v>30</v>
      </c>
      <c r="J1868">
        <v>0</v>
      </c>
      <c r="K1868">
        <v>30</v>
      </c>
      <c r="L1868">
        <v>0</v>
      </c>
      <c r="M1868" s="1" t="e">
        <f>VLOOKUP(Tabla18[[#This Row],[COD]],Circuitos[],2,0)</f>
        <v>#N/A</v>
      </c>
    </row>
    <row r="1869" spans="1:13">
      <c r="A1869" s="9" t="str">
        <f>Tabla18[[#This Row],[DIA]]&amp;"-"&amp;Tabla18[[#This Row],[NUM]]</f>
        <v>45880-1002</v>
      </c>
      <c r="B1869">
        <v>45880</v>
      </c>
      <c r="C1869" t="s">
        <v>13</v>
      </c>
      <c r="D1869" t="s">
        <v>183</v>
      </c>
      <c r="E1869" t="s">
        <v>174</v>
      </c>
      <c r="F1869">
        <v>1002</v>
      </c>
      <c r="G1869">
        <v>0.52777777777777779</v>
      </c>
      <c r="H1869">
        <v>0.77777777777777779</v>
      </c>
      <c r="I1869">
        <v>20</v>
      </c>
      <c r="J1869">
        <v>0</v>
      </c>
      <c r="K1869">
        <v>20</v>
      </c>
      <c r="L1869">
        <v>0</v>
      </c>
      <c r="M1869" s="1" t="str">
        <f>VLOOKUP(Tabla18[[#This Row],[COD]],Circuitos[],2,0)</f>
        <v>Programas de Egipto</v>
      </c>
    </row>
    <row r="1870" spans="1:13">
      <c r="A1870" s="9" t="str">
        <f>Tabla18[[#This Row],[DIA]]&amp;"-"&amp;Tabla18[[#This Row],[NUM]]</f>
        <v>45880-1219</v>
      </c>
      <c r="B1870">
        <v>45880</v>
      </c>
      <c r="C1870" t="s">
        <v>13</v>
      </c>
      <c r="D1870" t="s">
        <v>557</v>
      </c>
      <c r="E1870" t="s">
        <v>250</v>
      </c>
      <c r="F1870">
        <v>1219</v>
      </c>
      <c r="G1870">
        <v>0.3125</v>
      </c>
      <c r="H1870">
        <v>0.38194444444444442</v>
      </c>
      <c r="I1870">
        <v>30</v>
      </c>
      <c r="J1870">
        <v>0</v>
      </c>
      <c r="K1870">
        <v>30</v>
      </c>
      <c r="L1870">
        <v>0</v>
      </c>
      <c r="M1870" s="1" t="e">
        <f>VLOOKUP(Tabla18[[#This Row],[COD]],Circuitos[],2,0)</f>
        <v>#N/A</v>
      </c>
    </row>
    <row r="1871" spans="1:13">
      <c r="A1871" s="9" t="str">
        <f>Tabla18[[#This Row],[DIA]]&amp;"-"&amp;Tabla18[[#This Row],[NUM]]</f>
        <v>45880-586</v>
      </c>
      <c r="B1871">
        <v>45880</v>
      </c>
      <c r="C1871" t="s">
        <v>229</v>
      </c>
      <c r="D1871" t="s">
        <v>13</v>
      </c>
      <c r="E1871" t="s">
        <v>556</v>
      </c>
      <c r="F1871">
        <v>586</v>
      </c>
      <c r="G1871">
        <v>0.73611111111111116</v>
      </c>
      <c r="H1871">
        <v>0.86111111111111116</v>
      </c>
      <c r="I1871">
        <v>35</v>
      </c>
      <c r="J1871">
        <v>0</v>
      </c>
      <c r="K1871">
        <v>35</v>
      </c>
      <c r="L1871">
        <v>0</v>
      </c>
      <c r="M1871" s="1" t="e">
        <f>VLOOKUP(Tabla18[[#This Row],[COD]],Circuitos[],2,0)</f>
        <v>#N/A</v>
      </c>
    </row>
    <row r="1872" spans="1:13">
      <c r="A1872" s="9" t="str">
        <f>Tabla18[[#This Row],[DIA]]&amp;"-"&amp;Tabla18[[#This Row],[NUM]]</f>
        <v>45881-1304</v>
      </c>
      <c r="B1872">
        <v>45881</v>
      </c>
      <c r="C1872" t="s">
        <v>33</v>
      </c>
      <c r="D1872" t="s">
        <v>147</v>
      </c>
      <c r="E1872" t="s">
        <v>181</v>
      </c>
      <c r="F1872">
        <v>1304</v>
      </c>
      <c r="G1872">
        <v>0.50347222222222221</v>
      </c>
      <c r="H1872">
        <v>0.72569444444444442</v>
      </c>
      <c r="I1872">
        <v>22</v>
      </c>
      <c r="J1872">
        <v>0</v>
      </c>
      <c r="K1872">
        <v>22</v>
      </c>
      <c r="L1872">
        <v>0</v>
      </c>
      <c r="M1872" s="1" t="e">
        <f>VLOOKUP(Tabla18[[#This Row],[COD]],Circuitos[],2,0)</f>
        <v>#N/A</v>
      </c>
    </row>
    <row r="1873" spans="1:13">
      <c r="A1873" s="9" t="str">
        <f>Tabla18[[#This Row],[DIA]]&amp;"-"&amp;Tabla18[[#This Row],[NUM]]</f>
        <v>45881-1854</v>
      </c>
      <c r="B1873">
        <v>45881</v>
      </c>
      <c r="C1873" t="s">
        <v>36</v>
      </c>
      <c r="D1873" t="s">
        <v>147</v>
      </c>
      <c r="E1873" t="s">
        <v>181</v>
      </c>
      <c r="F1873">
        <v>1854</v>
      </c>
      <c r="G1873">
        <v>0.5</v>
      </c>
      <c r="H1873">
        <v>0.69097222222222221</v>
      </c>
      <c r="I1873">
        <v>26</v>
      </c>
      <c r="J1873">
        <v>6</v>
      </c>
      <c r="K1873">
        <v>20</v>
      </c>
      <c r="L1873">
        <v>23.076923076923077</v>
      </c>
      <c r="M1873" s="1" t="e">
        <f>VLOOKUP(Tabla18[[#This Row],[COD]],Circuitos[],2,0)</f>
        <v>#N/A</v>
      </c>
    </row>
    <row r="1874" spans="1:13">
      <c r="A1874" s="9" t="str">
        <f>Tabla18[[#This Row],[DIA]]&amp;"-"&amp;Tabla18[[#This Row],[NUM]]</f>
        <v>45881-1316</v>
      </c>
      <c r="B1874">
        <v>45881</v>
      </c>
      <c r="C1874" t="s">
        <v>37</v>
      </c>
      <c r="D1874" t="s">
        <v>147</v>
      </c>
      <c r="E1874" t="s">
        <v>181</v>
      </c>
      <c r="F1874">
        <v>1316</v>
      </c>
      <c r="G1874">
        <v>0.50347222222222221</v>
      </c>
      <c r="H1874">
        <v>0.71875</v>
      </c>
      <c r="I1874">
        <v>26</v>
      </c>
      <c r="J1874">
        <v>2</v>
      </c>
      <c r="K1874">
        <v>24</v>
      </c>
      <c r="L1874">
        <v>7.6923076923076925</v>
      </c>
      <c r="M1874" s="1" t="e">
        <f>VLOOKUP(Tabla18[[#This Row],[COD]],Circuitos[],2,0)</f>
        <v>#N/A</v>
      </c>
    </row>
    <row r="1875" spans="1:13">
      <c r="A1875" s="9" t="str">
        <f>Tabla18[[#This Row],[DIA]]&amp;"-"&amp;Tabla18[[#This Row],[NUM]]</f>
        <v>45881-872</v>
      </c>
      <c r="B1875">
        <v>45881</v>
      </c>
      <c r="C1875" t="s">
        <v>223</v>
      </c>
      <c r="D1875" t="s">
        <v>13</v>
      </c>
      <c r="E1875" t="s">
        <v>250</v>
      </c>
      <c r="F1875">
        <v>872</v>
      </c>
      <c r="G1875">
        <v>0.64930555555555558</v>
      </c>
      <c r="H1875">
        <v>0.78819444444444442</v>
      </c>
      <c r="I1875">
        <v>45</v>
      </c>
      <c r="J1875">
        <v>33</v>
      </c>
      <c r="K1875">
        <v>12</v>
      </c>
      <c r="L1875">
        <v>73.333333333333329</v>
      </c>
      <c r="M1875" s="1" t="e">
        <f>VLOOKUP(Tabla18[[#This Row],[COD]],Circuitos[],2,0)</f>
        <v>#N/A</v>
      </c>
    </row>
    <row r="1876" spans="1:13">
      <c r="A1876" s="9" t="str">
        <f>Tabla18[[#This Row],[DIA]]&amp;"-"&amp;Tabla18[[#This Row],[NUM]]</f>
        <v>45881-764</v>
      </c>
      <c r="B1876">
        <v>45881</v>
      </c>
      <c r="C1876" t="s">
        <v>223</v>
      </c>
      <c r="D1876" t="s">
        <v>44</v>
      </c>
      <c r="E1876" t="s">
        <v>278</v>
      </c>
      <c r="F1876">
        <v>764</v>
      </c>
      <c r="G1876">
        <v>0.84027777777777779</v>
      </c>
      <c r="H1876">
        <v>6.9444444444444441E-3</v>
      </c>
      <c r="I1876">
        <v>45</v>
      </c>
      <c r="J1876">
        <v>45</v>
      </c>
      <c r="K1876">
        <v>0</v>
      </c>
      <c r="L1876">
        <v>100</v>
      </c>
      <c r="M1876" s="1" t="e">
        <f>VLOOKUP(Tabla18[[#This Row],[COD]],Circuitos[],2,0)</f>
        <v>#N/A</v>
      </c>
    </row>
    <row r="1877" spans="1:13">
      <c r="A1877" s="9" t="str">
        <f>Tabla18[[#This Row],[DIA]]&amp;"-"&amp;Tabla18[[#This Row],[NUM]]</f>
        <v>45881-936</v>
      </c>
      <c r="B1877">
        <v>45881</v>
      </c>
      <c r="C1877" t="s">
        <v>209</v>
      </c>
      <c r="D1877" t="s">
        <v>13</v>
      </c>
      <c r="E1877" t="s">
        <v>250</v>
      </c>
      <c r="F1877">
        <v>936</v>
      </c>
      <c r="G1877">
        <v>0.64930555555555558</v>
      </c>
      <c r="H1877">
        <v>0.77777777777777779</v>
      </c>
      <c r="I1877">
        <v>45</v>
      </c>
      <c r="J1877">
        <v>4</v>
      </c>
      <c r="K1877">
        <v>41</v>
      </c>
      <c r="L1877">
        <v>8.8888888888888893</v>
      </c>
      <c r="M1877" s="1" t="e">
        <f>VLOOKUP(Tabla18[[#This Row],[COD]],Circuitos[],2,0)</f>
        <v>#N/A</v>
      </c>
    </row>
    <row r="1878" spans="1:13">
      <c r="A1878" s="9" t="str">
        <f>Tabla18[[#This Row],[DIA]]&amp;"-"&amp;Tabla18[[#This Row],[NUM]]</f>
        <v>45881-1305</v>
      </c>
      <c r="B1878">
        <v>45881</v>
      </c>
      <c r="C1878" t="s">
        <v>147</v>
      </c>
      <c r="D1878" t="s">
        <v>33</v>
      </c>
      <c r="E1878" t="s">
        <v>181</v>
      </c>
      <c r="F1878">
        <v>1305</v>
      </c>
      <c r="G1878">
        <v>0.55208333333333337</v>
      </c>
      <c r="H1878">
        <v>0.70833333333333337</v>
      </c>
      <c r="I1878">
        <v>22</v>
      </c>
      <c r="J1878">
        <v>0</v>
      </c>
      <c r="K1878">
        <v>22</v>
      </c>
      <c r="L1878">
        <v>0</v>
      </c>
      <c r="M1878" s="1" t="e">
        <f>VLOOKUP(Tabla18[[#This Row],[COD]],Circuitos[],2,0)</f>
        <v>#N/A</v>
      </c>
    </row>
    <row r="1879" spans="1:13">
      <c r="A1879" s="9" t="str">
        <f>Tabla18[[#This Row],[DIA]]&amp;"-"&amp;Tabla18[[#This Row],[NUM]]</f>
        <v>45881-2022</v>
      </c>
      <c r="B1879">
        <v>45881</v>
      </c>
      <c r="C1879" t="s">
        <v>147</v>
      </c>
      <c r="D1879" t="s">
        <v>180</v>
      </c>
      <c r="E1879" t="s">
        <v>181</v>
      </c>
      <c r="F1879">
        <v>2022</v>
      </c>
      <c r="G1879">
        <v>0.83680555555555558</v>
      </c>
      <c r="H1879">
        <v>0.89930555555555558</v>
      </c>
      <c r="I1879">
        <v>48</v>
      </c>
      <c r="J1879">
        <v>6</v>
      </c>
      <c r="K1879">
        <v>42</v>
      </c>
      <c r="L1879">
        <v>12.5</v>
      </c>
      <c r="M1879" s="1" t="e">
        <f>VLOOKUP(Tabla18[[#This Row],[COD]],Circuitos[],2,0)</f>
        <v>#N/A</v>
      </c>
    </row>
    <row r="1880" spans="1:13">
      <c r="A1880" s="9" t="str">
        <f>Tabla18[[#This Row],[DIA]]&amp;"-"&amp;Tabla18[[#This Row],[NUM]]</f>
        <v>45881-2026</v>
      </c>
      <c r="B1880">
        <v>45881</v>
      </c>
      <c r="C1880" t="s">
        <v>147</v>
      </c>
      <c r="D1880" t="s">
        <v>180</v>
      </c>
      <c r="E1880" t="s">
        <v>181</v>
      </c>
      <c r="F1880">
        <v>2026</v>
      </c>
      <c r="G1880">
        <v>0.89236111111111116</v>
      </c>
      <c r="H1880">
        <v>0.95486111111111116</v>
      </c>
      <c r="I1880">
        <v>78</v>
      </c>
      <c r="J1880">
        <v>2</v>
      </c>
      <c r="K1880">
        <v>76</v>
      </c>
      <c r="L1880">
        <v>2.5641025641025643</v>
      </c>
      <c r="M1880" s="1" t="e">
        <f>VLOOKUP(Tabla18[[#This Row],[COD]],Circuitos[],2,0)</f>
        <v>#N/A</v>
      </c>
    </row>
    <row r="1881" spans="1:13">
      <c r="A1881" s="9" t="str">
        <f>Tabla18[[#This Row],[DIA]]&amp;"-"&amp;Tabla18[[#This Row],[NUM]]</f>
        <v>45881-1855</v>
      </c>
      <c r="B1881">
        <v>45881</v>
      </c>
      <c r="C1881" t="s">
        <v>147</v>
      </c>
      <c r="D1881" t="s">
        <v>36</v>
      </c>
      <c r="E1881" t="s">
        <v>181</v>
      </c>
      <c r="F1881">
        <v>1855</v>
      </c>
      <c r="G1881">
        <v>0.59722222222222221</v>
      </c>
      <c r="H1881">
        <v>0.71180555555555558</v>
      </c>
      <c r="I1881">
        <v>26</v>
      </c>
      <c r="J1881">
        <v>3</v>
      </c>
      <c r="K1881">
        <v>23</v>
      </c>
      <c r="L1881">
        <v>11.538461538461538</v>
      </c>
      <c r="M1881" s="1" t="e">
        <f>VLOOKUP(Tabla18[[#This Row],[COD]],Circuitos[],2,0)</f>
        <v>#N/A</v>
      </c>
    </row>
    <row r="1882" spans="1:13">
      <c r="A1882" s="9" t="str">
        <f>Tabla18[[#This Row],[DIA]]&amp;"-"&amp;Tabla18[[#This Row],[NUM]]</f>
        <v>45881-1315</v>
      </c>
      <c r="B1882">
        <v>45881</v>
      </c>
      <c r="C1882" t="s">
        <v>147</v>
      </c>
      <c r="D1882" t="s">
        <v>37</v>
      </c>
      <c r="E1882" t="s">
        <v>181</v>
      </c>
      <c r="F1882">
        <v>1315</v>
      </c>
      <c r="G1882">
        <v>0.32291666666666669</v>
      </c>
      <c r="H1882">
        <v>0.46180555555555558</v>
      </c>
      <c r="I1882">
        <v>26</v>
      </c>
      <c r="J1882">
        <v>4</v>
      </c>
      <c r="K1882">
        <v>22</v>
      </c>
      <c r="L1882">
        <v>15.384615384615385</v>
      </c>
      <c r="M1882" s="1" t="e">
        <f>VLOOKUP(Tabla18[[#This Row],[COD]],Circuitos[],2,0)</f>
        <v>#N/A</v>
      </c>
    </row>
    <row r="1883" spans="1:13">
      <c r="A1883" s="9" t="str">
        <f>Tabla18[[#This Row],[DIA]]&amp;"-"&amp;Tabla18[[#This Row],[NUM]]</f>
        <v>45881-1859</v>
      </c>
      <c r="B1883">
        <v>45881</v>
      </c>
      <c r="C1883" t="s">
        <v>147</v>
      </c>
      <c r="D1883" t="s">
        <v>13</v>
      </c>
      <c r="E1883" t="s">
        <v>181</v>
      </c>
      <c r="F1883">
        <v>1859</v>
      </c>
      <c r="G1883">
        <v>0.55208333333333337</v>
      </c>
      <c r="H1883">
        <v>0.70138888888888884</v>
      </c>
      <c r="I1883">
        <v>30</v>
      </c>
      <c r="J1883">
        <v>3</v>
      </c>
      <c r="K1883">
        <v>27</v>
      </c>
      <c r="L1883">
        <v>10</v>
      </c>
      <c r="M1883" s="1" t="e">
        <f>VLOOKUP(Tabla18[[#This Row],[COD]],Circuitos[],2,0)</f>
        <v>#N/A</v>
      </c>
    </row>
    <row r="1884" spans="1:13">
      <c r="A1884" s="9" t="str">
        <f>Tabla18[[#This Row],[DIA]]&amp;"-"&amp;Tabla18[[#This Row],[NUM]]</f>
        <v>45881-1313</v>
      </c>
      <c r="B1884">
        <v>45881</v>
      </c>
      <c r="C1884" t="s">
        <v>147</v>
      </c>
      <c r="D1884" t="s">
        <v>22</v>
      </c>
      <c r="E1884" t="s">
        <v>181</v>
      </c>
      <c r="F1884">
        <v>1313</v>
      </c>
      <c r="G1884">
        <v>0.59375</v>
      </c>
      <c r="H1884">
        <v>0.72569444444444442</v>
      </c>
      <c r="I1884">
        <v>22</v>
      </c>
      <c r="J1884">
        <v>6</v>
      </c>
      <c r="K1884">
        <v>16</v>
      </c>
      <c r="L1884">
        <v>27.272727272727273</v>
      </c>
      <c r="M1884" s="1" t="e">
        <f>VLOOKUP(Tabla18[[#This Row],[COD]],Circuitos[],2,0)</f>
        <v>#N/A</v>
      </c>
    </row>
    <row r="1885" spans="1:13">
      <c r="A1885" s="9" t="str">
        <f>Tabla18[[#This Row],[DIA]]&amp;"-"&amp;Tabla18[[#This Row],[NUM]]</f>
        <v>45881-871</v>
      </c>
      <c r="B1885">
        <v>45881</v>
      </c>
      <c r="C1885" t="s">
        <v>13</v>
      </c>
      <c r="D1885" t="s">
        <v>223</v>
      </c>
      <c r="E1885" t="s">
        <v>250</v>
      </c>
      <c r="F1885">
        <v>871</v>
      </c>
      <c r="G1885">
        <v>0.48958333333333331</v>
      </c>
      <c r="H1885">
        <v>0.62152777777777779</v>
      </c>
      <c r="I1885">
        <v>45</v>
      </c>
      <c r="J1885">
        <v>45</v>
      </c>
      <c r="K1885">
        <v>0</v>
      </c>
      <c r="L1885">
        <v>100</v>
      </c>
      <c r="M1885" s="1" t="e">
        <f>VLOOKUP(Tabla18[[#This Row],[COD]],Circuitos[],2,0)</f>
        <v>#N/A</v>
      </c>
    </row>
    <row r="1886" spans="1:13">
      <c r="A1886" s="9" t="str">
        <f>Tabla18[[#This Row],[DIA]]&amp;"-"&amp;Tabla18[[#This Row],[NUM]]</f>
        <v>45881-935</v>
      </c>
      <c r="B1886">
        <v>45881</v>
      </c>
      <c r="C1886" t="s">
        <v>13</v>
      </c>
      <c r="D1886" t="s">
        <v>209</v>
      </c>
      <c r="E1886" t="s">
        <v>250</v>
      </c>
      <c r="F1886">
        <v>935</v>
      </c>
      <c r="G1886">
        <v>0.5</v>
      </c>
      <c r="H1886">
        <v>0.61805555555555558</v>
      </c>
      <c r="I1886">
        <v>45</v>
      </c>
      <c r="J1886">
        <v>0</v>
      </c>
      <c r="K1886">
        <v>45</v>
      </c>
      <c r="L1886">
        <v>0</v>
      </c>
      <c r="M1886" s="1" t="e">
        <f>VLOOKUP(Tabla18[[#This Row],[COD]],Circuitos[],2,0)</f>
        <v>#N/A</v>
      </c>
    </row>
    <row r="1887" spans="1:13">
      <c r="A1887" s="9" t="str">
        <f>Tabla18[[#This Row],[DIA]]&amp;"-"&amp;Tabla18[[#This Row],[NUM]]</f>
        <v>45881-1858</v>
      </c>
      <c r="B1887">
        <v>45881</v>
      </c>
      <c r="C1887" t="s">
        <v>13</v>
      </c>
      <c r="D1887" t="s">
        <v>147</v>
      </c>
      <c r="E1887" t="s">
        <v>181</v>
      </c>
      <c r="F1887">
        <v>1858</v>
      </c>
      <c r="G1887">
        <v>0.5</v>
      </c>
      <c r="H1887">
        <v>0.71527777777777779</v>
      </c>
      <c r="I1887">
        <v>30</v>
      </c>
      <c r="J1887">
        <v>0</v>
      </c>
      <c r="K1887">
        <v>30</v>
      </c>
      <c r="L1887">
        <v>0</v>
      </c>
      <c r="M1887" s="1" t="e">
        <f>VLOOKUP(Tabla18[[#This Row],[COD]],Circuitos[],2,0)</f>
        <v>#N/A</v>
      </c>
    </row>
    <row r="1888" spans="1:13">
      <c r="A1888" s="9" t="str">
        <f>Tabla18[[#This Row],[DIA]]&amp;"-"&amp;Tabla18[[#This Row],[NUM]]</f>
        <v>45881-811</v>
      </c>
      <c r="B1888">
        <v>45881</v>
      </c>
      <c r="C1888" t="s">
        <v>13</v>
      </c>
      <c r="D1888" t="s">
        <v>236</v>
      </c>
      <c r="E1888" t="s">
        <v>250</v>
      </c>
      <c r="F1888">
        <v>811</v>
      </c>
      <c r="G1888">
        <v>0.66666666666666663</v>
      </c>
      <c r="H1888">
        <v>0.78819444444444442</v>
      </c>
      <c r="I1888">
        <v>45</v>
      </c>
      <c r="J1888">
        <v>14</v>
      </c>
      <c r="K1888">
        <v>31</v>
      </c>
      <c r="L1888">
        <v>31.111111111111111</v>
      </c>
      <c r="M1888" s="1" t="e">
        <f>VLOOKUP(Tabla18[[#This Row],[COD]],Circuitos[],2,0)</f>
        <v>#N/A</v>
      </c>
    </row>
    <row r="1889" spans="1:13">
      <c r="A1889" s="9" t="str">
        <f>Tabla18[[#This Row],[DIA]]&amp;"-"&amp;Tabla18[[#This Row],[NUM]]</f>
        <v>45881-939</v>
      </c>
      <c r="B1889">
        <v>45881</v>
      </c>
      <c r="C1889" t="s">
        <v>13</v>
      </c>
      <c r="D1889" t="s">
        <v>254</v>
      </c>
      <c r="E1889" t="s">
        <v>250</v>
      </c>
      <c r="F1889">
        <v>939</v>
      </c>
      <c r="G1889">
        <v>0.3125</v>
      </c>
      <c r="H1889">
        <v>0.42708333333333331</v>
      </c>
      <c r="I1889">
        <v>45</v>
      </c>
      <c r="J1889">
        <v>3</v>
      </c>
      <c r="K1889">
        <v>42</v>
      </c>
      <c r="L1889">
        <v>6.666666666666667</v>
      </c>
      <c r="M1889" s="1" t="e">
        <f>VLOOKUP(Tabla18[[#This Row],[COD]],Circuitos[],2,0)</f>
        <v>#N/A</v>
      </c>
    </row>
    <row r="1890" spans="1:13">
      <c r="A1890" s="9" t="str">
        <f>Tabla18[[#This Row],[DIA]]&amp;"-"&amp;Tabla18[[#This Row],[NUM]]</f>
        <v>45881-810</v>
      </c>
      <c r="B1890">
        <v>45881</v>
      </c>
      <c r="C1890" t="s">
        <v>236</v>
      </c>
      <c r="D1890" t="s">
        <v>13</v>
      </c>
      <c r="E1890" t="s">
        <v>250</v>
      </c>
      <c r="F1890">
        <v>810</v>
      </c>
      <c r="G1890">
        <v>0.64930555555555558</v>
      </c>
      <c r="H1890">
        <v>0.78125</v>
      </c>
      <c r="I1890">
        <v>45</v>
      </c>
      <c r="J1890">
        <v>5</v>
      </c>
      <c r="K1890">
        <v>40</v>
      </c>
      <c r="L1890">
        <v>11.111111111111111</v>
      </c>
      <c r="M1890" s="1" t="e">
        <f>VLOOKUP(Tabla18[[#This Row],[COD]],Circuitos[],2,0)</f>
        <v>#N/A</v>
      </c>
    </row>
    <row r="1891" spans="1:13">
      <c r="A1891" s="9" t="str">
        <f>Tabla18[[#This Row],[DIA]]&amp;"-"&amp;Tabla18[[#This Row],[NUM]]</f>
        <v>45881-763</v>
      </c>
      <c r="B1891">
        <v>45881</v>
      </c>
      <c r="C1891" t="s">
        <v>22</v>
      </c>
      <c r="D1891" t="s">
        <v>223</v>
      </c>
      <c r="E1891" t="s">
        <v>278</v>
      </c>
      <c r="F1891">
        <v>763</v>
      </c>
      <c r="G1891">
        <v>0.67708333333333337</v>
      </c>
      <c r="H1891">
        <v>0.80555555555555558</v>
      </c>
      <c r="I1891">
        <v>45</v>
      </c>
      <c r="J1891">
        <v>0</v>
      </c>
      <c r="K1891">
        <v>45</v>
      </c>
      <c r="L1891">
        <v>0</v>
      </c>
      <c r="M1891" s="1" t="str">
        <f>VLOOKUP(Tabla18[[#This Row],[COD]],Circuitos[],2,0)</f>
        <v>Gran Tour de Ciudades Imperiales I y II (BUD-&gt;PRG)</v>
      </c>
    </row>
    <row r="1892" spans="1:13">
      <c r="A1892" s="9" t="str">
        <f>Tabla18[[#This Row],[DIA]]&amp;"-"&amp;Tabla18[[#This Row],[NUM]]</f>
        <v>45881-1302</v>
      </c>
      <c r="B1892">
        <v>45881</v>
      </c>
      <c r="C1892" t="s">
        <v>22</v>
      </c>
      <c r="D1892" t="s">
        <v>147</v>
      </c>
      <c r="E1892" t="s">
        <v>181</v>
      </c>
      <c r="F1892">
        <v>1302</v>
      </c>
      <c r="G1892">
        <v>0.50347222222222221</v>
      </c>
      <c r="H1892">
        <v>0.70486111111111116</v>
      </c>
      <c r="I1892">
        <v>22</v>
      </c>
      <c r="J1892">
        <v>0</v>
      </c>
      <c r="K1892">
        <v>22</v>
      </c>
      <c r="L1892">
        <v>0</v>
      </c>
      <c r="M1892" s="1" t="e">
        <f>VLOOKUP(Tabla18[[#This Row],[COD]],Circuitos[],2,0)</f>
        <v>#N/A</v>
      </c>
    </row>
    <row r="1893" spans="1:13">
      <c r="A1893" s="9" t="str">
        <f>Tabla18[[#This Row],[DIA]]&amp;"-"&amp;Tabla18[[#This Row],[NUM]]</f>
        <v>45881-940</v>
      </c>
      <c r="B1893">
        <v>45881</v>
      </c>
      <c r="C1893" t="s">
        <v>254</v>
      </c>
      <c r="D1893" t="s">
        <v>13</v>
      </c>
      <c r="E1893" t="s">
        <v>250</v>
      </c>
      <c r="F1893">
        <v>940</v>
      </c>
      <c r="G1893">
        <v>0.45833333333333331</v>
      </c>
      <c r="H1893">
        <v>0.57986111111111116</v>
      </c>
      <c r="I1893">
        <v>45</v>
      </c>
      <c r="J1893">
        <v>2</v>
      </c>
      <c r="K1893">
        <v>43</v>
      </c>
      <c r="L1893">
        <v>4.4444444444444446</v>
      </c>
      <c r="M1893" s="1" t="e">
        <f>VLOOKUP(Tabla18[[#This Row],[COD]],Circuitos[],2,0)</f>
        <v>#N/A</v>
      </c>
    </row>
    <row r="1894" spans="1:13">
      <c r="A1894" s="9" t="str">
        <f>Tabla18[[#This Row],[DIA]]&amp;"-"&amp;Tabla18[[#This Row],[NUM]]</f>
        <v>45882-2333</v>
      </c>
      <c r="B1894">
        <v>45882</v>
      </c>
      <c r="C1894" t="s">
        <v>185</v>
      </c>
      <c r="D1894" t="s">
        <v>147</v>
      </c>
      <c r="E1894" t="s">
        <v>181</v>
      </c>
      <c r="F1894">
        <v>2333</v>
      </c>
      <c r="G1894">
        <v>0.79513888888888884</v>
      </c>
      <c r="H1894">
        <v>0.85763888888888884</v>
      </c>
      <c r="I1894">
        <v>40</v>
      </c>
      <c r="J1894">
        <v>0</v>
      </c>
      <c r="K1894">
        <v>40</v>
      </c>
      <c r="L1894">
        <v>0</v>
      </c>
      <c r="M1894" s="1" t="e">
        <f>VLOOKUP(Tabla18[[#This Row],[COD]],Circuitos[],2,0)</f>
        <v>#N/A</v>
      </c>
    </row>
    <row r="1895" spans="1:13">
      <c r="A1895" s="9" t="str">
        <f>Tabla18[[#This Row],[DIA]]&amp;"-"&amp;Tabla18[[#This Row],[NUM]]</f>
        <v>45882-8055</v>
      </c>
      <c r="B1895">
        <v>45882</v>
      </c>
      <c r="C1895" t="s">
        <v>175</v>
      </c>
      <c r="D1895" t="s">
        <v>173</v>
      </c>
      <c r="E1895" t="s">
        <v>257</v>
      </c>
      <c r="F1895">
        <v>8055</v>
      </c>
      <c r="G1895">
        <v>0.5625</v>
      </c>
      <c r="H1895">
        <v>0.61458333333333337</v>
      </c>
      <c r="I1895">
        <v>20</v>
      </c>
      <c r="J1895">
        <v>0</v>
      </c>
      <c r="K1895">
        <v>20</v>
      </c>
      <c r="L1895">
        <v>0</v>
      </c>
      <c r="M1895" s="1" t="e">
        <f>VLOOKUP(Tabla18[[#This Row],[COD]],Circuitos[],2,0)</f>
        <v>#N/A</v>
      </c>
    </row>
    <row r="1896" spans="1:13">
      <c r="A1896" s="9" t="str">
        <f>Tabla18[[#This Row],[DIA]]&amp;"-"&amp;Tabla18[[#This Row],[NUM]]</f>
        <v>45883-104</v>
      </c>
      <c r="B1896">
        <v>45883</v>
      </c>
      <c r="C1896" t="s">
        <v>13</v>
      </c>
      <c r="D1896" t="s">
        <v>111</v>
      </c>
      <c r="E1896" t="s">
        <v>265</v>
      </c>
      <c r="F1896">
        <v>104</v>
      </c>
      <c r="G1896">
        <v>0.90625</v>
      </c>
      <c r="H1896">
        <v>0.27430555555555558</v>
      </c>
      <c r="I1896">
        <v>54</v>
      </c>
      <c r="J1896">
        <v>28</v>
      </c>
      <c r="K1896">
        <v>26</v>
      </c>
      <c r="L1896">
        <v>51.851851851851855</v>
      </c>
      <c r="M1896" s="1" t="e">
        <f>VLOOKUP(Tabla18[[#This Row],[COD]],Circuitos[],2,0)</f>
        <v>#N/A</v>
      </c>
    </row>
    <row r="1897" spans="1:13">
      <c r="A1897" s="9" t="str">
        <f>Tabla18[[#This Row],[DIA]]&amp;"-"&amp;Tabla18[[#This Row],[NUM]]</f>
        <v>45884-2333</v>
      </c>
      <c r="B1897">
        <v>45884</v>
      </c>
      <c r="C1897" t="s">
        <v>185</v>
      </c>
      <c r="D1897" t="s">
        <v>147</v>
      </c>
      <c r="E1897" t="s">
        <v>181</v>
      </c>
      <c r="F1897">
        <v>2333</v>
      </c>
      <c r="G1897">
        <v>0.79513888888888884</v>
      </c>
      <c r="H1897">
        <v>0.85763888888888884</v>
      </c>
      <c r="I1897">
        <v>40</v>
      </c>
      <c r="J1897">
        <v>2</v>
      </c>
      <c r="K1897">
        <v>38</v>
      </c>
      <c r="L1897">
        <v>5</v>
      </c>
      <c r="M1897" s="1" t="e">
        <f>VLOOKUP(Tabla18[[#This Row],[COD]],Circuitos[],2,0)</f>
        <v>#N/A</v>
      </c>
    </row>
    <row r="1898" spans="1:13">
      <c r="A1898" s="9" t="str">
        <f>Tabla18[[#This Row],[DIA]]&amp;"-"&amp;Tabla18[[#This Row],[NUM]]</f>
        <v>45884-920</v>
      </c>
      <c r="B1898">
        <v>45884</v>
      </c>
      <c r="C1898" t="s">
        <v>185</v>
      </c>
      <c r="D1898" t="s">
        <v>13</v>
      </c>
      <c r="E1898" t="s">
        <v>186</v>
      </c>
      <c r="F1898">
        <v>920</v>
      </c>
      <c r="G1898">
        <v>0.63888888888888884</v>
      </c>
      <c r="H1898">
        <v>0.78125</v>
      </c>
      <c r="I1898">
        <v>30</v>
      </c>
      <c r="J1898">
        <v>0</v>
      </c>
      <c r="K1898">
        <v>30</v>
      </c>
      <c r="L1898">
        <v>0</v>
      </c>
      <c r="M1898" s="1" t="e">
        <f>VLOOKUP(Tabla18[[#This Row],[COD]],Circuitos[],2,0)</f>
        <v>#N/A</v>
      </c>
    </row>
    <row r="1899" spans="1:13">
      <c r="A1899" s="9" t="str">
        <f>Tabla18[[#This Row],[DIA]]&amp;"-"&amp;Tabla18[[#This Row],[NUM]]</f>
        <v>45884-8059</v>
      </c>
      <c r="B1899">
        <v>45884</v>
      </c>
      <c r="C1899" t="s">
        <v>175</v>
      </c>
      <c r="D1899" t="s">
        <v>173</v>
      </c>
      <c r="E1899" t="s">
        <v>257</v>
      </c>
      <c r="F1899">
        <v>8059</v>
      </c>
      <c r="G1899">
        <v>0.60416666666666663</v>
      </c>
      <c r="H1899">
        <v>0.65625</v>
      </c>
      <c r="I1899">
        <v>10</v>
      </c>
      <c r="J1899">
        <v>0</v>
      </c>
      <c r="K1899">
        <v>10</v>
      </c>
      <c r="L1899">
        <v>0</v>
      </c>
      <c r="M1899" s="1" t="e">
        <f>VLOOKUP(Tabla18[[#This Row],[COD]],Circuitos[],2,0)</f>
        <v>#N/A</v>
      </c>
    </row>
    <row r="1900" spans="1:13">
      <c r="A1900" s="9" t="str">
        <f>Tabla18[[#This Row],[DIA]]&amp;"-"&amp;Tabla18[[#This Row],[NUM]]</f>
        <v>45884-5003</v>
      </c>
      <c r="B1900">
        <v>45884</v>
      </c>
      <c r="C1900" t="s">
        <v>175</v>
      </c>
      <c r="D1900" t="s">
        <v>173</v>
      </c>
      <c r="E1900" t="s">
        <v>174</v>
      </c>
      <c r="F1900">
        <v>5003</v>
      </c>
      <c r="G1900">
        <v>0.83333333333333337</v>
      </c>
      <c r="H1900">
        <v>0.89583333333333337</v>
      </c>
      <c r="I1900">
        <v>10</v>
      </c>
      <c r="J1900">
        <v>0</v>
      </c>
      <c r="K1900">
        <v>10</v>
      </c>
      <c r="L1900">
        <v>0</v>
      </c>
      <c r="M1900" s="1" t="e">
        <f>VLOOKUP(Tabla18[[#This Row],[COD]],Circuitos[],2,0)</f>
        <v>#N/A</v>
      </c>
    </row>
    <row r="1901" spans="1:13">
      <c r="A1901" s="9" t="str">
        <f>Tabla18[[#This Row],[DIA]]&amp;"-"&amp;Tabla18[[#This Row],[NUM]]</f>
        <v>45884-5033</v>
      </c>
      <c r="B1901">
        <v>45884</v>
      </c>
      <c r="C1901" t="s">
        <v>175</v>
      </c>
      <c r="D1901" t="s">
        <v>173</v>
      </c>
      <c r="E1901" t="s">
        <v>174</v>
      </c>
      <c r="F1901">
        <v>5033</v>
      </c>
      <c r="G1901">
        <v>0.83333333333333337</v>
      </c>
      <c r="H1901">
        <v>0.89583333333333337</v>
      </c>
      <c r="I1901">
        <v>20</v>
      </c>
      <c r="J1901">
        <v>0</v>
      </c>
      <c r="K1901">
        <v>20</v>
      </c>
      <c r="L1901">
        <v>0</v>
      </c>
      <c r="M1901" s="1" t="e">
        <f>VLOOKUP(Tabla18[[#This Row],[COD]],Circuitos[],2,0)</f>
        <v>#N/A</v>
      </c>
    </row>
    <row r="1902" spans="1:13">
      <c r="A1902" s="9" t="str">
        <f>Tabla18[[#This Row],[DIA]]&amp;"-"&amp;Tabla18[[#This Row],[NUM]]</f>
        <v>45884-390</v>
      </c>
      <c r="B1902">
        <v>45884</v>
      </c>
      <c r="C1902" t="s">
        <v>111</v>
      </c>
      <c r="D1902" t="s">
        <v>410</v>
      </c>
      <c r="E1902" t="s">
        <v>265</v>
      </c>
      <c r="F1902">
        <v>390</v>
      </c>
      <c r="G1902">
        <v>0.38194444444444442</v>
      </c>
      <c r="H1902">
        <v>0.77430555555555558</v>
      </c>
      <c r="I1902">
        <v>27</v>
      </c>
      <c r="J1902">
        <v>2</v>
      </c>
      <c r="K1902">
        <v>25</v>
      </c>
      <c r="L1902">
        <v>7.4074074074074074</v>
      </c>
      <c r="M1902" s="1" t="str">
        <f>VLOOKUP(Tabla18[[#This Row],[COD]],Circuitos[],2,0)</f>
        <v>Lo Mejor de Tailandia y Playas de Phuket</v>
      </c>
    </row>
    <row r="1903" spans="1:13">
      <c r="A1903" s="9" t="str">
        <f>Tabla18[[#This Row],[DIA]]&amp;"-"&amp;Tabla18[[#This Row],[NUM]]</f>
        <v>45884-390</v>
      </c>
      <c r="B1903">
        <v>45884</v>
      </c>
      <c r="C1903" t="s">
        <v>111</v>
      </c>
      <c r="D1903" t="s">
        <v>560</v>
      </c>
      <c r="E1903" t="s">
        <v>265</v>
      </c>
      <c r="F1903">
        <v>390</v>
      </c>
      <c r="G1903">
        <v>0.38541666666666669</v>
      </c>
      <c r="H1903">
        <v>0.64236111111111116</v>
      </c>
      <c r="I1903">
        <v>27</v>
      </c>
      <c r="J1903">
        <v>26</v>
      </c>
      <c r="K1903">
        <v>1</v>
      </c>
      <c r="L1903">
        <v>96.296296296296291</v>
      </c>
      <c r="M1903" s="1" t="str">
        <f>VLOOKUP(Tabla18[[#This Row],[COD]],Circuitos[],2,0)</f>
        <v>Lo Mejor de Tailandia y Playas de Phuket</v>
      </c>
    </row>
    <row r="1904" spans="1:13">
      <c r="A1904" s="9" t="str">
        <f>Tabla18[[#This Row],[DIA]]&amp;"-"&amp;Tabla18[[#This Row],[NUM]]</f>
        <v>45884-921</v>
      </c>
      <c r="B1904">
        <v>45884</v>
      </c>
      <c r="C1904" t="s">
        <v>13</v>
      </c>
      <c r="D1904" t="s">
        <v>185</v>
      </c>
      <c r="E1904" t="s">
        <v>186</v>
      </c>
      <c r="F1904">
        <v>921</v>
      </c>
      <c r="G1904">
        <v>0.81597222222222221</v>
      </c>
      <c r="H1904">
        <v>2.0833333333333332E-2</v>
      </c>
      <c r="I1904">
        <v>30</v>
      </c>
      <c r="J1904">
        <v>15</v>
      </c>
      <c r="K1904">
        <v>15</v>
      </c>
      <c r="L1904">
        <v>50</v>
      </c>
      <c r="M1904" s="1" t="e">
        <f>VLOOKUP(Tabla18[[#This Row],[COD]],Circuitos[],2,0)</f>
        <v>#N/A</v>
      </c>
    </row>
    <row r="1905" spans="1:13">
      <c r="A1905" s="9" t="str">
        <f>Tabla18[[#This Row],[DIA]]&amp;"-"&amp;Tabla18[[#This Row],[NUM]]</f>
        <v>45885-6001</v>
      </c>
      <c r="B1905">
        <v>45885</v>
      </c>
      <c r="C1905" t="s">
        <v>173</v>
      </c>
      <c r="D1905" t="s">
        <v>13</v>
      </c>
      <c r="E1905" t="s">
        <v>174</v>
      </c>
      <c r="F1905">
        <v>6001</v>
      </c>
      <c r="G1905">
        <v>0.37847222222222221</v>
      </c>
      <c r="H1905">
        <v>0.55902777777777779</v>
      </c>
      <c r="I1905">
        <v>20</v>
      </c>
      <c r="J1905">
        <v>0</v>
      </c>
      <c r="K1905">
        <v>20</v>
      </c>
      <c r="L1905">
        <v>0</v>
      </c>
      <c r="M1905" s="1" t="e">
        <f>VLOOKUP(Tabla18[[#This Row],[COD]],Circuitos[],2,0)</f>
        <v>#N/A</v>
      </c>
    </row>
    <row r="1906" spans="1:13">
      <c r="A1906" s="9" t="str">
        <f>Tabla18[[#This Row],[DIA]]&amp;"-"&amp;Tabla18[[#This Row],[NUM]]</f>
        <v>45885-726</v>
      </c>
      <c r="B1906">
        <v>45885</v>
      </c>
      <c r="C1906" t="s">
        <v>147</v>
      </c>
      <c r="D1906" t="s">
        <v>550</v>
      </c>
      <c r="E1906" t="s">
        <v>181</v>
      </c>
      <c r="F1906">
        <v>726</v>
      </c>
      <c r="G1906">
        <v>0.84722222222222221</v>
      </c>
      <c r="H1906">
        <v>0.25</v>
      </c>
      <c r="I1906">
        <v>15</v>
      </c>
      <c r="J1906">
        <v>15</v>
      </c>
      <c r="K1906">
        <v>0</v>
      </c>
      <c r="L1906">
        <v>100</v>
      </c>
      <c r="M1906" s="1" t="str">
        <f>VLOOKUP(Tabla18[[#This Row],[COD]],Circuitos[],2,0)</f>
        <v>Lo Mejor de Nepal</v>
      </c>
    </row>
    <row r="1907" spans="1:13">
      <c r="A1907" s="9" t="str">
        <f>Tabla18[[#This Row],[DIA]]&amp;"-"&amp;Tabla18[[#This Row],[NUM]]</f>
        <v>45885-1355</v>
      </c>
      <c r="B1907">
        <v>45885</v>
      </c>
      <c r="C1907" t="s">
        <v>13</v>
      </c>
      <c r="D1907" t="s">
        <v>392</v>
      </c>
      <c r="E1907" t="s">
        <v>250</v>
      </c>
      <c r="F1907">
        <v>1355</v>
      </c>
      <c r="G1907">
        <v>0.46527777777777779</v>
      </c>
      <c r="H1907">
        <v>0.50347222222222221</v>
      </c>
      <c r="I1907">
        <v>30</v>
      </c>
      <c r="J1907">
        <v>0</v>
      </c>
      <c r="K1907">
        <v>30</v>
      </c>
      <c r="L1907">
        <v>0</v>
      </c>
      <c r="M1907" s="1" t="e">
        <f>VLOOKUP(Tabla18[[#This Row],[COD]],Circuitos[],2,0)</f>
        <v>#N/A</v>
      </c>
    </row>
    <row r="1908" spans="1:13">
      <c r="A1908" s="9" t="str">
        <f>Tabla18[[#This Row],[DIA]]&amp;"-"&amp;Tabla18[[#This Row],[NUM]]</f>
        <v>45885-1858</v>
      </c>
      <c r="B1908">
        <v>45885</v>
      </c>
      <c r="C1908" t="s">
        <v>13</v>
      </c>
      <c r="D1908" t="s">
        <v>147</v>
      </c>
      <c r="E1908" t="s">
        <v>181</v>
      </c>
      <c r="F1908">
        <v>1858</v>
      </c>
      <c r="G1908">
        <v>0.49652777777777779</v>
      </c>
      <c r="H1908">
        <v>0.71527777777777779</v>
      </c>
      <c r="I1908">
        <v>15</v>
      </c>
      <c r="J1908">
        <v>15</v>
      </c>
      <c r="K1908">
        <v>0</v>
      </c>
      <c r="L1908">
        <v>100</v>
      </c>
      <c r="M1908" s="1" t="e">
        <f>VLOOKUP(Tabla18[[#This Row],[COD]],Circuitos[],2,0)</f>
        <v>#N/A</v>
      </c>
    </row>
    <row r="1909" spans="1:13">
      <c r="A1909" s="9" t="str">
        <f>Tabla18[[#This Row],[DIA]]&amp;"-"&amp;Tabla18[[#This Row],[NUM]]</f>
        <v>45885-6002</v>
      </c>
      <c r="B1909">
        <v>45885</v>
      </c>
      <c r="C1909" t="s">
        <v>13</v>
      </c>
      <c r="D1909" t="s">
        <v>183</v>
      </c>
      <c r="E1909" t="s">
        <v>174</v>
      </c>
      <c r="F1909">
        <v>6002</v>
      </c>
      <c r="G1909">
        <v>0.60069444444444442</v>
      </c>
      <c r="H1909">
        <v>0.85069444444444442</v>
      </c>
      <c r="I1909">
        <v>20</v>
      </c>
      <c r="J1909">
        <v>0</v>
      </c>
      <c r="K1909">
        <v>20</v>
      </c>
      <c r="L1909">
        <v>0</v>
      </c>
      <c r="M1909" s="1" t="str">
        <f>VLOOKUP(Tabla18[[#This Row],[COD]],Circuitos[],2,0)</f>
        <v>Programas de Egipto</v>
      </c>
    </row>
    <row r="1910" spans="1:13">
      <c r="A1910" s="9" t="str">
        <f>Tabla18[[#This Row],[DIA]]&amp;"-"&amp;Tabla18[[#This Row],[NUM]]</f>
        <v>45885-1852</v>
      </c>
      <c r="B1910">
        <v>45885</v>
      </c>
      <c r="C1910" t="s">
        <v>241</v>
      </c>
      <c r="D1910" t="s">
        <v>13</v>
      </c>
      <c r="E1910" t="s">
        <v>250</v>
      </c>
      <c r="F1910">
        <v>1852</v>
      </c>
      <c r="G1910">
        <v>0.54861111111111116</v>
      </c>
      <c r="H1910">
        <v>0.67361111111111116</v>
      </c>
      <c r="I1910">
        <v>30</v>
      </c>
      <c r="J1910">
        <v>0</v>
      </c>
      <c r="K1910">
        <v>30</v>
      </c>
      <c r="L1910">
        <v>0</v>
      </c>
      <c r="M1910" s="1" t="e">
        <f>VLOOKUP(Tabla18[[#This Row],[COD]],Circuitos[],2,0)</f>
        <v>#N/A</v>
      </c>
    </row>
    <row r="1911" spans="1:13">
      <c r="A1911" s="9" t="str">
        <f>Tabla18[[#This Row],[DIA]]&amp;"-"&amp;Tabla18[[#This Row],[NUM]]</f>
        <v>45886-1304</v>
      </c>
      <c r="B1911">
        <v>45886</v>
      </c>
      <c r="C1911" t="s">
        <v>33</v>
      </c>
      <c r="D1911" t="s">
        <v>147</v>
      </c>
      <c r="E1911" t="s">
        <v>181</v>
      </c>
      <c r="F1911">
        <v>1304</v>
      </c>
      <c r="G1911">
        <v>0.5</v>
      </c>
      <c r="H1911">
        <v>0.72569444444444442</v>
      </c>
      <c r="I1911">
        <v>22</v>
      </c>
      <c r="J1911">
        <v>0</v>
      </c>
      <c r="K1911">
        <v>22</v>
      </c>
      <c r="L1911">
        <v>0</v>
      </c>
      <c r="M1911" s="1" t="e">
        <f>VLOOKUP(Tabla18[[#This Row],[COD]],Circuitos[],2,0)</f>
        <v>#N/A</v>
      </c>
    </row>
    <row r="1912" spans="1:13">
      <c r="A1912" s="9" t="str">
        <f>Tabla18[[#This Row],[DIA]]&amp;"-"&amp;Tabla18[[#This Row],[NUM]]</f>
        <v>45886-787</v>
      </c>
      <c r="B1912">
        <v>45886</v>
      </c>
      <c r="C1912" t="s">
        <v>33</v>
      </c>
      <c r="D1912" t="s">
        <v>358</v>
      </c>
      <c r="E1912" t="s">
        <v>278</v>
      </c>
      <c r="F1912">
        <v>787</v>
      </c>
      <c r="G1912">
        <v>0.59375</v>
      </c>
      <c r="H1912">
        <v>0.80208333333333337</v>
      </c>
      <c r="I1912">
        <v>45</v>
      </c>
      <c r="J1912">
        <v>25</v>
      </c>
      <c r="K1912">
        <v>20</v>
      </c>
      <c r="L1912">
        <v>55.555555555555557</v>
      </c>
      <c r="M1912" s="1" t="str">
        <f>VLOOKUP(Tabla18[[#This Row],[COD]],Circuitos[],2,0)</f>
        <v>Rumania, Transilvania, Cárpatos y Bucovina</v>
      </c>
    </row>
    <row r="1913" spans="1:13">
      <c r="A1913" s="9" t="str">
        <f>Tabla18[[#This Row],[DIA]]&amp;"-"&amp;Tabla18[[#This Row],[NUM]]</f>
        <v>45886-75</v>
      </c>
      <c r="B1913">
        <v>45886</v>
      </c>
      <c r="C1913" t="s">
        <v>36</v>
      </c>
      <c r="D1913" t="s">
        <v>252</v>
      </c>
      <c r="E1913" t="s">
        <v>272</v>
      </c>
      <c r="F1913">
        <v>75</v>
      </c>
      <c r="G1913">
        <v>0.2638888888888889</v>
      </c>
      <c r="H1913">
        <v>0.33680555555555558</v>
      </c>
      <c r="I1913">
        <v>12</v>
      </c>
      <c r="J1913">
        <v>0</v>
      </c>
      <c r="K1913">
        <v>12</v>
      </c>
      <c r="L1913">
        <v>0</v>
      </c>
      <c r="M1913" s="1" t="e">
        <f>VLOOKUP(Tabla18[[#This Row],[COD]],Circuitos[],2,0)</f>
        <v>#N/A</v>
      </c>
    </row>
    <row r="1914" spans="1:13">
      <c r="A1914" s="9" t="str">
        <f>Tabla18[[#This Row],[DIA]]&amp;"-"&amp;Tabla18[[#This Row],[NUM]]</f>
        <v>45886-1854</v>
      </c>
      <c r="B1914">
        <v>45886</v>
      </c>
      <c r="C1914" t="s">
        <v>36</v>
      </c>
      <c r="D1914" t="s">
        <v>147</v>
      </c>
      <c r="E1914" t="s">
        <v>181</v>
      </c>
      <c r="F1914">
        <v>1854</v>
      </c>
      <c r="G1914">
        <v>0.5</v>
      </c>
      <c r="H1914">
        <v>0.69097222222222221</v>
      </c>
      <c r="I1914">
        <v>26</v>
      </c>
      <c r="J1914">
        <v>6</v>
      </c>
      <c r="K1914">
        <v>20</v>
      </c>
      <c r="L1914">
        <v>23.076923076923077</v>
      </c>
      <c r="M1914" s="1" t="e">
        <f>VLOOKUP(Tabla18[[#This Row],[COD]],Circuitos[],2,0)</f>
        <v>#N/A</v>
      </c>
    </row>
    <row r="1915" spans="1:13">
      <c r="A1915" s="9" t="str">
        <f>Tabla18[[#This Row],[DIA]]&amp;"-"&amp;Tabla18[[#This Row],[NUM]]</f>
        <v>45886-438</v>
      </c>
      <c r="B1915">
        <v>45886</v>
      </c>
      <c r="C1915" t="s">
        <v>36</v>
      </c>
      <c r="D1915" t="s">
        <v>394</v>
      </c>
      <c r="E1915" t="s">
        <v>395</v>
      </c>
      <c r="F1915">
        <v>438</v>
      </c>
      <c r="G1915">
        <v>0.55902777777777779</v>
      </c>
      <c r="H1915">
        <v>0.68402777777777779</v>
      </c>
      <c r="I1915">
        <v>12</v>
      </c>
      <c r="J1915">
        <v>4</v>
      </c>
      <c r="K1915">
        <v>8</v>
      </c>
      <c r="L1915">
        <v>33.333333333333336</v>
      </c>
      <c r="M1915" s="1" t="e">
        <f>VLOOKUP(Tabla18[[#This Row],[COD]],Circuitos[],2,0)</f>
        <v>#N/A</v>
      </c>
    </row>
    <row r="1916" spans="1:13">
      <c r="A1916" s="9" t="str">
        <f>Tabla18[[#This Row],[DIA]]&amp;"-"&amp;Tabla18[[#This Row],[NUM]]</f>
        <v>45886-1318</v>
      </c>
      <c r="B1916">
        <v>45886</v>
      </c>
      <c r="C1916" t="s">
        <v>37</v>
      </c>
      <c r="D1916" t="s">
        <v>147</v>
      </c>
      <c r="E1916" t="s">
        <v>181</v>
      </c>
      <c r="F1916">
        <v>1318</v>
      </c>
      <c r="G1916">
        <v>0.76736111111111116</v>
      </c>
      <c r="H1916">
        <v>0.97916666666666663</v>
      </c>
      <c r="I1916">
        <v>26</v>
      </c>
      <c r="J1916">
        <v>0</v>
      </c>
      <c r="K1916">
        <v>26</v>
      </c>
      <c r="L1916">
        <v>0</v>
      </c>
      <c r="M1916" s="1" t="e">
        <f>VLOOKUP(Tabla18[[#This Row],[COD]],Circuitos[],2,0)</f>
        <v>#N/A</v>
      </c>
    </row>
    <row r="1917" spans="1:13">
      <c r="A1917" s="9" t="str">
        <f>Tabla18[[#This Row],[DIA]]&amp;"-"&amp;Tabla18[[#This Row],[NUM]]</f>
        <v>45886-872</v>
      </c>
      <c r="B1917">
        <v>45886</v>
      </c>
      <c r="C1917" t="s">
        <v>223</v>
      </c>
      <c r="D1917" t="s">
        <v>13</v>
      </c>
      <c r="E1917" t="s">
        <v>250</v>
      </c>
      <c r="F1917">
        <v>872</v>
      </c>
      <c r="G1917">
        <v>0.64930555555555558</v>
      </c>
      <c r="H1917">
        <v>0.78819444444444442</v>
      </c>
      <c r="I1917">
        <v>45</v>
      </c>
      <c r="J1917">
        <v>45</v>
      </c>
      <c r="K1917">
        <v>0</v>
      </c>
      <c r="L1917">
        <v>100</v>
      </c>
      <c r="M1917" s="1" t="e">
        <f>VLOOKUP(Tabla18[[#This Row],[COD]],Circuitos[],2,0)</f>
        <v>#N/A</v>
      </c>
    </row>
    <row r="1918" spans="1:13">
      <c r="A1918" s="9" t="str">
        <f>Tabla18[[#This Row],[DIA]]&amp;"-"&amp;Tabla18[[#This Row],[NUM]]</f>
        <v>45886-694</v>
      </c>
      <c r="B1918">
        <v>45886</v>
      </c>
      <c r="C1918" t="s">
        <v>232</v>
      </c>
      <c r="D1918" t="s">
        <v>13</v>
      </c>
      <c r="E1918" t="s">
        <v>250</v>
      </c>
      <c r="F1918">
        <v>694</v>
      </c>
      <c r="G1918">
        <v>0.5</v>
      </c>
      <c r="H1918">
        <v>0.63194444444444442</v>
      </c>
      <c r="I1918">
        <v>40</v>
      </c>
      <c r="J1918">
        <v>0</v>
      </c>
      <c r="K1918">
        <v>40</v>
      </c>
      <c r="L1918">
        <v>0</v>
      </c>
      <c r="M1918" s="1" t="e">
        <f>VLOOKUP(Tabla18[[#This Row],[COD]],Circuitos[],2,0)</f>
        <v>#N/A</v>
      </c>
    </row>
    <row r="1919" spans="1:13">
      <c r="A1919" s="9" t="str">
        <f>Tabla18[[#This Row],[DIA]]&amp;"-"&amp;Tabla18[[#This Row],[NUM]]</f>
        <v>45886-76</v>
      </c>
      <c r="B1919">
        <v>45886</v>
      </c>
      <c r="C1919" t="s">
        <v>252</v>
      </c>
      <c r="D1919" t="s">
        <v>36</v>
      </c>
      <c r="E1919" t="s">
        <v>272</v>
      </c>
      <c r="F1919">
        <v>76</v>
      </c>
      <c r="G1919">
        <v>0.58680555555555558</v>
      </c>
      <c r="H1919">
        <v>0.66319444444444442</v>
      </c>
      <c r="I1919">
        <v>12</v>
      </c>
      <c r="J1919">
        <v>4</v>
      </c>
      <c r="K1919">
        <v>8</v>
      </c>
      <c r="L1919">
        <v>33.333333333333336</v>
      </c>
      <c r="M1919" s="1" t="e">
        <f>VLOOKUP(Tabla18[[#This Row],[COD]],Circuitos[],2,0)</f>
        <v>#N/A</v>
      </c>
    </row>
    <row r="1920" spans="1:13">
      <c r="A1920" s="9" t="str">
        <f>Tabla18[[#This Row],[DIA]]&amp;"-"&amp;Tabla18[[#This Row],[NUM]]</f>
        <v>45886-60</v>
      </c>
      <c r="B1920">
        <v>45886</v>
      </c>
      <c r="C1920" t="s">
        <v>252</v>
      </c>
      <c r="D1920" t="s">
        <v>13</v>
      </c>
      <c r="E1920" t="s">
        <v>272</v>
      </c>
      <c r="F1920">
        <v>60</v>
      </c>
      <c r="G1920">
        <v>0.60763888888888884</v>
      </c>
      <c r="H1920">
        <v>0.71527777777777779</v>
      </c>
      <c r="I1920">
        <v>26</v>
      </c>
      <c r="J1920">
        <v>0</v>
      </c>
      <c r="K1920">
        <v>26</v>
      </c>
      <c r="L1920">
        <v>0</v>
      </c>
      <c r="M1920" s="1" t="e">
        <f>VLOOKUP(Tabla18[[#This Row],[COD]],Circuitos[],2,0)</f>
        <v>#N/A</v>
      </c>
    </row>
    <row r="1921" spans="1:13">
      <c r="A1921" s="9" t="str">
        <f>Tabla18[[#This Row],[DIA]]&amp;"-"&amp;Tabla18[[#This Row],[NUM]]</f>
        <v>45886-582</v>
      </c>
      <c r="B1921">
        <v>45886</v>
      </c>
      <c r="C1921" t="s">
        <v>252</v>
      </c>
      <c r="D1921" t="s">
        <v>336</v>
      </c>
      <c r="E1921" t="s">
        <v>272</v>
      </c>
      <c r="F1921">
        <v>582</v>
      </c>
      <c r="G1921">
        <v>0.37847222222222221</v>
      </c>
      <c r="H1921">
        <v>0.4375</v>
      </c>
      <c r="I1921">
        <v>12</v>
      </c>
      <c r="J1921">
        <v>0</v>
      </c>
      <c r="K1921">
        <v>12</v>
      </c>
      <c r="L1921">
        <v>0</v>
      </c>
      <c r="M1921" s="1" t="e">
        <f>VLOOKUP(Tabla18[[#This Row],[COD]],Circuitos[],2,0)</f>
        <v>#N/A</v>
      </c>
    </row>
    <row r="1922" spans="1:13">
      <c r="A1922" s="9" t="str">
        <f>Tabla18[[#This Row],[DIA]]&amp;"-"&amp;Tabla18[[#This Row],[NUM]]</f>
        <v>45886-582</v>
      </c>
      <c r="B1922">
        <v>45886</v>
      </c>
      <c r="C1922" t="s">
        <v>252</v>
      </c>
      <c r="D1922" t="s">
        <v>336</v>
      </c>
      <c r="E1922" t="s">
        <v>272</v>
      </c>
      <c r="F1922">
        <v>582</v>
      </c>
      <c r="G1922">
        <v>0.38541666666666669</v>
      </c>
      <c r="H1922">
        <v>0.44444444444444442</v>
      </c>
      <c r="I1922">
        <v>26</v>
      </c>
      <c r="J1922">
        <v>0</v>
      </c>
      <c r="K1922">
        <v>26</v>
      </c>
      <c r="L1922">
        <v>0</v>
      </c>
      <c r="M1922" s="1" t="e">
        <f>VLOOKUP(Tabla18[[#This Row],[COD]],Circuitos[],2,0)</f>
        <v>#N/A</v>
      </c>
    </row>
    <row r="1923" spans="1:13">
      <c r="A1923" s="9" t="str">
        <f>Tabla18[[#This Row],[DIA]]&amp;"-"&amp;Tabla18[[#This Row],[NUM]]</f>
        <v>45886-1305</v>
      </c>
      <c r="B1923">
        <v>45886</v>
      </c>
      <c r="C1923" t="s">
        <v>147</v>
      </c>
      <c r="D1923" t="s">
        <v>33</v>
      </c>
      <c r="E1923" t="s">
        <v>181</v>
      </c>
      <c r="F1923">
        <v>1305</v>
      </c>
      <c r="G1923">
        <v>0.55208333333333337</v>
      </c>
      <c r="H1923">
        <v>0.70833333333333337</v>
      </c>
      <c r="I1923">
        <v>22</v>
      </c>
      <c r="J1923">
        <v>0</v>
      </c>
      <c r="K1923">
        <v>22</v>
      </c>
      <c r="L1923">
        <v>0</v>
      </c>
      <c r="M1923" s="1" t="e">
        <f>VLOOKUP(Tabla18[[#This Row],[COD]],Circuitos[],2,0)</f>
        <v>#N/A</v>
      </c>
    </row>
    <row r="1924" spans="1:13">
      <c r="A1924" s="9" t="str">
        <f>Tabla18[[#This Row],[DIA]]&amp;"-"&amp;Tabla18[[#This Row],[NUM]]</f>
        <v>45886-2020</v>
      </c>
      <c r="B1924">
        <v>45886</v>
      </c>
      <c r="C1924" t="s">
        <v>147</v>
      </c>
      <c r="D1924" t="s">
        <v>180</v>
      </c>
      <c r="E1924" t="s">
        <v>181</v>
      </c>
      <c r="F1924">
        <v>2020</v>
      </c>
      <c r="G1924">
        <v>0.76736111111111116</v>
      </c>
      <c r="H1924">
        <v>0.82986111111111116</v>
      </c>
      <c r="I1924">
        <v>88</v>
      </c>
      <c r="J1924">
        <v>12</v>
      </c>
      <c r="K1924">
        <v>76</v>
      </c>
      <c r="L1924">
        <v>13.636363636363637</v>
      </c>
      <c r="M1924" s="1" t="e">
        <f>VLOOKUP(Tabla18[[#This Row],[COD]],Circuitos[],2,0)</f>
        <v>#N/A</v>
      </c>
    </row>
    <row r="1925" spans="1:13">
      <c r="A1925" s="9" t="str">
        <f>Tabla18[[#This Row],[DIA]]&amp;"-"&amp;Tabla18[[#This Row],[NUM]]</f>
        <v>45886-2026</v>
      </c>
      <c r="B1925">
        <v>45886</v>
      </c>
      <c r="C1925" t="s">
        <v>147</v>
      </c>
      <c r="D1925" t="s">
        <v>180</v>
      </c>
      <c r="E1925" t="s">
        <v>181</v>
      </c>
      <c r="F1925">
        <v>2026</v>
      </c>
      <c r="G1925">
        <v>0.89236111111111116</v>
      </c>
      <c r="H1925">
        <v>0.95486111111111116</v>
      </c>
      <c r="I1925">
        <v>22</v>
      </c>
      <c r="J1925">
        <v>0</v>
      </c>
      <c r="K1925">
        <v>22</v>
      </c>
      <c r="L1925">
        <v>0</v>
      </c>
      <c r="M1925" s="1" t="e">
        <f>VLOOKUP(Tabla18[[#This Row],[COD]],Circuitos[],2,0)</f>
        <v>#N/A</v>
      </c>
    </row>
    <row r="1926" spans="1:13">
      <c r="A1926" s="9" t="str">
        <f>Tabla18[[#This Row],[DIA]]&amp;"-"&amp;Tabla18[[#This Row],[NUM]]</f>
        <v>45886-1855</v>
      </c>
      <c r="B1926">
        <v>45886</v>
      </c>
      <c r="C1926" t="s">
        <v>147</v>
      </c>
      <c r="D1926" t="s">
        <v>36</v>
      </c>
      <c r="E1926" t="s">
        <v>181</v>
      </c>
      <c r="F1926">
        <v>1855</v>
      </c>
      <c r="G1926">
        <v>0.59722222222222221</v>
      </c>
      <c r="H1926">
        <v>0.71180555555555558</v>
      </c>
      <c r="I1926">
        <v>26</v>
      </c>
      <c r="J1926">
        <v>0</v>
      </c>
      <c r="K1926">
        <v>26</v>
      </c>
      <c r="L1926">
        <v>0</v>
      </c>
      <c r="M1926" s="1" t="e">
        <f>VLOOKUP(Tabla18[[#This Row],[COD]],Circuitos[],2,0)</f>
        <v>#N/A</v>
      </c>
    </row>
    <row r="1927" spans="1:13">
      <c r="A1927" s="9" t="str">
        <f>Tabla18[[#This Row],[DIA]]&amp;"-"&amp;Tabla18[[#This Row],[NUM]]</f>
        <v>45886-1317</v>
      </c>
      <c r="B1927">
        <v>45886</v>
      </c>
      <c r="C1927" t="s">
        <v>147</v>
      </c>
      <c r="D1927" t="s">
        <v>37</v>
      </c>
      <c r="E1927" t="s">
        <v>181</v>
      </c>
      <c r="F1927">
        <v>1317</v>
      </c>
      <c r="G1927">
        <v>0.58680555555555558</v>
      </c>
      <c r="H1927">
        <v>0.72569444444444442</v>
      </c>
      <c r="I1927">
        <v>26</v>
      </c>
      <c r="J1927">
        <v>0</v>
      </c>
      <c r="K1927">
        <v>26</v>
      </c>
      <c r="L1927">
        <v>0</v>
      </c>
      <c r="M1927" s="1" t="e">
        <f>VLOOKUP(Tabla18[[#This Row],[COD]],Circuitos[],2,0)</f>
        <v>#N/A</v>
      </c>
    </row>
    <row r="1928" spans="1:13">
      <c r="A1928" s="9" t="str">
        <f>Tabla18[[#This Row],[DIA]]&amp;"-"&amp;Tabla18[[#This Row],[NUM]]</f>
        <v>45886-1859</v>
      </c>
      <c r="B1928">
        <v>45886</v>
      </c>
      <c r="C1928" t="s">
        <v>147</v>
      </c>
      <c r="D1928" t="s">
        <v>13</v>
      </c>
      <c r="E1928" t="s">
        <v>181</v>
      </c>
      <c r="F1928">
        <v>1859</v>
      </c>
      <c r="G1928">
        <v>0.55208333333333337</v>
      </c>
      <c r="H1928">
        <v>0.70138888888888884</v>
      </c>
      <c r="I1928">
        <v>40</v>
      </c>
      <c r="J1928">
        <v>0</v>
      </c>
      <c r="K1928">
        <v>40</v>
      </c>
      <c r="L1928">
        <v>0</v>
      </c>
      <c r="M1928" s="1" t="e">
        <f>VLOOKUP(Tabla18[[#This Row],[COD]],Circuitos[],2,0)</f>
        <v>#N/A</v>
      </c>
    </row>
    <row r="1929" spans="1:13">
      <c r="A1929" s="9" t="str">
        <f>Tabla18[[#This Row],[DIA]]&amp;"-"&amp;Tabla18[[#This Row],[NUM]]</f>
        <v>45886-1313</v>
      </c>
      <c r="B1929">
        <v>45886</v>
      </c>
      <c r="C1929" t="s">
        <v>147</v>
      </c>
      <c r="D1929" t="s">
        <v>22</v>
      </c>
      <c r="E1929" t="s">
        <v>181</v>
      </c>
      <c r="F1929">
        <v>1313</v>
      </c>
      <c r="G1929">
        <v>0.59375</v>
      </c>
      <c r="H1929">
        <v>0.72569444444444442</v>
      </c>
      <c r="I1929">
        <v>22</v>
      </c>
      <c r="J1929">
        <v>0</v>
      </c>
      <c r="K1929">
        <v>22</v>
      </c>
      <c r="L1929">
        <v>0</v>
      </c>
      <c r="M1929" s="1" t="e">
        <f>VLOOKUP(Tabla18[[#This Row],[COD]],Circuitos[],2,0)</f>
        <v>#N/A</v>
      </c>
    </row>
    <row r="1930" spans="1:13">
      <c r="A1930" s="9" t="str">
        <f>Tabla18[[#This Row],[DIA]]&amp;"-"&amp;Tabla18[[#This Row],[NUM]]</f>
        <v>45886-3910</v>
      </c>
      <c r="B1930">
        <v>45886</v>
      </c>
      <c r="C1930" t="s">
        <v>555</v>
      </c>
      <c r="D1930" t="s">
        <v>394</v>
      </c>
      <c r="E1930" t="s">
        <v>395</v>
      </c>
      <c r="F1930">
        <v>3910</v>
      </c>
      <c r="G1930">
        <v>0.2361111111111111</v>
      </c>
      <c r="H1930">
        <v>0.27083333333333331</v>
      </c>
      <c r="I1930">
        <v>12</v>
      </c>
      <c r="J1930">
        <v>2</v>
      </c>
      <c r="K1930">
        <v>10</v>
      </c>
      <c r="L1930">
        <v>16.666666666666668</v>
      </c>
      <c r="M1930" s="1" t="e">
        <f>VLOOKUP(Tabla18[[#This Row],[COD]],Circuitos[],2,0)</f>
        <v>#N/A</v>
      </c>
    </row>
    <row r="1931" spans="1:13">
      <c r="A1931" s="9" t="str">
        <f>Tabla18[[#This Row],[DIA]]&amp;"-"&amp;Tabla18[[#This Row],[NUM]]</f>
        <v>45886-3904</v>
      </c>
      <c r="B1931">
        <v>45886</v>
      </c>
      <c r="C1931" t="s">
        <v>555</v>
      </c>
      <c r="D1931" t="s">
        <v>394</v>
      </c>
      <c r="E1931" t="s">
        <v>395</v>
      </c>
      <c r="F1931">
        <v>3904</v>
      </c>
      <c r="G1931">
        <v>0.36805555555555558</v>
      </c>
      <c r="H1931">
        <v>0.40277777777777779</v>
      </c>
      <c r="I1931">
        <v>35</v>
      </c>
      <c r="J1931">
        <v>15</v>
      </c>
      <c r="K1931">
        <v>20</v>
      </c>
      <c r="L1931">
        <v>42.857142857142854</v>
      </c>
      <c r="M1931" s="1" t="e">
        <f>VLOOKUP(Tabla18[[#This Row],[COD]],Circuitos[],2,0)</f>
        <v>#N/A</v>
      </c>
    </row>
    <row r="1932" spans="1:13">
      <c r="A1932" s="9" t="str">
        <f>Tabla18[[#This Row],[DIA]]&amp;"-"&amp;Tabla18[[#This Row],[NUM]]</f>
        <v>45886-871</v>
      </c>
      <c r="B1932">
        <v>45886</v>
      </c>
      <c r="C1932" t="s">
        <v>13</v>
      </c>
      <c r="D1932" t="s">
        <v>223</v>
      </c>
      <c r="E1932" t="s">
        <v>250</v>
      </c>
      <c r="F1932">
        <v>871</v>
      </c>
      <c r="G1932">
        <v>0.48958333333333331</v>
      </c>
      <c r="H1932">
        <v>0.62152777777777779</v>
      </c>
      <c r="I1932">
        <v>45</v>
      </c>
      <c r="J1932">
        <v>25</v>
      </c>
      <c r="K1932">
        <v>20</v>
      </c>
      <c r="L1932">
        <v>55.555555555555557</v>
      </c>
      <c r="M1932" s="1" t="e">
        <f>VLOOKUP(Tabla18[[#This Row],[COD]],Circuitos[],2,0)</f>
        <v>#N/A</v>
      </c>
    </row>
    <row r="1933" spans="1:13">
      <c r="A1933" s="9" t="str">
        <f>Tabla18[[#This Row],[DIA]]&amp;"-"&amp;Tabla18[[#This Row],[NUM]]</f>
        <v>45886-59</v>
      </c>
      <c r="B1933">
        <v>45886</v>
      </c>
      <c r="C1933" t="s">
        <v>13</v>
      </c>
      <c r="D1933" t="s">
        <v>252</v>
      </c>
      <c r="E1933" t="s">
        <v>272</v>
      </c>
      <c r="F1933">
        <v>59</v>
      </c>
      <c r="G1933">
        <v>0.24305555555555555</v>
      </c>
      <c r="H1933">
        <v>0.34375</v>
      </c>
      <c r="I1933">
        <v>26</v>
      </c>
      <c r="J1933">
        <v>0</v>
      </c>
      <c r="K1933">
        <v>26</v>
      </c>
      <c r="L1933">
        <v>0</v>
      </c>
      <c r="M1933" s="1" t="e">
        <f>VLOOKUP(Tabla18[[#This Row],[COD]],Circuitos[],2,0)</f>
        <v>#N/A</v>
      </c>
    </row>
    <row r="1934" spans="1:13">
      <c r="A1934" s="9" t="str">
        <f>Tabla18[[#This Row],[DIA]]&amp;"-"&amp;Tabla18[[#This Row],[NUM]]</f>
        <v>45886-1858</v>
      </c>
      <c r="B1934">
        <v>45886</v>
      </c>
      <c r="C1934" t="s">
        <v>13</v>
      </c>
      <c r="D1934" t="s">
        <v>147</v>
      </c>
      <c r="E1934" t="s">
        <v>181</v>
      </c>
      <c r="F1934">
        <v>1858</v>
      </c>
      <c r="G1934">
        <v>0.49652777777777779</v>
      </c>
      <c r="H1934">
        <v>0.71527777777777779</v>
      </c>
      <c r="I1934">
        <v>40</v>
      </c>
      <c r="J1934">
        <v>0</v>
      </c>
      <c r="K1934">
        <v>40</v>
      </c>
      <c r="L1934">
        <v>0</v>
      </c>
      <c r="M1934" s="1" t="e">
        <f>VLOOKUP(Tabla18[[#This Row],[COD]],Circuitos[],2,0)</f>
        <v>#N/A</v>
      </c>
    </row>
    <row r="1935" spans="1:13">
      <c r="A1935" s="9" t="str">
        <f>Tabla18[[#This Row],[DIA]]&amp;"-"&amp;Tabla18[[#This Row],[NUM]]</f>
        <v>45886-5113</v>
      </c>
      <c r="B1935">
        <v>45886</v>
      </c>
      <c r="C1935" t="s">
        <v>13</v>
      </c>
      <c r="D1935" t="s">
        <v>424</v>
      </c>
      <c r="E1935" t="s">
        <v>549</v>
      </c>
      <c r="F1935">
        <v>5113</v>
      </c>
      <c r="G1935">
        <v>0.33333333333333331</v>
      </c>
      <c r="H1935">
        <v>0.40972222222222221</v>
      </c>
      <c r="I1935">
        <v>189</v>
      </c>
      <c r="J1935">
        <v>75</v>
      </c>
      <c r="K1935">
        <v>114</v>
      </c>
      <c r="L1935">
        <v>39.682539682539684</v>
      </c>
      <c r="M1935" s="1" t="str">
        <f>VLOOKUP(Tabla18[[#This Row],[COD]],Circuitos[],2,0)</f>
        <v>Alsacia, Selva Negra y el Rin / Bellezas de Suiza</v>
      </c>
    </row>
    <row r="1936" spans="1:13">
      <c r="A1936" s="9" t="str">
        <f>Tabla18[[#This Row],[DIA]]&amp;"-"&amp;Tabla18[[#This Row],[NUM]]</f>
        <v>45886-1801</v>
      </c>
      <c r="B1936">
        <v>45886</v>
      </c>
      <c r="C1936" t="s">
        <v>13</v>
      </c>
      <c r="D1936" t="s">
        <v>196</v>
      </c>
      <c r="E1936" t="s">
        <v>193</v>
      </c>
      <c r="F1936">
        <v>1801</v>
      </c>
      <c r="G1936">
        <v>0.4861111111111111</v>
      </c>
      <c r="H1936">
        <v>0.59027777777777779</v>
      </c>
      <c r="I1936">
        <v>20</v>
      </c>
      <c r="J1936">
        <v>0</v>
      </c>
      <c r="K1936">
        <v>20</v>
      </c>
      <c r="L1936">
        <v>0</v>
      </c>
      <c r="M1936" s="1" t="e">
        <f>VLOOKUP(Tabla18[[#This Row],[COD]],Circuitos[],2,0)</f>
        <v>#N/A</v>
      </c>
    </row>
    <row r="1937" spans="1:13">
      <c r="A1937" s="9" t="str">
        <f>Tabla18[[#This Row],[DIA]]&amp;"-"&amp;Tabla18[[#This Row],[NUM]]</f>
        <v>45886-416</v>
      </c>
      <c r="B1937">
        <v>45886</v>
      </c>
      <c r="C1937" t="s">
        <v>13</v>
      </c>
      <c r="D1937" t="s">
        <v>358</v>
      </c>
      <c r="E1937" t="s">
        <v>528</v>
      </c>
      <c r="F1937">
        <v>416</v>
      </c>
      <c r="G1937">
        <v>0.51736111111111116</v>
      </c>
      <c r="H1937">
        <v>0.71875</v>
      </c>
      <c r="I1937">
        <v>36</v>
      </c>
      <c r="J1937">
        <v>5</v>
      </c>
      <c r="K1937">
        <v>31</v>
      </c>
      <c r="L1937">
        <v>13.888888888888889</v>
      </c>
      <c r="M1937" s="1" t="e">
        <f>VLOOKUP(Tabla18[[#This Row],[COD]],Circuitos[],2,0)</f>
        <v>#N/A</v>
      </c>
    </row>
    <row r="1938" spans="1:13">
      <c r="A1938" s="9" t="str">
        <f>Tabla18[[#This Row],[DIA]]&amp;"-"&amp;Tabla18[[#This Row],[NUM]]</f>
        <v>45886-809</v>
      </c>
      <c r="B1938">
        <v>45886</v>
      </c>
      <c r="C1938" t="s">
        <v>13</v>
      </c>
      <c r="D1938" t="s">
        <v>236</v>
      </c>
      <c r="E1938" t="s">
        <v>250</v>
      </c>
      <c r="F1938">
        <v>809</v>
      </c>
      <c r="G1938">
        <v>0.49652777777777779</v>
      </c>
      <c r="H1938">
        <v>0.61805555555555558</v>
      </c>
      <c r="I1938">
        <v>45</v>
      </c>
      <c r="J1938">
        <v>8</v>
      </c>
      <c r="K1938">
        <v>37</v>
      </c>
      <c r="L1938">
        <v>17.777777777777779</v>
      </c>
      <c r="M1938" s="1" t="e">
        <f>VLOOKUP(Tabla18[[#This Row],[COD]],Circuitos[],2,0)</f>
        <v>#N/A</v>
      </c>
    </row>
    <row r="1939" spans="1:13">
      <c r="A1939" s="9" t="str">
        <f>Tabla18[[#This Row],[DIA]]&amp;"-"&amp;Tabla18[[#This Row],[NUM]]</f>
        <v>45886-5117</v>
      </c>
      <c r="B1939">
        <v>45886</v>
      </c>
      <c r="C1939" t="s">
        <v>13</v>
      </c>
      <c r="D1939" t="s">
        <v>214</v>
      </c>
      <c r="E1939" t="s">
        <v>549</v>
      </c>
      <c r="F1939">
        <v>5117</v>
      </c>
      <c r="G1939">
        <v>0.54861111111111116</v>
      </c>
      <c r="H1939">
        <v>0.73611111111111116</v>
      </c>
      <c r="I1939">
        <v>189</v>
      </c>
      <c r="J1939">
        <v>72</v>
      </c>
      <c r="K1939">
        <v>117</v>
      </c>
      <c r="L1939">
        <v>38.095238095238095</v>
      </c>
      <c r="M1939" s="1" t="str">
        <f>VLOOKUP(Tabla18[[#This Row],[COD]],Circuitos[],2,0)</f>
        <v>Joyas del Báltico I / Bellezas del Báltico I</v>
      </c>
    </row>
    <row r="1940" spans="1:13">
      <c r="A1940" s="9" t="str">
        <f>Tabla18[[#This Row],[DIA]]&amp;"-"&amp;Tabla18[[#This Row],[NUM]]</f>
        <v>45886-434</v>
      </c>
      <c r="B1940">
        <v>45886</v>
      </c>
      <c r="C1940" t="s">
        <v>13</v>
      </c>
      <c r="D1940" t="s">
        <v>394</v>
      </c>
      <c r="E1940" t="s">
        <v>395</v>
      </c>
      <c r="F1940">
        <v>434</v>
      </c>
      <c r="G1940">
        <v>0.64583333333333337</v>
      </c>
      <c r="H1940">
        <v>0.79513888888888884</v>
      </c>
      <c r="I1940">
        <v>35</v>
      </c>
      <c r="J1940">
        <v>7</v>
      </c>
      <c r="K1940">
        <v>28</v>
      </c>
      <c r="L1940">
        <v>20</v>
      </c>
      <c r="M1940" s="1" t="e">
        <f>VLOOKUP(Tabla18[[#This Row],[COD]],Circuitos[],2,0)</f>
        <v>#N/A</v>
      </c>
    </row>
    <row r="1941" spans="1:13">
      <c r="A1941" s="9" t="str">
        <f>Tabla18[[#This Row],[DIA]]&amp;"-"&amp;Tabla18[[#This Row],[NUM]]</f>
        <v>45886-5114</v>
      </c>
      <c r="B1941">
        <v>45886</v>
      </c>
      <c r="C1941" t="s">
        <v>424</v>
      </c>
      <c r="D1941" t="s">
        <v>13</v>
      </c>
      <c r="E1941" t="s">
        <v>549</v>
      </c>
      <c r="F1941">
        <v>5114</v>
      </c>
      <c r="G1941">
        <v>0.44444444444444442</v>
      </c>
      <c r="H1941">
        <v>0.51388888888888884</v>
      </c>
      <c r="I1941">
        <v>189</v>
      </c>
      <c r="J1941">
        <v>54</v>
      </c>
      <c r="K1941">
        <v>135</v>
      </c>
      <c r="L1941">
        <v>28.571428571428573</v>
      </c>
      <c r="M1941" s="1" t="e">
        <f>VLOOKUP(Tabla18[[#This Row],[COD]],Circuitos[],2,0)</f>
        <v>#N/A</v>
      </c>
    </row>
    <row r="1942" spans="1:13">
      <c r="A1942" s="9" t="str">
        <f>Tabla18[[#This Row],[DIA]]&amp;"-"&amp;Tabla18[[#This Row],[NUM]]</f>
        <v>45886-1804</v>
      </c>
      <c r="B1942">
        <v>45886</v>
      </c>
      <c r="C1942" t="s">
        <v>196</v>
      </c>
      <c r="D1942" t="s">
        <v>13</v>
      </c>
      <c r="E1942" t="s">
        <v>193</v>
      </c>
      <c r="F1942">
        <v>1804</v>
      </c>
      <c r="G1942">
        <v>0.61805555555555558</v>
      </c>
      <c r="H1942">
        <v>0.73263888888888884</v>
      </c>
      <c r="I1942">
        <v>20</v>
      </c>
      <c r="J1942">
        <v>0</v>
      </c>
      <c r="K1942">
        <v>20</v>
      </c>
      <c r="L1942">
        <v>0</v>
      </c>
      <c r="M1942" s="1" t="e">
        <f>VLOOKUP(Tabla18[[#This Row],[COD]],Circuitos[],2,0)</f>
        <v>#N/A</v>
      </c>
    </row>
    <row r="1943" spans="1:13">
      <c r="A1943" s="9" t="str">
        <f>Tabla18[[#This Row],[DIA]]&amp;"-"&amp;Tabla18[[#This Row],[NUM]]</f>
        <v>45886-572</v>
      </c>
      <c r="B1943">
        <v>45886</v>
      </c>
      <c r="C1943" t="s">
        <v>346</v>
      </c>
      <c r="D1943" t="s">
        <v>13</v>
      </c>
      <c r="E1943" t="s">
        <v>250</v>
      </c>
      <c r="F1943">
        <v>572</v>
      </c>
      <c r="G1943">
        <v>0.53125</v>
      </c>
      <c r="H1943">
        <v>0.61805555555555558</v>
      </c>
      <c r="I1943">
        <v>30</v>
      </c>
      <c r="J1943">
        <v>0</v>
      </c>
      <c r="K1943">
        <v>30</v>
      </c>
      <c r="L1943">
        <v>0</v>
      </c>
      <c r="M1943" s="1" t="e">
        <f>VLOOKUP(Tabla18[[#This Row],[COD]],Circuitos[],2,0)</f>
        <v>#N/A</v>
      </c>
    </row>
    <row r="1944" spans="1:13">
      <c r="A1944" s="9" t="str">
        <f>Tabla18[[#This Row],[DIA]]&amp;"-"&amp;Tabla18[[#This Row],[NUM]]</f>
        <v>45886-415</v>
      </c>
      <c r="B1944">
        <v>45886</v>
      </c>
      <c r="C1944" t="s">
        <v>358</v>
      </c>
      <c r="D1944" t="s">
        <v>13</v>
      </c>
      <c r="E1944" t="s">
        <v>528</v>
      </c>
      <c r="F1944">
        <v>415</v>
      </c>
      <c r="G1944">
        <v>0.34722222222222221</v>
      </c>
      <c r="H1944">
        <v>0.47569444444444442</v>
      </c>
      <c r="I1944">
        <v>36</v>
      </c>
      <c r="J1944">
        <v>0</v>
      </c>
      <c r="K1944">
        <v>36</v>
      </c>
      <c r="L1944">
        <v>0</v>
      </c>
      <c r="M1944" s="1" t="e">
        <f>VLOOKUP(Tabla18[[#This Row],[COD]],Circuitos[],2,0)</f>
        <v>#N/A</v>
      </c>
    </row>
    <row r="1945" spans="1:13">
      <c r="A1945" s="9" t="str">
        <f>Tabla18[[#This Row],[DIA]]&amp;"-"&amp;Tabla18[[#This Row],[NUM]]</f>
        <v>45886-788</v>
      </c>
      <c r="B1945">
        <v>45886</v>
      </c>
      <c r="C1945" t="s">
        <v>358</v>
      </c>
      <c r="D1945" t="s">
        <v>24</v>
      </c>
      <c r="E1945" t="s">
        <v>278</v>
      </c>
      <c r="F1945">
        <v>788</v>
      </c>
      <c r="G1945">
        <v>0.84375</v>
      </c>
      <c r="H1945">
        <v>0.95486111111111116</v>
      </c>
      <c r="I1945">
        <v>45</v>
      </c>
      <c r="J1945">
        <v>13</v>
      </c>
      <c r="K1945">
        <v>32</v>
      </c>
      <c r="L1945">
        <v>28.888888888888889</v>
      </c>
      <c r="M1945" s="1" t="e">
        <f>VLOOKUP(Tabla18[[#This Row],[COD]],Circuitos[],2,0)</f>
        <v>#N/A</v>
      </c>
    </row>
    <row r="1946" spans="1:13">
      <c r="A1946" s="9" t="str">
        <f>Tabla18[[#This Row],[DIA]]&amp;"-"&amp;Tabla18[[#This Row],[NUM]]</f>
        <v>45886-808</v>
      </c>
      <c r="B1946">
        <v>45886</v>
      </c>
      <c r="C1946" t="s">
        <v>236</v>
      </c>
      <c r="D1946" t="s">
        <v>13</v>
      </c>
      <c r="E1946" t="s">
        <v>250</v>
      </c>
      <c r="F1946">
        <v>808</v>
      </c>
      <c r="G1946">
        <v>0.51736111111111116</v>
      </c>
      <c r="H1946">
        <v>0.64930555555555558</v>
      </c>
      <c r="I1946">
        <v>45</v>
      </c>
      <c r="J1946">
        <v>3</v>
      </c>
      <c r="K1946">
        <v>42</v>
      </c>
      <c r="L1946">
        <v>6.666666666666667</v>
      </c>
      <c r="M1946" s="1" t="e">
        <f>VLOOKUP(Tabla18[[#This Row],[COD]],Circuitos[],2,0)</f>
        <v>#N/A</v>
      </c>
    </row>
    <row r="1947" spans="1:13">
      <c r="A1947" s="9" t="str">
        <f>Tabla18[[#This Row],[DIA]]&amp;"-"&amp;Tabla18[[#This Row],[NUM]]</f>
        <v>45886-867</v>
      </c>
      <c r="B1947">
        <v>45886</v>
      </c>
      <c r="C1947" t="s">
        <v>153</v>
      </c>
      <c r="D1947" t="s">
        <v>111</v>
      </c>
      <c r="E1947" t="s">
        <v>265</v>
      </c>
      <c r="F1947">
        <v>867</v>
      </c>
      <c r="G1947">
        <v>0.78819444444444442</v>
      </c>
      <c r="H1947">
        <v>2.0833333333333332E-2</v>
      </c>
      <c r="I1947">
        <v>27</v>
      </c>
      <c r="J1947">
        <v>26</v>
      </c>
      <c r="K1947">
        <v>1</v>
      </c>
      <c r="L1947">
        <v>96.296296296296291</v>
      </c>
      <c r="M1947" s="1" t="e">
        <f>VLOOKUP(Tabla18[[#This Row],[COD]],Circuitos[],2,0)</f>
        <v>#N/A</v>
      </c>
    </row>
    <row r="1948" spans="1:13">
      <c r="A1948" s="9" t="str">
        <f>Tabla18[[#This Row],[DIA]]&amp;"-"&amp;Tabla18[[#This Row],[NUM]]</f>
        <v>45886-585</v>
      </c>
      <c r="B1948">
        <v>45886</v>
      </c>
      <c r="C1948" t="s">
        <v>336</v>
      </c>
      <c r="D1948" t="s">
        <v>252</v>
      </c>
      <c r="E1948" t="s">
        <v>272</v>
      </c>
      <c r="F1948">
        <v>585</v>
      </c>
      <c r="G1948">
        <v>0.47916666666666669</v>
      </c>
      <c r="H1948">
        <v>0.53819444444444442</v>
      </c>
      <c r="I1948">
        <v>38</v>
      </c>
      <c r="J1948">
        <v>4</v>
      </c>
      <c r="K1948">
        <v>34</v>
      </c>
      <c r="L1948">
        <v>10.526315789473685</v>
      </c>
      <c r="M1948" s="1" t="e">
        <f>VLOOKUP(Tabla18[[#This Row],[COD]],Circuitos[],2,0)</f>
        <v>#N/A</v>
      </c>
    </row>
    <row r="1949" spans="1:13">
      <c r="A1949" s="9" t="str">
        <f>Tabla18[[#This Row],[DIA]]&amp;"-"&amp;Tabla18[[#This Row],[NUM]]</f>
        <v>45886-1302</v>
      </c>
      <c r="B1949">
        <v>45886</v>
      </c>
      <c r="C1949" t="s">
        <v>22</v>
      </c>
      <c r="D1949" t="s">
        <v>147</v>
      </c>
      <c r="E1949" t="s">
        <v>181</v>
      </c>
      <c r="F1949">
        <v>1302</v>
      </c>
      <c r="G1949">
        <v>0.4826388888888889</v>
      </c>
      <c r="H1949">
        <v>0.69097222222222221</v>
      </c>
      <c r="I1949">
        <v>22</v>
      </c>
      <c r="J1949">
        <v>6</v>
      </c>
      <c r="K1949">
        <v>16</v>
      </c>
      <c r="L1949">
        <v>27.272727272727273</v>
      </c>
      <c r="M1949" s="1" t="e">
        <f>VLOOKUP(Tabla18[[#This Row],[COD]],Circuitos[],2,0)</f>
        <v>#N/A</v>
      </c>
    </row>
    <row r="1950" spans="1:13">
      <c r="A1950" s="9" t="str">
        <f>Tabla18[[#This Row],[DIA]]&amp;"-"&amp;Tabla18[[#This Row],[NUM]]</f>
        <v>45886-5118</v>
      </c>
      <c r="B1950">
        <v>45886</v>
      </c>
      <c r="C1950" t="s">
        <v>214</v>
      </c>
      <c r="D1950" t="s">
        <v>13</v>
      </c>
      <c r="E1950" t="s">
        <v>549</v>
      </c>
      <c r="F1950">
        <v>5118</v>
      </c>
      <c r="G1950">
        <v>0.77083333333333337</v>
      </c>
      <c r="H1950">
        <v>0.875</v>
      </c>
      <c r="I1950">
        <v>189</v>
      </c>
      <c r="J1950">
        <v>57</v>
      </c>
      <c r="K1950">
        <v>132</v>
      </c>
      <c r="L1950">
        <v>30.158730158730158</v>
      </c>
      <c r="M1950" s="1" t="e">
        <f>VLOOKUP(Tabla18[[#This Row],[COD]],Circuitos[],2,0)</f>
        <v>#N/A</v>
      </c>
    </row>
    <row r="1951" spans="1:13">
      <c r="A1951" s="9" t="str">
        <f>Tabla18[[#This Row],[DIA]]&amp;"-"&amp;Tabla18[[#This Row],[NUM]]</f>
        <v>45886-437</v>
      </c>
      <c r="B1951">
        <v>45886</v>
      </c>
      <c r="C1951" t="s">
        <v>394</v>
      </c>
      <c r="D1951" t="s">
        <v>36</v>
      </c>
      <c r="E1951" t="s">
        <v>395</v>
      </c>
      <c r="F1951">
        <v>437</v>
      </c>
      <c r="G1951">
        <v>0.3888888888888889</v>
      </c>
      <c r="H1951">
        <v>0.52083333333333337</v>
      </c>
      <c r="I1951">
        <v>12</v>
      </c>
      <c r="J1951">
        <v>2</v>
      </c>
      <c r="K1951">
        <v>10</v>
      </c>
      <c r="L1951">
        <v>16.666666666666668</v>
      </c>
      <c r="M1951" s="1" t="e">
        <f>VLOOKUP(Tabla18[[#This Row],[COD]],Circuitos[],2,0)</f>
        <v>#N/A</v>
      </c>
    </row>
    <row r="1952" spans="1:13">
      <c r="A1952" s="9" t="str">
        <f>Tabla18[[#This Row],[DIA]]&amp;"-"&amp;Tabla18[[#This Row],[NUM]]</f>
        <v>45886-3911</v>
      </c>
      <c r="B1952">
        <v>45886</v>
      </c>
      <c r="C1952" t="s">
        <v>394</v>
      </c>
      <c r="D1952" t="s">
        <v>555</v>
      </c>
      <c r="E1952" t="s">
        <v>395</v>
      </c>
      <c r="F1952">
        <v>3911</v>
      </c>
      <c r="G1952">
        <v>0.95486111111111116</v>
      </c>
      <c r="H1952">
        <v>0.99305555555555558</v>
      </c>
      <c r="I1952">
        <v>47</v>
      </c>
      <c r="J1952">
        <v>11</v>
      </c>
      <c r="K1952">
        <v>36</v>
      </c>
      <c r="L1952">
        <v>23.404255319148938</v>
      </c>
      <c r="M1952" s="1" t="e">
        <f>VLOOKUP(Tabla18[[#This Row],[COD]],Circuitos[],2,0)</f>
        <v>#N/A</v>
      </c>
    </row>
    <row r="1953" spans="1:13">
      <c r="A1953" s="9" t="str">
        <f>Tabla18[[#This Row],[DIA]]&amp;"-"&amp;Tabla18[[#This Row],[NUM]]</f>
        <v>45886-433</v>
      </c>
      <c r="B1953">
        <v>45886</v>
      </c>
      <c r="C1953" t="s">
        <v>394</v>
      </c>
      <c r="D1953" t="s">
        <v>13</v>
      </c>
      <c r="E1953" t="s">
        <v>395</v>
      </c>
      <c r="F1953">
        <v>433</v>
      </c>
      <c r="G1953">
        <v>0.44444444444444442</v>
      </c>
      <c r="H1953">
        <v>0.60763888888888884</v>
      </c>
      <c r="I1953">
        <v>35</v>
      </c>
      <c r="J1953">
        <v>15</v>
      </c>
      <c r="K1953">
        <v>20</v>
      </c>
      <c r="L1953">
        <v>42.857142857142854</v>
      </c>
      <c r="M1953" s="1" t="e">
        <f>VLOOKUP(Tabla18[[#This Row],[COD]],Circuitos[],2,0)</f>
        <v>#N/A</v>
      </c>
    </row>
    <row r="1954" spans="1:13">
      <c r="A1954" s="9" t="str">
        <f>Tabla18[[#This Row],[DIA]]&amp;"-"&amp;Tabla18[[#This Row],[NUM]]</f>
        <v>45887-920</v>
      </c>
      <c r="B1954">
        <v>45887</v>
      </c>
      <c r="C1954" t="s">
        <v>185</v>
      </c>
      <c r="D1954" t="s">
        <v>13</v>
      </c>
      <c r="E1954" t="s">
        <v>186</v>
      </c>
      <c r="F1954">
        <v>920</v>
      </c>
      <c r="G1954">
        <v>0.63888888888888884</v>
      </c>
      <c r="H1954">
        <v>0.78125</v>
      </c>
      <c r="I1954">
        <v>30</v>
      </c>
      <c r="J1954">
        <v>0</v>
      </c>
      <c r="K1954">
        <v>30</v>
      </c>
      <c r="L1954">
        <v>0</v>
      </c>
      <c r="M1954" s="1" t="e">
        <f>VLOOKUP(Tabla18[[#This Row],[COD]],Circuitos[],2,0)</f>
        <v>#N/A</v>
      </c>
    </row>
    <row r="1955" spans="1:13">
      <c r="A1955" s="9" t="str">
        <f>Tabla18[[#This Row],[DIA]]&amp;"-"&amp;Tabla18[[#This Row],[NUM]]</f>
        <v>45887-101</v>
      </c>
      <c r="B1955">
        <v>45887</v>
      </c>
      <c r="C1955" t="s">
        <v>111</v>
      </c>
      <c r="D1955" t="s">
        <v>13</v>
      </c>
      <c r="E1955" t="s">
        <v>265</v>
      </c>
      <c r="F1955">
        <v>101</v>
      </c>
      <c r="G1955">
        <v>9.375E-2</v>
      </c>
      <c r="H1955">
        <v>0.33680555555555558</v>
      </c>
      <c r="I1955">
        <v>27</v>
      </c>
      <c r="J1955">
        <v>26</v>
      </c>
      <c r="K1955">
        <v>1</v>
      </c>
      <c r="L1955">
        <v>96.296296296296291</v>
      </c>
      <c r="M1955" s="1" t="e">
        <f>VLOOKUP(Tabla18[[#This Row],[COD]],Circuitos[],2,0)</f>
        <v>#N/A</v>
      </c>
    </row>
    <row r="1956" spans="1:13">
      <c r="A1956" s="9" t="str">
        <f>Tabla18[[#This Row],[DIA]]&amp;"-"&amp;Tabla18[[#This Row],[NUM]]</f>
        <v>45887-1336</v>
      </c>
      <c r="B1956">
        <v>45887</v>
      </c>
      <c r="C1956" t="s">
        <v>36</v>
      </c>
      <c r="D1956" t="s">
        <v>183</v>
      </c>
      <c r="E1956" t="s">
        <v>174</v>
      </c>
      <c r="F1956">
        <v>1336</v>
      </c>
      <c r="G1956">
        <v>0.58680555555555558</v>
      </c>
      <c r="H1956">
        <v>0.82291666666666663</v>
      </c>
      <c r="I1956">
        <v>10</v>
      </c>
      <c r="J1956">
        <v>0</v>
      </c>
      <c r="K1956">
        <v>10</v>
      </c>
      <c r="L1956">
        <v>0</v>
      </c>
      <c r="M1956" s="1" t="str">
        <f>VLOOKUP(Tabla18[[#This Row],[COD]],Circuitos[],2,0)</f>
        <v>Programas de Egipto</v>
      </c>
    </row>
    <row r="1957" spans="1:13">
      <c r="A1957" s="9" t="str">
        <f>Tabla18[[#This Row],[DIA]]&amp;"-"&amp;Tabla18[[#This Row],[NUM]]</f>
        <v>45887-2722</v>
      </c>
      <c r="B1957">
        <v>45887</v>
      </c>
      <c r="C1957" t="s">
        <v>37</v>
      </c>
      <c r="D1957" t="s">
        <v>183</v>
      </c>
      <c r="E1957" t="s">
        <v>561</v>
      </c>
      <c r="F1957">
        <v>2722</v>
      </c>
      <c r="G1957">
        <v>0.67013888888888884</v>
      </c>
      <c r="H1957">
        <v>0.93055555555555558</v>
      </c>
      <c r="I1957">
        <v>10</v>
      </c>
      <c r="J1957">
        <v>0</v>
      </c>
      <c r="K1957">
        <v>10</v>
      </c>
      <c r="L1957">
        <v>0</v>
      </c>
      <c r="M1957" s="1" t="str">
        <f>VLOOKUP(Tabla18[[#This Row],[COD]],Circuitos[],2,0)</f>
        <v>Programas de Egipto</v>
      </c>
    </row>
    <row r="1958" spans="1:13">
      <c r="A1958" s="9" t="str">
        <f>Tabla18[[#This Row],[DIA]]&amp;"-"&amp;Tabla18[[#This Row],[NUM]]</f>
        <v>45887-1335</v>
      </c>
      <c r="B1958">
        <v>45887</v>
      </c>
      <c r="C1958" t="s">
        <v>173</v>
      </c>
      <c r="D1958" t="s">
        <v>36</v>
      </c>
      <c r="E1958" t="s">
        <v>174</v>
      </c>
      <c r="F1958">
        <v>1335</v>
      </c>
      <c r="G1958">
        <v>0.40277777777777779</v>
      </c>
      <c r="H1958">
        <v>0.54513888888888884</v>
      </c>
      <c r="I1958">
        <v>10</v>
      </c>
      <c r="J1958">
        <v>0</v>
      </c>
      <c r="K1958">
        <v>10</v>
      </c>
      <c r="L1958">
        <v>0</v>
      </c>
      <c r="M1958" s="1" t="e">
        <f>VLOOKUP(Tabla18[[#This Row],[COD]],Circuitos[],2,0)</f>
        <v>#N/A</v>
      </c>
    </row>
    <row r="1959" spans="1:13">
      <c r="A1959" s="9" t="str">
        <f>Tabla18[[#This Row],[DIA]]&amp;"-"&amp;Tabla18[[#This Row],[NUM]]</f>
        <v>45887-2721</v>
      </c>
      <c r="B1959">
        <v>45887</v>
      </c>
      <c r="C1959" t="s">
        <v>173</v>
      </c>
      <c r="D1959" t="s">
        <v>37</v>
      </c>
      <c r="E1959" t="s">
        <v>561</v>
      </c>
      <c r="F1959">
        <v>2721</v>
      </c>
      <c r="G1959">
        <v>0.45833333333333331</v>
      </c>
      <c r="H1959">
        <v>0.62847222222222221</v>
      </c>
      <c r="I1959">
        <v>10</v>
      </c>
      <c r="J1959">
        <v>0</v>
      </c>
      <c r="K1959">
        <v>10</v>
      </c>
      <c r="L1959">
        <v>0</v>
      </c>
      <c r="M1959" s="1" t="e">
        <f>VLOOKUP(Tabla18[[#This Row],[COD]],Circuitos[],2,0)</f>
        <v>#N/A</v>
      </c>
    </row>
    <row r="1960" spans="1:13">
      <c r="A1960" s="9" t="str">
        <f>Tabla18[[#This Row],[DIA]]&amp;"-"&amp;Tabla18[[#This Row],[NUM]]</f>
        <v>45887-1002</v>
      </c>
      <c r="B1960">
        <v>45887</v>
      </c>
      <c r="C1960" t="s">
        <v>173</v>
      </c>
      <c r="D1960" t="s">
        <v>13</v>
      </c>
      <c r="E1960" t="s">
        <v>174</v>
      </c>
      <c r="F1960">
        <v>1002</v>
      </c>
      <c r="G1960">
        <v>0.3125</v>
      </c>
      <c r="H1960">
        <v>0.4861111111111111</v>
      </c>
      <c r="I1960">
        <v>20</v>
      </c>
      <c r="J1960">
        <v>0</v>
      </c>
      <c r="K1960">
        <v>20</v>
      </c>
      <c r="L1960">
        <v>0</v>
      </c>
      <c r="M1960" s="1" t="str">
        <f>VLOOKUP(Tabla18[[#This Row],[COD]],Circuitos[],2,0)</f>
        <v>Programas de Egipto</v>
      </c>
    </row>
    <row r="1961" spans="1:13">
      <c r="A1961" s="9" t="str">
        <f>Tabla18[[#This Row],[DIA]]&amp;"-"&amp;Tabla18[[#This Row],[NUM]]</f>
        <v>45887-1916</v>
      </c>
      <c r="B1961">
        <v>45887</v>
      </c>
      <c r="C1961" t="s">
        <v>313</v>
      </c>
      <c r="D1961" t="s">
        <v>13</v>
      </c>
      <c r="E1961" t="s">
        <v>250</v>
      </c>
      <c r="F1961">
        <v>1916</v>
      </c>
      <c r="G1961">
        <v>0.4236111111111111</v>
      </c>
      <c r="H1961">
        <v>0.58680555555555558</v>
      </c>
      <c r="I1961">
        <v>30</v>
      </c>
      <c r="J1961">
        <v>0</v>
      </c>
      <c r="K1961">
        <v>30</v>
      </c>
      <c r="L1961">
        <v>0</v>
      </c>
      <c r="M1961" s="1" t="e">
        <f>VLOOKUP(Tabla18[[#This Row],[COD]],Circuitos[],2,0)</f>
        <v>#N/A</v>
      </c>
    </row>
    <row r="1962" spans="1:13">
      <c r="A1962" s="9" t="str">
        <f>Tabla18[[#This Row],[DIA]]&amp;"-"&amp;Tabla18[[#This Row],[NUM]]</f>
        <v>45887-2232</v>
      </c>
      <c r="B1962">
        <v>45887</v>
      </c>
      <c r="C1962" t="s">
        <v>147</v>
      </c>
      <c r="D1962" t="s">
        <v>180</v>
      </c>
      <c r="E1962" t="s">
        <v>181</v>
      </c>
      <c r="F1962">
        <v>2232</v>
      </c>
      <c r="G1962">
        <v>5.5555555555555552E-2</v>
      </c>
      <c r="H1962">
        <v>0.11805555555555555</v>
      </c>
      <c r="I1962">
        <v>26</v>
      </c>
      <c r="J1962">
        <v>0</v>
      </c>
      <c r="K1962">
        <v>26</v>
      </c>
      <c r="L1962">
        <v>0</v>
      </c>
      <c r="M1962" s="1" t="e">
        <f>VLOOKUP(Tabla18[[#This Row],[COD]],Circuitos[],2,0)</f>
        <v>#N/A</v>
      </c>
    </row>
    <row r="1963" spans="1:13">
      <c r="A1963" s="9" t="str">
        <f>Tabla18[[#This Row],[DIA]]&amp;"-"&amp;Tabla18[[#This Row],[NUM]]</f>
        <v>45887-616</v>
      </c>
      <c r="B1963">
        <v>45887</v>
      </c>
      <c r="C1963" t="s">
        <v>97</v>
      </c>
      <c r="D1963" t="s">
        <v>266</v>
      </c>
      <c r="E1963" t="s">
        <v>558</v>
      </c>
      <c r="F1963">
        <v>616</v>
      </c>
      <c r="G1963">
        <v>0.62847222222222221</v>
      </c>
      <c r="H1963">
        <v>0.74652777777777779</v>
      </c>
      <c r="I1963">
        <v>40</v>
      </c>
      <c r="J1963">
        <v>3</v>
      </c>
      <c r="K1963">
        <v>37</v>
      </c>
      <c r="L1963">
        <v>7.5</v>
      </c>
      <c r="M1963" s="1" t="str">
        <f>VLOOKUP(Tabla18[[#This Row],[COD]],Circuitos[],2,0)</f>
        <v>Todo Eslovenia, Austria y Costa Italiana</v>
      </c>
    </row>
    <row r="1964" spans="1:13">
      <c r="A1964" s="9" t="str">
        <f>Tabla18[[#This Row],[DIA]]&amp;"-"&amp;Tabla18[[#This Row],[NUM]]</f>
        <v>45887-615</v>
      </c>
      <c r="B1964">
        <v>45887</v>
      </c>
      <c r="C1964" t="s">
        <v>266</v>
      </c>
      <c r="D1964" t="s">
        <v>37</v>
      </c>
      <c r="E1964" t="s">
        <v>558</v>
      </c>
      <c r="F1964">
        <v>615</v>
      </c>
      <c r="G1964">
        <v>0.41666666666666669</v>
      </c>
      <c r="H1964">
        <v>0.52430555555555558</v>
      </c>
      <c r="I1964">
        <v>40</v>
      </c>
      <c r="J1964">
        <v>0</v>
      </c>
      <c r="K1964">
        <v>40</v>
      </c>
      <c r="L1964">
        <v>0</v>
      </c>
      <c r="M1964" s="1" t="e">
        <f>VLOOKUP(Tabla18[[#This Row],[COD]],Circuitos[],2,0)</f>
        <v>#N/A</v>
      </c>
    </row>
    <row r="1965" spans="1:13">
      <c r="A1965" s="9" t="str">
        <f>Tabla18[[#This Row],[DIA]]&amp;"-"&amp;Tabla18[[#This Row],[NUM]]</f>
        <v>45887-921</v>
      </c>
      <c r="B1965">
        <v>45887</v>
      </c>
      <c r="C1965" t="s">
        <v>13</v>
      </c>
      <c r="D1965" t="s">
        <v>185</v>
      </c>
      <c r="E1965" t="s">
        <v>186</v>
      </c>
      <c r="F1965">
        <v>921</v>
      </c>
      <c r="G1965">
        <v>0.81597222222222221</v>
      </c>
      <c r="H1965">
        <v>2.0833333333333332E-2</v>
      </c>
      <c r="I1965">
        <v>30</v>
      </c>
      <c r="J1965">
        <v>0</v>
      </c>
      <c r="K1965">
        <v>30</v>
      </c>
      <c r="L1965">
        <v>0</v>
      </c>
      <c r="M1965" s="1" t="e">
        <f>VLOOKUP(Tabla18[[#This Row],[COD]],Circuitos[],2,0)</f>
        <v>#N/A</v>
      </c>
    </row>
    <row r="1966" spans="1:13">
      <c r="A1966" s="9" t="str">
        <f>Tabla18[[#This Row],[DIA]]&amp;"-"&amp;Tabla18[[#This Row],[NUM]]</f>
        <v>45887-1002</v>
      </c>
      <c r="B1966">
        <v>45887</v>
      </c>
      <c r="C1966" t="s">
        <v>13</v>
      </c>
      <c r="D1966" t="s">
        <v>183</v>
      </c>
      <c r="E1966" t="s">
        <v>174</v>
      </c>
      <c r="F1966">
        <v>1002</v>
      </c>
      <c r="G1966">
        <v>0.52777777777777779</v>
      </c>
      <c r="H1966">
        <v>0.77777777777777779</v>
      </c>
      <c r="I1966">
        <v>20</v>
      </c>
      <c r="J1966">
        <v>0</v>
      </c>
      <c r="K1966">
        <v>20</v>
      </c>
      <c r="L1966">
        <v>0</v>
      </c>
      <c r="M1966" s="1" t="str">
        <f>VLOOKUP(Tabla18[[#This Row],[COD]],Circuitos[],2,0)</f>
        <v>Programas de Egipto</v>
      </c>
    </row>
    <row r="1967" spans="1:13">
      <c r="A1967" s="9" t="str">
        <f>Tabla18[[#This Row],[DIA]]&amp;"-"&amp;Tabla18[[#This Row],[NUM]]</f>
        <v>45887-587</v>
      </c>
      <c r="B1967">
        <v>45887</v>
      </c>
      <c r="C1967" t="s">
        <v>13</v>
      </c>
      <c r="D1967" t="s">
        <v>229</v>
      </c>
      <c r="E1967" t="s">
        <v>556</v>
      </c>
      <c r="F1967">
        <v>587</v>
      </c>
      <c r="G1967">
        <v>0.89583333333333337</v>
      </c>
      <c r="H1967">
        <v>1.0416666666666666E-2</v>
      </c>
      <c r="I1967">
        <v>35</v>
      </c>
      <c r="J1967">
        <v>0</v>
      </c>
      <c r="K1967">
        <v>35</v>
      </c>
      <c r="L1967">
        <v>0</v>
      </c>
      <c r="M1967" s="1" t="e">
        <f>VLOOKUP(Tabla18[[#This Row],[COD]],Circuitos[],2,0)</f>
        <v>#N/A</v>
      </c>
    </row>
    <row r="1968" spans="1:13">
      <c r="A1968" s="9" t="str">
        <f>Tabla18[[#This Row],[DIA]]&amp;"-"&amp;Tabla18[[#This Row],[NUM]]</f>
        <v>45887-747</v>
      </c>
      <c r="B1968">
        <v>45887</v>
      </c>
      <c r="C1968" t="s">
        <v>13</v>
      </c>
      <c r="D1968" t="s">
        <v>196</v>
      </c>
      <c r="E1968" t="s">
        <v>250</v>
      </c>
      <c r="F1968">
        <v>747</v>
      </c>
      <c r="G1968">
        <v>0.83680555555555558</v>
      </c>
      <c r="H1968">
        <v>0.94444444444444442</v>
      </c>
      <c r="I1968">
        <v>40</v>
      </c>
      <c r="J1968">
        <v>0</v>
      </c>
      <c r="K1968">
        <v>40</v>
      </c>
      <c r="L1968">
        <v>0</v>
      </c>
      <c r="M1968" s="1" t="e">
        <f>VLOOKUP(Tabla18[[#This Row],[COD]],Circuitos[],2,0)</f>
        <v>#N/A</v>
      </c>
    </row>
    <row r="1969" spans="1:13">
      <c r="A1969" s="9" t="str">
        <f>Tabla18[[#This Row],[DIA]]&amp;"-"&amp;Tabla18[[#This Row],[NUM]]</f>
        <v>45887-1219</v>
      </c>
      <c r="B1969">
        <v>45887</v>
      </c>
      <c r="C1969" t="s">
        <v>13</v>
      </c>
      <c r="D1969" t="s">
        <v>557</v>
      </c>
      <c r="E1969" t="s">
        <v>250</v>
      </c>
      <c r="F1969">
        <v>1219</v>
      </c>
      <c r="G1969">
        <v>0.3125</v>
      </c>
      <c r="H1969">
        <v>0.38194444444444442</v>
      </c>
      <c r="I1969">
        <v>30</v>
      </c>
      <c r="J1969">
        <v>0</v>
      </c>
      <c r="K1969">
        <v>30</v>
      </c>
      <c r="L1969">
        <v>0</v>
      </c>
      <c r="M1969" s="1" t="e">
        <f>VLOOKUP(Tabla18[[#This Row],[COD]],Circuitos[],2,0)</f>
        <v>#N/A</v>
      </c>
    </row>
    <row r="1970" spans="1:13">
      <c r="A1970" s="9" t="str">
        <f>Tabla18[[#This Row],[DIA]]&amp;"-"&amp;Tabla18[[#This Row],[NUM]]</f>
        <v>45887-5115</v>
      </c>
      <c r="B1970">
        <v>45887</v>
      </c>
      <c r="C1970" t="s">
        <v>13</v>
      </c>
      <c r="D1970" t="s">
        <v>348</v>
      </c>
      <c r="E1970" t="s">
        <v>549</v>
      </c>
      <c r="F1970">
        <v>5115</v>
      </c>
      <c r="G1970">
        <v>0.33333333333333331</v>
      </c>
      <c r="H1970">
        <v>0.46875</v>
      </c>
      <c r="I1970">
        <v>189</v>
      </c>
      <c r="J1970">
        <v>73</v>
      </c>
      <c r="K1970">
        <v>116</v>
      </c>
      <c r="L1970">
        <v>38.624338624338627</v>
      </c>
      <c r="M1970" s="1" t="str">
        <f>VLOOKUP(Tabla18[[#This Row],[COD]],Circuitos[],2,0)</f>
        <v>Noruega Fascinante I / Esencias de Noruega I</v>
      </c>
    </row>
    <row r="1971" spans="1:13">
      <c r="A1971" s="9" t="str">
        <f>Tabla18[[#This Row],[DIA]]&amp;"-"&amp;Tabla18[[#This Row],[NUM]]</f>
        <v>45887-742</v>
      </c>
      <c r="B1971">
        <v>45887</v>
      </c>
      <c r="C1971" t="s">
        <v>196</v>
      </c>
      <c r="D1971" t="s">
        <v>13</v>
      </c>
      <c r="E1971" t="s">
        <v>250</v>
      </c>
      <c r="F1971">
        <v>742</v>
      </c>
      <c r="G1971">
        <v>0.50694444444444442</v>
      </c>
      <c r="H1971">
        <v>0.625</v>
      </c>
      <c r="I1971">
        <v>40</v>
      </c>
      <c r="J1971">
        <v>0</v>
      </c>
      <c r="K1971">
        <v>40</v>
      </c>
      <c r="L1971">
        <v>0</v>
      </c>
      <c r="M1971" s="1" t="e">
        <f>VLOOKUP(Tabla18[[#This Row],[COD]],Circuitos[],2,0)</f>
        <v>#N/A</v>
      </c>
    </row>
    <row r="1972" spans="1:13">
      <c r="A1972" s="9" t="str">
        <f>Tabla18[[#This Row],[DIA]]&amp;"-"&amp;Tabla18[[#This Row],[NUM]]</f>
        <v>45887-5116</v>
      </c>
      <c r="B1972">
        <v>45887</v>
      </c>
      <c r="C1972" t="s">
        <v>348</v>
      </c>
      <c r="D1972" t="s">
        <v>13</v>
      </c>
      <c r="E1972" t="s">
        <v>549</v>
      </c>
      <c r="F1972">
        <v>5116</v>
      </c>
      <c r="G1972">
        <v>0.50347222222222221</v>
      </c>
      <c r="H1972">
        <v>0.63888888888888884</v>
      </c>
      <c r="I1972">
        <v>189</v>
      </c>
      <c r="J1972">
        <v>18</v>
      </c>
      <c r="K1972">
        <v>171</v>
      </c>
      <c r="L1972">
        <v>9.5238095238095237</v>
      </c>
      <c r="M1972" s="1" t="e">
        <f>VLOOKUP(Tabla18[[#This Row],[COD]],Circuitos[],2,0)</f>
        <v>#N/A</v>
      </c>
    </row>
    <row r="1973" spans="1:13">
      <c r="A1973" s="9" t="str">
        <f>Tabla18[[#This Row],[DIA]]&amp;"-"&amp;Tabla18[[#This Row],[NUM]]</f>
        <v>45888-1304</v>
      </c>
      <c r="B1973">
        <v>45888</v>
      </c>
      <c r="C1973" t="s">
        <v>33</v>
      </c>
      <c r="D1973" t="s">
        <v>147</v>
      </c>
      <c r="E1973" t="s">
        <v>181</v>
      </c>
      <c r="F1973">
        <v>1304</v>
      </c>
      <c r="G1973">
        <v>0.50347222222222221</v>
      </c>
      <c r="H1973">
        <v>0.72569444444444442</v>
      </c>
      <c r="I1973">
        <v>22</v>
      </c>
      <c r="J1973">
        <v>0</v>
      </c>
      <c r="K1973">
        <v>22</v>
      </c>
      <c r="L1973">
        <v>0</v>
      </c>
      <c r="M1973" s="1" t="e">
        <f>VLOOKUP(Tabla18[[#This Row],[COD]],Circuitos[],2,0)</f>
        <v>#N/A</v>
      </c>
    </row>
    <row r="1974" spans="1:13">
      <c r="A1974" s="9" t="str">
        <f>Tabla18[[#This Row],[DIA]]&amp;"-"&amp;Tabla18[[#This Row],[NUM]]</f>
        <v>45888-1854</v>
      </c>
      <c r="B1974">
        <v>45888</v>
      </c>
      <c r="C1974" t="s">
        <v>36</v>
      </c>
      <c r="D1974" t="s">
        <v>147</v>
      </c>
      <c r="E1974" t="s">
        <v>181</v>
      </c>
      <c r="F1974">
        <v>1854</v>
      </c>
      <c r="G1974">
        <v>0.5</v>
      </c>
      <c r="H1974">
        <v>0.69097222222222221</v>
      </c>
      <c r="I1974">
        <v>26</v>
      </c>
      <c r="J1974">
        <v>0</v>
      </c>
      <c r="K1974">
        <v>26</v>
      </c>
      <c r="L1974">
        <v>0</v>
      </c>
      <c r="M1974" s="1" t="e">
        <f>VLOOKUP(Tabla18[[#This Row],[COD]],Circuitos[],2,0)</f>
        <v>#N/A</v>
      </c>
    </row>
    <row r="1975" spans="1:13">
      <c r="A1975" s="9" t="str">
        <f>Tabla18[[#This Row],[DIA]]&amp;"-"&amp;Tabla18[[#This Row],[NUM]]</f>
        <v>45888-1316</v>
      </c>
      <c r="B1975">
        <v>45888</v>
      </c>
      <c r="C1975" t="s">
        <v>37</v>
      </c>
      <c r="D1975" t="s">
        <v>147</v>
      </c>
      <c r="E1975" t="s">
        <v>181</v>
      </c>
      <c r="F1975">
        <v>1316</v>
      </c>
      <c r="G1975">
        <v>0.50347222222222221</v>
      </c>
      <c r="H1975">
        <v>0.71875</v>
      </c>
      <c r="I1975">
        <v>26</v>
      </c>
      <c r="J1975">
        <v>3</v>
      </c>
      <c r="K1975">
        <v>23</v>
      </c>
      <c r="L1975">
        <v>11.538461538461538</v>
      </c>
      <c r="M1975" s="1" t="e">
        <f>VLOOKUP(Tabla18[[#This Row],[COD]],Circuitos[],2,0)</f>
        <v>#N/A</v>
      </c>
    </row>
    <row r="1976" spans="1:13">
      <c r="A1976" s="9" t="str">
        <f>Tabla18[[#This Row],[DIA]]&amp;"-"&amp;Tabla18[[#This Row],[NUM]]</f>
        <v>45888-872</v>
      </c>
      <c r="B1976">
        <v>45888</v>
      </c>
      <c r="C1976" t="s">
        <v>223</v>
      </c>
      <c r="D1976" t="s">
        <v>13</v>
      </c>
      <c r="E1976" t="s">
        <v>250</v>
      </c>
      <c r="F1976">
        <v>872</v>
      </c>
      <c r="G1976">
        <v>0.64930555555555558</v>
      </c>
      <c r="H1976">
        <v>0.78819444444444442</v>
      </c>
      <c r="I1976">
        <v>45</v>
      </c>
      <c r="J1976">
        <v>14</v>
      </c>
      <c r="K1976">
        <v>31</v>
      </c>
      <c r="L1976">
        <v>31.111111111111111</v>
      </c>
      <c r="M1976" s="1" t="e">
        <f>VLOOKUP(Tabla18[[#This Row],[COD]],Circuitos[],2,0)</f>
        <v>#N/A</v>
      </c>
    </row>
    <row r="1977" spans="1:13">
      <c r="A1977" s="9" t="str">
        <f>Tabla18[[#This Row],[DIA]]&amp;"-"&amp;Tabla18[[#This Row],[NUM]]</f>
        <v>45888-936</v>
      </c>
      <c r="B1977">
        <v>45888</v>
      </c>
      <c r="C1977" t="s">
        <v>209</v>
      </c>
      <c r="D1977" t="s">
        <v>13</v>
      </c>
      <c r="E1977" t="s">
        <v>250</v>
      </c>
      <c r="F1977">
        <v>936</v>
      </c>
      <c r="G1977">
        <v>0.64930555555555558</v>
      </c>
      <c r="H1977">
        <v>0.77777777777777779</v>
      </c>
      <c r="I1977">
        <v>45</v>
      </c>
      <c r="J1977">
        <v>3</v>
      </c>
      <c r="K1977">
        <v>42</v>
      </c>
      <c r="L1977">
        <v>6.666666666666667</v>
      </c>
      <c r="M1977" s="1" t="e">
        <f>VLOOKUP(Tabla18[[#This Row],[COD]],Circuitos[],2,0)</f>
        <v>#N/A</v>
      </c>
    </row>
    <row r="1978" spans="1:13">
      <c r="A1978" s="9" t="str">
        <f>Tabla18[[#This Row],[DIA]]&amp;"-"&amp;Tabla18[[#This Row],[NUM]]</f>
        <v>45888-1305</v>
      </c>
      <c r="B1978">
        <v>45888</v>
      </c>
      <c r="C1978" t="s">
        <v>147</v>
      </c>
      <c r="D1978" t="s">
        <v>33</v>
      </c>
      <c r="E1978" t="s">
        <v>181</v>
      </c>
      <c r="F1978">
        <v>1305</v>
      </c>
      <c r="G1978">
        <v>0.55208333333333337</v>
      </c>
      <c r="H1978">
        <v>0.70833333333333337</v>
      </c>
      <c r="I1978">
        <v>22</v>
      </c>
      <c r="J1978">
        <v>0</v>
      </c>
      <c r="K1978">
        <v>22</v>
      </c>
      <c r="L1978">
        <v>0</v>
      </c>
      <c r="M1978" s="1" t="e">
        <f>VLOOKUP(Tabla18[[#This Row],[COD]],Circuitos[],2,0)</f>
        <v>#N/A</v>
      </c>
    </row>
    <row r="1979" spans="1:13">
      <c r="A1979" s="9" t="str">
        <f>Tabla18[[#This Row],[DIA]]&amp;"-"&amp;Tabla18[[#This Row],[NUM]]</f>
        <v>45888-2020</v>
      </c>
      <c r="B1979">
        <v>45888</v>
      </c>
      <c r="C1979" t="s">
        <v>147</v>
      </c>
      <c r="D1979" t="s">
        <v>180</v>
      </c>
      <c r="E1979" t="s">
        <v>181</v>
      </c>
      <c r="F1979">
        <v>2020</v>
      </c>
      <c r="G1979">
        <v>0.76736111111111116</v>
      </c>
      <c r="H1979">
        <v>0.82986111111111116</v>
      </c>
      <c r="I1979">
        <v>48</v>
      </c>
      <c r="J1979">
        <v>0</v>
      </c>
      <c r="K1979">
        <v>48</v>
      </c>
      <c r="L1979">
        <v>0</v>
      </c>
      <c r="M1979" s="1" t="e">
        <f>VLOOKUP(Tabla18[[#This Row],[COD]],Circuitos[],2,0)</f>
        <v>#N/A</v>
      </c>
    </row>
    <row r="1980" spans="1:13">
      <c r="A1980" s="9" t="str">
        <f>Tabla18[[#This Row],[DIA]]&amp;"-"&amp;Tabla18[[#This Row],[NUM]]</f>
        <v>45888-2022</v>
      </c>
      <c r="B1980">
        <v>45888</v>
      </c>
      <c r="C1980" t="s">
        <v>147</v>
      </c>
      <c r="D1980" t="s">
        <v>180</v>
      </c>
      <c r="E1980" t="s">
        <v>181</v>
      </c>
      <c r="F1980">
        <v>2022</v>
      </c>
      <c r="G1980">
        <v>0.83680555555555558</v>
      </c>
      <c r="H1980">
        <v>0.89930555555555558</v>
      </c>
      <c r="I1980">
        <v>78</v>
      </c>
      <c r="J1980">
        <v>11</v>
      </c>
      <c r="K1980">
        <v>67</v>
      </c>
      <c r="L1980">
        <v>14.102564102564102</v>
      </c>
      <c r="M1980" s="1" t="e">
        <f>VLOOKUP(Tabla18[[#This Row],[COD]],Circuitos[],2,0)</f>
        <v>#N/A</v>
      </c>
    </row>
    <row r="1981" spans="1:13">
      <c r="A1981" s="9" t="str">
        <f>Tabla18[[#This Row],[DIA]]&amp;"-"&amp;Tabla18[[#This Row],[NUM]]</f>
        <v>45888-1855</v>
      </c>
      <c r="B1981">
        <v>45888</v>
      </c>
      <c r="C1981" t="s">
        <v>147</v>
      </c>
      <c r="D1981" t="s">
        <v>36</v>
      </c>
      <c r="E1981" t="s">
        <v>181</v>
      </c>
      <c r="F1981">
        <v>1855</v>
      </c>
      <c r="G1981">
        <v>0.59722222222222221</v>
      </c>
      <c r="H1981">
        <v>0.71180555555555558</v>
      </c>
      <c r="I1981">
        <v>26</v>
      </c>
      <c r="J1981">
        <v>6</v>
      </c>
      <c r="K1981">
        <v>20</v>
      </c>
      <c r="L1981">
        <v>23.076923076923077</v>
      </c>
      <c r="M1981" s="1" t="e">
        <f>VLOOKUP(Tabla18[[#This Row],[COD]],Circuitos[],2,0)</f>
        <v>#N/A</v>
      </c>
    </row>
    <row r="1982" spans="1:13">
      <c r="A1982" s="9" t="str">
        <f>Tabla18[[#This Row],[DIA]]&amp;"-"&amp;Tabla18[[#This Row],[NUM]]</f>
        <v>45888-1315</v>
      </c>
      <c r="B1982">
        <v>45888</v>
      </c>
      <c r="C1982" t="s">
        <v>147</v>
      </c>
      <c r="D1982" t="s">
        <v>37</v>
      </c>
      <c r="E1982" t="s">
        <v>181</v>
      </c>
      <c r="F1982">
        <v>1315</v>
      </c>
      <c r="G1982">
        <v>0.32291666666666669</v>
      </c>
      <c r="H1982">
        <v>0.46180555555555558</v>
      </c>
      <c r="I1982">
        <v>26</v>
      </c>
      <c r="J1982">
        <v>2</v>
      </c>
      <c r="K1982">
        <v>24</v>
      </c>
      <c r="L1982">
        <v>7.6923076923076925</v>
      </c>
      <c r="M1982" s="1" t="e">
        <f>VLOOKUP(Tabla18[[#This Row],[COD]],Circuitos[],2,0)</f>
        <v>#N/A</v>
      </c>
    </row>
    <row r="1983" spans="1:13">
      <c r="A1983" s="9" t="str">
        <f>Tabla18[[#This Row],[DIA]]&amp;"-"&amp;Tabla18[[#This Row],[NUM]]</f>
        <v>45888-1859</v>
      </c>
      <c r="B1983">
        <v>45888</v>
      </c>
      <c r="C1983" t="s">
        <v>147</v>
      </c>
      <c r="D1983" t="s">
        <v>13</v>
      </c>
      <c r="E1983" t="s">
        <v>181</v>
      </c>
      <c r="F1983">
        <v>1859</v>
      </c>
      <c r="G1983">
        <v>0.55208333333333337</v>
      </c>
      <c r="H1983">
        <v>0.70138888888888884</v>
      </c>
      <c r="I1983">
        <v>30</v>
      </c>
      <c r="J1983">
        <v>0</v>
      </c>
      <c r="K1983">
        <v>30</v>
      </c>
      <c r="L1983">
        <v>0</v>
      </c>
      <c r="M1983" s="1" t="e">
        <f>VLOOKUP(Tabla18[[#This Row],[COD]],Circuitos[],2,0)</f>
        <v>#N/A</v>
      </c>
    </row>
    <row r="1984" spans="1:13">
      <c r="A1984" s="9" t="str">
        <f>Tabla18[[#This Row],[DIA]]&amp;"-"&amp;Tabla18[[#This Row],[NUM]]</f>
        <v>45888-1313</v>
      </c>
      <c r="B1984">
        <v>45888</v>
      </c>
      <c r="C1984" t="s">
        <v>147</v>
      </c>
      <c r="D1984" t="s">
        <v>22</v>
      </c>
      <c r="E1984" t="s">
        <v>181</v>
      </c>
      <c r="F1984">
        <v>1313</v>
      </c>
      <c r="G1984">
        <v>0.59375</v>
      </c>
      <c r="H1984">
        <v>0.72569444444444442</v>
      </c>
      <c r="I1984">
        <v>22</v>
      </c>
      <c r="J1984">
        <v>0</v>
      </c>
      <c r="K1984">
        <v>22</v>
      </c>
      <c r="L1984">
        <v>0</v>
      </c>
      <c r="M1984" s="1" t="e">
        <f>VLOOKUP(Tabla18[[#This Row],[COD]],Circuitos[],2,0)</f>
        <v>#N/A</v>
      </c>
    </row>
    <row r="1985" spans="1:13">
      <c r="A1985" s="9" t="str">
        <f>Tabla18[[#This Row],[DIA]]&amp;"-"&amp;Tabla18[[#This Row],[NUM]]</f>
        <v>45888-871</v>
      </c>
      <c r="B1985">
        <v>45888</v>
      </c>
      <c r="C1985" t="s">
        <v>13</v>
      </c>
      <c r="D1985" t="s">
        <v>223</v>
      </c>
      <c r="E1985" t="s">
        <v>250</v>
      </c>
      <c r="F1985">
        <v>871</v>
      </c>
      <c r="G1985">
        <v>0.48958333333333331</v>
      </c>
      <c r="H1985">
        <v>0.62152777777777779</v>
      </c>
      <c r="I1985">
        <v>45</v>
      </c>
      <c r="J1985">
        <v>45</v>
      </c>
      <c r="K1985">
        <v>0</v>
      </c>
      <c r="L1985">
        <v>100</v>
      </c>
      <c r="M1985" s="1" t="e">
        <f>VLOOKUP(Tabla18[[#This Row],[COD]],Circuitos[],2,0)</f>
        <v>#N/A</v>
      </c>
    </row>
    <row r="1986" spans="1:13">
      <c r="A1986" s="9" t="str">
        <f>Tabla18[[#This Row],[DIA]]&amp;"-"&amp;Tabla18[[#This Row],[NUM]]</f>
        <v>45888-935</v>
      </c>
      <c r="B1986">
        <v>45888</v>
      </c>
      <c r="C1986" t="s">
        <v>13</v>
      </c>
      <c r="D1986" t="s">
        <v>209</v>
      </c>
      <c r="E1986" t="s">
        <v>250</v>
      </c>
      <c r="F1986">
        <v>935</v>
      </c>
      <c r="G1986">
        <v>0.5</v>
      </c>
      <c r="H1986">
        <v>0.61805555555555558</v>
      </c>
      <c r="I1986">
        <v>45</v>
      </c>
      <c r="J1986">
        <v>6</v>
      </c>
      <c r="K1986">
        <v>39</v>
      </c>
      <c r="L1986">
        <v>13.333333333333334</v>
      </c>
      <c r="M1986" s="1" t="e">
        <f>VLOOKUP(Tabla18[[#This Row],[COD]],Circuitos[],2,0)</f>
        <v>#N/A</v>
      </c>
    </row>
    <row r="1987" spans="1:13">
      <c r="A1987" s="9" t="str">
        <f>Tabla18[[#This Row],[DIA]]&amp;"-"&amp;Tabla18[[#This Row],[NUM]]</f>
        <v>45888-1858</v>
      </c>
      <c r="B1987">
        <v>45888</v>
      </c>
      <c r="C1987" t="s">
        <v>13</v>
      </c>
      <c r="D1987" t="s">
        <v>147</v>
      </c>
      <c r="E1987" t="s">
        <v>181</v>
      </c>
      <c r="F1987">
        <v>1858</v>
      </c>
      <c r="G1987">
        <v>0.5</v>
      </c>
      <c r="H1987">
        <v>0.71527777777777779</v>
      </c>
      <c r="I1987">
        <v>30</v>
      </c>
      <c r="J1987">
        <v>8</v>
      </c>
      <c r="K1987">
        <v>22</v>
      </c>
      <c r="L1987">
        <v>26.666666666666668</v>
      </c>
      <c r="M1987" s="1" t="e">
        <f>VLOOKUP(Tabla18[[#This Row],[COD]],Circuitos[],2,0)</f>
        <v>#N/A</v>
      </c>
    </row>
    <row r="1988" spans="1:13">
      <c r="A1988" s="9" t="str">
        <f>Tabla18[[#This Row],[DIA]]&amp;"-"&amp;Tabla18[[#This Row],[NUM]]</f>
        <v>45888-811</v>
      </c>
      <c r="B1988">
        <v>45888</v>
      </c>
      <c r="C1988" t="s">
        <v>13</v>
      </c>
      <c r="D1988" t="s">
        <v>236</v>
      </c>
      <c r="E1988" t="s">
        <v>250</v>
      </c>
      <c r="F1988">
        <v>811</v>
      </c>
      <c r="G1988">
        <v>0.66666666666666663</v>
      </c>
      <c r="H1988">
        <v>0.78819444444444442</v>
      </c>
      <c r="I1988">
        <v>45</v>
      </c>
      <c r="J1988">
        <v>12</v>
      </c>
      <c r="K1988">
        <v>33</v>
      </c>
      <c r="L1988">
        <v>26.666666666666668</v>
      </c>
      <c r="M1988" s="1" t="e">
        <f>VLOOKUP(Tabla18[[#This Row],[COD]],Circuitos[],2,0)</f>
        <v>#N/A</v>
      </c>
    </row>
    <row r="1989" spans="1:13">
      <c r="A1989" s="9" t="str">
        <f>Tabla18[[#This Row],[DIA]]&amp;"-"&amp;Tabla18[[#This Row],[NUM]]</f>
        <v>45888-763</v>
      </c>
      <c r="B1989">
        <v>45888</v>
      </c>
      <c r="C1989" t="s">
        <v>13</v>
      </c>
      <c r="D1989" t="s">
        <v>236</v>
      </c>
      <c r="E1989" t="s">
        <v>278</v>
      </c>
      <c r="F1989">
        <v>763</v>
      </c>
      <c r="G1989">
        <v>0.67361111111111116</v>
      </c>
      <c r="H1989">
        <v>0.78819444444444442</v>
      </c>
      <c r="I1989">
        <v>45</v>
      </c>
      <c r="J1989">
        <v>4</v>
      </c>
      <c r="K1989">
        <v>41</v>
      </c>
      <c r="L1989">
        <v>8.8888888888888893</v>
      </c>
      <c r="M1989" s="1" t="str">
        <f>VLOOKUP(Tabla18[[#This Row],[COD]],Circuitos[],2,0)</f>
        <v>Gran Tour de Ciudades Imperiales I y II (PRG-&gt;BUD)</v>
      </c>
    </row>
    <row r="1990" spans="1:13">
      <c r="A1990" s="9" t="str">
        <f>Tabla18[[#This Row],[DIA]]&amp;"-"&amp;Tabla18[[#This Row],[NUM]]</f>
        <v>45888-941</v>
      </c>
      <c r="B1990">
        <v>45888</v>
      </c>
      <c r="C1990" t="s">
        <v>13</v>
      </c>
      <c r="D1990" t="s">
        <v>254</v>
      </c>
      <c r="E1990" t="s">
        <v>250</v>
      </c>
      <c r="F1990">
        <v>941</v>
      </c>
      <c r="G1990">
        <v>0.66666666666666663</v>
      </c>
      <c r="H1990">
        <v>0.78125</v>
      </c>
      <c r="I1990">
        <v>45</v>
      </c>
      <c r="J1990">
        <v>6</v>
      </c>
      <c r="K1990">
        <v>39</v>
      </c>
      <c r="L1990">
        <v>13.333333333333334</v>
      </c>
      <c r="M1990" s="1" t="e">
        <f>VLOOKUP(Tabla18[[#This Row],[COD]],Circuitos[],2,0)</f>
        <v>#N/A</v>
      </c>
    </row>
    <row r="1991" spans="1:13">
      <c r="A1991" s="9" t="str">
        <f>Tabla18[[#This Row],[DIA]]&amp;"-"&amp;Tabla18[[#This Row],[NUM]]</f>
        <v>45888-810</v>
      </c>
      <c r="B1991">
        <v>45888</v>
      </c>
      <c r="C1991" t="s">
        <v>236</v>
      </c>
      <c r="D1991" t="s">
        <v>13</v>
      </c>
      <c r="E1991" t="s">
        <v>250</v>
      </c>
      <c r="F1991">
        <v>810</v>
      </c>
      <c r="G1991">
        <v>0.64930555555555558</v>
      </c>
      <c r="H1991">
        <v>0.78125</v>
      </c>
      <c r="I1991">
        <v>45</v>
      </c>
      <c r="J1991">
        <v>45</v>
      </c>
      <c r="K1991">
        <v>0</v>
      </c>
      <c r="L1991">
        <v>100</v>
      </c>
      <c r="M1991" s="1" t="e">
        <f>VLOOKUP(Tabla18[[#This Row],[COD]],Circuitos[],2,0)</f>
        <v>#N/A</v>
      </c>
    </row>
    <row r="1992" spans="1:13">
      <c r="A1992" s="9" t="str">
        <f>Tabla18[[#This Row],[DIA]]&amp;"-"&amp;Tabla18[[#This Row],[NUM]]</f>
        <v>45888-768</v>
      </c>
      <c r="B1992">
        <v>45888</v>
      </c>
      <c r="C1992" t="s">
        <v>236</v>
      </c>
      <c r="D1992" t="s">
        <v>22</v>
      </c>
      <c r="E1992" t="s">
        <v>278</v>
      </c>
      <c r="F1992">
        <v>768</v>
      </c>
      <c r="G1992">
        <v>0.82986111111111116</v>
      </c>
      <c r="H1992">
        <v>0.94444444444444442</v>
      </c>
      <c r="I1992">
        <v>45</v>
      </c>
      <c r="J1992">
        <v>0</v>
      </c>
      <c r="K1992">
        <v>45</v>
      </c>
      <c r="L1992">
        <v>0</v>
      </c>
      <c r="M1992" s="1" t="e">
        <f>VLOOKUP(Tabla18[[#This Row],[COD]],Circuitos[],2,0)</f>
        <v>#N/A</v>
      </c>
    </row>
    <row r="1993" spans="1:13">
      <c r="A1993" s="9" t="str">
        <f>Tabla18[[#This Row],[DIA]]&amp;"-"&amp;Tabla18[[#This Row],[NUM]]</f>
        <v>45888-1302</v>
      </c>
      <c r="B1993">
        <v>45888</v>
      </c>
      <c r="C1993" t="s">
        <v>22</v>
      </c>
      <c r="D1993" t="s">
        <v>147</v>
      </c>
      <c r="E1993" t="s">
        <v>181</v>
      </c>
      <c r="F1993">
        <v>1302</v>
      </c>
      <c r="G1993">
        <v>0.50347222222222221</v>
      </c>
      <c r="H1993">
        <v>0.70486111111111116</v>
      </c>
      <c r="I1993">
        <v>22</v>
      </c>
      <c r="J1993">
        <v>0</v>
      </c>
      <c r="K1993">
        <v>22</v>
      </c>
      <c r="L1993">
        <v>0</v>
      </c>
      <c r="M1993" s="1" t="e">
        <f>VLOOKUP(Tabla18[[#This Row],[COD]],Circuitos[],2,0)</f>
        <v>#N/A</v>
      </c>
    </row>
    <row r="1994" spans="1:13">
      <c r="A1994" s="9" t="str">
        <f>Tabla18[[#This Row],[DIA]]&amp;"-"&amp;Tabla18[[#This Row],[NUM]]</f>
        <v>45888-942</v>
      </c>
      <c r="B1994">
        <v>45888</v>
      </c>
      <c r="C1994" t="s">
        <v>254</v>
      </c>
      <c r="D1994" t="s">
        <v>13</v>
      </c>
      <c r="E1994" t="s">
        <v>250</v>
      </c>
      <c r="F1994">
        <v>942</v>
      </c>
      <c r="G1994">
        <v>0.8125</v>
      </c>
      <c r="H1994">
        <v>0.93402777777777779</v>
      </c>
      <c r="I1994">
        <v>45</v>
      </c>
      <c r="J1994">
        <v>0</v>
      </c>
      <c r="K1994">
        <v>45</v>
      </c>
      <c r="L1994">
        <v>0</v>
      </c>
      <c r="M1994" s="1" t="e">
        <f>VLOOKUP(Tabla18[[#This Row],[COD]],Circuitos[],2,0)</f>
        <v>#N/A</v>
      </c>
    </row>
    <row r="1995" spans="1:13">
      <c r="A1995" s="9" t="str">
        <f>Tabla18[[#This Row],[DIA]]&amp;"-"&amp;Tabla18[[#This Row],[NUM]]</f>
        <v>45889-2333</v>
      </c>
      <c r="B1995">
        <v>45889</v>
      </c>
      <c r="C1995" t="s">
        <v>185</v>
      </c>
      <c r="D1995" t="s">
        <v>147</v>
      </c>
      <c r="E1995" t="s">
        <v>181</v>
      </c>
      <c r="F1995">
        <v>2333</v>
      </c>
      <c r="G1995">
        <v>0.79513888888888884</v>
      </c>
      <c r="H1995">
        <v>0.85763888888888884</v>
      </c>
      <c r="I1995">
        <v>40</v>
      </c>
      <c r="J1995">
        <v>6</v>
      </c>
      <c r="K1995">
        <v>34</v>
      </c>
      <c r="L1995">
        <v>15</v>
      </c>
      <c r="M1995" s="1" t="e">
        <f>VLOOKUP(Tabla18[[#This Row],[COD]],Circuitos[],2,0)</f>
        <v>#N/A</v>
      </c>
    </row>
    <row r="1996" spans="1:13">
      <c r="A1996" s="9" t="str">
        <f>Tabla18[[#This Row],[DIA]]&amp;"-"&amp;Tabla18[[#This Row],[NUM]]</f>
        <v>45889-8055</v>
      </c>
      <c r="B1996">
        <v>45889</v>
      </c>
      <c r="C1996" t="s">
        <v>175</v>
      </c>
      <c r="D1996" t="s">
        <v>173</v>
      </c>
      <c r="E1996" t="s">
        <v>257</v>
      </c>
      <c r="F1996">
        <v>8055</v>
      </c>
      <c r="G1996">
        <v>0.5625</v>
      </c>
      <c r="H1996">
        <v>0.61458333333333337</v>
      </c>
      <c r="I1996">
        <v>20</v>
      </c>
      <c r="J1996">
        <v>0</v>
      </c>
      <c r="K1996">
        <v>20</v>
      </c>
      <c r="L1996">
        <v>0</v>
      </c>
      <c r="M1996" s="1" t="e">
        <f>VLOOKUP(Tabla18[[#This Row],[COD]],Circuitos[],2,0)</f>
        <v>#N/A</v>
      </c>
    </row>
    <row r="1997" spans="1:13">
      <c r="A1997" s="9" t="str">
        <f>Tabla18[[#This Row],[DIA]]&amp;"-"&amp;Tabla18[[#This Row],[NUM]]</f>
        <v>45889-103</v>
      </c>
      <c r="B1997">
        <v>45889</v>
      </c>
      <c r="C1997" t="s">
        <v>111</v>
      </c>
      <c r="D1997" t="s">
        <v>13</v>
      </c>
      <c r="E1997" t="s">
        <v>265</v>
      </c>
      <c r="F1997">
        <v>103</v>
      </c>
      <c r="G1997">
        <v>0.58333333333333337</v>
      </c>
      <c r="H1997">
        <v>0.82638888888888884</v>
      </c>
      <c r="I1997">
        <v>27</v>
      </c>
      <c r="J1997">
        <v>15</v>
      </c>
      <c r="K1997">
        <v>12</v>
      </c>
      <c r="L1997">
        <v>55.555555555555557</v>
      </c>
      <c r="M1997" s="1" t="e">
        <f>VLOOKUP(Tabla18[[#This Row],[COD]],Circuitos[],2,0)</f>
        <v>#N/A</v>
      </c>
    </row>
    <row r="1998" spans="1:13">
      <c r="A1998" s="9" t="str">
        <f>Tabla18[[#This Row],[DIA]]&amp;"-"&amp;Tabla18[[#This Row],[NUM]]</f>
        <v>45889-411</v>
      </c>
      <c r="B1998">
        <v>45889</v>
      </c>
      <c r="C1998" t="s">
        <v>520</v>
      </c>
      <c r="D1998" t="s">
        <v>111</v>
      </c>
      <c r="E1998" t="s">
        <v>265</v>
      </c>
      <c r="F1998">
        <v>411</v>
      </c>
      <c r="G1998">
        <v>0.38194444444444442</v>
      </c>
      <c r="H1998">
        <v>0.52777777777777779</v>
      </c>
      <c r="I1998">
        <v>27</v>
      </c>
      <c r="J1998">
        <v>15</v>
      </c>
      <c r="K1998">
        <v>12</v>
      </c>
      <c r="L1998">
        <v>55.555555555555557</v>
      </c>
      <c r="M1998" s="1" t="e">
        <f>VLOOKUP(Tabla18[[#This Row],[COD]],Circuitos[],2,0)</f>
        <v>#N/A</v>
      </c>
    </row>
    <row r="1999" spans="1:13">
      <c r="A1999" s="9" t="str">
        <f>Tabla18[[#This Row],[DIA]]&amp;"-"&amp;Tabla18[[#This Row],[NUM]]</f>
        <v>45890-103</v>
      </c>
      <c r="B1999">
        <v>45890</v>
      </c>
      <c r="C1999" t="s">
        <v>111</v>
      </c>
      <c r="D1999" t="s">
        <v>13</v>
      </c>
      <c r="E1999" t="s">
        <v>265</v>
      </c>
      <c r="F1999">
        <v>103</v>
      </c>
      <c r="G1999">
        <v>0.58333333333333337</v>
      </c>
      <c r="H1999">
        <v>0.82638888888888884</v>
      </c>
      <c r="I1999">
        <v>27</v>
      </c>
      <c r="J1999">
        <v>26</v>
      </c>
      <c r="K1999">
        <v>1</v>
      </c>
      <c r="L1999">
        <v>96.296296296296291</v>
      </c>
      <c r="M1999" s="1" t="e">
        <f>VLOOKUP(Tabla18[[#This Row],[COD]],Circuitos[],2,0)</f>
        <v>#N/A</v>
      </c>
    </row>
    <row r="2000" spans="1:13">
      <c r="A2000" s="9" t="str">
        <f>Tabla18[[#This Row],[DIA]]&amp;"-"&amp;Tabla18[[#This Row],[NUM]]</f>
        <v>45890-69</v>
      </c>
      <c r="B2000">
        <v>45890</v>
      </c>
      <c r="C2000" t="s">
        <v>410</v>
      </c>
      <c r="D2000" t="s">
        <v>147</v>
      </c>
      <c r="E2000" t="s">
        <v>181</v>
      </c>
      <c r="F2000">
        <v>69</v>
      </c>
      <c r="G2000">
        <v>0.94791666666666663</v>
      </c>
      <c r="H2000">
        <v>0.21875</v>
      </c>
      <c r="I2000">
        <v>27</v>
      </c>
      <c r="J2000">
        <v>2</v>
      </c>
      <c r="K2000">
        <v>25</v>
      </c>
      <c r="L2000">
        <v>7.4074074074074074</v>
      </c>
      <c r="M2000" s="1" t="e">
        <f>VLOOKUP(Tabla18[[#This Row],[COD]],Circuitos[],2,0)</f>
        <v>#N/A</v>
      </c>
    </row>
    <row r="2001" spans="1:13">
      <c r="A2001" s="9" t="str">
        <f>Tabla18[[#This Row],[DIA]]&amp;"-"&amp;Tabla18[[#This Row],[NUM]]</f>
        <v>45890-393</v>
      </c>
      <c r="B2001">
        <v>45890</v>
      </c>
      <c r="C2001" t="s">
        <v>560</v>
      </c>
      <c r="D2001" t="s">
        <v>111</v>
      </c>
      <c r="E2001" t="s">
        <v>265</v>
      </c>
      <c r="F2001">
        <v>393</v>
      </c>
      <c r="G2001">
        <v>0.40972222222222221</v>
      </c>
      <c r="H2001">
        <v>0.54166666666666663</v>
      </c>
      <c r="I2001">
        <v>27</v>
      </c>
      <c r="J2001">
        <v>26</v>
      </c>
      <c r="K2001">
        <v>1</v>
      </c>
      <c r="L2001">
        <v>96.296296296296291</v>
      </c>
      <c r="M2001" s="1" t="e">
        <f>VLOOKUP(Tabla18[[#This Row],[COD]],Circuitos[],2,0)</f>
        <v>#N/A</v>
      </c>
    </row>
    <row r="2002" spans="1:13">
      <c r="A2002" s="9" t="str">
        <f>Tabla18[[#This Row],[DIA]]&amp;"-"&amp;Tabla18[[#This Row],[NUM]]</f>
        <v>45891-2333</v>
      </c>
      <c r="B2002">
        <v>45891</v>
      </c>
      <c r="C2002" t="s">
        <v>185</v>
      </c>
      <c r="D2002" t="s">
        <v>147</v>
      </c>
      <c r="E2002" t="s">
        <v>181</v>
      </c>
      <c r="F2002">
        <v>2333</v>
      </c>
      <c r="G2002">
        <v>0.79513888888888884</v>
      </c>
      <c r="H2002">
        <v>0.85763888888888884</v>
      </c>
      <c r="I2002">
        <v>40</v>
      </c>
      <c r="J2002">
        <v>6</v>
      </c>
      <c r="K2002">
        <v>34</v>
      </c>
      <c r="L2002">
        <v>15</v>
      </c>
      <c r="M2002" s="1" t="e">
        <f>VLOOKUP(Tabla18[[#This Row],[COD]],Circuitos[],2,0)</f>
        <v>#N/A</v>
      </c>
    </row>
    <row r="2003" spans="1:13">
      <c r="A2003" s="9" t="str">
        <f>Tabla18[[#This Row],[DIA]]&amp;"-"&amp;Tabla18[[#This Row],[NUM]]</f>
        <v>45891-920</v>
      </c>
      <c r="B2003">
        <v>45891</v>
      </c>
      <c r="C2003" t="s">
        <v>185</v>
      </c>
      <c r="D2003" t="s">
        <v>13</v>
      </c>
      <c r="E2003" t="s">
        <v>186</v>
      </c>
      <c r="F2003">
        <v>920</v>
      </c>
      <c r="G2003">
        <v>0.63888888888888884</v>
      </c>
      <c r="H2003">
        <v>0.78125</v>
      </c>
      <c r="I2003">
        <v>30</v>
      </c>
      <c r="J2003">
        <v>0</v>
      </c>
      <c r="K2003">
        <v>30</v>
      </c>
      <c r="L2003">
        <v>0</v>
      </c>
      <c r="M2003" s="1" t="e">
        <f>VLOOKUP(Tabla18[[#This Row],[COD]],Circuitos[],2,0)</f>
        <v>#N/A</v>
      </c>
    </row>
    <row r="2004" spans="1:13">
      <c r="A2004" s="9" t="str">
        <f>Tabla18[[#This Row],[DIA]]&amp;"-"&amp;Tabla18[[#This Row],[NUM]]</f>
        <v>45891-8059</v>
      </c>
      <c r="B2004">
        <v>45891</v>
      </c>
      <c r="C2004" t="s">
        <v>175</v>
      </c>
      <c r="D2004" t="s">
        <v>173</v>
      </c>
      <c r="E2004" t="s">
        <v>257</v>
      </c>
      <c r="F2004">
        <v>8059</v>
      </c>
      <c r="G2004">
        <v>0.60416666666666663</v>
      </c>
      <c r="H2004">
        <v>0.65625</v>
      </c>
      <c r="I2004">
        <v>10</v>
      </c>
      <c r="J2004">
        <v>0</v>
      </c>
      <c r="K2004">
        <v>10</v>
      </c>
      <c r="L2004">
        <v>0</v>
      </c>
      <c r="M2004" s="1" t="e">
        <f>VLOOKUP(Tabla18[[#This Row],[COD]],Circuitos[],2,0)</f>
        <v>#N/A</v>
      </c>
    </row>
    <row r="2005" spans="1:13">
      <c r="A2005" s="9" t="str">
        <f>Tabla18[[#This Row],[DIA]]&amp;"-"&amp;Tabla18[[#This Row],[NUM]]</f>
        <v>45891-5033</v>
      </c>
      <c r="B2005">
        <v>45891</v>
      </c>
      <c r="C2005" t="s">
        <v>175</v>
      </c>
      <c r="D2005" t="s">
        <v>173</v>
      </c>
      <c r="E2005" t="s">
        <v>174</v>
      </c>
      <c r="F2005">
        <v>5033</v>
      </c>
      <c r="G2005">
        <v>0.83333333333333337</v>
      </c>
      <c r="H2005">
        <v>0.89583333333333337</v>
      </c>
      <c r="I2005">
        <v>20</v>
      </c>
      <c r="J2005">
        <v>0</v>
      </c>
      <c r="K2005">
        <v>20</v>
      </c>
      <c r="L2005">
        <v>0</v>
      </c>
      <c r="M2005" s="1" t="e">
        <f>VLOOKUP(Tabla18[[#This Row],[COD]],Circuitos[],2,0)</f>
        <v>#N/A</v>
      </c>
    </row>
    <row r="2006" spans="1:13">
      <c r="A2006" s="9" t="str">
        <f>Tabla18[[#This Row],[DIA]]&amp;"-"&amp;Tabla18[[#This Row],[NUM]]</f>
        <v>45891-5003</v>
      </c>
      <c r="B2006">
        <v>45891</v>
      </c>
      <c r="C2006" t="s">
        <v>175</v>
      </c>
      <c r="D2006" t="s">
        <v>173</v>
      </c>
      <c r="E2006" t="s">
        <v>174</v>
      </c>
      <c r="F2006">
        <v>5003</v>
      </c>
      <c r="G2006">
        <v>0.83333333333333337</v>
      </c>
      <c r="H2006">
        <v>0.89583333333333337</v>
      </c>
      <c r="I2006">
        <v>10</v>
      </c>
      <c r="J2006">
        <v>0</v>
      </c>
      <c r="K2006">
        <v>10</v>
      </c>
      <c r="L2006">
        <v>0</v>
      </c>
      <c r="M2006" s="1" t="e">
        <f>VLOOKUP(Tabla18[[#This Row],[COD]],Circuitos[],2,0)</f>
        <v>#N/A</v>
      </c>
    </row>
    <row r="2007" spans="1:13">
      <c r="A2007" s="9" t="str">
        <f>Tabla18[[#This Row],[DIA]]&amp;"-"&amp;Tabla18[[#This Row],[NUM]]</f>
        <v>45891-1857</v>
      </c>
      <c r="B2007">
        <v>45891</v>
      </c>
      <c r="C2007" t="s">
        <v>147</v>
      </c>
      <c r="D2007" t="s">
        <v>13</v>
      </c>
      <c r="E2007" t="s">
        <v>181</v>
      </c>
      <c r="F2007">
        <v>1857</v>
      </c>
      <c r="G2007">
        <v>0.28819444444444442</v>
      </c>
      <c r="H2007">
        <v>0.43402777777777779</v>
      </c>
      <c r="I2007">
        <v>27</v>
      </c>
      <c r="J2007">
        <v>2</v>
      </c>
      <c r="K2007">
        <v>25</v>
      </c>
      <c r="L2007">
        <v>7.4074074074074074</v>
      </c>
      <c r="M2007" s="1" t="e">
        <f>VLOOKUP(Tabla18[[#This Row],[COD]],Circuitos[],2,0)</f>
        <v>#N/A</v>
      </c>
    </row>
    <row r="2008" spans="1:13">
      <c r="A2008" s="9" t="str">
        <f>Tabla18[[#This Row],[DIA]]&amp;"-"&amp;Tabla18[[#This Row],[NUM]]</f>
        <v>45891-921</v>
      </c>
      <c r="B2008">
        <v>45891</v>
      </c>
      <c r="C2008" t="s">
        <v>13</v>
      </c>
      <c r="D2008" t="s">
        <v>185</v>
      </c>
      <c r="E2008" t="s">
        <v>186</v>
      </c>
      <c r="F2008">
        <v>921</v>
      </c>
      <c r="G2008">
        <v>0.81597222222222221</v>
      </c>
      <c r="H2008">
        <v>2.0833333333333332E-2</v>
      </c>
      <c r="I2008">
        <v>30</v>
      </c>
      <c r="J2008">
        <v>0</v>
      </c>
      <c r="K2008">
        <v>30</v>
      </c>
      <c r="L2008">
        <v>0</v>
      </c>
      <c r="M2008" s="1" t="e">
        <f>VLOOKUP(Tabla18[[#This Row],[COD]],Circuitos[],2,0)</f>
        <v>#N/A</v>
      </c>
    </row>
    <row r="2009" spans="1:13">
      <c r="A2009" s="9" t="str">
        <f>Tabla18[[#This Row],[DIA]]&amp;"-"&amp;Tabla18[[#This Row],[NUM]]</f>
        <v>45892-6001</v>
      </c>
      <c r="B2009">
        <v>45892</v>
      </c>
      <c r="C2009" t="s">
        <v>173</v>
      </c>
      <c r="D2009" t="s">
        <v>13</v>
      </c>
      <c r="E2009" t="s">
        <v>174</v>
      </c>
      <c r="F2009">
        <v>6001</v>
      </c>
      <c r="G2009">
        <v>0.37847222222222221</v>
      </c>
      <c r="H2009">
        <v>0.55902777777777779</v>
      </c>
      <c r="I2009">
        <v>20</v>
      </c>
      <c r="J2009">
        <v>0</v>
      </c>
      <c r="K2009">
        <v>20</v>
      </c>
      <c r="L2009">
        <v>0</v>
      </c>
      <c r="M2009" s="1" t="e">
        <f>VLOOKUP(Tabla18[[#This Row],[COD]],Circuitos[],2,0)</f>
        <v>#N/A</v>
      </c>
    </row>
    <row r="2010" spans="1:13">
      <c r="A2010" s="9" t="str">
        <f>Tabla18[[#This Row],[DIA]]&amp;"-"&amp;Tabla18[[#This Row],[NUM]]</f>
        <v>45892-1355</v>
      </c>
      <c r="B2010">
        <v>45892</v>
      </c>
      <c r="C2010" t="s">
        <v>13</v>
      </c>
      <c r="D2010" t="s">
        <v>392</v>
      </c>
      <c r="E2010" t="s">
        <v>250</v>
      </c>
      <c r="F2010">
        <v>1355</v>
      </c>
      <c r="G2010">
        <v>0.46527777777777779</v>
      </c>
      <c r="H2010">
        <v>0.50347222222222221</v>
      </c>
      <c r="I2010">
        <v>30</v>
      </c>
      <c r="J2010">
        <v>0</v>
      </c>
      <c r="K2010">
        <v>30</v>
      </c>
      <c r="L2010">
        <v>0</v>
      </c>
      <c r="M2010" s="1" t="e">
        <f>VLOOKUP(Tabla18[[#This Row],[COD]],Circuitos[],2,0)</f>
        <v>#N/A</v>
      </c>
    </row>
    <row r="2011" spans="1:13">
      <c r="A2011" s="9" t="str">
        <f>Tabla18[[#This Row],[DIA]]&amp;"-"&amp;Tabla18[[#This Row],[NUM]]</f>
        <v>45892-6002</v>
      </c>
      <c r="B2011">
        <v>45892</v>
      </c>
      <c r="C2011" t="s">
        <v>13</v>
      </c>
      <c r="D2011" t="s">
        <v>183</v>
      </c>
      <c r="E2011" t="s">
        <v>174</v>
      </c>
      <c r="F2011">
        <v>6002</v>
      </c>
      <c r="G2011">
        <v>0.60069444444444442</v>
      </c>
      <c r="H2011">
        <v>0.85069444444444442</v>
      </c>
      <c r="I2011">
        <v>20</v>
      </c>
      <c r="J2011">
        <v>0</v>
      </c>
      <c r="K2011">
        <v>20</v>
      </c>
      <c r="L2011">
        <v>0</v>
      </c>
      <c r="M2011" s="1" t="str">
        <f>VLOOKUP(Tabla18[[#This Row],[COD]],Circuitos[],2,0)</f>
        <v>Programas de Egipto</v>
      </c>
    </row>
    <row r="2012" spans="1:13">
      <c r="A2012" s="9" t="str">
        <f>Tabla18[[#This Row],[DIA]]&amp;"-"&amp;Tabla18[[#This Row],[NUM]]</f>
        <v>45892-1852</v>
      </c>
      <c r="B2012">
        <v>45892</v>
      </c>
      <c r="C2012" t="s">
        <v>241</v>
      </c>
      <c r="D2012" t="s">
        <v>13</v>
      </c>
      <c r="E2012" t="s">
        <v>250</v>
      </c>
      <c r="F2012">
        <v>1852</v>
      </c>
      <c r="G2012">
        <v>0.54861111111111116</v>
      </c>
      <c r="H2012">
        <v>0.67361111111111116</v>
      </c>
      <c r="I2012">
        <v>30</v>
      </c>
      <c r="J2012">
        <v>0</v>
      </c>
      <c r="K2012">
        <v>30</v>
      </c>
      <c r="L2012">
        <v>0</v>
      </c>
      <c r="M2012" s="1" t="e">
        <f>VLOOKUP(Tabla18[[#This Row],[COD]],Circuitos[],2,0)</f>
        <v>#N/A</v>
      </c>
    </row>
    <row r="2013" spans="1:13">
      <c r="A2013" s="9" t="str">
        <f>Tabla18[[#This Row],[DIA]]&amp;"-"&amp;Tabla18[[#This Row],[NUM]]</f>
        <v>45893-1304</v>
      </c>
      <c r="B2013">
        <v>45893</v>
      </c>
      <c r="C2013" t="s">
        <v>33</v>
      </c>
      <c r="D2013" t="s">
        <v>147</v>
      </c>
      <c r="E2013" t="s">
        <v>181</v>
      </c>
      <c r="F2013">
        <v>1304</v>
      </c>
      <c r="G2013">
        <v>0.5</v>
      </c>
      <c r="H2013">
        <v>0.72569444444444442</v>
      </c>
      <c r="I2013">
        <v>22</v>
      </c>
      <c r="J2013">
        <v>0</v>
      </c>
      <c r="K2013">
        <v>22</v>
      </c>
      <c r="L2013">
        <v>0</v>
      </c>
      <c r="M2013" s="1" t="e">
        <f>VLOOKUP(Tabla18[[#This Row],[COD]],Circuitos[],2,0)</f>
        <v>#N/A</v>
      </c>
    </row>
    <row r="2014" spans="1:13">
      <c r="A2014" s="9" t="str">
        <f>Tabla18[[#This Row],[DIA]]&amp;"-"&amp;Tabla18[[#This Row],[NUM]]</f>
        <v>45893-75</v>
      </c>
      <c r="B2014">
        <v>45893</v>
      </c>
      <c r="C2014" t="s">
        <v>36</v>
      </c>
      <c r="D2014" t="s">
        <v>252</v>
      </c>
      <c r="E2014" t="s">
        <v>272</v>
      </c>
      <c r="F2014">
        <v>75</v>
      </c>
      <c r="G2014">
        <v>0.2638888888888889</v>
      </c>
      <c r="H2014">
        <v>0.33680555555555558</v>
      </c>
      <c r="I2014">
        <v>12</v>
      </c>
      <c r="J2014">
        <v>0</v>
      </c>
      <c r="K2014">
        <v>12</v>
      </c>
      <c r="L2014">
        <v>0</v>
      </c>
      <c r="M2014" s="1" t="e">
        <f>VLOOKUP(Tabla18[[#This Row],[COD]],Circuitos[],2,0)</f>
        <v>#N/A</v>
      </c>
    </row>
    <row r="2015" spans="1:13">
      <c r="A2015" s="9" t="str">
        <f>Tabla18[[#This Row],[DIA]]&amp;"-"&amp;Tabla18[[#This Row],[NUM]]</f>
        <v>45893-1854</v>
      </c>
      <c r="B2015">
        <v>45893</v>
      </c>
      <c r="C2015" t="s">
        <v>36</v>
      </c>
      <c r="D2015" t="s">
        <v>147</v>
      </c>
      <c r="E2015" t="s">
        <v>181</v>
      </c>
      <c r="F2015">
        <v>1854</v>
      </c>
      <c r="G2015">
        <v>0.49652777777777779</v>
      </c>
      <c r="H2015">
        <v>0.6875</v>
      </c>
      <c r="I2015">
        <v>26</v>
      </c>
      <c r="J2015">
        <v>0</v>
      </c>
      <c r="K2015">
        <v>26</v>
      </c>
      <c r="L2015">
        <v>0</v>
      </c>
      <c r="M2015" s="1" t="e">
        <f>VLOOKUP(Tabla18[[#This Row],[COD]],Circuitos[],2,0)</f>
        <v>#N/A</v>
      </c>
    </row>
    <row r="2016" spans="1:13">
      <c r="A2016" s="9" t="str">
        <f>Tabla18[[#This Row],[DIA]]&amp;"-"&amp;Tabla18[[#This Row],[NUM]]</f>
        <v>45893-1318</v>
      </c>
      <c r="B2016">
        <v>45893</v>
      </c>
      <c r="C2016" t="s">
        <v>37</v>
      </c>
      <c r="D2016" t="s">
        <v>147</v>
      </c>
      <c r="E2016" t="s">
        <v>181</v>
      </c>
      <c r="F2016">
        <v>1318</v>
      </c>
      <c r="G2016">
        <v>0.76736111111111116</v>
      </c>
      <c r="H2016">
        <v>0.97916666666666663</v>
      </c>
      <c r="I2016">
        <v>26</v>
      </c>
      <c r="J2016">
        <v>0</v>
      </c>
      <c r="K2016">
        <v>26</v>
      </c>
      <c r="L2016">
        <v>0</v>
      </c>
      <c r="M2016" s="1" t="e">
        <f>VLOOKUP(Tabla18[[#This Row],[COD]],Circuitos[],2,0)</f>
        <v>#N/A</v>
      </c>
    </row>
    <row r="2017" spans="1:13">
      <c r="A2017" s="9" t="str">
        <f>Tabla18[[#This Row],[DIA]]&amp;"-"&amp;Tabla18[[#This Row],[NUM]]</f>
        <v>45893-872</v>
      </c>
      <c r="B2017">
        <v>45893</v>
      </c>
      <c r="C2017" t="s">
        <v>223</v>
      </c>
      <c r="D2017" t="s">
        <v>13</v>
      </c>
      <c r="E2017" t="s">
        <v>250</v>
      </c>
      <c r="F2017">
        <v>872</v>
      </c>
      <c r="G2017">
        <v>0.64930555555555558</v>
      </c>
      <c r="H2017">
        <v>0.78819444444444442</v>
      </c>
      <c r="I2017">
        <v>45</v>
      </c>
      <c r="J2017">
        <v>8</v>
      </c>
      <c r="K2017">
        <v>37</v>
      </c>
      <c r="L2017">
        <v>17.777777777777779</v>
      </c>
      <c r="M2017" s="1" t="e">
        <f>VLOOKUP(Tabla18[[#This Row],[COD]],Circuitos[],2,0)</f>
        <v>#N/A</v>
      </c>
    </row>
    <row r="2018" spans="1:13">
      <c r="A2018" s="9" t="str">
        <f>Tabla18[[#This Row],[DIA]]&amp;"-"&amp;Tabla18[[#This Row],[NUM]]</f>
        <v>45893-76</v>
      </c>
      <c r="B2018">
        <v>45893</v>
      </c>
      <c r="C2018" t="s">
        <v>252</v>
      </c>
      <c r="D2018" t="s">
        <v>36</v>
      </c>
      <c r="E2018" t="s">
        <v>272</v>
      </c>
      <c r="F2018">
        <v>76</v>
      </c>
      <c r="G2018">
        <v>0.58680555555555558</v>
      </c>
      <c r="H2018">
        <v>0.66319444444444442</v>
      </c>
      <c r="I2018">
        <v>12</v>
      </c>
      <c r="J2018">
        <v>0</v>
      </c>
      <c r="K2018">
        <v>12</v>
      </c>
      <c r="L2018">
        <v>0</v>
      </c>
      <c r="M2018" s="1" t="e">
        <f>VLOOKUP(Tabla18[[#This Row],[COD]],Circuitos[],2,0)</f>
        <v>#N/A</v>
      </c>
    </row>
    <row r="2019" spans="1:13">
      <c r="A2019" s="9" t="str">
        <f>Tabla18[[#This Row],[DIA]]&amp;"-"&amp;Tabla18[[#This Row],[NUM]]</f>
        <v>45893-60</v>
      </c>
      <c r="B2019">
        <v>45893</v>
      </c>
      <c r="C2019" t="s">
        <v>252</v>
      </c>
      <c r="D2019" t="s">
        <v>13</v>
      </c>
      <c r="E2019" t="s">
        <v>272</v>
      </c>
      <c r="F2019">
        <v>60</v>
      </c>
      <c r="G2019">
        <v>0.60763888888888884</v>
      </c>
      <c r="H2019">
        <v>0.71527777777777779</v>
      </c>
      <c r="I2019">
        <v>26</v>
      </c>
      <c r="J2019">
        <v>0</v>
      </c>
      <c r="K2019">
        <v>26</v>
      </c>
      <c r="L2019">
        <v>0</v>
      </c>
      <c r="M2019" s="1" t="e">
        <f>VLOOKUP(Tabla18[[#This Row],[COD]],Circuitos[],2,0)</f>
        <v>#N/A</v>
      </c>
    </row>
    <row r="2020" spans="1:13">
      <c r="A2020" s="9" t="str">
        <f>Tabla18[[#This Row],[DIA]]&amp;"-"&amp;Tabla18[[#This Row],[NUM]]</f>
        <v>45893-582</v>
      </c>
      <c r="B2020">
        <v>45893</v>
      </c>
      <c r="C2020" t="s">
        <v>252</v>
      </c>
      <c r="D2020" t="s">
        <v>336</v>
      </c>
      <c r="E2020" t="s">
        <v>272</v>
      </c>
      <c r="F2020">
        <v>582</v>
      </c>
      <c r="G2020">
        <v>0.37847222222222221</v>
      </c>
      <c r="H2020">
        <v>0.4375</v>
      </c>
      <c r="I2020">
        <v>12</v>
      </c>
      <c r="J2020">
        <v>0</v>
      </c>
      <c r="K2020">
        <v>12</v>
      </c>
      <c r="L2020">
        <v>0</v>
      </c>
      <c r="M2020" s="1" t="e">
        <f>VLOOKUP(Tabla18[[#This Row],[COD]],Circuitos[],2,0)</f>
        <v>#N/A</v>
      </c>
    </row>
    <row r="2021" spans="1:13">
      <c r="A2021" s="9" t="str">
        <f>Tabla18[[#This Row],[DIA]]&amp;"-"&amp;Tabla18[[#This Row],[NUM]]</f>
        <v>45893-582</v>
      </c>
      <c r="B2021">
        <v>45893</v>
      </c>
      <c r="C2021" t="s">
        <v>252</v>
      </c>
      <c r="D2021" t="s">
        <v>336</v>
      </c>
      <c r="E2021" t="s">
        <v>272</v>
      </c>
      <c r="F2021">
        <v>582</v>
      </c>
      <c r="G2021">
        <v>0.38541666666666669</v>
      </c>
      <c r="H2021">
        <v>0.44444444444444442</v>
      </c>
      <c r="I2021">
        <v>26</v>
      </c>
      <c r="J2021">
        <v>0</v>
      </c>
      <c r="K2021">
        <v>26</v>
      </c>
      <c r="L2021">
        <v>0</v>
      </c>
      <c r="M2021" s="1" t="e">
        <f>VLOOKUP(Tabla18[[#This Row],[COD]],Circuitos[],2,0)</f>
        <v>#N/A</v>
      </c>
    </row>
    <row r="2022" spans="1:13">
      <c r="A2022" s="9" t="str">
        <f>Tabla18[[#This Row],[DIA]]&amp;"-"&amp;Tabla18[[#This Row],[NUM]]</f>
        <v>45893-1305</v>
      </c>
      <c r="B2022">
        <v>45893</v>
      </c>
      <c r="C2022" t="s">
        <v>147</v>
      </c>
      <c r="D2022" t="s">
        <v>33</v>
      </c>
      <c r="E2022" t="s">
        <v>181</v>
      </c>
      <c r="F2022">
        <v>1305</v>
      </c>
      <c r="G2022">
        <v>0.55208333333333337</v>
      </c>
      <c r="H2022">
        <v>0.70833333333333337</v>
      </c>
      <c r="I2022">
        <v>22</v>
      </c>
      <c r="J2022">
        <v>0</v>
      </c>
      <c r="K2022">
        <v>22</v>
      </c>
      <c r="L2022">
        <v>0</v>
      </c>
      <c r="M2022" s="1" t="e">
        <f>VLOOKUP(Tabla18[[#This Row],[COD]],Circuitos[],2,0)</f>
        <v>#N/A</v>
      </c>
    </row>
    <row r="2023" spans="1:13">
      <c r="A2023" s="9" t="str">
        <f>Tabla18[[#This Row],[DIA]]&amp;"-"&amp;Tabla18[[#This Row],[NUM]]</f>
        <v>45893-2020</v>
      </c>
      <c r="B2023">
        <v>45893</v>
      </c>
      <c r="C2023" t="s">
        <v>147</v>
      </c>
      <c r="D2023" t="s">
        <v>180</v>
      </c>
      <c r="E2023" t="s">
        <v>181</v>
      </c>
      <c r="F2023">
        <v>2020</v>
      </c>
      <c r="G2023">
        <v>0.76736111111111116</v>
      </c>
      <c r="H2023">
        <v>0.82986111111111116</v>
      </c>
      <c r="I2023">
        <v>88</v>
      </c>
      <c r="J2023">
        <v>0</v>
      </c>
      <c r="K2023">
        <v>88</v>
      </c>
      <c r="L2023">
        <v>0</v>
      </c>
      <c r="M2023" s="1" t="e">
        <f>VLOOKUP(Tabla18[[#This Row],[COD]],Circuitos[],2,0)</f>
        <v>#N/A</v>
      </c>
    </row>
    <row r="2024" spans="1:13">
      <c r="A2024" s="9" t="str">
        <f>Tabla18[[#This Row],[DIA]]&amp;"-"&amp;Tabla18[[#This Row],[NUM]]</f>
        <v>45893-2026</v>
      </c>
      <c r="B2024">
        <v>45893</v>
      </c>
      <c r="C2024" t="s">
        <v>147</v>
      </c>
      <c r="D2024" t="s">
        <v>180</v>
      </c>
      <c r="E2024" t="s">
        <v>181</v>
      </c>
      <c r="F2024">
        <v>2026</v>
      </c>
      <c r="G2024">
        <v>0.89236111111111116</v>
      </c>
      <c r="H2024">
        <v>0.95486111111111116</v>
      </c>
      <c r="I2024">
        <v>22</v>
      </c>
      <c r="J2024">
        <v>0</v>
      </c>
      <c r="K2024">
        <v>22</v>
      </c>
      <c r="L2024">
        <v>0</v>
      </c>
      <c r="M2024" s="1" t="e">
        <f>VLOOKUP(Tabla18[[#This Row],[COD]],Circuitos[],2,0)</f>
        <v>#N/A</v>
      </c>
    </row>
    <row r="2025" spans="1:13">
      <c r="A2025" s="9" t="str">
        <f>Tabla18[[#This Row],[DIA]]&amp;"-"&amp;Tabla18[[#This Row],[NUM]]</f>
        <v>45893-1855</v>
      </c>
      <c r="B2025">
        <v>45893</v>
      </c>
      <c r="C2025" t="s">
        <v>147</v>
      </c>
      <c r="D2025" t="s">
        <v>36</v>
      </c>
      <c r="E2025" t="s">
        <v>181</v>
      </c>
      <c r="F2025">
        <v>1855</v>
      </c>
      <c r="G2025">
        <v>0.59722222222222221</v>
      </c>
      <c r="H2025">
        <v>0.71180555555555558</v>
      </c>
      <c r="I2025">
        <v>26</v>
      </c>
      <c r="J2025">
        <v>6</v>
      </c>
      <c r="K2025">
        <v>20</v>
      </c>
      <c r="L2025">
        <v>23.076923076923077</v>
      </c>
      <c r="M2025" s="1" t="e">
        <f>VLOOKUP(Tabla18[[#This Row],[COD]],Circuitos[],2,0)</f>
        <v>#N/A</v>
      </c>
    </row>
    <row r="2026" spans="1:13">
      <c r="A2026" s="9" t="str">
        <f>Tabla18[[#This Row],[DIA]]&amp;"-"&amp;Tabla18[[#This Row],[NUM]]</f>
        <v>45893-1317</v>
      </c>
      <c r="B2026">
        <v>45893</v>
      </c>
      <c r="C2026" t="s">
        <v>147</v>
      </c>
      <c r="D2026" t="s">
        <v>37</v>
      </c>
      <c r="E2026" t="s">
        <v>181</v>
      </c>
      <c r="F2026">
        <v>1317</v>
      </c>
      <c r="G2026">
        <v>0.58680555555555558</v>
      </c>
      <c r="H2026">
        <v>0.72569444444444442</v>
      </c>
      <c r="I2026">
        <v>26</v>
      </c>
      <c r="J2026">
        <v>0</v>
      </c>
      <c r="K2026">
        <v>26</v>
      </c>
      <c r="L2026">
        <v>0</v>
      </c>
      <c r="M2026" s="1" t="e">
        <f>VLOOKUP(Tabla18[[#This Row],[COD]],Circuitos[],2,0)</f>
        <v>#N/A</v>
      </c>
    </row>
    <row r="2027" spans="1:13">
      <c r="A2027" s="9" t="str">
        <f>Tabla18[[#This Row],[DIA]]&amp;"-"&amp;Tabla18[[#This Row],[NUM]]</f>
        <v>45893-1859</v>
      </c>
      <c r="B2027">
        <v>45893</v>
      </c>
      <c r="C2027" t="s">
        <v>147</v>
      </c>
      <c r="D2027" t="s">
        <v>13</v>
      </c>
      <c r="E2027" t="s">
        <v>181</v>
      </c>
      <c r="F2027">
        <v>1859</v>
      </c>
      <c r="G2027">
        <v>0.55208333333333337</v>
      </c>
      <c r="H2027">
        <v>0.70138888888888884</v>
      </c>
      <c r="I2027">
        <v>40</v>
      </c>
      <c r="J2027">
        <v>0</v>
      </c>
      <c r="K2027">
        <v>40</v>
      </c>
      <c r="L2027">
        <v>0</v>
      </c>
      <c r="M2027" s="1" t="e">
        <f>VLOOKUP(Tabla18[[#This Row],[COD]],Circuitos[],2,0)</f>
        <v>#N/A</v>
      </c>
    </row>
    <row r="2028" spans="1:13">
      <c r="A2028" s="9" t="str">
        <f>Tabla18[[#This Row],[DIA]]&amp;"-"&amp;Tabla18[[#This Row],[NUM]]</f>
        <v>45893-1313</v>
      </c>
      <c r="B2028">
        <v>45893</v>
      </c>
      <c r="C2028" t="s">
        <v>147</v>
      </c>
      <c r="D2028" t="s">
        <v>22</v>
      </c>
      <c r="E2028" t="s">
        <v>181</v>
      </c>
      <c r="F2028">
        <v>1313</v>
      </c>
      <c r="G2028">
        <v>0.59375</v>
      </c>
      <c r="H2028">
        <v>0.72569444444444442</v>
      </c>
      <c r="I2028">
        <v>22</v>
      </c>
      <c r="J2028">
        <v>6</v>
      </c>
      <c r="K2028">
        <v>16</v>
      </c>
      <c r="L2028">
        <v>27.272727272727273</v>
      </c>
      <c r="M2028" s="1" t="e">
        <f>VLOOKUP(Tabla18[[#This Row],[COD]],Circuitos[],2,0)</f>
        <v>#N/A</v>
      </c>
    </row>
    <row r="2029" spans="1:13">
      <c r="A2029" s="9" t="str">
        <f>Tabla18[[#This Row],[DIA]]&amp;"-"&amp;Tabla18[[#This Row],[NUM]]</f>
        <v>45893-871</v>
      </c>
      <c r="B2029">
        <v>45893</v>
      </c>
      <c r="C2029" t="s">
        <v>13</v>
      </c>
      <c r="D2029" t="s">
        <v>223</v>
      </c>
      <c r="E2029" t="s">
        <v>250</v>
      </c>
      <c r="F2029">
        <v>871</v>
      </c>
      <c r="G2029">
        <v>0.48958333333333331</v>
      </c>
      <c r="H2029">
        <v>0.62152777777777779</v>
      </c>
      <c r="I2029">
        <v>45</v>
      </c>
      <c r="J2029">
        <v>29</v>
      </c>
      <c r="K2029">
        <v>16</v>
      </c>
      <c r="L2029">
        <v>64.444444444444443</v>
      </c>
      <c r="M2029" s="1" t="e">
        <f>VLOOKUP(Tabla18[[#This Row],[COD]],Circuitos[],2,0)</f>
        <v>#N/A</v>
      </c>
    </row>
    <row r="2030" spans="1:13">
      <c r="A2030" s="9" t="str">
        <f>Tabla18[[#This Row],[DIA]]&amp;"-"&amp;Tabla18[[#This Row],[NUM]]</f>
        <v>45893-695</v>
      </c>
      <c r="B2030">
        <v>45893</v>
      </c>
      <c r="C2030" t="s">
        <v>13</v>
      </c>
      <c r="D2030" t="s">
        <v>232</v>
      </c>
      <c r="E2030" t="s">
        <v>250</v>
      </c>
      <c r="F2030">
        <v>695</v>
      </c>
      <c r="G2030">
        <v>0.60763888888888884</v>
      </c>
      <c r="H2030">
        <v>0.71875</v>
      </c>
      <c r="I2030">
        <v>40</v>
      </c>
      <c r="J2030">
        <v>0</v>
      </c>
      <c r="K2030">
        <v>40</v>
      </c>
      <c r="L2030">
        <v>0</v>
      </c>
      <c r="M2030" s="1" t="e">
        <f>VLOOKUP(Tabla18[[#This Row],[COD]],Circuitos[],2,0)</f>
        <v>#N/A</v>
      </c>
    </row>
    <row r="2031" spans="1:13">
      <c r="A2031" s="9" t="str">
        <f>Tabla18[[#This Row],[DIA]]&amp;"-"&amp;Tabla18[[#This Row],[NUM]]</f>
        <v>45893-59</v>
      </c>
      <c r="B2031">
        <v>45893</v>
      </c>
      <c r="C2031" t="s">
        <v>13</v>
      </c>
      <c r="D2031" t="s">
        <v>252</v>
      </c>
      <c r="E2031" t="s">
        <v>272</v>
      </c>
      <c r="F2031">
        <v>59</v>
      </c>
      <c r="G2031">
        <v>0.24305555555555555</v>
      </c>
      <c r="H2031">
        <v>0.34375</v>
      </c>
      <c r="I2031">
        <v>26</v>
      </c>
      <c r="J2031">
        <v>0</v>
      </c>
      <c r="K2031">
        <v>26</v>
      </c>
      <c r="L2031">
        <v>0</v>
      </c>
      <c r="M2031" s="1" t="e">
        <f>VLOOKUP(Tabla18[[#This Row],[COD]],Circuitos[],2,0)</f>
        <v>#N/A</v>
      </c>
    </row>
    <row r="2032" spans="1:13">
      <c r="A2032" s="9" t="str">
        <f>Tabla18[[#This Row],[DIA]]&amp;"-"&amp;Tabla18[[#This Row],[NUM]]</f>
        <v>45893-1858</v>
      </c>
      <c r="B2032">
        <v>45893</v>
      </c>
      <c r="C2032" t="s">
        <v>13</v>
      </c>
      <c r="D2032" t="s">
        <v>147</v>
      </c>
      <c r="E2032" t="s">
        <v>181</v>
      </c>
      <c r="F2032">
        <v>1858</v>
      </c>
      <c r="G2032">
        <v>0.49652777777777779</v>
      </c>
      <c r="H2032">
        <v>0.71527777777777779</v>
      </c>
      <c r="I2032">
        <v>40</v>
      </c>
      <c r="J2032">
        <v>0</v>
      </c>
      <c r="K2032">
        <v>40</v>
      </c>
      <c r="L2032">
        <v>0</v>
      </c>
      <c r="M2032" s="1" t="e">
        <f>VLOOKUP(Tabla18[[#This Row],[COD]],Circuitos[],2,0)</f>
        <v>#N/A</v>
      </c>
    </row>
    <row r="2033" spans="1:13">
      <c r="A2033" s="9" t="str">
        <f>Tabla18[[#This Row],[DIA]]&amp;"-"&amp;Tabla18[[#This Row],[NUM]]</f>
        <v>45893-5113</v>
      </c>
      <c r="B2033">
        <v>45893</v>
      </c>
      <c r="C2033" t="s">
        <v>13</v>
      </c>
      <c r="D2033" t="s">
        <v>424</v>
      </c>
      <c r="E2033" t="s">
        <v>549</v>
      </c>
      <c r="F2033">
        <v>5113</v>
      </c>
      <c r="G2033">
        <v>0.33333333333333331</v>
      </c>
      <c r="H2033">
        <v>0.40972222222222221</v>
      </c>
      <c r="I2033">
        <v>189</v>
      </c>
      <c r="J2033">
        <v>22</v>
      </c>
      <c r="K2033">
        <v>167</v>
      </c>
      <c r="L2033">
        <v>11.640211640211641</v>
      </c>
      <c r="M2033" s="1" t="str">
        <f>VLOOKUP(Tabla18[[#This Row],[COD]],Circuitos[],2,0)</f>
        <v>Alsacia, Selva Negra y el Rin / Bellezas de Suiza</v>
      </c>
    </row>
    <row r="2034" spans="1:13">
      <c r="A2034" s="9" t="str">
        <f>Tabla18[[#This Row],[DIA]]&amp;"-"&amp;Tabla18[[#This Row],[NUM]]</f>
        <v>45893-1801</v>
      </c>
      <c r="B2034">
        <v>45893</v>
      </c>
      <c r="C2034" t="s">
        <v>13</v>
      </c>
      <c r="D2034" t="s">
        <v>196</v>
      </c>
      <c r="E2034" t="s">
        <v>193</v>
      </c>
      <c r="F2034">
        <v>1801</v>
      </c>
      <c r="G2034">
        <v>0.4861111111111111</v>
      </c>
      <c r="H2034">
        <v>0.59027777777777779</v>
      </c>
      <c r="I2034">
        <v>20</v>
      </c>
      <c r="J2034">
        <v>0</v>
      </c>
      <c r="K2034">
        <v>20</v>
      </c>
      <c r="L2034">
        <v>0</v>
      </c>
      <c r="M2034" s="1" t="e">
        <f>VLOOKUP(Tabla18[[#This Row],[COD]],Circuitos[],2,0)</f>
        <v>#N/A</v>
      </c>
    </row>
    <row r="2035" spans="1:13">
      <c r="A2035" s="9" t="str">
        <f>Tabla18[[#This Row],[DIA]]&amp;"-"&amp;Tabla18[[#This Row],[NUM]]</f>
        <v>45893-416</v>
      </c>
      <c r="B2035">
        <v>45893</v>
      </c>
      <c r="C2035" t="s">
        <v>13</v>
      </c>
      <c r="D2035" t="s">
        <v>358</v>
      </c>
      <c r="E2035" t="s">
        <v>528</v>
      </c>
      <c r="F2035">
        <v>416</v>
      </c>
      <c r="G2035">
        <v>0.51736111111111116</v>
      </c>
      <c r="H2035">
        <v>0.71875</v>
      </c>
      <c r="I2035">
        <v>36</v>
      </c>
      <c r="J2035">
        <v>0</v>
      </c>
      <c r="K2035">
        <v>36</v>
      </c>
      <c r="L2035">
        <v>0</v>
      </c>
      <c r="M2035" s="1" t="e">
        <f>VLOOKUP(Tabla18[[#This Row],[COD]],Circuitos[],2,0)</f>
        <v>#N/A</v>
      </c>
    </row>
    <row r="2036" spans="1:13">
      <c r="A2036" s="9" t="str">
        <f>Tabla18[[#This Row],[DIA]]&amp;"-"&amp;Tabla18[[#This Row],[NUM]]</f>
        <v>45893-809</v>
      </c>
      <c r="B2036">
        <v>45893</v>
      </c>
      <c r="C2036" t="s">
        <v>13</v>
      </c>
      <c r="D2036" t="s">
        <v>236</v>
      </c>
      <c r="E2036" t="s">
        <v>250</v>
      </c>
      <c r="F2036">
        <v>809</v>
      </c>
      <c r="G2036">
        <v>0.49652777777777779</v>
      </c>
      <c r="H2036">
        <v>0.61805555555555558</v>
      </c>
      <c r="I2036">
        <v>45</v>
      </c>
      <c r="J2036">
        <v>2</v>
      </c>
      <c r="K2036">
        <v>43</v>
      </c>
      <c r="L2036">
        <v>4.4444444444444446</v>
      </c>
      <c r="M2036" s="1" t="e">
        <f>VLOOKUP(Tabla18[[#This Row],[COD]],Circuitos[],2,0)</f>
        <v>#N/A</v>
      </c>
    </row>
    <row r="2037" spans="1:13">
      <c r="A2037" s="9" t="str">
        <f>Tabla18[[#This Row],[DIA]]&amp;"-"&amp;Tabla18[[#This Row],[NUM]]</f>
        <v>45893-5117</v>
      </c>
      <c r="B2037">
        <v>45893</v>
      </c>
      <c r="C2037" t="s">
        <v>13</v>
      </c>
      <c r="D2037" t="s">
        <v>301</v>
      </c>
      <c r="E2037" t="s">
        <v>549</v>
      </c>
      <c r="F2037">
        <v>5117</v>
      </c>
      <c r="G2037">
        <v>0.54861111111111116</v>
      </c>
      <c r="H2037">
        <v>0.75</v>
      </c>
      <c r="I2037">
        <v>189</v>
      </c>
      <c r="J2037">
        <v>75</v>
      </c>
      <c r="K2037">
        <v>114</v>
      </c>
      <c r="L2037">
        <v>39.682539682539684</v>
      </c>
      <c r="M2037" s="1" t="str">
        <f>VLOOKUP(Tabla18[[#This Row],[COD]],Circuitos[],2,0)</f>
        <v>Joyas del Báltico II / Bellezas del Báltico II</v>
      </c>
    </row>
    <row r="2038" spans="1:13">
      <c r="A2038" s="9" t="str">
        <f>Tabla18[[#This Row],[DIA]]&amp;"-"&amp;Tabla18[[#This Row],[NUM]]</f>
        <v>45893-434</v>
      </c>
      <c r="B2038">
        <v>45893</v>
      </c>
      <c r="C2038" t="s">
        <v>13</v>
      </c>
      <c r="D2038" t="s">
        <v>394</v>
      </c>
      <c r="E2038" t="s">
        <v>395</v>
      </c>
      <c r="F2038">
        <v>434</v>
      </c>
      <c r="G2038">
        <v>0.64583333333333337</v>
      </c>
      <c r="H2038">
        <v>0.79513888888888884</v>
      </c>
      <c r="I2038">
        <v>47</v>
      </c>
      <c r="J2038">
        <v>47</v>
      </c>
      <c r="K2038">
        <v>0</v>
      </c>
      <c r="L2038">
        <v>100</v>
      </c>
      <c r="M2038" s="1" t="e">
        <f>VLOOKUP(Tabla18[[#This Row],[COD]],Circuitos[],2,0)</f>
        <v>#N/A</v>
      </c>
    </row>
    <row r="2039" spans="1:13">
      <c r="A2039" s="9" t="str">
        <f>Tabla18[[#This Row],[DIA]]&amp;"-"&amp;Tabla18[[#This Row],[NUM]]</f>
        <v>45893-5114</v>
      </c>
      <c r="B2039">
        <v>45893</v>
      </c>
      <c r="C2039" t="s">
        <v>424</v>
      </c>
      <c r="D2039" t="s">
        <v>13</v>
      </c>
      <c r="E2039" t="s">
        <v>549</v>
      </c>
      <c r="F2039">
        <v>5114</v>
      </c>
      <c r="G2039">
        <v>0.44444444444444442</v>
      </c>
      <c r="H2039">
        <v>0.51388888888888884</v>
      </c>
      <c r="I2039">
        <v>189</v>
      </c>
      <c r="J2039">
        <v>75</v>
      </c>
      <c r="K2039">
        <v>114</v>
      </c>
      <c r="L2039">
        <v>39.682539682539684</v>
      </c>
      <c r="M2039" s="1" t="e">
        <f>VLOOKUP(Tabla18[[#This Row],[COD]],Circuitos[],2,0)</f>
        <v>#N/A</v>
      </c>
    </row>
    <row r="2040" spans="1:13">
      <c r="A2040" s="9" t="str">
        <f>Tabla18[[#This Row],[DIA]]&amp;"-"&amp;Tabla18[[#This Row],[NUM]]</f>
        <v>45893-1804</v>
      </c>
      <c r="B2040">
        <v>45893</v>
      </c>
      <c r="C2040" t="s">
        <v>196</v>
      </c>
      <c r="D2040" t="s">
        <v>13</v>
      </c>
      <c r="E2040" t="s">
        <v>193</v>
      </c>
      <c r="F2040">
        <v>1804</v>
      </c>
      <c r="G2040">
        <v>0.62152777777777779</v>
      </c>
      <c r="H2040">
        <v>0.73263888888888884</v>
      </c>
      <c r="I2040">
        <v>20</v>
      </c>
      <c r="J2040">
        <v>0</v>
      </c>
      <c r="K2040">
        <v>20</v>
      </c>
      <c r="L2040">
        <v>0</v>
      </c>
      <c r="M2040" s="1" t="e">
        <f>VLOOKUP(Tabla18[[#This Row],[COD]],Circuitos[],2,0)</f>
        <v>#N/A</v>
      </c>
    </row>
    <row r="2041" spans="1:13">
      <c r="A2041" s="9" t="str">
        <f>Tabla18[[#This Row],[DIA]]&amp;"-"&amp;Tabla18[[#This Row],[NUM]]</f>
        <v>45893-572</v>
      </c>
      <c r="B2041">
        <v>45893</v>
      </c>
      <c r="C2041" t="s">
        <v>346</v>
      </c>
      <c r="D2041" t="s">
        <v>13</v>
      </c>
      <c r="E2041" t="s">
        <v>250</v>
      </c>
      <c r="F2041">
        <v>572</v>
      </c>
      <c r="G2041">
        <v>0.53125</v>
      </c>
      <c r="H2041">
        <v>0.61805555555555558</v>
      </c>
      <c r="I2041">
        <v>30</v>
      </c>
      <c r="J2041">
        <v>0</v>
      </c>
      <c r="K2041">
        <v>30</v>
      </c>
      <c r="L2041">
        <v>0</v>
      </c>
      <c r="M2041" s="1" t="e">
        <f>VLOOKUP(Tabla18[[#This Row],[COD]],Circuitos[],2,0)</f>
        <v>#N/A</v>
      </c>
    </row>
    <row r="2042" spans="1:13">
      <c r="A2042" s="9" t="str">
        <f>Tabla18[[#This Row],[DIA]]&amp;"-"&amp;Tabla18[[#This Row],[NUM]]</f>
        <v>45893-788</v>
      </c>
      <c r="B2042">
        <v>45893</v>
      </c>
      <c r="C2042" t="s">
        <v>358</v>
      </c>
      <c r="D2042" t="s">
        <v>33</v>
      </c>
      <c r="E2042" t="s">
        <v>278</v>
      </c>
      <c r="F2042">
        <v>788</v>
      </c>
      <c r="G2042">
        <v>0.86805555555555558</v>
      </c>
      <c r="H2042">
        <v>0</v>
      </c>
      <c r="I2042">
        <v>45</v>
      </c>
      <c r="J2042">
        <v>25</v>
      </c>
      <c r="K2042">
        <v>20</v>
      </c>
      <c r="L2042">
        <v>55.555555555555557</v>
      </c>
      <c r="M2042" s="1" t="e">
        <f>VLOOKUP(Tabla18[[#This Row],[COD]],Circuitos[],2,0)</f>
        <v>#N/A</v>
      </c>
    </row>
    <row r="2043" spans="1:13">
      <c r="A2043" s="9" t="str">
        <f>Tabla18[[#This Row],[DIA]]&amp;"-"&amp;Tabla18[[#This Row],[NUM]]</f>
        <v>45893-415</v>
      </c>
      <c r="B2043">
        <v>45893</v>
      </c>
      <c r="C2043" t="s">
        <v>358</v>
      </c>
      <c r="D2043" t="s">
        <v>13</v>
      </c>
      <c r="E2043" t="s">
        <v>528</v>
      </c>
      <c r="F2043">
        <v>415</v>
      </c>
      <c r="G2043">
        <v>0.34722222222222221</v>
      </c>
      <c r="H2043">
        <v>0.47569444444444442</v>
      </c>
      <c r="I2043">
        <v>36</v>
      </c>
      <c r="J2043">
        <v>5</v>
      </c>
      <c r="K2043">
        <v>31</v>
      </c>
      <c r="L2043">
        <v>13.888888888888889</v>
      </c>
      <c r="M2043" s="1" t="e">
        <f>VLOOKUP(Tabla18[[#This Row],[COD]],Circuitos[],2,0)</f>
        <v>#N/A</v>
      </c>
    </row>
    <row r="2044" spans="1:13">
      <c r="A2044" s="9" t="str">
        <f>Tabla18[[#This Row],[DIA]]&amp;"-"&amp;Tabla18[[#This Row],[NUM]]</f>
        <v>45893-808</v>
      </c>
      <c r="B2044">
        <v>45893</v>
      </c>
      <c r="C2044" t="s">
        <v>236</v>
      </c>
      <c r="D2044" t="s">
        <v>13</v>
      </c>
      <c r="E2044" t="s">
        <v>250</v>
      </c>
      <c r="F2044">
        <v>808</v>
      </c>
      <c r="G2044">
        <v>0.51736111111111116</v>
      </c>
      <c r="H2044">
        <v>0.64930555555555558</v>
      </c>
      <c r="I2044">
        <v>45</v>
      </c>
      <c r="J2044">
        <v>25</v>
      </c>
      <c r="K2044">
        <v>20</v>
      </c>
      <c r="L2044">
        <v>55.555555555555557</v>
      </c>
      <c r="M2044" s="1" t="e">
        <f>VLOOKUP(Tabla18[[#This Row],[COD]],Circuitos[],2,0)</f>
        <v>#N/A</v>
      </c>
    </row>
    <row r="2045" spans="1:13">
      <c r="A2045" s="9" t="str">
        <f>Tabla18[[#This Row],[DIA]]&amp;"-"&amp;Tabla18[[#This Row],[NUM]]</f>
        <v>45893-585</v>
      </c>
      <c r="B2045">
        <v>45893</v>
      </c>
      <c r="C2045" t="s">
        <v>336</v>
      </c>
      <c r="D2045" t="s">
        <v>252</v>
      </c>
      <c r="E2045" t="s">
        <v>272</v>
      </c>
      <c r="F2045">
        <v>585</v>
      </c>
      <c r="G2045">
        <v>0.47916666666666669</v>
      </c>
      <c r="H2045">
        <v>0.53819444444444442</v>
      </c>
      <c r="I2045">
        <v>38</v>
      </c>
      <c r="J2045">
        <v>0</v>
      </c>
      <c r="K2045">
        <v>38</v>
      </c>
      <c r="L2045">
        <v>0</v>
      </c>
      <c r="M2045" s="1" t="e">
        <f>VLOOKUP(Tabla18[[#This Row],[COD]],Circuitos[],2,0)</f>
        <v>#N/A</v>
      </c>
    </row>
    <row r="2046" spans="1:13">
      <c r="A2046" s="9" t="str">
        <f>Tabla18[[#This Row],[DIA]]&amp;"-"&amp;Tabla18[[#This Row],[NUM]]</f>
        <v>45893-5118</v>
      </c>
      <c r="B2046">
        <v>45893</v>
      </c>
      <c r="C2046" t="s">
        <v>301</v>
      </c>
      <c r="D2046" t="s">
        <v>13</v>
      </c>
      <c r="E2046" t="s">
        <v>549</v>
      </c>
      <c r="F2046">
        <v>5118</v>
      </c>
      <c r="G2046">
        <v>0.78472222222222221</v>
      </c>
      <c r="H2046">
        <v>0.90277777777777779</v>
      </c>
      <c r="I2046">
        <v>189</v>
      </c>
      <c r="J2046">
        <v>72</v>
      </c>
      <c r="K2046">
        <v>117</v>
      </c>
      <c r="L2046">
        <v>38.095238095238095</v>
      </c>
      <c r="M2046" s="1" t="e">
        <f>VLOOKUP(Tabla18[[#This Row],[COD]],Circuitos[],2,0)</f>
        <v>#N/A</v>
      </c>
    </row>
    <row r="2047" spans="1:13">
      <c r="A2047" s="9" t="str">
        <f>Tabla18[[#This Row],[DIA]]&amp;"-"&amp;Tabla18[[#This Row],[NUM]]</f>
        <v>45893-1302</v>
      </c>
      <c r="B2047">
        <v>45893</v>
      </c>
      <c r="C2047" t="s">
        <v>22</v>
      </c>
      <c r="D2047" t="s">
        <v>147</v>
      </c>
      <c r="E2047" t="s">
        <v>181</v>
      </c>
      <c r="F2047">
        <v>1302</v>
      </c>
      <c r="G2047">
        <v>0.4826388888888889</v>
      </c>
      <c r="H2047">
        <v>0.69097222222222221</v>
      </c>
      <c r="I2047">
        <v>22</v>
      </c>
      <c r="J2047">
        <v>0</v>
      </c>
      <c r="K2047">
        <v>22</v>
      </c>
      <c r="L2047">
        <v>0</v>
      </c>
      <c r="M2047" s="1" t="e">
        <f>VLOOKUP(Tabla18[[#This Row],[COD]],Circuitos[],2,0)</f>
        <v>#N/A</v>
      </c>
    </row>
    <row r="2048" spans="1:13">
      <c r="A2048" s="9" t="str">
        <f>Tabla18[[#This Row],[DIA]]&amp;"-"&amp;Tabla18[[#This Row],[NUM]]</f>
        <v>45893-787</v>
      </c>
      <c r="B2048">
        <v>45893</v>
      </c>
      <c r="C2048" t="s">
        <v>22</v>
      </c>
      <c r="D2048" t="s">
        <v>358</v>
      </c>
      <c r="E2048" t="s">
        <v>278</v>
      </c>
      <c r="F2048">
        <v>787</v>
      </c>
      <c r="G2048">
        <v>0.63888888888888884</v>
      </c>
      <c r="H2048">
        <v>0.82638888888888884</v>
      </c>
      <c r="I2048">
        <v>45</v>
      </c>
      <c r="J2048">
        <v>0</v>
      </c>
      <c r="K2048">
        <v>45</v>
      </c>
      <c r="L2048">
        <v>0</v>
      </c>
      <c r="M2048" s="1" t="str">
        <f>VLOOKUP(Tabla18[[#This Row],[COD]],Circuitos[],2,0)</f>
        <v>Rumania, Transilvania, Cárpatos y Bucovina</v>
      </c>
    </row>
    <row r="2049" spans="1:13">
      <c r="A2049" s="9" t="str">
        <f>Tabla18[[#This Row],[DIA]]&amp;"-"&amp;Tabla18[[#This Row],[NUM]]</f>
        <v>45893-437</v>
      </c>
      <c r="B2049">
        <v>45893</v>
      </c>
      <c r="C2049" t="s">
        <v>394</v>
      </c>
      <c r="D2049" t="s">
        <v>36</v>
      </c>
      <c r="E2049" t="s">
        <v>395</v>
      </c>
      <c r="F2049">
        <v>437</v>
      </c>
      <c r="G2049">
        <v>0.3888888888888889</v>
      </c>
      <c r="H2049">
        <v>0.52083333333333337</v>
      </c>
      <c r="I2049">
        <v>12</v>
      </c>
      <c r="J2049">
        <v>4</v>
      </c>
      <c r="K2049">
        <v>8</v>
      </c>
      <c r="L2049">
        <v>33.333333333333336</v>
      </c>
      <c r="M2049" s="1" t="e">
        <f>VLOOKUP(Tabla18[[#This Row],[COD]],Circuitos[],2,0)</f>
        <v>#N/A</v>
      </c>
    </row>
    <row r="2050" spans="1:13">
      <c r="A2050" s="9" t="str">
        <f>Tabla18[[#This Row],[DIA]]&amp;"-"&amp;Tabla18[[#This Row],[NUM]]</f>
        <v>45893-433</v>
      </c>
      <c r="B2050">
        <v>45893</v>
      </c>
      <c r="C2050" t="s">
        <v>394</v>
      </c>
      <c r="D2050" t="s">
        <v>13</v>
      </c>
      <c r="E2050" t="s">
        <v>395</v>
      </c>
      <c r="F2050">
        <v>433</v>
      </c>
      <c r="G2050">
        <v>0.44444444444444442</v>
      </c>
      <c r="H2050">
        <v>0.60763888888888884</v>
      </c>
      <c r="I2050">
        <v>35</v>
      </c>
      <c r="J2050">
        <v>7</v>
      </c>
      <c r="K2050">
        <v>28</v>
      </c>
      <c r="L2050">
        <v>20</v>
      </c>
      <c r="M2050" s="1" t="e">
        <f>VLOOKUP(Tabla18[[#This Row],[COD]],Circuitos[],2,0)</f>
        <v>#N/A</v>
      </c>
    </row>
    <row r="2051" spans="1:13">
      <c r="A2051" s="9" t="str">
        <f>Tabla18[[#This Row],[DIA]]&amp;"-"&amp;Tabla18[[#This Row],[NUM]]</f>
        <v>45894-920</v>
      </c>
      <c r="B2051">
        <v>45894</v>
      </c>
      <c r="C2051" t="s">
        <v>185</v>
      </c>
      <c r="D2051" t="s">
        <v>13</v>
      </c>
      <c r="E2051" t="s">
        <v>186</v>
      </c>
      <c r="F2051">
        <v>920</v>
      </c>
      <c r="G2051">
        <v>0.63888888888888884</v>
      </c>
      <c r="H2051">
        <v>0.78125</v>
      </c>
      <c r="I2051">
        <v>30</v>
      </c>
      <c r="J2051">
        <v>15</v>
      </c>
      <c r="K2051">
        <v>15</v>
      </c>
      <c r="L2051">
        <v>50</v>
      </c>
      <c r="M2051" s="1" t="e">
        <f>VLOOKUP(Tabla18[[#This Row],[COD]],Circuitos[],2,0)</f>
        <v>#N/A</v>
      </c>
    </row>
    <row r="2052" spans="1:13">
      <c r="A2052" s="9" t="str">
        <f>Tabla18[[#This Row],[DIA]]&amp;"-"&amp;Tabla18[[#This Row],[NUM]]</f>
        <v>45894-103</v>
      </c>
      <c r="B2052">
        <v>45894</v>
      </c>
      <c r="C2052" t="s">
        <v>111</v>
      </c>
      <c r="D2052" t="s">
        <v>13</v>
      </c>
      <c r="E2052" t="s">
        <v>265</v>
      </c>
      <c r="F2052">
        <v>103</v>
      </c>
      <c r="G2052">
        <v>0.58333333333333337</v>
      </c>
      <c r="H2052">
        <v>0.82638888888888884</v>
      </c>
      <c r="I2052">
        <v>27</v>
      </c>
      <c r="J2052">
        <v>2</v>
      </c>
      <c r="K2052">
        <v>25</v>
      </c>
      <c r="L2052">
        <v>7.4074074074074074</v>
      </c>
      <c r="M2052" s="1" t="e">
        <f>VLOOKUP(Tabla18[[#This Row],[COD]],Circuitos[],2,0)</f>
        <v>#N/A</v>
      </c>
    </row>
    <row r="2053" spans="1:13">
      <c r="A2053" s="9" t="str">
        <f>Tabla18[[#This Row],[DIA]]&amp;"-"&amp;Tabla18[[#This Row],[NUM]]</f>
        <v>45894-1336</v>
      </c>
      <c r="B2053">
        <v>45894</v>
      </c>
      <c r="C2053" t="s">
        <v>36</v>
      </c>
      <c r="D2053" t="s">
        <v>183</v>
      </c>
      <c r="E2053" t="s">
        <v>174</v>
      </c>
      <c r="F2053">
        <v>1336</v>
      </c>
      <c r="G2053">
        <v>0.58680555555555558</v>
      </c>
      <c r="H2053">
        <v>0.82291666666666663</v>
      </c>
      <c r="I2053">
        <v>10</v>
      </c>
      <c r="J2053">
        <v>0</v>
      </c>
      <c r="K2053">
        <v>10</v>
      </c>
      <c r="L2053">
        <v>0</v>
      </c>
      <c r="M2053" s="1" t="str">
        <f>VLOOKUP(Tabla18[[#This Row],[COD]],Circuitos[],2,0)</f>
        <v>Programas de Egipto</v>
      </c>
    </row>
    <row r="2054" spans="1:13">
      <c r="A2054" s="9" t="str">
        <f>Tabla18[[#This Row],[DIA]]&amp;"-"&amp;Tabla18[[#This Row],[NUM]]</f>
        <v>45894-1806</v>
      </c>
      <c r="B2054">
        <v>45894</v>
      </c>
      <c r="C2054" t="s">
        <v>188</v>
      </c>
      <c r="D2054" t="s">
        <v>13</v>
      </c>
      <c r="E2054" t="s">
        <v>250</v>
      </c>
      <c r="F2054">
        <v>1806</v>
      </c>
      <c r="G2054">
        <v>0.82638888888888884</v>
      </c>
      <c r="H2054">
        <v>0.95833333333333337</v>
      </c>
      <c r="I2054">
        <v>40</v>
      </c>
      <c r="J2054">
        <v>0</v>
      </c>
      <c r="K2054">
        <v>40</v>
      </c>
      <c r="L2054">
        <v>0</v>
      </c>
      <c r="M2054" s="1" t="e">
        <f>VLOOKUP(Tabla18[[#This Row],[COD]],Circuitos[],2,0)</f>
        <v>#N/A</v>
      </c>
    </row>
    <row r="2055" spans="1:13">
      <c r="A2055" s="9" t="str">
        <f>Tabla18[[#This Row],[DIA]]&amp;"-"&amp;Tabla18[[#This Row],[NUM]]</f>
        <v>45894-5116</v>
      </c>
      <c r="B2055">
        <v>45894</v>
      </c>
      <c r="C2055" t="s">
        <v>199</v>
      </c>
      <c r="D2055" t="s">
        <v>13</v>
      </c>
      <c r="E2055" t="s">
        <v>549</v>
      </c>
      <c r="F2055">
        <v>5116</v>
      </c>
      <c r="G2055">
        <v>0.49305555555555558</v>
      </c>
      <c r="H2055">
        <v>0.62152777777777779</v>
      </c>
      <c r="I2055">
        <v>189</v>
      </c>
      <c r="J2055">
        <v>73</v>
      </c>
      <c r="K2055">
        <v>116</v>
      </c>
      <c r="L2055">
        <v>38.624338624338627</v>
      </c>
      <c r="M2055" s="1" t="e">
        <f>VLOOKUP(Tabla18[[#This Row],[COD]],Circuitos[],2,0)</f>
        <v>#N/A</v>
      </c>
    </row>
    <row r="2056" spans="1:13">
      <c r="A2056" s="9" t="str">
        <f>Tabla18[[#This Row],[DIA]]&amp;"-"&amp;Tabla18[[#This Row],[NUM]]</f>
        <v>45894-2722</v>
      </c>
      <c r="B2056">
        <v>45894</v>
      </c>
      <c r="C2056" t="s">
        <v>37</v>
      </c>
      <c r="D2056" t="s">
        <v>183</v>
      </c>
      <c r="E2056" t="s">
        <v>561</v>
      </c>
      <c r="F2056">
        <v>2722</v>
      </c>
      <c r="G2056">
        <v>0.67013888888888884</v>
      </c>
      <c r="H2056">
        <v>0.93055555555555558</v>
      </c>
      <c r="I2056">
        <v>10</v>
      </c>
      <c r="J2056">
        <v>0</v>
      </c>
      <c r="K2056">
        <v>10</v>
      </c>
      <c r="L2056">
        <v>0</v>
      </c>
      <c r="M2056" s="1" t="str">
        <f>VLOOKUP(Tabla18[[#This Row],[COD]],Circuitos[],2,0)</f>
        <v>Programas de Egipto</v>
      </c>
    </row>
    <row r="2057" spans="1:13">
      <c r="A2057" s="9" t="str">
        <f>Tabla18[[#This Row],[DIA]]&amp;"-"&amp;Tabla18[[#This Row],[NUM]]</f>
        <v>45894-1335</v>
      </c>
      <c r="B2057">
        <v>45894</v>
      </c>
      <c r="C2057" t="s">
        <v>173</v>
      </c>
      <c r="D2057" t="s">
        <v>36</v>
      </c>
      <c r="E2057" t="s">
        <v>174</v>
      </c>
      <c r="F2057">
        <v>1335</v>
      </c>
      <c r="G2057">
        <v>0.40277777777777779</v>
      </c>
      <c r="H2057">
        <v>0.54513888888888884</v>
      </c>
      <c r="I2057">
        <v>10</v>
      </c>
      <c r="J2057">
        <v>0</v>
      </c>
      <c r="K2057">
        <v>10</v>
      </c>
      <c r="L2057">
        <v>0</v>
      </c>
      <c r="M2057" s="1" t="e">
        <f>VLOOKUP(Tabla18[[#This Row],[COD]],Circuitos[],2,0)</f>
        <v>#N/A</v>
      </c>
    </row>
    <row r="2058" spans="1:13">
      <c r="A2058" s="9" t="str">
        <f>Tabla18[[#This Row],[DIA]]&amp;"-"&amp;Tabla18[[#This Row],[NUM]]</f>
        <v>45894-2721</v>
      </c>
      <c r="B2058">
        <v>45894</v>
      </c>
      <c r="C2058" t="s">
        <v>173</v>
      </c>
      <c r="D2058" t="s">
        <v>37</v>
      </c>
      <c r="E2058" t="s">
        <v>561</v>
      </c>
      <c r="F2058">
        <v>2721</v>
      </c>
      <c r="G2058">
        <v>0.45833333333333331</v>
      </c>
      <c r="H2058">
        <v>0.62847222222222221</v>
      </c>
      <c r="I2058">
        <v>10</v>
      </c>
      <c r="J2058">
        <v>0</v>
      </c>
      <c r="K2058">
        <v>10</v>
      </c>
      <c r="L2058">
        <v>0</v>
      </c>
      <c r="M2058" s="1" t="e">
        <f>VLOOKUP(Tabla18[[#This Row],[COD]],Circuitos[],2,0)</f>
        <v>#N/A</v>
      </c>
    </row>
    <row r="2059" spans="1:13">
      <c r="A2059" s="9" t="str">
        <f>Tabla18[[#This Row],[DIA]]&amp;"-"&amp;Tabla18[[#This Row],[NUM]]</f>
        <v>45894-1002</v>
      </c>
      <c r="B2059">
        <v>45894</v>
      </c>
      <c r="C2059" t="s">
        <v>173</v>
      </c>
      <c r="D2059" t="s">
        <v>13</v>
      </c>
      <c r="E2059" t="s">
        <v>174</v>
      </c>
      <c r="F2059">
        <v>1002</v>
      </c>
      <c r="G2059">
        <v>0.3125</v>
      </c>
      <c r="H2059">
        <v>0.4861111111111111</v>
      </c>
      <c r="I2059">
        <v>20</v>
      </c>
      <c r="J2059">
        <v>0</v>
      </c>
      <c r="K2059">
        <v>20</v>
      </c>
      <c r="L2059">
        <v>0</v>
      </c>
      <c r="M2059" s="1" t="str">
        <f>VLOOKUP(Tabla18[[#This Row],[COD]],Circuitos[],2,0)</f>
        <v>Programas de Egipto</v>
      </c>
    </row>
    <row r="2060" spans="1:13">
      <c r="A2060" s="9" t="str">
        <f>Tabla18[[#This Row],[DIA]]&amp;"-"&amp;Tabla18[[#This Row],[NUM]]</f>
        <v>45894-411</v>
      </c>
      <c r="B2060">
        <v>45894</v>
      </c>
      <c r="C2060" t="s">
        <v>520</v>
      </c>
      <c r="D2060" t="s">
        <v>111</v>
      </c>
      <c r="E2060" t="s">
        <v>265</v>
      </c>
      <c r="F2060">
        <v>411</v>
      </c>
      <c r="G2060">
        <v>0.38194444444444442</v>
      </c>
      <c r="H2060">
        <v>0.52777777777777779</v>
      </c>
      <c r="I2060">
        <v>27</v>
      </c>
      <c r="J2060">
        <v>2</v>
      </c>
      <c r="K2060">
        <v>25</v>
      </c>
      <c r="L2060">
        <v>7.4074074074074074</v>
      </c>
      <c r="M2060" s="1" t="e">
        <f>VLOOKUP(Tabla18[[#This Row],[COD]],Circuitos[],2,0)</f>
        <v>#N/A</v>
      </c>
    </row>
    <row r="2061" spans="1:13">
      <c r="A2061" s="9" t="str">
        <f>Tabla18[[#This Row],[DIA]]&amp;"-"&amp;Tabla18[[#This Row],[NUM]]</f>
        <v>45894-2232</v>
      </c>
      <c r="B2061">
        <v>45894</v>
      </c>
      <c r="C2061" t="s">
        <v>147</v>
      </c>
      <c r="D2061" t="s">
        <v>180</v>
      </c>
      <c r="E2061" t="s">
        <v>181</v>
      </c>
      <c r="F2061">
        <v>2232</v>
      </c>
      <c r="G2061">
        <v>5.5555555555555552E-2</v>
      </c>
      <c r="H2061">
        <v>0.11805555555555555</v>
      </c>
      <c r="I2061">
        <v>26</v>
      </c>
      <c r="J2061">
        <v>0</v>
      </c>
      <c r="K2061">
        <v>26</v>
      </c>
      <c r="L2061">
        <v>0</v>
      </c>
      <c r="M2061" s="1" t="e">
        <f>VLOOKUP(Tabla18[[#This Row],[COD]],Circuitos[],2,0)</f>
        <v>#N/A</v>
      </c>
    </row>
    <row r="2062" spans="1:13">
      <c r="A2062" s="9" t="str">
        <f>Tabla18[[#This Row],[DIA]]&amp;"-"&amp;Tabla18[[#This Row],[NUM]]</f>
        <v>45894-1359</v>
      </c>
      <c r="B2062">
        <v>45894</v>
      </c>
      <c r="C2062" t="s">
        <v>147</v>
      </c>
      <c r="D2062" t="s">
        <v>13</v>
      </c>
      <c r="E2062" t="s">
        <v>181</v>
      </c>
      <c r="F2062">
        <v>1359</v>
      </c>
      <c r="G2062">
        <v>0.78819444444444442</v>
      </c>
      <c r="H2062">
        <v>0.9375</v>
      </c>
      <c r="I2062">
        <v>15</v>
      </c>
      <c r="J2062">
        <v>15</v>
      </c>
      <c r="K2062">
        <v>0</v>
      </c>
      <c r="L2062">
        <v>100</v>
      </c>
      <c r="M2062" s="1" t="e">
        <f>VLOOKUP(Tabla18[[#This Row],[COD]],Circuitos[],2,0)</f>
        <v>#N/A</v>
      </c>
    </row>
    <row r="2063" spans="1:13">
      <c r="A2063" s="9" t="str">
        <f>Tabla18[[#This Row],[DIA]]&amp;"-"&amp;Tabla18[[#This Row],[NUM]]</f>
        <v>45894-727</v>
      </c>
      <c r="B2063">
        <v>45894</v>
      </c>
      <c r="C2063" t="s">
        <v>550</v>
      </c>
      <c r="D2063" t="s">
        <v>147</v>
      </c>
      <c r="E2063" t="s">
        <v>181</v>
      </c>
      <c r="F2063">
        <v>727</v>
      </c>
      <c r="G2063">
        <v>0.30902777777777779</v>
      </c>
      <c r="H2063">
        <v>0.53125</v>
      </c>
      <c r="I2063">
        <v>15</v>
      </c>
      <c r="J2063">
        <v>15</v>
      </c>
      <c r="K2063">
        <v>0</v>
      </c>
      <c r="L2063">
        <v>100</v>
      </c>
      <c r="M2063" s="1" t="e">
        <f>VLOOKUP(Tabla18[[#This Row],[COD]],Circuitos[],2,0)</f>
        <v>#N/A</v>
      </c>
    </row>
    <row r="2064" spans="1:13">
      <c r="A2064" s="9" t="str">
        <f>Tabla18[[#This Row],[DIA]]&amp;"-"&amp;Tabla18[[#This Row],[NUM]]</f>
        <v>45894-618</v>
      </c>
      <c r="B2064">
        <v>45894</v>
      </c>
      <c r="C2064" t="s">
        <v>30</v>
      </c>
      <c r="D2064" t="s">
        <v>266</v>
      </c>
      <c r="E2064" t="s">
        <v>558</v>
      </c>
      <c r="F2064">
        <v>618</v>
      </c>
      <c r="G2064">
        <v>0.63888888888888884</v>
      </c>
      <c r="H2064">
        <v>0.73958333333333337</v>
      </c>
      <c r="I2064">
        <v>40</v>
      </c>
      <c r="J2064">
        <v>0</v>
      </c>
      <c r="K2064">
        <v>40</v>
      </c>
      <c r="L2064">
        <v>0</v>
      </c>
      <c r="M2064" s="1" t="str">
        <f>VLOOKUP(Tabla18[[#This Row],[COD]],Circuitos[],2,0)</f>
        <v>Todo Eslovenia, Austria y Costa Italiana</v>
      </c>
    </row>
    <row r="2065" spans="1:13">
      <c r="A2065" s="9" t="str">
        <f>Tabla18[[#This Row],[DIA]]&amp;"-"&amp;Tabla18[[#This Row],[NUM]]</f>
        <v>45894-617</v>
      </c>
      <c r="B2065">
        <v>45894</v>
      </c>
      <c r="C2065" t="s">
        <v>266</v>
      </c>
      <c r="D2065" t="s">
        <v>97</v>
      </c>
      <c r="E2065" t="s">
        <v>558</v>
      </c>
      <c r="F2065">
        <v>617</v>
      </c>
      <c r="G2065">
        <v>0.41666666666666669</v>
      </c>
      <c r="H2065">
        <v>0.54861111111111116</v>
      </c>
      <c r="I2065">
        <v>40</v>
      </c>
      <c r="J2065">
        <v>3</v>
      </c>
      <c r="K2065">
        <v>37</v>
      </c>
      <c r="L2065">
        <v>7.5</v>
      </c>
      <c r="M2065" s="1" t="e">
        <f>VLOOKUP(Tabla18[[#This Row],[COD]],Circuitos[],2,0)</f>
        <v>#N/A</v>
      </c>
    </row>
    <row r="2066" spans="1:13">
      <c r="A2066" s="9" t="str">
        <f>Tabla18[[#This Row],[DIA]]&amp;"-"&amp;Tabla18[[#This Row],[NUM]]</f>
        <v>45894-921</v>
      </c>
      <c r="B2066">
        <v>45894</v>
      </c>
      <c r="C2066" t="s">
        <v>13</v>
      </c>
      <c r="D2066" t="s">
        <v>185</v>
      </c>
      <c r="E2066" t="s">
        <v>186</v>
      </c>
      <c r="F2066">
        <v>921</v>
      </c>
      <c r="G2066">
        <v>0.81597222222222221</v>
      </c>
      <c r="H2066">
        <v>2.0833333333333332E-2</v>
      </c>
      <c r="I2066">
        <v>30</v>
      </c>
      <c r="J2066">
        <v>0</v>
      </c>
      <c r="K2066">
        <v>30</v>
      </c>
      <c r="L2066">
        <v>0</v>
      </c>
      <c r="M2066" s="1" t="e">
        <f>VLOOKUP(Tabla18[[#This Row],[COD]],Circuitos[],2,0)</f>
        <v>#N/A</v>
      </c>
    </row>
    <row r="2067" spans="1:13">
      <c r="A2067" s="9" t="str">
        <f>Tabla18[[#This Row],[DIA]]&amp;"-"&amp;Tabla18[[#This Row],[NUM]]</f>
        <v>45894-1809</v>
      </c>
      <c r="B2067">
        <v>45894</v>
      </c>
      <c r="C2067" t="s">
        <v>13</v>
      </c>
      <c r="D2067" t="s">
        <v>188</v>
      </c>
      <c r="E2067" t="s">
        <v>250</v>
      </c>
      <c r="F2067">
        <v>1809</v>
      </c>
      <c r="G2067">
        <v>0.84027777777777779</v>
      </c>
      <c r="H2067">
        <v>0.96527777777777779</v>
      </c>
      <c r="I2067">
        <v>40</v>
      </c>
      <c r="J2067">
        <v>0</v>
      </c>
      <c r="K2067">
        <v>40</v>
      </c>
      <c r="L2067">
        <v>0</v>
      </c>
      <c r="M2067" s="1" t="e">
        <f>VLOOKUP(Tabla18[[#This Row],[COD]],Circuitos[],2,0)</f>
        <v>#N/A</v>
      </c>
    </row>
    <row r="2068" spans="1:13">
      <c r="A2068" s="9" t="str">
        <f>Tabla18[[#This Row],[DIA]]&amp;"-"&amp;Tabla18[[#This Row],[NUM]]</f>
        <v>45894-5115</v>
      </c>
      <c r="B2068">
        <v>45894</v>
      </c>
      <c r="C2068" t="s">
        <v>13</v>
      </c>
      <c r="D2068" t="s">
        <v>199</v>
      </c>
      <c r="E2068" t="s">
        <v>549</v>
      </c>
      <c r="F2068">
        <v>5115</v>
      </c>
      <c r="G2068">
        <v>0.33333333333333331</v>
      </c>
      <c r="H2068">
        <v>0.45833333333333331</v>
      </c>
      <c r="I2068">
        <v>189</v>
      </c>
      <c r="J2068">
        <v>12</v>
      </c>
      <c r="K2068">
        <v>177</v>
      </c>
      <c r="L2068">
        <v>6.3492063492063489</v>
      </c>
      <c r="M2068" s="1" t="str">
        <f>VLOOKUP(Tabla18[[#This Row],[COD]],Circuitos[],2,0)</f>
        <v>Noruega Fascinante II / Esencias de Noruega II</v>
      </c>
    </row>
    <row r="2069" spans="1:13">
      <c r="A2069" s="9" t="str">
        <f>Tabla18[[#This Row],[DIA]]&amp;"-"&amp;Tabla18[[#This Row],[NUM]]</f>
        <v>45894-1915</v>
      </c>
      <c r="B2069">
        <v>45894</v>
      </c>
      <c r="C2069" t="s">
        <v>13</v>
      </c>
      <c r="D2069" t="s">
        <v>313</v>
      </c>
      <c r="E2069" t="s">
        <v>250</v>
      </c>
      <c r="F2069">
        <v>1915</v>
      </c>
      <c r="G2069">
        <v>0.31944444444444442</v>
      </c>
      <c r="H2069">
        <v>0.39583333333333331</v>
      </c>
      <c r="I2069">
        <v>30</v>
      </c>
      <c r="J2069">
        <v>0</v>
      </c>
      <c r="K2069">
        <v>30</v>
      </c>
      <c r="L2069">
        <v>0</v>
      </c>
      <c r="M2069" s="1" t="e">
        <f>VLOOKUP(Tabla18[[#This Row],[COD]],Circuitos[],2,0)</f>
        <v>#N/A</v>
      </c>
    </row>
    <row r="2070" spans="1:13">
      <c r="A2070" s="9" t="str">
        <f>Tabla18[[#This Row],[DIA]]&amp;"-"&amp;Tabla18[[#This Row],[NUM]]</f>
        <v>45894-1002</v>
      </c>
      <c r="B2070">
        <v>45894</v>
      </c>
      <c r="C2070" t="s">
        <v>13</v>
      </c>
      <c r="D2070" t="s">
        <v>183</v>
      </c>
      <c r="E2070" t="s">
        <v>174</v>
      </c>
      <c r="F2070">
        <v>1002</v>
      </c>
      <c r="G2070">
        <v>0.52777777777777779</v>
      </c>
      <c r="H2070">
        <v>0.77777777777777779</v>
      </c>
      <c r="I2070">
        <v>20</v>
      </c>
      <c r="J2070">
        <v>0</v>
      </c>
      <c r="K2070">
        <v>20</v>
      </c>
      <c r="L2070">
        <v>0</v>
      </c>
      <c r="M2070" s="1" t="str">
        <f>VLOOKUP(Tabla18[[#This Row],[COD]],Circuitos[],2,0)</f>
        <v>Programas de Egipto</v>
      </c>
    </row>
    <row r="2071" spans="1:13">
      <c r="A2071" s="9" t="str">
        <f>Tabla18[[#This Row],[DIA]]&amp;"-"&amp;Tabla18[[#This Row],[NUM]]</f>
        <v>45894-1219</v>
      </c>
      <c r="B2071">
        <v>45894</v>
      </c>
      <c r="C2071" t="s">
        <v>13</v>
      </c>
      <c r="D2071" t="s">
        <v>557</v>
      </c>
      <c r="E2071" t="s">
        <v>250</v>
      </c>
      <c r="F2071">
        <v>1219</v>
      </c>
      <c r="G2071">
        <v>0.3125</v>
      </c>
      <c r="H2071">
        <v>0.38194444444444442</v>
      </c>
      <c r="I2071">
        <v>30</v>
      </c>
      <c r="J2071">
        <v>2</v>
      </c>
      <c r="K2071">
        <v>28</v>
      </c>
      <c r="L2071">
        <v>6.666666666666667</v>
      </c>
      <c r="M2071" s="1" t="e">
        <f>VLOOKUP(Tabla18[[#This Row],[COD]],Circuitos[],2,0)</f>
        <v>#N/A</v>
      </c>
    </row>
    <row r="2072" spans="1:13">
      <c r="A2072" s="9" t="str">
        <f>Tabla18[[#This Row],[DIA]]&amp;"-"&amp;Tabla18[[#This Row],[NUM]]</f>
        <v>45894-586</v>
      </c>
      <c r="B2072">
        <v>45894</v>
      </c>
      <c r="C2072" t="s">
        <v>229</v>
      </c>
      <c r="D2072" t="s">
        <v>13</v>
      </c>
      <c r="E2072" t="s">
        <v>556</v>
      </c>
      <c r="F2072">
        <v>586</v>
      </c>
      <c r="G2072">
        <v>0.73611111111111116</v>
      </c>
      <c r="H2072">
        <v>0.86111111111111116</v>
      </c>
      <c r="I2072">
        <v>35</v>
      </c>
      <c r="J2072">
        <v>0</v>
      </c>
      <c r="K2072">
        <v>35</v>
      </c>
      <c r="L2072">
        <v>0</v>
      </c>
      <c r="M2072" s="1" t="e">
        <f>VLOOKUP(Tabla18[[#This Row],[COD]],Circuitos[],2,0)</f>
        <v>#N/A</v>
      </c>
    </row>
    <row r="2073" spans="1:13">
      <c r="A2073" s="9" t="str">
        <f>Tabla18[[#This Row],[DIA]]&amp;"-"&amp;Tabla18[[#This Row],[NUM]]</f>
        <v>45895-1304</v>
      </c>
      <c r="B2073">
        <v>45895</v>
      </c>
      <c r="C2073" t="s">
        <v>33</v>
      </c>
      <c r="D2073" t="s">
        <v>147</v>
      </c>
      <c r="E2073" t="s">
        <v>181</v>
      </c>
      <c r="F2073">
        <v>1304</v>
      </c>
      <c r="G2073">
        <v>0.50347222222222221</v>
      </c>
      <c r="H2073">
        <v>0.72569444444444442</v>
      </c>
      <c r="I2073">
        <v>22</v>
      </c>
      <c r="J2073">
        <v>0</v>
      </c>
      <c r="K2073">
        <v>22</v>
      </c>
      <c r="L2073">
        <v>0</v>
      </c>
      <c r="M2073" s="1" t="e">
        <f>VLOOKUP(Tabla18[[#This Row],[COD]],Circuitos[],2,0)</f>
        <v>#N/A</v>
      </c>
    </row>
    <row r="2074" spans="1:13">
      <c r="A2074" s="9" t="str">
        <f>Tabla18[[#This Row],[DIA]]&amp;"-"&amp;Tabla18[[#This Row],[NUM]]</f>
        <v>45895-1854</v>
      </c>
      <c r="B2074">
        <v>45895</v>
      </c>
      <c r="C2074" t="s">
        <v>36</v>
      </c>
      <c r="D2074" t="s">
        <v>147</v>
      </c>
      <c r="E2074" t="s">
        <v>181</v>
      </c>
      <c r="F2074">
        <v>1854</v>
      </c>
      <c r="G2074">
        <v>0.5</v>
      </c>
      <c r="H2074">
        <v>0.69097222222222221</v>
      </c>
      <c r="I2074">
        <v>26</v>
      </c>
      <c r="J2074">
        <v>2</v>
      </c>
      <c r="K2074">
        <v>24</v>
      </c>
      <c r="L2074">
        <v>7.6923076923076925</v>
      </c>
      <c r="M2074" s="1" t="e">
        <f>VLOOKUP(Tabla18[[#This Row],[COD]],Circuitos[],2,0)</f>
        <v>#N/A</v>
      </c>
    </row>
    <row r="2075" spans="1:13">
      <c r="A2075" s="9" t="str">
        <f>Tabla18[[#This Row],[DIA]]&amp;"-"&amp;Tabla18[[#This Row],[NUM]]</f>
        <v>45895-1316</v>
      </c>
      <c r="B2075">
        <v>45895</v>
      </c>
      <c r="C2075" t="s">
        <v>37</v>
      </c>
      <c r="D2075" t="s">
        <v>147</v>
      </c>
      <c r="E2075" t="s">
        <v>181</v>
      </c>
      <c r="F2075">
        <v>1316</v>
      </c>
      <c r="G2075">
        <v>0.50347222222222221</v>
      </c>
      <c r="H2075">
        <v>0.71875</v>
      </c>
      <c r="I2075">
        <v>26</v>
      </c>
      <c r="J2075">
        <v>8</v>
      </c>
      <c r="K2075">
        <v>18</v>
      </c>
      <c r="L2075">
        <v>30.76923076923077</v>
      </c>
      <c r="M2075" s="1" t="e">
        <f>VLOOKUP(Tabla18[[#This Row],[COD]],Circuitos[],2,0)</f>
        <v>#N/A</v>
      </c>
    </row>
    <row r="2076" spans="1:13">
      <c r="A2076" s="9" t="str">
        <f>Tabla18[[#This Row],[DIA]]&amp;"-"&amp;Tabla18[[#This Row],[NUM]]</f>
        <v>45895-872</v>
      </c>
      <c r="B2076">
        <v>45895</v>
      </c>
      <c r="C2076" t="s">
        <v>223</v>
      </c>
      <c r="D2076" t="s">
        <v>13</v>
      </c>
      <c r="E2076" t="s">
        <v>250</v>
      </c>
      <c r="F2076">
        <v>872</v>
      </c>
      <c r="G2076">
        <v>0.64930555555555558</v>
      </c>
      <c r="H2076">
        <v>0.78819444444444442</v>
      </c>
      <c r="I2076">
        <v>45</v>
      </c>
      <c r="J2076">
        <v>12</v>
      </c>
      <c r="K2076">
        <v>33</v>
      </c>
      <c r="L2076">
        <v>26.666666666666668</v>
      </c>
      <c r="M2076" s="1" t="e">
        <f>VLOOKUP(Tabla18[[#This Row],[COD]],Circuitos[],2,0)</f>
        <v>#N/A</v>
      </c>
    </row>
    <row r="2077" spans="1:13">
      <c r="A2077" s="9" t="str">
        <f>Tabla18[[#This Row],[DIA]]&amp;"-"&amp;Tabla18[[#This Row],[NUM]]</f>
        <v>45895-764</v>
      </c>
      <c r="B2077">
        <v>45895</v>
      </c>
      <c r="C2077" t="s">
        <v>223</v>
      </c>
      <c r="D2077" t="s">
        <v>13</v>
      </c>
      <c r="E2077" t="s">
        <v>278</v>
      </c>
      <c r="F2077">
        <v>764</v>
      </c>
      <c r="G2077">
        <v>0.84722222222222221</v>
      </c>
      <c r="H2077">
        <v>0.97916666666666663</v>
      </c>
      <c r="I2077">
        <v>45</v>
      </c>
      <c r="J2077">
        <v>4</v>
      </c>
      <c r="K2077">
        <v>41</v>
      </c>
      <c r="L2077">
        <v>8.8888888888888893</v>
      </c>
      <c r="M2077" s="1" t="e">
        <f>VLOOKUP(Tabla18[[#This Row],[COD]],Circuitos[],2,0)</f>
        <v>#N/A</v>
      </c>
    </row>
    <row r="2078" spans="1:13">
      <c r="A2078" s="9" t="str">
        <f>Tabla18[[#This Row],[DIA]]&amp;"-"&amp;Tabla18[[#This Row],[NUM]]</f>
        <v>45895-934</v>
      </c>
      <c r="B2078">
        <v>45895</v>
      </c>
      <c r="C2078" t="s">
        <v>209</v>
      </c>
      <c r="D2078" t="s">
        <v>13</v>
      </c>
      <c r="E2078" t="s">
        <v>250</v>
      </c>
      <c r="F2078">
        <v>934</v>
      </c>
      <c r="G2078">
        <v>0.52430555555555558</v>
      </c>
      <c r="H2078">
        <v>0.65277777777777779</v>
      </c>
      <c r="I2078">
        <v>45</v>
      </c>
      <c r="J2078">
        <v>6</v>
      </c>
      <c r="K2078">
        <v>39</v>
      </c>
      <c r="L2078">
        <v>13.333333333333334</v>
      </c>
      <c r="M2078" s="1" t="e">
        <f>VLOOKUP(Tabla18[[#This Row],[COD]],Circuitos[],2,0)</f>
        <v>#N/A</v>
      </c>
    </row>
    <row r="2079" spans="1:13">
      <c r="A2079" s="9" t="str">
        <f>Tabla18[[#This Row],[DIA]]&amp;"-"&amp;Tabla18[[#This Row],[NUM]]</f>
        <v>45895-1305</v>
      </c>
      <c r="B2079">
        <v>45895</v>
      </c>
      <c r="C2079" t="s">
        <v>147</v>
      </c>
      <c r="D2079" t="s">
        <v>33</v>
      </c>
      <c r="E2079" t="s">
        <v>181</v>
      </c>
      <c r="F2079">
        <v>1305</v>
      </c>
      <c r="G2079">
        <v>0.55208333333333337</v>
      </c>
      <c r="H2079">
        <v>0.70833333333333337</v>
      </c>
      <c r="I2079">
        <v>22</v>
      </c>
      <c r="J2079">
        <v>0</v>
      </c>
      <c r="K2079">
        <v>22</v>
      </c>
      <c r="L2079">
        <v>0</v>
      </c>
      <c r="M2079" s="1" t="e">
        <f>VLOOKUP(Tabla18[[#This Row],[COD]],Circuitos[],2,0)</f>
        <v>#N/A</v>
      </c>
    </row>
    <row r="2080" spans="1:13">
      <c r="A2080" s="9" t="str">
        <f>Tabla18[[#This Row],[DIA]]&amp;"-"&amp;Tabla18[[#This Row],[NUM]]</f>
        <v>45895-2020</v>
      </c>
      <c r="B2080">
        <v>45895</v>
      </c>
      <c r="C2080" t="s">
        <v>147</v>
      </c>
      <c r="D2080" t="s">
        <v>180</v>
      </c>
      <c r="E2080" t="s">
        <v>181</v>
      </c>
      <c r="F2080">
        <v>2020</v>
      </c>
      <c r="G2080">
        <v>0.76736111111111116</v>
      </c>
      <c r="H2080">
        <v>0.82986111111111116</v>
      </c>
      <c r="I2080">
        <v>78</v>
      </c>
      <c r="J2080">
        <v>6</v>
      </c>
      <c r="K2080">
        <v>72</v>
      </c>
      <c r="L2080">
        <v>7.6923076923076925</v>
      </c>
      <c r="M2080" s="1" t="e">
        <f>VLOOKUP(Tabla18[[#This Row],[COD]],Circuitos[],2,0)</f>
        <v>#N/A</v>
      </c>
    </row>
    <row r="2081" spans="1:13">
      <c r="A2081" s="9" t="str">
        <f>Tabla18[[#This Row],[DIA]]&amp;"-"&amp;Tabla18[[#This Row],[NUM]]</f>
        <v>45895-2022</v>
      </c>
      <c r="B2081">
        <v>45895</v>
      </c>
      <c r="C2081" t="s">
        <v>147</v>
      </c>
      <c r="D2081" t="s">
        <v>180</v>
      </c>
      <c r="E2081" t="s">
        <v>181</v>
      </c>
      <c r="F2081">
        <v>2022</v>
      </c>
      <c r="G2081">
        <v>0.83680555555555558</v>
      </c>
      <c r="H2081">
        <v>0.90277777777777779</v>
      </c>
      <c r="I2081">
        <v>48</v>
      </c>
      <c r="J2081">
        <v>8</v>
      </c>
      <c r="K2081">
        <v>40</v>
      </c>
      <c r="L2081">
        <v>16.666666666666668</v>
      </c>
      <c r="M2081" s="1" t="e">
        <f>VLOOKUP(Tabla18[[#This Row],[COD]],Circuitos[],2,0)</f>
        <v>#N/A</v>
      </c>
    </row>
    <row r="2082" spans="1:13">
      <c r="A2082" s="9" t="str">
        <f>Tabla18[[#This Row],[DIA]]&amp;"-"&amp;Tabla18[[#This Row],[NUM]]</f>
        <v>45895-1855</v>
      </c>
      <c r="B2082">
        <v>45895</v>
      </c>
      <c r="C2082" t="s">
        <v>147</v>
      </c>
      <c r="D2082" t="s">
        <v>36</v>
      </c>
      <c r="E2082" t="s">
        <v>181</v>
      </c>
      <c r="F2082">
        <v>1855</v>
      </c>
      <c r="G2082">
        <v>0.59722222222222221</v>
      </c>
      <c r="H2082">
        <v>0.71180555555555558</v>
      </c>
      <c r="I2082">
        <v>26</v>
      </c>
      <c r="J2082">
        <v>0</v>
      </c>
      <c r="K2082">
        <v>26</v>
      </c>
      <c r="L2082">
        <v>0</v>
      </c>
      <c r="M2082" s="1" t="e">
        <f>VLOOKUP(Tabla18[[#This Row],[COD]],Circuitos[],2,0)</f>
        <v>#N/A</v>
      </c>
    </row>
    <row r="2083" spans="1:13">
      <c r="A2083" s="9" t="str">
        <f>Tabla18[[#This Row],[DIA]]&amp;"-"&amp;Tabla18[[#This Row],[NUM]]</f>
        <v>45895-1315</v>
      </c>
      <c r="B2083">
        <v>45895</v>
      </c>
      <c r="C2083" t="s">
        <v>147</v>
      </c>
      <c r="D2083" t="s">
        <v>37</v>
      </c>
      <c r="E2083" t="s">
        <v>181</v>
      </c>
      <c r="F2083">
        <v>1315</v>
      </c>
      <c r="G2083">
        <v>0.32291666666666669</v>
      </c>
      <c r="H2083">
        <v>0.46180555555555558</v>
      </c>
      <c r="I2083">
        <v>26</v>
      </c>
      <c r="J2083">
        <v>3</v>
      </c>
      <c r="K2083">
        <v>23</v>
      </c>
      <c r="L2083">
        <v>11.538461538461538</v>
      </c>
      <c r="M2083" s="1" t="e">
        <f>VLOOKUP(Tabla18[[#This Row],[COD]],Circuitos[],2,0)</f>
        <v>#N/A</v>
      </c>
    </row>
    <row r="2084" spans="1:13">
      <c r="A2084" s="9" t="str">
        <f>Tabla18[[#This Row],[DIA]]&amp;"-"&amp;Tabla18[[#This Row],[NUM]]</f>
        <v>45895-1859</v>
      </c>
      <c r="B2084">
        <v>45895</v>
      </c>
      <c r="C2084" t="s">
        <v>147</v>
      </c>
      <c r="D2084" t="s">
        <v>13</v>
      </c>
      <c r="E2084" t="s">
        <v>181</v>
      </c>
      <c r="F2084">
        <v>1859</v>
      </c>
      <c r="G2084">
        <v>0.55208333333333337</v>
      </c>
      <c r="H2084">
        <v>0.70138888888888884</v>
      </c>
      <c r="I2084">
        <v>30</v>
      </c>
      <c r="J2084">
        <v>8</v>
      </c>
      <c r="K2084">
        <v>22</v>
      </c>
      <c r="L2084">
        <v>26.666666666666668</v>
      </c>
      <c r="M2084" s="1" t="e">
        <f>VLOOKUP(Tabla18[[#This Row],[COD]],Circuitos[],2,0)</f>
        <v>#N/A</v>
      </c>
    </row>
    <row r="2085" spans="1:13">
      <c r="A2085" s="9" t="str">
        <f>Tabla18[[#This Row],[DIA]]&amp;"-"&amp;Tabla18[[#This Row],[NUM]]</f>
        <v>45895-1313</v>
      </c>
      <c r="B2085">
        <v>45895</v>
      </c>
      <c r="C2085" t="s">
        <v>147</v>
      </c>
      <c r="D2085" t="s">
        <v>22</v>
      </c>
      <c r="E2085" t="s">
        <v>181</v>
      </c>
      <c r="F2085">
        <v>1313</v>
      </c>
      <c r="G2085">
        <v>0.59375</v>
      </c>
      <c r="H2085">
        <v>0.72569444444444442</v>
      </c>
      <c r="I2085">
        <v>22</v>
      </c>
      <c r="J2085">
        <v>0</v>
      </c>
      <c r="K2085">
        <v>22</v>
      </c>
      <c r="L2085">
        <v>0</v>
      </c>
      <c r="M2085" s="1" t="e">
        <f>VLOOKUP(Tabla18[[#This Row],[COD]],Circuitos[],2,0)</f>
        <v>#N/A</v>
      </c>
    </row>
    <row r="2086" spans="1:13">
      <c r="A2086" s="9" t="str">
        <f>Tabla18[[#This Row],[DIA]]&amp;"-"&amp;Tabla18[[#This Row],[NUM]]</f>
        <v>45895-873</v>
      </c>
      <c r="B2086">
        <v>45895</v>
      </c>
      <c r="C2086" t="s">
        <v>13</v>
      </c>
      <c r="D2086" t="s">
        <v>223</v>
      </c>
      <c r="E2086" t="s">
        <v>250</v>
      </c>
      <c r="F2086">
        <v>873</v>
      </c>
      <c r="G2086">
        <v>0.65972222222222221</v>
      </c>
      <c r="H2086">
        <v>0.79166666666666663</v>
      </c>
      <c r="I2086">
        <v>30</v>
      </c>
      <c r="J2086">
        <v>0</v>
      </c>
      <c r="K2086">
        <v>30</v>
      </c>
      <c r="L2086">
        <v>0</v>
      </c>
      <c r="M2086" s="1" t="e">
        <f>VLOOKUP(Tabla18[[#This Row],[COD]],Circuitos[],2,0)</f>
        <v>#N/A</v>
      </c>
    </row>
    <row r="2087" spans="1:13">
      <c r="A2087" s="9" t="str">
        <f>Tabla18[[#This Row],[DIA]]&amp;"-"&amp;Tabla18[[#This Row],[NUM]]</f>
        <v>45895-763</v>
      </c>
      <c r="B2087">
        <v>45895</v>
      </c>
      <c r="C2087" t="s">
        <v>13</v>
      </c>
      <c r="D2087" t="s">
        <v>223</v>
      </c>
      <c r="E2087" t="s">
        <v>278</v>
      </c>
      <c r="F2087">
        <v>763</v>
      </c>
      <c r="G2087">
        <v>0.67361111111111116</v>
      </c>
      <c r="H2087">
        <v>0.80555555555555558</v>
      </c>
      <c r="I2087">
        <v>45</v>
      </c>
      <c r="J2087">
        <v>0</v>
      </c>
      <c r="K2087">
        <v>45</v>
      </c>
      <c r="L2087">
        <v>0</v>
      </c>
      <c r="M2087" s="1" t="str">
        <f>VLOOKUP(Tabla18[[#This Row],[COD]],Circuitos[],2,0)</f>
        <v>Gran Tour de Ciudades Imperiales I y II (BUD-&gt;PRG)</v>
      </c>
    </row>
    <row r="2088" spans="1:13">
      <c r="A2088" s="9" t="str">
        <f>Tabla18[[#This Row],[DIA]]&amp;"-"&amp;Tabla18[[#This Row],[NUM]]</f>
        <v>45895-937</v>
      </c>
      <c r="B2088">
        <v>45895</v>
      </c>
      <c r="C2088" t="s">
        <v>13</v>
      </c>
      <c r="D2088" t="s">
        <v>209</v>
      </c>
      <c r="E2088" t="s">
        <v>250</v>
      </c>
      <c r="F2088">
        <v>937</v>
      </c>
      <c r="G2088">
        <v>0.66666666666666663</v>
      </c>
      <c r="H2088">
        <v>0.79166666666666663</v>
      </c>
      <c r="I2088">
        <v>45</v>
      </c>
      <c r="J2088">
        <v>0</v>
      </c>
      <c r="K2088">
        <v>45</v>
      </c>
      <c r="L2088">
        <v>0</v>
      </c>
      <c r="M2088" s="1" t="e">
        <f>VLOOKUP(Tabla18[[#This Row],[COD]],Circuitos[],2,0)</f>
        <v>#N/A</v>
      </c>
    </row>
    <row r="2089" spans="1:13">
      <c r="A2089" s="9" t="str">
        <f>Tabla18[[#This Row],[DIA]]&amp;"-"&amp;Tabla18[[#This Row],[NUM]]</f>
        <v>45895-1858</v>
      </c>
      <c r="B2089">
        <v>45895</v>
      </c>
      <c r="C2089" t="s">
        <v>13</v>
      </c>
      <c r="D2089" t="s">
        <v>147</v>
      </c>
      <c r="E2089" t="s">
        <v>181</v>
      </c>
      <c r="F2089">
        <v>1858</v>
      </c>
      <c r="G2089">
        <v>0.5</v>
      </c>
      <c r="H2089">
        <v>0.71527777777777779</v>
      </c>
      <c r="I2089">
        <v>30</v>
      </c>
      <c r="J2089">
        <v>0</v>
      </c>
      <c r="K2089">
        <v>30</v>
      </c>
      <c r="L2089">
        <v>0</v>
      </c>
      <c r="M2089" s="1" t="e">
        <f>VLOOKUP(Tabla18[[#This Row],[COD]],Circuitos[],2,0)</f>
        <v>#N/A</v>
      </c>
    </row>
    <row r="2090" spans="1:13">
      <c r="A2090" s="9" t="str">
        <f>Tabla18[[#This Row],[DIA]]&amp;"-"&amp;Tabla18[[#This Row],[NUM]]</f>
        <v>45895-416</v>
      </c>
      <c r="B2090">
        <v>45895</v>
      </c>
      <c r="C2090" t="s">
        <v>13</v>
      </c>
      <c r="D2090" t="s">
        <v>358</v>
      </c>
      <c r="E2090" t="s">
        <v>528</v>
      </c>
      <c r="F2090">
        <v>416</v>
      </c>
      <c r="G2090">
        <v>0.52083333333333337</v>
      </c>
      <c r="H2090">
        <v>0.72222222222222221</v>
      </c>
      <c r="I2090">
        <v>35</v>
      </c>
      <c r="J2090">
        <v>0</v>
      </c>
      <c r="K2090">
        <v>35</v>
      </c>
      <c r="L2090">
        <v>0</v>
      </c>
      <c r="M2090" s="1" t="e">
        <f>VLOOKUP(Tabla18[[#This Row],[COD]],Circuitos[],2,0)</f>
        <v>#N/A</v>
      </c>
    </row>
    <row r="2091" spans="1:13">
      <c r="A2091" s="9" t="str">
        <f>Tabla18[[#This Row],[DIA]]&amp;"-"&amp;Tabla18[[#This Row],[NUM]]</f>
        <v>45895-810</v>
      </c>
      <c r="B2091">
        <v>45895</v>
      </c>
      <c r="C2091" t="s">
        <v>236</v>
      </c>
      <c r="D2091" t="s">
        <v>13</v>
      </c>
      <c r="E2091" t="s">
        <v>250</v>
      </c>
      <c r="F2091">
        <v>810</v>
      </c>
      <c r="G2091">
        <v>0.64930555555555558</v>
      </c>
      <c r="H2091">
        <v>0.78125</v>
      </c>
      <c r="I2091">
        <v>45</v>
      </c>
      <c r="J2091">
        <v>45</v>
      </c>
      <c r="K2091">
        <v>0</v>
      </c>
      <c r="L2091">
        <v>100</v>
      </c>
      <c r="M2091" s="1" t="e">
        <f>VLOOKUP(Tabla18[[#This Row],[COD]],Circuitos[],2,0)</f>
        <v>#N/A</v>
      </c>
    </row>
    <row r="2092" spans="1:13">
      <c r="A2092" s="9" t="str">
        <f>Tabla18[[#This Row],[DIA]]&amp;"-"&amp;Tabla18[[#This Row],[NUM]]</f>
        <v>45895-1302</v>
      </c>
      <c r="B2092">
        <v>45895</v>
      </c>
      <c r="C2092" t="s">
        <v>22</v>
      </c>
      <c r="D2092" t="s">
        <v>147</v>
      </c>
      <c r="E2092" t="s">
        <v>181</v>
      </c>
      <c r="F2092">
        <v>1302</v>
      </c>
      <c r="G2092">
        <v>0.50347222222222221</v>
      </c>
      <c r="H2092">
        <v>0.70486111111111116</v>
      </c>
      <c r="I2092">
        <v>22</v>
      </c>
      <c r="J2092">
        <v>4</v>
      </c>
      <c r="K2092">
        <v>18</v>
      </c>
      <c r="L2092">
        <v>18.181818181818183</v>
      </c>
      <c r="M2092" s="1" t="e">
        <f>VLOOKUP(Tabla18[[#This Row],[COD]],Circuitos[],2,0)</f>
        <v>#N/A</v>
      </c>
    </row>
    <row r="2093" spans="1:13">
      <c r="A2093" s="9" t="str">
        <f>Tabla18[[#This Row],[DIA]]&amp;"-"&amp;Tabla18[[#This Row],[NUM]]</f>
        <v>45895-940</v>
      </c>
      <c r="B2093">
        <v>45895</v>
      </c>
      <c r="C2093" t="s">
        <v>254</v>
      </c>
      <c r="D2093" t="s">
        <v>13</v>
      </c>
      <c r="E2093" t="s">
        <v>250</v>
      </c>
      <c r="F2093">
        <v>940</v>
      </c>
      <c r="G2093">
        <v>0.45833333333333331</v>
      </c>
      <c r="H2093">
        <v>0.57986111111111116</v>
      </c>
      <c r="I2093">
        <v>45</v>
      </c>
      <c r="J2093">
        <v>6</v>
      </c>
      <c r="K2093">
        <v>39</v>
      </c>
      <c r="L2093">
        <v>13.333333333333334</v>
      </c>
      <c r="M2093" s="1" t="e">
        <f>VLOOKUP(Tabla18[[#This Row],[COD]],Circuitos[],2,0)</f>
        <v>#N/A</v>
      </c>
    </row>
    <row r="2094" spans="1:13">
      <c r="A2094" s="9" t="str">
        <f>Tabla18[[#This Row],[DIA]]&amp;"-"&amp;Tabla18[[#This Row],[NUM]]</f>
        <v>45896-2333</v>
      </c>
      <c r="B2094">
        <v>45896</v>
      </c>
      <c r="C2094" t="s">
        <v>185</v>
      </c>
      <c r="D2094" t="s">
        <v>147</v>
      </c>
      <c r="E2094" t="s">
        <v>181</v>
      </c>
      <c r="F2094">
        <v>2333</v>
      </c>
      <c r="G2094">
        <v>0.79513888888888884</v>
      </c>
      <c r="H2094">
        <v>0.85763888888888884</v>
      </c>
      <c r="I2094">
        <v>40</v>
      </c>
      <c r="J2094">
        <v>0</v>
      </c>
      <c r="K2094">
        <v>40</v>
      </c>
      <c r="L2094">
        <v>0</v>
      </c>
      <c r="M2094" s="1" t="e">
        <f>VLOOKUP(Tabla18[[#This Row],[COD]],Circuitos[],2,0)</f>
        <v>#N/A</v>
      </c>
    </row>
    <row r="2095" spans="1:13">
      <c r="A2095" s="9" t="str">
        <f>Tabla18[[#This Row],[DIA]]&amp;"-"&amp;Tabla18[[#This Row],[NUM]]</f>
        <v>45896-8055</v>
      </c>
      <c r="B2095">
        <v>45896</v>
      </c>
      <c r="C2095" t="s">
        <v>175</v>
      </c>
      <c r="D2095" t="s">
        <v>173</v>
      </c>
      <c r="E2095" t="s">
        <v>257</v>
      </c>
      <c r="F2095">
        <v>8055</v>
      </c>
      <c r="G2095">
        <v>0.5625</v>
      </c>
      <c r="H2095">
        <v>0.61458333333333337</v>
      </c>
      <c r="I2095">
        <v>20</v>
      </c>
      <c r="J2095">
        <v>0</v>
      </c>
      <c r="K2095">
        <v>20</v>
      </c>
      <c r="L2095">
        <v>0</v>
      </c>
      <c r="M2095" s="1" t="e">
        <f>VLOOKUP(Tabla18[[#This Row],[COD]],Circuitos[],2,0)</f>
        <v>#N/A</v>
      </c>
    </row>
    <row r="2096" spans="1:13">
      <c r="A2096" s="9" t="str">
        <f>Tabla18[[#This Row],[DIA]]&amp;"-"&amp;Tabla18[[#This Row],[NUM]]</f>
        <v>45898-2333</v>
      </c>
      <c r="B2096">
        <v>45898</v>
      </c>
      <c r="C2096" t="s">
        <v>185</v>
      </c>
      <c r="D2096" t="s">
        <v>147</v>
      </c>
      <c r="E2096" t="s">
        <v>181</v>
      </c>
      <c r="F2096">
        <v>2333</v>
      </c>
      <c r="G2096">
        <v>0.79513888888888884</v>
      </c>
      <c r="H2096">
        <v>0.85763888888888884</v>
      </c>
      <c r="I2096">
        <v>40</v>
      </c>
      <c r="J2096">
        <v>12</v>
      </c>
      <c r="K2096">
        <v>28</v>
      </c>
      <c r="L2096">
        <v>30</v>
      </c>
      <c r="M2096" s="1" t="e">
        <f>VLOOKUP(Tabla18[[#This Row],[COD]],Circuitos[],2,0)</f>
        <v>#N/A</v>
      </c>
    </row>
    <row r="2097" spans="1:13">
      <c r="A2097" s="9" t="str">
        <f>Tabla18[[#This Row],[DIA]]&amp;"-"&amp;Tabla18[[#This Row],[NUM]]</f>
        <v>45898-920</v>
      </c>
      <c r="B2097">
        <v>45898</v>
      </c>
      <c r="C2097" t="s">
        <v>185</v>
      </c>
      <c r="D2097" t="s">
        <v>13</v>
      </c>
      <c r="E2097" t="s">
        <v>186</v>
      </c>
      <c r="F2097">
        <v>920</v>
      </c>
      <c r="G2097">
        <v>0.63888888888888884</v>
      </c>
      <c r="H2097">
        <v>0.78125</v>
      </c>
      <c r="I2097">
        <v>30</v>
      </c>
      <c r="J2097">
        <v>0</v>
      </c>
      <c r="K2097">
        <v>30</v>
      </c>
      <c r="L2097">
        <v>0</v>
      </c>
      <c r="M2097" s="1" t="e">
        <f>VLOOKUP(Tabla18[[#This Row],[COD]],Circuitos[],2,0)</f>
        <v>#N/A</v>
      </c>
    </row>
    <row r="2098" spans="1:13">
      <c r="A2098" s="9" t="str">
        <f>Tabla18[[#This Row],[DIA]]&amp;"-"&amp;Tabla18[[#This Row],[NUM]]</f>
        <v>45898-8059</v>
      </c>
      <c r="B2098">
        <v>45898</v>
      </c>
      <c r="C2098" t="s">
        <v>175</v>
      </c>
      <c r="D2098" t="s">
        <v>173</v>
      </c>
      <c r="E2098" t="s">
        <v>257</v>
      </c>
      <c r="F2098">
        <v>8059</v>
      </c>
      <c r="G2098">
        <v>0.60416666666666663</v>
      </c>
      <c r="H2098">
        <v>0.65625</v>
      </c>
      <c r="I2098">
        <v>10</v>
      </c>
      <c r="J2098">
        <v>0</v>
      </c>
      <c r="K2098">
        <v>10</v>
      </c>
      <c r="L2098">
        <v>0</v>
      </c>
      <c r="M2098" s="1" t="e">
        <f>VLOOKUP(Tabla18[[#This Row],[COD]],Circuitos[],2,0)</f>
        <v>#N/A</v>
      </c>
    </row>
    <row r="2099" spans="1:13">
      <c r="A2099" s="9" t="str">
        <f>Tabla18[[#This Row],[DIA]]&amp;"-"&amp;Tabla18[[#This Row],[NUM]]</f>
        <v>45898-5003</v>
      </c>
      <c r="B2099">
        <v>45898</v>
      </c>
      <c r="C2099" t="s">
        <v>175</v>
      </c>
      <c r="D2099" t="s">
        <v>173</v>
      </c>
      <c r="E2099" t="s">
        <v>174</v>
      </c>
      <c r="F2099">
        <v>5003</v>
      </c>
      <c r="G2099">
        <v>0.83333333333333337</v>
      </c>
      <c r="H2099">
        <v>0.89583333333333337</v>
      </c>
      <c r="I2099">
        <v>10</v>
      </c>
      <c r="J2099">
        <v>0</v>
      </c>
      <c r="K2099">
        <v>10</v>
      </c>
      <c r="L2099">
        <v>0</v>
      </c>
      <c r="M2099" s="1" t="e">
        <f>VLOOKUP(Tabla18[[#This Row],[COD]],Circuitos[],2,0)</f>
        <v>#N/A</v>
      </c>
    </row>
    <row r="2100" spans="1:13">
      <c r="A2100" s="9" t="str">
        <f>Tabla18[[#This Row],[DIA]]&amp;"-"&amp;Tabla18[[#This Row],[NUM]]</f>
        <v>45898-5033</v>
      </c>
      <c r="B2100">
        <v>45898</v>
      </c>
      <c r="C2100" t="s">
        <v>175</v>
      </c>
      <c r="D2100" t="s">
        <v>173</v>
      </c>
      <c r="E2100" t="s">
        <v>174</v>
      </c>
      <c r="F2100">
        <v>5033</v>
      </c>
      <c r="G2100">
        <v>0.83333333333333337</v>
      </c>
      <c r="H2100">
        <v>0.89583333333333337</v>
      </c>
      <c r="I2100">
        <v>20</v>
      </c>
      <c r="J2100">
        <v>0</v>
      </c>
      <c r="K2100">
        <v>20</v>
      </c>
      <c r="L2100">
        <v>0</v>
      </c>
      <c r="M2100" s="1" t="e">
        <f>VLOOKUP(Tabla18[[#This Row],[COD]],Circuitos[],2,0)</f>
        <v>#N/A</v>
      </c>
    </row>
    <row r="2101" spans="1:13">
      <c r="A2101" s="9" t="str">
        <f>Tabla18[[#This Row],[DIA]]&amp;"-"&amp;Tabla18[[#This Row],[NUM]]</f>
        <v>45898-921</v>
      </c>
      <c r="B2101">
        <v>45898</v>
      </c>
      <c r="C2101" t="s">
        <v>13</v>
      </c>
      <c r="D2101" t="s">
        <v>185</v>
      </c>
      <c r="E2101" t="s">
        <v>186</v>
      </c>
      <c r="F2101">
        <v>921</v>
      </c>
      <c r="G2101">
        <v>0.81597222222222221</v>
      </c>
      <c r="H2101">
        <v>2.0833333333333332E-2</v>
      </c>
      <c r="I2101">
        <v>30</v>
      </c>
      <c r="J2101">
        <v>7</v>
      </c>
      <c r="K2101">
        <v>23</v>
      </c>
      <c r="L2101">
        <v>23.333333333333332</v>
      </c>
      <c r="M2101" s="1" t="e">
        <f>VLOOKUP(Tabla18[[#This Row],[COD]],Circuitos[],2,0)</f>
        <v>#N/A</v>
      </c>
    </row>
    <row r="2102" spans="1:13">
      <c r="A2102" s="9" t="str">
        <f>Tabla18[[#This Row],[DIA]]&amp;"-"&amp;Tabla18[[#This Row],[NUM]]</f>
        <v>45899-75</v>
      </c>
      <c r="B2102">
        <v>45899</v>
      </c>
      <c r="C2102" t="s">
        <v>36</v>
      </c>
      <c r="D2102" t="s">
        <v>252</v>
      </c>
      <c r="E2102" t="s">
        <v>272</v>
      </c>
      <c r="F2102">
        <v>75</v>
      </c>
      <c r="G2102">
        <v>0.2638888888888889</v>
      </c>
      <c r="H2102">
        <v>0.33680555555555558</v>
      </c>
      <c r="I2102">
        <v>15</v>
      </c>
      <c r="J2102">
        <v>0</v>
      </c>
      <c r="K2102">
        <v>15</v>
      </c>
      <c r="L2102">
        <v>0</v>
      </c>
      <c r="M2102" s="1" t="e">
        <f>VLOOKUP(Tabla18[[#This Row],[COD]],Circuitos[],2,0)</f>
        <v>#N/A</v>
      </c>
    </row>
    <row r="2103" spans="1:13">
      <c r="A2103" s="9" t="str">
        <f>Tabla18[[#This Row],[DIA]]&amp;"-"&amp;Tabla18[[#This Row],[NUM]]</f>
        <v>45899-6001</v>
      </c>
      <c r="B2103">
        <v>45899</v>
      </c>
      <c r="C2103" t="s">
        <v>173</v>
      </c>
      <c r="D2103" t="s">
        <v>13</v>
      </c>
      <c r="E2103" t="s">
        <v>174</v>
      </c>
      <c r="F2103">
        <v>6001</v>
      </c>
      <c r="G2103">
        <v>0.37847222222222221</v>
      </c>
      <c r="H2103">
        <v>0.55902777777777779</v>
      </c>
      <c r="I2103">
        <v>20</v>
      </c>
      <c r="J2103">
        <v>0</v>
      </c>
      <c r="K2103">
        <v>20</v>
      </c>
      <c r="L2103">
        <v>0</v>
      </c>
      <c r="M2103" s="1" t="e">
        <f>VLOOKUP(Tabla18[[#This Row],[COD]],Circuitos[],2,0)</f>
        <v>#N/A</v>
      </c>
    </row>
    <row r="2104" spans="1:13">
      <c r="A2104" s="9" t="str">
        <f>Tabla18[[#This Row],[DIA]]&amp;"-"&amp;Tabla18[[#This Row],[NUM]]</f>
        <v>45899-1731</v>
      </c>
      <c r="B2104">
        <v>45899</v>
      </c>
      <c r="C2104" t="s">
        <v>252</v>
      </c>
      <c r="D2104" t="s">
        <v>232</v>
      </c>
      <c r="E2104" t="s">
        <v>272</v>
      </c>
      <c r="F2104">
        <v>1731</v>
      </c>
      <c r="G2104">
        <v>0.40277777777777779</v>
      </c>
      <c r="H2104">
        <v>0.4548611111111111</v>
      </c>
      <c r="I2104">
        <v>15</v>
      </c>
      <c r="J2104">
        <v>0</v>
      </c>
      <c r="K2104">
        <v>15</v>
      </c>
      <c r="L2104">
        <v>0</v>
      </c>
      <c r="M2104" s="1" t="e">
        <f>VLOOKUP(Tabla18[[#This Row],[COD]],Circuitos[],2,0)</f>
        <v>#N/A</v>
      </c>
    </row>
    <row r="2105" spans="1:13">
      <c r="A2105" s="9" t="str">
        <f>Tabla18[[#This Row],[DIA]]&amp;"-"&amp;Tabla18[[#This Row],[NUM]]</f>
        <v>45899-1733</v>
      </c>
      <c r="B2105">
        <v>45899</v>
      </c>
      <c r="C2105" t="s">
        <v>252</v>
      </c>
      <c r="D2105" t="s">
        <v>232</v>
      </c>
      <c r="E2105" t="s">
        <v>272</v>
      </c>
      <c r="F2105">
        <v>1733</v>
      </c>
      <c r="G2105">
        <v>0.71875</v>
      </c>
      <c r="H2105">
        <v>0.77083333333333337</v>
      </c>
      <c r="I2105">
        <v>15</v>
      </c>
      <c r="J2105">
        <v>6</v>
      </c>
      <c r="K2105">
        <v>9</v>
      </c>
      <c r="L2105">
        <v>40</v>
      </c>
      <c r="M2105" s="1" t="e">
        <f>VLOOKUP(Tabla18[[#This Row],[COD]],Circuitos[],2,0)</f>
        <v>#N/A</v>
      </c>
    </row>
    <row r="2106" spans="1:13">
      <c r="A2106" s="9" t="str">
        <f>Tabla18[[#This Row],[DIA]]&amp;"-"&amp;Tabla18[[#This Row],[NUM]]</f>
        <v>45899-1355</v>
      </c>
      <c r="B2106">
        <v>45899</v>
      </c>
      <c r="C2106" t="s">
        <v>13</v>
      </c>
      <c r="D2106" t="s">
        <v>392</v>
      </c>
      <c r="E2106" t="s">
        <v>250</v>
      </c>
      <c r="F2106">
        <v>1355</v>
      </c>
      <c r="G2106">
        <v>0.46527777777777779</v>
      </c>
      <c r="H2106">
        <v>0.50347222222222221</v>
      </c>
      <c r="I2106">
        <v>30</v>
      </c>
      <c r="J2106">
        <v>3</v>
      </c>
      <c r="K2106">
        <v>27</v>
      </c>
      <c r="L2106">
        <v>10</v>
      </c>
      <c r="M2106" s="1" t="e">
        <f>VLOOKUP(Tabla18[[#This Row],[COD]],Circuitos[],2,0)</f>
        <v>#N/A</v>
      </c>
    </row>
    <row r="2107" spans="1:13">
      <c r="A2107" s="9" t="str">
        <f>Tabla18[[#This Row],[DIA]]&amp;"-"&amp;Tabla18[[#This Row],[NUM]]</f>
        <v>45899-61</v>
      </c>
      <c r="B2107">
        <v>45899</v>
      </c>
      <c r="C2107" t="s">
        <v>13</v>
      </c>
      <c r="D2107" t="s">
        <v>252</v>
      </c>
      <c r="E2107" t="s">
        <v>272</v>
      </c>
      <c r="F2107">
        <v>61</v>
      </c>
      <c r="G2107">
        <v>0.4826388888888889</v>
      </c>
      <c r="H2107">
        <v>0.58680555555555558</v>
      </c>
      <c r="I2107">
        <v>15</v>
      </c>
      <c r="J2107">
        <v>6</v>
      </c>
      <c r="K2107">
        <v>9</v>
      </c>
      <c r="L2107">
        <v>40</v>
      </c>
      <c r="M2107" s="1" t="e">
        <f>VLOOKUP(Tabla18[[#This Row],[COD]],Circuitos[],2,0)</f>
        <v>#N/A</v>
      </c>
    </row>
    <row r="2108" spans="1:13">
      <c r="A2108" s="9" t="str">
        <f>Tabla18[[#This Row],[DIA]]&amp;"-"&amp;Tabla18[[#This Row],[NUM]]</f>
        <v>45899-6002</v>
      </c>
      <c r="B2108">
        <v>45899</v>
      </c>
      <c r="C2108" t="s">
        <v>13</v>
      </c>
      <c r="D2108" t="s">
        <v>183</v>
      </c>
      <c r="E2108" t="s">
        <v>174</v>
      </c>
      <c r="F2108">
        <v>6002</v>
      </c>
      <c r="G2108">
        <v>0.60069444444444442</v>
      </c>
      <c r="H2108">
        <v>0.85069444444444442</v>
      </c>
      <c r="I2108">
        <v>20</v>
      </c>
      <c r="J2108">
        <v>0</v>
      </c>
      <c r="K2108">
        <v>20</v>
      </c>
      <c r="L2108">
        <v>0</v>
      </c>
      <c r="M2108" s="1" t="str">
        <f>VLOOKUP(Tabla18[[#This Row],[COD]],Circuitos[],2,0)</f>
        <v>Programas de Egipto</v>
      </c>
    </row>
    <row r="2109" spans="1:13">
      <c r="A2109" s="9" t="str">
        <f>Tabla18[[#This Row],[DIA]]&amp;"-"&amp;Tabla18[[#This Row],[NUM]]</f>
        <v>45899-1852</v>
      </c>
      <c r="B2109">
        <v>45899</v>
      </c>
      <c r="C2109" t="s">
        <v>241</v>
      </c>
      <c r="D2109" t="s">
        <v>13</v>
      </c>
      <c r="E2109" t="s">
        <v>250</v>
      </c>
      <c r="F2109">
        <v>1852</v>
      </c>
      <c r="G2109">
        <v>0.54861111111111116</v>
      </c>
      <c r="H2109">
        <v>0.67361111111111116</v>
      </c>
      <c r="I2109">
        <v>30</v>
      </c>
      <c r="J2109">
        <v>0</v>
      </c>
      <c r="K2109">
        <v>30</v>
      </c>
      <c r="L2109">
        <v>0</v>
      </c>
      <c r="M2109" s="1" t="e">
        <f>VLOOKUP(Tabla18[[#This Row],[COD]],Circuitos[],2,0)</f>
        <v>#N/A</v>
      </c>
    </row>
    <row r="2110" spans="1:13">
      <c r="A2110" s="9" t="str">
        <f>Tabla18[[#This Row],[DIA]]&amp;"-"&amp;Tabla18[[#This Row],[NUM]]</f>
        <v>45900-1304</v>
      </c>
      <c r="B2110">
        <v>45900</v>
      </c>
      <c r="C2110" t="s">
        <v>33</v>
      </c>
      <c r="D2110" t="s">
        <v>147</v>
      </c>
      <c r="E2110" t="s">
        <v>181</v>
      </c>
      <c r="F2110">
        <v>1304</v>
      </c>
      <c r="G2110">
        <v>0.5</v>
      </c>
      <c r="H2110">
        <v>0.72569444444444442</v>
      </c>
      <c r="I2110">
        <v>22</v>
      </c>
      <c r="J2110">
        <v>0</v>
      </c>
      <c r="K2110">
        <v>22</v>
      </c>
      <c r="L2110">
        <v>0</v>
      </c>
      <c r="M2110" s="1" t="e">
        <f>VLOOKUP(Tabla18[[#This Row],[COD]],Circuitos[],2,0)</f>
        <v>#N/A</v>
      </c>
    </row>
    <row r="2111" spans="1:13">
      <c r="A2111" s="9" t="str">
        <f>Tabla18[[#This Row],[DIA]]&amp;"-"&amp;Tabla18[[#This Row],[NUM]]</f>
        <v>45900-75</v>
      </c>
      <c r="B2111">
        <v>45900</v>
      </c>
      <c r="C2111" t="s">
        <v>36</v>
      </c>
      <c r="D2111" t="s">
        <v>252</v>
      </c>
      <c r="E2111" t="s">
        <v>272</v>
      </c>
      <c r="F2111">
        <v>75</v>
      </c>
      <c r="G2111">
        <v>0.2638888888888889</v>
      </c>
      <c r="H2111">
        <v>0.33680555555555558</v>
      </c>
      <c r="I2111">
        <v>12</v>
      </c>
      <c r="J2111">
        <v>0</v>
      </c>
      <c r="K2111">
        <v>12</v>
      </c>
      <c r="L2111">
        <v>0</v>
      </c>
      <c r="M2111" s="1" t="e">
        <f>VLOOKUP(Tabla18[[#This Row],[COD]],Circuitos[],2,0)</f>
        <v>#N/A</v>
      </c>
    </row>
    <row r="2112" spans="1:13">
      <c r="A2112" s="9" t="str">
        <f>Tabla18[[#This Row],[DIA]]&amp;"-"&amp;Tabla18[[#This Row],[NUM]]</f>
        <v>45900-1854</v>
      </c>
      <c r="B2112">
        <v>45900</v>
      </c>
      <c r="C2112" t="s">
        <v>36</v>
      </c>
      <c r="D2112" t="s">
        <v>147</v>
      </c>
      <c r="E2112" t="s">
        <v>181</v>
      </c>
      <c r="F2112">
        <v>1854</v>
      </c>
      <c r="G2112">
        <v>0.49652777777777779</v>
      </c>
      <c r="H2112">
        <v>0.6875</v>
      </c>
      <c r="I2112">
        <v>26</v>
      </c>
      <c r="J2112">
        <v>2</v>
      </c>
      <c r="K2112">
        <v>24</v>
      </c>
      <c r="L2112">
        <v>7.6923076923076925</v>
      </c>
      <c r="M2112" s="1" t="e">
        <f>VLOOKUP(Tabla18[[#This Row],[COD]],Circuitos[],2,0)</f>
        <v>#N/A</v>
      </c>
    </row>
    <row r="2113" spans="1:13">
      <c r="A2113" s="9" t="str">
        <f>Tabla18[[#This Row],[DIA]]&amp;"-"&amp;Tabla18[[#This Row],[NUM]]</f>
        <v>45900-438</v>
      </c>
      <c r="B2113">
        <v>45900</v>
      </c>
      <c r="C2113" t="s">
        <v>36</v>
      </c>
      <c r="D2113" t="s">
        <v>394</v>
      </c>
      <c r="E2113" t="s">
        <v>395</v>
      </c>
      <c r="F2113">
        <v>438</v>
      </c>
      <c r="G2113">
        <v>0.55902777777777779</v>
      </c>
      <c r="H2113">
        <v>0.68402777777777779</v>
      </c>
      <c r="I2113">
        <v>12</v>
      </c>
      <c r="J2113">
        <v>0</v>
      </c>
      <c r="K2113">
        <v>12</v>
      </c>
      <c r="L2113">
        <v>0</v>
      </c>
      <c r="M2113" s="1" t="e">
        <f>VLOOKUP(Tabla18[[#This Row],[COD]],Circuitos[],2,0)</f>
        <v>#N/A</v>
      </c>
    </row>
    <row r="2114" spans="1:13">
      <c r="A2114" s="9" t="str">
        <f>Tabla18[[#This Row],[DIA]]&amp;"-"&amp;Tabla18[[#This Row],[NUM]]</f>
        <v>45900-3712</v>
      </c>
      <c r="B2114">
        <v>45900</v>
      </c>
      <c r="C2114" t="s">
        <v>37</v>
      </c>
      <c r="D2114" t="s">
        <v>201</v>
      </c>
      <c r="E2114" t="s">
        <v>202</v>
      </c>
      <c r="F2114">
        <v>3712</v>
      </c>
      <c r="G2114">
        <v>0.51388888888888884</v>
      </c>
      <c r="H2114">
        <v>0.59027777777777779</v>
      </c>
      <c r="I2114">
        <v>12</v>
      </c>
      <c r="J2114">
        <v>0</v>
      </c>
      <c r="K2114">
        <v>12</v>
      </c>
      <c r="L2114">
        <v>0</v>
      </c>
      <c r="M2114" s="1" t="e">
        <f>VLOOKUP(Tabla18[[#This Row],[COD]],Circuitos[],2,0)</f>
        <v>#N/A</v>
      </c>
    </row>
    <row r="2115" spans="1:13">
      <c r="A2115" s="9" t="str">
        <f>Tabla18[[#This Row],[DIA]]&amp;"-"&amp;Tabla18[[#This Row],[NUM]]</f>
        <v>45900-1318</v>
      </c>
      <c r="B2115">
        <v>45900</v>
      </c>
      <c r="C2115" t="s">
        <v>37</v>
      </c>
      <c r="D2115" t="s">
        <v>147</v>
      </c>
      <c r="E2115" t="s">
        <v>181</v>
      </c>
      <c r="F2115">
        <v>1318</v>
      </c>
      <c r="G2115">
        <v>0.76736111111111116</v>
      </c>
      <c r="H2115">
        <v>0.97916666666666663</v>
      </c>
      <c r="I2115">
        <v>26</v>
      </c>
      <c r="J2115">
        <v>0</v>
      </c>
      <c r="K2115">
        <v>26</v>
      </c>
      <c r="L2115">
        <v>0</v>
      </c>
      <c r="M2115" s="1" t="e">
        <f>VLOOKUP(Tabla18[[#This Row],[COD]],Circuitos[],2,0)</f>
        <v>#N/A</v>
      </c>
    </row>
    <row r="2116" spans="1:13">
      <c r="A2116" s="9" t="str">
        <f>Tabla18[[#This Row],[DIA]]&amp;"-"&amp;Tabla18[[#This Row],[NUM]]</f>
        <v>45900-872</v>
      </c>
      <c r="B2116">
        <v>45900</v>
      </c>
      <c r="C2116" t="s">
        <v>223</v>
      </c>
      <c r="D2116" t="s">
        <v>13</v>
      </c>
      <c r="E2116" t="s">
        <v>250</v>
      </c>
      <c r="F2116">
        <v>872</v>
      </c>
      <c r="G2116">
        <v>0.64930555555555558</v>
      </c>
      <c r="H2116">
        <v>0.78819444444444442</v>
      </c>
      <c r="I2116">
        <v>45</v>
      </c>
      <c r="J2116">
        <v>2</v>
      </c>
      <c r="K2116">
        <v>43</v>
      </c>
      <c r="L2116">
        <v>4.4444444444444446</v>
      </c>
      <c r="M2116" s="1" t="e">
        <f>VLOOKUP(Tabla18[[#This Row],[COD]],Circuitos[],2,0)</f>
        <v>#N/A</v>
      </c>
    </row>
    <row r="2117" spans="1:13">
      <c r="A2117" s="9" t="str">
        <f>Tabla18[[#This Row],[DIA]]&amp;"-"&amp;Tabla18[[#This Row],[NUM]]</f>
        <v>45900-694</v>
      </c>
      <c r="B2117">
        <v>45900</v>
      </c>
      <c r="C2117" t="s">
        <v>232</v>
      </c>
      <c r="D2117" t="s">
        <v>13</v>
      </c>
      <c r="E2117" t="s">
        <v>250</v>
      </c>
      <c r="F2117">
        <v>694</v>
      </c>
      <c r="G2117">
        <v>0.5</v>
      </c>
      <c r="H2117">
        <v>0.63194444444444442</v>
      </c>
      <c r="I2117">
        <v>40</v>
      </c>
      <c r="J2117">
        <v>0</v>
      </c>
      <c r="K2117">
        <v>40</v>
      </c>
      <c r="L2117">
        <v>0</v>
      </c>
      <c r="M2117" s="1" t="e">
        <f>VLOOKUP(Tabla18[[#This Row],[COD]],Circuitos[],2,0)</f>
        <v>#N/A</v>
      </c>
    </row>
    <row r="2118" spans="1:13">
      <c r="A2118" s="9" t="str">
        <f>Tabla18[[#This Row],[DIA]]&amp;"-"&amp;Tabla18[[#This Row],[NUM]]</f>
        <v>45900-76</v>
      </c>
      <c r="B2118">
        <v>45900</v>
      </c>
      <c r="C2118" t="s">
        <v>252</v>
      </c>
      <c r="D2118" t="s">
        <v>36</v>
      </c>
      <c r="E2118" t="s">
        <v>272</v>
      </c>
      <c r="F2118">
        <v>76</v>
      </c>
      <c r="G2118">
        <v>0.58680555555555558</v>
      </c>
      <c r="H2118">
        <v>0.66319444444444442</v>
      </c>
      <c r="I2118">
        <v>12</v>
      </c>
      <c r="J2118">
        <v>0</v>
      </c>
      <c r="K2118">
        <v>12</v>
      </c>
      <c r="L2118">
        <v>0</v>
      </c>
      <c r="M2118" s="1" t="e">
        <f>VLOOKUP(Tabla18[[#This Row],[COD]],Circuitos[],2,0)</f>
        <v>#N/A</v>
      </c>
    </row>
    <row r="2119" spans="1:13">
      <c r="A2119" s="9" t="str">
        <f>Tabla18[[#This Row],[DIA]]&amp;"-"&amp;Tabla18[[#This Row],[NUM]]</f>
        <v>45900-60</v>
      </c>
      <c r="B2119">
        <v>45900</v>
      </c>
      <c r="C2119" t="s">
        <v>252</v>
      </c>
      <c r="D2119" t="s">
        <v>13</v>
      </c>
      <c r="E2119" t="s">
        <v>272</v>
      </c>
      <c r="F2119">
        <v>60</v>
      </c>
      <c r="G2119">
        <v>0.60763888888888884</v>
      </c>
      <c r="H2119">
        <v>0.71527777777777779</v>
      </c>
      <c r="I2119">
        <v>26</v>
      </c>
      <c r="J2119">
        <v>0</v>
      </c>
      <c r="K2119">
        <v>26</v>
      </c>
      <c r="L2119">
        <v>0</v>
      </c>
      <c r="M2119" s="1" t="e">
        <f>VLOOKUP(Tabla18[[#This Row],[COD]],Circuitos[],2,0)</f>
        <v>#N/A</v>
      </c>
    </row>
    <row r="2120" spans="1:13">
      <c r="A2120" s="9" t="str">
        <f>Tabla18[[#This Row],[DIA]]&amp;"-"&amp;Tabla18[[#This Row],[NUM]]</f>
        <v>45900-582</v>
      </c>
      <c r="B2120">
        <v>45900</v>
      </c>
      <c r="C2120" t="s">
        <v>252</v>
      </c>
      <c r="D2120" t="s">
        <v>336</v>
      </c>
      <c r="E2120" t="s">
        <v>272</v>
      </c>
      <c r="F2120">
        <v>582</v>
      </c>
      <c r="G2120">
        <v>0.37847222222222221</v>
      </c>
      <c r="H2120">
        <v>0.4375</v>
      </c>
      <c r="I2120">
        <v>12</v>
      </c>
      <c r="J2120">
        <v>0</v>
      </c>
      <c r="K2120">
        <v>12</v>
      </c>
      <c r="L2120">
        <v>0</v>
      </c>
      <c r="M2120" s="1" t="e">
        <f>VLOOKUP(Tabla18[[#This Row],[COD]],Circuitos[],2,0)</f>
        <v>#N/A</v>
      </c>
    </row>
    <row r="2121" spans="1:13">
      <c r="A2121" s="9" t="str">
        <f>Tabla18[[#This Row],[DIA]]&amp;"-"&amp;Tabla18[[#This Row],[NUM]]</f>
        <v>45900-582</v>
      </c>
      <c r="B2121">
        <v>45900</v>
      </c>
      <c r="C2121" t="s">
        <v>252</v>
      </c>
      <c r="D2121" t="s">
        <v>336</v>
      </c>
      <c r="E2121" t="s">
        <v>272</v>
      </c>
      <c r="F2121">
        <v>582</v>
      </c>
      <c r="G2121">
        <v>0.38541666666666669</v>
      </c>
      <c r="H2121">
        <v>0.44444444444444442</v>
      </c>
      <c r="I2121">
        <v>26</v>
      </c>
      <c r="J2121">
        <v>0</v>
      </c>
      <c r="K2121">
        <v>26</v>
      </c>
      <c r="L2121">
        <v>0</v>
      </c>
      <c r="M2121" s="1" t="e">
        <f>VLOOKUP(Tabla18[[#This Row],[COD]],Circuitos[],2,0)</f>
        <v>#N/A</v>
      </c>
    </row>
    <row r="2122" spans="1:13">
      <c r="A2122" s="9" t="str">
        <f>Tabla18[[#This Row],[DIA]]&amp;"-"&amp;Tabla18[[#This Row],[NUM]]</f>
        <v>45900-1305</v>
      </c>
      <c r="B2122">
        <v>45900</v>
      </c>
      <c r="C2122" t="s">
        <v>147</v>
      </c>
      <c r="D2122" t="s">
        <v>33</v>
      </c>
      <c r="E2122" t="s">
        <v>181</v>
      </c>
      <c r="F2122">
        <v>1305</v>
      </c>
      <c r="G2122">
        <v>0.55208333333333337</v>
      </c>
      <c r="H2122">
        <v>0.70833333333333337</v>
      </c>
      <c r="I2122">
        <v>22</v>
      </c>
      <c r="J2122">
        <v>0</v>
      </c>
      <c r="K2122">
        <v>22</v>
      </c>
      <c r="L2122">
        <v>0</v>
      </c>
      <c r="M2122" s="1" t="e">
        <f>VLOOKUP(Tabla18[[#This Row],[COD]],Circuitos[],2,0)</f>
        <v>#N/A</v>
      </c>
    </row>
    <row r="2123" spans="1:13">
      <c r="A2123" s="9" t="str">
        <f>Tabla18[[#This Row],[DIA]]&amp;"-"&amp;Tabla18[[#This Row],[NUM]]</f>
        <v>45900-2020</v>
      </c>
      <c r="B2123">
        <v>45900</v>
      </c>
      <c r="C2123" t="s">
        <v>147</v>
      </c>
      <c r="D2123" t="s">
        <v>180</v>
      </c>
      <c r="E2123" t="s">
        <v>181</v>
      </c>
      <c r="F2123">
        <v>2020</v>
      </c>
      <c r="G2123">
        <v>0.76736111111111116</v>
      </c>
      <c r="H2123">
        <v>0.82986111111111116</v>
      </c>
      <c r="I2123">
        <v>88</v>
      </c>
      <c r="J2123">
        <v>6</v>
      </c>
      <c r="K2123">
        <v>82</v>
      </c>
      <c r="L2123">
        <v>6.8181818181818183</v>
      </c>
      <c r="M2123" s="1" t="e">
        <f>VLOOKUP(Tabla18[[#This Row],[COD]],Circuitos[],2,0)</f>
        <v>#N/A</v>
      </c>
    </row>
    <row r="2124" spans="1:13">
      <c r="A2124" s="9" t="str">
        <f>Tabla18[[#This Row],[DIA]]&amp;"-"&amp;Tabla18[[#This Row],[NUM]]</f>
        <v>45900-2026</v>
      </c>
      <c r="B2124">
        <v>45900</v>
      </c>
      <c r="C2124" t="s">
        <v>147</v>
      </c>
      <c r="D2124" t="s">
        <v>180</v>
      </c>
      <c r="E2124" t="s">
        <v>181</v>
      </c>
      <c r="F2124">
        <v>2026</v>
      </c>
      <c r="G2124">
        <v>0.89236111111111116</v>
      </c>
      <c r="H2124">
        <v>0.95486111111111116</v>
      </c>
      <c r="I2124">
        <v>22</v>
      </c>
      <c r="J2124">
        <v>0</v>
      </c>
      <c r="K2124">
        <v>22</v>
      </c>
      <c r="L2124">
        <v>0</v>
      </c>
      <c r="M2124" s="1" t="e">
        <f>VLOOKUP(Tabla18[[#This Row],[COD]],Circuitos[],2,0)</f>
        <v>#N/A</v>
      </c>
    </row>
    <row r="2125" spans="1:13">
      <c r="A2125" s="9" t="str">
        <f>Tabla18[[#This Row],[DIA]]&amp;"-"&amp;Tabla18[[#This Row],[NUM]]</f>
        <v>45900-1855</v>
      </c>
      <c r="B2125">
        <v>45900</v>
      </c>
      <c r="C2125" t="s">
        <v>147</v>
      </c>
      <c r="D2125" t="s">
        <v>36</v>
      </c>
      <c r="E2125" t="s">
        <v>181</v>
      </c>
      <c r="F2125">
        <v>1855</v>
      </c>
      <c r="G2125">
        <v>0.59722222222222221</v>
      </c>
      <c r="H2125">
        <v>0.71180555555555558</v>
      </c>
      <c r="I2125">
        <v>26</v>
      </c>
      <c r="J2125">
        <v>0</v>
      </c>
      <c r="K2125">
        <v>26</v>
      </c>
      <c r="L2125">
        <v>0</v>
      </c>
      <c r="M2125" s="1" t="e">
        <f>VLOOKUP(Tabla18[[#This Row],[COD]],Circuitos[],2,0)</f>
        <v>#N/A</v>
      </c>
    </row>
    <row r="2126" spans="1:13">
      <c r="A2126" s="9" t="str">
        <f>Tabla18[[#This Row],[DIA]]&amp;"-"&amp;Tabla18[[#This Row],[NUM]]</f>
        <v>45900-1317</v>
      </c>
      <c r="B2126">
        <v>45900</v>
      </c>
      <c r="C2126" t="s">
        <v>147</v>
      </c>
      <c r="D2126" t="s">
        <v>37</v>
      </c>
      <c r="E2126" t="s">
        <v>181</v>
      </c>
      <c r="F2126">
        <v>1317</v>
      </c>
      <c r="G2126">
        <v>0.58680555555555558</v>
      </c>
      <c r="H2126">
        <v>0.72569444444444442</v>
      </c>
      <c r="I2126">
        <v>26</v>
      </c>
      <c r="J2126">
        <v>0</v>
      </c>
      <c r="K2126">
        <v>26</v>
      </c>
      <c r="L2126">
        <v>0</v>
      </c>
      <c r="M2126" s="1" t="e">
        <f>VLOOKUP(Tabla18[[#This Row],[COD]],Circuitos[],2,0)</f>
        <v>#N/A</v>
      </c>
    </row>
    <row r="2127" spans="1:13">
      <c r="A2127" s="9" t="str">
        <f>Tabla18[[#This Row],[DIA]]&amp;"-"&amp;Tabla18[[#This Row],[NUM]]</f>
        <v>45900-1859</v>
      </c>
      <c r="B2127">
        <v>45900</v>
      </c>
      <c r="C2127" t="s">
        <v>147</v>
      </c>
      <c r="D2127" t="s">
        <v>13</v>
      </c>
      <c r="E2127" t="s">
        <v>181</v>
      </c>
      <c r="F2127">
        <v>1859</v>
      </c>
      <c r="G2127">
        <v>0.55208333333333337</v>
      </c>
      <c r="H2127">
        <v>0.70138888888888884</v>
      </c>
      <c r="I2127">
        <v>40</v>
      </c>
      <c r="J2127">
        <v>0</v>
      </c>
      <c r="K2127">
        <v>40</v>
      </c>
      <c r="L2127">
        <v>0</v>
      </c>
      <c r="M2127" s="1" t="e">
        <f>VLOOKUP(Tabla18[[#This Row],[COD]],Circuitos[],2,0)</f>
        <v>#N/A</v>
      </c>
    </row>
    <row r="2128" spans="1:13">
      <c r="A2128" s="9" t="str">
        <f>Tabla18[[#This Row],[DIA]]&amp;"-"&amp;Tabla18[[#This Row],[NUM]]</f>
        <v>45900-1313</v>
      </c>
      <c r="B2128">
        <v>45900</v>
      </c>
      <c r="C2128" t="s">
        <v>147</v>
      </c>
      <c r="D2128" t="s">
        <v>22</v>
      </c>
      <c r="E2128" t="s">
        <v>181</v>
      </c>
      <c r="F2128">
        <v>1313</v>
      </c>
      <c r="G2128">
        <v>0.59375</v>
      </c>
      <c r="H2128">
        <v>0.72569444444444442</v>
      </c>
      <c r="I2128">
        <v>22</v>
      </c>
      <c r="J2128">
        <v>0</v>
      </c>
      <c r="K2128">
        <v>22</v>
      </c>
      <c r="L2128">
        <v>0</v>
      </c>
      <c r="M2128" s="1" t="e">
        <f>VLOOKUP(Tabla18[[#This Row],[COD]],Circuitos[],2,0)</f>
        <v>#N/A</v>
      </c>
    </row>
    <row r="2129" spans="1:13">
      <c r="A2129" s="9" t="str">
        <f>Tabla18[[#This Row],[DIA]]&amp;"-"&amp;Tabla18[[#This Row],[NUM]]</f>
        <v>45900-3904</v>
      </c>
      <c r="B2129">
        <v>45900</v>
      </c>
      <c r="C2129" t="s">
        <v>555</v>
      </c>
      <c r="D2129" t="s">
        <v>394</v>
      </c>
      <c r="E2129" t="s">
        <v>395</v>
      </c>
      <c r="F2129">
        <v>3904</v>
      </c>
      <c r="G2129">
        <v>0.36805555555555558</v>
      </c>
      <c r="H2129">
        <v>0.40277777777777779</v>
      </c>
      <c r="I2129">
        <v>47</v>
      </c>
      <c r="J2129">
        <v>47</v>
      </c>
      <c r="K2129">
        <v>0</v>
      </c>
      <c r="L2129">
        <v>100</v>
      </c>
      <c r="M2129" s="1" t="e">
        <f>VLOOKUP(Tabla18[[#This Row],[COD]],Circuitos[],2,0)</f>
        <v>#N/A</v>
      </c>
    </row>
    <row r="2130" spans="1:13">
      <c r="A2130" s="9" t="str">
        <f>Tabla18[[#This Row],[DIA]]&amp;"-"&amp;Tabla18[[#This Row],[NUM]]</f>
        <v>45900-601</v>
      </c>
      <c r="B2130">
        <v>45900</v>
      </c>
      <c r="C2130" t="s">
        <v>13</v>
      </c>
      <c r="D2130" t="s">
        <v>201</v>
      </c>
      <c r="E2130" t="s">
        <v>250</v>
      </c>
      <c r="F2130">
        <v>601</v>
      </c>
      <c r="G2130">
        <v>0.69097222222222221</v>
      </c>
      <c r="H2130">
        <v>0.78819444444444442</v>
      </c>
      <c r="I2130">
        <v>50</v>
      </c>
      <c r="J2130">
        <v>0</v>
      </c>
      <c r="K2130">
        <v>50</v>
      </c>
      <c r="L2130">
        <v>0</v>
      </c>
      <c r="M2130" s="1" t="e">
        <f>VLOOKUP(Tabla18[[#This Row],[COD]],Circuitos[],2,0)</f>
        <v>#N/A</v>
      </c>
    </row>
    <row r="2131" spans="1:13">
      <c r="A2131" s="9" t="str">
        <f>Tabla18[[#This Row],[DIA]]&amp;"-"&amp;Tabla18[[#This Row],[NUM]]</f>
        <v>45900-871</v>
      </c>
      <c r="B2131">
        <v>45900</v>
      </c>
      <c r="C2131" t="s">
        <v>13</v>
      </c>
      <c r="D2131" t="s">
        <v>223</v>
      </c>
      <c r="E2131" t="s">
        <v>250</v>
      </c>
      <c r="F2131">
        <v>871</v>
      </c>
      <c r="G2131">
        <v>0.48958333333333331</v>
      </c>
      <c r="H2131">
        <v>0.62152777777777779</v>
      </c>
      <c r="I2131">
        <v>45</v>
      </c>
      <c r="J2131">
        <v>0</v>
      </c>
      <c r="K2131">
        <v>45</v>
      </c>
      <c r="L2131">
        <v>0</v>
      </c>
      <c r="M2131" s="1" t="e">
        <f>VLOOKUP(Tabla18[[#This Row],[COD]],Circuitos[],2,0)</f>
        <v>#N/A</v>
      </c>
    </row>
    <row r="2132" spans="1:13">
      <c r="A2132" s="9" t="str">
        <f>Tabla18[[#This Row],[DIA]]&amp;"-"&amp;Tabla18[[#This Row],[NUM]]</f>
        <v>45900-695</v>
      </c>
      <c r="B2132">
        <v>45900</v>
      </c>
      <c r="C2132" t="s">
        <v>13</v>
      </c>
      <c r="D2132" t="s">
        <v>232</v>
      </c>
      <c r="E2132" t="s">
        <v>250</v>
      </c>
      <c r="F2132">
        <v>695</v>
      </c>
      <c r="G2132">
        <v>0.60763888888888884</v>
      </c>
      <c r="H2132">
        <v>0.71875</v>
      </c>
      <c r="I2132">
        <v>40</v>
      </c>
      <c r="J2132">
        <v>2</v>
      </c>
      <c r="K2132">
        <v>38</v>
      </c>
      <c r="L2132">
        <v>5</v>
      </c>
      <c r="M2132" s="1" t="e">
        <f>VLOOKUP(Tabla18[[#This Row],[COD]],Circuitos[],2,0)</f>
        <v>#N/A</v>
      </c>
    </row>
    <row r="2133" spans="1:13">
      <c r="A2133" s="9" t="str">
        <f>Tabla18[[#This Row],[DIA]]&amp;"-"&amp;Tabla18[[#This Row],[NUM]]</f>
        <v>45900-59</v>
      </c>
      <c r="B2133">
        <v>45900</v>
      </c>
      <c r="C2133" t="s">
        <v>13</v>
      </c>
      <c r="D2133" t="s">
        <v>252</v>
      </c>
      <c r="E2133" t="s">
        <v>272</v>
      </c>
      <c r="F2133">
        <v>59</v>
      </c>
      <c r="G2133">
        <v>0.24305555555555555</v>
      </c>
      <c r="H2133">
        <v>0.34375</v>
      </c>
      <c r="I2133">
        <v>26</v>
      </c>
      <c r="J2133">
        <v>0</v>
      </c>
      <c r="K2133">
        <v>26</v>
      </c>
      <c r="L2133">
        <v>0</v>
      </c>
      <c r="M2133" s="1" t="e">
        <f>VLOOKUP(Tabla18[[#This Row],[COD]],Circuitos[],2,0)</f>
        <v>#N/A</v>
      </c>
    </row>
    <row r="2134" spans="1:13">
      <c r="A2134" s="9" t="str">
        <f>Tabla18[[#This Row],[DIA]]&amp;"-"&amp;Tabla18[[#This Row],[NUM]]</f>
        <v>45900-1858</v>
      </c>
      <c r="B2134">
        <v>45900</v>
      </c>
      <c r="C2134" t="s">
        <v>13</v>
      </c>
      <c r="D2134" t="s">
        <v>147</v>
      </c>
      <c r="E2134" t="s">
        <v>181</v>
      </c>
      <c r="F2134">
        <v>1858</v>
      </c>
      <c r="G2134">
        <v>0.49652777777777779</v>
      </c>
      <c r="H2134">
        <v>0.71527777777777779</v>
      </c>
      <c r="I2134">
        <v>40</v>
      </c>
      <c r="J2134">
        <v>4</v>
      </c>
      <c r="K2134">
        <v>36</v>
      </c>
      <c r="L2134">
        <v>10</v>
      </c>
      <c r="M2134" s="1" t="e">
        <f>VLOOKUP(Tabla18[[#This Row],[COD]],Circuitos[],2,0)</f>
        <v>#N/A</v>
      </c>
    </row>
    <row r="2135" spans="1:13">
      <c r="A2135" s="9" t="str">
        <f>Tabla18[[#This Row],[DIA]]&amp;"-"&amp;Tabla18[[#This Row],[NUM]]</f>
        <v>45900-5113</v>
      </c>
      <c r="B2135">
        <v>45900</v>
      </c>
      <c r="C2135" t="s">
        <v>13</v>
      </c>
      <c r="D2135" t="s">
        <v>424</v>
      </c>
      <c r="E2135" t="s">
        <v>549</v>
      </c>
      <c r="F2135">
        <v>5113</v>
      </c>
      <c r="G2135">
        <v>0.33333333333333331</v>
      </c>
      <c r="H2135">
        <v>0.40972222222222221</v>
      </c>
      <c r="I2135">
        <v>189</v>
      </c>
      <c r="J2135">
        <v>63</v>
      </c>
      <c r="K2135">
        <v>126</v>
      </c>
      <c r="L2135">
        <v>33.333333333333336</v>
      </c>
      <c r="M2135" s="1" t="str">
        <f>VLOOKUP(Tabla18[[#This Row],[COD]],Circuitos[],2,0)</f>
        <v>Alsacia, Selva Negra y el Rin / Bellezas de Suiza</v>
      </c>
    </row>
    <row r="2136" spans="1:13">
      <c r="A2136" s="9" t="str">
        <f>Tabla18[[#This Row],[DIA]]&amp;"-"&amp;Tabla18[[#This Row],[NUM]]</f>
        <v>45900-1801</v>
      </c>
      <c r="B2136">
        <v>45900</v>
      </c>
      <c r="C2136" t="s">
        <v>13</v>
      </c>
      <c r="D2136" t="s">
        <v>196</v>
      </c>
      <c r="E2136" t="s">
        <v>193</v>
      </c>
      <c r="F2136">
        <v>1801</v>
      </c>
      <c r="G2136">
        <v>0.4861111111111111</v>
      </c>
      <c r="H2136">
        <v>0.59027777777777779</v>
      </c>
      <c r="I2136">
        <v>20</v>
      </c>
      <c r="J2136">
        <v>0</v>
      </c>
      <c r="K2136">
        <v>20</v>
      </c>
      <c r="L2136">
        <v>0</v>
      </c>
      <c r="M2136" s="1" t="e">
        <f>VLOOKUP(Tabla18[[#This Row],[COD]],Circuitos[],2,0)</f>
        <v>#N/A</v>
      </c>
    </row>
    <row r="2137" spans="1:13">
      <c r="A2137" s="9" t="str">
        <f>Tabla18[[#This Row],[DIA]]&amp;"-"&amp;Tabla18[[#This Row],[NUM]]</f>
        <v>45900-573</v>
      </c>
      <c r="B2137">
        <v>45900</v>
      </c>
      <c r="C2137" t="s">
        <v>13</v>
      </c>
      <c r="D2137" t="s">
        <v>346</v>
      </c>
      <c r="E2137" t="s">
        <v>250</v>
      </c>
      <c r="F2137">
        <v>573</v>
      </c>
      <c r="G2137">
        <v>0.4826388888888889</v>
      </c>
      <c r="H2137">
        <v>0.56597222222222221</v>
      </c>
      <c r="I2137">
        <v>45</v>
      </c>
      <c r="J2137">
        <v>0</v>
      </c>
      <c r="K2137">
        <v>45</v>
      </c>
      <c r="L2137">
        <v>0</v>
      </c>
      <c r="M2137" s="1" t="e">
        <f>VLOOKUP(Tabla18[[#This Row],[COD]],Circuitos[],2,0)</f>
        <v>#N/A</v>
      </c>
    </row>
    <row r="2138" spans="1:13">
      <c r="A2138" s="9" t="str">
        <f>Tabla18[[#This Row],[DIA]]&amp;"-"&amp;Tabla18[[#This Row],[NUM]]</f>
        <v>45900-416</v>
      </c>
      <c r="B2138">
        <v>45900</v>
      </c>
      <c r="C2138" t="s">
        <v>13</v>
      </c>
      <c r="D2138" t="s">
        <v>358</v>
      </c>
      <c r="E2138" t="s">
        <v>528</v>
      </c>
      <c r="F2138">
        <v>416</v>
      </c>
      <c r="G2138">
        <v>0.51736111111111116</v>
      </c>
      <c r="H2138">
        <v>0.71875</v>
      </c>
      <c r="I2138">
        <v>36</v>
      </c>
      <c r="J2138">
        <v>0</v>
      </c>
      <c r="K2138">
        <v>36</v>
      </c>
      <c r="L2138">
        <v>0</v>
      </c>
      <c r="M2138" s="1" t="e">
        <f>VLOOKUP(Tabla18[[#This Row],[COD]],Circuitos[],2,0)</f>
        <v>#N/A</v>
      </c>
    </row>
    <row r="2139" spans="1:13">
      <c r="A2139" s="9" t="str">
        <f>Tabla18[[#This Row],[DIA]]&amp;"-"&amp;Tabla18[[#This Row],[NUM]]</f>
        <v>45900-787</v>
      </c>
      <c r="B2139">
        <v>45900</v>
      </c>
      <c r="C2139" t="s">
        <v>13</v>
      </c>
      <c r="D2139" t="s">
        <v>358</v>
      </c>
      <c r="E2139" t="s">
        <v>278</v>
      </c>
      <c r="F2139">
        <v>787</v>
      </c>
      <c r="G2139">
        <v>0.64583333333333337</v>
      </c>
      <c r="H2139">
        <v>0.85069444444444442</v>
      </c>
      <c r="I2139">
        <v>45</v>
      </c>
      <c r="J2139">
        <v>0</v>
      </c>
      <c r="K2139">
        <v>45</v>
      </c>
      <c r="L2139">
        <v>0</v>
      </c>
      <c r="M2139" s="1" t="str">
        <f>VLOOKUP(Tabla18[[#This Row],[COD]],Circuitos[],2,0)</f>
        <v>Rumania, Transilvania, Cárpatos y Bucovina</v>
      </c>
    </row>
    <row r="2140" spans="1:13">
      <c r="A2140" s="9" t="str">
        <f>Tabla18[[#This Row],[DIA]]&amp;"-"&amp;Tabla18[[#This Row],[NUM]]</f>
        <v>45900-809</v>
      </c>
      <c r="B2140">
        <v>45900</v>
      </c>
      <c r="C2140" t="s">
        <v>13</v>
      </c>
      <c r="D2140" t="s">
        <v>236</v>
      </c>
      <c r="E2140" t="s">
        <v>250</v>
      </c>
      <c r="F2140">
        <v>809</v>
      </c>
      <c r="G2140">
        <v>0.49652777777777779</v>
      </c>
      <c r="H2140">
        <v>0.61805555555555558</v>
      </c>
      <c r="I2140">
        <v>45</v>
      </c>
      <c r="J2140">
        <v>29</v>
      </c>
      <c r="K2140">
        <v>16</v>
      </c>
      <c r="L2140">
        <v>64.444444444444443</v>
      </c>
      <c r="M2140" s="1" t="e">
        <f>VLOOKUP(Tabla18[[#This Row],[COD]],Circuitos[],2,0)</f>
        <v>#N/A</v>
      </c>
    </row>
    <row r="2141" spans="1:13">
      <c r="A2141" s="9" t="str">
        <f>Tabla18[[#This Row],[DIA]]&amp;"-"&amp;Tabla18[[#This Row],[NUM]]</f>
        <v>45900-434</v>
      </c>
      <c r="B2141">
        <v>45900</v>
      </c>
      <c r="C2141" t="s">
        <v>13</v>
      </c>
      <c r="D2141" t="s">
        <v>394</v>
      </c>
      <c r="E2141" t="s">
        <v>395</v>
      </c>
      <c r="F2141">
        <v>434</v>
      </c>
      <c r="G2141">
        <v>0.64583333333333337</v>
      </c>
      <c r="H2141">
        <v>0.79513888888888884</v>
      </c>
      <c r="I2141">
        <v>35</v>
      </c>
      <c r="J2141">
        <v>4</v>
      </c>
      <c r="K2141">
        <v>31</v>
      </c>
      <c r="L2141">
        <v>11.428571428571429</v>
      </c>
      <c r="M2141" s="1" t="e">
        <f>VLOOKUP(Tabla18[[#This Row],[COD]],Circuitos[],2,0)</f>
        <v>#N/A</v>
      </c>
    </row>
    <row r="2142" spans="1:13">
      <c r="A2142" s="9" t="str">
        <f>Tabla18[[#This Row],[DIA]]&amp;"-"&amp;Tabla18[[#This Row],[NUM]]</f>
        <v>45900-5114</v>
      </c>
      <c r="B2142">
        <v>45900</v>
      </c>
      <c r="C2142" t="s">
        <v>424</v>
      </c>
      <c r="D2142" t="s">
        <v>13</v>
      </c>
      <c r="E2142" t="s">
        <v>549</v>
      </c>
      <c r="F2142">
        <v>5114</v>
      </c>
      <c r="G2142">
        <v>0.44444444444444442</v>
      </c>
      <c r="H2142">
        <v>0.51388888888888884</v>
      </c>
      <c r="I2142">
        <v>189</v>
      </c>
      <c r="J2142">
        <v>22</v>
      </c>
      <c r="K2142">
        <v>167</v>
      </c>
      <c r="L2142">
        <v>11.640211640211641</v>
      </c>
      <c r="M2142" s="1" t="e">
        <f>VLOOKUP(Tabla18[[#This Row],[COD]],Circuitos[],2,0)</f>
        <v>#N/A</v>
      </c>
    </row>
    <row r="2143" spans="1:13">
      <c r="A2143" s="9" t="str">
        <f>Tabla18[[#This Row],[DIA]]&amp;"-"&amp;Tabla18[[#This Row],[NUM]]</f>
        <v>45900-1804</v>
      </c>
      <c r="B2143">
        <v>45900</v>
      </c>
      <c r="C2143" t="s">
        <v>196</v>
      </c>
      <c r="D2143" t="s">
        <v>13</v>
      </c>
      <c r="E2143" t="s">
        <v>193</v>
      </c>
      <c r="F2143">
        <v>1804</v>
      </c>
      <c r="G2143">
        <v>0.62152777777777779</v>
      </c>
      <c r="H2143">
        <v>0.73263888888888884</v>
      </c>
      <c r="I2143">
        <v>20</v>
      </c>
      <c r="J2143">
        <v>0</v>
      </c>
      <c r="K2143">
        <v>20</v>
      </c>
      <c r="L2143">
        <v>0</v>
      </c>
      <c r="M2143" s="1" t="e">
        <f>VLOOKUP(Tabla18[[#This Row],[COD]],Circuitos[],2,0)</f>
        <v>#N/A</v>
      </c>
    </row>
    <row r="2144" spans="1:13">
      <c r="A2144" s="9" t="str">
        <f>Tabla18[[#This Row],[DIA]]&amp;"-"&amp;Tabla18[[#This Row],[NUM]]</f>
        <v>45900-572</v>
      </c>
      <c r="B2144">
        <v>45900</v>
      </c>
      <c r="C2144" t="s">
        <v>346</v>
      </c>
      <c r="D2144" t="s">
        <v>13</v>
      </c>
      <c r="E2144" t="s">
        <v>250</v>
      </c>
      <c r="F2144">
        <v>572</v>
      </c>
      <c r="G2144">
        <v>0.53125</v>
      </c>
      <c r="H2144">
        <v>0.61805555555555558</v>
      </c>
      <c r="I2144">
        <v>30</v>
      </c>
      <c r="J2144">
        <v>2</v>
      </c>
      <c r="K2144">
        <v>28</v>
      </c>
      <c r="L2144">
        <v>6.666666666666667</v>
      </c>
      <c r="M2144" s="1" t="e">
        <f>VLOOKUP(Tabla18[[#This Row],[COD]],Circuitos[],2,0)</f>
        <v>#N/A</v>
      </c>
    </row>
    <row r="2145" spans="1:13">
      <c r="A2145" s="9" t="str">
        <f>Tabla18[[#This Row],[DIA]]&amp;"-"&amp;Tabla18[[#This Row],[NUM]]</f>
        <v>45900-415</v>
      </c>
      <c r="B2145">
        <v>45900</v>
      </c>
      <c r="C2145" t="s">
        <v>358</v>
      </c>
      <c r="D2145" t="s">
        <v>13</v>
      </c>
      <c r="E2145" t="s">
        <v>528</v>
      </c>
      <c r="F2145">
        <v>415</v>
      </c>
      <c r="G2145">
        <v>0.34722222222222221</v>
      </c>
      <c r="H2145">
        <v>0.47569444444444442</v>
      </c>
      <c r="I2145">
        <v>36</v>
      </c>
      <c r="J2145">
        <v>0</v>
      </c>
      <c r="K2145">
        <v>36</v>
      </c>
      <c r="L2145">
        <v>0</v>
      </c>
      <c r="M2145" s="1" t="e">
        <f>VLOOKUP(Tabla18[[#This Row],[COD]],Circuitos[],2,0)</f>
        <v>#N/A</v>
      </c>
    </row>
    <row r="2146" spans="1:13">
      <c r="A2146" s="9" t="str">
        <f>Tabla18[[#This Row],[DIA]]&amp;"-"&amp;Tabla18[[#This Row],[NUM]]</f>
        <v>45900-788</v>
      </c>
      <c r="B2146">
        <v>45900</v>
      </c>
      <c r="C2146" t="s">
        <v>358</v>
      </c>
      <c r="D2146" t="s">
        <v>22</v>
      </c>
      <c r="E2146" t="s">
        <v>278</v>
      </c>
      <c r="F2146">
        <v>788</v>
      </c>
      <c r="G2146">
        <v>0.89236111111111116</v>
      </c>
      <c r="H2146">
        <v>0</v>
      </c>
      <c r="I2146">
        <v>45</v>
      </c>
      <c r="J2146">
        <v>0</v>
      </c>
      <c r="K2146">
        <v>45</v>
      </c>
      <c r="L2146">
        <v>0</v>
      </c>
      <c r="M2146" s="1" t="e">
        <f>VLOOKUP(Tabla18[[#This Row],[COD]],Circuitos[],2,0)</f>
        <v>#N/A</v>
      </c>
    </row>
    <row r="2147" spans="1:13">
      <c r="A2147" s="9" t="str">
        <f>Tabla18[[#This Row],[DIA]]&amp;"-"&amp;Tabla18[[#This Row],[NUM]]</f>
        <v>45900-808</v>
      </c>
      <c r="B2147">
        <v>45900</v>
      </c>
      <c r="C2147" t="s">
        <v>236</v>
      </c>
      <c r="D2147" t="s">
        <v>13</v>
      </c>
      <c r="E2147" t="s">
        <v>250</v>
      </c>
      <c r="F2147">
        <v>808</v>
      </c>
      <c r="G2147">
        <v>0.51736111111111116</v>
      </c>
      <c r="H2147">
        <v>0.64930555555555558</v>
      </c>
      <c r="I2147">
        <v>45</v>
      </c>
      <c r="J2147">
        <v>29</v>
      </c>
      <c r="K2147">
        <v>16</v>
      </c>
      <c r="L2147">
        <v>64.444444444444443</v>
      </c>
      <c r="M2147" s="1" t="e">
        <f>VLOOKUP(Tabla18[[#This Row],[COD]],Circuitos[],2,0)</f>
        <v>#N/A</v>
      </c>
    </row>
    <row r="2148" spans="1:13">
      <c r="A2148" s="9" t="str">
        <f>Tabla18[[#This Row],[DIA]]&amp;"-"&amp;Tabla18[[#This Row],[NUM]]</f>
        <v>45900-585</v>
      </c>
      <c r="B2148">
        <v>45900</v>
      </c>
      <c r="C2148" t="s">
        <v>336</v>
      </c>
      <c r="D2148" t="s">
        <v>252</v>
      </c>
      <c r="E2148" t="s">
        <v>272</v>
      </c>
      <c r="F2148">
        <v>585</v>
      </c>
      <c r="G2148">
        <v>0.47916666666666669</v>
      </c>
      <c r="H2148">
        <v>0.53819444444444442</v>
      </c>
      <c r="I2148">
        <v>38</v>
      </c>
      <c r="J2148">
        <v>0</v>
      </c>
      <c r="K2148">
        <v>38</v>
      </c>
      <c r="L2148">
        <v>0</v>
      </c>
      <c r="M2148" s="1" t="e">
        <f>VLOOKUP(Tabla18[[#This Row],[COD]],Circuitos[],2,0)</f>
        <v>#N/A</v>
      </c>
    </row>
    <row r="2149" spans="1:13">
      <c r="A2149" s="9" t="str">
        <f>Tabla18[[#This Row],[DIA]]&amp;"-"&amp;Tabla18[[#This Row],[NUM]]</f>
        <v>45900-1302</v>
      </c>
      <c r="B2149">
        <v>45900</v>
      </c>
      <c r="C2149" t="s">
        <v>22</v>
      </c>
      <c r="D2149" t="s">
        <v>147</v>
      </c>
      <c r="E2149" t="s">
        <v>181</v>
      </c>
      <c r="F2149">
        <v>1302</v>
      </c>
      <c r="G2149">
        <v>0.4826388888888889</v>
      </c>
      <c r="H2149">
        <v>0.69097222222222221</v>
      </c>
      <c r="I2149">
        <v>22</v>
      </c>
      <c r="J2149">
        <v>0</v>
      </c>
      <c r="K2149">
        <v>22</v>
      </c>
      <c r="L2149">
        <v>0</v>
      </c>
      <c r="M2149" s="1" t="e">
        <f>VLOOKUP(Tabla18[[#This Row],[COD]],Circuitos[],2,0)</f>
        <v>#N/A</v>
      </c>
    </row>
    <row r="2150" spans="1:13">
      <c r="A2150" s="9" t="str">
        <f>Tabla18[[#This Row],[DIA]]&amp;"-"&amp;Tabla18[[#This Row],[NUM]]</f>
        <v>45900-5118</v>
      </c>
      <c r="B2150">
        <v>45900</v>
      </c>
      <c r="C2150" t="s">
        <v>214</v>
      </c>
      <c r="D2150" t="s">
        <v>13</v>
      </c>
      <c r="E2150" t="s">
        <v>549</v>
      </c>
      <c r="F2150">
        <v>5118</v>
      </c>
      <c r="G2150">
        <v>0.92361111111111116</v>
      </c>
      <c r="H2150">
        <v>2.7777777777777776E-2</v>
      </c>
      <c r="I2150">
        <v>189</v>
      </c>
      <c r="J2150">
        <v>75</v>
      </c>
      <c r="K2150">
        <v>114</v>
      </c>
      <c r="L2150">
        <v>39.682539682539684</v>
      </c>
      <c r="M2150" s="1" t="e">
        <f>VLOOKUP(Tabla18[[#This Row],[COD]],Circuitos[],2,0)</f>
        <v>#N/A</v>
      </c>
    </row>
    <row r="2151" spans="1:13">
      <c r="A2151" s="9" t="str">
        <f>Tabla18[[#This Row],[DIA]]&amp;"-"&amp;Tabla18[[#This Row],[NUM]]</f>
        <v>45900-3911</v>
      </c>
      <c r="B2151">
        <v>45900</v>
      </c>
      <c r="C2151" t="s">
        <v>394</v>
      </c>
      <c r="D2151" t="s">
        <v>555</v>
      </c>
      <c r="E2151" t="s">
        <v>395</v>
      </c>
      <c r="F2151">
        <v>3911</v>
      </c>
      <c r="G2151">
        <v>0.95486111111111116</v>
      </c>
      <c r="H2151">
        <v>0.99305555555555558</v>
      </c>
      <c r="I2151">
        <v>47</v>
      </c>
      <c r="J2151">
        <v>4</v>
      </c>
      <c r="K2151">
        <v>43</v>
      </c>
      <c r="L2151">
        <v>8.5106382978723403</v>
      </c>
      <c r="M2151" s="1" t="e">
        <f>VLOOKUP(Tabla18[[#This Row],[COD]],Circuitos[],2,0)</f>
        <v>#N/A</v>
      </c>
    </row>
    <row r="2152" spans="1:13">
      <c r="A2152" s="9" t="str">
        <f>Tabla18[[#This Row],[DIA]]&amp;"-"&amp;Tabla18[[#This Row],[NUM]]</f>
        <v>45900-433</v>
      </c>
      <c r="B2152">
        <v>45900</v>
      </c>
      <c r="C2152" t="s">
        <v>394</v>
      </c>
      <c r="D2152" t="s">
        <v>13</v>
      </c>
      <c r="E2152" t="s">
        <v>395</v>
      </c>
      <c r="F2152">
        <v>433</v>
      </c>
      <c r="G2152">
        <v>0.44444444444444442</v>
      </c>
      <c r="H2152">
        <v>0.60763888888888884</v>
      </c>
      <c r="I2152">
        <v>47</v>
      </c>
      <c r="J2152">
        <v>47</v>
      </c>
      <c r="K2152">
        <v>0</v>
      </c>
      <c r="L2152">
        <v>100</v>
      </c>
      <c r="M2152" s="1" t="e">
        <f>VLOOKUP(Tabla18[[#This Row],[COD]],Circuitos[],2,0)</f>
        <v>#N/A</v>
      </c>
    </row>
    <row r="2153" spans="1:13">
      <c r="A2153" s="9" t="str">
        <f>Tabla18[[#This Row],[DIA]]&amp;"-"&amp;Tabla18[[#This Row],[NUM]]</f>
        <v>45900-5119</v>
      </c>
      <c r="B2153">
        <v>45900</v>
      </c>
      <c r="C2153" t="s">
        <v>24</v>
      </c>
      <c r="D2153" t="s">
        <v>198</v>
      </c>
      <c r="E2153" t="s">
        <v>549</v>
      </c>
      <c r="F2153">
        <v>5119</v>
      </c>
      <c r="G2153">
        <v>0.61805555555555558</v>
      </c>
      <c r="H2153">
        <v>0.70833333333333337</v>
      </c>
      <c r="I2153">
        <v>189</v>
      </c>
      <c r="J2153">
        <v>26</v>
      </c>
      <c r="K2153">
        <v>163</v>
      </c>
      <c r="L2153">
        <v>13.756613756613756</v>
      </c>
      <c r="M2153" s="1" t="str">
        <f>VLOOKUP(Tabla18[[#This Row],[COD]],Circuitos[],2,0)</f>
        <v>Puglia y Costa Amalfitana II</v>
      </c>
    </row>
    <row r="2154" spans="1:13">
      <c r="A2154" s="9" t="str">
        <f>Tabla18[[#This Row],[DIA]]&amp;"-"&amp;Tabla18[[#This Row],[NUM]]</f>
        <v>45901-920</v>
      </c>
      <c r="B2154">
        <v>45901</v>
      </c>
      <c r="C2154" t="s">
        <v>185</v>
      </c>
      <c r="D2154" t="s">
        <v>13</v>
      </c>
      <c r="E2154" t="s">
        <v>186</v>
      </c>
      <c r="F2154">
        <v>920</v>
      </c>
      <c r="G2154">
        <v>0.63888888888888884</v>
      </c>
      <c r="H2154">
        <v>0.78125</v>
      </c>
      <c r="I2154">
        <v>30</v>
      </c>
      <c r="J2154">
        <v>0</v>
      </c>
      <c r="K2154">
        <v>30</v>
      </c>
      <c r="L2154">
        <v>0</v>
      </c>
      <c r="M2154" s="1" t="e">
        <f>VLOOKUP(Tabla18[[#This Row],[COD]],Circuitos[],2,0)</f>
        <v>#N/A</v>
      </c>
    </row>
    <row r="2155" spans="1:13">
      <c r="A2155" s="9" t="str">
        <f>Tabla18[[#This Row],[DIA]]&amp;"-"&amp;Tabla18[[#This Row],[NUM]]</f>
        <v>45901-1010</v>
      </c>
      <c r="B2155">
        <v>45901</v>
      </c>
      <c r="C2155" t="s">
        <v>33</v>
      </c>
      <c r="D2155" t="s">
        <v>183</v>
      </c>
      <c r="E2155" t="s">
        <v>174</v>
      </c>
      <c r="F2155">
        <v>1010</v>
      </c>
      <c r="G2155">
        <v>0.64583333333333337</v>
      </c>
      <c r="H2155">
        <v>0.91666666666666663</v>
      </c>
      <c r="I2155">
        <v>88</v>
      </c>
      <c r="J2155">
        <v>28</v>
      </c>
      <c r="K2155">
        <v>60</v>
      </c>
      <c r="L2155">
        <v>31.818181818181817</v>
      </c>
      <c r="M2155" s="1" t="str">
        <f>VLOOKUP(Tabla18[[#This Row],[COD]],Circuitos[],2,0)</f>
        <v>Nefertari y Abu Simbel / Maravillas del Nilo y Abu Simbel</v>
      </c>
    </row>
    <row r="2156" spans="1:13">
      <c r="A2156" s="9" t="str">
        <f>Tabla18[[#This Row],[DIA]]&amp;"-"&amp;Tabla18[[#This Row],[NUM]]</f>
        <v>45901-1336</v>
      </c>
      <c r="B2156">
        <v>45901</v>
      </c>
      <c r="C2156" t="s">
        <v>36</v>
      </c>
      <c r="D2156" t="s">
        <v>183</v>
      </c>
      <c r="E2156" t="s">
        <v>174</v>
      </c>
      <c r="F2156">
        <v>1336</v>
      </c>
      <c r="G2156">
        <v>0.58680555555555558</v>
      </c>
      <c r="H2156">
        <v>0.82291666666666663</v>
      </c>
      <c r="I2156">
        <v>10</v>
      </c>
      <c r="J2156">
        <v>0</v>
      </c>
      <c r="K2156">
        <v>10</v>
      </c>
      <c r="L2156">
        <v>0</v>
      </c>
      <c r="M2156" s="1" t="str">
        <f>VLOOKUP(Tabla18[[#This Row],[COD]],Circuitos[],2,0)</f>
        <v>Programas de Egipto</v>
      </c>
    </row>
    <row r="2157" spans="1:13">
      <c r="A2157" s="9" t="str">
        <f>Tabla18[[#This Row],[DIA]]&amp;"-"&amp;Tabla18[[#This Row],[NUM]]</f>
        <v>45901-2722</v>
      </c>
      <c r="B2157">
        <v>45901</v>
      </c>
      <c r="C2157" t="s">
        <v>37</v>
      </c>
      <c r="D2157" t="s">
        <v>183</v>
      </c>
      <c r="E2157" t="s">
        <v>561</v>
      </c>
      <c r="F2157">
        <v>2722</v>
      </c>
      <c r="G2157">
        <v>0.67013888888888884</v>
      </c>
      <c r="H2157">
        <v>0.93055555555555558</v>
      </c>
      <c r="I2157">
        <v>10</v>
      </c>
      <c r="J2157">
        <v>0</v>
      </c>
      <c r="K2157">
        <v>10</v>
      </c>
      <c r="L2157">
        <v>0</v>
      </c>
      <c r="M2157" s="1" t="str">
        <f>VLOOKUP(Tabla18[[#This Row],[COD]],Circuitos[],2,0)</f>
        <v>Programas de Egipto</v>
      </c>
    </row>
    <row r="2158" spans="1:13">
      <c r="A2158" s="9" t="str">
        <f>Tabla18[[#This Row],[DIA]]&amp;"-"&amp;Tabla18[[#This Row],[NUM]]</f>
        <v>45901-1335</v>
      </c>
      <c r="B2158">
        <v>45901</v>
      </c>
      <c r="C2158" t="s">
        <v>173</v>
      </c>
      <c r="D2158" t="s">
        <v>36</v>
      </c>
      <c r="E2158" t="s">
        <v>174</v>
      </c>
      <c r="F2158">
        <v>1335</v>
      </c>
      <c r="G2158">
        <v>0.40277777777777779</v>
      </c>
      <c r="H2158">
        <v>0.54513888888888884</v>
      </c>
      <c r="I2158">
        <v>10</v>
      </c>
      <c r="J2158">
        <v>0</v>
      </c>
      <c r="K2158">
        <v>10</v>
      </c>
      <c r="L2158">
        <v>0</v>
      </c>
      <c r="M2158" s="1" t="e">
        <f>VLOOKUP(Tabla18[[#This Row],[COD]],Circuitos[],2,0)</f>
        <v>#N/A</v>
      </c>
    </row>
    <row r="2159" spans="1:13">
      <c r="A2159" s="9" t="str">
        <f>Tabla18[[#This Row],[DIA]]&amp;"-"&amp;Tabla18[[#This Row],[NUM]]</f>
        <v>45901-2721</v>
      </c>
      <c r="B2159">
        <v>45901</v>
      </c>
      <c r="C2159" t="s">
        <v>173</v>
      </c>
      <c r="D2159" t="s">
        <v>37</v>
      </c>
      <c r="E2159" t="s">
        <v>561</v>
      </c>
      <c r="F2159">
        <v>2721</v>
      </c>
      <c r="G2159">
        <v>0.45833333333333331</v>
      </c>
      <c r="H2159">
        <v>0.62847222222222221</v>
      </c>
      <c r="I2159">
        <v>10</v>
      </c>
      <c r="J2159">
        <v>0</v>
      </c>
      <c r="K2159">
        <v>10</v>
      </c>
      <c r="L2159">
        <v>0</v>
      </c>
      <c r="M2159" s="1" t="e">
        <f>VLOOKUP(Tabla18[[#This Row],[COD]],Circuitos[],2,0)</f>
        <v>#N/A</v>
      </c>
    </row>
    <row r="2160" spans="1:13">
      <c r="A2160" s="9" t="str">
        <f>Tabla18[[#This Row],[DIA]]&amp;"-"&amp;Tabla18[[#This Row],[NUM]]</f>
        <v>45901-1002</v>
      </c>
      <c r="B2160">
        <v>45901</v>
      </c>
      <c r="C2160" t="s">
        <v>173</v>
      </c>
      <c r="D2160" t="s">
        <v>13</v>
      </c>
      <c r="E2160" t="s">
        <v>174</v>
      </c>
      <c r="F2160">
        <v>1002</v>
      </c>
      <c r="G2160">
        <v>0.3125</v>
      </c>
      <c r="H2160">
        <v>0.4861111111111111</v>
      </c>
      <c r="I2160">
        <v>20</v>
      </c>
      <c r="J2160">
        <v>0</v>
      </c>
      <c r="K2160">
        <v>20</v>
      </c>
      <c r="L2160">
        <v>0</v>
      </c>
      <c r="M2160" s="1" t="str">
        <f>VLOOKUP(Tabla18[[#This Row],[COD]],Circuitos[],2,0)</f>
        <v>Programas de Egipto</v>
      </c>
    </row>
    <row r="2161" spans="1:13">
      <c r="A2161" s="9" t="str">
        <f>Tabla18[[#This Row],[DIA]]&amp;"-"&amp;Tabla18[[#This Row],[NUM]]</f>
        <v>45901-1916</v>
      </c>
      <c r="B2161">
        <v>45901</v>
      </c>
      <c r="C2161" t="s">
        <v>313</v>
      </c>
      <c r="D2161" t="s">
        <v>13</v>
      </c>
      <c r="E2161" t="s">
        <v>250</v>
      </c>
      <c r="F2161">
        <v>1916</v>
      </c>
      <c r="G2161">
        <v>0.4236111111111111</v>
      </c>
      <c r="H2161">
        <v>0.58680555555555558</v>
      </c>
      <c r="I2161">
        <v>30</v>
      </c>
      <c r="J2161">
        <v>0</v>
      </c>
      <c r="K2161">
        <v>30</v>
      </c>
      <c r="L2161">
        <v>0</v>
      </c>
      <c r="M2161" s="1" t="e">
        <f>VLOOKUP(Tabla18[[#This Row],[COD]],Circuitos[],2,0)</f>
        <v>#N/A</v>
      </c>
    </row>
    <row r="2162" spans="1:13">
      <c r="A2162" s="9" t="str">
        <f>Tabla18[[#This Row],[DIA]]&amp;"-"&amp;Tabla18[[#This Row],[NUM]]</f>
        <v>45901-2232</v>
      </c>
      <c r="B2162">
        <v>45901</v>
      </c>
      <c r="C2162" t="s">
        <v>147</v>
      </c>
      <c r="D2162" t="s">
        <v>180</v>
      </c>
      <c r="E2162" t="s">
        <v>181</v>
      </c>
      <c r="F2162">
        <v>2232</v>
      </c>
      <c r="G2162">
        <v>5.5555555555555552E-2</v>
      </c>
      <c r="H2162">
        <v>0.11805555555555555</v>
      </c>
      <c r="I2162">
        <v>26</v>
      </c>
      <c r="J2162">
        <v>0</v>
      </c>
      <c r="K2162">
        <v>26</v>
      </c>
      <c r="L2162">
        <v>0</v>
      </c>
      <c r="M2162" s="1" t="e">
        <f>VLOOKUP(Tabla18[[#This Row],[COD]],Circuitos[],2,0)</f>
        <v>#N/A</v>
      </c>
    </row>
    <row r="2163" spans="1:13">
      <c r="A2163" s="9" t="str">
        <f>Tabla18[[#This Row],[DIA]]&amp;"-"&amp;Tabla18[[#This Row],[NUM]]</f>
        <v>45901-619</v>
      </c>
      <c r="B2163">
        <v>45901</v>
      </c>
      <c r="C2163" t="s">
        <v>266</v>
      </c>
      <c r="D2163" t="s">
        <v>30</v>
      </c>
      <c r="E2163" t="s">
        <v>558</v>
      </c>
      <c r="F2163">
        <v>619</v>
      </c>
      <c r="G2163">
        <v>0.41666666666666669</v>
      </c>
      <c r="H2163">
        <v>0.52430555555555558</v>
      </c>
      <c r="I2163">
        <v>40</v>
      </c>
      <c r="J2163">
        <v>0</v>
      </c>
      <c r="K2163">
        <v>40</v>
      </c>
      <c r="L2163">
        <v>0</v>
      </c>
      <c r="M2163" s="1" t="e">
        <f>VLOOKUP(Tabla18[[#This Row],[COD]],Circuitos[],2,0)</f>
        <v>#N/A</v>
      </c>
    </row>
    <row r="2164" spans="1:13">
      <c r="A2164" s="9" t="str">
        <f>Tabla18[[#This Row],[DIA]]&amp;"-"&amp;Tabla18[[#This Row],[NUM]]</f>
        <v>45901-921</v>
      </c>
      <c r="B2164">
        <v>45901</v>
      </c>
      <c r="C2164" t="s">
        <v>13</v>
      </c>
      <c r="D2164" t="s">
        <v>185</v>
      </c>
      <c r="E2164" t="s">
        <v>186</v>
      </c>
      <c r="F2164">
        <v>921</v>
      </c>
      <c r="G2164">
        <v>0.81597222222222221</v>
      </c>
      <c r="H2164">
        <v>2.0833333333333333E-3</v>
      </c>
      <c r="I2164">
        <v>20</v>
      </c>
      <c r="J2164">
        <v>0</v>
      </c>
      <c r="K2164">
        <v>20</v>
      </c>
      <c r="L2164">
        <v>0</v>
      </c>
      <c r="M2164" s="1" t="e">
        <f>VLOOKUP(Tabla18[[#This Row],[COD]],Circuitos[],2,0)</f>
        <v>#N/A</v>
      </c>
    </row>
    <row r="2165" spans="1:13">
      <c r="A2165" s="9" t="str">
        <f>Tabla18[[#This Row],[DIA]]&amp;"-"&amp;Tabla18[[#This Row],[NUM]]</f>
        <v>45901-921</v>
      </c>
      <c r="B2165">
        <v>45901</v>
      </c>
      <c r="C2165" t="s">
        <v>13</v>
      </c>
      <c r="D2165" t="s">
        <v>185</v>
      </c>
      <c r="E2165" t="s">
        <v>186</v>
      </c>
      <c r="F2165">
        <v>921</v>
      </c>
      <c r="G2165">
        <v>0.81597222222222221</v>
      </c>
      <c r="H2165">
        <v>2.0833333333333332E-2</v>
      </c>
      <c r="I2165">
        <v>10</v>
      </c>
      <c r="J2165">
        <v>0</v>
      </c>
      <c r="K2165">
        <v>10</v>
      </c>
      <c r="L2165">
        <v>0</v>
      </c>
      <c r="M2165" s="1" t="e">
        <f>VLOOKUP(Tabla18[[#This Row],[COD]],Circuitos[],2,0)</f>
        <v>#N/A</v>
      </c>
    </row>
    <row r="2166" spans="1:13">
      <c r="A2166" s="9" t="str">
        <f>Tabla18[[#This Row],[DIA]]&amp;"-"&amp;Tabla18[[#This Row],[NUM]]</f>
        <v>45901-1002</v>
      </c>
      <c r="B2166">
        <v>45901</v>
      </c>
      <c r="C2166" t="s">
        <v>13</v>
      </c>
      <c r="D2166" t="s">
        <v>183</v>
      </c>
      <c r="E2166" t="s">
        <v>174</v>
      </c>
      <c r="F2166">
        <v>1002</v>
      </c>
      <c r="G2166">
        <v>0.52777777777777779</v>
      </c>
      <c r="H2166">
        <v>0.77777777777777779</v>
      </c>
      <c r="I2166">
        <v>21</v>
      </c>
      <c r="J2166">
        <v>21</v>
      </c>
      <c r="K2166">
        <v>0</v>
      </c>
      <c r="L2166">
        <v>100</v>
      </c>
      <c r="M2166" s="1" t="str">
        <f>VLOOKUP(Tabla18[[#This Row],[COD]],Circuitos[],2,0)</f>
        <v>Programas de Egipto</v>
      </c>
    </row>
    <row r="2167" spans="1:13">
      <c r="A2167" s="9" t="str">
        <f>Tabla18[[#This Row],[DIA]]&amp;"-"&amp;Tabla18[[#This Row],[NUM]]</f>
        <v>45901-587</v>
      </c>
      <c r="B2167">
        <v>45901</v>
      </c>
      <c r="C2167" t="s">
        <v>13</v>
      </c>
      <c r="D2167" t="s">
        <v>229</v>
      </c>
      <c r="E2167" t="s">
        <v>556</v>
      </c>
      <c r="F2167">
        <v>587</v>
      </c>
      <c r="G2167">
        <v>0.89583333333333337</v>
      </c>
      <c r="H2167">
        <v>1.0416666666666666E-2</v>
      </c>
      <c r="I2167">
        <v>35</v>
      </c>
      <c r="J2167">
        <v>0</v>
      </c>
      <c r="K2167">
        <v>35</v>
      </c>
      <c r="L2167">
        <v>0</v>
      </c>
      <c r="M2167" s="1" t="e">
        <f>VLOOKUP(Tabla18[[#This Row],[COD]],Circuitos[],2,0)</f>
        <v>#N/A</v>
      </c>
    </row>
    <row r="2168" spans="1:13">
      <c r="A2168" s="9" t="str">
        <f>Tabla18[[#This Row],[DIA]]&amp;"-"&amp;Tabla18[[#This Row],[NUM]]</f>
        <v>45901-747</v>
      </c>
      <c r="B2168">
        <v>45901</v>
      </c>
      <c r="C2168" t="s">
        <v>13</v>
      </c>
      <c r="D2168" t="s">
        <v>196</v>
      </c>
      <c r="E2168" t="s">
        <v>250</v>
      </c>
      <c r="F2168">
        <v>747</v>
      </c>
      <c r="G2168">
        <v>0.83680555555555558</v>
      </c>
      <c r="H2168">
        <v>0.94444444444444442</v>
      </c>
      <c r="I2168">
        <v>40</v>
      </c>
      <c r="J2168">
        <v>0</v>
      </c>
      <c r="K2168">
        <v>40</v>
      </c>
      <c r="L2168">
        <v>0</v>
      </c>
      <c r="M2168" s="1" t="e">
        <f>VLOOKUP(Tabla18[[#This Row],[COD]],Circuitos[],2,0)</f>
        <v>#N/A</v>
      </c>
    </row>
    <row r="2169" spans="1:13">
      <c r="A2169" s="9" t="str">
        <f>Tabla18[[#This Row],[DIA]]&amp;"-"&amp;Tabla18[[#This Row],[NUM]]</f>
        <v>45901-1219</v>
      </c>
      <c r="B2169">
        <v>45901</v>
      </c>
      <c r="C2169" t="s">
        <v>13</v>
      </c>
      <c r="D2169" t="s">
        <v>557</v>
      </c>
      <c r="E2169" t="s">
        <v>250</v>
      </c>
      <c r="F2169">
        <v>1219</v>
      </c>
      <c r="G2169">
        <v>0.3125</v>
      </c>
      <c r="H2169">
        <v>0.38194444444444442</v>
      </c>
      <c r="I2169">
        <v>30</v>
      </c>
      <c r="J2169">
        <v>0</v>
      </c>
      <c r="K2169">
        <v>30</v>
      </c>
      <c r="L2169">
        <v>0</v>
      </c>
      <c r="M2169" s="1" t="e">
        <f>VLOOKUP(Tabla18[[#This Row],[COD]],Circuitos[],2,0)</f>
        <v>#N/A</v>
      </c>
    </row>
    <row r="2170" spans="1:13">
      <c r="A2170" s="9" t="str">
        <f>Tabla18[[#This Row],[DIA]]&amp;"-"&amp;Tabla18[[#This Row],[NUM]]</f>
        <v>45901-748</v>
      </c>
      <c r="B2170">
        <v>45901</v>
      </c>
      <c r="C2170" t="s">
        <v>196</v>
      </c>
      <c r="D2170" t="s">
        <v>13</v>
      </c>
      <c r="E2170" t="s">
        <v>250</v>
      </c>
      <c r="F2170">
        <v>748</v>
      </c>
      <c r="G2170">
        <v>0.3125</v>
      </c>
      <c r="H2170">
        <v>0.43055555555555558</v>
      </c>
      <c r="I2170">
        <v>40</v>
      </c>
      <c r="J2170">
        <v>0</v>
      </c>
      <c r="K2170">
        <v>40</v>
      </c>
      <c r="L2170">
        <v>0</v>
      </c>
      <c r="M2170" s="1" t="e">
        <f>VLOOKUP(Tabla18[[#This Row],[COD]],Circuitos[],2,0)</f>
        <v>#N/A</v>
      </c>
    </row>
    <row r="2171" spans="1:13">
      <c r="A2171" s="9" t="str">
        <f>Tabla18[[#This Row],[DIA]]&amp;"-"&amp;Tabla18[[#This Row],[NUM]]</f>
        <v>45901-5116</v>
      </c>
      <c r="B2171">
        <v>45901</v>
      </c>
      <c r="C2171" t="s">
        <v>348</v>
      </c>
      <c r="D2171" t="s">
        <v>13</v>
      </c>
      <c r="E2171" t="s">
        <v>549</v>
      </c>
      <c r="F2171">
        <v>5116</v>
      </c>
      <c r="G2171">
        <v>0.50347222222222221</v>
      </c>
      <c r="H2171">
        <v>0.63888888888888884</v>
      </c>
      <c r="I2171">
        <v>234</v>
      </c>
      <c r="J2171">
        <v>12</v>
      </c>
      <c r="K2171">
        <v>222</v>
      </c>
      <c r="L2171">
        <v>5.1282051282051286</v>
      </c>
      <c r="M2171" s="1" t="e">
        <f>VLOOKUP(Tabla18[[#This Row],[COD]],Circuitos[],2,0)</f>
        <v>#N/A</v>
      </c>
    </row>
    <row r="2172" spans="1:13">
      <c r="A2172" s="9" t="str">
        <f>Tabla18[[#This Row],[DIA]]&amp;"-"&amp;Tabla18[[#This Row],[NUM]]</f>
        <v>45902-1304</v>
      </c>
      <c r="B2172">
        <v>45902</v>
      </c>
      <c r="C2172" t="s">
        <v>33</v>
      </c>
      <c r="D2172" t="s">
        <v>147</v>
      </c>
      <c r="E2172" t="s">
        <v>181</v>
      </c>
      <c r="F2172">
        <v>1304</v>
      </c>
      <c r="G2172">
        <v>0.50347222222222221</v>
      </c>
      <c r="H2172">
        <v>0.72569444444444442</v>
      </c>
      <c r="I2172">
        <v>12</v>
      </c>
      <c r="J2172">
        <v>0</v>
      </c>
      <c r="K2172">
        <v>12</v>
      </c>
      <c r="L2172">
        <v>0</v>
      </c>
      <c r="M2172" s="1" t="e">
        <f>VLOOKUP(Tabla18[[#This Row],[COD]],Circuitos[],2,0)</f>
        <v>#N/A</v>
      </c>
    </row>
    <row r="2173" spans="1:13">
      <c r="A2173" s="9" t="str">
        <f>Tabla18[[#This Row],[DIA]]&amp;"-"&amp;Tabla18[[#This Row],[NUM]]</f>
        <v>45902-1854</v>
      </c>
      <c r="B2173">
        <v>45902</v>
      </c>
      <c r="C2173" t="s">
        <v>36</v>
      </c>
      <c r="D2173" t="s">
        <v>147</v>
      </c>
      <c r="E2173" t="s">
        <v>181</v>
      </c>
      <c r="F2173">
        <v>1854</v>
      </c>
      <c r="G2173">
        <v>0.5</v>
      </c>
      <c r="H2173">
        <v>0.69097222222222221</v>
      </c>
      <c r="I2173">
        <v>16</v>
      </c>
      <c r="J2173">
        <v>13</v>
      </c>
      <c r="K2173">
        <v>3</v>
      </c>
      <c r="L2173">
        <v>81.25</v>
      </c>
      <c r="M2173" s="1" t="e">
        <f>VLOOKUP(Tabla18[[#This Row],[COD]],Circuitos[],2,0)</f>
        <v>#N/A</v>
      </c>
    </row>
    <row r="2174" spans="1:13">
      <c r="A2174" s="9" t="str">
        <f>Tabla18[[#This Row],[DIA]]&amp;"-"&amp;Tabla18[[#This Row],[NUM]]</f>
        <v>45902-1316</v>
      </c>
      <c r="B2174">
        <v>45902</v>
      </c>
      <c r="C2174" t="s">
        <v>37</v>
      </c>
      <c r="D2174" t="s">
        <v>147</v>
      </c>
      <c r="E2174" t="s">
        <v>181</v>
      </c>
      <c r="F2174">
        <v>1316</v>
      </c>
      <c r="G2174">
        <v>0.50347222222222221</v>
      </c>
      <c r="H2174">
        <v>0.71875</v>
      </c>
      <c r="I2174">
        <v>16</v>
      </c>
      <c r="J2174">
        <v>3</v>
      </c>
      <c r="K2174">
        <v>13</v>
      </c>
      <c r="L2174">
        <v>18.75</v>
      </c>
      <c r="M2174" s="1" t="e">
        <f>VLOOKUP(Tabla18[[#This Row],[COD]],Circuitos[],2,0)</f>
        <v>#N/A</v>
      </c>
    </row>
    <row r="2175" spans="1:13">
      <c r="A2175" s="9" t="str">
        <f>Tabla18[[#This Row],[DIA]]&amp;"-"&amp;Tabla18[[#This Row],[NUM]]</f>
        <v>45902-1305</v>
      </c>
      <c r="B2175">
        <v>45902</v>
      </c>
      <c r="C2175" t="s">
        <v>147</v>
      </c>
      <c r="D2175" t="s">
        <v>33</v>
      </c>
      <c r="E2175" t="s">
        <v>181</v>
      </c>
      <c r="F2175">
        <v>1305</v>
      </c>
      <c r="G2175">
        <v>0.55208333333333337</v>
      </c>
      <c r="H2175">
        <v>0.70833333333333337</v>
      </c>
      <c r="I2175">
        <v>22</v>
      </c>
      <c r="J2175">
        <v>0</v>
      </c>
      <c r="K2175">
        <v>22</v>
      </c>
      <c r="L2175">
        <v>0</v>
      </c>
      <c r="M2175" s="1" t="e">
        <f>VLOOKUP(Tabla18[[#This Row],[COD]],Circuitos[],2,0)</f>
        <v>#N/A</v>
      </c>
    </row>
    <row r="2176" spans="1:13">
      <c r="A2176" s="9" t="str">
        <f>Tabla18[[#This Row],[DIA]]&amp;"-"&amp;Tabla18[[#This Row],[NUM]]</f>
        <v>45902-2020</v>
      </c>
      <c r="B2176">
        <v>45902</v>
      </c>
      <c r="C2176" t="s">
        <v>147</v>
      </c>
      <c r="D2176" t="s">
        <v>180</v>
      </c>
      <c r="E2176" t="s">
        <v>181</v>
      </c>
      <c r="F2176">
        <v>2020</v>
      </c>
      <c r="G2176">
        <v>0.76736111111111116</v>
      </c>
      <c r="H2176">
        <v>0.82986111111111116</v>
      </c>
      <c r="I2176">
        <v>28</v>
      </c>
      <c r="J2176">
        <v>13</v>
      </c>
      <c r="K2176">
        <v>15</v>
      </c>
      <c r="L2176">
        <v>46.428571428571431</v>
      </c>
      <c r="M2176" s="1" t="e">
        <f>VLOOKUP(Tabla18[[#This Row],[COD]],Circuitos[],2,0)</f>
        <v>#N/A</v>
      </c>
    </row>
    <row r="2177" spans="1:13">
      <c r="A2177" s="9" t="str">
        <f>Tabla18[[#This Row],[DIA]]&amp;"-"&amp;Tabla18[[#This Row],[NUM]]</f>
        <v>45902-2022</v>
      </c>
      <c r="B2177">
        <v>45902</v>
      </c>
      <c r="C2177" t="s">
        <v>147</v>
      </c>
      <c r="D2177" t="s">
        <v>180</v>
      </c>
      <c r="E2177" t="s">
        <v>181</v>
      </c>
      <c r="F2177">
        <v>2022</v>
      </c>
      <c r="G2177">
        <v>0.83680555555555558</v>
      </c>
      <c r="H2177">
        <v>0.89930555555555558</v>
      </c>
      <c r="I2177">
        <v>28</v>
      </c>
      <c r="J2177">
        <v>3</v>
      </c>
      <c r="K2177">
        <v>25</v>
      </c>
      <c r="L2177">
        <v>10.714285714285714</v>
      </c>
      <c r="M2177" s="1" t="e">
        <f>VLOOKUP(Tabla18[[#This Row],[COD]],Circuitos[],2,0)</f>
        <v>#N/A</v>
      </c>
    </row>
    <row r="2178" spans="1:13">
      <c r="A2178" s="9" t="str">
        <f>Tabla18[[#This Row],[DIA]]&amp;"-"&amp;Tabla18[[#This Row],[NUM]]</f>
        <v>45902-2026</v>
      </c>
      <c r="B2178">
        <v>45902</v>
      </c>
      <c r="C2178" t="s">
        <v>147</v>
      </c>
      <c r="D2178" t="s">
        <v>180</v>
      </c>
      <c r="E2178" t="s">
        <v>181</v>
      </c>
      <c r="F2178">
        <v>2026</v>
      </c>
      <c r="G2178">
        <v>0.89236111111111116</v>
      </c>
      <c r="H2178">
        <v>0.95486111111111116</v>
      </c>
      <c r="I2178">
        <v>30</v>
      </c>
      <c r="J2178">
        <v>2</v>
      </c>
      <c r="K2178">
        <v>28</v>
      </c>
      <c r="L2178">
        <v>6.666666666666667</v>
      </c>
      <c r="M2178" s="1" t="e">
        <f>VLOOKUP(Tabla18[[#This Row],[COD]],Circuitos[],2,0)</f>
        <v>#N/A</v>
      </c>
    </row>
    <row r="2179" spans="1:13">
      <c r="A2179" s="9" t="str">
        <f>Tabla18[[#This Row],[DIA]]&amp;"-"&amp;Tabla18[[#This Row],[NUM]]</f>
        <v>45902-1855</v>
      </c>
      <c r="B2179">
        <v>45902</v>
      </c>
      <c r="C2179" t="s">
        <v>147</v>
      </c>
      <c r="D2179" t="s">
        <v>36</v>
      </c>
      <c r="E2179" t="s">
        <v>181</v>
      </c>
      <c r="F2179">
        <v>1855</v>
      </c>
      <c r="G2179">
        <v>0.59722222222222221</v>
      </c>
      <c r="H2179">
        <v>0.71180555555555558</v>
      </c>
      <c r="I2179">
        <v>26</v>
      </c>
      <c r="J2179">
        <v>2</v>
      </c>
      <c r="K2179">
        <v>24</v>
      </c>
      <c r="L2179">
        <v>7.6923076923076925</v>
      </c>
      <c r="M2179" s="1" t="e">
        <f>VLOOKUP(Tabla18[[#This Row],[COD]],Circuitos[],2,0)</f>
        <v>#N/A</v>
      </c>
    </row>
    <row r="2180" spans="1:13">
      <c r="A2180" s="9" t="str">
        <f>Tabla18[[#This Row],[DIA]]&amp;"-"&amp;Tabla18[[#This Row],[NUM]]</f>
        <v>45902-1315</v>
      </c>
      <c r="B2180">
        <v>45902</v>
      </c>
      <c r="C2180" t="s">
        <v>147</v>
      </c>
      <c r="D2180" t="s">
        <v>37</v>
      </c>
      <c r="E2180" t="s">
        <v>181</v>
      </c>
      <c r="F2180">
        <v>1315</v>
      </c>
      <c r="G2180">
        <v>0.32291666666666669</v>
      </c>
      <c r="H2180">
        <v>0.46180555555555558</v>
      </c>
      <c r="I2180">
        <v>26</v>
      </c>
      <c r="J2180">
        <v>8</v>
      </c>
      <c r="K2180">
        <v>18</v>
      </c>
      <c r="L2180">
        <v>30.76923076923077</v>
      </c>
      <c r="M2180" s="1" t="e">
        <f>VLOOKUP(Tabla18[[#This Row],[COD]],Circuitos[],2,0)</f>
        <v>#N/A</v>
      </c>
    </row>
    <row r="2181" spans="1:13">
      <c r="A2181" s="9" t="str">
        <f>Tabla18[[#This Row],[DIA]]&amp;"-"&amp;Tabla18[[#This Row],[NUM]]</f>
        <v>45902-1859</v>
      </c>
      <c r="B2181">
        <v>45902</v>
      </c>
      <c r="C2181" t="s">
        <v>147</v>
      </c>
      <c r="D2181" t="s">
        <v>13</v>
      </c>
      <c r="E2181" t="s">
        <v>181</v>
      </c>
      <c r="F2181">
        <v>1859</v>
      </c>
      <c r="G2181">
        <v>0.55208333333333337</v>
      </c>
      <c r="H2181">
        <v>0.70138888888888884</v>
      </c>
      <c r="I2181">
        <v>30</v>
      </c>
      <c r="J2181">
        <v>0</v>
      </c>
      <c r="K2181">
        <v>30</v>
      </c>
      <c r="L2181">
        <v>0</v>
      </c>
      <c r="M2181" s="1" t="e">
        <f>VLOOKUP(Tabla18[[#This Row],[COD]],Circuitos[],2,0)</f>
        <v>#N/A</v>
      </c>
    </row>
    <row r="2182" spans="1:13">
      <c r="A2182" s="9" t="str">
        <f>Tabla18[[#This Row],[DIA]]&amp;"-"&amp;Tabla18[[#This Row],[NUM]]</f>
        <v>45902-1313</v>
      </c>
      <c r="B2182">
        <v>45902</v>
      </c>
      <c r="C2182" t="s">
        <v>147</v>
      </c>
      <c r="D2182" t="s">
        <v>22</v>
      </c>
      <c r="E2182" t="s">
        <v>181</v>
      </c>
      <c r="F2182">
        <v>1313</v>
      </c>
      <c r="G2182">
        <v>0.59375</v>
      </c>
      <c r="H2182">
        <v>0.72569444444444442</v>
      </c>
      <c r="I2182">
        <v>22</v>
      </c>
      <c r="J2182">
        <v>4</v>
      </c>
      <c r="K2182">
        <v>18</v>
      </c>
      <c r="L2182">
        <v>18.181818181818183</v>
      </c>
      <c r="M2182" s="1" t="e">
        <f>VLOOKUP(Tabla18[[#This Row],[COD]],Circuitos[],2,0)</f>
        <v>#N/A</v>
      </c>
    </row>
    <row r="2183" spans="1:13">
      <c r="A2183" s="9" t="str">
        <f>Tabla18[[#This Row],[DIA]]&amp;"-"&amp;Tabla18[[#This Row],[NUM]]</f>
        <v>45902-935</v>
      </c>
      <c r="B2183">
        <v>45902</v>
      </c>
      <c r="C2183" t="s">
        <v>13</v>
      </c>
      <c r="D2183" t="s">
        <v>209</v>
      </c>
      <c r="E2183" t="s">
        <v>250</v>
      </c>
      <c r="F2183">
        <v>935</v>
      </c>
      <c r="G2183">
        <v>0.5</v>
      </c>
      <c r="H2183">
        <v>0.61805555555555558</v>
      </c>
      <c r="I2183">
        <v>45</v>
      </c>
      <c r="J2183">
        <v>0</v>
      </c>
      <c r="K2183">
        <v>45</v>
      </c>
      <c r="L2183">
        <v>0</v>
      </c>
      <c r="M2183" s="1" t="e">
        <f>VLOOKUP(Tabla18[[#This Row],[COD]],Circuitos[],2,0)</f>
        <v>#N/A</v>
      </c>
    </row>
    <row r="2184" spans="1:13">
      <c r="A2184" s="9" t="str">
        <f>Tabla18[[#This Row],[DIA]]&amp;"-"&amp;Tabla18[[#This Row],[NUM]]</f>
        <v>45902-1858</v>
      </c>
      <c r="B2184">
        <v>45902</v>
      </c>
      <c r="C2184" t="s">
        <v>13</v>
      </c>
      <c r="D2184" t="s">
        <v>147</v>
      </c>
      <c r="E2184" t="s">
        <v>181</v>
      </c>
      <c r="F2184">
        <v>1858</v>
      </c>
      <c r="G2184">
        <v>0.5</v>
      </c>
      <c r="H2184">
        <v>0.71527777777777779</v>
      </c>
      <c r="I2184">
        <v>30</v>
      </c>
      <c r="J2184">
        <v>2</v>
      </c>
      <c r="K2184">
        <v>28</v>
      </c>
      <c r="L2184">
        <v>6.666666666666667</v>
      </c>
      <c r="M2184" s="1" t="e">
        <f>VLOOKUP(Tabla18[[#This Row],[COD]],Circuitos[],2,0)</f>
        <v>#N/A</v>
      </c>
    </row>
    <row r="2185" spans="1:13">
      <c r="A2185" s="9" t="str">
        <f>Tabla18[[#This Row],[DIA]]&amp;"-"&amp;Tabla18[[#This Row],[NUM]]</f>
        <v>45902-416</v>
      </c>
      <c r="B2185">
        <v>45902</v>
      </c>
      <c r="C2185" t="s">
        <v>13</v>
      </c>
      <c r="D2185" t="s">
        <v>358</v>
      </c>
      <c r="E2185" t="s">
        <v>528</v>
      </c>
      <c r="F2185">
        <v>416</v>
      </c>
      <c r="G2185">
        <v>0.51736111111111116</v>
      </c>
      <c r="H2185">
        <v>0.71875</v>
      </c>
      <c r="I2185">
        <v>35</v>
      </c>
      <c r="J2185">
        <v>33</v>
      </c>
      <c r="K2185">
        <v>2</v>
      </c>
      <c r="L2185">
        <v>94.285714285714292</v>
      </c>
      <c r="M2185" s="1" t="e">
        <f>VLOOKUP(Tabla18[[#This Row],[COD]],Circuitos[],2,0)</f>
        <v>#N/A</v>
      </c>
    </row>
    <row r="2186" spans="1:13">
      <c r="A2186" s="9" t="str">
        <f>Tabla18[[#This Row],[DIA]]&amp;"-"&amp;Tabla18[[#This Row],[NUM]]</f>
        <v>45902-686</v>
      </c>
      <c r="B2186">
        <v>45902</v>
      </c>
      <c r="C2186" t="s">
        <v>13</v>
      </c>
      <c r="D2186" t="s">
        <v>291</v>
      </c>
      <c r="E2186" t="s">
        <v>292</v>
      </c>
      <c r="F2186">
        <v>686</v>
      </c>
      <c r="G2186">
        <v>0.4513888888888889</v>
      </c>
      <c r="H2186">
        <v>0.65625</v>
      </c>
      <c r="I2186">
        <v>46</v>
      </c>
      <c r="J2186">
        <v>0</v>
      </c>
      <c r="K2186">
        <v>46</v>
      </c>
      <c r="L2186">
        <v>0</v>
      </c>
      <c r="M2186" s="1" t="e">
        <f>VLOOKUP(Tabla18[[#This Row],[COD]],Circuitos[],2,0)</f>
        <v>#N/A</v>
      </c>
    </row>
    <row r="2187" spans="1:13">
      <c r="A2187" s="9" t="str">
        <f>Tabla18[[#This Row],[DIA]]&amp;"-"&amp;Tabla18[[#This Row],[NUM]]</f>
        <v>45902-941</v>
      </c>
      <c r="B2187">
        <v>45902</v>
      </c>
      <c r="C2187" t="s">
        <v>13</v>
      </c>
      <c r="D2187" t="s">
        <v>254</v>
      </c>
      <c r="E2187" t="s">
        <v>250</v>
      </c>
      <c r="F2187">
        <v>941</v>
      </c>
      <c r="G2187">
        <v>0.66666666666666663</v>
      </c>
      <c r="H2187">
        <v>0.78125</v>
      </c>
      <c r="I2187">
        <v>45</v>
      </c>
      <c r="J2187">
        <v>4</v>
      </c>
      <c r="K2187">
        <v>41</v>
      </c>
      <c r="L2187">
        <v>8.8888888888888893</v>
      </c>
      <c r="M2187" s="1" t="e">
        <f>VLOOKUP(Tabla18[[#This Row],[COD]],Circuitos[],2,0)</f>
        <v>#N/A</v>
      </c>
    </row>
    <row r="2188" spans="1:13">
      <c r="A2188" s="9" t="str">
        <f>Tabla18[[#This Row],[DIA]]&amp;"-"&amp;Tabla18[[#This Row],[NUM]]</f>
        <v>45902-415</v>
      </c>
      <c r="B2188">
        <v>45902</v>
      </c>
      <c r="C2188" t="s">
        <v>358</v>
      </c>
      <c r="D2188" t="s">
        <v>13</v>
      </c>
      <c r="E2188" t="s">
        <v>528</v>
      </c>
      <c r="F2188">
        <v>415</v>
      </c>
      <c r="G2188">
        <v>0.34722222222222221</v>
      </c>
      <c r="H2188">
        <v>0.47569444444444442</v>
      </c>
      <c r="I2188">
        <v>35</v>
      </c>
      <c r="J2188">
        <v>0</v>
      </c>
      <c r="K2188">
        <v>35</v>
      </c>
      <c r="L2188">
        <v>0</v>
      </c>
      <c r="M2188" s="1" t="e">
        <f>VLOOKUP(Tabla18[[#This Row],[COD]],Circuitos[],2,0)</f>
        <v>#N/A</v>
      </c>
    </row>
    <row r="2189" spans="1:13">
      <c r="A2189" s="9" t="str">
        <f>Tabla18[[#This Row],[DIA]]&amp;"-"&amp;Tabla18[[#This Row],[NUM]]</f>
        <v>45902-812</v>
      </c>
      <c r="B2189">
        <v>45902</v>
      </c>
      <c r="C2189" t="s">
        <v>236</v>
      </c>
      <c r="D2189" t="s">
        <v>13</v>
      </c>
      <c r="E2189" t="s">
        <v>250</v>
      </c>
      <c r="F2189">
        <v>812</v>
      </c>
      <c r="G2189">
        <v>0.81944444444444442</v>
      </c>
      <c r="H2189">
        <v>0.95138888888888884</v>
      </c>
      <c r="I2189">
        <v>30</v>
      </c>
      <c r="J2189">
        <v>0</v>
      </c>
      <c r="K2189">
        <v>30</v>
      </c>
      <c r="L2189">
        <v>0</v>
      </c>
      <c r="M2189" s="1" t="e">
        <f>VLOOKUP(Tabla18[[#This Row],[COD]],Circuitos[],2,0)</f>
        <v>#N/A</v>
      </c>
    </row>
    <row r="2190" spans="1:13">
      <c r="A2190" s="9" t="str">
        <f>Tabla18[[#This Row],[DIA]]&amp;"-"&amp;Tabla18[[#This Row],[NUM]]</f>
        <v>45902-768</v>
      </c>
      <c r="B2190">
        <v>45902</v>
      </c>
      <c r="C2190" t="s">
        <v>236</v>
      </c>
      <c r="D2190" t="s">
        <v>13</v>
      </c>
      <c r="E2190" t="s">
        <v>278</v>
      </c>
      <c r="F2190">
        <v>768</v>
      </c>
      <c r="G2190">
        <v>0.94791666666666663</v>
      </c>
      <c r="H2190">
        <v>7.2916666666666671E-2</v>
      </c>
      <c r="I2190">
        <v>45</v>
      </c>
      <c r="J2190">
        <v>0</v>
      </c>
      <c r="K2190">
        <v>45</v>
      </c>
      <c r="L2190">
        <v>0</v>
      </c>
      <c r="M2190" s="1" t="e">
        <f>VLOOKUP(Tabla18[[#This Row],[COD]],Circuitos[],2,0)</f>
        <v>#N/A</v>
      </c>
    </row>
    <row r="2191" spans="1:13">
      <c r="A2191" s="9" t="str">
        <f>Tabla18[[#This Row],[DIA]]&amp;"-"&amp;Tabla18[[#This Row],[NUM]]</f>
        <v>45902-1302</v>
      </c>
      <c r="B2191">
        <v>45902</v>
      </c>
      <c r="C2191" t="s">
        <v>22</v>
      </c>
      <c r="D2191" t="s">
        <v>147</v>
      </c>
      <c r="E2191" t="s">
        <v>181</v>
      </c>
      <c r="F2191">
        <v>1302</v>
      </c>
      <c r="G2191">
        <v>0.50347222222222221</v>
      </c>
      <c r="H2191">
        <v>0.70486111111111116</v>
      </c>
      <c r="I2191">
        <v>12</v>
      </c>
      <c r="J2191">
        <v>0</v>
      </c>
      <c r="K2191">
        <v>12</v>
      </c>
      <c r="L2191">
        <v>0</v>
      </c>
      <c r="M2191" s="1" t="e">
        <f>VLOOKUP(Tabla18[[#This Row],[COD]],Circuitos[],2,0)</f>
        <v>#N/A</v>
      </c>
    </row>
    <row r="2192" spans="1:13">
      <c r="A2192" s="9" t="str">
        <f>Tabla18[[#This Row],[DIA]]&amp;"-"&amp;Tabla18[[#This Row],[NUM]]</f>
        <v>45902-940</v>
      </c>
      <c r="B2192">
        <v>45902</v>
      </c>
      <c r="C2192" t="s">
        <v>254</v>
      </c>
      <c r="D2192" t="s">
        <v>13</v>
      </c>
      <c r="E2192" t="s">
        <v>250</v>
      </c>
      <c r="F2192">
        <v>940</v>
      </c>
      <c r="G2192">
        <v>0.45833333333333331</v>
      </c>
      <c r="H2192">
        <v>0.57986111111111116</v>
      </c>
      <c r="I2192">
        <v>45</v>
      </c>
      <c r="J2192">
        <v>0</v>
      </c>
      <c r="K2192">
        <v>45</v>
      </c>
      <c r="L2192">
        <v>0</v>
      </c>
      <c r="M2192" s="1" t="e">
        <f>VLOOKUP(Tabla18[[#This Row],[COD]],Circuitos[],2,0)</f>
        <v>#N/A</v>
      </c>
    </row>
    <row r="2193" spans="1:13">
      <c r="A2193" s="9" t="str">
        <f>Tabla18[[#This Row],[DIA]]&amp;"-"&amp;Tabla18[[#This Row],[NUM]]</f>
        <v>45902-766</v>
      </c>
      <c r="B2193">
        <v>45902</v>
      </c>
      <c r="C2193" t="s">
        <v>24</v>
      </c>
      <c r="D2193" t="s">
        <v>232</v>
      </c>
      <c r="E2193" t="s">
        <v>278</v>
      </c>
      <c r="F2193">
        <v>766</v>
      </c>
      <c r="G2193">
        <v>0.63888888888888884</v>
      </c>
      <c r="H2193">
        <v>0.75347222222222221</v>
      </c>
      <c r="I2193">
        <v>45</v>
      </c>
      <c r="J2193">
        <v>16</v>
      </c>
      <c r="K2193">
        <v>29</v>
      </c>
      <c r="L2193">
        <v>35.555555555555557</v>
      </c>
      <c r="M2193" s="1" t="str">
        <f>VLOOKUP(Tabla18[[#This Row],[COD]],Circuitos[],2,0)</f>
        <v>Sicilia Mágica "II"</v>
      </c>
    </row>
    <row r="2194" spans="1:13">
      <c r="A2194" s="9" t="str">
        <f>Tabla18[[#This Row],[DIA]]&amp;"-"&amp;Tabla18[[#This Row],[NUM]]</f>
        <v>45903-2333</v>
      </c>
      <c r="B2194">
        <v>45903</v>
      </c>
      <c r="C2194" t="s">
        <v>185</v>
      </c>
      <c r="D2194" t="s">
        <v>147</v>
      </c>
      <c r="E2194" t="s">
        <v>181</v>
      </c>
      <c r="F2194">
        <v>2333</v>
      </c>
      <c r="G2194">
        <v>0.79513888888888884</v>
      </c>
      <c r="H2194">
        <v>0.85763888888888884</v>
      </c>
      <c r="I2194">
        <v>40</v>
      </c>
      <c r="J2194">
        <v>0</v>
      </c>
      <c r="K2194">
        <v>40</v>
      </c>
      <c r="L2194">
        <v>0</v>
      </c>
      <c r="M2194" s="1" t="e">
        <f>VLOOKUP(Tabla18[[#This Row],[COD]],Circuitos[],2,0)</f>
        <v>#N/A</v>
      </c>
    </row>
    <row r="2195" spans="1:13">
      <c r="A2195" s="9" t="str">
        <f>Tabla18[[#This Row],[DIA]]&amp;"-"&amp;Tabla18[[#This Row],[NUM]]</f>
        <v>45903-8055</v>
      </c>
      <c r="B2195">
        <v>45903</v>
      </c>
      <c r="C2195" t="s">
        <v>175</v>
      </c>
      <c r="D2195" t="s">
        <v>173</v>
      </c>
      <c r="E2195" t="s">
        <v>257</v>
      </c>
      <c r="F2195">
        <v>8055</v>
      </c>
      <c r="G2195">
        <v>0.5625</v>
      </c>
      <c r="H2195">
        <v>0.61458333333333337</v>
      </c>
      <c r="I2195">
        <v>20</v>
      </c>
      <c r="J2195">
        <v>0</v>
      </c>
      <c r="K2195">
        <v>20</v>
      </c>
      <c r="L2195">
        <v>0</v>
      </c>
      <c r="M2195" s="1" t="e">
        <f>VLOOKUP(Tabla18[[#This Row],[COD]],Circuitos[],2,0)</f>
        <v>#N/A</v>
      </c>
    </row>
    <row r="2196" spans="1:13">
      <c r="A2196" s="9" t="str">
        <f>Tabla18[[#This Row],[DIA]]&amp;"-"&amp;Tabla18[[#This Row],[NUM]]</f>
        <v>45903-710</v>
      </c>
      <c r="B2196">
        <v>45903</v>
      </c>
      <c r="C2196" t="s">
        <v>13</v>
      </c>
      <c r="D2196" t="s">
        <v>153</v>
      </c>
      <c r="E2196" t="s">
        <v>498</v>
      </c>
      <c r="F2196">
        <v>710</v>
      </c>
      <c r="G2196">
        <v>0.46180555555555558</v>
      </c>
      <c r="H2196">
        <v>0.24652777777777779</v>
      </c>
      <c r="I2196">
        <v>27</v>
      </c>
      <c r="J2196">
        <v>26</v>
      </c>
      <c r="K2196">
        <v>1</v>
      </c>
      <c r="L2196">
        <v>96.296296296296291</v>
      </c>
      <c r="M2196" s="1" t="e">
        <f>VLOOKUP(Tabla18[[#This Row],[COD]],Circuitos[],2,0)</f>
        <v>#N/A</v>
      </c>
    </row>
    <row r="2197" spans="1:13">
      <c r="A2197" s="9" t="str">
        <f>Tabla18[[#This Row],[DIA]]&amp;"-"&amp;Tabla18[[#This Row],[NUM]]</f>
        <v>45904-1831</v>
      </c>
      <c r="B2197">
        <v>45904</v>
      </c>
      <c r="C2197" t="s">
        <v>37</v>
      </c>
      <c r="D2197" t="s">
        <v>196</v>
      </c>
      <c r="E2197" t="s">
        <v>193</v>
      </c>
      <c r="F2197">
        <v>1831</v>
      </c>
      <c r="G2197">
        <v>0.30208333333333331</v>
      </c>
      <c r="H2197">
        <v>0.3923611111111111</v>
      </c>
      <c r="I2197">
        <v>12</v>
      </c>
      <c r="J2197">
        <v>0</v>
      </c>
      <c r="K2197">
        <v>12</v>
      </c>
      <c r="L2197">
        <v>0</v>
      </c>
      <c r="M2197" s="1" t="e">
        <f>VLOOKUP(Tabla18[[#This Row],[COD]],Circuitos[],2,0)</f>
        <v>#N/A</v>
      </c>
    </row>
    <row r="2198" spans="1:13">
      <c r="A2198" s="9" t="str">
        <f>Tabla18[[#This Row],[DIA]]&amp;"-"&amp;Tabla18[[#This Row],[NUM]]</f>
        <v>45904-104</v>
      </c>
      <c r="B2198">
        <v>45904</v>
      </c>
      <c r="C2198" t="s">
        <v>13</v>
      </c>
      <c r="D2198" t="s">
        <v>111</v>
      </c>
      <c r="E2198" t="s">
        <v>265</v>
      </c>
      <c r="F2198">
        <v>104</v>
      </c>
      <c r="G2198">
        <v>0.90625</v>
      </c>
      <c r="H2198">
        <v>0.27430555555555558</v>
      </c>
      <c r="I2198">
        <v>27</v>
      </c>
      <c r="J2198">
        <v>8</v>
      </c>
      <c r="K2198">
        <v>19</v>
      </c>
      <c r="L2198">
        <v>29.62962962962963</v>
      </c>
      <c r="M2198" s="1" t="e">
        <f>VLOOKUP(Tabla18[[#This Row],[COD]],Circuitos[],2,0)</f>
        <v>#N/A</v>
      </c>
    </row>
    <row r="2199" spans="1:13">
      <c r="A2199" s="9" t="str">
        <f>Tabla18[[#This Row],[DIA]]&amp;"-"&amp;Tabla18[[#This Row],[NUM]]</f>
        <v>45904-1241</v>
      </c>
      <c r="B2199">
        <v>45904</v>
      </c>
      <c r="C2199" t="s">
        <v>13</v>
      </c>
      <c r="D2199" t="s">
        <v>544</v>
      </c>
      <c r="E2199" t="s">
        <v>250</v>
      </c>
      <c r="F2199">
        <v>1241</v>
      </c>
      <c r="G2199">
        <v>0.66666666666666663</v>
      </c>
      <c r="H2199">
        <v>0.76388888888888884</v>
      </c>
      <c r="I2199">
        <v>50</v>
      </c>
      <c r="J2199">
        <v>0</v>
      </c>
      <c r="K2199">
        <v>50</v>
      </c>
      <c r="L2199">
        <v>0</v>
      </c>
      <c r="M2199" s="1" t="e">
        <f>VLOOKUP(Tabla18[[#This Row],[COD]],Circuitos[],2,0)</f>
        <v>#N/A</v>
      </c>
    </row>
    <row r="2200" spans="1:13">
      <c r="A2200" s="9" t="str">
        <f>Tabla18[[#This Row],[DIA]]&amp;"-"&amp;Tabla18[[#This Row],[NUM]]</f>
        <v>45904-689</v>
      </c>
      <c r="B2200">
        <v>45904</v>
      </c>
      <c r="C2200" t="s">
        <v>13</v>
      </c>
      <c r="D2200" t="s">
        <v>545</v>
      </c>
      <c r="E2200" t="s">
        <v>250</v>
      </c>
      <c r="F2200">
        <v>689</v>
      </c>
      <c r="G2200">
        <v>0.71527777777777779</v>
      </c>
      <c r="H2200">
        <v>0.81597222222222221</v>
      </c>
      <c r="I2200">
        <v>45</v>
      </c>
      <c r="J2200">
        <v>8</v>
      </c>
      <c r="K2200">
        <v>37</v>
      </c>
      <c r="L2200">
        <v>17.777777777777779</v>
      </c>
      <c r="M2200" s="1" t="e">
        <f>VLOOKUP(Tabla18[[#This Row],[COD]],Circuitos[],2,0)</f>
        <v>#N/A</v>
      </c>
    </row>
    <row r="2201" spans="1:13">
      <c r="A2201" s="9" t="str">
        <f>Tabla18[[#This Row],[DIA]]&amp;"-"&amp;Tabla18[[#This Row],[NUM]]</f>
        <v>45904-1517</v>
      </c>
      <c r="B2201">
        <v>45904</v>
      </c>
      <c r="C2201" t="s">
        <v>13</v>
      </c>
      <c r="D2201" t="s">
        <v>196</v>
      </c>
      <c r="E2201" t="s">
        <v>475</v>
      </c>
      <c r="F2201">
        <v>1517</v>
      </c>
      <c r="G2201">
        <v>0.625</v>
      </c>
      <c r="H2201">
        <v>0.73263888888888884</v>
      </c>
      <c r="I2201">
        <v>40</v>
      </c>
      <c r="J2201">
        <v>6</v>
      </c>
      <c r="K2201">
        <v>34</v>
      </c>
      <c r="L2201">
        <v>15</v>
      </c>
      <c r="M2201" s="1" t="e">
        <f>VLOOKUP(Tabla18[[#This Row],[COD]],Circuitos[],2,0)</f>
        <v>#N/A</v>
      </c>
    </row>
    <row r="2202" spans="1:13">
      <c r="A2202" s="9" t="str">
        <f>Tabla18[[#This Row],[DIA]]&amp;"-"&amp;Tabla18[[#This Row],[NUM]]</f>
        <v>45904-5129</v>
      </c>
      <c r="B2202">
        <v>45904</v>
      </c>
      <c r="C2202" t="s">
        <v>153</v>
      </c>
      <c r="D2202" t="s">
        <v>503</v>
      </c>
      <c r="E2202" t="s">
        <v>498</v>
      </c>
      <c r="F2202">
        <v>5129</v>
      </c>
      <c r="G2202">
        <v>0.37847222222222221</v>
      </c>
      <c r="H2202">
        <v>0.47222222222222221</v>
      </c>
      <c r="I2202">
        <v>27</v>
      </c>
      <c r="J2202">
        <v>26</v>
      </c>
      <c r="K2202">
        <v>1</v>
      </c>
      <c r="L2202">
        <v>96.296296296296291</v>
      </c>
      <c r="M2202" s="1" t="str">
        <f>VLOOKUP(Tabla18[[#This Row],[COD]],Circuitos[],2,0)</f>
        <v>Lo Mejor de China</v>
      </c>
    </row>
    <row r="2203" spans="1:13">
      <c r="A2203" s="9" t="str">
        <f>Tabla18[[#This Row],[DIA]]&amp;"-"&amp;Tabla18[[#This Row],[NUM]]</f>
        <v>45905-1012</v>
      </c>
      <c r="B2203">
        <v>45905</v>
      </c>
      <c r="C2203" t="s">
        <v>562</v>
      </c>
      <c r="D2203" t="s">
        <v>173</v>
      </c>
      <c r="E2203" t="s">
        <v>174</v>
      </c>
      <c r="F2203">
        <v>1012</v>
      </c>
      <c r="G2203">
        <v>0.46875</v>
      </c>
      <c r="H2203">
        <v>0.54166666666666663</v>
      </c>
      <c r="I2203">
        <v>88</v>
      </c>
      <c r="J2203">
        <v>28</v>
      </c>
      <c r="K2203">
        <v>60</v>
      </c>
      <c r="L2203">
        <v>31.818181818181817</v>
      </c>
      <c r="M2203" s="1" t="e">
        <f>VLOOKUP(Tabla18[[#This Row],[COD]],Circuitos[],2,0)</f>
        <v>#N/A</v>
      </c>
    </row>
    <row r="2204" spans="1:13">
      <c r="A2204" s="9" t="str">
        <f>Tabla18[[#This Row],[DIA]]&amp;"-"&amp;Tabla18[[#This Row],[NUM]]</f>
        <v>45905-2333</v>
      </c>
      <c r="B2204">
        <v>45905</v>
      </c>
      <c r="C2204" t="s">
        <v>185</v>
      </c>
      <c r="D2204" t="s">
        <v>147</v>
      </c>
      <c r="E2204" t="s">
        <v>181</v>
      </c>
      <c r="F2204">
        <v>2333</v>
      </c>
      <c r="G2204">
        <v>0.79513888888888884</v>
      </c>
      <c r="H2204">
        <v>0.85763888888888884</v>
      </c>
      <c r="I2204">
        <v>40</v>
      </c>
      <c r="J2204">
        <v>7</v>
      </c>
      <c r="K2204">
        <v>33</v>
      </c>
      <c r="L2204">
        <v>17.5</v>
      </c>
      <c r="M2204" s="1" t="e">
        <f>VLOOKUP(Tabla18[[#This Row],[COD]],Circuitos[],2,0)</f>
        <v>#N/A</v>
      </c>
    </row>
    <row r="2205" spans="1:13">
      <c r="A2205" s="9" t="str">
        <f>Tabla18[[#This Row],[DIA]]&amp;"-"&amp;Tabla18[[#This Row],[NUM]]</f>
        <v>45905-920</v>
      </c>
      <c r="B2205">
        <v>45905</v>
      </c>
      <c r="C2205" t="s">
        <v>185</v>
      </c>
      <c r="D2205" t="s">
        <v>13</v>
      </c>
      <c r="E2205" t="s">
        <v>186</v>
      </c>
      <c r="F2205">
        <v>920</v>
      </c>
      <c r="G2205">
        <v>0.63888888888888884</v>
      </c>
      <c r="H2205">
        <v>0.78125</v>
      </c>
      <c r="I2205">
        <v>30</v>
      </c>
      <c r="J2205">
        <v>0</v>
      </c>
      <c r="K2205">
        <v>30</v>
      </c>
      <c r="L2205">
        <v>0</v>
      </c>
      <c r="M2205" s="1" t="e">
        <f>VLOOKUP(Tabla18[[#This Row],[COD]],Circuitos[],2,0)</f>
        <v>#N/A</v>
      </c>
    </row>
    <row r="2206" spans="1:13">
      <c r="A2206" s="9" t="str">
        <f>Tabla18[[#This Row],[DIA]]&amp;"-"&amp;Tabla18[[#This Row],[NUM]]</f>
        <v>45905-1011</v>
      </c>
      <c r="B2206">
        <v>45905</v>
      </c>
      <c r="C2206" t="s">
        <v>175</v>
      </c>
      <c r="D2206" t="s">
        <v>562</v>
      </c>
      <c r="E2206" t="s">
        <v>174</v>
      </c>
      <c r="F2206">
        <v>1011</v>
      </c>
      <c r="G2206">
        <v>0.33333333333333331</v>
      </c>
      <c r="H2206">
        <v>0.36458333333333331</v>
      </c>
      <c r="I2206">
        <v>88</v>
      </c>
      <c r="J2206">
        <v>28</v>
      </c>
      <c r="K2206">
        <v>60</v>
      </c>
      <c r="L2206">
        <v>31.818181818181817</v>
      </c>
      <c r="M2206" s="1" t="e">
        <f>VLOOKUP(Tabla18[[#This Row],[COD]],Circuitos[],2,0)</f>
        <v>#N/A</v>
      </c>
    </row>
    <row r="2207" spans="1:13">
      <c r="A2207" s="9" t="str">
        <f>Tabla18[[#This Row],[DIA]]&amp;"-"&amp;Tabla18[[#This Row],[NUM]]</f>
        <v>45905-8059</v>
      </c>
      <c r="B2207">
        <v>45905</v>
      </c>
      <c r="C2207" t="s">
        <v>175</v>
      </c>
      <c r="D2207" t="s">
        <v>173</v>
      </c>
      <c r="E2207" t="s">
        <v>257</v>
      </c>
      <c r="F2207">
        <v>8059</v>
      </c>
      <c r="G2207">
        <v>0.60416666666666663</v>
      </c>
      <c r="H2207">
        <v>0.65625</v>
      </c>
      <c r="I2207">
        <v>10</v>
      </c>
      <c r="J2207">
        <v>0</v>
      </c>
      <c r="K2207">
        <v>10</v>
      </c>
      <c r="L2207">
        <v>0</v>
      </c>
      <c r="M2207" s="1" t="e">
        <f>VLOOKUP(Tabla18[[#This Row],[COD]],Circuitos[],2,0)</f>
        <v>#N/A</v>
      </c>
    </row>
    <row r="2208" spans="1:13">
      <c r="A2208" s="9" t="str">
        <f>Tabla18[[#This Row],[DIA]]&amp;"-"&amp;Tabla18[[#This Row],[NUM]]</f>
        <v>45905-5033</v>
      </c>
      <c r="B2208">
        <v>45905</v>
      </c>
      <c r="C2208" t="s">
        <v>175</v>
      </c>
      <c r="D2208" t="s">
        <v>173</v>
      </c>
      <c r="E2208" t="s">
        <v>174</v>
      </c>
      <c r="F2208">
        <v>5033</v>
      </c>
      <c r="G2208">
        <v>0.83333333333333337</v>
      </c>
      <c r="H2208">
        <v>0.89583333333333337</v>
      </c>
      <c r="I2208">
        <v>21</v>
      </c>
      <c r="J2208">
        <v>21</v>
      </c>
      <c r="K2208">
        <v>0</v>
      </c>
      <c r="L2208">
        <v>100</v>
      </c>
      <c r="M2208" s="1" t="e">
        <f>VLOOKUP(Tabla18[[#This Row],[COD]],Circuitos[],2,0)</f>
        <v>#N/A</v>
      </c>
    </row>
    <row r="2209" spans="1:13">
      <c r="A2209" s="9" t="str">
        <f>Tabla18[[#This Row],[DIA]]&amp;"-"&amp;Tabla18[[#This Row],[NUM]]</f>
        <v>45905-5003</v>
      </c>
      <c r="B2209">
        <v>45905</v>
      </c>
      <c r="C2209" t="s">
        <v>175</v>
      </c>
      <c r="D2209" t="s">
        <v>173</v>
      </c>
      <c r="E2209" t="s">
        <v>174</v>
      </c>
      <c r="F2209">
        <v>5003</v>
      </c>
      <c r="G2209">
        <v>0.83333333333333337</v>
      </c>
      <c r="H2209">
        <v>0.89583333333333337</v>
      </c>
      <c r="I2209">
        <v>10</v>
      </c>
      <c r="J2209">
        <v>0</v>
      </c>
      <c r="K2209">
        <v>10</v>
      </c>
      <c r="L2209">
        <v>0</v>
      </c>
      <c r="M2209" s="1" t="e">
        <f>VLOOKUP(Tabla18[[#This Row],[COD]],Circuitos[],2,0)</f>
        <v>#N/A</v>
      </c>
    </row>
    <row r="2210" spans="1:13">
      <c r="A2210" s="9" t="str">
        <f>Tabla18[[#This Row],[DIA]]&amp;"-"&amp;Tabla18[[#This Row],[NUM]]</f>
        <v>45905-390</v>
      </c>
      <c r="B2210">
        <v>45905</v>
      </c>
      <c r="C2210" t="s">
        <v>111</v>
      </c>
      <c r="D2210" t="s">
        <v>560</v>
      </c>
      <c r="E2210" t="s">
        <v>265</v>
      </c>
      <c r="F2210">
        <v>390</v>
      </c>
      <c r="G2210">
        <v>0.38541666666666669</v>
      </c>
      <c r="H2210">
        <v>0.64236111111111116</v>
      </c>
      <c r="I2210">
        <v>27</v>
      </c>
      <c r="J2210">
        <v>8</v>
      </c>
      <c r="K2210">
        <v>19</v>
      </c>
      <c r="L2210">
        <v>29.62962962962963</v>
      </c>
      <c r="M2210" s="1" t="str">
        <f>VLOOKUP(Tabla18[[#This Row],[COD]],Circuitos[],2,0)</f>
        <v>Lo Mejor de Sri Lanka</v>
      </c>
    </row>
    <row r="2211" spans="1:13">
      <c r="A2211" s="9" t="str">
        <f>Tabla18[[#This Row],[DIA]]&amp;"-"&amp;Tabla18[[#This Row],[NUM]]</f>
        <v>45905-328</v>
      </c>
      <c r="B2211">
        <v>45905</v>
      </c>
      <c r="C2211" t="s">
        <v>111</v>
      </c>
      <c r="D2211" t="s">
        <v>264</v>
      </c>
      <c r="E2211" t="s">
        <v>265</v>
      </c>
      <c r="F2211">
        <v>328</v>
      </c>
      <c r="G2211">
        <v>0.87847222222222221</v>
      </c>
      <c r="H2211">
        <v>9.0277777777777776E-2</v>
      </c>
      <c r="I2211">
        <v>27</v>
      </c>
      <c r="J2211">
        <v>0</v>
      </c>
      <c r="K2211">
        <v>27</v>
      </c>
      <c r="L2211">
        <v>0</v>
      </c>
      <c r="M2211" s="1" t="str">
        <f>VLOOKUP(Tabla18[[#This Row],[COD]],Circuitos[],2,0)</f>
        <v>Lo Mejor de la India del Norte y Benarés</v>
      </c>
    </row>
    <row r="2212" spans="1:13">
      <c r="A2212" s="9" t="str">
        <f>Tabla18[[#This Row],[DIA]]&amp;"-"&amp;Tabla18[[#This Row],[NUM]]</f>
        <v>45905-921</v>
      </c>
      <c r="B2212">
        <v>45905</v>
      </c>
      <c r="C2212" t="s">
        <v>13</v>
      </c>
      <c r="D2212" t="s">
        <v>185</v>
      </c>
      <c r="E2212" t="s">
        <v>186</v>
      </c>
      <c r="F2212">
        <v>921</v>
      </c>
      <c r="G2212">
        <v>0.81597222222222221</v>
      </c>
      <c r="H2212">
        <v>2.0833333333333332E-2</v>
      </c>
      <c r="I2212">
        <v>60</v>
      </c>
      <c r="J2212">
        <v>30</v>
      </c>
      <c r="K2212">
        <v>30</v>
      </c>
      <c r="L2212">
        <v>50</v>
      </c>
      <c r="M2212" s="1" t="e">
        <f>VLOOKUP(Tabla18[[#This Row],[COD]],Circuitos[],2,0)</f>
        <v>#N/A</v>
      </c>
    </row>
    <row r="2213" spans="1:13">
      <c r="A2213" s="9" t="str">
        <f>Tabla18[[#This Row],[DIA]]&amp;"-"&amp;Tabla18[[#This Row],[NUM]]</f>
        <v>45905-102</v>
      </c>
      <c r="B2213">
        <v>45905</v>
      </c>
      <c r="C2213" t="s">
        <v>13</v>
      </c>
      <c r="D2213" t="s">
        <v>111</v>
      </c>
      <c r="E2213" t="s">
        <v>265</v>
      </c>
      <c r="F2213">
        <v>102</v>
      </c>
      <c r="G2213">
        <v>0.44097222222222221</v>
      </c>
      <c r="H2213">
        <v>0.80902777777777779</v>
      </c>
      <c r="I2213">
        <v>27</v>
      </c>
      <c r="J2213">
        <v>0</v>
      </c>
      <c r="K2213">
        <v>27</v>
      </c>
      <c r="L2213">
        <v>0</v>
      </c>
      <c r="M2213" s="1" t="e">
        <f>VLOOKUP(Tabla18[[#This Row],[COD]],Circuitos[],2,0)</f>
        <v>#N/A</v>
      </c>
    </row>
    <row r="2214" spans="1:13">
      <c r="A2214" s="9" t="str">
        <f>Tabla18[[#This Row],[DIA]]&amp;"-"&amp;Tabla18[[#This Row],[NUM]]</f>
        <v>45905-1113</v>
      </c>
      <c r="B2214">
        <v>45905</v>
      </c>
      <c r="C2214" t="s">
        <v>13</v>
      </c>
      <c r="D2214" t="s">
        <v>192</v>
      </c>
      <c r="E2214" t="s">
        <v>193</v>
      </c>
      <c r="F2214">
        <v>1113</v>
      </c>
      <c r="G2214">
        <v>0.54513888888888884</v>
      </c>
      <c r="H2214">
        <v>0.65277777777777779</v>
      </c>
      <c r="I2214">
        <v>40</v>
      </c>
      <c r="J2214">
        <v>0</v>
      </c>
      <c r="K2214">
        <v>40</v>
      </c>
      <c r="L2214">
        <v>0</v>
      </c>
      <c r="M2214" s="1" t="e">
        <f>VLOOKUP(Tabla18[[#This Row],[COD]],Circuitos[],2,0)</f>
        <v>#N/A</v>
      </c>
    </row>
    <row r="2215" spans="1:13">
      <c r="A2215" s="9" t="str">
        <f>Tabla18[[#This Row],[DIA]]&amp;"-"&amp;Tabla18[[#This Row],[NUM]]</f>
        <v>45906-79</v>
      </c>
      <c r="B2215">
        <v>45906</v>
      </c>
      <c r="C2215" t="s">
        <v>36</v>
      </c>
      <c r="D2215" t="s">
        <v>252</v>
      </c>
      <c r="E2215" t="s">
        <v>272</v>
      </c>
      <c r="F2215">
        <v>79</v>
      </c>
      <c r="G2215">
        <v>0.70138888888888884</v>
      </c>
      <c r="H2215">
        <v>0.77430555555555558</v>
      </c>
      <c r="I2215">
        <v>15</v>
      </c>
      <c r="J2215">
        <v>0</v>
      </c>
      <c r="K2215">
        <v>15</v>
      </c>
      <c r="L2215">
        <v>0</v>
      </c>
      <c r="M2215" s="1" t="e">
        <f>VLOOKUP(Tabla18[[#This Row],[COD]],Circuitos[],2,0)</f>
        <v>#N/A</v>
      </c>
    </row>
    <row r="2216" spans="1:13">
      <c r="A2216" s="9" t="str">
        <f>Tabla18[[#This Row],[DIA]]&amp;"-"&amp;Tabla18[[#This Row],[NUM]]</f>
        <v>45906-6001</v>
      </c>
      <c r="B2216">
        <v>45906</v>
      </c>
      <c r="C2216" t="s">
        <v>173</v>
      </c>
      <c r="D2216" t="s">
        <v>13</v>
      </c>
      <c r="E2216" t="s">
        <v>174</v>
      </c>
      <c r="F2216">
        <v>6001</v>
      </c>
      <c r="G2216">
        <v>0.37847222222222221</v>
      </c>
      <c r="H2216">
        <v>0.55902777777777779</v>
      </c>
      <c r="I2216">
        <v>20</v>
      </c>
      <c r="J2216">
        <v>0</v>
      </c>
      <c r="K2216">
        <v>20</v>
      </c>
      <c r="L2216">
        <v>0</v>
      </c>
      <c r="M2216" s="1" t="e">
        <f>VLOOKUP(Tabla18[[#This Row],[COD]],Circuitos[],2,0)</f>
        <v>#N/A</v>
      </c>
    </row>
    <row r="2217" spans="1:13">
      <c r="A2217" s="9" t="str">
        <f>Tabla18[[#This Row],[DIA]]&amp;"-"&amp;Tabla18[[#This Row],[NUM]]</f>
        <v>45906-78</v>
      </c>
      <c r="B2217">
        <v>45906</v>
      </c>
      <c r="C2217" t="s">
        <v>252</v>
      </c>
      <c r="D2217" t="s">
        <v>36</v>
      </c>
      <c r="E2217" t="s">
        <v>272</v>
      </c>
      <c r="F2217">
        <v>78</v>
      </c>
      <c r="G2217">
        <v>0.89236111111111116</v>
      </c>
      <c r="H2217">
        <v>0.96875</v>
      </c>
      <c r="I2217">
        <v>15</v>
      </c>
      <c r="J2217">
        <v>0</v>
      </c>
      <c r="K2217">
        <v>15</v>
      </c>
      <c r="L2217">
        <v>0</v>
      </c>
      <c r="M2217" s="1" t="e">
        <f>VLOOKUP(Tabla18[[#This Row],[COD]],Circuitos[],2,0)</f>
        <v>#N/A</v>
      </c>
    </row>
    <row r="2218" spans="1:13">
      <c r="A2218" s="9" t="str">
        <f>Tabla18[[#This Row],[DIA]]&amp;"-"&amp;Tabla18[[#This Row],[NUM]]</f>
        <v>45906-1733</v>
      </c>
      <c r="B2218">
        <v>45906</v>
      </c>
      <c r="C2218" t="s">
        <v>252</v>
      </c>
      <c r="D2218" t="s">
        <v>232</v>
      </c>
      <c r="E2218" t="s">
        <v>272</v>
      </c>
      <c r="F2218">
        <v>1733</v>
      </c>
      <c r="G2218">
        <v>0.71875</v>
      </c>
      <c r="H2218">
        <v>0.77083333333333337</v>
      </c>
      <c r="I2218">
        <v>15</v>
      </c>
      <c r="J2218">
        <v>6</v>
      </c>
      <c r="K2218">
        <v>9</v>
      </c>
      <c r="L2218">
        <v>40</v>
      </c>
      <c r="M2218" s="1" t="e">
        <f>VLOOKUP(Tabla18[[#This Row],[COD]],Circuitos[],2,0)</f>
        <v>#N/A</v>
      </c>
    </row>
    <row r="2219" spans="1:13">
      <c r="A2219" s="9" t="str">
        <f>Tabla18[[#This Row],[DIA]]&amp;"-"&amp;Tabla18[[#This Row],[NUM]]</f>
        <v>45906-1759</v>
      </c>
      <c r="B2219">
        <v>45906</v>
      </c>
      <c r="C2219" t="s">
        <v>252</v>
      </c>
      <c r="D2219" t="s">
        <v>232</v>
      </c>
      <c r="E2219" t="s">
        <v>272</v>
      </c>
      <c r="F2219">
        <v>1759</v>
      </c>
      <c r="G2219">
        <v>0.85763888888888884</v>
      </c>
      <c r="H2219">
        <v>0.90972222222222221</v>
      </c>
      <c r="I2219">
        <v>15</v>
      </c>
      <c r="J2219">
        <v>0</v>
      </c>
      <c r="K2219">
        <v>15</v>
      </c>
      <c r="L2219">
        <v>0</v>
      </c>
      <c r="M2219" s="1" t="e">
        <f>VLOOKUP(Tabla18[[#This Row],[COD]],Circuitos[],2,0)</f>
        <v>#N/A</v>
      </c>
    </row>
    <row r="2220" spans="1:13">
      <c r="A2220" s="9" t="str">
        <f>Tabla18[[#This Row],[DIA]]&amp;"-"&amp;Tabla18[[#This Row],[NUM]]</f>
        <v>45906-60</v>
      </c>
      <c r="B2220">
        <v>45906</v>
      </c>
      <c r="C2220" t="s">
        <v>252</v>
      </c>
      <c r="D2220" t="s">
        <v>13</v>
      </c>
      <c r="E2220" t="s">
        <v>272</v>
      </c>
      <c r="F2220">
        <v>60</v>
      </c>
      <c r="G2220">
        <v>0.60763888888888884</v>
      </c>
      <c r="H2220">
        <v>0.71527777777777779</v>
      </c>
      <c r="I2220">
        <v>15</v>
      </c>
      <c r="J2220">
        <v>6</v>
      </c>
      <c r="K2220">
        <v>9</v>
      </c>
      <c r="L2220">
        <v>40</v>
      </c>
      <c r="M2220" s="1" t="e">
        <f>VLOOKUP(Tabla18[[#This Row],[COD]],Circuitos[],2,0)</f>
        <v>#N/A</v>
      </c>
    </row>
    <row r="2221" spans="1:13">
      <c r="A2221" s="9" t="str">
        <f>Tabla18[[#This Row],[DIA]]&amp;"-"&amp;Tabla18[[#This Row],[NUM]]</f>
        <v>45906-726</v>
      </c>
      <c r="B2221">
        <v>45906</v>
      </c>
      <c r="C2221" t="s">
        <v>147</v>
      </c>
      <c r="D2221" t="s">
        <v>550</v>
      </c>
      <c r="E2221" t="s">
        <v>181</v>
      </c>
      <c r="F2221">
        <v>726</v>
      </c>
      <c r="G2221">
        <v>0.84722222222222221</v>
      </c>
      <c r="H2221">
        <v>0.25</v>
      </c>
      <c r="I2221">
        <v>15</v>
      </c>
      <c r="J2221">
        <v>0</v>
      </c>
      <c r="K2221">
        <v>15</v>
      </c>
      <c r="L2221">
        <v>0</v>
      </c>
      <c r="M2221" s="1" t="str">
        <f>VLOOKUP(Tabla18[[#This Row],[COD]],Circuitos[],2,0)</f>
        <v>Lo Mejor de Nepal</v>
      </c>
    </row>
    <row r="2222" spans="1:13">
      <c r="A2222" s="9" t="str">
        <f>Tabla18[[#This Row],[DIA]]&amp;"-"&amp;Tabla18[[#This Row],[NUM]]</f>
        <v>45906-1355</v>
      </c>
      <c r="B2222">
        <v>45906</v>
      </c>
      <c r="C2222" t="s">
        <v>13</v>
      </c>
      <c r="D2222" t="s">
        <v>392</v>
      </c>
      <c r="E2222" t="s">
        <v>250</v>
      </c>
      <c r="F2222">
        <v>1355</v>
      </c>
      <c r="G2222">
        <v>0.46875</v>
      </c>
      <c r="H2222">
        <v>0.50694444444444442</v>
      </c>
      <c r="I2222">
        <v>67</v>
      </c>
      <c r="J2222">
        <v>8</v>
      </c>
      <c r="K2222">
        <v>59</v>
      </c>
      <c r="L2222">
        <v>11.940298507462687</v>
      </c>
      <c r="M2222" s="1" t="e">
        <f>VLOOKUP(Tabla18[[#This Row],[COD]],Circuitos[],2,0)</f>
        <v>#N/A</v>
      </c>
    </row>
    <row r="2223" spans="1:13">
      <c r="A2223" s="9" t="str">
        <f>Tabla18[[#This Row],[DIA]]&amp;"-"&amp;Tabla18[[#This Row],[NUM]]</f>
        <v>45906-61</v>
      </c>
      <c r="B2223">
        <v>45906</v>
      </c>
      <c r="C2223" t="s">
        <v>13</v>
      </c>
      <c r="D2223" t="s">
        <v>252</v>
      </c>
      <c r="E2223" t="s">
        <v>272</v>
      </c>
      <c r="F2223">
        <v>61</v>
      </c>
      <c r="G2223">
        <v>0.4826388888888889</v>
      </c>
      <c r="H2223">
        <v>0.58680555555555558</v>
      </c>
      <c r="I2223">
        <v>15</v>
      </c>
      <c r="J2223">
        <v>6</v>
      </c>
      <c r="K2223">
        <v>9</v>
      </c>
      <c r="L2223">
        <v>40</v>
      </c>
      <c r="M2223" s="1" t="e">
        <f>VLOOKUP(Tabla18[[#This Row],[COD]],Circuitos[],2,0)</f>
        <v>#N/A</v>
      </c>
    </row>
    <row r="2224" spans="1:13">
      <c r="A2224" s="9" t="str">
        <f>Tabla18[[#This Row],[DIA]]&amp;"-"&amp;Tabla18[[#This Row],[NUM]]</f>
        <v>45906-1858</v>
      </c>
      <c r="B2224">
        <v>45906</v>
      </c>
      <c r="C2224" t="s">
        <v>13</v>
      </c>
      <c r="D2224" t="s">
        <v>147</v>
      </c>
      <c r="E2224" t="s">
        <v>181</v>
      </c>
      <c r="F2224">
        <v>1858</v>
      </c>
      <c r="G2224">
        <v>0.49652777777777779</v>
      </c>
      <c r="H2224">
        <v>0.71527777777777779</v>
      </c>
      <c r="I2224">
        <v>15</v>
      </c>
      <c r="J2224">
        <v>0</v>
      </c>
      <c r="K2224">
        <v>15</v>
      </c>
      <c r="L2224">
        <v>0</v>
      </c>
      <c r="M2224" s="1" t="e">
        <f>VLOOKUP(Tabla18[[#This Row],[COD]],Circuitos[],2,0)</f>
        <v>#N/A</v>
      </c>
    </row>
    <row r="2225" spans="1:13">
      <c r="A2225" s="9" t="str">
        <f>Tabla18[[#This Row],[DIA]]&amp;"-"&amp;Tabla18[[#This Row],[NUM]]</f>
        <v>45906-6002</v>
      </c>
      <c r="B2225">
        <v>45906</v>
      </c>
      <c r="C2225" t="s">
        <v>13</v>
      </c>
      <c r="D2225" t="s">
        <v>183</v>
      </c>
      <c r="E2225" t="s">
        <v>174</v>
      </c>
      <c r="F2225">
        <v>6002</v>
      </c>
      <c r="G2225">
        <v>0.60069444444444442</v>
      </c>
      <c r="H2225">
        <v>0.85069444444444442</v>
      </c>
      <c r="I2225">
        <v>20</v>
      </c>
      <c r="J2225">
        <v>0</v>
      </c>
      <c r="K2225">
        <v>20</v>
      </c>
      <c r="L2225">
        <v>0</v>
      </c>
      <c r="M2225" s="1" t="str">
        <f>VLOOKUP(Tabla18[[#This Row],[COD]],Circuitos[],2,0)</f>
        <v>Programas de Egipto</v>
      </c>
    </row>
    <row r="2226" spans="1:13">
      <c r="A2226" s="9" t="str">
        <f>Tabla18[[#This Row],[DIA]]&amp;"-"&amp;Tabla18[[#This Row],[NUM]]</f>
        <v>45906-1784</v>
      </c>
      <c r="B2226">
        <v>45906</v>
      </c>
      <c r="C2226" t="s">
        <v>261</v>
      </c>
      <c r="D2226" t="s">
        <v>252</v>
      </c>
      <c r="E2226" t="s">
        <v>272</v>
      </c>
      <c r="F2226">
        <v>1784</v>
      </c>
      <c r="G2226">
        <v>0.51041666666666663</v>
      </c>
      <c r="H2226">
        <v>0.55902777777777779</v>
      </c>
      <c r="I2226">
        <v>15</v>
      </c>
      <c r="J2226">
        <v>6</v>
      </c>
      <c r="K2226">
        <v>9</v>
      </c>
      <c r="L2226">
        <v>40</v>
      </c>
      <c r="M2226" s="1" t="e">
        <f>VLOOKUP(Tabla18[[#This Row],[COD]],Circuitos[],2,0)</f>
        <v>#N/A</v>
      </c>
    </row>
    <row r="2227" spans="1:13">
      <c r="A2227" s="9" t="str">
        <f>Tabla18[[#This Row],[DIA]]&amp;"-"&amp;Tabla18[[#This Row],[NUM]]</f>
        <v>45906-1794</v>
      </c>
      <c r="B2227">
        <v>45906</v>
      </c>
      <c r="C2227" t="s">
        <v>261</v>
      </c>
      <c r="D2227" t="s">
        <v>252</v>
      </c>
      <c r="E2227" t="s">
        <v>272</v>
      </c>
      <c r="F2227">
        <v>1794</v>
      </c>
      <c r="G2227">
        <v>0.79513888888888884</v>
      </c>
      <c r="H2227">
        <v>0.84722222222222221</v>
      </c>
      <c r="I2227">
        <v>15</v>
      </c>
      <c r="J2227">
        <v>0</v>
      </c>
      <c r="K2227">
        <v>15</v>
      </c>
      <c r="L2227">
        <v>0</v>
      </c>
      <c r="M2227" s="1" t="e">
        <f>VLOOKUP(Tabla18[[#This Row],[COD]],Circuitos[],2,0)</f>
        <v>#N/A</v>
      </c>
    </row>
    <row r="2228" spans="1:13">
      <c r="A2228" s="9" t="str">
        <f>Tabla18[[#This Row],[DIA]]&amp;"-"&amp;Tabla18[[#This Row],[NUM]]</f>
        <v>45906-1852</v>
      </c>
      <c r="B2228">
        <v>45906</v>
      </c>
      <c r="C2228" t="s">
        <v>241</v>
      </c>
      <c r="D2228" t="s">
        <v>13</v>
      </c>
      <c r="E2228" t="s">
        <v>250</v>
      </c>
      <c r="F2228">
        <v>1852</v>
      </c>
      <c r="G2228">
        <v>0.54861111111111116</v>
      </c>
      <c r="H2228">
        <v>0.67361111111111116</v>
      </c>
      <c r="I2228">
        <v>30</v>
      </c>
      <c r="J2228">
        <v>3</v>
      </c>
      <c r="K2228">
        <v>27</v>
      </c>
      <c r="L2228">
        <v>10</v>
      </c>
      <c r="M2228" s="1" t="e">
        <f>VLOOKUP(Tabla18[[#This Row],[COD]],Circuitos[],2,0)</f>
        <v>#N/A</v>
      </c>
    </row>
    <row r="2229" spans="1:13">
      <c r="A2229" s="9" t="str">
        <f>Tabla18[[#This Row],[DIA]]&amp;"-"&amp;Tabla18[[#This Row],[NUM]]</f>
        <v>45907-1304</v>
      </c>
      <c r="B2229">
        <v>45907</v>
      </c>
      <c r="C2229" t="s">
        <v>33</v>
      </c>
      <c r="D2229" t="s">
        <v>147</v>
      </c>
      <c r="E2229" t="s">
        <v>181</v>
      </c>
      <c r="F2229">
        <v>1304</v>
      </c>
      <c r="G2229">
        <v>0.5</v>
      </c>
      <c r="H2229">
        <v>0.72569444444444442</v>
      </c>
      <c r="I2229">
        <v>12</v>
      </c>
      <c r="J2229">
        <v>10</v>
      </c>
      <c r="K2229">
        <v>2</v>
      </c>
      <c r="L2229">
        <v>83.333333333333329</v>
      </c>
      <c r="M2229" s="1" t="e">
        <f>VLOOKUP(Tabla18[[#This Row],[COD]],Circuitos[],2,0)</f>
        <v>#N/A</v>
      </c>
    </row>
    <row r="2230" spans="1:13">
      <c r="A2230" s="9" t="str">
        <f>Tabla18[[#This Row],[DIA]]&amp;"-"&amp;Tabla18[[#This Row],[NUM]]</f>
        <v>45907-908</v>
      </c>
      <c r="B2230">
        <v>45907</v>
      </c>
      <c r="C2230" t="s">
        <v>484</v>
      </c>
      <c r="D2230" t="s">
        <v>563</v>
      </c>
      <c r="E2230" t="s">
        <v>548</v>
      </c>
      <c r="F2230">
        <v>908</v>
      </c>
      <c r="G2230">
        <v>0.77083333333333337</v>
      </c>
      <c r="H2230">
        <v>0.83680555555555558</v>
      </c>
      <c r="I2230">
        <v>20</v>
      </c>
      <c r="J2230">
        <v>2</v>
      </c>
      <c r="K2230">
        <v>18</v>
      </c>
      <c r="L2230">
        <v>10</v>
      </c>
      <c r="M2230" s="1" t="e">
        <f>VLOOKUP(Tabla18[[#This Row],[COD]],Circuitos[],2,0)</f>
        <v>#N/A</v>
      </c>
    </row>
    <row r="2231" spans="1:13">
      <c r="A2231" s="9" t="str">
        <f>Tabla18[[#This Row],[DIA]]&amp;"-"&amp;Tabla18[[#This Row],[NUM]]</f>
        <v>45907-108</v>
      </c>
      <c r="B2231">
        <v>45907</v>
      </c>
      <c r="C2231" t="s">
        <v>36</v>
      </c>
      <c r="D2231" t="s">
        <v>354</v>
      </c>
      <c r="E2231" t="s">
        <v>355</v>
      </c>
      <c r="F2231">
        <v>108</v>
      </c>
      <c r="G2231">
        <v>0.69097222222222221</v>
      </c>
      <c r="H2231">
        <v>0.91666666666666663</v>
      </c>
      <c r="I2231">
        <v>12</v>
      </c>
      <c r="J2231">
        <v>0</v>
      </c>
      <c r="K2231">
        <v>12</v>
      </c>
      <c r="L2231">
        <v>0</v>
      </c>
      <c r="M2231" s="1" t="e">
        <f>VLOOKUP(Tabla18[[#This Row],[COD]],Circuitos[],2,0)</f>
        <v>#N/A</v>
      </c>
    </row>
    <row r="2232" spans="1:13">
      <c r="A2232" s="9" t="str">
        <f>Tabla18[[#This Row],[DIA]]&amp;"-"&amp;Tabla18[[#This Row],[NUM]]</f>
        <v>45907-3704</v>
      </c>
      <c r="B2232">
        <v>45907</v>
      </c>
      <c r="C2232" t="s">
        <v>36</v>
      </c>
      <c r="D2232" t="s">
        <v>201</v>
      </c>
      <c r="E2232" t="s">
        <v>202</v>
      </c>
      <c r="F2232">
        <v>3704</v>
      </c>
      <c r="G2232">
        <v>0.63194444444444442</v>
      </c>
      <c r="H2232">
        <v>0.71875</v>
      </c>
      <c r="I2232">
        <v>12</v>
      </c>
      <c r="J2232">
        <v>0</v>
      </c>
      <c r="K2232">
        <v>12</v>
      </c>
      <c r="L2232">
        <v>0</v>
      </c>
      <c r="M2232" s="1" t="e">
        <f>VLOOKUP(Tabla18[[#This Row],[COD]],Circuitos[],2,0)</f>
        <v>#N/A</v>
      </c>
    </row>
    <row r="2233" spans="1:13">
      <c r="A2233" s="9" t="str">
        <f>Tabla18[[#This Row],[DIA]]&amp;"-"&amp;Tabla18[[#This Row],[NUM]]</f>
        <v>45907-75</v>
      </c>
      <c r="B2233">
        <v>45907</v>
      </c>
      <c r="C2233" t="s">
        <v>36</v>
      </c>
      <c r="D2233" t="s">
        <v>252</v>
      </c>
      <c r="E2233" t="s">
        <v>272</v>
      </c>
      <c r="F2233">
        <v>75</v>
      </c>
      <c r="G2233">
        <v>0.2638888888888889</v>
      </c>
      <c r="H2233">
        <v>0.33680555555555558</v>
      </c>
      <c r="I2233">
        <v>12</v>
      </c>
      <c r="J2233">
        <v>0</v>
      </c>
      <c r="K2233">
        <v>12</v>
      </c>
      <c r="L2233">
        <v>0</v>
      </c>
      <c r="M2233" s="1" t="e">
        <f>VLOOKUP(Tabla18[[#This Row],[COD]],Circuitos[],2,0)</f>
        <v>#N/A</v>
      </c>
    </row>
    <row r="2234" spans="1:13">
      <c r="A2234" s="9" t="str">
        <f>Tabla18[[#This Row],[DIA]]&amp;"-"&amp;Tabla18[[#This Row],[NUM]]</f>
        <v>45907-1854</v>
      </c>
      <c r="B2234">
        <v>45907</v>
      </c>
      <c r="C2234" t="s">
        <v>36</v>
      </c>
      <c r="D2234" t="s">
        <v>147</v>
      </c>
      <c r="E2234" t="s">
        <v>181</v>
      </c>
      <c r="F2234">
        <v>1854</v>
      </c>
      <c r="G2234">
        <v>0.5</v>
      </c>
      <c r="H2234">
        <v>0.69097222222222221</v>
      </c>
      <c r="I2234">
        <v>16</v>
      </c>
      <c r="J2234">
        <v>9</v>
      </c>
      <c r="K2234">
        <v>7</v>
      </c>
      <c r="L2234">
        <v>56.25</v>
      </c>
      <c r="M2234" s="1" t="e">
        <f>VLOOKUP(Tabla18[[#This Row],[COD]],Circuitos[],2,0)</f>
        <v>#N/A</v>
      </c>
    </row>
    <row r="2235" spans="1:13">
      <c r="A2235" s="9" t="str">
        <f>Tabla18[[#This Row],[DIA]]&amp;"-"&amp;Tabla18[[#This Row],[NUM]]</f>
        <v>45907-438</v>
      </c>
      <c r="B2235">
        <v>45907</v>
      </c>
      <c r="C2235" t="s">
        <v>36</v>
      </c>
      <c r="D2235" t="s">
        <v>394</v>
      </c>
      <c r="E2235" t="s">
        <v>395</v>
      </c>
      <c r="F2235">
        <v>438</v>
      </c>
      <c r="G2235">
        <v>0.55902777777777779</v>
      </c>
      <c r="H2235">
        <v>0.68402777777777779</v>
      </c>
      <c r="I2235">
        <v>12</v>
      </c>
      <c r="J2235">
        <v>0</v>
      </c>
      <c r="K2235">
        <v>12</v>
      </c>
      <c r="L2235">
        <v>0</v>
      </c>
      <c r="M2235" s="1" t="e">
        <f>VLOOKUP(Tabla18[[#This Row],[COD]],Circuitos[],2,0)</f>
        <v>#N/A</v>
      </c>
    </row>
    <row r="2236" spans="1:13">
      <c r="A2236" s="9" t="str">
        <f>Tabla18[[#This Row],[DIA]]&amp;"-"&amp;Tabla18[[#This Row],[NUM]]</f>
        <v>45907-1318</v>
      </c>
      <c r="B2236">
        <v>45907</v>
      </c>
      <c r="C2236" t="s">
        <v>37</v>
      </c>
      <c r="D2236" t="s">
        <v>147</v>
      </c>
      <c r="E2236" t="s">
        <v>181</v>
      </c>
      <c r="F2236">
        <v>1318</v>
      </c>
      <c r="G2236">
        <v>0.76736111111111116</v>
      </c>
      <c r="H2236">
        <v>0.97916666666666663</v>
      </c>
      <c r="I2236">
        <v>16</v>
      </c>
      <c r="J2236">
        <v>12</v>
      </c>
      <c r="K2236">
        <v>4</v>
      </c>
      <c r="L2236">
        <v>75</v>
      </c>
      <c r="M2236" s="1" t="e">
        <f>VLOOKUP(Tabla18[[#This Row],[COD]],Circuitos[],2,0)</f>
        <v>#N/A</v>
      </c>
    </row>
    <row r="2237" spans="1:13">
      <c r="A2237" s="9" t="str">
        <f>Tabla18[[#This Row],[DIA]]&amp;"-"&amp;Tabla18[[#This Row],[NUM]]</f>
        <v>45907-872</v>
      </c>
      <c r="B2237">
        <v>45907</v>
      </c>
      <c r="C2237" t="s">
        <v>223</v>
      </c>
      <c r="D2237" t="s">
        <v>13</v>
      </c>
      <c r="E2237" t="s">
        <v>250</v>
      </c>
      <c r="F2237">
        <v>872</v>
      </c>
      <c r="G2237">
        <v>0.64930555555555558</v>
      </c>
      <c r="H2237">
        <v>0.78819444444444442</v>
      </c>
      <c r="I2237">
        <v>45</v>
      </c>
      <c r="J2237">
        <v>29</v>
      </c>
      <c r="K2237">
        <v>16</v>
      </c>
      <c r="L2237">
        <v>64.444444444444443</v>
      </c>
      <c r="M2237" s="1" t="e">
        <f>VLOOKUP(Tabla18[[#This Row],[COD]],Circuitos[],2,0)</f>
        <v>#N/A</v>
      </c>
    </row>
    <row r="2238" spans="1:13">
      <c r="A2238" s="9" t="str">
        <f>Tabla18[[#This Row],[DIA]]&amp;"-"&amp;Tabla18[[#This Row],[NUM]]</f>
        <v>45907-694</v>
      </c>
      <c r="B2238">
        <v>45907</v>
      </c>
      <c r="C2238" t="s">
        <v>232</v>
      </c>
      <c r="D2238" t="s">
        <v>13</v>
      </c>
      <c r="E2238" t="s">
        <v>250</v>
      </c>
      <c r="F2238">
        <v>694</v>
      </c>
      <c r="G2238">
        <v>0.5</v>
      </c>
      <c r="H2238">
        <v>0.63194444444444442</v>
      </c>
      <c r="I2238">
        <v>40</v>
      </c>
      <c r="J2238">
        <v>2</v>
      </c>
      <c r="K2238">
        <v>38</v>
      </c>
      <c r="L2238">
        <v>5</v>
      </c>
      <c r="M2238" s="1" t="e">
        <f>VLOOKUP(Tabla18[[#This Row],[COD]],Circuitos[],2,0)</f>
        <v>#N/A</v>
      </c>
    </row>
    <row r="2239" spans="1:13">
      <c r="A2239" s="9" t="str">
        <f>Tabla18[[#This Row],[DIA]]&amp;"-"&amp;Tabla18[[#This Row],[NUM]]</f>
        <v>45907-76</v>
      </c>
      <c r="B2239">
        <v>45907</v>
      </c>
      <c r="C2239" t="s">
        <v>252</v>
      </c>
      <c r="D2239" t="s">
        <v>36</v>
      </c>
      <c r="E2239" t="s">
        <v>272</v>
      </c>
      <c r="F2239">
        <v>76</v>
      </c>
      <c r="G2239">
        <v>0.58680555555555558</v>
      </c>
      <c r="H2239">
        <v>0.66319444444444442</v>
      </c>
      <c r="I2239">
        <v>12</v>
      </c>
      <c r="J2239">
        <v>0</v>
      </c>
      <c r="K2239">
        <v>12</v>
      </c>
      <c r="L2239">
        <v>0</v>
      </c>
      <c r="M2239" s="1" t="e">
        <f>VLOOKUP(Tabla18[[#This Row],[COD]],Circuitos[],2,0)</f>
        <v>#N/A</v>
      </c>
    </row>
    <row r="2240" spans="1:13">
      <c r="A2240" s="9" t="str">
        <f>Tabla18[[#This Row],[DIA]]&amp;"-"&amp;Tabla18[[#This Row],[NUM]]</f>
        <v>45907-60</v>
      </c>
      <c r="B2240">
        <v>45907</v>
      </c>
      <c r="C2240" t="s">
        <v>252</v>
      </c>
      <c r="D2240" t="s">
        <v>13</v>
      </c>
      <c r="E2240" t="s">
        <v>272</v>
      </c>
      <c r="F2240">
        <v>60</v>
      </c>
      <c r="G2240">
        <v>0.60763888888888884</v>
      </c>
      <c r="H2240">
        <v>0.71527777777777779</v>
      </c>
      <c r="I2240">
        <v>26</v>
      </c>
      <c r="J2240">
        <v>0</v>
      </c>
      <c r="K2240">
        <v>26</v>
      </c>
      <c r="L2240">
        <v>0</v>
      </c>
      <c r="M2240" s="1" t="e">
        <f>VLOOKUP(Tabla18[[#This Row],[COD]],Circuitos[],2,0)</f>
        <v>#N/A</v>
      </c>
    </row>
    <row r="2241" spans="1:13">
      <c r="A2241" s="9" t="str">
        <f>Tabla18[[#This Row],[DIA]]&amp;"-"&amp;Tabla18[[#This Row],[NUM]]</f>
        <v>45907-582</v>
      </c>
      <c r="B2241">
        <v>45907</v>
      </c>
      <c r="C2241" t="s">
        <v>252</v>
      </c>
      <c r="D2241" t="s">
        <v>336</v>
      </c>
      <c r="E2241" t="s">
        <v>272</v>
      </c>
      <c r="F2241">
        <v>582</v>
      </c>
      <c r="G2241">
        <v>0.37847222222222221</v>
      </c>
      <c r="H2241">
        <v>0.4375</v>
      </c>
      <c r="I2241">
        <v>12</v>
      </c>
      <c r="J2241">
        <v>0</v>
      </c>
      <c r="K2241">
        <v>12</v>
      </c>
      <c r="L2241">
        <v>0</v>
      </c>
      <c r="M2241" s="1" t="e">
        <f>VLOOKUP(Tabla18[[#This Row],[COD]],Circuitos[],2,0)</f>
        <v>#N/A</v>
      </c>
    </row>
    <row r="2242" spans="1:13">
      <c r="A2242" s="9" t="str">
        <f>Tabla18[[#This Row],[DIA]]&amp;"-"&amp;Tabla18[[#This Row],[NUM]]</f>
        <v>45907-582</v>
      </c>
      <c r="B2242">
        <v>45907</v>
      </c>
      <c r="C2242" t="s">
        <v>252</v>
      </c>
      <c r="D2242" t="s">
        <v>336</v>
      </c>
      <c r="E2242" t="s">
        <v>272</v>
      </c>
      <c r="F2242">
        <v>582</v>
      </c>
      <c r="G2242">
        <v>0.38541666666666669</v>
      </c>
      <c r="H2242">
        <v>0.44444444444444442</v>
      </c>
      <c r="I2242">
        <v>26</v>
      </c>
      <c r="J2242">
        <v>5</v>
      </c>
      <c r="K2242">
        <v>21</v>
      </c>
      <c r="L2242">
        <v>19.23076923076923</v>
      </c>
      <c r="M2242" s="1" t="e">
        <f>VLOOKUP(Tabla18[[#This Row],[COD]],Circuitos[],2,0)</f>
        <v>#N/A</v>
      </c>
    </row>
    <row r="2243" spans="1:13">
      <c r="A2243" s="9" t="str">
        <f>Tabla18[[#This Row],[DIA]]&amp;"-"&amp;Tabla18[[#This Row],[NUM]]</f>
        <v>45907-1146</v>
      </c>
      <c r="B2243">
        <v>45907</v>
      </c>
      <c r="C2243" t="s">
        <v>192</v>
      </c>
      <c r="D2243" t="s">
        <v>37</v>
      </c>
      <c r="E2243" t="s">
        <v>193</v>
      </c>
      <c r="F2243">
        <v>1146</v>
      </c>
      <c r="G2243">
        <v>0.86111111111111116</v>
      </c>
      <c r="H2243">
        <v>0.95138888888888884</v>
      </c>
      <c r="I2243">
        <v>12</v>
      </c>
      <c r="J2243">
        <v>0</v>
      </c>
      <c r="K2243">
        <v>12</v>
      </c>
      <c r="L2243">
        <v>0</v>
      </c>
      <c r="M2243" s="1" t="e">
        <f>VLOOKUP(Tabla18[[#This Row],[COD]],Circuitos[],2,0)</f>
        <v>#N/A</v>
      </c>
    </row>
    <row r="2244" spans="1:13">
      <c r="A2244" s="9" t="str">
        <f>Tabla18[[#This Row],[DIA]]&amp;"-"&amp;Tabla18[[#This Row],[NUM]]</f>
        <v>45907-1332</v>
      </c>
      <c r="B2244">
        <v>45907</v>
      </c>
      <c r="C2244" t="s">
        <v>192</v>
      </c>
      <c r="D2244" t="s">
        <v>13</v>
      </c>
      <c r="E2244" t="s">
        <v>250</v>
      </c>
      <c r="F2244">
        <v>1332</v>
      </c>
      <c r="G2244">
        <v>0.27083333333333331</v>
      </c>
      <c r="H2244">
        <v>0.3888888888888889</v>
      </c>
      <c r="I2244">
        <v>50</v>
      </c>
      <c r="J2244">
        <v>0</v>
      </c>
      <c r="K2244">
        <v>50</v>
      </c>
      <c r="L2244">
        <v>0</v>
      </c>
      <c r="M2244" s="1" t="e">
        <f>VLOOKUP(Tabla18[[#This Row],[COD]],Circuitos[],2,0)</f>
        <v>#N/A</v>
      </c>
    </row>
    <row r="2245" spans="1:13">
      <c r="A2245" s="9" t="str">
        <f>Tabla18[[#This Row],[DIA]]&amp;"-"&amp;Tabla18[[#This Row],[NUM]]</f>
        <v>45907-1305</v>
      </c>
      <c r="B2245">
        <v>45907</v>
      </c>
      <c r="C2245" t="s">
        <v>147</v>
      </c>
      <c r="D2245" t="s">
        <v>33</v>
      </c>
      <c r="E2245" t="s">
        <v>181</v>
      </c>
      <c r="F2245">
        <v>1305</v>
      </c>
      <c r="G2245">
        <v>0.55208333333333337</v>
      </c>
      <c r="H2245">
        <v>0.70833333333333337</v>
      </c>
      <c r="I2245">
        <v>22</v>
      </c>
      <c r="J2245">
        <v>0</v>
      </c>
      <c r="K2245">
        <v>22</v>
      </c>
      <c r="L2245">
        <v>0</v>
      </c>
      <c r="M2245" s="1" t="e">
        <f>VLOOKUP(Tabla18[[#This Row],[COD]],Circuitos[],2,0)</f>
        <v>#N/A</v>
      </c>
    </row>
    <row r="2246" spans="1:13">
      <c r="A2246" s="9" t="str">
        <f>Tabla18[[#This Row],[DIA]]&amp;"-"&amp;Tabla18[[#This Row],[NUM]]</f>
        <v>45907-2020</v>
      </c>
      <c r="B2246">
        <v>45907</v>
      </c>
      <c r="C2246" t="s">
        <v>147</v>
      </c>
      <c r="D2246" t="s">
        <v>180</v>
      </c>
      <c r="E2246" t="s">
        <v>181</v>
      </c>
      <c r="F2246">
        <v>2020</v>
      </c>
      <c r="G2246">
        <v>0.76736111111111116</v>
      </c>
      <c r="H2246">
        <v>0.82986111111111116</v>
      </c>
      <c r="I2246">
        <v>68</v>
      </c>
      <c r="J2246">
        <v>29</v>
      </c>
      <c r="K2246">
        <v>39</v>
      </c>
      <c r="L2246">
        <v>42.647058823529413</v>
      </c>
      <c r="M2246" s="1" t="e">
        <f>VLOOKUP(Tabla18[[#This Row],[COD]],Circuitos[],2,0)</f>
        <v>#N/A</v>
      </c>
    </row>
    <row r="2247" spans="1:13">
      <c r="A2247" s="9" t="str">
        <f>Tabla18[[#This Row],[DIA]]&amp;"-"&amp;Tabla18[[#This Row],[NUM]]</f>
        <v>45907-2022</v>
      </c>
      <c r="B2247">
        <v>45907</v>
      </c>
      <c r="C2247" t="s">
        <v>147</v>
      </c>
      <c r="D2247" t="s">
        <v>180</v>
      </c>
      <c r="E2247" t="s">
        <v>181</v>
      </c>
      <c r="F2247">
        <v>2022</v>
      </c>
      <c r="G2247">
        <v>0.83680555555555558</v>
      </c>
      <c r="H2247">
        <v>0.90277777777777779</v>
      </c>
      <c r="I2247">
        <v>12</v>
      </c>
      <c r="J2247">
        <v>10</v>
      </c>
      <c r="K2247">
        <v>2</v>
      </c>
      <c r="L2247">
        <v>83.333333333333329</v>
      </c>
      <c r="M2247" s="1" t="e">
        <f>VLOOKUP(Tabla18[[#This Row],[COD]],Circuitos[],2,0)</f>
        <v>#N/A</v>
      </c>
    </row>
    <row r="2248" spans="1:13">
      <c r="A2248" s="9" t="str">
        <f>Tabla18[[#This Row],[DIA]]&amp;"-"&amp;Tabla18[[#This Row],[NUM]]</f>
        <v>45907-1855</v>
      </c>
      <c r="B2248">
        <v>45907</v>
      </c>
      <c r="C2248" t="s">
        <v>147</v>
      </c>
      <c r="D2248" t="s">
        <v>36</v>
      </c>
      <c r="E2248" t="s">
        <v>181</v>
      </c>
      <c r="F2248">
        <v>1855</v>
      </c>
      <c r="G2248">
        <v>0.59722222222222221</v>
      </c>
      <c r="H2248">
        <v>0.71180555555555558</v>
      </c>
      <c r="I2248">
        <v>26</v>
      </c>
      <c r="J2248">
        <v>2</v>
      </c>
      <c r="K2248">
        <v>24</v>
      </c>
      <c r="L2248">
        <v>7.6923076923076925</v>
      </c>
      <c r="M2248" s="1" t="e">
        <f>VLOOKUP(Tabla18[[#This Row],[COD]],Circuitos[],2,0)</f>
        <v>#N/A</v>
      </c>
    </row>
    <row r="2249" spans="1:13">
      <c r="A2249" s="9" t="str">
        <f>Tabla18[[#This Row],[DIA]]&amp;"-"&amp;Tabla18[[#This Row],[NUM]]</f>
        <v>45907-1317</v>
      </c>
      <c r="B2249">
        <v>45907</v>
      </c>
      <c r="C2249" t="s">
        <v>147</v>
      </c>
      <c r="D2249" t="s">
        <v>37</v>
      </c>
      <c r="E2249" t="s">
        <v>181</v>
      </c>
      <c r="F2249">
        <v>1317</v>
      </c>
      <c r="G2249">
        <v>0.58680555555555558</v>
      </c>
      <c r="H2249">
        <v>0.72569444444444442</v>
      </c>
      <c r="I2249">
        <v>26</v>
      </c>
      <c r="J2249">
        <v>0</v>
      </c>
      <c r="K2249">
        <v>26</v>
      </c>
      <c r="L2249">
        <v>0</v>
      </c>
      <c r="M2249" s="1" t="e">
        <f>VLOOKUP(Tabla18[[#This Row],[COD]],Circuitos[],2,0)</f>
        <v>#N/A</v>
      </c>
    </row>
    <row r="2250" spans="1:13">
      <c r="A2250" s="9" t="str">
        <f>Tabla18[[#This Row],[DIA]]&amp;"-"&amp;Tabla18[[#This Row],[NUM]]</f>
        <v>45907-1859</v>
      </c>
      <c r="B2250">
        <v>45907</v>
      </c>
      <c r="C2250" t="s">
        <v>147</v>
      </c>
      <c r="D2250" t="s">
        <v>13</v>
      </c>
      <c r="E2250" t="s">
        <v>181</v>
      </c>
      <c r="F2250">
        <v>1859</v>
      </c>
      <c r="G2250">
        <v>0.55208333333333337</v>
      </c>
      <c r="H2250">
        <v>0.70138888888888884</v>
      </c>
      <c r="I2250">
        <v>40</v>
      </c>
      <c r="J2250">
        <v>4</v>
      </c>
      <c r="K2250">
        <v>36</v>
      </c>
      <c r="L2250">
        <v>10</v>
      </c>
      <c r="M2250" s="1" t="e">
        <f>VLOOKUP(Tabla18[[#This Row],[COD]],Circuitos[],2,0)</f>
        <v>#N/A</v>
      </c>
    </row>
    <row r="2251" spans="1:13">
      <c r="A2251" s="9" t="str">
        <f>Tabla18[[#This Row],[DIA]]&amp;"-"&amp;Tabla18[[#This Row],[NUM]]</f>
        <v>45907-1313</v>
      </c>
      <c r="B2251">
        <v>45907</v>
      </c>
      <c r="C2251" t="s">
        <v>147</v>
      </c>
      <c r="D2251" t="s">
        <v>22</v>
      </c>
      <c r="E2251" t="s">
        <v>181</v>
      </c>
      <c r="F2251">
        <v>1313</v>
      </c>
      <c r="G2251">
        <v>0.59375</v>
      </c>
      <c r="H2251">
        <v>0.72569444444444442</v>
      </c>
      <c r="I2251">
        <v>22</v>
      </c>
      <c r="J2251">
        <v>0</v>
      </c>
      <c r="K2251">
        <v>22</v>
      </c>
      <c r="L2251">
        <v>0</v>
      </c>
      <c r="M2251" s="1" t="e">
        <f>VLOOKUP(Tabla18[[#This Row],[COD]],Circuitos[],2,0)</f>
        <v>#N/A</v>
      </c>
    </row>
    <row r="2252" spans="1:13">
      <c r="A2252" s="9" t="str">
        <f>Tabla18[[#This Row],[DIA]]&amp;"-"&amp;Tabla18[[#This Row],[NUM]]</f>
        <v>45907-110</v>
      </c>
      <c r="B2252">
        <v>45907</v>
      </c>
      <c r="C2252" t="s">
        <v>13</v>
      </c>
      <c r="D2252" t="s">
        <v>354</v>
      </c>
      <c r="E2252" t="s">
        <v>355</v>
      </c>
      <c r="F2252">
        <v>110</v>
      </c>
      <c r="G2252">
        <v>0.69097222222222221</v>
      </c>
      <c r="H2252">
        <v>0.94097222222222221</v>
      </c>
      <c r="I2252">
        <v>30</v>
      </c>
      <c r="J2252">
        <v>0</v>
      </c>
      <c r="K2252">
        <v>30</v>
      </c>
      <c r="L2252">
        <v>0</v>
      </c>
      <c r="M2252" s="1" t="e">
        <f>VLOOKUP(Tabla18[[#This Row],[COD]],Circuitos[],2,0)</f>
        <v>#N/A</v>
      </c>
    </row>
    <row r="2253" spans="1:13">
      <c r="A2253" s="9" t="str">
        <f>Tabla18[[#This Row],[DIA]]&amp;"-"&amp;Tabla18[[#This Row],[NUM]]</f>
        <v>45907-701</v>
      </c>
      <c r="B2253">
        <v>45907</v>
      </c>
      <c r="C2253" t="s">
        <v>13</v>
      </c>
      <c r="D2253" t="s">
        <v>484</v>
      </c>
      <c r="E2253" t="s">
        <v>548</v>
      </c>
      <c r="F2253">
        <v>701</v>
      </c>
      <c r="G2253">
        <v>0.53125</v>
      </c>
      <c r="H2253">
        <v>0.71527777777777779</v>
      </c>
      <c r="I2253">
        <v>20</v>
      </c>
      <c r="J2253">
        <v>2</v>
      </c>
      <c r="K2253">
        <v>18</v>
      </c>
      <c r="L2253">
        <v>10</v>
      </c>
      <c r="M2253" s="1" t="e">
        <f>VLOOKUP(Tabla18[[#This Row],[COD]],Circuitos[],2,0)</f>
        <v>#N/A</v>
      </c>
    </row>
    <row r="2254" spans="1:13">
      <c r="A2254" s="9" t="str">
        <f>Tabla18[[#This Row],[DIA]]&amp;"-"&amp;Tabla18[[#This Row],[NUM]]</f>
        <v>45907-601</v>
      </c>
      <c r="B2254">
        <v>45907</v>
      </c>
      <c r="C2254" t="s">
        <v>13</v>
      </c>
      <c r="D2254" t="s">
        <v>201</v>
      </c>
      <c r="E2254" t="s">
        <v>250</v>
      </c>
      <c r="F2254">
        <v>601</v>
      </c>
      <c r="G2254">
        <v>0.69097222222222221</v>
      </c>
      <c r="H2254">
        <v>0.78819444444444442</v>
      </c>
      <c r="I2254">
        <v>50</v>
      </c>
      <c r="J2254">
        <v>0</v>
      </c>
      <c r="K2254">
        <v>50</v>
      </c>
      <c r="L2254">
        <v>0</v>
      </c>
      <c r="M2254" s="1" t="e">
        <f>VLOOKUP(Tabla18[[#This Row],[COD]],Circuitos[],2,0)</f>
        <v>#N/A</v>
      </c>
    </row>
    <row r="2255" spans="1:13">
      <c r="A2255" s="9" t="str">
        <f>Tabla18[[#This Row],[DIA]]&amp;"-"&amp;Tabla18[[#This Row],[NUM]]</f>
        <v>45907-871</v>
      </c>
      <c r="B2255">
        <v>45907</v>
      </c>
      <c r="C2255" t="s">
        <v>13</v>
      </c>
      <c r="D2255" t="s">
        <v>223</v>
      </c>
      <c r="E2255" t="s">
        <v>250</v>
      </c>
      <c r="F2255">
        <v>871</v>
      </c>
      <c r="G2255">
        <v>0.48958333333333331</v>
      </c>
      <c r="H2255">
        <v>0.62152777777777779</v>
      </c>
      <c r="I2255">
        <v>45</v>
      </c>
      <c r="J2255">
        <v>37</v>
      </c>
      <c r="K2255">
        <v>8</v>
      </c>
      <c r="L2255">
        <v>82.222222222222229</v>
      </c>
      <c r="M2255" s="1" t="e">
        <f>VLOOKUP(Tabla18[[#This Row],[COD]],Circuitos[],2,0)</f>
        <v>#N/A</v>
      </c>
    </row>
    <row r="2256" spans="1:13">
      <c r="A2256" s="9" t="str">
        <f>Tabla18[[#This Row],[DIA]]&amp;"-"&amp;Tabla18[[#This Row],[NUM]]</f>
        <v>45907-695</v>
      </c>
      <c r="B2256">
        <v>45907</v>
      </c>
      <c r="C2256" t="s">
        <v>13</v>
      </c>
      <c r="D2256" t="s">
        <v>232</v>
      </c>
      <c r="E2256" t="s">
        <v>250</v>
      </c>
      <c r="F2256">
        <v>695</v>
      </c>
      <c r="G2256">
        <v>0.60763888888888884</v>
      </c>
      <c r="H2256">
        <v>0.71875</v>
      </c>
      <c r="I2256">
        <v>40</v>
      </c>
      <c r="J2256">
        <v>0</v>
      </c>
      <c r="K2256">
        <v>40</v>
      </c>
      <c r="L2256">
        <v>0</v>
      </c>
      <c r="M2256" s="1" t="e">
        <f>VLOOKUP(Tabla18[[#This Row],[COD]],Circuitos[],2,0)</f>
        <v>#N/A</v>
      </c>
    </row>
    <row r="2257" spans="1:13">
      <c r="A2257" s="9" t="str">
        <f>Tabla18[[#This Row],[DIA]]&amp;"-"&amp;Tabla18[[#This Row],[NUM]]</f>
        <v>45907-59</v>
      </c>
      <c r="B2257">
        <v>45907</v>
      </c>
      <c r="C2257" t="s">
        <v>13</v>
      </c>
      <c r="D2257" t="s">
        <v>252</v>
      </c>
      <c r="E2257" t="s">
        <v>272</v>
      </c>
      <c r="F2257">
        <v>59</v>
      </c>
      <c r="G2257">
        <v>0.24305555555555555</v>
      </c>
      <c r="H2257">
        <v>0.34375</v>
      </c>
      <c r="I2257">
        <v>26</v>
      </c>
      <c r="J2257">
        <v>5</v>
      </c>
      <c r="K2257">
        <v>21</v>
      </c>
      <c r="L2257">
        <v>19.23076923076923</v>
      </c>
      <c r="M2257" s="1" t="e">
        <f>VLOOKUP(Tabla18[[#This Row],[COD]],Circuitos[],2,0)</f>
        <v>#N/A</v>
      </c>
    </row>
    <row r="2258" spans="1:13">
      <c r="A2258" s="9" t="str">
        <f>Tabla18[[#This Row],[DIA]]&amp;"-"&amp;Tabla18[[#This Row],[NUM]]</f>
        <v>45907-1858</v>
      </c>
      <c r="B2258">
        <v>45907</v>
      </c>
      <c r="C2258" t="s">
        <v>13</v>
      </c>
      <c r="D2258" t="s">
        <v>147</v>
      </c>
      <c r="E2258" t="s">
        <v>181</v>
      </c>
      <c r="F2258">
        <v>1858</v>
      </c>
      <c r="G2258">
        <v>0.49652777777777779</v>
      </c>
      <c r="H2258">
        <v>0.71527777777777779</v>
      </c>
      <c r="I2258">
        <v>40</v>
      </c>
      <c r="J2258">
        <v>20</v>
      </c>
      <c r="K2258">
        <v>20</v>
      </c>
      <c r="L2258">
        <v>50</v>
      </c>
      <c r="M2258" s="1" t="e">
        <f>VLOOKUP(Tabla18[[#This Row],[COD]],Circuitos[],2,0)</f>
        <v>#N/A</v>
      </c>
    </row>
    <row r="2259" spans="1:13">
      <c r="A2259" s="9" t="str">
        <f>Tabla18[[#This Row],[DIA]]&amp;"-"&amp;Tabla18[[#This Row],[NUM]]</f>
        <v>45907-5113</v>
      </c>
      <c r="B2259">
        <v>45907</v>
      </c>
      <c r="C2259" t="s">
        <v>13</v>
      </c>
      <c r="D2259" t="s">
        <v>424</v>
      </c>
      <c r="E2259" t="s">
        <v>549</v>
      </c>
      <c r="F2259">
        <v>5113</v>
      </c>
      <c r="G2259">
        <v>0.33333333333333331</v>
      </c>
      <c r="H2259">
        <v>0.40972222222222221</v>
      </c>
      <c r="I2259">
        <v>189</v>
      </c>
      <c r="J2259">
        <v>25</v>
      </c>
      <c r="K2259">
        <v>164</v>
      </c>
      <c r="L2259">
        <v>13.227513227513228</v>
      </c>
      <c r="M2259" s="1" t="str">
        <f>VLOOKUP(Tabla18[[#This Row],[COD]],Circuitos[],2,0)</f>
        <v>Alsacia, Selva Negra y el Rin / Bellezas de Suiza</v>
      </c>
    </row>
    <row r="2260" spans="1:13">
      <c r="A2260" s="9" t="str">
        <f>Tabla18[[#This Row],[DIA]]&amp;"-"&amp;Tabla18[[#This Row],[NUM]]</f>
        <v>45907-1801</v>
      </c>
      <c r="B2260">
        <v>45907</v>
      </c>
      <c r="C2260" t="s">
        <v>13</v>
      </c>
      <c r="D2260" t="s">
        <v>196</v>
      </c>
      <c r="E2260" t="s">
        <v>193</v>
      </c>
      <c r="F2260">
        <v>1801</v>
      </c>
      <c r="G2260">
        <v>0.4861111111111111</v>
      </c>
      <c r="H2260">
        <v>0.59027777777777779</v>
      </c>
      <c r="I2260">
        <v>20</v>
      </c>
      <c r="J2260">
        <v>0</v>
      </c>
      <c r="K2260">
        <v>20</v>
      </c>
      <c r="L2260">
        <v>0</v>
      </c>
      <c r="M2260" s="1" t="e">
        <f>VLOOKUP(Tabla18[[#This Row],[COD]],Circuitos[],2,0)</f>
        <v>#N/A</v>
      </c>
    </row>
    <row r="2261" spans="1:13">
      <c r="A2261" s="9" t="str">
        <f>Tabla18[[#This Row],[DIA]]&amp;"-"&amp;Tabla18[[#This Row],[NUM]]</f>
        <v>45907-416</v>
      </c>
      <c r="B2261">
        <v>45907</v>
      </c>
      <c r="C2261" t="s">
        <v>13</v>
      </c>
      <c r="D2261" t="s">
        <v>358</v>
      </c>
      <c r="E2261" t="s">
        <v>528</v>
      </c>
      <c r="F2261">
        <v>416</v>
      </c>
      <c r="G2261">
        <v>0.51736111111111116</v>
      </c>
      <c r="H2261">
        <v>0.71875</v>
      </c>
      <c r="I2261">
        <v>36</v>
      </c>
      <c r="J2261">
        <v>0</v>
      </c>
      <c r="K2261">
        <v>36</v>
      </c>
      <c r="L2261">
        <v>0</v>
      </c>
      <c r="M2261" s="1" t="e">
        <f>VLOOKUP(Tabla18[[#This Row],[COD]],Circuitos[],2,0)</f>
        <v>#N/A</v>
      </c>
    </row>
    <row r="2262" spans="1:13">
      <c r="A2262" s="9" t="str">
        <f>Tabla18[[#This Row],[DIA]]&amp;"-"&amp;Tabla18[[#This Row],[NUM]]</f>
        <v>45907-787</v>
      </c>
      <c r="B2262">
        <v>45907</v>
      </c>
      <c r="C2262" t="s">
        <v>13</v>
      </c>
      <c r="D2262" t="s">
        <v>358</v>
      </c>
      <c r="E2262" t="s">
        <v>278</v>
      </c>
      <c r="F2262">
        <v>787</v>
      </c>
      <c r="G2262">
        <v>0.72222222222222221</v>
      </c>
      <c r="H2262">
        <v>0.92708333333333337</v>
      </c>
      <c r="I2262">
        <v>45</v>
      </c>
      <c r="J2262">
        <v>4</v>
      </c>
      <c r="K2262">
        <v>41</v>
      </c>
      <c r="L2262">
        <v>8.8888888888888893</v>
      </c>
      <c r="M2262" s="1" t="str">
        <f>VLOOKUP(Tabla18[[#This Row],[COD]],Circuitos[],2,0)</f>
        <v>Rumania, Transilvania, Cárpatos y Bucovina</v>
      </c>
    </row>
    <row r="2263" spans="1:13">
      <c r="A2263" s="9" t="str">
        <f>Tabla18[[#This Row],[DIA]]&amp;"-"&amp;Tabla18[[#This Row],[NUM]]</f>
        <v>45907-809</v>
      </c>
      <c r="B2263">
        <v>45907</v>
      </c>
      <c r="C2263" t="s">
        <v>13</v>
      </c>
      <c r="D2263" t="s">
        <v>236</v>
      </c>
      <c r="E2263" t="s">
        <v>250</v>
      </c>
      <c r="F2263">
        <v>809</v>
      </c>
      <c r="G2263">
        <v>0.49652777777777779</v>
      </c>
      <c r="H2263">
        <v>0.61805555555555558</v>
      </c>
      <c r="I2263">
        <v>45</v>
      </c>
      <c r="J2263">
        <v>0</v>
      </c>
      <c r="K2263">
        <v>45</v>
      </c>
      <c r="L2263">
        <v>0</v>
      </c>
      <c r="M2263" s="1" t="e">
        <f>VLOOKUP(Tabla18[[#This Row],[COD]],Circuitos[],2,0)</f>
        <v>#N/A</v>
      </c>
    </row>
    <row r="2264" spans="1:13">
      <c r="A2264" s="9" t="str">
        <f>Tabla18[[#This Row],[DIA]]&amp;"-"&amp;Tabla18[[#This Row],[NUM]]</f>
        <v>45907-897</v>
      </c>
      <c r="B2264">
        <v>45907</v>
      </c>
      <c r="C2264" t="s">
        <v>13</v>
      </c>
      <c r="D2264" t="s">
        <v>350</v>
      </c>
      <c r="E2264" t="s">
        <v>278</v>
      </c>
      <c r="F2264">
        <v>897</v>
      </c>
      <c r="G2264">
        <v>0.84375</v>
      </c>
      <c r="H2264">
        <v>0.24652777777777779</v>
      </c>
      <c r="I2264">
        <v>80</v>
      </c>
      <c r="J2264">
        <v>9</v>
      </c>
      <c r="K2264">
        <v>71</v>
      </c>
      <c r="L2264">
        <v>11.25</v>
      </c>
      <c r="M2264" s="1" t="str">
        <f>VLOOKUP(Tabla18[[#This Row],[COD]],Circuitos[],2,0)</f>
        <v>Uzbekistan, Ruta de la Seda II</v>
      </c>
    </row>
    <row r="2265" spans="1:13">
      <c r="A2265" s="9" t="str">
        <f>Tabla18[[#This Row],[DIA]]&amp;"-"&amp;Tabla18[[#This Row],[NUM]]</f>
        <v>45907-434</v>
      </c>
      <c r="B2265">
        <v>45907</v>
      </c>
      <c r="C2265" t="s">
        <v>13</v>
      </c>
      <c r="D2265" t="s">
        <v>394</v>
      </c>
      <c r="E2265" t="s">
        <v>395</v>
      </c>
      <c r="F2265">
        <v>434</v>
      </c>
      <c r="G2265">
        <v>0.64583333333333337</v>
      </c>
      <c r="H2265">
        <v>0.79513888888888884</v>
      </c>
      <c r="I2265">
        <v>35</v>
      </c>
      <c r="J2265">
        <v>2</v>
      </c>
      <c r="K2265">
        <v>33</v>
      </c>
      <c r="L2265">
        <v>5.7142857142857144</v>
      </c>
      <c r="M2265" s="1" t="e">
        <f>VLOOKUP(Tabla18[[#This Row],[COD]],Circuitos[],2,0)</f>
        <v>#N/A</v>
      </c>
    </row>
    <row r="2266" spans="1:13">
      <c r="A2266" s="9" t="str">
        <f>Tabla18[[#This Row],[DIA]]&amp;"-"&amp;Tabla18[[#This Row],[NUM]]</f>
        <v>45907-5114</v>
      </c>
      <c r="B2266">
        <v>45907</v>
      </c>
      <c r="C2266" t="s">
        <v>424</v>
      </c>
      <c r="D2266" t="s">
        <v>13</v>
      </c>
      <c r="E2266" t="s">
        <v>549</v>
      </c>
      <c r="F2266">
        <v>5114</v>
      </c>
      <c r="G2266">
        <v>0.44444444444444442</v>
      </c>
      <c r="H2266">
        <v>0.51388888888888884</v>
      </c>
      <c r="I2266">
        <v>189</v>
      </c>
      <c r="J2266">
        <v>63</v>
      </c>
      <c r="K2266">
        <v>126</v>
      </c>
      <c r="L2266">
        <v>33.333333333333336</v>
      </c>
      <c r="M2266" s="1" t="e">
        <f>VLOOKUP(Tabla18[[#This Row],[COD]],Circuitos[],2,0)</f>
        <v>#N/A</v>
      </c>
    </row>
    <row r="2267" spans="1:13">
      <c r="A2267" s="9" t="str">
        <f>Tabla18[[#This Row],[DIA]]&amp;"-"&amp;Tabla18[[#This Row],[NUM]]</f>
        <v>45907-1804</v>
      </c>
      <c r="B2267">
        <v>45907</v>
      </c>
      <c r="C2267" t="s">
        <v>196</v>
      </c>
      <c r="D2267" t="s">
        <v>13</v>
      </c>
      <c r="E2267" t="s">
        <v>193</v>
      </c>
      <c r="F2267">
        <v>1804</v>
      </c>
      <c r="G2267">
        <v>0.61805555555555558</v>
      </c>
      <c r="H2267">
        <v>0.73263888888888884</v>
      </c>
      <c r="I2267">
        <v>20</v>
      </c>
      <c r="J2267">
        <v>0</v>
      </c>
      <c r="K2267">
        <v>20</v>
      </c>
      <c r="L2267">
        <v>0</v>
      </c>
      <c r="M2267" s="1" t="e">
        <f>VLOOKUP(Tabla18[[#This Row],[COD]],Circuitos[],2,0)</f>
        <v>#N/A</v>
      </c>
    </row>
    <row r="2268" spans="1:13">
      <c r="A2268" s="9" t="str">
        <f>Tabla18[[#This Row],[DIA]]&amp;"-"&amp;Tabla18[[#This Row],[NUM]]</f>
        <v>45907-5118</v>
      </c>
      <c r="B2268">
        <v>45907</v>
      </c>
      <c r="C2268" t="s">
        <v>234</v>
      </c>
      <c r="D2268" t="s">
        <v>24</v>
      </c>
      <c r="E2268" t="s">
        <v>549</v>
      </c>
      <c r="F2268">
        <v>5118</v>
      </c>
      <c r="G2268">
        <v>0.77430555555555558</v>
      </c>
      <c r="H2268">
        <v>0.85763888888888884</v>
      </c>
      <c r="I2268">
        <v>189</v>
      </c>
      <c r="J2268">
        <v>26</v>
      </c>
      <c r="K2268">
        <v>163</v>
      </c>
      <c r="L2268">
        <v>13.756613756613756</v>
      </c>
      <c r="M2268" s="1" t="e">
        <f>VLOOKUP(Tabla18[[#This Row],[COD]],Circuitos[],2,0)</f>
        <v>#N/A</v>
      </c>
    </row>
    <row r="2269" spans="1:13">
      <c r="A2269" s="9" t="str">
        <f>Tabla18[[#This Row],[DIA]]&amp;"-"&amp;Tabla18[[#This Row],[NUM]]</f>
        <v>45907-572</v>
      </c>
      <c r="B2269">
        <v>45907</v>
      </c>
      <c r="C2269" t="s">
        <v>346</v>
      </c>
      <c r="D2269" t="s">
        <v>13</v>
      </c>
      <c r="E2269" t="s">
        <v>250</v>
      </c>
      <c r="F2269">
        <v>572</v>
      </c>
      <c r="G2269">
        <v>0.53125</v>
      </c>
      <c r="H2269">
        <v>0.61805555555555558</v>
      </c>
      <c r="I2269">
        <v>30</v>
      </c>
      <c r="J2269">
        <v>0</v>
      </c>
      <c r="K2269">
        <v>30</v>
      </c>
      <c r="L2269">
        <v>0</v>
      </c>
      <c r="M2269" s="1" t="e">
        <f>VLOOKUP(Tabla18[[#This Row],[COD]],Circuitos[],2,0)</f>
        <v>#N/A</v>
      </c>
    </row>
    <row r="2270" spans="1:13">
      <c r="A2270" s="9" t="str">
        <f>Tabla18[[#This Row],[DIA]]&amp;"-"&amp;Tabla18[[#This Row],[NUM]]</f>
        <v>45907-574</v>
      </c>
      <c r="B2270">
        <v>45907</v>
      </c>
      <c r="C2270" t="s">
        <v>346</v>
      </c>
      <c r="D2270" t="s">
        <v>13</v>
      </c>
      <c r="E2270" t="s">
        <v>250</v>
      </c>
      <c r="F2270">
        <v>574</v>
      </c>
      <c r="G2270">
        <v>0.59722222222222221</v>
      </c>
      <c r="H2270">
        <v>0.68402777777777779</v>
      </c>
      <c r="I2270">
        <v>45</v>
      </c>
      <c r="J2270">
        <v>0</v>
      </c>
      <c r="K2270">
        <v>45</v>
      </c>
      <c r="L2270">
        <v>0</v>
      </c>
      <c r="M2270" s="1" t="e">
        <f>VLOOKUP(Tabla18[[#This Row],[COD]],Circuitos[],2,0)</f>
        <v>#N/A</v>
      </c>
    </row>
    <row r="2271" spans="1:13">
      <c r="A2271" s="9" t="str">
        <f>Tabla18[[#This Row],[DIA]]&amp;"-"&amp;Tabla18[[#This Row],[NUM]]</f>
        <v>45907-415</v>
      </c>
      <c r="B2271">
        <v>45907</v>
      </c>
      <c r="C2271" t="s">
        <v>358</v>
      </c>
      <c r="D2271" t="s">
        <v>13</v>
      </c>
      <c r="E2271" t="s">
        <v>528</v>
      </c>
      <c r="F2271">
        <v>415</v>
      </c>
      <c r="G2271">
        <v>0.34722222222222221</v>
      </c>
      <c r="H2271">
        <v>0.47569444444444442</v>
      </c>
      <c r="I2271">
        <v>36</v>
      </c>
      <c r="J2271">
        <v>0</v>
      </c>
      <c r="K2271">
        <v>36</v>
      </c>
      <c r="L2271">
        <v>0</v>
      </c>
      <c r="M2271" s="1" t="e">
        <f>VLOOKUP(Tabla18[[#This Row],[COD]],Circuitos[],2,0)</f>
        <v>#N/A</v>
      </c>
    </row>
    <row r="2272" spans="1:13">
      <c r="A2272" s="9" t="str">
        <f>Tabla18[[#This Row],[DIA]]&amp;"-"&amp;Tabla18[[#This Row],[NUM]]</f>
        <v>45907-788</v>
      </c>
      <c r="B2272">
        <v>45907</v>
      </c>
      <c r="C2272" t="s">
        <v>358</v>
      </c>
      <c r="D2272" t="s">
        <v>13</v>
      </c>
      <c r="E2272" t="s">
        <v>278</v>
      </c>
      <c r="F2272">
        <v>788</v>
      </c>
      <c r="G2272">
        <v>0.96875</v>
      </c>
      <c r="H2272">
        <v>9.375E-2</v>
      </c>
      <c r="I2272">
        <v>45</v>
      </c>
      <c r="J2272">
        <v>0</v>
      </c>
      <c r="K2272">
        <v>45</v>
      </c>
      <c r="L2272">
        <v>0</v>
      </c>
      <c r="M2272" s="1" t="e">
        <f>VLOOKUP(Tabla18[[#This Row],[COD]],Circuitos[],2,0)</f>
        <v>#N/A</v>
      </c>
    </row>
    <row r="2273" spans="1:13">
      <c r="A2273" s="9" t="str">
        <f>Tabla18[[#This Row],[DIA]]&amp;"-"&amp;Tabla18[[#This Row],[NUM]]</f>
        <v>45907-808</v>
      </c>
      <c r="B2273">
        <v>45907</v>
      </c>
      <c r="C2273" t="s">
        <v>236</v>
      </c>
      <c r="D2273" t="s">
        <v>13</v>
      </c>
      <c r="E2273" t="s">
        <v>250</v>
      </c>
      <c r="F2273">
        <v>808</v>
      </c>
      <c r="G2273">
        <v>0.51736111111111116</v>
      </c>
      <c r="H2273">
        <v>0.64930555555555558</v>
      </c>
      <c r="I2273">
        <v>45</v>
      </c>
      <c r="J2273">
        <v>0</v>
      </c>
      <c r="K2273">
        <v>45</v>
      </c>
      <c r="L2273">
        <v>0</v>
      </c>
      <c r="M2273" s="1" t="e">
        <f>VLOOKUP(Tabla18[[#This Row],[COD]],Circuitos[],2,0)</f>
        <v>#N/A</v>
      </c>
    </row>
    <row r="2274" spans="1:13">
      <c r="A2274" s="9" t="str">
        <f>Tabla18[[#This Row],[DIA]]&amp;"-"&amp;Tabla18[[#This Row],[NUM]]</f>
        <v>45907-5117</v>
      </c>
      <c r="B2274">
        <v>45907</v>
      </c>
      <c r="C2274" t="s">
        <v>44</v>
      </c>
      <c r="D2274" t="s">
        <v>234</v>
      </c>
      <c r="E2274" t="s">
        <v>549</v>
      </c>
      <c r="F2274">
        <v>5117</v>
      </c>
      <c r="G2274">
        <v>0.625</v>
      </c>
      <c r="H2274">
        <v>0.73958333333333337</v>
      </c>
      <c r="I2274">
        <v>189</v>
      </c>
      <c r="J2274">
        <v>189</v>
      </c>
      <c r="K2274">
        <v>0</v>
      </c>
      <c r="L2274">
        <v>100</v>
      </c>
      <c r="M2274" s="1" t="str">
        <f>VLOOKUP(Tabla18[[#This Row],[COD]],Circuitos[],2,0)</f>
        <v>Puglia y Costa Amalfitana I</v>
      </c>
    </row>
    <row r="2275" spans="1:13">
      <c r="A2275" s="9" t="str">
        <f>Tabla18[[#This Row],[DIA]]&amp;"-"&amp;Tabla18[[#This Row],[NUM]]</f>
        <v>45907-585</v>
      </c>
      <c r="B2275">
        <v>45907</v>
      </c>
      <c r="C2275" t="s">
        <v>336</v>
      </c>
      <c r="D2275" t="s">
        <v>252</v>
      </c>
      <c r="E2275" t="s">
        <v>272</v>
      </c>
      <c r="F2275">
        <v>585</v>
      </c>
      <c r="G2275">
        <v>0.47916666666666669</v>
      </c>
      <c r="H2275">
        <v>0.53819444444444442</v>
      </c>
      <c r="I2275">
        <v>38</v>
      </c>
      <c r="J2275">
        <v>0</v>
      </c>
      <c r="K2275">
        <v>38</v>
      </c>
      <c r="L2275">
        <v>0</v>
      </c>
      <c r="M2275" s="1" t="e">
        <f>VLOOKUP(Tabla18[[#This Row],[COD]],Circuitos[],2,0)</f>
        <v>#N/A</v>
      </c>
    </row>
    <row r="2276" spans="1:13">
      <c r="A2276" s="9" t="str">
        <f>Tabla18[[#This Row],[DIA]]&amp;"-"&amp;Tabla18[[#This Row],[NUM]]</f>
        <v>45907-1302</v>
      </c>
      <c r="B2276">
        <v>45907</v>
      </c>
      <c r="C2276" t="s">
        <v>22</v>
      </c>
      <c r="D2276" t="s">
        <v>147</v>
      </c>
      <c r="E2276" t="s">
        <v>181</v>
      </c>
      <c r="F2276">
        <v>1302</v>
      </c>
      <c r="G2276">
        <v>0.4826388888888889</v>
      </c>
      <c r="H2276">
        <v>0.69097222222222221</v>
      </c>
      <c r="I2276">
        <v>12</v>
      </c>
      <c r="J2276">
        <v>0</v>
      </c>
      <c r="K2276">
        <v>12</v>
      </c>
      <c r="L2276">
        <v>0</v>
      </c>
      <c r="M2276" s="1" t="e">
        <f>VLOOKUP(Tabla18[[#This Row],[COD]],Circuitos[],2,0)</f>
        <v>#N/A</v>
      </c>
    </row>
    <row r="2277" spans="1:13">
      <c r="A2277" s="9" t="str">
        <f>Tabla18[[#This Row],[DIA]]&amp;"-"&amp;Tabla18[[#This Row],[NUM]]</f>
        <v>45907-437</v>
      </c>
      <c r="B2277">
        <v>45907</v>
      </c>
      <c r="C2277" t="s">
        <v>394</v>
      </c>
      <c r="D2277" t="s">
        <v>36</v>
      </c>
      <c r="E2277" t="s">
        <v>395</v>
      </c>
      <c r="F2277">
        <v>437</v>
      </c>
      <c r="G2277">
        <v>0.3888888888888889</v>
      </c>
      <c r="H2277">
        <v>0.52083333333333337</v>
      </c>
      <c r="I2277">
        <v>12</v>
      </c>
      <c r="J2277">
        <v>0</v>
      </c>
      <c r="K2277">
        <v>12</v>
      </c>
      <c r="L2277">
        <v>0</v>
      </c>
      <c r="M2277" s="1" t="e">
        <f>VLOOKUP(Tabla18[[#This Row],[COD]],Circuitos[],2,0)</f>
        <v>#N/A</v>
      </c>
    </row>
    <row r="2278" spans="1:13">
      <c r="A2278" s="9" t="str">
        <f>Tabla18[[#This Row],[DIA]]&amp;"-"&amp;Tabla18[[#This Row],[NUM]]</f>
        <v>45907-433</v>
      </c>
      <c r="B2278">
        <v>45907</v>
      </c>
      <c r="C2278" t="s">
        <v>394</v>
      </c>
      <c r="D2278" t="s">
        <v>13</v>
      </c>
      <c r="E2278" t="s">
        <v>395</v>
      </c>
      <c r="F2278">
        <v>433</v>
      </c>
      <c r="G2278">
        <v>0.44444444444444442</v>
      </c>
      <c r="H2278">
        <v>0.60763888888888884</v>
      </c>
      <c r="I2278">
        <v>35</v>
      </c>
      <c r="J2278">
        <v>4</v>
      </c>
      <c r="K2278">
        <v>31</v>
      </c>
      <c r="L2278">
        <v>11.428571428571429</v>
      </c>
      <c r="M2278" s="1" t="e">
        <f>VLOOKUP(Tabla18[[#This Row],[COD]],Circuitos[],2,0)</f>
        <v>#N/A</v>
      </c>
    </row>
    <row r="2279" spans="1:13">
      <c r="A2279" s="9" t="str">
        <f>Tabla18[[#This Row],[DIA]]&amp;"-"&amp;Tabla18[[#This Row],[NUM]]</f>
        <v>45908-920</v>
      </c>
      <c r="B2279">
        <v>45908</v>
      </c>
      <c r="C2279" t="s">
        <v>185</v>
      </c>
      <c r="D2279" t="s">
        <v>13</v>
      </c>
      <c r="E2279" t="s">
        <v>186</v>
      </c>
      <c r="F2279">
        <v>920</v>
      </c>
      <c r="G2279">
        <v>0.63888888888888884</v>
      </c>
      <c r="H2279">
        <v>0.78125</v>
      </c>
      <c r="I2279">
        <v>30</v>
      </c>
      <c r="J2279">
        <v>7</v>
      </c>
      <c r="K2279">
        <v>23</v>
      </c>
      <c r="L2279">
        <v>23.333333333333332</v>
      </c>
      <c r="M2279" s="1" t="e">
        <f>VLOOKUP(Tabla18[[#This Row],[COD]],Circuitos[],2,0)</f>
        <v>#N/A</v>
      </c>
    </row>
    <row r="2280" spans="1:13">
      <c r="A2280" s="9" t="str">
        <f>Tabla18[[#This Row],[DIA]]&amp;"-"&amp;Tabla18[[#This Row],[NUM]]</f>
        <v>45908-1336</v>
      </c>
      <c r="B2280">
        <v>45908</v>
      </c>
      <c r="C2280" t="s">
        <v>36</v>
      </c>
      <c r="D2280" t="s">
        <v>183</v>
      </c>
      <c r="E2280" t="s">
        <v>174</v>
      </c>
      <c r="F2280">
        <v>1336</v>
      </c>
      <c r="G2280">
        <v>0.58680555555555558</v>
      </c>
      <c r="H2280">
        <v>0.82291666666666663</v>
      </c>
      <c r="I2280">
        <v>10</v>
      </c>
      <c r="J2280">
        <v>0</v>
      </c>
      <c r="K2280">
        <v>10</v>
      </c>
      <c r="L2280">
        <v>0</v>
      </c>
      <c r="M2280" s="1" t="str">
        <f>VLOOKUP(Tabla18[[#This Row],[COD]],Circuitos[],2,0)</f>
        <v>Programas de Egipto</v>
      </c>
    </row>
    <row r="2281" spans="1:13">
      <c r="A2281" s="9" t="str">
        <f>Tabla18[[#This Row],[DIA]]&amp;"-"&amp;Tabla18[[#This Row],[NUM]]</f>
        <v>45908-1806</v>
      </c>
      <c r="B2281">
        <v>45908</v>
      </c>
      <c r="C2281" t="s">
        <v>188</v>
      </c>
      <c r="D2281" t="s">
        <v>13</v>
      </c>
      <c r="E2281" t="s">
        <v>250</v>
      </c>
      <c r="F2281">
        <v>1806</v>
      </c>
      <c r="G2281">
        <v>0.82638888888888884</v>
      </c>
      <c r="H2281">
        <v>0.95833333333333337</v>
      </c>
      <c r="I2281">
        <v>40</v>
      </c>
      <c r="J2281">
        <v>0</v>
      </c>
      <c r="K2281">
        <v>40</v>
      </c>
      <c r="L2281">
        <v>0</v>
      </c>
      <c r="M2281" s="1" t="e">
        <f>VLOOKUP(Tabla18[[#This Row],[COD]],Circuitos[],2,0)</f>
        <v>#N/A</v>
      </c>
    </row>
    <row r="2282" spans="1:13">
      <c r="A2282" s="9" t="str">
        <f>Tabla18[[#This Row],[DIA]]&amp;"-"&amp;Tabla18[[#This Row],[NUM]]</f>
        <v>45908-2722</v>
      </c>
      <c r="B2282">
        <v>45908</v>
      </c>
      <c r="C2282" t="s">
        <v>37</v>
      </c>
      <c r="D2282" t="s">
        <v>183</v>
      </c>
      <c r="E2282" t="s">
        <v>561</v>
      </c>
      <c r="F2282">
        <v>2722</v>
      </c>
      <c r="G2282">
        <v>0.67013888888888884</v>
      </c>
      <c r="H2282">
        <v>0.93055555555555558</v>
      </c>
      <c r="I2282">
        <v>10</v>
      </c>
      <c r="J2282">
        <v>0</v>
      </c>
      <c r="K2282">
        <v>10</v>
      </c>
      <c r="L2282">
        <v>0</v>
      </c>
      <c r="M2282" s="1" t="str">
        <f>VLOOKUP(Tabla18[[#This Row],[COD]],Circuitos[],2,0)</f>
        <v>Programas de Egipto</v>
      </c>
    </row>
    <row r="2283" spans="1:13">
      <c r="A2283" s="9" t="str">
        <f>Tabla18[[#This Row],[DIA]]&amp;"-"&amp;Tabla18[[#This Row],[NUM]]</f>
        <v>45908-1014</v>
      </c>
      <c r="B2283">
        <v>45908</v>
      </c>
      <c r="C2283" t="s">
        <v>173</v>
      </c>
      <c r="D2283" t="s">
        <v>33</v>
      </c>
      <c r="E2283" t="s">
        <v>174</v>
      </c>
      <c r="F2283">
        <v>1014</v>
      </c>
      <c r="G2283">
        <v>0.39583333333333331</v>
      </c>
      <c r="H2283">
        <v>0.5625</v>
      </c>
      <c r="I2283">
        <v>88</v>
      </c>
      <c r="J2283">
        <v>28</v>
      </c>
      <c r="K2283">
        <v>60</v>
      </c>
      <c r="L2283">
        <v>31.818181818181817</v>
      </c>
      <c r="M2283" s="1" t="e">
        <f>VLOOKUP(Tabla18[[#This Row],[COD]],Circuitos[],2,0)</f>
        <v>#N/A</v>
      </c>
    </row>
    <row r="2284" spans="1:13">
      <c r="A2284" s="9" t="str">
        <f>Tabla18[[#This Row],[DIA]]&amp;"-"&amp;Tabla18[[#This Row],[NUM]]</f>
        <v>45908-1335</v>
      </c>
      <c r="B2284">
        <v>45908</v>
      </c>
      <c r="C2284" t="s">
        <v>173</v>
      </c>
      <c r="D2284" t="s">
        <v>36</v>
      </c>
      <c r="E2284" t="s">
        <v>174</v>
      </c>
      <c r="F2284">
        <v>1335</v>
      </c>
      <c r="G2284">
        <v>0.40277777777777779</v>
      </c>
      <c r="H2284">
        <v>0.54513888888888884</v>
      </c>
      <c r="I2284">
        <v>10</v>
      </c>
      <c r="J2284">
        <v>0</v>
      </c>
      <c r="K2284">
        <v>10</v>
      </c>
      <c r="L2284">
        <v>0</v>
      </c>
      <c r="M2284" s="1" t="e">
        <f>VLOOKUP(Tabla18[[#This Row],[COD]],Circuitos[],2,0)</f>
        <v>#N/A</v>
      </c>
    </row>
    <row r="2285" spans="1:13">
      <c r="A2285" s="9" t="str">
        <f>Tabla18[[#This Row],[DIA]]&amp;"-"&amp;Tabla18[[#This Row],[NUM]]</f>
        <v>45908-2721</v>
      </c>
      <c r="B2285">
        <v>45908</v>
      </c>
      <c r="C2285" t="s">
        <v>173</v>
      </c>
      <c r="D2285" t="s">
        <v>37</v>
      </c>
      <c r="E2285" t="s">
        <v>561</v>
      </c>
      <c r="F2285">
        <v>2721</v>
      </c>
      <c r="G2285">
        <v>0.45833333333333331</v>
      </c>
      <c r="H2285">
        <v>0.62847222222222221</v>
      </c>
      <c r="I2285">
        <v>10</v>
      </c>
      <c r="J2285">
        <v>0</v>
      </c>
      <c r="K2285">
        <v>10</v>
      </c>
      <c r="L2285">
        <v>0</v>
      </c>
      <c r="M2285" s="1" t="e">
        <f>VLOOKUP(Tabla18[[#This Row],[COD]],Circuitos[],2,0)</f>
        <v>#N/A</v>
      </c>
    </row>
    <row r="2286" spans="1:13">
      <c r="A2286" s="9" t="str">
        <f>Tabla18[[#This Row],[DIA]]&amp;"-"&amp;Tabla18[[#This Row],[NUM]]</f>
        <v>45908-1002</v>
      </c>
      <c r="B2286">
        <v>45908</v>
      </c>
      <c r="C2286" t="s">
        <v>173</v>
      </c>
      <c r="D2286" t="s">
        <v>13</v>
      </c>
      <c r="E2286" t="s">
        <v>174</v>
      </c>
      <c r="F2286">
        <v>1002</v>
      </c>
      <c r="G2286">
        <v>0.3125</v>
      </c>
      <c r="H2286">
        <v>0.4861111111111111</v>
      </c>
      <c r="I2286">
        <v>21</v>
      </c>
      <c r="J2286">
        <v>21</v>
      </c>
      <c r="K2286">
        <v>0</v>
      </c>
      <c r="L2286">
        <v>100</v>
      </c>
      <c r="M2286" s="1" t="str">
        <f>VLOOKUP(Tabla18[[#This Row],[COD]],Circuitos[],2,0)</f>
        <v>Programas de Egipto</v>
      </c>
    </row>
    <row r="2287" spans="1:13">
      <c r="A2287" s="9" t="str">
        <f>Tabla18[[#This Row],[DIA]]&amp;"-"&amp;Tabla18[[#This Row],[NUM]]</f>
        <v>45908-2232</v>
      </c>
      <c r="B2287">
        <v>45908</v>
      </c>
      <c r="C2287" t="s">
        <v>147</v>
      </c>
      <c r="D2287" t="s">
        <v>180</v>
      </c>
      <c r="E2287" t="s">
        <v>181</v>
      </c>
      <c r="F2287">
        <v>2232</v>
      </c>
      <c r="G2287">
        <v>5.5555555555555552E-2</v>
      </c>
      <c r="H2287">
        <v>0.11805555555555555</v>
      </c>
      <c r="I2287">
        <v>16</v>
      </c>
      <c r="J2287">
        <v>12</v>
      </c>
      <c r="K2287">
        <v>4</v>
      </c>
      <c r="L2287">
        <v>75</v>
      </c>
      <c r="M2287" s="1" t="e">
        <f>VLOOKUP(Tabla18[[#This Row],[COD]],Circuitos[],2,0)</f>
        <v>#N/A</v>
      </c>
    </row>
    <row r="2288" spans="1:13">
      <c r="A2288" s="9" t="str">
        <f>Tabla18[[#This Row],[DIA]]&amp;"-"&amp;Tabla18[[#This Row],[NUM]]</f>
        <v>45908-921</v>
      </c>
      <c r="B2288">
        <v>45908</v>
      </c>
      <c r="C2288" t="s">
        <v>13</v>
      </c>
      <c r="D2288" t="s">
        <v>185</v>
      </c>
      <c r="E2288" t="s">
        <v>186</v>
      </c>
      <c r="F2288">
        <v>921</v>
      </c>
      <c r="G2288">
        <v>0.81597222222222221</v>
      </c>
      <c r="H2288">
        <v>2.0833333333333333E-3</v>
      </c>
      <c r="I2288">
        <v>20</v>
      </c>
      <c r="J2288">
        <v>0</v>
      </c>
      <c r="K2288">
        <v>20</v>
      </c>
      <c r="L2288">
        <v>0</v>
      </c>
      <c r="M2288" s="1" t="e">
        <f>VLOOKUP(Tabla18[[#This Row],[COD]],Circuitos[],2,0)</f>
        <v>#N/A</v>
      </c>
    </row>
    <row r="2289" spans="1:13">
      <c r="A2289" s="9" t="str">
        <f>Tabla18[[#This Row],[DIA]]&amp;"-"&amp;Tabla18[[#This Row],[NUM]]</f>
        <v>45908-921</v>
      </c>
      <c r="B2289">
        <v>45908</v>
      </c>
      <c r="C2289" t="s">
        <v>13</v>
      </c>
      <c r="D2289" t="s">
        <v>185</v>
      </c>
      <c r="E2289" t="s">
        <v>186</v>
      </c>
      <c r="F2289">
        <v>921</v>
      </c>
      <c r="G2289">
        <v>0.81597222222222221</v>
      </c>
      <c r="H2289">
        <v>2.0833333333333332E-2</v>
      </c>
      <c r="I2289">
        <v>10</v>
      </c>
      <c r="J2289">
        <v>0</v>
      </c>
      <c r="K2289">
        <v>10</v>
      </c>
      <c r="L2289">
        <v>0</v>
      </c>
      <c r="M2289" s="1" t="e">
        <f>VLOOKUP(Tabla18[[#This Row],[COD]],Circuitos[],2,0)</f>
        <v>#N/A</v>
      </c>
    </row>
    <row r="2290" spans="1:13">
      <c r="A2290" s="9" t="str">
        <f>Tabla18[[#This Row],[DIA]]&amp;"-"&amp;Tabla18[[#This Row],[NUM]]</f>
        <v>45908-1801</v>
      </c>
      <c r="B2290">
        <v>45908</v>
      </c>
      <c r="C2290" t="s">
        <v>13</v>
      </c>
      <c r="D2290" t="s">
        <v>188</v>
      </c>
      <c r="E2290" t="s">
        <v>250</v>
      </c>
      <c r="F2290">
        <v>1801</v>
      </c>
      <c r="G2290">
        <v>0.31944444444444442</v>
      </c>
      <c r="H2290">
        <v>0.44791666666666669</v>
      </c>
      <c r="I2290">
        <v>40</v>
      </c>
      <c r="J2290">
        <v>0</v>
      </c>
      <c r="K2290">
        <v>40</v>
      </c>
      <c r="L2290">
        <v>0</v>
      </c>
      <c r="M2290" s="1" t="e">
        <f>VLOOKUP(Tabla18[[#This Row],[COD]],Circuitos[],2,0)</f>
        <v>#N/A</v>
      </c>
    </row>
    <row r="2291" spans="1:13">
      <c r="A2291" s="9" t="str">
        <f>Tabla18[[#This Row],[DIA]]&amp;"-"&amp;Tabla18[[#This Row],[NUM]]</f>
        <v>45908-1683</v>
      </c>
      <c r="B2291">
        <v>45908</v>
      </c>
      <c r="C2291" t="s">
        <v>13</v>
      </c>
      <c r="D2291" t="s">
        <v>147</v>
      </c>
      <c r="E2291" t="s">
        <v>475</v>
      </c>
      <c r="F2291">
        <v>1683</v>
      </c>
      <c r="G2291">
        <v>0.38194444444444442</v>
      </c>
      <c r="H2291">
        <v>0.57986111111111116</v>
      </c>
      <c r="I2291">
        <v>30</v>
      </c>
      <c r="J2291">
        <v>0</v>
      </c>
      <c r="K2291">
        <v>30</v>
      </c>
      <c r="L2291">
        <v>0</v>
      </c>
      <c r="M2291" s="1" t="e">
        <f>VLOOKUP(Tabla18[[#This Row],[COD]],Circuitos[],2,0)</f>
        <v>#N/A</v>
      </c>
    </row>
    <row r="2292" spans="1:13">
      <c r="A2292" s="9" t="str">
        <f>Tabla18[[#This Row],[DIA]]&amp;"-"&amp;Tabla18[[#This Row],[NUM]]</f>
        <v>45908-1358</v>
      </c>
      <c r="B2292">
        <v>45908</v>
      </c>
      <c r="C2292" t="s">
        <v>13</v>
      </c>
      <c r="D2292" t="s">
        <v>147</v>
      </c>
      <c r="E2292" t="s">
        <v>181</v>
      </c>
      <c r="F2292">
        <v>1358</v>
      </c>
      <c r="G2292">
        <v>0.61458333333333337</v>
      </c>
      <c r="H2292">
        <v>0.83333333333333337</v>
      </c>
      <c r="I2292">
        <v>27</v>
      </c>
      <c r="J2292">
        <v>0</v>
      </c>
      <c r="K2292">
        <v>27</v>
      </c>
      <c r="L2292">
        <v>0</v>
      </c>
      <c r="M2292" s="1" t="e">
        <f>VLOOKUP(Tabla18[[#This Row],[COD]],Circuitos[],2,0)</f>
        <v>#N/A</v>
      </c>
    </row>
    <row r="2293" spans="1:13">
      <c r="A2293" s="9" t="str">
        <f>Tabla18[[#This Row],[DIA]]&amp;"-"&amp;Tabla18[[#This Row],[NUM]]</f>
        <v>45908-1002</v>
      </c>
      <c r="B2293">
        <v>45908</v>
      </c>
      <c r="C2293" t="s">
        <v>13</v>
      </c>
      <c r="D2293" t="s">
        <v>183</v>
      </c>
      <c r="E2293" t="s">
        <v>174</v>
      </c>
      <c r="F2293">
        <v>1002</v>
      </c>
      <c r="G2293">
        <v>0.52777777777777779</v>
      </c>
      <c r="H2293">
        <v>0.77777777777777779</v>
      </c>
      <c r="I2293">
        <v>20</v>
      </c>
      <c r="J2293">
        <v>0</v>
      </c>
      <c r="K2293">
        <v>20</v>
      </c>
      <c r="L2293">
        <v>0</v>
      </c>
      <c r="M2293" s="1" t="str">
        <f>VLOOKUP(Tabla18[[#This Row],[COD]],Circuitos[],2,0)</f>
        <v>Programas de Egipto</v>
      </c>
    </row>
    <row r="2294" spans="1:13">
      <c r="A2294" s="9" t="str">
        <f>Tabla18[[#This Row],[DIA]]&amp;"-"&amp;Tabla18[[#This Row],[NUM]]</f>
        <v>45908-1221</v>
      </c>
      <c r="B2294">
        <v>45908</v>
      </c>
      <c r="C2294" t="s">
        <v>13</v>
      </c>
      <c r="D2294" t="s">
        <v>557</v>
      </c>
      <c r="E2294" t="s">
        <v>250</v>
      </c>
      <c r="F2294">
        <v>1221</v>
      </c>
      <c r="G2294">
        <v>0.67361111111111116</v>
      </c>
      <c r="H2294">
        <v>0.74305555555555558</v>
      </c>
      <c r="I2294">
        <v>30</v>
      </c>
      <c r="J2294">
        <v>0</v>
      </c>
      <c r="K2294">
        <v>30</v>
      </c>
      <c r="L2294">
        <v>0</v>
      </c>
      <c r="M2294" s="1" t="e">
        <f>VLOOKUP(Tabla18[[#This Row],[COD]],Circuitos[],2,0)</f>
        <v>#N/A</v>
      </c>
    </row>
    <row r="2295" spans="1:13">
      <c r="A2295" s="9" t="str">
        <f>Tabla18[[#This Row],[DIA]]&amp;"-"&amp;Tabla18[[#This Row],[NUM]]</f>
        <v>45908-586</v>
      </c>
      <c r="B2295">
        <v>45908</v>
      </c>
      <c r="C2295" t="s">
        <v>229</v>
      </c>
      <c r="D2295" t="s">
        <v>13</v>
      </c>
      <c r="E2295" t="s">
        <v>556</v>
      </c>
      <c r="F2295">
        <v>586</v>
      </c>
      <c r="G2295">
        <v>0.73611111111111116</v>
      </c>
      <c r="H2295">
        <v>0.86111111111111116</v>
      </c>
      <c r="I2295">
        <v>35</v>
      </c>
      <c r="J2295">
        <v>0</v>
      </c>
      <c r="K2295">
        <v>35</v>
      </c>
      <c r="L2295">
        <v>0</v>
      </c>
      <c r="M2295" s="1" t="e">
        <f>VLOOKUP(Tabla18[[#This Row],[COD]],Circuitos[],2,0)</f>
        <v>#N/A</v>
      </c>
    </row>
    <row r="2296" spans="1:13">
      <c r="A2296" s="9" t="str">
        <f>Tabla18[[#This Row],[DIA]]&amp;"-"&amp;Tabla18[[#This Row],[NUM]]</f>
        <v>45908-622</v>
      </c>
      <c r="B2296">
        <v>45908</v>
      </c>
      <c r="C2296" t="s">
        <v>54</v>
      </c>
      <c r="D2296" t="s">
        <v>266</v>
      </c>
      <c r="E2296" t="s">
        <v>558</v>
      </c>
      <c r="F2296">
        <v>622</v>
      </c>
      <c r="G2296">
        <v>0.65277777777777779</v>
      </c>
      <c r="H2296">
        <v>0.76041666666666663</v>
      </c>
      <c r="I2296">
        <v>40</v>
      </c>
      <c r="J2296">
        <v>4</v>
      </c>
      <c r="K2296">
        <v>36</v>
      </c>
      <c r="L2296">
        <v>10</v>
      </c>
      <c r="M2296" s="1" t="str">
        <f>VLOOKUP(Tabla18[[#This Row],[COD]],Circuitos[],2,0)</f>
        <v>Todo Eslovenia, Austria y Costa Italiana</v>
      </c>
    </row>
    <row r="2297" spans="1:13">
      <c r="A2297" s="9" t="str">
        <f>Tabla18[[#This Row],[DIA]]&amp;"-"&amp;Tabla18[[#This Row],[NUM]]</f>
        <v>45908-1010</v>
      </c>
      <c r="B2297">
        <v>45908</v>
      </c>
      <c r="C2297" t="s">
        <v>29</v>
      </c>
      <c r="D2297" t="s">
        <v>183</v>
      </c>
      <c r="E2297" t="s">
        <v>174</v>
      </c>
      <c r="F2297">
        <v>1010</v>
      </c>
      <c r="G2297">
        <v>0.70833333333333337</v>
      </c>
      <c r="H2297">
        <v>0.97916666666666663</v>
      </c>
      <c r="I2297">
        <v>88</v>
      </c>
      <c r="J2297">
        <v>28</v>
      </c>
      <c r="K2297">
        <v>60</v>
      </c>
      <c r="L2297">
        <v>31.818181818181817</v>
      </c>
      <c r="M2297" s="1" t="str">
        <f>VLOOKUP(Tabla18[[#This Row],[COD]],Circuitos[],2,0)</f>
        <v>Nefertari y Abu Simbel / Maravillas del Nilo y Abu Simbel</v>
      </c>
    </row>
    <row r="2298" spans="1:13">
      <c r="A2298" s="9" t="str">
        <f>Tabla18[[#This Row],[DIA]]&amp;"-"&amp;Tabla18[[#This Row],[NUM]]</f>
        <v>45908-5115</v>
      </c>
      <c r="B2298">
        <v>45908</v>
      </c>
      <c r="C2298" t="s">
        <v>24</v>
      </c>
      <c r="D2298" t="s">
        <v>147</v>
      </c>
      <c r="E2298" t="s">
        <v>549</v>
      </c>
      <c r="F2298">
        <v>5115</v>
      </c>
      <c r="G2298">
        <v>0.33333333333333331</v>
      </c>
      <c r="H2298">
        <v>0.51388888888888884</v>
      </c>
      <c r="I2298">
        <v>189</v>
      </c>
      <c r="J2298">
        <v>167</v>
      </c>
      <c r="K2298">
        <v>22</v>
      </c>
      <c r="L2298">
        <v>88.359788359788354</v>
      </c>
      <c r="M2298" s="1" t="str">
        <f>VLOOKUP(Tabla18[[#This Row],[COD]],Circuitos[],2,0)</f>
        <v>Turquía Eterna I y II</v>
      </c>
    </row>
    <row r="2299" spans="1:13">
      <c r="A2299" s="9" t="str">
        <f>Tabla18[[#This Row],[DIA]]&amp;"-"&amp;Tabla18[[#This Row],[NUM]]</f>
        <v>45909-1304</v>
      </c>
      <c r="B2299">
        <v>45909</v>
      </c>
      <c r="C2299" t="s">
        <v>33</v>
      </c>
      <c r="D2299" t="s">
        <v>147</v>
      </c>
      <c r="E2299" t="s">
        <v>181</v>
      </c>
      <c r="F2299">
        <v>1304</v>
      </c>
      <c r="G2299">
        <v>0.5</v>
      </c>
      <c r="H2299">
        <v>0.72569444444444442</v>
      </c>
      <c r="I2299">
        <v>12</v>
      </c>
      <c r="J2299">
        <v>0</v>
      </c>
      <c r="K2299">
        <v>12</v>
      </c>
      <c r="L2299">
        <v>0</v>
      </c>
      <c r="M2299" s="1" t="e">
        <f>VLOOKUP(Tabla18[[#This Row],[COD]],Circuitos[],2,0)</f>
        <v>#N/A</v>
      </c>
    </row>
    <row r="2300" spans="1:13">
      <c r="A2300" s="9" t="str">
        <f>Tabla18[[#This Row],[DIA]]&amp;"-"&amp;Tabla18[[#This Row],[NUM]]</f>
        <v>45909-761</v>
      </c>
      <c r="B2300">
        <v>45909</v>
      </c>
      <c r="C2300" t="s">
        <v>33</v>
      </c>
      <c r="D2300" t="s">
        <v>261</v>
      </c>
      <c r="E2300" t="s">
        <v>278</v>
      </c>
      <c r="F2300">
        <v>761</v>
      </c>
      <c r="G2300">
        <v>0.69444444444444442</v>
      </c>
      <c r="H2300">
        <v>0.80555555555555558</v>
      </c>
      <c r="I2300">
        <v>45</v>
      </c>
      <c r="J2300">
        <v>1</v>
      </c>
      <c r="K2300">
        <v>44</v>
      </c>
      <c r="L2300">
        <v>2.2222222222222223</v>
      </c>
      <c r="M2300" s="1" t="str">
        <f>VLOOKUP(Tabla18[[#This Row],[COD]],Circuitos[],2,0)</f>
        <v>Sicilia Mágica "I"</v>
      </c>
    </row>
    <row r="2301" spans="1:13">
      <c r="A2301" s="9" t="str">
        <f>Tabla18[[#This Row],[DIA]]&amp;"-"&amp;Tabla18[[#This Row],[NUM]]</f>
        <v>45909-1854</v>
      </c>
      <c r="B2301">
        <v>45909</v>
      </c>
      <c r="C2301" t="s">
        <v>36</v>
      </c>
      <c r="D2301" t="s">
        <v>147</v>
      </c>
      <c r="E2301" t="s">
        <v>181</v>
      </c>
      <c r="F2301">
        <v>1854</v>
      </c>
      <c r="G2301">
        <v>0.5</v>
      </c>
      <c r="H2301">
        <v>0.69097222222222221</v>
      </c>
      <c r="I2301">
        <v>16</v>
      </c>
      <c r="J2301">
        <v>0</v>
      </c>
      <c r="K2301">
        <v>16</v>
      </c>
      <c r="L2301">
        <v>0</v>
      </c>
      <c r="M2301" s="1" t="e">
        <f>VLOOKUP(Tabla18[[#This Row],[COD]],Circuitos[],2,0)</f>
        <v>#N/A</v>
      </c>
    </row>
    <row r="2302" spans="1:13">
      <c r="A2302" s="9" t="str">
        <f>Tabla18[[#This Row],[DIA]]&amp;"-"&amp;Tabla18[[#This Row],[NUM]]</f>
        <v>45909-1316</v>
      </c>
      <c r="B2302">
        <v>45909</v>
      </c>
      <c r="C2302" t="s">
        <v>37</v>
      </c>
      <c r="D2302" t="s">
        <v>147</v>
      </c>
      <c r="E2302" t="s">
        <v>181</v>
      </c>
      <c r="F2302">
        <v>1316</v>
      </c>
      <c r="G2302">
        <v>0.50347222222222221</v>
      </c>
      <c r="H2302">
        <v>0.71875</v>
      </c>
      <c r="I2302">
        <v>16</v>
      </c>
      <c r="J2302">
        <v>2</v>
      </c>
      <c r="K2302">
        <v>14</v>
      </c>
      <c r="L2302">
        <v>12.5</v>
      </c>
      <c r="M2302" s="1" t="e">
        <f>VLOOKUP(Tabla18[[#This Row],[COD]],Circuitos[],2,0)</f>
        <v>#N/A</v>
      </c>
    </row>
    <row r="2303" spans="1:13">
      <c r="A2303" s="9" t="str">
        <f>Tabla18[[#This Row],[DIA]]&amp;"-"&amp;Tabla18[[#This Row],[NUM]]</f>
        <v>45909-934</v>
      </c>
      <c r="B2303">
        <v>45909</v>
      </c>
      <c r="C2303" t="s">
        <v>209</v>
      </c>
      <c r="D2303" t="s">
        <v>13</v>
      </c>
      <c r="E2303" t="s">
        <v>250</v>
      </c>
      <c r="F2303">
        <v>934</v>
      </c>
      <c r="G2303">
        <v>0.52430555555555558</v>
      </c>
      <c r="H2303">
        <v>0.65277777777777779</v>
      </c>
      <c r="I2303">
        <v>45</v>
      </c>
      <c r="J2303">
        <v>4</v>
      </c>
      <c r="K2303">
        <v>41</v>
      </c>
      <c r="L2303">
        <v>8.8888888888888893</v>
      </c>
      <c r="M2303" s="1" t="e">
        <f>VLOOKUP(Tabla18[[#This Row],[COD]],Circuitos[],2,0)</f>
        <v>#N/A</v>
      </c>
    </row>
    <row r="2304" spans="1:13">
      <c r="A2304" s="9" t="str">
        <f>Tabla18[[#This Row],[DIA]]&amp;"-"&amp;Tabla18[[#This Row],[NUM]]</f>
        <v>45909-1305</v>
      </c>
      <c r="B2304">
        <v>45909</v>
      </c>
      <c r="C2304" t="s">
        <v>147</v>
      </c>
      <c r="D2304" t="s">
        <v>33</v>
      </c>
      <c r="E2304" t="s">
        <v>181</v>
      </c>
      <c r="F2304">
        <v>1305</v>
      </c>
      <c r="G2304">
        <v>0.55208333333333337</v>
      </c>
      <c r="H2304">
        <v>0.70833333333333337</v>
      </c>
      <c r="I2304">
        <v>12</v>
      </c>
      <c r="J2304">
        <v>0</v>
      </c>
      <c r="K2304">
        <v>12</v>
      </c>
      <c r="L2304">
        <v>0</v>
      </c>
      <c r="M2304" s="1" t="e">
        <f>VLOOKUP(Tabla18[[#This Row],[COD]],Circuitos[],2,0)</f>
        <v>#N/A</v>
      </c>
    </row>
    <row r="2305" spans="1:13">
      <c r="A2305" s="9" t="str">
        <f>Tabla18[[#This Row],[DIA]]&amp;"-"&amp;Tabla18[[#This Row],[NUM]]</f>
        <v>45909-2020</v>
      </c>
      <c r="B2305">
        <v>45909</v>
      </c>
      <c r="C2305" t="s">
        <v>147</v>
      </c>
      <c r="D2305" t="s">
        <v>180</v>
      </c>
      <c r="E2305" t="s">
        <v>181</v>
      </c>
      <c r="F2305">
        <v>2020</v>
      </c>
      <c r="G2305">
        <v>0.76736111111111116</v>
      </c>
      <c r="H2305">
        <v>0.82986111111111116</v>
      </c>
      <c r="I2305">
        <v>58</v>
      </c>
      <c r="J2305">
        <v>0</v>
      </c>
      <c r="K2305">
        <v>58</v>
      </c>
      <c r="L2305">
        <v>0</v>
      </c>
      <c r="M2305" s="1" t="e">
        <f>VLOOKUP(Tabla18[[#This Row],[COD]],Circuitos[],2,0)</f>
        <v>#N/A</v>
      </c>
    </row>
    <row r="2306" spans="1:13">
      <c r="A2306" s="9" t="str">
        <f>Tabla18[[#This Row],[DIA]]&amp;"-"&amp;Tabla18[[#This Row],[NUM]]</f>
        <v>45909-2022</v>
      </c>
      <c r="B2306">
        <v>45909</v>
      </c>
      <c r="C2306" t="s">
        <v>147</v>
      </c>
      <c r="D2306" t="s">
        <v>180</v>
      </c>
      <c r="E2306" t="s">
        <v>181</v>
      </c>
      <c r="F2306">
        <v>2022</v>
      </c>
      <c r="G2306">
        <v>0.83680555555555558</v>
      </c>
      <c r="H2306">
        <v>0.90277777777777779</v>
      </c>
      <c r="I2306">
        <v>28</v>
      </c>
      <c r="J2306">
        <v>2</v>
      </c>
      <c r="K2306">
        <v>26</v>
      </c>
      <c r="L2306">
        <v>7.1428571428571432</v>
      </c>
      <c r="M2306" s="1" t="e">
        <f>VLOOKUP(Tabla18[[#This Row],[COD]],Circuitos[],2,0)</f>
        <v>#N/A</v>
      </c>
    </row>
    <row r="2307" spans="1:13">
      <c r="A2307" s="9" t="str">
        <f>Tabla18[[#This Row],[DIA]]&amp;"-"&amp;Tabla18[[#This Row],[NUM]]</f>
        <v>45909-1855</v>
      </c>
      <c r="B2307">
        <v>45909</v>
      </c>
      <c r="C2307" t="s">
        <v>147</v>
      </c>
      <c r="D2307" t="s">
        <v>36</v>
      </c>
      <c r="E2307" t="s">
        <v>181</v>
      </c>
      <c r="F2307">
        <v>1855</v>
      </c>
      <c r="G2307">
        <v>0.59722222222222221</v>
      </c>
      <c r="H2307">
        <v>0.71180555555555558</v>
      </c>
      <c r="I2307">
        <v>16</v>
      </c>
      <c r="J2307">
        <v>13</v>
      </c>
      <c r="K2307">
        <v>3</v>
      </c>
      <c r="L2307">
        <v>81.25</v>
      </c>
      <c r="M2307" s="1" t="e">
        <f>VLOOKUP(Tabla18[[#This Row],[COD]],Circuitos[],2,0)</f>
        <v>#N/A</v>
      </c>
    </row>
    <row r="2308" spans="1:13">
      <c r="A2308" s="9" t="str">
        <f>Tabla18[[#This Row],[DIA]]&amp;"-"&amp;Tabla18[[#This Row],[NUM]]</f>
        <v>45909-1315</v>
      </c>
      <c r="B2308">
        <v>45909</v>
      </c>
      <c r="C2308" t="s">
        <v>147</v>
      </c>
      <c r="D2308" t="s">
        <v>37</v>
      </c>
      <c r="E2308" t="s">
        <v>181</v>
      </c>
      <c r="F2308">
        <v>1315</v>
      </c>
      <c r="G2308">
        <v>0.32291666666666669</v>
      </c>
      <c r="H2308">
        <v>0.46180555555555558</v>
      </c>
      <c r="I2308">
        <v>16</v>
      </c>
      <c r="J2308">
        <v>3</v>
      </c>
      <c r="K2308">
        <v>13</v>
      </c>
      <c r="L2308">
        <v>18.75</v>
      </c>
      <c r="M2308" s="1" t="e">
        <f>VLOOKUP(Tabla18[[#This Row],[COD]],Circuitos[],2,0)</f>
        <v>#N/A</v>
      </c>
    </row>
    <row r="2309" spans="1:13">
      <c r="A2309" s="9" t="str">
        <f>Tabla18[[#This Row],[DIA]]&amp;"-"&amp;Tabla18[[#This Row],[NUM]]</f>
        <v>45909-762</v>
      </c>
      <c r="B2309">
        <v>45909</v>
      </c>
      <c r="C2309" t="s">
        <v>147</v>
      </c>
      <c r="D2309" t="s">
        <v>552</v>
      </c>
      <c r="E2309" t="s">
        <v>181</v>
      </c>
      <c r="F2309">
        <v>762</v>
      </c>
      <c r="G2309">
        <v>2.7777777777777776E-2</v>
      </c>
      <c r="H2309">
        <v>0.26041666666666669</v>
      </c>
      <c r="I2309">
        <v>27</v>
      </c>
      <c r="J2309">
        <v>0</v>
      </c>
      <c r="K2309">
        <v>27</v>
      </c>
      <c r="L2309">
        <v>0</v>
      </c>
      <c r="M2309" s="1" t="e">
        <f>VLOOKUP(Tabla18[[#This Row],[COD]],Circuitos[],2,0)</f>
        <v>#N/A</v>
      </c>
    </row>
    <row r="2310" spans="1:13">
      <c r="A2310" s="9" t="str">
        <f>Tabla18[[#This Row],[DIA]]&amp;"-"&amp;Tabla18[[#This Row],[NUM]]</f>
        <v>45909-1859</v>
      </c>
      <c r="B2310">
        <v>45909</v>
      </c>
      <c r="C2310" t="s">
        <v>147</v>
      </c>
      <c r="D2310" t="s">
        <v>13</v>
      </c>
      <c r="E2310" t="s">
        <v>181</v>
      </c>
      <c r="F2310">
        <v>1859</v>
      </c>
      <c r="G2310">
        <v>0.55208333333333337</v>
      </c>
      <c r="H2310">
        <v>0.70138888888888884</v>
      </c>
      <c r="I2310">
        <v>30</v>
      </c>
      <c r="J2310">
        <v>2</v>
      </c>
      <c r="K2310">
        <v>28</v>
      </c>
      <c r="L2310">
        <v>6.666666666666667</v>
      </c>
      <c r="M2310" s="1" t="e">
        <f>VLOOKUP(Tabla18[[#This Row],[COD]],Circuitos[],2,0)</f>
        <v>#N/A</v>
      </c>
    </row>
    <row r="2311" spans="1:13">
      <c r="A2311" s="9" t="str">
        <f>Tabla18[[#This Row],[DIA]]&amp;"-"&amp;Tabla18[[#This Row],[NUM]]</f>
        <v>45909-1313</v>
      </c>
      <c r="B2311">
        <v>45909</v>
      </c>
      <c r="C2311" t="s">
        <v>147</v>
      </c>
      <c r="D2311" t="s">
        <v>22</v>
      </c>
      <c r="E2311" t="s">
        <v>181</v>
      </c>
      <c r="F2311">
        <v>1313</v>
      </c>
      <c r="G2311">
        <v>0.59375</v>
      </c>
      <c r="H2311">
        <v>0.72569444444444442</v>
      </c>
      <c r="I2311">
        <v>12</v>
      </c>
      <c r="J2311">
        <v>0</v>
      </c>
      <c r="K2311">
        <v>12</v>
      </c>
      <c r="L2311">
        <v>0</v>
      </c>
      <c r="M2311" s="1" t="e">
        <f>VLOOKUP(Tabla18[[#This Row],[COD]],Circuitos[],2,0)</f>
        <v>#N/A</v>
      </c>
    </row>
    <row r="2312" spans="1:13">
      <c r="A2312" s="9" t="str">
        <f>Tabla18[[#This Row],[DIA]]&amp;"-"&amp;Tabla18[[#This Row],[NUM]]</f>
        <v>45909-933</v>
      </c>
      <c r="B2312">
        <v>45909</v>
      </c>
      <c r="C2312" t="s">
        <v>13</v>
      </c>
      <c r="D2312" t="s">
        <v>209</v>
      </c>
      <c r="E2312" t="s">
        <v>250</v>
      </c>
      <c r="F2312">
        <v>933</v>
      </c>
      <c r="G2312">
        <v>0.375</v>
      </c>
      <c r="H2312">
        <v>0.49305555555555558</v>
      </c>
      <c r="I2312">
        <v>45</v>
      </c>
      <c r="J2312">
        <v>2</v>
      </c>
      <c r="K2312">
        <v>43</v>
      </c>
      <c r="L2312">
        <v>4.4444444444444446</v>
      </c>
      <c r="M2312" s="1" t="e">
        <f>VLOOKUP(Tabla18[[#This Row],[COD]],Circuitos[],2,0)</f>
        <v>#N/A</v>
      </c>
    </row>
    <row r="2313" spans="1:13">
      <c r="A2313" s="9" t="str">
        <f>Tabla18[[#This Row],[DIA]]&amp;"-"&amp;Tabla18[[#This Row],[NUM]]</f>
        <v>45909-150</v>
      </c>
      <c r="B2313">
        <v>45909</v>
      </c>
      <c r="C2313" t="s">
        <v>13</v>
      </c>
      <c r="D2313" t="s">
        <v>139</v>
      </c>
      <c r="E2313" t="s">
        <v>400</v>
      </c>
      <c r="F2313">
        <v>150</v>
      </c>
      <c r="G2313">
        <v>0.67361111111111116</v>
      </c>
      <c r="H2313">
        <v>0.99652777777777779</v>
      </c>
      <c r="I2313">
        <v>27</v>
      </c>
      <c r="J2313">
        <v>6</v>
      </c>
      <c r="K2313">
        <v>21</v>
      </c>
      <c r="L2313">
        <v>22.222222222222221</v>
      </c>
      <c r="M2313" s="1" t="e">
        <f>VLOOKUP(Tabla18[[#This Row],[COD]],Circuitos[],2,0)</f>
        <v>#N/A</v>
      </c>
    </row>
    <row r="2314" spans="1:13">
      <c r="A2314" s="9" t="str">
        <f>Tabla18[[#This Row],[DIA]]&amp;"-"&amp;Tabla18[[#This Row],[NUM]]</f>
        <v>45909-1858</v>
      </c>
      <c r="B2314">
        <v>45909</v>
      </c>
      <c r="C2314" t="s">
        <v>13</v>
      </c>
      <c r="D2314" t="s">
        <v>147</v>
      </c>
      <c r="E2314" t="s">
        <v>181</v>
      </c>
      <c r="F2314">
        <v>1858</v>
      </c>
      <c r="G2314">
        <v>0.5</v>
      </c>
      <c r="H2314">
        <v>0.71527777777777779</v>
      </c>
      <c r="I2314">
        <v>30</v>
      </c>
      <c r="J2314">
        <v>0</v>
      </c>
      <c r="K2314">
        <v>30</v>
      </c>
      <c r="L2314">
        <v>0</v>
      </c>
      <c r="M2314" s="1" t="e">
        <f>VLOOKUP(Tabla18[[#This Row],[COD]],Circuitos[],2,0)</f>
        <v>#N/A</v>
      </c>
    </row>
    <row r="2315" spans="1:13">
      <c r="A2315" s="9" t="str">
        <f>Tabla18[[#This Row],[DIA]]&amp;"-"&amp;Tabla18[[#This Row],[NUM]]</f>
        <v>45909-416</v>
      </c>
      <c r="B2315">
        <v>45909</v>
      </c>
      <c r="C2315" t="s">
        <v>13</v>
      </c>
      <c r="D2315" t="s">
        <v>358</v>
      </c>
      <c r="E2315" t="s">
        <v>528</v>
      </c>
      <c r="F2315">
        <v>416</v>
      </c>
      <c r="G2315">
        <v>0.51736111111111116</v>
      </c>
      <c r="H2315">
        <v>0.71875</v>
      </c>
      <c r="I2315">
        <v>35</v>
      </c>
      <c r="J2315">
        <v>8</v>
      </c>
      <c r="K2315">
        <v>27</v>
      </c>
      <c r="L2315">
        <v>22.857142857142858</v>
      </c>
      <c r="M2315" s="1" t="e">
        <f>VLOOKUP(Tabla18[[#This Row],[COD]],Circuitos[],2,0)</f>
        <v>#N/A</v>
      </c>
    </row>
    <row r="2316" spans="1:13">
      <c r="A2316" s="9" t="str">
        <f>Tabla18[[#This Row],[DIA]]&amp;"-"&amp;Tabla18[[#This Row],[NUM]]</f>
        <v>45909-686</v>
      </c>
      <c r="B2316">
        <v>45909</v>
      </c>
      <c r="C2316" t="s">
        <v>13</v>
      </c>
      <c r="D2316" t="s">
        <v>291</v>
      </c>
      <c r="E2316" t="s">
        <v>292</v>
      </c>
      <c r="F2316">
        <v>686</v>
      </c>
      <c r="G2316">
        <v>0.4513888888888889</v>
      </c>
      <c r="H2316">
        <v>0.65625</v>
      </c>
      <c r="I2316">
        <v>46</v>
      </c>
      <c r="J2316">
        <v>0</v>
      </c>
      <c r="K2316">
        <v>46</v>
      </c>
      <c r="L2316">
        <v>0</v>
      </c>
      <c r="M2316" s="1" t="e">
        <f>VLOOKUP(Tabla18[[#This Row],[COD]],Circuitos[],2,0)</f>
        <v>#N/A</v>
      </c>
    </row>
    <row r="2317" spans="1:13">
      <c r="A2317" s="9" t="str">
        <f>Tabla18[[#This Row],[DIA]]&amp;"-"&amp;Tabla18[[#This Row],[NUM]]</f>
        <v>45909-941</v>
      </c>
      <c r="B2317">
        <v>45909</v>
      </c>
      <c r="C2317" t="s">
        <v>13</v>
      </c>
      <c r="D2317" t="s">
        <v>254</v>
      </c>
      <c r="E2317" t="s">
        <v>250</v>
      </c>
      <c r="F2317">
        <v>941</v>
      </c>
      <c r="G2317">
        <v>0.66666666666666663</v>
      </c>
      <c r="H2317">
        <v>0.78125</v>
      </c>
      <c r="I2317">
        <v>35</v>
      </c>
      <c r="J2317">
        <v>2</v>
      </c>
      <c r="K2317">
        <v>33</v>
      </c>
      <c r="L2317">
        <v>5.7142857142857144</v>
      </c>
      <c r="M2317" s="1" t="e">
        <f>VLOOKUP(Tabla18[[#This Row],[COD]],Circuitos[],2,0)</f>
        <v>#N/A</v>
      </c>
    </row>
    <row r="2318" spans="1:13">
      <c r="A2318" s="9" t="str">
        <f>Tabla18[[#This Row],[DIA]]&amp;"-"&amp;Tabla18[[#This Row],[NUM]]</f>
        <v>45909-415</v>
      </c>
      <c r="B2318">
        <v>45909</v>
      </c>
      <c r="C2318" t="s">
        <v>358</v>
      </c>
      <c r="D2318" t="s">
        <v>13</v>
      </c>
      <c r="E2318" t="s">
        <v>528</v>
      </c>
      <c r="F2318">
        <v>415</v>
      </c>
      <c r="G2318">
        <v>0.34722222222222221</v>
      </c>
      <c r="H2318">
        <v>0.47569444444444442</v>
      </c>
      <c r="I2318">
        <v>35</v>
      </c>
      <c r="J2318">
        <v>33</v>
      </c>
      <c r="K2318">
        <v>2</v>
      </c>
      <c r="L2318">
        <v>94.285714285714292</v>
      </c>
      <c r="M2318" s="1" t="e">
        <f>VLOOKUP(Tabla18[[#This Row],[COD]],Circuitos[],2,0)</f>
        <v>#N/A</v>
      </c>
    </row>
    <row r="2319" spans="1:13">
      <c r="A2319" s="9" t="str">
        <f>Tabla18[[#This Row],[DIA]]&amp;"-"&amp;Tabla18[[#This Row],[NUM]]</f>
        <v>45909-762</v>
      </c>
      <c r="B2319">
        <v>45909</v>
      </c>
      <c r="C2319" t="s">
        <v>261</v>
      </c>
      <c r="D2319" t="s">
        <v>24</v>
      </c>
      <c r="E2319" t="s">
        <v>278</v>
      </c>
      <c r="F2319">
        <v>762</v>
      </c>
      <c r="G2319">
        <v>0.84722222222222221</v>
      </c>
      <c r="H2319">
        <v>0.94444444444444442</v>
      </c>
      <c r="I2319">
        <v>45</v>
      </c>
      <c r="J2319">
        <v>16</v>
      </c>
      <c r="K2319">
        <v>29</v>
      </c>
      <c r="L2319">
        <v>35.555555555555557</v>
      </c>
      <c r="M2319" s="1" t="e">
        <f>VLOOKUP(Tabla18[[#This Row],[COD]],Circuitos[],2,0)</f>
        <v>#N/A</v>
      </c>
    </row>
    <row r="2320" spans="1:13">
      <c r="A2320" s="9" t="str">
        <f>Tabla18[[#This Row],[DIA]]&amp;"-"&amp;Tabla18[[#This Row],[NUM]]</f>
        <v>45909-685</v>
      </c>
      <c r="B2320">
        <v>45909</v>
      </c>
      <c r="C2320" t="s">
        <v>291</v>
      </c>
      <c r="D2320" t="s">
        <v>13</v>
      </c>
      <c r="E2320" t="s">
        <v>292</v>
      </c>
      <c r="F2320">
        <v>685</v>
      </c>
      <c r="G2320">
        <v>0.29166666666666669</v>
      </c>
      <c r="H2320">
        <v>0.41666666666666669</v>
      </c>
      <c r="I2320">
        <v>46</v>
      </c>
      <c r="J2320">
        <v>0</v>
      </c>
      <c r="K2320">
        <v>46</v>
      </c>
      <c r="L2320">
        <v>0</v>
      </c>
      <c r="M2320" s="1" t="e">
        <f>VLOOKUP(Tabla18[[#This Row],[COD]],Circuitos[],2,0)</f>
        <v>#N/A</v>
      </c>
    </row>
    <row r="2321" spans="1:13">
      <c r="A2321" s="9" t="str">
        <f>Tabla18[[#This Row],[DIA]]&amp;"-"&amp;Tabla18[[#This Row],[NUM]]</f>
        <v>45909-1302</v>
      </c>
      <c r="B2321">
        <v>45909</v>
      </c>
      <c r="C2321" t="s">
        <v>22</v>
      </c>
      <c r="D2321" t="s">
        <v>147</v>
      </c>
      <c r="E2321" t="s">
        <v>181</v>
      </c>
      <c r="F2321">
        <v>1302</v>
      </c>
      <c r="G2321">
        <v>0.4826388888888889</v>
      </c>
      <c r="H2321">
        <v>0.6875</v>
      </c>
      <c r="I2321">
        <v>12</v>
      </c>
      <c r="J2321">
        <v>0</v>
      </c>
      <c r="K2321">
        <v>12</v>
      </c>
      <c r="L2321">
        <v>0</v>
      </c>
      <c r="M2321" s="1" t="e">
        <f>VLOOKUP(Tabla18[[#This Row],[COD]],Circuitos[],2,0)</f>
        <v>#N/A</v>
      </c>
    </row>
    <row r="2322" spans="1:13">
      <c r="A2322" s="9" t="str">
        <f>Tabla18[[#This Row],[DIA]]&amp;"-"&amp;Tabla18[[#This Row],[NUM]]</f>
        <v>45909-942</v>
      </c>
      <c r="B2322">
        <v>45909</v>
      </c>
      <c r="C2322" t="s">
        <v>254</v>
      </c>
      <c r="D2322" t="s">
        <v>13</v>
      </c>
      <c r="E2322" t="s">
        <v>250</v>
      </c>
      <c r="F2322">
        <v>942</v>
      </c>
      <c r="G2322">
        <v>0.8125</v>
      </c>
      <c r="H2322">
        <v>0.93402777777777779</v>
      </c>
      <c r="I2322">
        <v>45</v>
      </c>
      <c r="J2322">
        <v>0</v>
      </c>
      <c r="K2322">
        <v>45</v>
      </c>
      <c r="L2322">
        <v>0</v>
      </c>
      <c r="M2322" s="1" t="e">
        <f>VLOOKUP(Tabla18[[#This Row],[COD]],Circuitos[],2,0)</f>
        <v>#N/A</v>
      </c>
    </row>
    <row r="2323" spans="1:13">
      <c r="A2323" s="9" t="str">
        <f>Tabla18[[#This Row],[DIA]]&amp;"-"&amp;Tabla18[[#This Row],[NUM]]</f>
        <v>45910-2333</v>
      </c>
      <c r="B2323">
        <v>45910</v>
      </c>
      <c r="C2323" t="s">
        <v>185</v>
      </c>
      <c r="D2323" t="s">
        <v>147</v>
      </c>
      <c r="E2323" t="s">
        <v>181</v>
      </c>
      <c r="F2323">
        <v>2333</v>
      </c>
      <c r="G2323">
        <v>0.79513888888888884</v>
      </c>
      <c r="H2323">
        <v>0.85763888888888884</v>
      </c>
      <c r="I2323">
        <v>40</v>
      </c>
      <c r="J2323">
        <v>0</v>
      </c>
      <c r="K2323">
        <v>40</v>
      </c>
      <c r="L2323">
        <v>0</v>
      </c>
      <c r="M2323" s="1" t="e">
        <f>VLOOKUP(Tabla18[[#This Row],[COD]],Circuitos[],2,0)</f>
        <v>#N/A</v>
      </c>
    </row>
    <row r="2324" spans="1:13">
      <c r="A2324" s="9" t="str">
        <f>Tabla18[[#This Row],[DIA]]&amp;"-"&amp;Tabla18[[#This Row],[NUM]]</f>
        <v>45910-8055</v>
      </c>
      <c r="B2324">
        <v>45910</v>
      </c>
      <c r="C2324" t="s">
        <v>175</v>
      </c>
      <c r="D2324" t="s">
        <v>173</v>
      </c>
      <c r="E2324" t="s">
        <v>257</v>
      </c>
      <c r="F2324">
        <v>8055</v>
      </c>
      <c r="G2324">
        <v>0.5625</v>
      </c>
      <c r="H2324">
        <v>0.61458333333333337</v>
      </c>
      <c r="I2324">
        <v>20</v>
      </c>
      <c r="J2324">
        <v>0</v>
      </c>
      <c r="K2324">
        <v>20</v>
      </c>
      <c r="L2324">
        <v>0</v>
      </c>
      <c r="M2324" s="1" t="e">
        <f>VLOOKUP(Tabla18[[#This Row],[COD]],Circuitos[],2,0)</f>
        <v>#N/A</v>
      </c>
    </row>
    <row r="2325" spans="1:13">
      <c r="A2325" s="9" t="str">
        <f>Tabla18[[#This Row],[DIA]]&amp;"-"&amp;Tabla18[[#This Row],[NUM]]</f>
        <v>45910-970</v>
      </c>
      <c r="B2325">
        <v>45910</v>
      </c>
      <c r="C2325" t="s">
        <v>139</v>
      </c>
      <c r="D2325" t="s">
        <v>559</v>
      </c>
      <c r="E2325" t="s">
        <v>400</v>
      </c>
      <c r="F2325">
        <v>970</v>
      </c>
      <c r="G2325">
        <v>9.0277777777777776E-2</v>
      </c>
      <c r="H2325">
        <v>0.58680555555555558</v>
      </c>
      <c r="I2325">
        <v>27</v>
      </c>
      <c r="J2325">
        <v>6</v>
      </c>
      <c r="K2325">
        <v>21</v>
      </c>
      <c r="L2325">
        <v>22.222222222222221</v>
      </c>
      <c r="M2325" s="1" t="e">
        <f>VLOOKUP(Tabla18[[#This Row],[COD]],Circuitos[],2,0)</f>
        <v>#N/A</v>
      </c>
    </row>
    <row r="2326" spans="1:13">
      <c r="A2326" s="9" t="str">
        <f>Tabla18[[#This Row],[DIA]]&amp;"-"&amp;Tabla18[[#This Row],[NUM]]</f>
        <v>45910-710</v>
      </c>
      <c r="B2326">
        <v>45910</v>
      </c>
      <c r="C2326" t="s">
        <v>13</v>
      </c>
      <c r="D2326" t="s">
        <v>153</v>
      </c>
      <c r="E2326" t="s">
        <v>498</v>
      </c>
      <c r="F2326">
        <v>710</v>
      </c>
      <c r="G2326">
        <v>0.46180555555555558</v>
      </c>
      <c r="H2326">
        <v>0.24305555555555555</v>
      </c>
      <c r="I2326">
        <v>27</v>
      </c>
      <c r="J2326">
        <v>26</v>
      </c>
      <c r="K2326">
        <v>1</v>
      </c>
      <c r="L2326">
        <v>96.296296296296291</v>
      </c>
      <c r="M2326" s="1" t="e">
        <f>VLOOKUP(Tabla18[[#This Row],[COD]],Circuitos[],2,0)</f>
        <v>#N/A</v>
      </c>
    </row>
    <row r="2327" spans="1:13">
      <c r="A2327" s="9" t="str">
        <f>Tabla18[[#This Row],[DIA]]&amp;"-"&amp;Tabla18[[#This Row],[NUM]]</f>
        <v>45911-406</v>
      </c>
      <c r="B2327">
        <v>45911</v>
      </c>
      <c r="C2327" t="s">
        <v>111</v>
      </c>
      <c r="D2327" t="s">
        <v>410</v>
      </c>
      <c r="E2327" t="s">
        <v>265</v>
      </c>
      <c r="F2327">
        <v>406</v>
      </c>
      <c r="G2327">
        <v>0.90625</v>
      </c>
      <c r="H2327">
        <v>0.2986111111111111</v>
      </c>
      <c r="I2327">
        <v>27</v>
      </c>
      <c r="J2327">
        <v>0</v>
      </c>
      <c r="K2327">
        <v>27</v>
      </c>
      <c r="L2327">
        <v>0</v>
      </c>
      <c r="M2327" s="1" t="str">
        <f>VLOOKUP(Tabla18[[#This Row],[COD]],Circuitos[],2,0)</f>
        <v>Lo Mejor de Tailandia y Playas de Phuket</v>
      </c>
    </row>
    <row r="2328" spans="1:13">
      <c r="A2328" s="9" t="str">
        <f>Tabla18[[#This Row],[DIA]]&amp;"-"&amp;Tabla18[[#This Row],[NUM]]</f>
        <v>45911-393</v>
      </c>
      <c r="B2328">
        <v>45911</v>
      </c>
      <c r="C2328" t="s">
        <v>560</v>
      </c>
      <c r="D2328" t="s">
        <v>111</v>
      </c>
      <c r="E2328" t="s">
        <v>265</v>
      </c>
      <c r="F2328">
        <v>393</v>
      </c>
      <c r="G2328">
        <v>0.90625</v>
      </c>
      <c r="H2328">
        <v>3.8194444444444448E-2</v>
      </c>
      <c r="I2328">
        <v>27</v>
      </c>
      <c r="J2328">
        <v>8</v>
      </c>
      <c r="K2328">
        <v>19</v>
      </c>
      <c r="L2328">
        <v>29.62962962962963</v>
      </c>
      <c r="M2328" s="1" t="e">
        <f>VLOOKUP(Tabla18[[#This Row],[COD]],Circuitos[],2,0)</f>
        <v>#N/A</v>
      </c>
    </row>
    <row r="2329" spans="1:13">
      <c r="A2329" s="9" t="str">
        <f>Tabla18[[#This Row],[DIA]]&amp;"-"&amp;Tabla18[[#This Row],[NUM]]</f>
        <v>45911-650</v>
      </c>
      <c r="B2329">
        <v>45911</v>
      </c>
      <c r="C2329" t="s">
        <v>252</v>
      </c>
      <c r="D2329" t="s">
        <v>13</v>
      </c>
      <c r="E2329" t="s">
        <v>250</v>
      </c>
      <c r="F2329">
        <v>650</v>
      </c>
      <c r="G2329">
        <v>0.61458333333333337</v>
      </c>
      <c r="H2329">
        <v>0.72222222222222221</v>
      </c>
      <c r="I2329">
        <v>50</v>
      </c>
      <c r="J2329">
        <v>0</v>
      </c>
      <c r="K2329">
        <v>50</v>
      </c>
      <c r="L2329">
        <v>0</v>
      </c>
      <c r="M2329" s="1" t="e">
        <f>VLOOKUP(Tabla18[[#This Row],[COD]],Circuitos[],2,0)</f>
        <v>#N/A</v>
      </c>
    </row>
    <row r="2330" spans="1:13">
      <c r="A2330" s="9" t="str">
        <f>Tabla18[[#This Row],[DIA]]&amp;"-"&amp;Tabla18[[#This Row],[NUM]]</f>
        <v>45911-690</v>
      </c>
      <c r="B2330">
        <v>45911</v>
      </c>
      <c r="C2330" t="s">
        <v>545</v>
      </c>
      <c r="D2330" t="s">
        <v>13</v>
      </c>
      <c r="E2330" t="s">
        <v>250</v>
      </c>
      <c r="F2330">
        <v>690</v>
      </c>
      <c r="G2330">
        <v>0.84722222222222221</v>
      </c>
      <c r="H2330">
        <v>0.95138888888888884</v>
      </c>
      <c r="I2330">
        <v>45</v>
      </c>
      <c r="J2330">
        <v>8</v>
      </c>
      <c r="K2330">
        <v>37</v>
      </c>
      <c r="L2330">
        <v>17.777777777777779</v>
      </c>
      <c r="M2330" s="1" t="e">
        <f>VLOOKUP(Tabla18[[#This Row],[COD]],Circuitos[],2,0)</f>
        <v>#N/A</v>
      </c>
    </row>
    <row r="2331" spans="1:13">
      <c r="A2331" s="9" t="str">
        <f>Tabla18[[#This Row],[DIA]]&amp;"-"&amp;Tabla18[[#This Row],[NUM]]</f>
        <v>45911-104</v>
      </c>
      <c r="B2331">
        <v>45911</v>
      </c>
      <c r="C2331" t="s">
        <v>13</v>
      </c>
      <c r="D2331" t="s">
        <v>111</v>
      </c>
      <c r="E2331" t="s">
        <v>265</v>
      </c>
      <c r="F2331">
        <v>104</v>
      </c>
      <c r="G2331">
        <v>0.44097222222222221</v>
      </c>
      <c r="H2331">
        <v>0.80902777777777779</v>
      </c>
      <c r="I2331">
        <v>27</v>
      </c>
      <c r="J2331">
        <v>0</v>
      </c>
      <c r="K2331">
        <v>27</v>
      </c>
      <c r="L2331">
        <v>0</v>
      </c>
      <c r="M2331" s="1" t="e">
        <f>VLOOKUP(Tabla18[[#This Row],[COD]],Circuitos[],2,0)</f>
        <v>#N/A</v>
      </c>
    </row>
    <row r="2332" spans="1:13">
      <c r="A2332" s="9" t="str">
        <f>Tabla18[[#This Row],[DIA]]&amp;"-"&amp;Tabla18[[#This Row],[NUM]]</f>
        <v>45911-1828</v>
      </c>
      <c r="B2332">
        <v>45911</v>
      </c>
      <c r="C2332" t="s">
        <v>196</v>
      </c>
      <c r="D2332" t="s">
        <v>37</v>
      </c>
      <c r="E2332" t="s">
        <v>193</v>
      </c>
      <c r="F2332">
        <v>1828</v>
      </c>
      <c r="G2332">
        <v>0.64583333333333337</v>
      </c>
      <c r="H2332">
        <v>0.74305555555555558</v>
      </c>
      <c r="I2332">
        <v>12</v>
      </c>
      <c r="J2332">
        <v>0</v>
      </c>
      <c r="K2332">
        <v>12</v>
      </c>
      <c r="L2332">
        <v>0</v>
      </c>
      <c r="M2332" s="1" t="e">
        <f>VLOOKUP(Tabla18[[#This Row],[COD]],Circuitos[],2,0)</f>
        <v>#N/A</v>
      </c>
    </row>
    <row r="2333" spans="1:13">
      <c r="A2333" s="9" t="str">
        <f>Tabla18[[#This Row],[DIA]]&amp;"-"&amp;Tabla18[[#This Row],[NUM]]</f>
        <v>45911-1518</v>
      </c>
      <c r="B2333">
        <v>45911</v>
      </c>
      <c r="C2333" t="s">
        <v>196</v>
      </c>
      <c r="D2333" t="s">
        <v>13</v>
      </c>
      <c r="E2333" t="s">
        <v>475</v>
      </c>
      <c r="F2333">
        <v>1518</v>
      </c>
      <c r="G2333">
        <v>0.79166666666666663</v>
      </c>
      <c r="H2333">
        <v>0.90972222222222221</v>
      </c>
      <c r="I2333">
        <v>40</v>
      </c>
      <c r="J2333">
        <v>6</v>
      </c>
      <c r="K2333">
        <v>34</v>
      </c>
      <c r="L2333">
        <v>15</v>
      </c>
      <c r="M2333" s="1" t="e">
        <f>VLOOKUP(Tabla18[[#This Row],[COD]],Circuitos[],2,0)</f>
        <v>#N/A</v>
      </c>
    </row>
    <row r="2334" spans="1:13">
      <c r="A2334" s="9" t="str">
        <f>Tabla18[[#This Row],[DIA]]&amp;"-"&amp;Tabla18[[#This Row],[NUM]]</f>
        <v>45911-5129</v>
      </c>
      <c r="B2334">
        <v>45911</v>
      </c>
      <c r="C2334" t="s">
        <v>153</v>
      </c>
      <c r="D2334" t="s">
        <v>503</v>
      </c>
      <c r="E2334" t="s">
        <v>498</v>
      </c>
      <c r="F2334">
        <v>5129</v>
      </c>
      <c r="G2334">
        <v>0.37847222222222221</v>
      </c>
      <c r="H2334">
        <v>0.47222222222222221</v>
      </c>
      <c r="I2334">
        <v>27</v>
      </c>
      <c r="J2334">
        <v>26</v>
      </c>
      <c r="K2334">
        <v>1</v>
      </c>
      <c r="L2334">
        <v>96.296296296296291</v>
      </c>
      <c r="M2334" s="1" t="str">
        <f>VLOOKUP(Tabla18[[#This Row],[COD]],Circuitos[],2,0)</f>
        <v>Lo Mejor de China</v>
      </c>
    </row>
    <row r="2335" spans="1:13">
      <c r="A2335" s="9" t="str">
        <f>Tabla18[[#This Row],[DIA]]&amp;"-"&amp;Tabla18[[#This Row],[NUM]]</f>
        <v>45912-1012</v>
      </c>
      <c r="B2335">
        <v>45912</v>
      </c>
      <c r="C2335" t="s">
        <v>562</v>
      </c>
      <c r="D2335" t="s">
        <v>173</v>
      </c>
      <c r="E2335" t="s">
        <v>174</v>
      </c>
      <c r="F2335">
        <v>1012</v>
      </c>
      <c r="G2335">
        <v>0.46875</v>
      </c>
      <c r="H2335">
        <v>0.54166666666666663</v>
      </c>
      <c r="I2335">
        <v>88</v>
      </c>
      <c r="J2335">
        <v>28</v>
      </c>
      <c r="K2335">
        <v>60</v>
      </c>
      <c r="L2335">
        <v>31.818181818181817</v>
      </c>
      <c r="M2335" s="1" t="e">
        <f>VLOOKUP(Tabla18[[#This Row],[COD]],Circuitos[],2,0)</f>
        <v>#N/A</v>
      </c>
    </row>
    <row r="2336" spans="1:13">
      <c r="A2336" s="9" t="str">
        <f>Tabla18[[#This Row],[DIA]]&amp;"-"&amp;Tabla18[[#This Row],[NUM]]</f>
        <v>45912-2333</v>
      </c>
      <c r="B2336">
        <v>45912</v>
      </c>
      <c r="C2336" t="s">
        <v>185</v>
      </c>
      <c r="D2336" t="s">
        <v>147</v>
      </c>
      <c r="E2336" t="s">
        <v>181</v>
      </c>
      <c r="F2336">
        <v>2333</v>
      </c>
      <c r="G2336">
        <v>0.79513888888888884</v>
      </c>
      <c r="H2336">
        <v>0.85763888888888884</v>
      </c>
      <c r="I2336">
        <v>40</v>
      </c>
      <c r="J2336">
        <v>2</v>
      </c>
      <c r="K2336">
        <v>38</v>
      </c>
      <c r="L2336">
        <v>5</v>
      </c>
      <c r="M2336" s="1" t="e">
        <f>VLOOKUP(Tabla18[[#This Row],[COD]],Circuitos[],2,0)</f>
        <v>#N/A</v>
      </c>
    </row>
    <row r="2337" spans="1:13">
      <c r="A2337" s="9" t="str">
        <f>Tabla18[[#This Row],[DIA]]&amp;"-"&amp;Tabla18[[#This Row],[NUM]]</f>
        <v>45912-920</v>
      </c>
      <c r="B2337">
        <v>45912</v>
      </c>
      <c r="C2337" t="s">
        <v>185</v>
      </c>
      <c r="D2337" t="s">
        <v>13</v>
      </c>
      <c r="E2337" t="s">
        <v>186</v>
      </c>
      <c r="F2337">
        <v>920</v>
      </c>
      <c r="G2337">
        <v>0.63888888888888884</v>
      </c>
      <c r="H2337">
        <v>0.78125</v>
      </c>
      <c r="I2337">
        <v>60</v>
      </c>
      <c r="J2337">
        <v>30</v>
      </c>
      <c r="K2337">
        <v>30</v>
      </c>
      <c r="L2337">
        <v>50</v>
      </c>
      <c r="M2337" s="1" t="e">
        <f>VLOOKUP(Tabla18[[#This Row],[COD]],Circuitos[],2,0)</f>
        <v>#N/A</v>
      </c>
    </row>
    <row r="2338" spans="1:13">
      <c r="A2338" s="9" t="str">
        <f>Tabla18[[#This Row],[DIA]]&amp;"-"&amp;Tabla18[[#This Row],[NUM]]</f>
        <v>45912-1011</v>
      </c>
      <c r="B2338">
        <v>45912</v>
      </c>
      <c r="C2338" t="s">
        <v>175</v>
      </c>
      <c r="D2338" t="s">
        <v>562</v>
      </c>
      <c r="E2338" t="s">
        <v>174</v>
      </c>
      <c r="F2338">
        <v>1011</v>
      </c>
      <c r="G2338">
        <v>0.33333333333333331</v>
      </c>
      <c r="H2338">
        <v>0.36458333333333331</v>
      </c>
      <c r="I2338">
        <v>88</v>
      </c>
      <c r="J2338">
        <v>28</v>
      </c>
      <c r="K2338">
        <v>60</v>
      </c>
      <c r="L2338">
        <v>31.818181818181817</v>
      </c>
      <c r="M2338" s="1" t="e">
        <f>VLOOKUP(Tabla18[[#This Row],[COD]],Circuitos[],2,0)</f>
        <v>#N/A</v>
      </c>
    </row>
    <row r="2339" spans="1:13">
      <c r="A2339" s="9" t="str">
        <f>Tabla18[[#This Row],[DIA]]&amp;"-"&amp;Tabla18[[#This Row],[NUM]]</f>
        <v>45912-8059</v>
      </c>
      <c r="B2339">
        <v>45912</v>
      </c>
      <c r="C2339" t="s">
        <v>175</v>
      </c>
      <c r="D2339" t="s">
        <v>173</v>
      </c>
      <c r="E2339" t="s">
        <v>257</v>
      </c>
      <c r="F2339">
        <v>8059</v>
      </c>
      <c r="G2339">
        <v>0.60416666666666663</v>
      </c>
      <c r="H2339">
        <v>0.65625</v>
      </c>
      <c r="I2339">
        <v>10</v>
      </c>
      <c r="J2339">
        <v>0</v>
      </c>
      <c r="K2339">
        <v>10</v>
      </c>
      <c r="L2339">
        <v>0</v>
      </c>
      <c r="M2339" s="1" t="e">
        <f>VLOOKUP(Tabla18[[#This Row],[COD]],Circuitos[],2,0)</f>
        <v>#N/A</v>
      </c>
    </row>
    <row r="2340" spans="1:13">
      <c r="A2340" s="9" t="str">
        <f>Tabla18[[#This Row],[DIA]]&amp;"-"&amp;Tabla18[[#This Row],[NUM]]</f>
        <v>45912-5033</v>
      </c>
      <c r="B2340">
        <v>45912</v>
      </c>
      <c r="C2340" t="s">
        <v>175</v>
      </c>
      <c r="D2340" t="s">
        <v>173</v>
      </c>
      <c r="E2340" t="s">
        <v>174</v>
      </c>
      <c r="F2340">
        <v>5033</v>
      </c>
      <c r="G2340">
        <v>0.83333333333333337</v>
      </c>
      <c r="H2340">
        <v>0.89583333333333337</v>
      </c>
      <c r="I2340">
        <v>20</v>
      </c>
      <c r="J2340">
        <v>0</v>
      </c>
      <c r="K2340">
        <v>20</v>
      </c>
      <c r="L2340">
        <v>0</v>
      </c>
      <c r="M2340" s="1" t="e">
        <f>VLOOKUP(Tabla18[[#This Row],[COD]],Circuitos[],2,0)</f>
        <v>#N/A</v>
      </c>
    </row>
    <row r="2341" spans="1:13">
      <c r="A2341" s="9" t="str">
        <f>Tabla18[[#This Row],[DIA]]&amp;"-"&amp;Tabla18[[#This Row],[NUM]]</f>
        <v>45912-5003</v>
      </c>
      <c r="B2341">
        <v>45912</v>
      </c>
      <c r="C2341" t="s">
        <v>175</v>
      </c>
      <c r="D2341" t="s">
        <v>173</v>
      </c>
      <c r="E2341" t="s">
        <v>174</v>
      </c>
      <c r="F2341">
        <v>5003</v>
      </c>
      <c r="G2341">
        <v>0.83333333333333337</v>
      </c>
      <c r="H2341">
        <v>0.89583333333333337</v>
      </c>
      <c r="I2341">
        <v>10</v>
      </c>
      <c r="J2341">
        <v>0</v>
      </c>
      <c r="K2341">
        <v>10</v>
      </c>
      <c r="L2341">
        <v>0</v>
      </c>
      <c r="M2341" s="1" t="e">
        <f>VLOOKUP(Tabla18[[#This Row],[COD]],Circuitos[],2,0)</f>
        <v>#N/A</v>
      </c>
    </row>
    <row r="2342" spans="1:13">
      <c r="A2342" s="9" t="str">
        <f>Tabla18[[#This Row],[DIA]]&amp;"-"&amp;Tabla18[[#This Row],[NUM]]</f>
        <v>45912-103</v>
      </c>
      <c r="B2342">
        <v>45912</v>
      </c>
      <c r="C2342" t="s">
        <v>111</v>
      </c>
      <c r="D2342" t="s">
        <v>13</v>
      </c>
      <c r="E2342" t="s">
        <v>265</v>
      </c>
      <c r="F2342">
        <v>103</v>
      </c>
      <c r="G2342">
        <v>9.375E-2</v>
      </c>
      <c r="H2342">
        <v>0.33680555555555558</v>
      </c>
      <c r="I2342">
        <v>27</v>
      </c>
      <c r="J2342">
        <v>8</v>
      </c>
      <c r="K2342">
        <v>19</v>
      </c>
      <c r="L2342">
        <v>29.62962962962963</v>
      </c>
      <c r="M2342" s="1" t="e">
        <f>VLOOKUP(Tabla18[[#This Row],[COD]],Circuitos[],2,0)</f>
        <v>#N/A</v>
      </c>
    </row>
    <row r="2343" spans="1:13">
      <c r="A2343" s="9" t="str">
        <f>Tabla18[[#This Row],[DIA]]&amp;"-"&amp;Tabla18[[#This Row],[NUM]]</f>
        <v>45912-1122</v>
      </c>
      <c r="B2343">
        <v>45912</v>
      </c>
      <c r="C2343" t="s">
        <v>192</v>
      </c>
      <c r="D2343" t="s">
        <v>13</v>
      </c>
      <c r="E2343" t="s">
        <v>193</v>
      </c>
      <c r="F2343">
        <v>1122</v>
      </c>
      <c r="G2343">
        <v>0.86805555555555558</v>
      </c>
      <c r="H2343">
        <v>0.97569444444444442</v>
      </c>
      <c r="I2343">
        <v>40</v>
      </c>
      <c r="J2343">
        <v>0</v>
      </c>
      <c r="K2343">
        <v>40</v>
      </c>
      <c r="L2343">
        <v>0</v>
      </c>
      <c r="M2343" s="1" t="e">
        <f>VLOOKUP(Tabla18[[#This Row],[COD]],Circuitos[],2,0)</f>
        <v>#N/A</v>
      </c>
    </row>
    <row r="2344" spans="1:13">
      <c r="A2344" s="9" t="str">
        <f>Tabla18[[#This Row],[DIA]]&amp;"-"&amp;Tabla18[[#This Row],[NUM]]</f>
        <v>45912-1684</v>
      </c>
      <c r="B2344">
        <v>45912</v>
      </c>
      <c r="C2344" t="s">
        <v>147</v>
      </c>
      <c r="D2344" t="s">
        <v>13</v>
      </c>
      <c r="E2344" t="s">
        <v>475</v>
      </c>
      <c r="F2344">
        <v>1684</v>
      </c>
      <c r="G2344">
        <v>0.65625</v>
      </c>
      <c r="H2344">
        <v>0.79166666666666663</v>
      </c>
      <c r="I2344">
        <v>30</v>
      </c>
      <c r="J2344">
        <v>0</v>
      </c>
      <c r="K2344">
        <v>30</v>
      </c>
      <c r="L2344">
        <v>0</v>
      </c>
      <c r="M2344" s="1" t="e">
        <f>VLOOKUP(Tabla18[[#This Row],[COD]],Circuitos[],2,0)</f>
        <v>#N/A</v>
      </c>
    </row>
    <row r="2345" spans="1:13">
      <c r="A2345" s="9" t="str">
        <f>Tabla18[[#This Row],[DIA]]&amp;"-"&amp;Tabla18[[#This Row],[NUM]]</f>
        <v>45912-921</v>
      </c>
      <c r="B2345">
        <v>45912</v>
      </c>
      <c r="C2345" t="s">
        <v>13</v>
      </c>
      <c r="D2345" t="s">
        <v>185</v>
      </c>
      <c r="E2345" t="s">
        <v>186</v>
      </c>
      <c r="F2345">
        <v>921</v>
      </c>
      <c r="G2345">
        <v>0.81597222222222221</v>
      </c>
      <c r="H2345">
        <v>2.0833333333333332E-2</v>
      </c>
      <c r="I2345">
        <v>30</v>
      </c>
      <c r="J2345">
        <v>4</v>
      </c>
      <c r="K2345">
        <v>26</v>
      </c>
      <c r="L2345">
        <v>13.333333333333334</v>
      </c>
      <c r="M2345" s="1" t="e">
        <f>VLOOKUP(Tabla18[[#This Row],[COD]],Circuitos[],2,0)</f>
        <v>#N/A</v>
      </c>
    </row>
    <row r="2346" spans="1:13">
      <c r="A2346" s="9" t="str">
        <f>Tabla18[[#This Row],[DIA]]&amp;"-"&amp;Tabla18[[#This Row],[NUM]]</f>
        <v>45912-1327</v>
      </c>
      <c r="B2346">
        <v>45912</v>
      </c>
      <c r="C2346" t="s">
        <v>13</v>
      </c>
      <c r="D2346" t="s">
        <v>192</v>
      </c>
      <c r="E2346" t="s">
        <v>250</v>
      </c>
      <c r="F2346">
        <v>1327</v>
      </c>
      <c r="G2346">
        <v>0.3611111111111111</v>
      </c>
      <c r="H2346">
        <v>0.47569444444444442</v>
      </c>
      <c r="I2346">
        <v>50</v>
      </c>
      <c r="J2346">
        <v>0</v>
      </c>
      <c r="K2346">
        <v>50</v>
      </c>
      <c r="L2346">
        <v>0</v>
      </c>
      <c r="M2346" s="1" t="e">
        <f>VLOOKUP(Tabla18[[#This Row],[COD]],Circuitos[],2,0)</f>
        <v>#N/A</v>
      </c>
    </row>
    <row r="2347" spans="1:13">
      <c r="A2347" s="9" t="str">
        <f>Tabla18[[#This Row],[DIA]]&amp;"-"&amp;Tabla18[[#This Row],[NUM]]</f>
        <v>45912-9197</v>
      </c>
      <c r="B2347">
        <v>45912</v>
      </c>
      <c r="C2347" t="s">
        <v>415</v>
      </c>
      <c r="D2347" t="s">
        <v>185</v>
      </c>
      <c r="E2347" t="s">
        <v>186</v>
      </c>
      <c r="F2347">
        <v>9197</v>
      </c>
      <c r="G2347">
        <v>0.34375</v>
      </c>
      <c r="H2347">
        <v>0.43402777777777779</v>
      </c>
      <c r="I2347">
        <v>30</v>
      </c>
      <c r="J2347">
        <v>0</v>
      </c>
      <c r="K2347">
        <v>30</v>
      </c>
      <c r="L2347">
        <v>0</v>
      </c>
      <c r="M2347" s="1" t="e">
        <f>VLOOKUP(Tabla18[[#This Row],[COD]],Circuitos[],2,0)</f>
        <v>#N/A</v>
      </c>
    </row>
    <row r="2348" spans="1:13">
      <c r="A2348" s="9" t="str">
        <f>Tabla18[[#This Row],[DIA]]&amp;"-"&amp;Tabla18[[#This Row],[NUM]]</f>
        <v>45913-103</v>
      </c>
      <c r="B2348">
        <v>45913</v>
      </c>
      <c r="C2348" t="s">
        <v>111</v>
      </c>
      <c r="D2348" t="s">
        <v>13</v>
      </c>
      <c r="E2348" t="s">
        <v>265</v>
      </c>
      <c r="F2348">
        <v>103</v>
      </c>
      <c r="G2348">
        <v>0.58333333333333337</v>
      </c>
      <c r="H2348">
        <v>0.82638888888888884</v>
      </c>
      <c r="I2348">
        <v>27</v>
      </c>
      <c r="J2348">
        <v>0</v>
      </c>
      <c r="K2348">
        <v>27</v>
      </c>
      <c r="L2348">
        <v>0</v>
      </c>
      <c r="M2348" s="1" t="e">
        <f>VLOOKUP(Tabla18[[#This Row],[COD]],Circuitos[],2,0)</f>
        <v>#N/A</v>
      </c>
    </row>
    <row r="2349" spans="1:13">
      <c r="A2349" s="9" t="str">
        <f>Tabla18[[#This Row],[DIA]]&amp;"-"&amp;Tabla18[[#This Row],[NUM]]</f>
        <v>45913-77</v>
      </c>
      <c r="B2349">
        <v>45913</v>
      </c>
      <c r="C2349" t="s">
        <v>36</v>
      </c>
      <c r="D2349" t="s">
        <v>252</v>
      </c>
      <c r="E2349" t="s">
        <v>272</v>
      </c>
      <c r="F2349">
        <v>77</v>
      </c>
      <c r="G2349">
        <v>0.4861111111111111</v>
      </c>
      <c r="H2349">
        <v>0.55902777777777779</v>
      </c>
      <c r="I2349">
        <v>15</v>
      </c>
      <c r="J2349">
        <v>0</v>
      </c>
      <c r="K2349">
        <v>15</v>
      </c>
      <c r="L2349">
        <v>0</v>
      </c>
      <c r="M2349" s="1" t="e">
        <f>VLOOKUP(Tabla18[[#This Row],[COD]],Circuitos[],2,0)</f>
        <v>#N/A</v>
      </c>
    </row>
    <row r="2350" spans="1:13">
      <c r="A2350" s="9" t="str">
        <f>Tabla18[[#This Row],[DIA]]&amp;"-"&amp;Tabla18[[#This Row],[NUM]]</f>
        <v>45913-6001</v>
      </c>
      <c r="B2350">
        <v>45913</v>
      </c>
      <c r="C2350" t="s">
        <v>173</v>
      </c>
      <c r="D2350" t="s">
        <v>13</v>
      </c>
      <c r="E2350" t="s">
        <v>174</v>
      </c>
      <c r="F2350">
        <v>6001</v>
      </c>
      <c r="G2350">
        <v>0.37847222222222221</v>
      </c>
      <c r="H2350">
        <v>0.55902777777777779</v>
      </c>
      <c r="I2350">
        <v>20</v>
      </c>
      <c r="J2350">
        <v>0</v>
      </c>
      <c r="K2350">
        <v>20</v>
      </c>
      <c r="L2350">
        <v>0</v>
      </c>
      <c r="M2350" s="1" t="e">
        <f>VLOOKUP(Tabla18[[#This Row],[COD]],Circuitos[],2,0)</f>
        <v>#N/A</v>
      </c>
    </row>
    <row r="2351" spans="1:13">
      <c r="A2351" s="9" t="str">
        <f>Tabla18[[#This Row],[DIA]]&amp;"-"&amp;Tabla18[[#This Row],[NUM]]</f>
        <v>45913-213</v>
      </c>
      <c r="B2351">
        <v>45913</v>
      </c>
      <c r="C2351" t="s">
        <v>332</v>
      </c>
      <c r="D2351" t="s">
        <v>111</v>
      </c>
      <c r="E2351" t="s">
        <v>265</v>
      </c>
      <c r="F2351">
        <v>213</v>
      </c>
      <c r="G2351">
        <v>0.38194444444444442</v>
      </c>
      <c r="H2351">
        <v>0.47916666666666669</v>
      </c>
      <c r="I2351">
        <v>27</v>
      </c>
      <c r="J2351">
        <v>0</v>
      </c>
      <c r="K2351">
        <v>27</v>
      </c>
      <c r="L2351">
        <v>0</v>
      </c>
      <c r="M2351" s="1" t="e">
        <f>VLOOKUP(Tabla18[[#This Row],[COD]],Circuitos[],2,0)</f>
        <v>#N/A</v>
      </c>
    </row>
    <row r="2352" spans="1:13">
      <c r="A2352" s="9" t="str">
        <f>Tabla18[[#This Row],[DIA]]&amp;"-"&amp;Tabla18[[#This Row],[NUM]]</f>
        <v>45913-78</v>
      </c>
      <c r="B2352">
        <v>45913</v>
      </c>
      <c r="C2352" t="s">
        <v>252</v>
      </c>
      <c r="D2352" t="s">
        <v>36</v>
      </c>
      <c r="E2352" t="s">
        <v>272</v>
      </c>
      <c r="F2352">
        <v>78</v>
      </c>
      <c r="G2352">
        <v>0.89236111111111116</v>
      </c>
      <c r="H2352">
        <v>0.96875</v>
      </c>
      <c r="I2352">
        <v>15</v>
      </c>
      <c r="J2352">
        <v>0</v>
      </c>
      <c r="K2352">
        <v>15</v>
      </c>
      <c r="L2352">
        <v>0</v>
      </c>
      <c r="M2352" s="1" t="e">
        <f>VLOOKUP(Tabla18[[#This Row],[COD]],Circuitos[],2,0)</f>
        <v>#N/A</v>
      </c>
    </row>
    <row r="2353" spans="1:13">
      <c r="A2353" s="9" t="str">
        <f>Tabla18[[#This Row],[DIA]]&amp;"-"&amp;Tabla18[[#This Row],[NUM]]</f>
        <v>45913-1731</v>
      </c>
      <c r="B2353">
        <v>45913</v>
      </c>
      <c r="C2353" t="s">
        <v>252</v>
      </c>
      <c r="D2353" t="s">
        <v>232</v>
      </c>
      <c r="E2353" t="s">
        <v>272</v>
      </c>
      <c r="F2353">
        <v>1731</v>
      </c>
      <c r="G2353">
        <v>0.40277777777777779</v>
      </c>
      <c r="H2353">
        <v>0.4548611111111111</v>
      </c>
      <c r="I2353">
        <v>18</v>
      </c>
      <c r="J2353">
        <v>6</v>
      </c>
      <c r="K2353">
        <v>12</v>
      </c>
      <c r="L2353">
        <v>33.333333333333336</v>
      </c>
      <c r="M2353" s="1" t="e">
        <f>VLOOKUP(Tabla18[[#This Row],[COD]],Circuitos[],2,0)</f>
        <v>#N/A</v>
      </c>
    </row>
    <row r="2354" spans="1:13">
      <c r="A2354" s="9" t="str">
        <f>Tabla18[[#This Row],[DIA]]&amp;"-"&amp;Tabla18[[#This Row],[NUM]]</f>
        <v>45913-1751</v>
      </c>
      <c r="B2354">
        <v>45913</v>
      </c>
      <c r="C2354" t="s">
        <v>252</v>
      </c>
      <c r="D2354" t="s">
        <v>232</v>
      </c>
      <c r="E2354" t="s">
        <v>272</v>
      </c>
      <c r="F2354">
        <v>1751</v>
      </c>
      <c r="G2354">
        <v>0.60416666666666663</v>
      </c>
      <c r="H2354">
        <v>0.65625</v>
      </c>
      <c r="I2354">
        <v>15</v>
      </c>
      <c r="J2354">
        <v>0</v>
      </c>
      <c r="K2354">
        <v>15</v>
      </c>
      <c r="L2354">
        <v>0</v>
      </c>
      <c r="M2354" s="1" t="e">
        <f>VLOOKUP(Tabla18[[#This Row],[COD]],Circuitos[],2,0)</f>
        <v>#N/A</v>
      </c>
    </row>
    <row r="2355" spans="1:13">
      <c r="A2355" s="9" t="str">
        <f>Tabla18[[#This Row],[DIA]]&amp;"-"&amp;Tabla18[[#This Row],[NUM]]</f>
        <v>45913-60</v>
      </c>
      <c r="B2355">
        <v>45913</v>
      </c>
      <c r="C2355" t="s">
        <v>252</v>
      </c>
      <c r="D2355" t="s">
        <v>13</v>
      </c>
      <c r="E2355" t="s">
        <v>272</v>
      </c>
      <c r="F2355">
        <v>60</v>
      </c>
      <c r="G2355">
        <v>0.60763888888888884</v>
      </c>
      <c r="H2355">
        <v>0.71527777777777779</v>
      </c>
      <c r="I2355">
        <v>15</v>
      </c>
      <c r="J2355">
        <v>6</v>
      </c>
      <c r="K2355">
        <v>9</v>
      </c>
      <c r="L2355">
        <v>40</v>
      </c>
      <c r="M2355" s="1" t="e">
        <f>VLOOKUP(Tabla18[[#This Row],[COD]],Circuitos[],2,0)</f>
        <v>#N/A</v>
      </c>
    </row>
    <row r="2356" spans="1:13">
      <c r="A2356" s="9" t="str">
        <f>Tabla18[[#This Row],[DIA]]&amp;"-"&amp;Tabla18[[#This Row],[NUM]]</f>
        <v>45913-1355</v>
      </c>
      <c r="B2356">
        <v>45913</v>
      </c>
      <c r="C2356" t="s">
        <v>13</v>
      </c>
      <c r="D2356" t="s">
        <v>392</v>
      </c>
      <c r="E2356" t="s">
        <v>250</v>
      </c>
      <c r="F2356">
        <v>1355</v>
      </c>
      <c r="G2356">
        <v>0.46527777777777779</v>
      </c>
      <c r="H2356">
        <v>0.50347222222222221</v>
      </c>
      <c r="I2356">
        <v>30</v>
      </c>
      <c r="J2356">
        <v>16</v>
      </c>
      <c r="K2356">
        <v>14</v>
      </c>
      <c r="L2356">
        <v>53.333333333333336</v>
      </c>
      <c r="M2356" s="1" t="e">
        <f>VLOOKUP(Tabla18[[#This Row],[COD]],Circuitos[],2,0)</f>
        <v>#N/A</v>
      </c>
    </row>
    <row r="2357" spans="1:13">
      <c r="A2357" s="9" t="str">
        <f>Tabla18[[#This Row],[DIA]]&amp;"-"&amp;Tabla18[[#This Row],[NUM]]</f>
        <v>45913-59</v>
      </c>
      <c r="B2357">
        <v>45913</v>
      </c>
      <c r="C2357" t="s">
        <v>13</v>
      </c>
      <c r="D2357" t="s">
        <v>252</v>
      </c>
      <c r="E2357" t="s">
        <v>272</v>
      </c>
      <c r="F2357">
        <v>59</v>
      </c>
      <c r="G2357">
        <v>0.24305555555555555</v>
      </c>
      <c r="H2357">
        <v>0.34375</v>
      </c>
      <c r="I2357">
        <v>18</v>
      </c>
      <c r="J2357">
        <v>6</v>
      </c>
      <c r="K2357">
        <v>12</v>
      </c>
      <c r="L2357">
        <v>33.333333333333336</v>
      </c>
      <c r="M2357" s="1" t="e">
        <f>VLOOKUP(Tabla18[[#This Row],[COD]],Circuitos[],2,0)</f>
        <v>#N/A</v>
      </c>
    </row>
    <row r="2358" spans="1:13">
      <c r="A2358" s="9" t="str">
        <f>Tabla18[[#This Row],[DIA]]&amp;"-"&amp;Tabla18[[#This Row],[NUM]]</f>
        <v>45913-6002</v>
      </c>
      <c r="B2358">
        <v>45913</v>
      </c>
      <c r="C2358" t="s">
        <v>13</v>
      </c>
      <c r="D2358" t="s">
        <v>183</v>
      </c>
      <c r="E2358" t="s">
        <v>174</v>
      </c>
      <c r="F2358">
        <v>6002</v>
      </c>
      <c r="G2358">
        <v>0.60069444444444442</v>
      </c>
      <c r="H2358">
        <v>0.85069444444444442</v>
      </c>
      <c r="I2358">
        <v>20</v>
      </c>
      <c r="J2358">
        <v>0</v>
      </c>
      <c r="K2358">
        <v>20</v>
      </c>
      <c r="L2358">
        <v>0</v>
      </c>
      <c r="M2358" s="1" t="str">
        <f>VLOOKUP(Tabla18[[#This Row],[COD]],Circuitos[],2,0)</f>
        <v>Programas de Egipto</v>
      </c>
    </row>
    <row r="2359" spans="1:13">
      <c r="A2359" s="9" t="str">
        <f>Tabla18[[#This Row],[DIA]]&amp;"-"&amp;Tabla18[[#This Row],[NUM]]</f>
        <v>45913-1784</v>
      </c>
      <c r="B2359">
        <v>45913</v>
      </c>
      <c r="C2359" t="s">
        <v>261</v>
      </c>
      <c r="D2359" t="s">
        <v>252</v>
      </c>
      <c r="E2359" t="s">
        <v>272</v>
      </c>
      <c r="F2359">
        <v>1784</v>
      </c>
      <c r="G2359">
        <v>0.51041666666666663</v>
      </c>
      <c r="H2359">
        <v>0.55902777777777779</v>
      </c>
      <c r="I2359">
        <v>15</v>
      </c>
      <c r="J2359">
        <v>6</v>
      </c>
      <c r="K2359">
        <v>9</v>
      </c>
      <c r="L2359">
        <v>40</v>
      </c>
      <c r="M2359" s="1" t="e">
        <f>VLOOKUP(Tabla18[[#This Row],[COD]],Circuitos[],2,0)</f>
        <v>#N/A</v>
      </c>
    </row>
    <row r="2360" spans="1:13">
      <c r="A2360" s="9" t="str">
        <f>Tabla18[[#This Row],[DIA]]&amp;"-"&amp;Tabla18[[#This Row],[NUM]]</f>
        <v>45913-1794</v>
      </c>
      <c r="B2360">
        <v>45913</v>
      </c>
      <c r="C2360" t="s">
        <v>261</v>
      </c>
      <c r="D2360" t="s">
        <v>252</v>
      </c>
      <c r="E2360" t="s">
        <v>272</v>
      </c>
      <c r="F2360">
        <v>1794</v>
      </c>
      <c r="G2360">
        <v>0.79513888888888884</v>
      </c>
      <c r="H2360">
        <v>0.84722222222222221</v>
      </c>
      <c r="I2360">
        <v>15</v>
      </c>
      <c r="J2360">
        <v>0</v>
      </c>
      <c r="K2360">
        <v>15</v>
      </c>
      <c r="L2360">
        <v>0</v>
      </c>
      <c r="M2360" s="1" t="e">
        <f>VLOOKUP(Tabla18[[#This Row],[COD]],Circuitos[],2,0)</f>
        <v>#N/A</v>
      </c>
    </row>
    <row r="2361" spans="1:13">
      <c r="A2361" s="9" t="str">
        <f>Tabla18[[#This Row],[DIA]]&amp;"-"&amp;Tabla18[[#This Row],[NUM]]</f>
        <v>45913-709</v>
      </c>
      <c r="B2361">
        <v>45913</v>
      </c>
      <c r="C2361" t="s">
        <v>153</v>
      </c>
      <c r="D2361" t="s">
        <v>13</v>
      </c>
      <c r="E2361" t="s">
        <v>498</v>
      </c>
      <c r="F2361">
        <v>709</v>
      </c>
      <c r="G2361">
        <v>0.99930555555555556</v>
      </c>
      <c r="H2361">
        <v>0.3611111111111111</v>
      </c>
      <c r="I2361">
        <v>27</v>
      </c>
      <c r="J2361">
        <v>26</v>
      </c>
      <c r="K2361">
        <v>1</v>
      </c>
      <c r="L2361">
        <v>96.296296296296291</v>
      </c>
      <c r="M2361" s="1" t="e">
        <f>VLOOKUP(Tabla18[[#This Row],[COD]],Circuitos[],2,0)</f>
        <v>#N/A</v>
      </c>
    </row>
    <row r="2362" spans="1:13">
      <c r="A2362" s="9" t="str">
        <f>Tabla18[[#This Row],[DIA]]&amp;"-"&amp;Tabla18[[#This Row],[NUM]]</f>
        <v>45913-1852</v>
      </c>
      <c r="B2362">
        <v>45913</v>
      </c>
      <c r="C2362" t="s">
        <v>241</v>
      </c>
      <c r="D2362" t="s">
        <v>13</v>
      </c>
      <c r="E2362" t="s">
        <v>250</v>
      </c>
      <c r="F2362">
        <v>1852</v>
      </c>
      <c r="G2362">
        <v>0.54861111111111116</v>
      </c>
      <c r="H2362">
        <v>0.67361111111111116</v>
      </c>
      <c r="I2362">
        <v>22</v>
      </c>
      <c r="J2362">
        <v>0</v>
      </c>
      <c r="K2362">
        <v>22</v>
      </c>
      <c r="L2362">
        <v>0</v>
      </c>
      <c r="M2362" s="1" t="e">
        <f>VLOOKUP(Tabla18[[#This Row],[COD]],Circuitos[],2,0)</f>
        <v>#N/A</v>
      </c>
    </row>
    <row r="2363" spans="1:13">
      <c r="A2363" s="9" t="str">
        <f>Tabla18[[#This Row],[DIA]]&amp;"-"&amp;Tabla18[[#This Row],[NUM]]</f>
        <v>45913-1852</v>
      </c>
      <c r="B2363">
        <v>45913</v>
      </c>
      <c r="C2363" t="s">
        <v>241</v>
      </c>
      <c r="D2363" t="s">
        <v>13</v>
      </c>
      <c r="E2363" t="s">
        <v>250</v>
      </c>
      <c r="F2363">
        <v>1852</v>
      </c>
      <c r="G2363">
        <v>0.55902777777777779</v>
      </c>
      <c r="H2363">
        <v>0.68402777777777779</v>
      </c>
      <c r="I2363">
        <v>45</v>
      </c>
      <c r="J2363">
        <v>8</v>
      </c>
      <c r="K2363">
        <v>37</v>
      </c>
      <c r="L2363">
        <v>17.777777777777779</v>
      </c>
      <c r="M2363" s="1" t="e">
        <f>VLOOKUP(Tabla18[[#This Row],[COD]],Circuitos[],2,0)</f>
        <v>#N/A</v>
      </c>
    </row>
    <row r="2364" spans="1:13">
      <c r="A2364" s="9" t="str">
        <f>Tabla18[[#This Row],[DIA]]&amp;"-"&amp;Tabla18[[#This Row],[NUM]]</f>
        <v>45914-1304</v>
      </c>
      <c r="B2364">
        <v>45914</v>
      </c>
      <c r="C2364" t="s">
        <v>33</v>
      </c>
      <c r="D2364" t="s">
        <v>147</v>
      </c>
      <c r="E2364" t="s">
        <v>181</v>
      </c>
      <c r="F2364">
        <v>1304</v>
      </c>
      <c r="G2364">
        <v>0.5</v>
      </c>
      <c r="H2364">
        <v>0.72569444444444442</v>
      </c>
      <c r="I2364">
        <v>12</v>
      </c>
      <c r="J2364">
        <v>9</v>
      </c>
      <c r="K2364">
        <v>3</v>
      </c>
      <c r="L2364">
        <v>75</v>
      </c>
      <c r="M2364" s="1" t="e">
        <f>VLOOKUP(Tabla18[[#This Row],[COD]],Circuitos[],2,0)</f>
        <v>#N/A</v>
      </c>
    </row>
    <row r="2365" spans="1:13">
      <c r="A2365" s="9" t="str">
        <f>Tabla18[[#This Row],[DIA]]&amp;"-"&amp;Tabla18[[#This Row],[NUM]]</f>
        <v>45914-107</v>
      </c>
      <c r="B2365">
        <v>45914</v>
      </c>
      <c r="C2365" t="s">
        <v>354</v>
      </c>
      <c r="D2365" t="s">
        <v>36</v>
      </c>
      <c r="E2365" t="s">
        <v>355</v>
      </c>
      <c r="F2365">
        <v>107</v>
      </c>
      <c r="G2365">
        <v>0.48958333333333331</v>
      </c>
      <c r="H2365">
        <v>0.64930555555555558</v>
      </c>
      <c r="I2365">
        <v>12</v>
      </c>
      <c r="J2365">
        <v>0</v>
      </c>
      <c r="K2365">
        <v>12</v>
      </c>
      <c r="L2365">
        <v>0</v>
      </c>
      <c r="M2365" s="1" t="e">
        <f>VLOOKUP(Tabla18[[#This Row],[COD]],Circuitos[],2,0)</f>
        <v>#N/A</v>
      </c>
    </row>
    <row r="2366" spans="1:13">
      <c r="A2366" s="9" t="str">
        <f>Tabla18[[#This Row],[DIA]]&amp;"-"&amp;Tabla18[[#This Row],[NUM]]</f>
        <v>45914-109</v>
      </c>
      <c r="B2366">
        <v>45914</v>
      </c>
      <c r="C2366" t="s">
        <v>354</v>
      </c>
      <c r="D2366" t="s">
        <v>13</v>
      </c>
      <c r="E2366" t="s">
        <v>355</v>
      </c>
      <c r="F2366">
        <v>109</v>
      </c>
      <c r="G2366">
        <v>0.44791666666666669</v>
      </c>
      <c r="H2366">
        <v>0.64236111111111116</v>
      </c>
      <c r="I2366">
        <v>30</v>
      </c>
      <c r="J2366">
        <v>0</v>
      </c>
      <c r="K2366">
        <v>30</v>
      </c>
      <c r="L2366">
        <v>0</v>
      </c>
      <c r="M2366" s="1" t="e">
        <f>VLOOKUP(Tabla18[[#This Row],[COD]],Circuitos[],2,0)</f>
        <v>#N/A</v>
      </c>
    </row>
    <row r="2367" spans="1:13">
      <c r="A2367" s="9" t="str">
        <f>Tabla18[[#This Row],[DIA]]&amp;"-"&amp;Tabla18[[#This Row],[NUM]]</f>
        <v>45914-702</v>
      </c>
      <c r="B2367">
        <v>45914</v>
      </c>
      <c r="C2367" t="s">
        <v>484</v>
      </c>
      <c r="D2367" t="s">
        <v>13</v>
      </c>
      <c r="E2367" t="s">
        <v>548</v>
      </c>
      <c r="F2367">
        <v>702</v>
      </c>
      <c r="G2367">
        <v>0.89930555555555558</v>
      </c>
      <c r="H2367">
        <v>1.7361111111111112E-2</v>
      </c>
      <c r="I2367">
        <v>20</v>
      </c>
      <c r="J2367">
        <v>2</v>
      </c>
      <c r="K2367">
        <v>18</v>
      </c>
      <c r="L2367">
        <v>10</v>
      </c>
      <c r="M2367" s="1" t="e">
        <f>VLOOKUP(Tabla18[[#This Row],[COD]],Circuitos[],2,0)</f>
        <v>#N/A</v>
      </c>
    </row>
    <row r="2368" spans="1:13">
      <c r="A2368" s="9" t="str">
        <f>Tabla18[[#This Row],[DIA]]&amp;"-"&amp;Tabla18[[#This Row],[NUM]]</f>
        <v>45914-108</v>
      </c>
      <c r="B2368">
        <v>45914</v>
      </c>
      <c r="C2368" t="s">
        <v>36</v>
      </c>
      <c r="D2368" t="s">
        <v>354</v>
      </c>
      <c r="E2368" t="s">
        <v>355</v>
      </c>
      <c r="F2368">
        <v>108</v>
      </c>
      <c r="G2368">
        <v>0.69097222222222221</v>
      </c>
      <c r="H2368">
        <v>0.91666666666666663</v>
      </c>
      <c r="I2368">
        <v>12</v>
      </c>
      <c r="J2368">
        <v>0</v>
      </c>
      <c r="K2368">
        <v>12</v>
      </c>
      <c r="L2368">
        <v>0</v>
      </c>
      <c r="M2368" s="1" t="e">
        <f>VLOOKUP(Tabla18[[#This Row],[COD]],Circuitos[],2,0)</f>
        <v>#N/A</v>
      </c>
    </row>
    <row r="2369" spans="1:13">
      <c r="A2369" s="9" t="str">
        <f>Tabla18[[#This Row],[DIA]]&amp;"-"&amp;Tabla18[[#This Row],[NUM]]</f>
        <v>45914-75</v>
      </c>
      <c r="B2369">
        <v>45914</v>
      </c>
      <c r="C2369" t="s">
        <v>36</v>
      </c>
      <c r="D2369" t="s">
        <v>252</v>
      </c>
      <c r="E2369" t="s">
        <v>272</v>
      </c>
      <c r="F2369">
        <v>75</v>
      </c>
      <c r="G2369">
        <v>0.2638888888888889</v>
      </c>
      <c r="H2369">
        <v>0.33680555555555558</v>
      </c>
      <c r="I2369">
        <v>12</v>
      </c>
      <c r="J2369">
        <v>0</v>
      </c>
      <c r="K2369">
        <v>12</v>
      </c>
      <c r="L2369">
        <v>0</v>
      </c>
      <c r="M2369" s="1" t="e">
        <f>VLOOKUP(Tabla18[[#This Row],[COD]],Circuitos[],2,0)</f>
        <v>#N/A</v>
      </c>
    </row>
    <row r="2370" spans="1:13">
      <c r="A2370" s="9" t="str">
        <f>Tabla18[[#This Row],[DIA]]&amp;"-"&amp;Tabla18[[#This Row],[NUM]]</f>
        <v>45914-1854</v>
      </c>
      <c r="B2370">
        <v>45914</v>
      </c>
      <c r="C2370" t="s">
        <v>36</v>
      </c>
      <c r="D2370" t="s">
        <v>147</v>
      </c>
      <c r="E2370" t="s">
        <v>181</v>
      </c>
      <c r="F2370">
        <v>1854</v>
      </c>
      <c r="G2370">
        <v>0.5</v>
      </c>
      <c r="H2370">
        <v>0.69097222222222221</v>
      </c>
      <c r="I2370">
        <v>16</v>
      </c>
      <c r="J2370">
        <v>5</v>
      </c>
      <c r="K2370">
        <v>11</v>
      </c>
      <c r="L2370">
        <v>31.25</v>
      </c>
      <c r="M2370" s="1" t="e">
        <f>VLOOKUP(Tabla18[[#This Row],[COD]],Circuitos[],2,0)</f>
        <v>#N/A</v>
      </c>
    </row>
    <row r="2371" spans="1:13">
      <c r="A2371" s="9" t="str">
        <f>Tabla18[[#This Row],[DIA]]&amp;"-"&amp;Tabla18[[#This Row],[NUM]]</f>
        <v>45914-438</v>
      </c>
      <c r="B2371">
        <v>45914</v>
      </c>
      <c r="C2371" t="s">
        <v>36</v>
      </c>
      <c r="D2371" t="s">
        <v>394</v>
      </c>
      <c r="E2371" t="s">
        <v>395</v>
      </c>
      <c r="F2371">
        <v>438</v>
      </c>
      <c r="G2371">
        <v>0.55902777777777779</v>
      </c>
      <c r="H2371">
        <v>0.68402777777777779</v>
      </c>
      <c r="I2371">
        <v>12</v>
      </c>
      <c r="J2371">
        <v>0</v>
      </c>
      <c r="K2371">
        <v>12</v>
      </c>
      <c r="L2371">
        <v>0</v>
      </c>
      <c r="M2371" s="1" t="e">
        <f>VLOOKUP(Tabla18[[#This Row],[COD]],Circuitos[],2,0)</f>
        <v>#N/A</v>
      </c>
    </row>
    <row r="2372" spans="1:13">
      <c r="A2372" s="9" t="str">
        <f>Tabla18[[#This Row],[DIA]]&amp;"-"&amp;Tabla18[[#This Row],[NUM]]</f>
        <v>45914-1318</v>
      </c>
      <c r="B2372">
        <v>45914</v>
      </c>
      <c r="C2372" t="s">
        <v>37</v>
      </c>
      <c r="D2372" t="s">
        <v>147</v>
      </c>
      <c r="E2372" t="s">
        <v>181</v>
      </c>
      <c r="F2372">
        <v>1318</v>
      </c>
      <c r="G2372">
        <v>0.76736111111111116</v>
      </c>
      <c r="H2372">
        <v>0.97916666666666663</v>
      </c>
      <c r="I2372">
        <v>16</v>
      </c>
      <c r="J2372">
        <v>4</v>
      </c>
      <c r="K2372">
        <v>12</v>
      </c>
      <c r="L2372">
        <v>25</v>
      </c>
      <c r="M2372" s="1" t="e">
        <f>VLOOKUP(Tabla18[[#This Row],[COD]],Circuitos[],2,0)</f>
        <v>#N/A</v>
      </c>
    </row>
    <row r="2373" spans="1:13">
      <c r="A2373" s="9" t="str">
        <f>Tabla18[[#This Row],[DIA]]&amp;"-"&amp;Tabla18[[#This Row],[NUM]]</f>
        <v>45914-5118</v>
      </c>
      <c r="B2373">
        <v>45914</v>
      </c>
      <c r="C2373" t="s">
        <v>198</v>
      </c>
      <c r="D2373" t="s">
        <v>44</v>
      </c>
      <c r="E2373" t="s">
        <v>549</v>
      </c>
      <c r="F2373">
        <v>5118</v>
      </c>
      <c r="G2373">
        <v>0.74652777777777779</v>
      </c>
      <c r="H2373">
        <v>0.875</v>
      </c>
      <c r="I2373">
        <v>189</v>
      </c>
      <c r="J2373">
        <v>189</v>
      </c>
      <c r="K2373">
        <v>0</v>
      </c>
      <c r="L2373">
        <v>100</v>
      </c>
      <c r="M2373" s="1" t="e">
        <f>VLOOKUP(Tabla18[[#This Row],[COD]],Circuitos[],2,0)</f>
        <v>#N/A</v>
      </c>
    </row>
    <row r="2374" spans="1:13">
      <c r="A2374" s="9" t="str">
        <f>Tabla18[[#This Row],[DIA]]&amp;"-"&amp;Tabla18[[#This Row],[NUM]]</f>
        <v>45914-872</v>
      </c>
      <c r="B2374">
        <v>45914</v>
      </c>
      <c r="C2374" t="s">
        <v>223</v>
      </c>
      <c r="D2374" t="s">
        <v>13</v>
      </c>
      <c r="E2374" t="s">
        <v>250</v>
      </c>
      <c r="F2374">
        <v>872</v>
      </c>
      <c r="G2374">
        <v>0.64930555555555558</v>
      </c>
      <c r="H2374">
        <v>0.78819444444444442</v>
      </c>
      <c r="I2374">
        <v>45</v>
      </c>
      <c r="J2374">
        <v>0</v>
      </c>
      <c r="K2374">
        <v>45</v>
      </c>
      <c r="L2374">
        <v>0</v>
      </c>
      <c r="M2374" s="1" t="e">
        <f>VLOOKUP(Tabla18[[#This Row],[COD]],Circuitos[],2,0)</f>
        <v>#N/A</v>
      </c>
    </row>
    <row r="2375" spans="1:13">
      <c r="A2375" s="9" t="str">
        <f>Tabla18[[#This Row],[DIA]]&amp;"-"&amp;Tabla18[[#This Row],[NUM]]</f>
        <v>45914-696</v>
      </c>
      <c r="B2375">
        <v>45914</v>
      </c>
      <c r="C2375" t="s">
        <v>232</v>
      </c>
      <c r="D2375" t="s">
        <v>13</v>
      </c>
      <c r="E2375" t="s">
        <v>250</v>
      </c>
      <c r="F2375">
        <v>696</v>
      </c>
      <c r="G2375">
        <v>0.74652777777777779</v>
      </c>
      <c r="H2375">
        <v>0.87847222222222221</v>
      </c>
      <c r="I2375">
        <v>40</v>
      </c>
      <c r="J2375">
        <v>0</v>
      </c>
      <c r="K2375">
        <v>40</v>
      </c>
      <c r="L2375">
        <v>0</v>
      </c>
      <c r="M2375" s="1" t="e">
        <f>VLOOKUP(Tabla18[[#This Row],[COD]],Circuitos[],2,0)</f>
        <v>#N/A</v>
      </c>
    </row>
    <row r="2376" spans="1:13">
      <c r="A2376" s="9" t="str">
        <f>Tabla18[[#This Row],[DIA]]&amp;"-"&amp;Tabla18[[#This Row],[NUM]]</f>
        <v>45914-76</v>
      </c>
      <c r="B2376">
        <v>45914</v>
      </c>
      <c r="C2376" t="s">
        <v>252</v>
      </c>
      <c r="D2376" t="s">
        <v>36</v>
      </c>
      <c r="E2376" t="s">
        <v>272</v>
      </c>
      <c r="F2376">
        <v>76</v>
      </c>
      <c r="G2376">
        <v>0.58680555555555558</v>
      </c>
      <c r="H2376">
        <v>0.66319444444444442</v>
      </c>
      <c r="I2376">
        <v>12</v>
      </c>
      <c r="J2376">
        <v>0</v>
      </c>
      <c r="K2376">
        <v>12</v>
      </c>
      <c r="L2376">
        <v>0</v>
      </c>
      <c r="M2376" s="1" t="e">
        <f>VLOOKUP(Tabla18[[#This Row],[COD]],Circuitos[],2,0)</f>
        <v>#N/A</v>
      </c>
    </row>
    <row r="2377" spans="1:13">
      <c r="A2377" s="9" t="str">
        <f>Tabla18[[#This Row],[DIA]]&amp;"-"&amp;Tabla18[[#This Row],[NUM]]</f>
        <v>45914-60</v>
      </c>
      <c r="B2377">
        <v>45914</v>
      </c>
      <c r="C2377" t="s">
        <v>252</v>
      </c>
      <c r="D2377" t="s">
        <v>13</v>
      </c>
      <c r="E2377" t="s">
        <v>272</v>
      </c>
      <c r="F2377">
        <v>60</v>
      </c>
      <c r="G2377">
        <v>0.60763888888888884</v>
      </c>
      <c r="H2377">
        <v>0.71527777777777779</v>
      </c>
      <c r="I2377">
        <v>26</v>
      </c>
      <c r="J2377">
        <v>5</v>
      </c>
      <c r="K2377">
        <v>21</v>
      </c>
      <c r="L2377">
        <v>19.23076923076923</v>
      </c>
      <c r="M2377" s="1" t="e">
        <f>VLOOKUP(Tabla18[[#This Row],[COD]],Circuitos[],2,0)</f>
        <v>#N/A</v>
      </c>
    </row>
    <row r="2378" spans="1:13">
      <c r="A2378" s="9" t="str">
        <f>Tabla18[[#This Row],[DIA]]&amp;"-"&amp;Tabla18[[#This Row],[NUM]]</f>
        <v>45914-582</v>
      </c>
      <c r="B2378">
        <v>45914</v>
      </c>
      <c r="C2378" t="s">
        <v>252</v>
      </c>
      <c r="D2378" t="s">
        <v>336</v>
      </c>
      <c r="E2378" t="s">
        <v>272</v>
      </c>
      <c r="F2378">
        <v>582</v>
      </c>
      <c r="G2378">
        <v>0.38541666666666669</v>
      </c>
      <c r="H2378">
        <v>0.44444444444444442</v>
      </c>
      <c r="I2378">
        <v>38</v>
      </c>
      <c r="J2378">
        <v>0</v>
      </c>
      <c r="K2378">
        <v>38</v>
      </c>
      <c r="L2378">
        <v>0</v>
      </c>
      <c r="M2378" s="1" t="e">
        <f>VLOOKUP(Tabla18[[#This Row],[COD]],Circuitos[],2,0)</f>
        <v>#N/A</v>
      </c>
    </row>
    <row r="2379" spans="1:13">
      <c r="A2379" s="9" t="str">
        <f>Tabla18[[#This Row],[DIA]]&amp;"-"&amp;Tabla18[[#This Row],[NUM]]</f>
        <v>45914-1132</v>
      </c>
      <c r="B2379">
        <v>45914</v>
      </c>
      <c r="C2379" t="s">
        <v>192</v>
      </c>
      <c r="D2379" t="s">
        <v>36</v>
      </c>
      <c r="E2379" t="s">
        <v>193</v>
      </c>
      <c r="F2379">
        <v>1132</v>
      </c>
      <c r="G2379">
        <v>0.59027777777777779</v>
      </c>
      <c r="H2379">
        <v>0.67708333333333337</v>
      </c>
      <c r="I2379">
        <v>12</v>
      </c>
      <c r="J2379">
        <v>0</v>
      </c>
      <c r="K2379">
        <v>12</v>
      </c>
      <c r="L2379">
        <v>0</v>
      </c>
      <c r="M2379" s="1" t="e">
        <f>VLOOKUP(Tabla18[[#This Row],[COD]],Circuitos[],2,0)</f>
        <v>#N/A</v>
      </c>
    </row>
    <row r="2380" spans="1:13">
      <c r="A2380" s="9" t="str">
        <f>Tabla18[[#This Row],[DIA]]&amp;"-"&amp;Tabla18[[#This Row],[NUM]]</f>
        <v>45914-1332</v>
      </c>
      <c r="B2380">
        <v>45914</v>
      </c>
      <c r="C2380" t="s">
        <v>192</v>
      </c>
      <c r="D2380" t="s">
        <v>13</v>
      </c>
      <c r="E2380" t="s">
        <v>250</v>
      </c>
      <c r="F2380">
        <v>1332</v>
      </c>
      <c r="G2380">
        <v>0.27083333333333331</v>
      </c>
      <c r="H2380">
        <v>0.3888888888888889</v>
      </c>
      <c r="I2380">
        <v>50</v>
      </c>
      <c r="J2380">
        <v>0</v>
      </c>
      <c r="K2380">
        <v>50</v>
      </c>
      <c r="L2380">
        <v>0</v>
      </c>
      <c r="M2380" s="1" t="e">
        <f>VLOOKUP(Tabla18[[#This Row],[COD]],Circuitos[],2,0)</f>
        <v>#N/A</v>
      </c>
    </row>
    <row r="2381" spans="1:13">
      <c r="A2381" s="9" t="str">
        <f>Tabla18[[#This Row],[DIA]]&amp;"-"&amp;Tabla18[[#This Row],[NUM]]</f>
        <v>45914-1305</v>
      </c>
      <c r="B2381">
        <v>45914</v>
      </c>
      <c r="C2381" t="s">
        <v>147</v>
      </c>
      <c r="D2381" t="s">
        <v>33</v>
      </c>
      <c r="E2381" t="s">
        <v>181</v>
      </c>
      <c r="F2381">
        <v>1305</v>
      </c>
      <c r="G2381">
        <v>0.55208333333333337</v>
      </c>
      <c r="H2381">
        <v>0.70833333333333337</v>
      </c>
      <c r="I2381">
        <v>12</v>
      </c>
      <c r="J2381">
        <v>10</v>
      </c>
      <c r="K2381">
        <v>2</v>
      </c>
      <c r="L2381">
        <v>83.333333333333329</v>
      </c>
      <c r="M2381" s="1" t="e">
        <f>VLOOKUP(Tabla18[[#This Row],[COD]],Circuitos[],2,0)</f>
        <v>#N/A</v>
      </c>
    </row>
    <row r="2382" spans="1:13">
      <c r="A2382" s="9" t="str">
        <f>Tabla18[[#This Row],[DIA]]&amp;"-"&amp;Tabla18[[#This Row],[NUM]]</f>
        <v>45914-2020</v>
      </c>
      <c r="B2382">
        <v>45914</v>
      </c>
      <c r="C2382" t="s">
        <v>147</v>
      </c>
      <c r="D2382" t="s">
        <v>180</v>
      </c>
      <c r="E2382" t="s">
        <v>181</v>
      </c>
      <c r="F2382">
        <v>2020</v>
      </c>
      <c r="G2382">
        <v>0.76736111111111116</v>
      </c>
      <c r="H2382">
        <v>0.82986111111111116</v>
      </c>
      <c r="I2382">
        <v>68</v>
      </c>
      <c r="J2382">
        <v>31</v>
      </c>
      <c r="K2382">
        <v>37</v>
      </c>
      <c r="L2382">
        <v>45.588235294117645</v>
      </c>
      <c r="M2382" s="1" t="e">
        <f>VLOOKUP(Tabla18[[#This Row],[COD]],Circuitos[],2,0)</f>
        <v>#N/A</v>
      </c>
    </row>
    <row r="2383" spans="1:13">
      <c r="A2383" s="9" t="str">
        <f>Tabla18[[#This Row],[DIA]]&amp;"-"&amp;Tabla18[[#This Row],[NUM]]</f>
        <v>45914-2022</v>
      </c>
      <c r="B2383">
        <v>45914</v>
      </c>
      <c r="C2383" t="s">
        <v>147</v>
      </c>
      <c r="D2383" t="s">
        <v>180</v>
      </c>
      <c r="E2383" t="s">
        <v>181</v>
      </c>
      <c r="F2383">
        <v>2022</v>
      </c>
      <c r="G2383">
        <v>0.83680555555555558</v>
      </c>
      <c r="H2383">
        <v>0.90277777777777779</v>
      </c>
      <c r="I2383">
        <v>12</v>
      </c>
      <c r="J2383">
        <v>9</v>
      </c>
      <c r="K2383">
        <v>3</v>
      </c>
      <c r="L2383">
        <v>75</v>
      </c>
      <c r="M2383" s="1" t="e">
        <f>VLOOKUP(Tabla18[[#This Row],[COD]],Circuitos[],2,0)</f>
        <v>#N/A</v>
      </c>
    </row>
    <row r="2384" spans="1:13">
      <c r="A2384" s="9" t="str">
        <f>Tabla18[[#This Row],[DIA]]&amp;"-"&amp;Tabla18[[#This Row],[NUM]]</f>
        <v>45914-1855</v>
      </c>
      <c r="B2384">
        <v>45914</v>
      </c>
      <c r="C2384" t="s">
        <v>147</v>
      </c>
      <c r="D2384" t="s">
        <v>36</v>
      </c>
      <c r="E2384" t="s">
        <v>181</v>
      </c>
      <c r="F2384">
        <v>1855</v>
      </c>
      <c r="G2384">
        <v>0.59722222222222221</v>
      </c>
      <c r="H2384">
        <v>0.71180555555555558</v>
      </c>
      <c r="I2384">
        <v>16</v>
      </c>
      <c r="J2384">
        <v>9</v>
      </c>
      <c r="K2384">
        <v>7</v>
      </c>
      <c r="L2384">
        <v>56.25</v>
      </c>
      <c r="M2384" s="1" t="e">
        <f>VLOOKUP(Tabla18[[#This Row],[COD]],Circuitos[],2,0)</f>
        <v>#N/A</v>
      </c>
    </row>
    <row r="2385" spans="1:13">
      <c r="A2385" s="9" t="str">
        <f>Tabla18[[#This Row],[DIA]]&amp;"-"&amp;Tabla18[[#This Row],[NUM]]</f>
        <v>45914-1317</v>
      </c>
      <c r="B2385">
        <v>45914</v>
      </c>
      <c r="C2385" t="s">
        <v>147</v>
      </c>
      <c r="D2385" t="s">
        <v>37</v>
      </c>
      <c r="E2385" t="s">
        <v>181</v>
      </c>
      <c r="F2385">
        <v>1317</v>
      </c>
      <c r="G2385">
        <v>0.58680555555555558</v>
      </c>
      <c r="H2385">
        <v>0.72569444444444442</v>
      </c>
      <c r="I2385">
        <v>16</v>
      </c>
      <c r="J2385">
        <v>12</v>
      </c>
      <c r="K2385">
        <v>4</v>
      </c>
      <c r="L2385">
        <v>75</v>
      </c>
      <c r="M2385" s="1" t="e">
        <f>VLOOKUP(Tabla18[[#This Row],[COD]],Circuitos[],2,0)</f>
        <v>#N/A</v>
      </c>
    </row>
    <row r="2386" spans="1:13">
      <c r="A2386" s="9" t="str">
        <f>Tabla18[[#This Row],[DIA]]&amp;"-"&amp;Tabla18[[#This Row],[NUM]]</f>
        <v>45914-1859</v>
      </c>
      <c r="B2386">
        <v>45914</v>
      </c>
      <c r="C2386" t="s">
        <v>147</v>
      </c>
      <c r="D2386" t="s">
        <v>13</v>
      </c>
      <c r="E2386" t="s">
        <v>181</v>
      </c>
      <c r="F2386">
        <v>1859</v>
      </c>
      <c r="G2386">
        <v>0.55208333333333337</v>
      </c>
      <c r="H2386">
        <v>0.70138888888888884</v>
      </c>
      <c r="I2386">
        <v>40</v>
      </c>
      <c r="J2386">
        <v>20</v>
      </c>
      <c r="K2386">
        <v>20</v>
      </c>
      <c r="L2386">
        <v>50</v>
      </c>
      <c r="M2386" s="1" t="e">
        <f>VLOOKUP(Tabla18[[#This Row],[COD]],Circuitos[],2,0)</f>
        <v>#N/A</v>
      </c>
    </row>
    <row r="2387" spans="1:13">
      <c r="A2387" s="9" t="str">
        <f>Tabla18[[#This Row],[DIA]]&amp;"-"&amp;Tabla18[[#This Row],[NUM]]</f>
        <v>45914-1313</v>
      </c>
      <c r="B2387">
        <v>45914</v>
      </c>
      <c r="C2387" t="s">
        <v>147</v>
      </c>
      <c r="D2387" t="s">
        <v>22</v>
      </c>
      <c r="E2387" t="s">
        <v>181</v>
      </c>
      <c r="F2387">
        <v>1313</v>
      </c>
      <c r="G2387">
        <v>0.59375</v>
      </c>
      <c r="H2387">
        <v>0.72569444444444442</v>
      </c>
      <c r="I2387">
        <v>12</v>
      </c>
      <c r="J2387">
        <v>0</v>
      </c>
      <c r="K2387">
        <v>12</v>
      </c>
      <c r="L2387">
        <v>0</v>
      </c>
      <c r="M2387" s="1" t="e">
        <f>VLOOKUP(Tabla18[[#This Row],[COD]],Circuitos[],2,0)</f>
        <v>#N/A</v>
      </c>
    </row>
    <row r="2388" spans="1:13">
      <c r="A2388" s="9" t="str">
        <f>Tabla18[[#This Row],[DIA]]&amp;"-"&amp;Tabla18[[#This Row],[NUM]]</f>
        <v>45914-3910</v>
      </c>
      <c r="B2388">
        <v>45914</v>
      </c>
      <c r="C2388" t="s">
        <v>555</v>
      </c>
      <c r="D2388" t="s">
        <v>394</v>
      </c>
      <c r="E2388" t="s">
        <v>395</v>
      </c>
      <c r="F2388">
        <v>3910</v>
      </c>
      <c r="G2388">
        <v>0.2361111111111111</v>
      </c>
      <c r="H2388">
        <v>0.27083333333333331</v>
      </c>
      <c r="I2388">
        <v>12</v>
      </c>
      <c r="J2388">
        <v>0</v>
      </c>
      <c r="K2388">
        <v>12</v>
      </c>
      <c r="L2388">
        <v>0</v>
      </c>
      <c r="M2388" s="1" t="e">
        <f>VLOOKUP(Tabla18[[#This Row],[COD]],Circuitos[],2,0)</f>
        <v>#N/A</v>
      </c>
    </row>
    <row r="2389" spans="1:13">
      <c r="A2389" s="9" t="str">
        <f>Tabla18[[#This Row],[DIA]]&amp;"-"&amp;Tabla18[[#This Row],[NUM]]</f>
        <v>45914-3904</v>
      </c>
      <c r="B2389">
        <v>45914</v>
      </c>
      <c r="C2389" t="s">
        <v>555</v>
      </c>
      <c r="D2389" t="s">
        <v>394</v>
      </c>
      <c r="E2389" t="s">
        <v>395</v>
      </c>
      <c r="F2389">
        <v>3904</v>
      </c>
      <c r="G2389">
        <v>0.36805555555555558</v>
      </c>
      <c r="H2389">
        <v>0.40277777777777779</v>
      </c>
      <c r="I2389">
        <v>35</v>
      </c>
      <c r="J2389">
        <v>2</v>
      </c>
      <c r="K2389">
        <v>33</v>
      </c>
      <c r="L2389">
        <v>5.7142857142857144</v>
      </c>
      <c r="M2389" s="1" t="e">
        <f>VLOOKUP(Tabla18[[#This Row],[COD]],Circuitos[],2,0)</f>
        <v>#N/A</v>
      </c>
    </row>
    <row r="2390" spans="1:13">
      <c r="A2390" s="9" t="str">
        <f>Tabla18[[#This Row],[DIA]]&amp;"-"&amp;Tabla18[[#This Row],[NUM]]</f>
        <v>45914-913</v>
      </c>
      <c r="B2390">
        <v>45914</v>
      </c>
      <c r="C2390" t="s">
        <v>563</v>
      </c>
      <c r="D2390" t="s">
        <v>484</v>
      </c>
      <c r="E2390" t="s">
        <v>548</v>
      </c>
      <c r="F2390">
        <v>913</v>
      </c>
      <c r="G2390">
        <v>0.76736111111111116</v>
      </c>
      <c r="H2390">
        <v>0.84027777777777779</v>
      </c>
      <c r="I2390">
        <v>20</v>
      </c>
      <c r="J2390">
        <v>2</v>
      </c>
      <c r="K2390">
        <v>18</v>
      </c>
      <c r="L2390">
        <v>10</v>
      </c>
      <c r="M2390" s="1" t="e">
        <f>VLOOKUP(Tabla18[[#This Row],[COD]],Circuitos[],2,0)</f>
        <v>#N/A</v>
      </c>
    </row>
    <row r="2391" spans="1:13">
      <c r="A2391" s="9" t="str">
        <f>Tabla18[[#This Row],[DIA]]&amp;"-"&amp;Tabla18[[#This Row],[NUM]]</f>
        <v>45914-110</v>
      </c>
      <c r="B2391">
        <v>45914</v>
      </c>
      <c r="C2391" t="s">
        <v>13</v>
      </c>
      <c r="D2391" t="s">
        <v>354</v>
      </c>
      <c r="E2391" t="s">
        <v>355</v>
      </c>
      <c r="F2391">
        <v>110</v>
      </c>
      <c r="G2391">
        <v>0.69097222222222221</v>
      </c>
      <c r="H2391">
        <v>0.94791666666666663</v>
      </c>
      <c r="I2391">
        <v>30</v>
      </c>
      <c r="J2391">
        <v>6</v>
      </c>
      <c r="K2391">
        <v>24</v>
      </c>
      <c r="L2391">
        <v>20</v>
      </c>
      <c r="M2391" s="1" t="e">
        <f>VLOOKUP(Tabla18[[#This Row],[COD]],Circuitos[],2,0)</f>
        <v>#N/A</v>
      </c>
    </row>
    <row r="2392" spans="1:13">
      <c r="A2392" s="9" t="str">
        <f>Tabla18[[#This Row],[DIA]]&amp;"-"&amp;Tabla18[[#This Row],[NUM]]</f>
        <v>45914-601</v>
      </c>
      <c r="B2392">
        <v>45914</v>
      </c>
      <c r="C2392" t="s">
        <v>13</v>
      </c>
      <c r="D2392" t="s">
        <v>201</v>
      </c>
      <c r="E2392" t="s">
        <v>250</v>
      </c>
      <c r="F2392">
        <v>601</v>
      </c>
      <c r="G2392">
        <v>0.69097222222222221</v>
      </c>
      <c r="H2392">
        <v>0.78819444444444442</v>
      </c>
      <c r="I2392">
        <v>50</v>
      </c>
      <c r="J2392">
        <v>0</v>
      </c>
      <c r="K2392">
        <v>50</v>
      </c>
      <c r="L2392">
        <v>0</v>
      </c>
      <c r="M2392" s="1" t="e">
        <f>VLOOKUP(Tabla18[[#This Row],[COD]],Circuitos[],2,0)</f>
        <v>#N/A</v>
      </c>
    </row>
    <row r="2393" spans="1:13">
      <c r="A2393" s="9" t="str">
        <f>Tabla18[[#This Row],[DIA]]&amp;"-"&amp;Tabla18[[#This Row],[NUM]]</f>
        <v>45914-871</v>
      </c>
      <c r="B2393">
        <v>45914</v>
      </c>
      <c r="C2393" t="s">
        <v>13</v>
      </c>
      <c r="D2393" t="s">
        <v>223</v>
      </c>
      <c r="E2393" t="s">
        <v>250</v>
      </c>
      <c r="F2393">
        <v>871</v>
      </c>
      <c r="G2393">
        <v>0.48958333333333331</v>
      </c>
      <c r="H2393">
        <v>0.62152777777777779</v>
      </c>
      <c r="I2393">
        <v>45</v>
      </c>
      <c r="J2393">
        <v>0</v>
      </c>
      <c r="K2393">
        <v>45</v>
      </c>
      <c r="L2393">
        <v>0</v>
      </c>
      <c r="M2393" s="1" t="e">
        <f>VLOOKUP(Tabla18[[#This Row],[COD]],Circuitos[],2,0)</f>
        <v>#N/A</v>
      </c>
    </row>
    <row r="2394" spans="1:13">
      <c r="A2394" s="9" t="str">
        <f>Tabla18[[#This Row],[DIA]]&amp;"-"&amp;Tabla18[[#This Row],[NUM]]</f>
        <v>45914-695</v>
      </c>
      <c r="B2394">
        <v>45914</v>
      </c>
      <c r="C2394" t="s">
        <v>13</v>
      </c>
      <c r="D2394" t="s">
        <v>232</v>
      </c>
      <c r="E2394" t="s">
        <v>250</v>
      </c>
      <c r="F2394">
        <v>695</v>
      </c>
      <c r="G2394">
        <v>0.60763888888888884</v>
      </c>
      <c r="H2394">
        <v>0.71875</v>
      </c>
      <c r="I2394">
        <v>40</v>
      </c>
      <c r="J2394">
        <v>0</v>
      </c>
      <c r="K2394">
        <v>40</v>
      </c>
      <c r="L2394">
        <v>0</v>
      </c>
      <c r="M2394" s="1" t="e">
        <f>VLOOKUP(Tabla18[[#This Row],[COD]],Circuitos[],2,0)</f>
        <v>#N/A</v>
      </c>
    </row>
    <row r="2395" spans="1:13">
      <c r="A2395" s="9" t="str">
        <f>Tabla18[[#This Row],[DIA]]&amp;"-"&amp;Tabla18[[#This Row],[NUM]]</f>
        <v>45914-775</v>
      </c>
      <c r="B2395">
        <v>45914</v>
      </c>
      <c r="C2395" t="s">
        <v>13</v>
      </c>
      <c r="D2395" t="s">
        <v>209</v>
      </c>
      <c r="E2395" t="s">
        <v>278</v>
      </c>
      <c r="F2395">
        <v>775</v>
      </c>
      <c r="G2395">
        <v>0.33333333333333331</v>
      </c>
      <c r="H2395">
        <v>0.44791666666666669</v>
      </c>
      <c r="I2395">
        <v>45</v>
      </c>
      <c r="J2395">
        <v>0</v>
      </c>
      <c r="K2395">
        <v>45</v>
      </c>
      <c r="L2395">
        <v>0</v>
      </c>
      <c r="M2395" s="1" t="str">
        <f>VLOOKUP(Tabla18[[#This Row],[COD]],Circuitos[],2,0)</f>
        <v>Croacia Fascinante "B"</v>
      </c>
    </row>
    <row r="2396" spans="1:13">
      <c r="A2396" s="9" t="str">
        <f>Tabla18[[#This Row],[DIA]]&amp;"-"&amp;Tabla18[[#This Row],[NUM]]</f>
        <v>45914-59</v>
      </c>
      <c r="B2396">
        <v>45914</v>
      </c>
      <c r="C2396" t="s">
        <v>13</v>
      </c>
      <c r="D2396" t="s">
        <v>252</v>
      </c>
      <c r="E2396" t="s">
        <v>272</v>
      </c>
      <c r="F2396">
        <v>59</v>
      </c>
      <c r="G2396">
        <v>0.24305555555555555</v>
      </c>
      <c r="H2396">
        <v>0.34375</v>
      </c>
      <c r="I2396">
        <v>26</v>
      </c>
      <c r="J2396">
        <v>0</v>
      </c>
      <c r="K2396">
        <v>26</v>
      </c>
      <c r="L2396">
        <v>0</v>
      </c>
      <c r="M2396" s="1" t="e">
        <f>VLOOKUP(Tabla18[[#This Row],[COD]],Circuitos[],2,0)</f>
        <v>#N/A</v>
      </c>
    </row>
    <row r="2397" spans="1:13">
      <c r="A2397" s="9" t="str">
        <f>Tabla18[[#This Row],[DIA]]&amp;"-"&amp;Tabla18[[#This Row],[NUM]]</f>
        <v>45914-1858</v>
      </c>
      <c r="B2397">
        <v>45914</v>
      </c>
      <c r="C2397" t="s">
        <v>13</v>
      </c>
      <c r="D2397" t="s">
        <v>147</v>
      </c>
      <c r="E2397" t="s">
        <v>181</v>
      </c>
      <c r="F2397">
        <v>1858</v>
      </c>
      <c r="G2397">
        <v>0.49652777777777779</v>
      </c>
      <c r="H2397">
        <v>0.71527777777777779</v>
      </c>
      <c r="I2397">
        <v>40</v>
      </c>
      <c r="J2397">
        <v>18</v>
      </c>
      <c r="K2397">
        <v>22</v>
      </c>
      <c r="L2397">
        <v>45</v>
      </c>
      <c r="M2397" s="1" t="e">
        <f>VLOOKUP(Tabla18[[#This Row],[COD]],Circuitos[],2,0)</f>
        <v>#N/A</v>
      </c>
    </row>
    <row r="2398" spans="1:13">
      <c r="A2398" s="9" t="str">
        <f>Tabla18[[#This Row],[DIA]]&amp;"-"&amp;Tabla18[[#This Row],[NUM]]</f>
        <v>45914-5113</v>
      </c>
      <c r="B2398">
        <v>45914</v>
      </c>
      <c r="C2398" t="s">
        <v>13</v>
      </c>
      <c r="D2398" t="s">
        <v>424</v>
      </c>
      <c r="E2398" t="s">
        <v>549</v>
      </c>
      <c r="F2398">
        <v>5113</v>
      </c>
      <c r="G2398">
        <v>0.33333333333333331</v>
      </c>
      <c r="H2398">
        <v>0.40972222222222221</v>
      </c>
      <c r="I2398">
        <v>189</v>
      </c>
      <c r="J2398">
        <v>31</v>
      </c>
      <c r="K2398">
        <v>158</v>
      </c>
      <c r="L2398">
        <v>16.402116402116402</v>
      </c>
      <c r="M2398" s="1" t="str">
        <f>VLOOKUP(Tabla18[[#This Row],[COD]],Circuitos[],2,0)</f>
        <v>Alsacia, Selva Negra y el Rin / Bellezas de Suiza</v>
      </c>
    </row>
    <row r="2399" spans="1:13">
      <c r="A2399" s="9" t="str">
        <f>Tabla18[[#This Row],[DIA]]&amp;"-"&amp;Tabla18[[#This Row],[NUM]]</f>
        <v>45914-1801</v>
      </c>
      <c r="B2399">
        <v>45914</v>
      </c>
      <c r="C2399" t="s">
        <v>13</v>
      </c>
      <c r="D2399" t="s">
        <v>196</v>
      </c>
      <c r="E2399" t="s">
        <v>193</v>
      </c>
      <c r="F2399">
        <v>1801</v>
      </c>
      <c r="G2399">
        <v>0.4861111111111111</v>
      </c>
      <c r="H2399">
        <v>0.59027777777777779</v>
      </c>
      <c r="I2399">
        <v>20</v>
      </c>
      <c r="J2399">
        <v>0</v>
      </c>
      <c r="K2399">
        <v>20</v>
      </c>
      <c r="L2399">
        <v>0</v>
      </c>
      <c r="M2399" s="1" t="e">
        <f>VLOOKUP(Tabla18[[#This Row],[COD]],Circuitos[],2,0)</f>
        <v>#N/A</v>
      </c>
    </row>
    <row r="2400" spans="1:13">
      <c r="A2400" s="9" t="str">
        <f>Tabla18[[#This Row],[DIA]]&amp;"-"&amp;Tabla18[[#This Row],[NUM]]</f>
        <v>45914-1831</v>
      </c>
      <c r="B2400">
        <v>45914</v>
      </c>
      <c r="C2400" t="s">
        <v>13</v>
      </c>
      <c r="D2400" t="s">
        <v>234</v>
      </c>
      <c r="E2400" t="s">
        <v>250</v>
      </c>
      <c r="F2400">
        <v>1831</v>
      </c>
      <c r="G2400">
        <v>0.47569444444444442</v>
      </c>
      <c r="H2400">
        <v>0.58333333333333337</v>
      </c>
      <c r="I2400">
        <v>40</v>
      </c>
      <c r="J2400">
        <v>0</v>
      </c>
      <c r="K2400">
        <v>40</v>
      </c>
      <c r="L2400">
        <v>0</v>
      </c>
      <c r="M2400" s="1" t="e">
        <f>VLOOKUP(Tabla18[[#This Row],[COD]],Circuitos[],2,0)</f>
        <v>#N/A</v>
      </c>
    </row>
    <row r="2401" spans="1:13">
      <c r="A2401" s="9" t="str">
        <f>Tabla18[[#This Row],[DIA]]&amp;"-"&amp;Tabla18[[#This Row],[NUM]]</f>
        <v>45914-416</v>
      </c>
      <c r="B2401">
        <v>45914</v>
      </c>
      <c r="C2401" t="s">
        <v>13</v>
      </c>
      <c r="D2401" t="s">
        <v>358</v>
      </c>
      <c r="E2401" t="s">
        <v>528</v>
      </c>
      <c r="F2401">
        <v>416</v>
      </c>
      <c r="G2401">
        <v>0.51736111111111116</v>
      </c>
      <c r="H2401">
        <v>0.71875</v>
      </c>
      <c r="I2401">
        <v>36</v>
      </c>
      <c r="J2401">
        <v>0</v>
      </c>
      <c r="K2401">
        <v>36</v>
      </c>
      <c r="L2401">
        <v>0</v>
      </c>
      <c r="M2401" s="1" t="e">
        <f>VLOOKUP(Tabla18[[#This Row],[COD]],Circuitos[],2,0)</f>
        <v>#N/A</v>
      </c>
    </row>
    <row r="2402" spans="1:13">
      <c r="A2402" s="9" t="str">
        <f>Tabla18[[#This Row],[DIA]]&amp;"-"&amp;Tabla18[[#This Row],[NUM]]</f>
        <v>45914-809</v>
      </c>
      <c r="B2402">
        <v>45914</v>
      </c>
      <c r="C2402" t="s">
        <v>13</v>
      </c>
      <c r="D2402" t="s">
        <v>236</v>
      </c>
      <c r="E2402" t="s">
        <v>250</v>
      </c>
      <c r="F2402">
        <v>809</v>
      </c>
      <c r="G2402">
        <v>0.49652777777777779</v>
      </c>
      <c r="H2402">
        <v>0.61805555555555558</v>
      </c>
      <c r="I2402">
        <v>45</v>
      </c>
      <c r="J2402">
        <v>23</v>
      </c>
      <c r="K2402">
        <v>22</v>
      </c>
      <c r="L2402">
        <v>51.111111111111114</v>
      </c>
      <c r="M2402" s="1" t="e">
        <f>VLOOKUP(Tabla18[[#This Row],[COD]],Circuitos[],2,0)</f>
        <v>#N/A</v>
      </c>
    </row>
    <row r="2403" spans="1:13">
      <c r="A2403" s="9" t="str">
        <f>Tabla18[[#This Row],[DIA]]&amp;"-"&amp;Tabla18[[#This Row],[NUM]]</f>
        <v>45914-897</v>
      </c>
      <c r="B2403">
        <v>45914</v>
      </c>
      <c r="C2403" t="s">
        <v>13</v>
      </c>
      <c r="D2403" t="s">
        <v>277</v>
      </c>
      <c r="E2403" t="s">
        <v>278</v>
      </c>
      <c r="F2403">
        <v>897</v>
      </c>
      <c r="G2403">
        <v>0.78472222222222221</v>
      </c>
      <c r="H2403">
        <v>0.21180555555555555</v>
      </c>
      <c r="I2403">
        <v>80</v>
      </c>
      <c r="J2403">
        <v>39</v>
      </c>
      <c r="K2403">
        <v>41</v>
      </c>
      <c r="L2403">
        <v>48.75</v>
      </c>
      <c r="M2403" s="1" t="str">
        <f>VLOOKUP(Tabla18[[#This Row],[COD]],Circuitos[],2,0)</f>
        <v>Uzbekistan, Ruta de la Seda I</v>
      </c>
    </row>
    <row r="2404" spans="1:13">
      <c r="A2404" s="9" t="str">
        <f>Tabla18[[#This Row],[DIA]]&amp;"-"&amp;Tabla18[[#This Row],[NUM]]</f>
        <v>45914-434</v>
      </c>
      <c r="B2404">
        <v>45914</v>
      </c>
      <c r="C2404" t="s">
        <v>13</v>
      </c>
      <c r="D2404" t="s">
        <v>394</v>
      </c>
      <c r="E2404" t="s">
        <v>395</v>
      </c>
      <c r="F2404">
        <v>434</v>
      </c>
      <c r="G2404">
        <v>0.64583333333333337</v>
      </c>
      <c r="H2404">
        <v>0.79166666666666663</v>
      </c>
      <c r="I2404">
        <v>35</v>
      </c>
      <c r="J2404">
        <v>0</v>
      </c>
      <c r="K2404">
        <v>35</v>
      </c>
      <c r="L2404">
        <v>0</v>
      </c>
      <c r="M2404" s="1" t="e">
        <f>VLOOKUP(Tabla18[[#This Row],[COD]],Circuitos[],2,0)</f>
        <v>#N/A</v>
      </c>
    </row>
    <row r="2405" spans="1:13">
      <c r="A2405" s="9" t="str">
        <f>Tabla18[[#This Row],[DIA]]&amp;"-"&amp;Tabla18[[#This Row],[NUM]]</f>
        <v>45914-5114</v>
      </c>
      <c r="B2405">
        <v>45914</v>
      </c>
      <c r="C2405" t="s">
        <v>424</v>
      </c>
      <c r="D2405" t="s">
        <v>13</v>
      </c>
      <c r="E2405" t="s">
        <v>549</v>
      </c>
      <c r="F2405">
        <v>5114</v>
      </c>
      <c r="G2405">
        <v>0.44444444444444442</v>
      </c>
      <c r="H2405">
        <v>0.51388888888888884</v>
      </c>
      <c r="I2405">
        <v>189</v>
      </c>
      <c r="J2405">
        <v>25</v>
      </c>
      <c r="K2405">
        <v>164</v>
      </c>
      <c r="L2405">
        <v>13.227513227513228</v>
      </c>
      <c r="M2405" s="1" t="e">
        <f>VLOOKUP(Tabla18[[#This Row],[COD]],Circuitos[],2,0)</f>
        <v>#N/A</v>
      </c>
    </row>
    <row r="2406" spans="1:13">
      <c r="A2406" s="9" t="str">
        <f>Tabla18[[#This Row],[DIA]]&amp;"-"&amp;Tabla18[[#This Row],[NUM]]</f>
        <v>45914-1804</v>
      </c>
      <c r="B2406">
        <v>45914</v>
      </c>
      <c r="C2406" t="s">
        <v>196</v>
      </c>
      <c r="D2406" t="s">
        <v>13</v>
      </c>
      <c r="E2406" t="s">
        <v>193</v>
      </c>
      <c r="F2406">
        <v>1804</v>
      </c>
      <c r="G2406">
        <v>0.62152777777777779</v>
      </c>
      <c r="H2406">
        <v>0.73263888888888884</v>
      </c>
      <c r="I2406">
        <v>20</v>
      </c>
      <c r="J2406">
        <v>0</v>
      </c>
      <c r="K2406">
        <v>20</v>
      </c>
      <c r="L2406">
        <v>0</v>
      </c>
      <c r="M2406" s="1" t="e">
        <f>VLOOKUP(Tabla18[[#This Row],[COD]],Circuitos[],2,0)</f>
        <v>#N/A</v>
      </c>
    </row>
    <row r="2407" spans="1:13">
      <c r="A2407" s="9" t="str">
        <f>Tabla18[[#This Row],[DIA]]&amp;"-"&amp;Tabla18[[#This Row],[NUM]]</f>
        <v>45914-572</v>
      </c>
      <c r="B2407">
        <v>45914</v>
      </c>
      <c r="C2407" t="s">
        <v>346</v>
      </c>
      <c r="D2407" t="s">
        <v>13</v>
      </c>
      <c r="E2407" t="s">
        <v>250</v>
      </c>
      <c r="F2407">
        <v>572</v>
      </c>
      <c r="G2407">
        <v>0.53125</v>
      </c>
      <c r="H2407">
        <v>0.61805555555555558</v>
      </c>
      <c r="I2407">
        <v>30</v>
      </c>
      <c r="J2407">
        <v>0</v>
      </c>
      <c r="K2407">
        <v>30</v>
      </c>
      <c r="L2407">
        <v>0</v>
      </c>
      <c r="M2407" s="1" t="e">
        <f>VLOOKUP(Tabla18[[#This Row],[COD]],Circuitos[],2,0)</f>
        <v>#N/A</v>
      </c>
    </row>
    <row r="2408" spans="1:13">
      <c r="A2408" s="9" t="str">
        <f>Tabla18[[#This Row],[DIA]]&amp;"-"&amp;Tabla18[[#This Row],[NUM]]</f>
        <v>45914-415</v>
      </c>
      <c r="B2408">
        <v>45914</v>
      </c>
      <c r="C2408" t="s">
        <v>358</v>
      </c>
      <c r="D2408" t="s">
        <v>13</v>
      </c>
      <c r="E2408" t="s">
        <v>528</v>
      </c>
      <c r="F2408">
        <v>415</v>
      </c>
      <c r="G2408">
        <v>0.34722222222222221</v>
      </c>
      <c r="H2408">
        <v>0.47569444444444442</v>
      </c>
      <c r="I2408">
        <v>36</v>
      </c>
      <c r="J2408">
        <v>0</v>
      </c>
      <c r="K2408">
        <v>36</v>
      </c>
      <c r="L2408">
        <v>0</v>
      </c>
      <c r="M2408" s="1" t="e">
        <f>VLOOKUP(Tabla18[[#This Row],[COD]],Circuitos[],2,0)</f>
        <v>#N/A</v>
      </c>
    </row>
    <row r="2409" spans="1:13">
      <c r="A2409" s="9" t="str">
        <f>Tabla18[[#This Row],[DIA]]&amp;"-"&amp;Tabla18[[#This Row],[NUM]]</f>
        <v>45914-788</v>
      </c>
      <c r="B2409">
        <v>45914</v>
      </c>
      <c r="C2409" t="s">
        <v>358</v>
      </c>
      <c r="D2409" t="s">
        <v>13</v>
      </c>
      <c r="E2409" t="s">
        <v>278</v>
      </c>
      <c r="F2409">
        <v>788</v>
      </c>
      <c r="G2409">
        <v>0.98958333333333337</v>
      </c>
      <c r="H2409">
        <v>0.11458333333333333</v>
      </c>
      <c r="I2409">
        <v>45</v>
      </c>
      <c r="J2409">
        <v>4</v>
      </c>
      <c r="K2409">
        <v>41</v>
      </c>
      <c r="L2409">
        <v>8.8888888888888893</v>
      </c>
      <c r="M2409" s="1" t="e">
        <f>VLOOKUP(Tabla18[[#This Row],[COD]],Circuitos[],2,0)</f>
        <v>#N/A</v>
      </c>
    </row>
    <row r="2410" spans="1:13">
      <c r="A2410" s="9" t="str">
        <f>Tabla18[[#This Row],[DIA]]&amp;"-"&amp;Tabla18[[#This Row],[NUM]]</f>
        <v>45914-810</v>
      </c>
      <c r="B2410">
        <v>45914</v>
      </c>
      <c r="C2410" t="s">
        <v>236</v>
      </c>
      <c r="D2410" t="s">
        <v>13</v>
      </c>
      <c r="E2410" t="s">
        <v>250</v>
      </c>
      <c r="F2410">
        <v>810</v>
      </c>
      <c r="G2410">
        <v>0.64930555555555558</v>
      </c>
      <c r="H2410">
        <v>0.78125</v>
      </c>
      <c r="I2410">
        <v>45</v>
      </c>
      <c r="J2410">
        <v>37</v>
      </c>
      <c r="K2410">
        <v>8</v>
      </c>
      <c r="L2410">
        <v>82.222222222222229</v>
      </c>
      <c r="M2410" s="1" t="e">
        <f>VLOOKUP(Tabla18[[#This Row],[COD]],Circuitos[],2,0)</f>
        <v>#N/A</v>
      </c>
    </row>
    <row r="2411" spans="1:13">
      <c r="A2411" s="9" t="str">
        <f>Tabla18[[#This Row],[DIA]]&amp;"-"&amp;Tabla18[[#This Row],[NUM]]</f>
        <v>45914-585</v>
      </c>
      <c r="B2411">
        <v>45914</v>
      </c>
      <c r="C2411" t="s">
        <v>336</v>
      </c>
      <c r="D2411" t="s">
        <v>252</v>
      </c>
      <c r="E2411" t="s">
        <v>272</v>
      </c>
      <c r="F2411">
        <v>585</v>
      </c>
      <c r="G2411">
        <v>0.47916666666666669</v>
      </c>
      <c r="H2411">
        <v>0.53819444444444442</v>
      </c>
      <c r="I2411">
        <v>38</v>
      </c>
      <c r="J2411">
        <v>5</v>
      </c>
      <c r="K2411">
        <v>33</v>
      </c>
      <c r="L2411">
        <v>13.157894736842104</v>
      </c>
      <c r="M2411" s="1" t="e">
        <f>VLOOKUP(Tabla18[[#This Row],[COD]],Circuitos[],2,0)</f>
        <v>#N/A</v>
      </c>
    </row>
    <row r="2412" spans="1:13">
      <c r="A2412" s="9" t="str">
        <f>Tabla18[[#This Row],[DIA]]&amp;"-"&amp;Tabla18[[#This Row],[NUM]]</f>
        <v>45914-5117</v>
      </c>
      <c r="B2412">
        <v>45914</v>
      </c>
      <c r="C2412" t="s">
        <v>57</v>
      </c>
      <c r="D2412" t="s">
        <v>198</v>
      </c>
      <c r="E2412" t="s">
        <v>549</v>
      </c>
      <c r="F2412">
        <v>5117</v>
      </c>
      <c r="G2412">
        <v>0.61111111111111116</v>
      </c>
      <c r="H2412">
        <v>0.71180555555555558</v>
      </c>
      <c r="I2412">
        <v>189</v>
      </c>
      <c r="J2412">
        <v>117</v>
      </c>
      <c r="K2412">
        <v>72</v>
      </c>
      <c r="L2412">
        <v>61.904761904761905</v>
      </c>
      <c r="M2412" s="1" t="str">
        <f>VLOOKUP(Tabla18[[#This Row],[COD]],Circuitos[],2,0)</f>
        <v>Puglia y Costa Amalfitana II</v>
      </c>
    </row>
    <row r="2413" spans="1:13">
      <c r="A2413" s="9" t="str">
        <f>Tabla18[[#This Row],[DIA]]&amp;"-"&amp;Tabla18[[#This Row],[NUM]]</f>
        <v>45914-1302</v>
      </c>
      <c r="B2413">
        <v>45914</v>
      </c>
      <c r="C2413" t="s">
        <v>22</v>
      </c>
      <c r="D2413" t="s">
        <v>147</v>
      </c>
      <c r="E2413" t="s">
        <v>181</v>
      </c>
      <c r="F2413">
        <v>1302</v>
      </c>
      <c r="G2413">
        <v>0.4826388888888889</v>
      </c>
      <c r="H2413">
        <v>0.69097222222222221</v>
      </c>
      <c r="I2413">
        <v>12</v>
      </c>
      <c r="J2413">
        <v>8</v>
      </c>
      <c r="K2413">
        <v>4</v>
      </c>
      <c r="L2413">
        <v>66.666666666666671</v>
      </c>
      <c r="M2413" s="1" t="e">
        <f>VLOOKUP(Tabla18[[#This Row],[COD]],Circuitos[],2,0)</f>
        <v>#N/A</v>
      </c>
    </row>
    <row r="2414" spans="1:13">
      <c r="A2414" s="9" t="str">
        <f>Tabla18[[#This Row],[DIA]]&amp;"-"&amp;Tabla18[[#This Row],[NUM]]</f>
        <v>45914-437</v>
      </c>
      <c r="B2414">
        <v>45914</v>
      </c>
      <c r="C2414" t="s">
        <v>394</v>
      </c>
      <c r="D2414" t="s">
        <v>36</v>
      </c>
      <c r="E2414" t="s">
        <v>395</v>
      </c>
      <c r="F2414">
        <v>437</v>
      </c>
      <c r="G2414">
        <v>0.3888888888888889</v>
      </c>
      <c r="H2414">
        <v>0.52083333333333337</v>
      </c>
      <c r="I2414">
        <v>12</v>
      </c>
      <c r="J2414">
        <v>0</v>
      </c>
      <c r="K2414">
        <v>12</v>
      </c>
      <c r="L2414">
        <v>0</v>
      </c>
      <c r="M2414" s="1" t="e">
        <f>VLOOKUP(Tabla18[[#This Row],[COD]],Circuitos[],2,0)</f>
        <v>#N/A</v>
      </c>
    </row>
    <row r="2415" spans="1:13">
      <c r="A2415" s="9" t="str">
        <f>Tabla18[[#This Row],[DIA]]&amp;"-"&amp;Tabla18[[#This Row],[NUM]]</f>
        <v>45914-3921</v>
      </c>
      <c r="B2415">
        <v>45914</v>
      </c>
      <c r="C2415" t="s">
        <v>394</v>
      </c>
      <c r="D2415" t="s">
        <v>555</v>
      </c>
      <c r="E2415" t="s">
        <v>395</v>
      </c>
      <c r="F2415">
        <v>3921</v>
      </c>
      <c r="G2415">
        <v>0.82986111111111116</v>
      </c>
      <c r="H2415">
        <v>0.86458333333333337</v>
      </c>
      <c r="I2415">
        <v>35</v>
      </c>
      <c r="J2415">
        <v>0</v>
      </c>
      <c r="K2415">
        <v>35</v>
      </c>
      <c r="L2415">
        <v>0</v>
      </c>
      <c r="M2415" s="1" t="e">
        <f>VLOOKUP(Tabla18[[#This Row],[COD]],Circuitos[],2,0)</f>
        <v>#N/A</v>
      </c>
    </row>
    <row r="2416" spans="1:13">
      <c r="A2416" s="9" t="str">
        <f>Tabla18[[#This Row],[DIA]]&amp;"-"&amp;Tabla18[[#This Row],[NUM]]</f>
        <v>45914-3911</v>
      </c>
      <c r="B2416">
        <v>45914</v>
      </c>
      <c r="C2416" t="s">
        <v>394</v>
      </c>
      <c r="D2416" t="s">
        <v>555</v>
      </c>
      <c r="E2416" t="s">
        <v>395</v>
      </c>
      <c r="F2416">
        <v>3911</v>
      </c>
      <c r="G2416">
        <v>0.95486111111111116</v>
      </c>
      <c r="H2416">
        <v>0.99305555555555558</v>
      </c>
      <c r="I2416">
        <v>12</v>
      </c>
      <c r="J2416">
        <v>0</v>
      </c>
      <c r="K2416">
        <v>12</v>
      </c>
      <c r="L2416">
        <v>0</v>
      </c>
      <c r="M2416" s="1" t="e">
        <f>VLOOKUP(Tabla18[[#This Row],[COD]],Circuitos[],2,0)</f>
        <v>#N/A</v>
      </c>
    </row>
    <row r="2417" spans="1:13">
      <c r="A2417" s="9" t="str">
        <f>Tabla18[[#This Row],[DIA]]&amp;"-"&amp;Tabla18[[#This Row],[NUM]]</f>
        <v>45914-433</v>
      </c>
      <c r="B2417">
        <v>45914</v>
      </c>
      <c r="C2417" t="s">
        <v>394</v>
      </c>
      <c r="D2417" t="s">
        <v>13</v>
      </c>
      <c r="E2417" t="s">
        <v>395</v>
      </c>
      <c r="F2417">
        <v>433</v>
      </c>
      <c r="G2417">
        <v>0.44444444444444442</v>
      </c>
      <c r="H2417">
        <v>0.60763888888888884</v>
      </c>
      <c r="I2417">
        <v>35</v>
      </c>
      <c r="J2417">
        <v>2</v>
      </c>
      <c r="K2417">
        <v>33</v>
      </c>
      <c r="L2417">
        <v>5.7142857142857144</v>
      </c>
      <c r="M2417" s="1" t="e">
        <f>VLOOKUP(Tabla18[[#This Row],[COD]],Circuitos[],2,0)</f>
        <v>#N/A</v>
      </c>
    </row>
    <row r="2418" spans="1:13">
      <c r="A2418" s="9" t="str">
        <f>Tabla18[[#This Row],[DIA]]&amp;"-"&amp;Tabla18[[#This Row],[NUM]]</f>
        <v>45914-787</v>
      </c>
      <c r="B2418">
        <v>45914</v>
      </c>
      <c r="C2418" t="s">
        <v>24</v>
      </c>
      <c r="D2418" t="s">
        <v>358</v>
      </c>
      <c r="E2418" t="s">
        <v>278</v>
      </c>
      <c r="F2418">
        <v>787</v>
      </c>
      <c r="G2418">
        <v>0.76041666666666663</v>
      </c>
      <c r="H2418">
        <v>0.94791666666666663</v>
      </c>
      <c r="I2418">
        <v>45</v>
      </c>
      <c r="J2418">
        <v>8</v>
      </c>
      <c r="K2418">
        <v>37</v>
      </c>
      <c r="L2418">
        <v>17.777777777777779</v>
      </c>
      <c r="M2418" s="1" t="str">
        <f>VLOOKUP(Tabla18[[#This Row],[COD]],Circuitos[],2,0)</f>
        <v>Rumania, Transilvania, Cárpatos y Bucovina</v>
      </c>
    </row>
    <row r="2419" spans="1:13">
      <c r="A2419" s="9" t="str">
        <f>Tabla18[[#This Row],[DIA]]&amp;"-"&amp;Tabla18[[#This Row],[NUM]]</f>
        <v>45915-920</v>
      </c>
      <c r="B2419">
        <v>45915</v>
      </c>
      <c r="C2419" t="s">
        <v>185</v>
      </c>
      <c r="D2419" t="s">
        <v>13</v>
      </c>
      <c r="E2419" t="s">
        <v>186</v>
      </c>
      <c r="F2419">
        <v>920</v>
      </c>
      <c r="G2419">
        <v>0.63888888888888884</v>
      </c>
      <c r="H2419">
        <v>0.78125</v>
      </c>
      <c r="I2419">
        <v>30</v>
      </c>
      <c r="J2419">
        <v>0</v>
      </c>
      <c r="K2419">
        <v>30</v>
      </c>
      <c r="L2419">
        <v>0</v>
      </c>
      <c r="M2419" s="1" t="e">
        <f>VLOOKUP(Tabla18[[#This Row],[COD]],Circuitos[],2,0)</f>
        <v>#N/A</v>
      </c>
    </row>
    <row r="2420" spans="1:13">
      <c r="A2420" s="9" t="str">
        <f>Tabla18[[#This Row],[DIA]]&amp;"-"&amp;Tabla18[[#This Row],[NUM]]</f>
        <v>45915-1336</v>
      </c>
      <c r="B2420">
        <v>45915</v>
      </c>
      <c r="C2420" t="s">
        <v>36</v>
      </c>
      <c r="D2420" t="s">
        <v>183</v>
      </c>
      <c r="E2420" t="s">
        <v>174</v>
      </c>
      <c r="F2420">
        <v>1336</v>
      </c>
      <c r="G2420">
        <v>0.58680555555555558</v>
      </c>
      <c r="H2420">
        <v>0.82291666666666663</v>
      </c>
      <c r="I2420">
        <v>10</v>
      </c>
      <c r="J2420">
        <v>2</v>
      </c>
      <c r="K2420">
        <v>8</v>
      </c>
      <c r="L2420">
        <v>20</v>
      </c>
      <c r="M2420" s="1" t="str">
        <f>VLOOKUP(Tabla18[[#This Row],[COD]],Circuitos[],2,0)</f>
        <v>Programas de Egipto</v>
      </c>
    </row>
    <row r="2421" spans="1:13">
      <c r="A2421" s="9" t="str">
        <f>Tabla18[[#This Row],[DIA]]&amp;"-"&amp;Tabla18[[#This Row],[NUM]]</f>
        <v>45915-2722</v>
      </c>
      <c r="B2421">
        <v>45915</v>
      </c>
      <c r="C2421" t="s">
        <v>37</v>
      </c>
      <c r="D2421" t="s">
        <v>183</v>
      </c>
      <c r="E2421" t="s">
        <v>561</v>
      </c>
      <c r="F2421">
        <v>2722</v>
      </c>
      <c r="G2421">
        <v>0.67013888888888884</v>
      </c>
      <c r="H2421">
        <v>0.93055555555555558</v>
      </c>
      <c r="I2421">
        <v>10</v>
      </c>
      <c r="J2421">
        <v>0</v>
      </c>
      <c r="K2421">
        <v>10</v>
      </c>
      <c r="L2421">
        <v>0</v>
      </c>
      <c r="M2421" s="1" t="str">
        <f>VLOOKUP(Tabla18[[#This Row],[COD]],Circuitos[],2,0)</f>
        <v>Programas de Egipto</v>
      </c>
    </row>
    <row r="2422" spans="1:13">
      <c r="A2422" s="9" t="str">
        <f>Tabla18[[#This Row],[DIA]]&amp;"-"&amp;Tabla18[[#This Row],[NUM]]</f>
        <v>45915-1010</v>
      </c>
      <c r="B2422">
        <v>45915</v>
      </c>
      <c r="C2422" t="s">
        <v>51</v>
      </c>
      <c r="D2422" t="s">
        <v>183</v>
      </c>
      <c r="E2422" t="s">
        <v>174</v>
      </c>
      <c r="F2422">
        <v>1010</v>
      </c>
      <c r="G2422">
        <v>0.71875</v>
      </c>
      <c r="H2422">
        <v>0.98958333333333337</v>
      </c>
      <c r="I2422">
        <v>88</v>
      </c>
      <c r="J2422">
        <v>58</v>
      </c>
      <c r="K2422">
        <v>30</v>
      </c>
      <c r="L2422">
        <v>65.909090909090907</v>
      </c>
      <c r="M2422" s="1" t="str">
        <f>VLOOKUP(Tabla18[[#This Row],[COD]],Circuitos[],2,0)</f>
        <v>Nefertari y Abu Simbel / Maravillas del Nilo y Abu Simbel</v>
      </c>
    </row>
    <row r="2423" spans="1:13">
      <c r="A2423" s="9" t="str">
        <f>Tabla18[[#This Row],[DIA]]&amp;"-"&amp;Tabla18[[#This Row],[NUM]]</f>
        <v>45915-1335</v>
      </c>
      <c r="B2423">
        <v>45915</v>
      </c>
      <c r="C2423" t="s">
        <v>173</v>
      </c>
      <c r="D2423" t="s">
        <v>36</v>
      </c>
      <c r="E2423" t="s">
        <v>174</v>
      </c>
      <c r="F2423">
        <v>1335</v>
      </c>
      <c r="G2423">
        <v>0.40277777777777779</v>
      </c>
      <c r="H2423">
        <v>0.54513888888888884</v>
      </c>
      <c r="I2423">
        <v>10</v>
      </c>
      <c r="J2423">
        <v>0</v>
      </c>
      <c r="K2423">
        <v>10</v>
      </c>
      <c r="L2423">
        <v>0</v>
      </c>
      <c r="M2423" s="1" t="e">
        <f>VLOOKUP(Tabla18[[#This Row],[COD]],Circuitos[],2,0)</f>
        <v>#N/A</v>
      </c>
    </row>
    <row r="2424" spans="1:13">
      <c r="A2424" s="9" t="str">
        <f>Tabla18[[#This Row],[DIA]]&amp;"-"&amp;Tabla18[[#This Row],[NUM]]</f>
        <v>45915-2721</v>
      </c>
      <c r="B2424">
        <v>45915</v>
      </c>
      <c r="C2424" t="s">
        <v>173</v>
      </c>
      <c r="D2424" t="s">
        <v>37</v>
      </c>
      <c r="E2424" t="s">
        <v>561</v>
      </c>
      <c r="F2424">
        <v>2721</v>
      </c>
      <c r="G2424">
        <v>0.45833333333333331</v>
      </c>
      <c r="H2424">
        <v>0.62847222222222221</v>
      </c>
      <c r="I2424">
        <v>10</v>
      </c>
      <c r="J2424">
        <v>0</v>
      </c>
      <c r="K2424">
        <v>10</v>
      </c>
      <c r="L2424">
        <v>0</v>
      </c>
      <c r="M2424" s="1" t="e">
        <f>VLOOKUP(Tabla18[[#This Row],[COD]],Circuitos[],2,0)</f>
        <v>#N/A</v>
      </c>
    </row>
    <row r="2425" spans="1:13">
      <c r="A2425" s="9" t="str">
        <f>Tabla18[[#This Row],[DIA]]&amp;"-"&amp;Tabla18[[#This Row],[NUM]]</f>
        <v>45915-1002</v>
      </c>
      <c r="B2425">
        <v>45915</v>
      </c>
      <c r="C2425" t="s">
        <v>173</v>
      </c>
      <c r="D2425" t="s">
        <v>13</v>
      </c>
      <c r="E2425" t="s">
        <v>174</v>
      </c>
      <c r="F2425">
        <v>1002</v>
      </c>
      <c r="G2425">
        <v>0.3125</v>
      </c>
      <c r="H2425">
        <v>0.4861111111111111</v>
      </c>
      <c r="I2425">
        <v>20</v>
      </c>
      <c r="J2425">
        <v>0</v>
      </c>
      <c r="K2425">
        <v>20</v>
      </c>
      <c r="L2425">
        <v>0</v>
      </c>
      <c r="M2425" s="1" t="str">
        <f>VLOOKUP(Tabla18[[#This Row],[COD]],Circuitos[],2,0)</f>
        <v>Programas de Egipto</v>
      </c>
    </row>
    <row r="2426" spans="1:13">
      <c r="A2426" s="9" t="str">
        <f>Tabla18[[#This Row],[DIA]]&amp;"-"&amp;Tabla18[[#This Row],[NUM]]</f>
        <v>45915-1014</v>
      </c>
      <c r="B2426">
        <v>45915</v>
      </c>
      <c r="C2426" t="s">
        <v>173</v>
      </c>
      <c r="D2426" t="s">
        <v>29</v>
      </c>
      <c r="E2426" t="s">
        <v>174</v>
      </c>
      <c r="F2426">
        <v>1014</v>
      </c>
      <c r="G2426">
        <v>0.39583333333333331</v>
      </c>
      <c r="H2426">
        <v>0.58333333333333337</v>
      </c>
      <c r="I2426">
        <v>88</v>
      </c>
      <c r="J2426">
        <v>28</v>
      </c>
      <c r="K2426">
        <v>60</v>
      </c>
      <c r="L2426">
        <v>31.818181818181817</v>
      </c>
      <c r="M2426" s="1" t="e">
        <f>VLOOKUP(Tabla18[[#This Row],[COD]],Circuitos[],2,0)</f>
        <v>#N/A</v>
      </c>
    </row>
    <row r="2427" spans="1:13">
      <c r="A2427" s="9" t="str">
        <f>Tabla18[[#This Row],[DIA]]&amp;"-"&amp;Tabla18[[#This Row],[NUM]]</f>
        <v>45915-586</v>
      </c>
      <c r="B2427">
        <v>45915</v>
      </c>
      <c r="C2427" t="s">
        <v>206</v>
      </c>
      <c r="D2427" t="s">
        <v>13</v>
      </c>
      <c r="E2427" t="s">
        <v>250</v>
      </c>
      <c r="F2427">
        <v>586</v>
      </c>
      <c r="G2427">
        <v>0.53125</v>
      </c>
      <c r="H2427">
        <v>0.62152777777777779</v>
      </c>
      <c r="I2427">
        <v>12</v>
      </c>
      <c r="J2427">
        <v>0</v>
      </c>
      <c r="K2427">
        <v>12</v>
      </c>
      <c r="L2427">
        <v>0</v>
      </c>
      <c r="M2427" s="1" t="e">
        <f>VLOOKUP(Tabla18[[#This Row],[COD]],Circuitos[],2,0)</f>
        <v>#N/A</v>
      </c>
    </row>
    <row r="2428" spans="1:13">
      <c r="A2428" s="9" t="str">
        <f>Tabla18[[#This Row],[DIA]]&amp;"-"&amp;Tabla18[[#This Row],[NUM]]</f>
        <v>45915-761</v>
      </c>
      <c r="B2428">
        <v>45915</v>
      </c>
      <c r="C2428" t="s">
        <v>552</v>
      </c>
      <c r="D2428" t="s">
        <v>147</v>
      </c>
      <c r="E2428" t="s">
        <v>181</v>
      </c>
      <c r="F2428">
        <v>761</v>
      </c>
      <c r="G2428">
        <v>8.3333333333333329E-2</v>
      </c>
      <c r="H2428">
        <v>0.23958333333333334</v>
      </c>
      <c r="I2428">
        <v>27</v>
      </c>
      <c r="J2428">
        <v>0</v>
      </c>
      <c r="K2428">
        <v>27</v>
      </c>
      <c r="L2428">
        <v>0</v>
      </c>
      <c r="M2428" s="1" t="e">
        <f>VLOOKUP(Tabla18[[#This Row],[COD]],Circuitos[],2,0)</f>
        <v>#N/A</v>
      </c>
    </row>
    <row r="2429" spans="1:13">
      <c r="A2429" s="9" t="str">
        <f>Tabla18[[#This Row],[DIA]]&amp;"-"&amp;Tabla18[[#This Row],[NUM]]</f>
        <v>45915-2232</v>
      </c>
      <c r="B2429">
        <v>45915</v>
      </c>
      <c r="C2429" t="s">
        <v>147</v>
      </c>
      <c r="D2429" t="s">
        <v>180</v>
      </c>
      <c r="E2429" t="s">
        <v>181</v>
      </c>
      <c r="F2429">
        <v>2232</v>
      </c>
      <c r="G2429">
        <v>5.5555555555555552E-2</v>
      </c>
      <c r="H2429">
        <v>0.11805555555555555</v>
      </c>
      <c r="I2429">
        <v>16</v>
      </c>
      <c r="J2429">
        <v>4</v>
      </c>
      <c r="K2429">
        <v>12</v>
      </c>
      <c r="L2429">
        <v>25</v>
      </c>
      <c r="M2429" s="1" t="e">
        <f>VLOOKUP(Tabla18[[#This Row],[COD]],Circuitos[],2,0)</f>
        <v>#N/A</v>
      </c>
    </row>
    <row r="2430" spans="1:13">
      <c r="A2430" s="9" t="str">
        <f>Tabla18[[#This Row],[DIA]]&amp;"-"&amp;Tabla18[[#This Row],[NUM]]</f>
        <v>45915-1357</v>
      </c>
      <c r="B2430">
        <v>45915</v>
      </c>
      <c r="C2430" t="s">
        <v>147</v>
      </c>
      <c r="D2430" t="s">
        <v>13</v>
      </c>
      <c r="E2430" t="s">
        <v>181</v>
      </c>
      <c r="F2430">
        <v>1357</v>
      </c>
      <c r="G2430">
        <v>0.41666666666666669</v>
      </c>
      <c r="H2430">
        <v>0.56944444444444442</v>
      </c>
      <c r="I2430">
        <v>27</v>
      </c>
      <c r="J2430">
        <v>0</v>
      </c>
      <c r="K2430">
        <v>27</v>
      </c>
      <c r="L2430">
        <v>0</v>
      </c>
      <c r="M2430" s="1" t="e">
        <f>VLOOKUP(Tabla18[[#This Row],[COD]],Circuitos[],2,0)</f>
        <v>#N/A</v>
      </c>
    </row>
    <row r="2431" spans="1:13">
      <c r="A2431" s="9" t="str">
        <f>Tabla18[[#This Row],[DIA]]&amp;"-"&amp;Tabla18[[#This Row],[NUM]]</f>
        <v>45915-1359</v>
      </c>
      <c r="B2431">
        <v>45915</v>
      </c>
      <c r="C2431" t="s">
        <v>147</v>
      </c>
      <c r="D2431" t="s">
        <v>13</v>
      </c>
      <c r="E2431" t="s">
        <v>181</v>
      </c>
      <c r="F2431">
        <v>1359</v>
      </c>
      <c r="G2431">
        <v>0.78819444444444442</v>
      </c>
      <c r="H2431">
        <v>0.9375</v>
      </c>
      <c r="I2431">
        <v>15</v>
      </c>
      <c r="J2431">
        <v>0</v>
      </c>
      <c r="K2431">
        <v>15</v>
      </c>
      <c r="L2431">
        <v>0</v>
      </c>
      <c r="M2431" s="1" t="e">
        <f>VLOOKUP(Tabla18[[#This Row],[COD]],Circuitos[],2,0)</f>
        <v>#N/A</v>
      </c>
    </row>
    <row r="2432" spans="1:13">
      <c r="A2432" s="9" t="str">
        <f>Tabla18[[#This Row],[DIA]]&amp;"-"&amp;Tabla18[[#This Row],[NUM]]</f>
        <v>45915-727</v>
      </c>
      <c r="B2432">
        <v>45915</v>
      </c>
      <c r="C2432" t="s">
        <v>550</v>
      </c>
      <c r="D2432" t="s">
        <v>147</v>
      </c>
      <c r="E2432" t="s">
        <v>181</v>
      </c>
      <c r="F2432">
        <v>727</v>
      </c>
      <c r="G2432">
        <v>0.30902777777777779</v>
      </c>
      <c r="H2432">
        <v>0.53125</v>
      </c>
      <c r="I2432">
        <v>15</v>
      </c>
      <c r="J2432">
        <v>0</v>
      </c>
      <c r="K2432">
        <v>15</v>
      </c>
      <c r="L2432">
        <v>0</v>
      </c>
      <c r="M2432" s="1" t="e">
        <f>VLOOKUP(Tabla18[[#This Row],[COD]],Circuitos[],2,0)</f>
        <v>#N/A</v>
      </c>
    </row>
    <row r="2433" spans="1:13">
      <c r="A2433" s="9" t="str">
        <f>Tabla18[[#This Row],[DIA]]&amp;"-"&amp;Tabla18[[#This Row],[NUM]]</f>
        <v>45915-622</v>
      </c>
      <c r="B2433">
        <v>45915</v>
      </c>
      <c r="C2433" t="s">
        <v>266</v>
      </c>
      <c r="D2433" t="s">
        <v>54</v>
      </c>
      <c r="E2433" t="s">
        <v>558</v>
      </c>
      <c r="F2433">
        <v>622</v>
      </c>
      <c r="G2433">
        <v>0.41666666666666669</v>
      </c>
      <c r="H2433">
        <v>0.53819444444444442</v>
      </c>
      <c r="I2433">
        <v>40</v>
      </c>
      <c r="J2433">
        <v>4</v>
      </c>
      <c r="K2433">
        <v>36</v>
      </c>
      <c r="L2433">
        <v>10</v>
      </c>
      <c r="M2433" s="1" t="e">
        <f>VLOOKUP(Tabla18[[#This Row],[COD]],Circuitos[],2,0)</f>
        <v>#N/A</v>
      </c>
    </row>
    <row r="2434" spans="1:13">
      <c r="A2434" s="9" t="str">
        <f>Tabla18[[#This Row],[DIA]]&amp;"-"&amp;Tabla18[[#This Row],[NUM]]</f>
        <v>45915-921</v>
      </c>
      <c r="B2434">
        <v>45915</v>
      </c>
      <c r="C2434" t="s">
        <v>13</v>
      </c>
      <c r="D2434" t="s">
        <v>185</v>
      </c>
      <c r="E2434" t="s">
        <v>186</v>
      </c>
      <c r="F2434">
        <v>921</v>
      </c>
      <c r="G2434">
        <v>0.81597222222222221</v>
      </c>
      <c r="H2434">
        <v>2.0833333333333332E-2</v>
      </c>
      <c r="I2434">
        <v>10</v>
      </c>
      <c r="J2434">
        <v>0</v>
      </c>
      <c r="K2434">
        <v>10</v>
      </c>
      <c r="L2434">
        <v>0</v>
      </c>
      <c r="M2434" s="1" t="e">
        <f>VLOOKUP(Tabla18[[#This Row],[COD]],Circuitos[],2,0)</f>
        <v>#N/A</v>
      </c>
    </row>
    <row r="2435" spans="1:13">
      <c r="A2435" s="9" t="str">
        <f>Tabla18[[#This Row],[DIA]]&amp;"-"&amp;Tabla18[[#This Row],[NUM]]</f>
        <v>45915-921</v>
      </c>
      <c r="B2435">
        <v>45915</v>
      </c>
      <c r="C2435" t="s">
        <v>13</v>
      </c>
      <c r="D2435" t="s">
        <v>185</v>
      </c>
      <c r="E2435" t="s">
        <v>186</v>
      </c>
      <c r="F2435">
        <v>921</v>
      </c>
      <c r="G2435">
        <v>0.81597222222222221</v>
      </c>
      <c r="H2435">
        <v>2.0833333333333333E-3</v>
      </c>
      <c r="I2435">
        <v>20</v>
      </c>
      <c r="J2435">
        <v>0</v>
      </c>
      <c r="K2435">
        <v>20</v>
      </c>
      <c r="L2435">
        <v>0</v>
      </c>
      <c r="M2435" s="1" t="e">
        <f>VLOOKUP(Tabla18[[#This Row],[COD]],Circuitos[],2,0)</f>
        <v>#N/A</v>
      </c>
    </row>
    <row r="2436" spans="1:13">
      <c r="A2436" s="9" t="str">
        <f>Tabla18[[#This Row],[DIA]]&amp;"-"&amp;Tabla18[[#This Row],[NUM]]</f>
        <v>45915-1683</v>
      </c>
      <c r="B2436">
        <v>45915</v>
      </c>
      <c r="C2436" t="s">
        <v>13</v>
      </c>
      <c r="D2436" t="s">
        <v>147</v>
      </c>
      <c r="E2436" t="s">
        <v>475</v>
      </c>
      <c r="F2436">
        <v>1683</v>
      </c>
      <c r="G2436">
        <v>0.38194444444444442</v>
      </c>
      <c r="H2436">
        <v>0.57986111111111116</v>
      </c>
      <c r="I2436">
        <v>30</v>
      </c>
      <c r="J2436">
        <v>0</v>
      </c>
      <c r="K2436">
        <v>30</v>
      </c>
      <c r="L2436">
        <v>0</v>
      </c>
      <c r="M2436" s="1" t="e">
        <f>VLOOKUP(Tabla18[[#This Row],[COD]],Circuitos[],2,0)</f>
        <v>#N/A</v>
      </c>
    </row>
    <row r="2437" spans="1:13">
      <c r="A2437" s="9" t="str">
        <f>Tabla18[[#This Row],[DIA]]&amp;"-"&amp;Tabla18[[#This Row],[NUM]]</f>
        <v>45915-1358</v>
      </c>
      <c r="B2437">
        <v>45915</v>
      </c>
      <c r="C2437" t="s">
        <v>13</v>
      </c>
      <c r="D2437" t="s">
        <v>147</v>
      </c>
      <c r="E2437" t="s">
        <v>181</v>
      </c>
      <c r="F2437">
        <v>1358</v>
      </c>
      <c r="G2437">
        <v>0.61458333333333337</v>
      </c>
      <c r="H2437">
        <v>0.83333333333333337</v>
      </c>
      <c r="I2437">
        <v>27</v>
      </c>
      <c r="J2437">
        <v>0</v>
      </c>
      <c r="K2437">
        <v>27</v>
      </c>
      <c r="L2437">
        <v>0</v>
      </c>
      <c r="M2437" s="1" t="e">
        <f>VLOOKUP(Tabla18[[#This Row],[COD]],Circuitos[],2,0)</f>
        <v>#N/A</v>
      </c>
    </row>
    <row r="2438" spans="1:13">
      <c r="A2438" s="9" t="str">
        <f>Tabla18[[#This Row],[DIA]]&amp;"-"&amp;Tabla18[[#This Row],[NUM]]</f>
        <v>45915-1861</v>
      </c>
      <c r="B2438">
        <v>45915</v>
      </c>
      <c r="C2438" t="s">
        <v>13</v>
      </c>
      <c r="D2438" t="s">
        <v>275</v>
      </c>
      <c r="E2438" t="s">
        <v>250</v>
      </c>
      <c r="F2438">
        <v>1861</v>
      </c>
      <c r="G2438">
        <v>0.39583333333333331</v>
      </c>
      <c r="H2438">
        <v>0.4513888888888889</v>
      </c>
      <c r="I2438">
        <v>45</v>
      </c>
      <c r="J2438">
        <v>19</v>
      </c>
      <c r="K2438">
        <v>26</v>
      </c>
      <c r="L2438">
        <v>42.222222222222221</v>
      </c>
      <c r="M2438" s="1" t="e">
        <f>VLOOKUP(Tabla18[[#This Row],[COD]],Circuitos[],2,0)</f>
        <v>#N/A</v>
      </c>
    </row>
    <row r="2439" spans="1:13">
      <c r="A2439" s="9" t="str">
        <f>Tabla18[[#This Row],[DIA]]&amp;"-"&amp;Tabla18[[#This Row],[NUM]]</f>
        <v>45915-1002</v>
      </c>
      <c r="B2439">
        <v>45915</v>
      </c>
      <c r="C2439" t="s">
        <v>13</v>
      </c>
      <c r="D2439" t="s">
        <v>183</v>
      </c>
      <c r="E2439" t="s">
        <v>174</v>
      </c>
      <c r="F2439">
        <v>1002</v>
      </c>
      <c r="G2439">
        <v>0.52777777777777779</v>
      </c>
      <c r="H2439">
        <v>0.77777777777777779</v>
      </c>
      <c r="I2439">
        <v>20</v>
      </c>
      <c r="J2439">
        <v>0</v>
      </c>
      <c r="K2439">
        <v>20</v>
      </c>
      <c r="L2439">
        <v>0</v>
      </c>
      <c r="M2439" s="1" t="str">
        <f>VLOOKUP(Tabla18[[#This Row],[COD]],Circuitos[],2,0)</f>
        <v>Programas de Egipto</v>
      </c>
    </row>
    <row r="2440" spans="1:13">
      <c r="A2440" s="9" t="str">
        <f>Tabla18[[#This Row],[DIA]]&amp;"-"&amp;Tabla18[[#This Row],[NUM]]</f>
        <v>45915-587</v>
      </c>
      <c r="B2440">
        <v>45915</v>
      </c>
      <c r="C2440" t="s">
        <v>13</v>
      </c>
      <c r="D2440" t="s">
        <v>229</v>
      </c>
      <c r="E2440" t="s">
        <v>556</v>
      </c>
      <c r="F2440">
        <v>587</v>
      </c>
      <c r="G2440">
        <v>0.89583333333333337</v>
      </c>
      <c r="H2440">
        <v>1.0416666666666666E-2</v>
      </c>
      <c r="I2440">
        <v>35</v>
      </c>
      <c r="J2440">
        <v>0</v>
      </c>
      <c r="K2440">
        <v>35</v>
      </c>
      <c r="L2440">
        <v>0</v>
      </c>
      <c r="M2440" s="1" t="e">
        <f>VLOOKUP(Tabla18[[#This Row],[COD]],Circuitos[],2,0)</f>
        <v>#N/A</v>
      </c>
    </row>
    <row r="2441" spans="1:13">
      <c r="A2441" s="9" t="str">
        <f>Tabla18[[#This Row],[DIA]]&amp;"-"&amp;Tabla18[[#This Row],[NUM]]</f>
        <v>45915-1219</v>
      </c>
      <c r="B2441">
        <v>45915</v>
      </c>
      <c r="C2441" t="s">
        <v>13</v>
      </c>
      <c r="D2441" t="s">
        <v>557</v>
      </c>
      <c r="E2441" t="s">
        <v>250</v>
      </c>
      <c r="F2441">
        <v>1219</v>
      </c>
      <c r="G2441">
        <v>0.3125</v>
      </c>
      <c r="H2441">
        <v>0.38194444444444442</v>
      </c>
      <c r="I2441">
        <v>30</v>
      </c>
      <c r="J2441">
        <v>0</v>
      </c>
      <c r="K2441">
        <v>30</v>
      </c>
      <c r="L2441">
        <v>0</v>
      </c>
      <c r="M2441" s="1" t="e">
        <f>VLOOKUP(Tabla18[[#This Row],[COD]],Circuitos[],2,0)</f>
        <v>#N/A</v>
      </c>
    </row>
    <row r="2442" spans="1:13">
      <c r="A2442" s="9" t="str">
        <f>Tabla18[[#This Row],[DIA]]&amp;"-"&amp;Tabla18[[#This Row],[NUM]]</f>
        <v>45915-434</v>
      </c>
      <c r="B2442">
        <v>45915</v>
      </c>
      <c r="C2442" t="s">
        <v>13</v>
      </c>
      <c r="D2442" t="s">
        <v>394</v>
      </c>
      <c r="E2442" t="s">
        <v>395</v>
      </c>
      <c r="F2442">
        <v>434</v>
      </c>
      <c r="G2442">
        <v>0.64583333333333337</v>
      </c>
      <c r="H2442">
        <v>0.79513888888888884</v>
      </c>
      <c r="I2442">
        <v>10</v>
      </c>
      <c r="J2442">
        <v>4</v>
      </c>
      <c r="K2442">
        <v>6</v>
      </c>
      <c r="L2442">
        <v>40</v>
      </c>
      <c r="M2442" s="1" t="e">
        <f>VLOOKUP(Tabla18[[#This Row],[COD]],Circuitos[],2,0)</f>
        <v>#N/A</v>
      </c>
    </row>
    <row r="2443" spans="1:13">
      <c r="A2443" s="9" t="str">
        <f>Tabla18[[#This Row],[DIA]]&amp;"-"&amp;Tabla18[[#This Row],[NUM]]</f>
        <v>45915-434</v>
      </c>
      <c r="B2443">
        <v>45915</v>
      </c>
      <c r="C2443" t="s">
        <v>13</v>
      </c>
      <c r="D2443" t="s">
        <v>394</v>
      </c>
      <c r="E2443" t="s">
        <v>395</v>
      </c>
      <c r="F2443">
        <v>434</v>
      </c>
      <c r="G2443">
        <v>0.64583333333333337</v>
      </c>
      <c r="H2443">
        <v>0.79166666666666663</v>
      </c>
      <c r="I2443">
        <v>36</v>
      </c>
      <c r="J2443">
        <v>0</v>
      </c>
      <c r="K2443">
        <v>36</v>
      </c>
      <c r="L2443">
        <v>0</v>
      </c>
      <c r="M2443" s="1" t="e">
        <f>VLOOKUP(Tabla18[[#This Row],[COD]],Circuitos[],2,0)</f>
        <v>#N/A</v>
      </c>
    </row>
    <row r="2444" spans="1:13">
      <c r="A2444" s="9" t="str">
        <f>Tabla18[[#This Row],[DIA]]&amp;"-"&amp;Tabla18[[#This Row],[NUM]]</f>
        <v>45915-742</v>
      </c>
      <c r="B2444">
        <v>45915</v>
      </c>
      <c r="C2444" t="s">
        <v>196</v>
      </c>
      <c r="D2444" t="s">
        <v>13</v>
      </c>
      <c r="E2444" t="s">
        <v>250</v>
      </c>
      <c r="F2444">
        <v>742</v>
      </c>
      <c r="G2444">
        <v>0.50694444444444442</v>
      </c>
      <c r="H2444">
        <v>0.625</v>
      </c>
      <c r="I2444">
        <v>40</v>
      </c>
      <c r="J2444">
        <v>0</v>
      </c>
      <c r="K2444">
        <v>40</v>
      </c>
      <c r="L2444">
        <v>0</v>
      </c>
      <c r="M2444" s="1" t="e">
        <f>VLOOKUP(Tabla18[[#This Row],[COD]],Circuitos[],2,0)</f>
        <v>#N/A</v>
      </c>
    </row>
    <row r="2445" spans="1:13">
      <c r="A2445" s="9" t="str">
        <f>Tabla18[[#This Row],[DIA]]&amp;"-"&amp;Tabla18[[#This Row],[NUM]]</f>
        <v>45915-5116</v>
      </c>
      <c r="B2445">
        <v>45915</v>
      </c>
      <c r="C2445" t="s">
        <v>447</v>
      </c>
      <c r="D2445" t="s">
        <v>24</v>
      </c>
      <c r="E2445" t="s">
        <v>549</v>
      </c>
      <c r="F2445">
        <v>5116</v>
      </c>
      <c r="G2445">
        <v>0.60416666666666663</v>
      </c>
      <c r="H2445">
        <v>0.73263888888888884</v>
      </c>
      <c r="I2445">
        <v>189</v>
      </c>
      <c r="J2445">
        <v>167</v>
      </c>
      <c r="K2445">
        <v>22</v>
      </c>
      <c r="L2445">
        <v>88.359788359788354</v>
      </c>
      <c r="M2445" s="1" t="e">
        <f>VLOOKUP(Tabla18[[#This Row],[COD]],Circuitos[],2,0)</f>
        <v>#N/A</v>
      </c>
    </row>
    <row r="2446" spans="1:13">
      <c r="A2446" s="9" t="str">
        <f>Tabla18[[#This Row],[DIA]]&amp;"-"&amp;Tabla18[[#This Row],[NUM]]</f>
        <v>45915-624</v>
      </c>
      <c r="B2446">
        <v>45915</v>
      </c>
      <c r="C2446" t="s">
        <v>81</v>
      </c>
      <c r="D2446" t="s">
        <v>266</v>
      </c>
      <c r="E2446" t="s">
        <v>558</v>
      </c>
      <c r="F2446">
        <v>624</v>
      </c>
      <c r="G2446">
        <v>0.63194444444444442</v>
      </c>
      <c r="H2446">
        <v>0.73263888888888884</v>
      </c>
      <c r="I2446">
        <v>40</v>
      </c>
      <c r="J2446">
        <v>5</v>
      </c>
      <c r="K2446">
        <v>35</v>
      </c>
      <c r="L2446">
        <v>12.5</v>
      </c>
      <c r="M2446" s="1" t="str">
        <f>VLOOKUP(Tabla18[[#This Row],[COD]],Circuitos[],2,0)</f>
        <v>Todo Eslovenia, Austria y Costa Italiana</v>
      </c>
    </row>
    <row r="2447" spans="1:13">
      <c r="A2447" s="9" t="str">
        <f>Tabla18[[#This Row],[DIA]]&amp;"-"&amp;Tabla18[[#This Row],[NUM]]</f>
        <v>45915-5115</v>
      </c>
      <c r="B2447">
        <v>45915</v>
      </c>
      <c r="C2447" t="s">
        <v>44</v>
      </c>
      <c r="D2447" t="s">
        <v>447</v>
      </c>
      <c r="E2447" t="s">
        <v>549</v>
      </c>
      <c r="F2447">
        <v>5115</v>
      </c>
      <c r="G2447">
        <v>0.33333333333333331</v>
      </c>
      <c r="H2447">
        <v>0.56944444444444442</v>
      </c>
      <c r="I2447">
        <v>189</v>
      </c>
      <c r="J2447">
        <v>189</v>
      </c>
      <c r="K2447">
        <v>0</v>
      </c>
      <c r="L2447">
        <v>100</v>
      </c>
      <c r="M2447" s="1" t="str">
        <f>VLOOKUP(Tabla18[[#This Row],[COD]],Circuitos[],2,0)</f>
        <v>Turquía Eterna III y IV</v>
      </c>
    </row>
    <row r="2448" spans="1:13">
      <c r="A2448" s="9" t="str">
        <f>Tabla18[[#This Row],[DIA]]&amp;"-"&amp;Tabla18[[#This Row],[NUM]]</f>
        <v>45915-898</v>
      </c>
      <c r="B2448">
        <v>45915</v>
      </c>
      <c r="C2448" t="s">
        <v>277</v>
      </c>
      <c r="D2448" t="s">
        <v>13</v>
      </c>
      <c r="E2448" t="s">
        <v>278</v>
      </c>
      <c r="F2448">
        <v>898</v>
      </c>
      <c r="G2448">
        <v>0.28125</v>
      </c>
      <c r="H2448">
        <v>0.51041666666666663</v>
      </c>
      <c r="I2448">
        <v>80</v>
      </c>
      <c r="J2448">
        <v>9</v>
      </c>
      <c r="K2448">
        <v>71</v>
      </c>
      <c r="L2448">
        <v>11.25</v>
      </c>
      <c r="M2448" s="1" t="e">
        <f>VLOOKUP(Tabla18[[#This Row],[COD]],Circuitos[],2,0)</f>
        <v>#N/A</v>
      </c>
    </row>
    <row r="2449" spans="1:13">
      <c r="A2449" s="9" t="str">
        <f>Tabla18[[#This Row],[DIA]]&amp;"-"&amp;Tabla18[[#This Row],[NUM]]</f>
        <v>45915-725</v>
      </c>
      <c r="B2449">
        <v>45915</v>
      </c>
      <c r="C2449" t="s">
        <v>394</v>
      </c>
      <c r="D2449" t="s">
        <v>543</v>
      </c>
      <c r="E2449" t="s">
        <v>395</v>
      </c>
      <c r="F2449">
        <v>725</v>
      </c>
      <c r="G2449">
        <v>0.94791666666666663</v>
      </c>
      <c r="H2449">
        <v>0.18402777777777779</v>
      </c>
      <c r="I2449">
        <v>46</v>
      </c>
      <c r="J2449">
        <v>4</v>
      </c>
      <c r="K2449">
        <v>42</v>
      </c>
      <c r="L2449">
        <v>8.695652173913043</v>
      </c>
      <c r="M2449" s="1" t="e">
        <f>VLOOKUP(Tabla18[[#This Row],[COD]],Circuitos[],2,0)</f>
        <v>#N/A</v>
      </c>
    </row>
    <row r="2450" spans="1:13">
      <c r="A2450" s="9" t="str">
        <f>Tabla18[[#This Row],[DIA]]&amp;"-"&amp;Tabla18[[#This Row],[NUM]]</f>
        <v>45916-1304</v>
      </c>
      <c r="B2450">
        <v>45916</v>
      </c>
      <c r="C2450" t="s">
        <v>33</v>
      </c>
      <c r="D2450" t="s">
        <v>147</v>
      </c>
      <c r="E2450" t="s">
        <v>181</v>
      </c>
      <c r="F2450">
        <v>1304</v>
      </c>
      <c r="G2450">
        <v>0.5</v>
      </c>
      <c r="H2450">
        <v>0.72569444444444442</v>
      </c>
      <c r="I2450">
        <v>12</v>
      </c>
      <c r="J2450">
        <v>0</v>
      </c>
      <c r="K2450">
        <v>12</v>
      </c>
      <c r="L2450">
        <v>0</v>
      </c>
      <c r="M2450" s="1" t="e">
        <f>VLOOKUP(Tabla18[[#This Row],[COD]],Circuitos[],2,0)</f>
        <v>#N/A</v>
      </c>
    </row>
    <row r="2451" spans="1:13">
      <c r="A2451" s="9" t="str">
        <f>Tabla18[[#This Row],[DIA]]&amp;"-"&amp;Tabla18[[#This Row],[NUM]]</f>
        <v>45916-75</v>
      </c>
      <c r="B2451">
        <v>45916</v>
      </c>
      <c r="C2451" t="s">
        <v>36</v>
      </c>
      <c r="D2451" t="s">
        <v>252</v>
      </c>
      <c r="E2451" t="s">
        <v>272</v>
      </c>
      <c r="F2451">
        <v>75</v>
      </c>
      <c r="G2451">
        <v>0.2638888888888889</v>
      </c>
      <c r="H2451">
        <v>0.33680555555555558</v>
      </c>
      <c r="I2451">
        <v>15</v>
      </c>
      <c r="J2451">
        <v>2</v>
      </c>
      <c r="K2451">
        <v>13</v>
      </c>
      <c r="L2451">
        <v>13.333333333333334</v>
      </c>
      <c r="M2451" s="1" t="e">
        <f>VLOOKUP(Tabla18[[#This Row],[COD]],Circuitos[],2,0)</f>
        <v>#N/A</v>
      </c>
    </row>
    <row r="2452" spans="1:13">
      <c r="A2452" s="9" t="str">
        <f>Tabla18[[#This Row],[DIA]]&amp;"-"&amp;Tabla18[[#This Row],[NUM]]</f>
        <v>45916-1854</v>
      </c>
      <c r="B2452">
        <v>45916</v>
      </c>
      <c r="C2452" t="s">
        <v>36</v>
      </c>
      <c r="D2452" t="s">
        <v>147</v>
      </c>
      <c r="E2452" t="s">
        <v>181</v>
      </c>
      <c r="F2452">
        <v>1854</v>
      </c>
      <c r="G2452">
        <v>0.5</v>
      </c>
      <c r="H2452">
        <v>0.69097222222222221</v>
      </c>
      <c r="I2452">
        <v>16</v>
      </c>
      <c r="J2452">
        <v>0</v>
      </c>
      <c r="K2452">
        <v>16</v>
      </c>
      <c r="L2452">
        <v>0</v>
      </c>
      <c r="M2452" s="1" t="e">
        <f>VLOOKUP(Tabla18[[#This Row],[COD]],Circuitos[],2,0)</f>
        <v>#N/A</v>
      </c>
    </row>
    <row r="2453" spans="1:13">
      <c r="A2453" s="9" t="str">
        <f>Tabla18[[#This Row],[DIA]]&amp;"-"&amp;Tabla18[[#This Row],[NUM]]</f>
        <v>45916-1316</v>
      </c>
      <c r="B2453">
        <v>45916</v>
      </c>
      <c r="C2453" t="s">
        <v>37</v>
      </c>
      <c r="D2453" t="s">
        <v>147</v>
      </c>
      <c r="E2453" t="s">
        <v>181</v>
      </c>
      <c r="F2453">
        <v>1316</v>
      </c>
      <c r="G2453">
        <v>0.50347222222222221</v>
      </c>
      <c r="H2453">
        <v>0.71875</v>
      </c>
      <c r="I2453">
        <v>16</v>
      </c>
      <c r="J2453">
        <v>0</v>
      </c>
      <c r="K2453">
        <v>16</v>
      </c>
      <c r="L2453">
        <v>0</v>
      </c>
      <c r="M2453" s="1" t="e">
        <f>VLOOKUP(Tabla18[[#This Row],[COD]],Circuitos[],2,0)</f>
        <v>#N/A</v>
      </c>
    </row>
    <row r="2454" spans="1:13">
      <c r="A2454" s="9" t="str">
        <f>Tabla18[[#This Row],[DIA]]&amp;"-"&amp;Tabla18[[#This Row],[NUM]]</f>
        <v>45916-766</v>
      </c>
      <c r="B2454">
        <v>45916</v>
      </c>
      <c r="C2454" t="s">
        <v>232</v>
      </c>
      <c r="D2454" t="s">
        <v>33</v>
      </c>
      <c r="E2454" t="s">
        <v>278</v>
      </c>
      <c r="F2454">
        <v>766</v>
      </c>
      <c r="G2454">
        <v>0.79166666666666663</v>
      </c>
      <c r="H2454">
        <v>0.93402777777777779</v>
      </c>
      <c r="I2454">
        <v>45</v>
      </c>
      <c r="J2454">
        <v>1</v>
      </c>
      <c r="K2454">
        <v>44</v>
      </c>
      <c r="L2454">
        <v>2.2222222222222223</v>
      </c>
      <c r="M2454" s="1" t="e">
        <f>VLOOKUP(Tabla18[[#This Row],[COD]],Circuitos[],2,0)</f>
        <v>#N/A</v>
      </c>
    </row>
    <row r="2455" spans="1:13">
      <c r="A2455" s="9" t="str">
        <f>Tabla18[[#This Row],[DIA]]&amp;"-"&amp;Tabla18[[#This Row],[NUM]]</f>
        <v>45916-938</v>
      </c>
      <c r="B2455">
        <v>45916</v>
      </c>
      <c r="C2455" t="s">
        <v>209</v>
      </c>
      <c r="D2455" t="s">
        <v>13</v>
      </c>
      <c r="E2455" t="s">
        <v>250</v>
      </c>
      <c r="F2455">
        <v>938</v>
      </c>
      <c r="G2455">
        <v>0.82638888888888884</v>
      </c>
      <c r="H2455">
        <v>0.95486111111111116</v>
      </c>
      <c r="I2455">
        <v>35</v>
      </c>
      <c r="J2455">
        <v>2</v>
      </c>
      <c r="K2455">
        <v>33</v>
      </c>
      <c r="L2455">
        <v>5.7142857142857144</v>
      </c>
      <c r="M2455" s="1" t="e">
        <f>VLOOKUP(Tabla18[[#This Row],[COD]],Circuitos[],2,0)</f>
        <v>#N/A</v>
      </c>
    </row>
    <row r="2456" spans="1:13">
      <c r="A2456" s="9" t="str">
        <f>Tabla18[[#This Row],[DIA]]&amp;"-"&amp;Tabla18[[#This Row],[NUM]]</f>
        <v>45916-582</v>
      </c>
      <c r="B2456">
        <v>45916</v>
      </c>
      <c r="C2456" t="s">
        <v>252</v>
      </c>
      <c r="D2456" t="s">
        <v>336</v>
      </c>
      <c r="E2456" t="s">
        <v>272</v>
      </c>
      <c r="F2456">
        <v>582</v>
      </c>
      <c r="G2456">
        <v>0.38541666666666669</v>
      </c>
      <c r="H2456">
        <v>0.44444444444444442</v>
      </c>
      <c r="I2456">
        <v>33</v>
      </c>
      <c r="J2456">
        <v>10</v>
      </c>
      <c r="K2456">
        <v>23</v>
      </c>
      <c r="L2456">
        <v>30.303030303030305</v>
      </c>
      <c r="M2456" s="1" t="e">
        <f>VLOOKUP(Tabla18[[#This Row],[COD]],Circuitos[],2,0)</f>
        <v>#N/A</v>
      </c>
    </row>
    <row r="2457" spans="1:13">
      <c r="A2457" s="9" t="str">
        <f>Tabla18[[#This Row],[DIA]]&amp;"-"&amp;Tabla18[[#This Row],[NUM]]</f>
        <v>45916-1305</v>
      </c>
      <c r="B2457">
        <v>45916</v>
      </c>
      <c r="C2457" t="s">
        <v>147</v>
      </c>
      <c r="D2457" t="s">
        <v>33</v>
      </c>
      <c r="E2457" t="s">
        <v>181</v>
      </c>
      <c r="F2457">
        <v>1305</v>
      </c>
      <c r="G2457">
        <v>0.55208333333333337</v>
      </c>
      <c r="H2457">
        <v>0.70833333333333337</v>
      </c>
      <c r="I2457">
        <v>12</v>
      </c>
      <c r="J2457">
        <v>0</v>
      </c>
      <c r="K2457">
        <v>12</v>
      </c>
      <c r="L2457">
        <v>0</v>
      </c>
      <c r="M2457" s="1" t="e">
        <f>VLOOKUP(Tabla18[[#This Row],[COD]],Circuitos[],2,0)</f>
        <v>#N/A</v>
      </c>
    </row>
    <row r="2458" spans="1:13">
      <c r="A2458" s="9" t="str">
        <f>Tabla18[[#This Row],[DIA]]&amp;"-"&amp;Tabla18[[#This Row],[NUM]]</f>
        <v>45916-2020</v>
      </c>
      <c r="B2458">
        <v>45916</v>
      </c>
      <c r="C2458" t="s">
        <v>147</v>
      </c>
      <c r="D2458" t="s">
        <v>180</v>
      </c>
      <c r="E2458" t="s">
        <v>181</v>
      </c>
      <c r="F2458">
        <v>2020</v>
      </c>
      <c r="G2458">
        <v>0.76736111111111116</v>
      </c>
      <c r="H2458">
        <v>0.82986111111111116</v>
      </c>
      <c r="I2458">
        <v>58</v>
      </c>
      <c r="J2458">
        <v>0</v>
      </c>
      <c r="K2458">
        <v>58</v>
      </c>
      <c r="L2458">
        <v>0</v>
      </c>
      <c r="M2458" s="1" t="e">
        <f>VLOOKUP(Tabla18[[#This Row],[COD]],Circuitos[],2,0)</f>
        <v>#N/A</v>
      </c>
    </row>
    <row r="2459" spans="1:13">
      <c r="A2459" s="9" t="str">
        <f>Tabla18[[#This Row],[DIA]]&amp;"-"&amp;Tabla18[[#This Row],[NUM]]</f>
        <v>45916-2022</v>
      </c>
      <c r="B2459">
        <v>45916</v>
      </c>
      <c r="C2459" t="s">
        <v>147</v>
      </c>
      <c r="D2459" t="s">
        <v>180</v>
      </c>
      <c r="E2459" t="s">
        <v>181</v>
      </c>
      <c r="F2459">
        <v>2022</v>
      </c>
      <c r="G2459">
        <v>0.83680555555555558</v>
      </c>
      <c r="H2459">
        <v>0.90277777777777779</v>
      </c>
      <c r="I2459">
        <v>12</v>
      </c>
      <c r="J2459">
        <v>0</v>
      </c>
      <c r="K2459">
        <v>12</v>
      </c>
      <c r="L2459">
        <v>0</v>
      </c>
      <c r="M2459" s="1" t="e">
        <f>VLOOKUP(Tabla18[[#This Row],[COD]],Circuitos[],2,0)</f>
        <v>#N/A</v>
      </c>
    </row>
    <row r="2460" spans="1:13">
      <c r="A2460" s="9" t="str">
        <f>Tabla18[[#This Row],[DIA]]&amp;"-"&amp;Tabla18[[#This Row],[NUM]]</f>
        <v>45916-2022</v>
      </c>
      <c r="B2460">
        <v>45916</v>
      </c>
      <c r="C2460" t="s">
        <v>147</v>
      </c>
      <c r="D2460" t="s">
        <v>180</v>
      </c>
      <c r="E2460" t="s">
        <v>181</v>
      </c>
      <c r="F2460">
        <v>2022</v>
      </c>
      <c r="G2460">
        <v>0.83680555555555558</v>
      </c>
      <c r="H2460">
        <v>0.90277777777777779</v>
      </c>
      <c r="I2460">
        <v>16</v>
      </c>
      <c r="J2460">
        <v>0</v>
      </c>
      <c r="K2460">
        <v>16</v>
      </c>
      <c r="L2460">
        <v>0</v>
      </c>
      <c r="M2460" s="1" t="e">
        <f>VLOOKUP(Tabla18[[#This Row],[COD]],Circuitos[],2,0)</f>
        <v>#N/A</v>
      </c>
    </row>
    <row r="2461" spans="1:13">
      <c r="A2461" s="9" t="str">
        <f>Tabla18[[#This Row],[DIA]]&amp;"-"&amp;Tabla18[[#This Row],[NUM]]</f>
        <v>45916-1855</v>
      </c>
      <c r="B2461">
        <v>45916</v>
      </c>
      <c r="C2461" t="s">
        <v>147</v>
      </c>
      <c r="D2461" t="s">
        <v>36</v>
      </c>
      <c r="E2461" t="s">
        <v>181</v>
      </c>
      <c r="F2461">
        <v>1855</v>
      </c>
      <c r="G2461">
        <v>0.59722222222222221</v>
      </c>
      <c r="H2461">
        <v>0.71180555555555558</v>
      </c>
      <c r="I2461">
        <v>16</v>
      </c>
      <c r="J2461">
        <v>0</v>
      </c>
      <c r="K2461">
        <v>16</v>
      </c>
      <c r="L2461">
        <v>0</v>
      </c>
      <c r="M2461" s="1" t="e">
        <f>VLOOKUP(Tabla18[[#This Row],[COD]],Circuitos[],2,0)</f>
        <v>#N/A</v>
      </c>
    </row>
    <row r="2462" spans="1:13">
      <c r="A2462" s="9" t="str">
        <f>Tabla18[[#This Row],[DIA]]&amp;"-"&amp;Tabla18[[#This Row],[NUM]]</f>
        <v>45916-1315</v>
      </c>
      <c r="B2462">
        <v>45916</v>
      </c>
      <c r="C2462" t="s">
        <v>147</v>
      </c>
      <c r="D2462" t="s">
        <v>37</v>
      </c>
      <c r="E2462" t="s">
        <v>181</v>
      </c>
      <c r="F2462">
        <v>1315</v>
      </c>
      <c r="G2462">
        <v>0.32291666666666669</v>
      </c>
      <c r="H2462">
        <v>0.46180555555555558</v>
      </c>
      <c r="I2462">
        <v>16</v>
      </c>
      <c r="J2462">
        <v>2</v>
      </c>
      <c r="K2462">
        <v>14</v>
      </c>
      <c r="L2462">
        <v>12.5</v>
      </c>
      <c r="M2462" s="1" t="e">
        <f>VLOOKUP(Tabla18[[#This Row],[COD]],Circuitos[],2,0)</f>
        <v>#N/A</v>
      </c>
    </row>
    <row r="2463" spans="1:13">
      <c r="A2463" s="9" t="str">
        <f>Tabla18[[#This Row],[DIA]]&amp;"-"&amp;Tabla18[[#This Row],[NUM]]</f>
        <v>45916-762</v>
      </c>
      <c r="B2463">
        <v>45916</v>
      </c>
      <c r="C2463" t="s">
        <v>147</v>
      </c>
      <c r="D2463" t="s">
        <v>552</v>
      </c>
      <c r="E2463" t="s">
        <v>181</v>
      </c>
      <c r="F2463">
        <v>762</v>
      </c>
      <c r="G2463">
        <v>2.7777777777777776E-2</v>
      </c>
      <c r="H2463">
        <v>0.26041666666666669</v>
      </c>
      <c r="I2463">
        <v>27</v>
      </c>
      <c r="J2463">
        <v>0</v>
      </c>
      <c r="K2463">
        <v>27</v>
      </c>
      <c r="L2463">
        <v>0</v>
      </c>
      <c r="M2463" s="1" t="e">
        <f>VLOOKUP(Tabla18[[#This Row],[COD]],Circuitos[],2,0)</f>
        <v>#N/A</v>
      </c>
    </row>
    <row r="2464" spans="1:13">
      <c r="A2464" s="9" t="str">
        <f>Tabla18[[#This Row],[DIA]]&amp;"-"&amp;Tabla18[[#This Row],[NUM]]</f>
        <v>45916-1859</v>
      </c>
      <c r="B2464">
        <v>45916</v>
      </c>
      <c r="C2464" t="s">
        <v>147</v>
      </c>
      <c r="D2464" t="s">
        <v>13</v>
      </c>
      <c r="E2464" t="s">
        <v>181</v>
      </c>
      <c r="F2464">
        <v>1859</v>
      </c>
      <c r="G2464">
        <v>0.55208333333333337</v>
      </c>
      <c r="H2464">
        <v>0.70138888888888884</v>
      </c>
      <c r="I2464">
        <v>30</v>
      </c>
      <c r="J2464">
        <v>0</v>
      </c>
      <c r="K2464">
        <v>30</v>
      </c>
      <c r="L2464">
        <v>0</v>
      </c>
      <c r="M2464" s="1" t="e">
        <f>VLOOKUP(Tabla18[[#This Row],[COD]],Circuitos[],2,0)</f>
        <v>#N/A</v>
      </c>
    </row>
    <row r="2465" spans="1:13">
      <c r="A2465" s="9" t="str">
        <f>Tabla18[[#This Row],[DIA]]&amp;"-"&amp;Tabla18[[#This Row],[NUM]]</f>
        <v>45916-1313</v>
      </c>
      <c r="B2465">
        <v>45916</v>
      </c>
      <c r="C2465" t="s">
        <v>147</v>
      </c>
      <c r="D2465" t="s">
        <v>22</v>
      </c>
      <c r="E2465" t="s">
        <v>181</v>
      </c>
      <c r="F2465">
        <v>1313</v>
      </c>
      <c r="G2465">
        <v>0.59375</v>
      </c>
      <c r="H2465">
        <v>0.72569444444444442</v>
      </c>
      <c r="I2465">
        <v>12</v>
      </c>
      <c r="J2465">
        <v>0</v>
      </c>
      <c r="K2465">
        <v>12</v>
      </c>
      <c r="L2465">
        <v>0</v>
      </c>
      <c r="M2465" s="1" t="e">
        <f>VLOOKUP(Tabla18[[#This Row],[COD]],Circuitos[],2,0)</f>
        <v>#N/A</v>
      </c>
    </row>
    <row r="2466" spans="1:13">
      <c r="A2466" s="9" t="str">
        <f>Tabla18[[#This Row],[DIA]]&amp;"-"&amp;Tabla18[[#This Row],[NUM]]</f>
        <v>45916-727</v>
      </c>
      <c r="B2466">
        <v>45916</v>
      </c>
      <c r="C2466" t="s">
        <v>13</v>
      </c>
      <c r="D2466" t="s">
        <v>103</v>
      </c>
      <c r="E2466" t="s">
        <v>482</v>
      </c>
      <c r="F2466">
        <v>727</v>
      </c>
      <c r="G2466">
        <v>0.80555555555555558</v>
      </c>
      <c r="H2466">
        <v>0.27083333333333331</v>
      </c>
      <c r="I2466">
        <v>20</v>
      </c>
      <c r="J2466">
        <v>6</v>
      </c>
      <c r="K2466">
        <v>14</v>
      </c>
      <c r="L2466">
        <v>30</v>
      </c>
      <c r="M2466" s="1" t="e">
        <f>VLOOKUP(Tabla18[[#This Row],[COD]],Circuitos[],2,0)</f>
        <v>#N/A</v>
      </c>
    </row>
    <row r="2467" spans="1:13">
      <c r="A2467" s="9" t="str">
        <f>Tabla18[[#This Row],[DIA]]&amp;"-"&amp;Tabla18[[#This Row],[NUM]]</f>
        <v>45916-1241</v>
      </c>
      <c r="B2467">
        <v>45916</v>
      </c>
      <c r="C2467" t="s">
        <v>13</v>
      </c>
      <c r="D2467" t="s">
        <v>544</v>
      </c>
      <c r="E2467" t="s">
        <v>250</v>
      </c>
      <c r="F2467">
        <v>1241</v>
      </c>
      <c r="G2467">
        <v>0.66666666666666663</v>
      </c>
      <c r="H2467">
        <v>0.76388888888888884</v>
      </c>
      <c r="I2467">
        <v>50</v>
      </c>
      <c r="J2467">
        <v>0</v>
      </c>
      <c r="K2467">
        <v>50</v>
      </c>
      <c r="L2467">
        <v>0</v>
      </c>
      <c r="M2467" s="1" t="e">
        <f>VLOOKUP(Tabla18[[#This Row],[COD]],Circuitos[],2,0)</f>
        <v>#N/A</v>
      </c>
    </row>
    <row r="2468" spans="1:13">
      <c r="A2468" s="9" t="str">
        <f>Tabla18[[#This Row],[DIA]]&amp;"-"&amp;Tabla18[[#This Row],[NUM]]</f>
        <v>45916-933</v>
      </c>
      <c r="B2468">
        <v>45916</v>
      </c>
      <c r="C2468" t="s">
        <v>13</v>
      </c>
      <c r="D2468" t="s">
        <v>209</v>
      </c>
      <c r="E2468" t="s">
        <v>250</v>
      </c>
      <c r="F2468">
        <v>933</v>
      </c>
      <c r="G2468">
        <v>0.375</v>
      </c>
      <c r="H2468">
        <v>0.49305555555555558</v>
      </c>
      <c r="I2468">
        <v>45</v>
      </c>
      <c r="J2468">
        <v>0</v>
      </c>
      <c r="K2468">
        <v>45</v>
      </c>
      <c r="L2468">
        <v>0</v>
      </c>
      <c r="M2468" s="1" t="e">
        <f>VLOOKUP(Tabla18[[#This Row],[COD]],Circuitos[],2,0)</f>
        <v>#N/A</v>
      </c>
    </row>
    <row r="2469" spans="1:13">
      <c r="A2469" s="9" t="str">
        <f>Tabla18[[#This Row],[DIA]]&amp;"-"&amp;Tabla18[[#This Row],[NUM]]</f>
        <v>45916-937</v>
      </c>
      <c r="B2469">
        <v>45916</v>
      </c>
      <c r="C2469" t="s">
        <v>13</v>
      </c>
      <c r="D2469" t="s">
        <v>209</v>
      </c>
      <c r="E2469" t="s">
        <v>250</v>
      </c>
      <c r="F2469">
        <v>937</v>
      </c>
      <c r="G2469">
        <v>0.66666666666666663</v>
      </c>
      <c r="H2469">
        <v>0.79166666666666663</v>
      </c>
      <c r="I2469">
        <v>45</v>
      </c>
      <c r="J2469">
        <v>22</v>
      </c>
      <c r="K2469">
        <v>23</v>
      </c>
      <c r="L2469">
        <v>48.888888888888886</v>
      </c>
      <c r="M2469" s="1" t="e">
        <f>VLOOKUP(Tabla18[[#This Row],[COD]],Circuitos[],2,0)</f>
        <v>#N/A</v>
      </c>
    </row>
    <row r="2470" spans="1:13">
      <c r="A2470" s="9" t="str">
        <f>Tabla18[[#This Row],[DIA]]&amp;"-"&amp;Tabla18[[#This Row],[NUM]]</f>
        <v>45916-59</v>
      </c>
      <c r="B2470">
        <v>45916</v>
      </c>
      <c r="C2470" t="s">
        <v>13</v>
      </c>
      <c r="D2470" t="s">
        <v>252</v>
      </c>
      <c r="E2470" t="s">
        <v>272</v>
      </c>
      <c r="F2470">
        <v>59</v>
      </c>
      <c r="G2470">
        <v>0.24305555555555555</v>
      </c>
      <c r="H2470">
        <v>0.34375</v>
      </c>
      <c r="I2470">
        <v>18</v>
      </c>
      <c r="J2470">
        <v>8</v>
      </c>
      <c r="K2470">
        <v>10</v>
      </c>
      <c r="L2470">
        <v>44.444444444444443</v>
      </c>
      <c r="M2470" s="1" t="e">
        <f>VLOOKUP(Tabla18[[#This Row],[COD]],Circuitos[],2,0)</f>
        <v>#N/A</v>
      </c>
    </row>
    <row r="2471" spans="1:13">
      <c r="A2471" s="9" t="str">
        <f>Tabla18[[#This Row],[DIA]]&amp;"-"&amp;Tabla18[[#This Row],[NUM]]</f>
        <v>45916-689</v>
      </c>
      <c r="B2471">
        <v>45916</v>
      </c>
      <c r="C2471" t="s">
        <v>13</v>
      </c>
      <c r="D2471" t="s">
        <v>545</v>
      </c>
      <c r="E2471" t="s">
        <v>250</v>
      </c>
      <c r="F2471">
        <v>689</v>
      </c>
      <c r="G2471">
        <v>0.71527777777777779</v>
      </c>
      <c r="H2471">
        <v>0.81597222222222221</v>
      </c>
      <c r="I2471">
        <v>45</v>
      </c>
      <c r="J2471">
        <v>10</v>
      </c>
      <c r="K2471">
        <v>35</v>
      </c>
      <c r="L2471">
        <v>22.222222222222221</v>
      </c>
      <c r="M2471" s="1" t="e">
        <f>VLOOKUP(Tabla18[[#This Row],[COD]],Circuitos[],2,0)</f>
        <v>#N/A</v>
      </c>
    </row>
    <row r="2472" spans="1:13">
      <c r="A2472" s="9" t="str">
        <f>Tabla18[[#This Row],[DIA]]&amp;"-"&amp;Tabla18[[#This Row],[NUM]]</f>
        <v>45916-1858</v>
      </c>
      <c r="B2472">
        <v>45916</v>
      </c>
      <c r="C2472" t="s">
        <v>13</v>
      </c>
      <c r="D2472" t="s">
        <v>147</v>
      </c>
      <c r="E2472" t="s">
        <v>181</v>
      </c>
      <c r="F2472">
        <v>1858</v>
      </c>
      <c r="G2472">
        <v>0.5</v>
      </c>
      <c r="H2472">
        <v>0.71527777777777779</v>
      </c>
      <c r="I2472">
        <v>30</v>
      </c>
      <c r="J2472">
        <v>0</v>
      </c>
      <c r="K2472">
        <v>30</v>
      </c>
      <c r="L2472">
        <v>0</v>
      </c>
      <c r="M2472" s="1" t="e">
        <f>VLOOKUP(Tabla18[[#This Row],[COD]],Circuitos[],2,0)</f>
        <v>#N/A</v>
      </c>
    </row>
    <row r="2473" spans="1:13">
      <c r="A2473" s="9" t="str">
        <f>Tabla18[[#This Row],[DIA]]&amp;"-"&amp;Tabla18[[#This Row],[NUM]]</f>
        <v>45916-416</v>
      </c>
      <c r="B2473">
        <v>45916</v>
      </c>
      <c r="C2473" t="s">
        <v>13</v>
      </c>
      <c r="D2473" t="s">
        <v>358</v>
      </c>
      <c r="E2473" t="s">
        <v>528</v>
      </c>
      <c r="F2473">
        <v>416</v>
      </c>
      <c r="G2473">
        <v>0.51736111111111116</v>
      </c>
      <c r="H2473">
        <v>0.71875</v>
      </c>
      <c r="I2473">
        <v>35</v>
      </c>
      <c r="J2473">
        <v>35</v>
      </c>
      <c r="K2473">
        <v>0</v>
      </c>
      <c r="L2473">
        <v>100</v>
      </c>
      <c r="M2473" s="1" t="e">
        <f>VLOOKUP(Tabla18[[#This Row],[COD]],Circuitos[],2,0)</f>
        <v>#N/A</v>
      </c>
    </row>
    <row r="2474" spans="1:13">
      <c r="A2474" s="9" t="str">
        <f>Tabla18[[#This Row],[DIA]]&amp;"-"&amp;Tabla18[[#This Row],[NUM]]</f>
        <v>45916-686</v>
      </c>
      <c r="B2474">
        <v>45916</v>
      </c>
      <c r="C2474" t="s">
        <v>13</v>
      </c>
      <c r="D2474" t="s">
        <v>291</v>
      </c>
      <c r="E2474" t="s">
        <v>292</v>
      </c>
      <c r="F2474">
        <v>686</v>
      </c>
      <c r="G2474">
        <v>0.4513888888888889</v>
      </c>
      <c r="H2474">
        <v>0.65625</v>
      </c>
      <c r="I2474">
        <v>46</v>
      </c>
      <c r="J2474">
        <v>0</v>
      </c>
      <c r="K2474">
        <v>46</v>
      </c>
      <c r="L2474">
        <v>0</v>
      </c>
      <c r="M2474" s="1" t="e">
        <f>VLOOKUP(Tabla18[[#This Row],[COD]],Circuitos[],2,0)</f>
        <v>#N/A</v>
      </c>
    </row>
    <row r="2475" spans="1:13">
      <c r="A2475" s="9" t="str">
        <f>Tabla18[[#This Row],[DIA]]&amp;"-"&amp;Tabla18[[#This Row],[NUM]]</f>
        <v>45916-941</v>
      </c>
      <c r="B2475">
        <v>45916</v>
      </c>
      <c r="C2475" t="s">
        <v>13</v>
      </c>
      <c r="D2475" t="s">
        <v>254</v>
      </c>
      <c r="E2475" t="s">
        <v>250</v>
      </c>
      <c r="F2475">
        <v>941</v>
      </c>
      <c r="G2475">
        <v>0.66666666666666663</v>
      </c>
      <c r="H2475">
        <v>0.78125</v>
      </c>
      <c r="I2475">
        <v>45</v>
      </c>
      <c r="J2475">
        <v>0</v>
      </c>
      <c r="K2475">
        <v>45</v>
      </c>
      <c r="L2475">
        <v>0</v>
      </c>
      <c r="M2475" s="1" t="e">
        <f>VLOOKUP(Tabla18[[#This Row],[COD]],Circuitos[],2,0)</f>
        <v>#N/A</v>
      </c>
    </row>
    <row r="2476" spans="1:13">
      <c r="A2476" s="9" t="str">
        <f>Tabla18[[#This Row],[DIA]]&amp;"-"&amp;Tabla18[[#This Row],[NUM]]</f>
        <v>45916-415</v>
      </c>
      <c r="B2476">
        <v>45916</v>
      </c>
      <c r="C2476" t="s">
        <v>358</v>
      </c>
      <c r="D2476" t="s">
        <v>13</v>
      </c>
      <c r="E2476" t="s">
        <v>528</v>
      </c>
      <c r="F2476">
        <v>415</v>
      </c>
      <c r="G2476">
        <v>0.34722222222222221</v>
      </c>
      <c r="H2476">
        <v>0.47569444444444442</v>
      </c>
      <c r="I2476">
        <v>35</v>
      </c>
      <c r="J2476">
        <v>8</v>
      </c>
      <c r="K2476">
        <v>27</v>
      </c>
      <c r="L2476">
        <v>22.857142857142858</v>
      </c>
      <c r="M2476" s="1" t="e">
        <f>VLOOKUP(Tabla18[[#This Row],[COD]],Circuitos[],2,0)</f>
        <v>#N/A</v>
      </c>
    </row>
    <row r="2477" spans="1:13">
      <c r="A2477" s="9" t="str">
        <f>Tabla18[[#This Row],[DIA]]&amp;"-"&amp;Tabla18[[#This Row],[NUM]]</f>
        <v>45916-685</v>
      </c>
      <c r="B2477">
        <v>45916</v>
      </c>
      <c r="C2477" t="s">
        <v>291</v>
      </c>
      <c r="D2477" t="s">
        <v>13</v>
      </c>
      <c r="E2477" t="s">
        <v>292</v>
      </c>
      <c r="F2477">
        <v>685</v>
      </c>
      <c r="G2477">
        <v>0.29166666666666669</v>
      </c>
      <c r="H2477">
        <v>0.41666666666666669</v>
      </c>
      <c r="I2477">
        <v>46</v>
      </c>
      <c r="J2477">
        <v>0</v>
      </c>
      <c r="K2477">
        <v>46</v>
      </c>
      <c r="L2477">
        <v>0</v>
      </c>
      <c r="M2477" s="1" t="e">
        <f>VLOOKUP(Tabla18[[#This Row],[COD]],Circuitos[],2,0)</f>
        <v>#N/A</v>
      </c>
    </row>
    <row r="2478" spans="1:13">
      <c r="A2478" s="9" t="str">
        <f>Tabla18[[#This Row],[DIA]]&amp;"-"&amp;Tabla18[[#This Row],[NUM]]</f>
        <v>45916-765</v>
      </c>
      <c r="B2478">
        <v>45916</v>
      </c>
      <c r="C2478" t="s">
        <v>22</v>
      </c>
      <c r="D2478" t="s">
        <v>232</v>
      </c>
      <c r="E2478" t="s">
        <v>278</v>
      </c>
      <c r="F2478">
        <v>765</v>
      </c>
      <c r="G2478">
        <v>0.67708333333333337</v>
      </c>
      <c r="H2478">
        <v>0.78472222222222221</v>
      </c>
      <c r="I2478">
        <v>45</v>
      </c>
      <c r="J2478">
        <v>2</v>
      </c>
      <c r="K2478">
        <v>43</v>
      </c>
      <c r="L2478">
        <v>4.4444444444444446</v>
      </c>
      <c r="M2478" s="1" t="str">
        <f>VLOOKUP(Tabla18[[#This Row],[COD]],Circuitos[],2,0)</f>
        <v>Sicilia Mágica "II"</v>
      </c>
    </row>
    <row r="2479" spans="1:13">
      <c r="A2479" s="9" t="str">
        <f>Tabla18[[#This Row],[DIA]]&amp;"-"&amp;Tabla18[[#This Row],[NUM]]</f>
        <v>45916-1302</v>
      </c>
      <c r="B2479">
        <v>45916</v>
      </c>
      <c r="C2479" t="s">
        <v>22</v>
      </c>
      <c r="D2479" t="s">
        <v>147</v>
      </c>
      <c r="E2479" t="s">
        <v>181</v>
      </c>
      <c r="F2479">
        <v>1302</v>
      </c>
      <c r="G2479">
        <v>0.4826388888888889</v>
      </c>
      <c r="H2479">
        <v>0.6875</v>
      </c>
      <c r="I2479">
        <v>12</v>
      </c>
      <c r="J2479">
        <v>0</v>
      </c>
      <c r="K2479">
        <v>12</v>
      </c>
      <c r="L2479">
        <v>0</v>
      </c>
      <c r="M2479" s="1" t="e">
        <f>VLOOKUP(Tabla18[[#This Row],[COD]],Circuitos[],2,0)</f>
        <v>#N/A</v>
      </c>
    </row>
    <row r="2480" spans="1:13">
      <c r="A2480" s="9" t="str">
        <f>Tabla18[[#This Row],[DIA]]&amp;"-"&amp;Tabla18[[#This Row],[NUM]]</f>
        <v>45916-942</v>
      </c>
      <c r="B2480">
        <v>45916</v>
      </c>
      <c r="C2480" t="s">
        <v>254</v>
      </c>
      <c r="D2480" t="s">
        <v>13</v>
      </c>
      <c r="E2480" t="s">
        <v>250</v>
      </c>
      <c r="F2480">
        <v>942</v>
      </c>
      <c r="G2480">
        <v>0.8125</v>
      </c>
      <c r="H2480">
        <v>0.93402777777777779</v>
      </c>
      <c r="I2480">
        <v>45</v>
      </c>
      <c r="J2480">
        <v>2</v>
      </c>
      <c r="K2480">
        <v>43</v>
      </c>
      <c r="L2480">
        <v>4.4444444444444446</v>
      </c>
      <c r="M2480" s="1" t="e">
        <f>VLOOKUP(Tabla18[[#This Row],[COD]],Circuitos[],2,0)</f>
        <v>#N/A</v>
      </c>
    </row>
    <row r="2481" spans="1:13">
      <c r="A2481" s="9" t="str">
        <f>Tabla18[[#This Row],[DIA]]&amp;"-"&amp;Tabla18[[#This Row],[NUM]]</f>
        <v>45917-2333</v>
      </c>
      <c r="B2481">
        <v>45917</v>
      </c>
      <c r="C2481" t="s">
        <v>185</v>
      </c>
      <c r="D2481" t="s">
        <v>147</v>
      </c>
      <c r="E2481" t="s">
        <v>181</v>
      </c>
      <c r="F2481">
        <v>2333</v>
      </c>
      <c r="G2481">
        <v>0.79513888888888884</v>
      </c>
      <c r="H2481">
        <v>0.85763888888888884</v>
      </c>
      <c r="I2481">
        <v>40</v>
      </c>
      <c r="J2481">
        <v>7</v>
      </c>
      <c r="K2481">
        <v>33</v>
      </c>
      <c r="L2481">
        <v>17.5</v>
      </c>
      <c r="M2481" s="1" t="e">
        <f>VLOOKUP(Tabla18[[#This Row],[COD]],Circuitos[],2,0)</f>
        <v>#N/A</v>
      </c>
    </row>
    <row r="2482" spans="1:13">
      <c r="A2482" s="9" t="str">
        <f>Tabla18[[#This Row],[DIA]]&amp;"-"&amp;Tabla18[[#This Row],[NUM]]</f>
        <v>45917-847</v>
      </c>
      <c r="B2482">
        <v>45917</v>
      </c>
      <c r="C2482" t="s">
        <v>103</v>
      </c>
      <c r="D2482" t="s">
        <v>495</v>
      </c>
      <c r="E2482" t="s">
        <v>482</v>
      </c>
      <c r="F2482">
        <v>847</v>
      </c>
      <c r="G2482">
        <v>0.34375</v>
      </c>
      <c r="H2482">
        <v>0.57291666666666663</v>
      </c>
      <c r="I2482">
        <v>20</v>
      </c>
      <c r="J2482">
        <v>6</v>
      </c>
      <c r="K2482">
        <v>14</v>
      </c>
      <c r="L2482">
        <v>30</v>
      </c>
      <c r="M2482" s="1" t="str">
        <f>VLOOKUP(Tabla18[[#This Row],[COD]],Circuitos[],2,0)</f>
        <v>Lo Mejor de Sudáfrica</v>
      </c>
    </row>
    <row r="2483" spans="1:13">
      <c r="A2483" s="9" t="str">
        <f>Tabla18[[#This Row],[DIA]]&amp;"-"&amp;Tabla18[[#This Row],[NUM]]</f>
        <v>45917-8055</v>
      </c>
      <c r="B2483">
        <v>45917</v>
      </c>
      <c r="C2483" t="s">
        <v>175</v>
      </c>
      <c r="D2483" t="s">
        <v>173</v>
      </c>
      <c r="E2483" t="s">
        <v>257</v>
      </c>
      <c r="F2483">
        <v>8055</v>
      </c>
      <c r="G2483">
        <v>0.5625</v>
      </c>
      <c r="H2483">
        <v>0.61458333333333337</v>
      </c>
      <c r="I2483">
        <v>20</v>
      </c>
      <c r="J2483">
        <v>0</v>
      </c>
      <c r="K2483">
        <v>20</v>
      </c>
      <c r="L2483">
        <v>0</v>
      </c>
      <c r="M2483" s="1" t="e">
        <f>VLOOKUP(Tabla18[[#This Row],[COD]],Circuitos[],2,0)</f>
        <v>#N/A</v>
      </c>
    </row>
    <row r="2484" spans="1:13">
      <c r="A2484" s="9" t="str">
        <f>Tabla18[[#This Row],[DIA]]&amp;"-"&amp;Tabla18[[#This Row],[NUM]]</f>
        <v>45917-710</v>
      </c>
      <c r="B2484">
        <v>45917</v>
      </c>
      <c r="C2484" t="s">
        <v>13</v>
      </c>
      <c r="D2484" t="s">
        <v>153</v>
      </c>
      <c r="E2484" t="s">
        <v>498</v>
      </c>
      <c r="F2484">
        <v>710</v>
      </c>
      <c r="G2484">
        <v>0.46180555555555558</v>
      </c>
      <c r="H2484">
        <v>0.24652777777777779</v>
      </c>
      <c r="I2484">
        <v>27</v>
      </c>
      <c r="J2484">
        <v>26</v>
      </c>
      <c r="K2484">
        <v>1</v>
      </c>
      <c r="L2484">
        <v>96.296296296296291</v>
      </c>
      <c r="M2484" s="1" t="e">
        <f>VLOOKUP(Tabla18[[#This Row],[COD]],Circuitos[],2,0)</f>
        <v>#N/A</v>
      </c>
    </row>
    <row r="2485" spans="1:13">
      <c r="A2485" s="9" t="str">
        <f>Tabla18[[#This Row],[DIA]]&amp;"-"&amp;Tabla18[[#This Row],[NUM]]</f>
        <v>45917-939</v>
      </c>
      <c r="B2485">
        <v>45917</v>
      </c>
      <c r="C2485" t="s">
        <v>13</v>
      </c>
      <c r="D2485" t="s">
        <v>254</v>
      </c>
      <c r="E2485" t="s">
        <v>250</v>
      </c>
      <c r="F2485">
        <v>939</v>
      </c>
      <c r="G2485">
        <v>0.36805555555555558</v>
      </c>
      <c r="H2485">
        <v>0.4826388888888889</v>
      </c>
      <c r="I2485">
        <v>45</v>
      </c>
      <c r="J2485">
        <v>30</v>
      </c>
      <c r="K2485">
        <v>15</v>
      </c>
      <c r="L2485">
        <v>66.666666666666671</v>
      </c>
      <c r="M2485" s="1" t="e">
        <f>VLOOKUP(Tabla18[[#This Row],[COD]],Circuitos[],2,0)</f>
        <v>#N/A</v>
      </c>
    </row>
    <row r="2486" spans="1:13">
      <c r="A2486" s="9" t="str">
        <f>Tabla18[[#This Row],[DIA]]&amp;"-"&amp;Tabla18[[#This Row],[NUM]]</f>
        <v>45918-406</v>
      </c>
      <c r="B2486">
        <v>45918</v>
      </c>
      <c r="C2486" t="s">
        <v>111</v>
      </c>
      <c r="D2486" t="s">
        <v>410</v>
      </c>
      <c r="E2486" t="s">
        <v>265</v>
      </c>
      <c r="F2486">
        <v>406</v>
      </c>
      <c r="G2486">
        <v>0.90625</v>
      </c>
      <c r="H2486">
        <v>0.2986111111111111</v>
      </c>
      <c r="I2486">
        <v>27</v>
      </c>
      <c r="J2486">
        <v>0</v>
      </c>
      <c r="K2486">
        <v>27</v>
      </c>
      <c r="L2486">
        <v>0</v>
      </c>
      <c r="M2486" s="1" t="str">
        <f>VLOOKUP(Tabla18[[#This Row],[COD]],Circuitos[],2,0)</f>
        <v>Lo Mejor de Tailandia y Playas de Phuket</v>
      </c>
    </row>
    <row r="2487" spans="1:13">
      <c r="A2487" s="9" t="str">
        <f>Tabla18[[#This Row],[DIA]]&amp;"-"&amp;Tabla18[[#This Row],[NUM]]</f>
        <v>45918-104</v>
      </c>
      <c r="B2487">
        <v>45918</v>
      </c>
      <c r="C2487" t="s">
        <v>13</v>
      </c>
      <c r="D2487" t="s">
        <v>111</v>
      </c>
      <c r="E2487" t="s">
        <v>265</v>
      </c>
      <c r="F2487">
        <v>104</v>
      </c>
      <c r="G2487">
        <v>0.44097222222222221</v>
      </c>
      <c r="H2487">
        <v>0.80902777777777779</v>
      </c>
      <c r="I2487">
        <v>27</v>
      </c>
      <c r="J2487">
        <v>0</v>
      </c>
      <c r="K2487">
        <v>27</v>
      </c>
      <c r="L2487">
        <v>0</v>
      </c>
      <c r="M2487" s="1" t="e">
        <f>VLOOKUP(Tabla18[[#This Row],[COD]],Circuitos[],2,0)</f>
        <v>#N/A</v>
      </c>
    </row>
    <row r="2488" spans="1:13">
      <c r="A2488" s="9" t="str">
        <f>Tabla18[[#This Row],[DIA]]&amp;"-"&amp;Tabla18[[#This Row],[NUM]]</f>
        <v>45918-5129</v>
      </c>
      <c r="B2488">
        <v>45918</v>
      </c>
      <c r="C2488" t="s">
        <v>153</v>
      </c>
      <c r="D2488" t="s">
        <v>503</v>
      </c>
      <c r="E2488" t="s">
        <v>498</v>
      </c>
      <c r="F2488">
        <v>5129</v>
      </c>
      <c r="G2488">
        <v>0.37847222222222221</v>
      </c>
      <c r="H2488">
        <v>0.47222222222222221</v>
      </c>
      <c r="I2488">
        <v>27</v>
      </c>
      <c r="J2488">
        <v>26</v>
      </c>
      <c r="K2488">
        <v>1</v>
      </c>
      <c r="L2488">
        <v>96.296296296296291</v>
      </c>
      <c r="M2488" s="1" t="str">
        <f>VLOOKUP(Tabla18[[#This Row],[COD]],Circuitos[],2,0)</f>
        <v>Lo Mejor de China</v>
      </c>
    </row>
    <row r="2489" spans="1:13">
      <c r="A2489" s="9" t="str">
        <f>Tabla18[[#This Row],[DIA]]&amp;"-"&amp;Tabla18[[#This Row],[NUM]]</f>
        <v>45919-1012</v>
      </c>
      <c r="B2489">
        <v>45919</v>
      </c>
      <c r="C2489" t="s">
        <v>562</v>
      </c>
      <c r="D2489" t="s">
        <v>173</v>
      </c>
      <c r="E2489" t="s">
        <v>174</v>
      </c>
      <c r="F2489">
        <v>1012</v>
      </c>
      <c r="G2489">
        <v>0.46875</v>
      </c>
      <c r="H2489">
        <v>0.54166666666666663</v>
      </c>
      <c r="I2489">
        <v>88</v>
      </c>
      <c r="J2489">
        <v>28</v>
      </c>
      <c r="K2489">
        <v>60</v>
      </c>
      <c r="L2489">
        <v>31.818181818181817</v>
      </c>
      <c r="M2489" s="1" t="e">
        <f>VLOOKUP(Tabla18[[#This Row],[COD]],Circuitos[],2,0)</f>
        <v>#N/A</v>
      </c>
    </row>
    <row r="2490" spans="1:13">
      <c r="A2490" s="9" t="str">
        <f>Tabla18[[#This Row],[DIA]]&amp;"-"&amp;Tabla18[[#This Row],[NUM]]</f>
        <v>45919-2333</v>
      </c>
      <c r="B2490">
        <v>45919</v>
      </c>
      <c r="C2490" t="s">
        <v>185</v>
      </c>
      <c r="D2490" t="s">
        <v>147</v>
      </c>
      <c r="E2490" t="s">
        <v>181</v>
      </c>
      <c r="F2490">
        <v>2333</v>
      </c>
      <c r="G2490">
        <v>0.79513888888888884</v>
      </c>
      <c r="H2490">
        <v>0.85763888888888884</v>
      </c>
      <c r="I2490">
        <v>40</v>
      </c>
      <c r="J2490">
        <v>0</v>
      </c>
      <c r="K2490">
        <v>40</v>
      </c>
      <c r="L2490">
        <v>0</v>
      </c>
      <c r="M2490" s="1" t="e">
        <f>VLOOKUP(Tabla18[[#This Row],[COD]],Circuitos[],2,0)</f>
        <v>#N/A</v>
      </c>
    </row>
    <row r="2491" spans="1:13">
      <c r="A2491" s="9" t="str">
        <f>Tabla18[[#This Row],[DIA]]&amp;"-"&amp;Tabla18[[#This Row],[NUM]]</f>
        <v>45919-920</v>
      </c>
      <c r="B2491">
        <v>45919</v>
      </c>
      <c r="C2491" t="s">
        <v>185</v>
      </c>
      <c r="D2491" t="s">
        <v>13</v>
      </c>
      <c r="E2491" t="s">
        <v>186</v>
      </c>
      <c r="F2491">
        <v>920</v>
      </c>
      <c r="G2491">
        <v>0.63888888888888884</v>
      </c>
      <c r="H2491">
        <v>0.78125</v>
      </c>
      <c r="I2491">
        <v>30</v>
      </c>
      <c r="J2491">
        <v>0</v>
      </c>
      <c r="K2491">
        <v>30</v>
      </c>
      <c r="L2491">
        <v>0</v>
      </c>
      <c r="M2491" s="1" t="e">
        <f>VLOOKUP(Tabla18[[#This Row],[COD]],Circuitos[],2,0)</f>
        <v>#N/A</v>
      </c>
    </row>
    <row r="2492" spans="1:13">
      <c r="A2492" s="9" t="str">
        <f>Tabla18[[#This Row],[DIA]]&amp;"-"&amp;Tabla18[[#This Row],[NUM]]</f>
        <v>45919-1011</v>
      </c>
      <c r="B2492">
        <v>45919</v>
      </c>
      <c r="C2492" t="s">
        <v>175</v>
      </c>
      <c r="D2492" t="s">
        <v>562</v>
      </c>
      <c r="E2492" t="s">
        <v>174</v>
      </c>
      <c r="F2492">
        <v>1011</v>
      </c>
      <c r="G2492">
        <v>0.33333333333333331</v>
      </c>
      <c r="H2492">
        <v>0.36458333333333331</v>
      </c>
      <c r="I2492">
        <v>88</v>
      </c>
      <c r="J2492">
        <v>28</v>
      </c>
      <c r="K2492">
        <v>60</v>
      </c>
      <c r="L2492">
        <v>31.818181818181817</v>
      </c>
      <c r="M2492" s="1" t="e">
        <f>VLOOKUP(Tabla18[[#This Row],[COD]],Circuitos[],2,0)</f>
        <v>#N/A</v>
      </c>
    </row>
    <row r="2493" spans="1:13">
      <c r="A2493" s="9" t="str">
        <f>Tabla18[[#This Row],[DIA]]&amp;"-"&amp;Tabla18[[#This Row],[NUM]]</f>
        <v>45919-8059</v>
      </c>
      <c r="B2493">
        <v>45919</v>
      </c>
      <c r="C2493" t="s">
        <v>175</v>
      </c>
      <c r="D2493" t="s">
        <v>173</v>
      </c>
      <c r="E2493" t="s">
        <v>257</v>
      </c>
      <c r="F2493">
        <v>8059</v>
      </c>
      <c r="G2493">
        <v>0.60416666666666663</v>
      </c>
      <c r="H2493">
        <v>0.65625</v>
      </c>
      <c r="I2493">
        <v>10</v>
      </c>
      <c r="J2493">
        <v>0</v>
      </c>
      <c r="K2493">
        <v>10</v>
      </c>
      <c r="L2493">
        <v>0</v>
      </c>
      <c r="M2493" s="1" t="e">
        <f>VLOOKUP(Tabla18[[#This Row],[COD]],Circuitos[],2,0)</f>
        <v>#N/A</v>
      </c>
    </row>
    <row r="2494" spans="1:13">
      <c r="A2494" s="9" t="str">
        <f>Tabla18[[#This Row],[DIA]]&amp;"-"&amp;Tabla18[[#This Row],[NUM]]</f>
        <v>45919-5033</v>
      </c>
      <c r="B2494">
        <v>45919</v>
      </c>
      <c r="C2494" t="s">
        <v>175</v>
      </c>
      <c r="D2494" t="s">
        <v>173</v>
      </c>
      <c r="E2494" t="s">
        <v>174</v>
      </c>
      <c r="F2494">
        <v>5033</v>
      </c>
      <c r="G2494">
        <v>0.83333333333333337</v>
      </c>
      <c r="H2494">
        <v>0.89583333333333337</v>
      </c>
      <c r="I2494">
        <v>20</v>
      </c>
      <c r="J2494">
        <v>0</v>
      </c>
      <c r="K2494">
        <v>20</v>
      </c>
      <c r="L2494">
        <v>0</v>
      </c>
      <c r="M2494" s="1" t="e">
        <f>VLOOKUP(Tabla18[[#This Row],[COD]],Circuitos[],2,0)</f>
        <v>#N/A</v>
      </c>
    </row>
    <row r="2495" spans="1:13">
      <c r="A2495" s="9" t="str">
        <f>Tabla18[[#This Row],[DIA]]&amp;"-"&amp;Tabla18[[#This Row],[NUM]]</f>
        <v>45919-5003</v>
      </c>
      <c r="B2495">
        <v>45919</v>
      </c>
      <c r="C2495" t="s">
        <v>175</v>
      </c>
      <c r="D2495" t="s">
        <v>173</v>
      </c>
      <c r="E2495" t="s">
        <v>174</v>
      </c>
      <c r="F2495">
        <v>5003</v>
      </c>
      <c r="G2495">
        <v>0.83333333333333337</v>
      </c>
      <c r="H2495">
        <v>0.89583333333333337</v>
      </c>
      <c r="I2495">
        <v>10</v>
      </c>
      <c r="J2495">
        <v>2</v>
      </c>
      <c r="K2495">
        <v>8</v>
      </c>
      <c r="L2495">
        <v>20</v>
      </c>
      <c r="M2495" s="1" t="e">
        <f>VLOOKUP(Tabla18[[#This Row],[COD]],Circuitos[],2,0)</f>
        <v>#N/A</v>
      </c>
    </row>
    <row r="2496" spans="1:13">
      <c r="A2496" s="9" t="str">
        <f>Tabla18[[#This Row],[DIA]]&amp;"-"&amp;Tabla18[[#This Row],[NUM]]</f>
        <v>45919-328</v>
      </c>
      <c r="B2496">
        <v>45919</v>
      </c>
      <c r="C2496" t="s">
        <v>111</v>
      </c>
      <c r="D2496" t="s">
        <v>264</v>
      </c>
      <c r="E2496" t="s">
        <v>265</v>
      </c>
      <c r="F2496">
        <v>328</v>
      </c>
      <c r="G2496">
        <v>0.89930555555555558</v>
      </c>
      <c r="H2496">
        <v>0.1076388888888889</v>
      </c>
      <c r="I2496">
        <v>27</v>
      </c>
      <c r="J2496">
        <v>2</v>
      </c>
      <c r="K2496">
        <v>25</v>
      </c>
      <c r="L2496">
        <v>7.4074074074074074</v>
      </c>
      <c r="M2496" s="1" t="str">
        <f>VLOOKUP(Tabla18[[#This Row],[COD]],Circuitos[],2,0)</f>
        <v>Lo Mejor de la India del Norte y Benarés</v>
      </c>
    </row>
    <row r="2497" spans="1:13">
      <c r="A2497" s="9" t="str">
        <f>Tabla18[[#This Row],[DIA]]&amp;"-"&amp;Tabla18[[#This Row],[NUM]]</f>
        <v>45919-888</v>
      </c>
      <c r="B2497">
        <v>45919</v>
      </c>
      <c r="C2497" t="s">
        <v>111</v>
      </c>
      <c r="D2497" t="s">
        <v>503</v>
      </c>
      <c r="E2497" t="s">
        <v>265</v>
      </c>
      <c r="F2497">
        <v>888</v>
      </c>
      <c r="G2497">
        <v>0.88541666666666663</v>
      </c>
      <c r="H2497">
        <v>0.36805555555555558</v>
      </c>
      <c r="I2497">
        <v>27</v>
      </c>
      <c r="J2497">
        <v>26</v>
      </c>
      <c r="K2497">
        <v>1</v>
      </c>
      <c r="L2497">
        <v>96.296296296296291</v>
      </c>
      <c r="M2497" s="1" t="str">
        <f>VLOOKUP(Tabla18[[#This Row],[COD]],Circuitos[],2,0)</f>
        <v>Lo Mejor de China</v>
      </c>
    </row>
    <row r="2498" spans="1:13">
      <c r="A2498" s="9" t="str">
        <f>Tabla18[[#This Row],[DIA]]&amp;"-"&amp;Tabla18[[#This Row],[NUM]]</f>
        <v>45919-1147</v>
      </c>
      <c r="B2498">
        <v>45919</v>
      </c>
      <c r="C2498" t="s">
        <v>37</v>
      </c>
      <c r="D2498" t="s">
        <v>192</v>
      </c>
      <c r="E2498" t="s">
        <v>193</v>
      </c>
      <c r="F2498">
        <v>1147</v>
      </c>
      <c r="G2498">
        <v>0.28125</v>
      </c>
      <c r="H2498">
        <v>0.37152777777777779</v>
      </c>
      <c r="I2498">
        <v>18</v>
      </c>
      <c r="J2498">
        <v>17</v>
      </c>
      <c r="K2498">
        <v>1</v>
      </c>
      <c r="L2498">
        <v>94.444444444444443</v>
      </c>
      <c r="M2498" s="1" t="e">
        <f>VLOOKUP(Tabla18[[#This Row],[COD]],Circuitos[],2,0)</f>
        <v>#N/A</v>
      </c>
    </row>
    <row r="2499" spans="1:13">
      <c r="A2499" s="9" t="str">
        <f>Tabla18[[#This Row],[DIA]]&amp;"-"&amp;Tabla18[[#This Row],[NUM]]</f>
        <v>45919-766</v>
      </c>
      <c r="B2499">
        <v>45919</v>
      </c>
      <c r="C2499" t="s">
        <v>192</v>
      </c>
      <c r="D2499" t="s">
        <v>13</v>
      </c>
      <c r="E2499" t="s">
        <v>250</v>
      </c>
      <c r="F2499">
        <v>766</v>
      </c>
      <c r="G2499">
        <v>0.82638888888888884</v>
      </c>
      <c r="H2499">
        <v>0.94444444444444442</v>
      </c>
      <c r="I2499">
        <v>50</v>
      </c>
      <c r="J2499">
        <v>0</v>
      </c>
      <c r="K2499">
        <v>50</v>
      </c>
      <c r="L2499">
        <v>0</v>
      </c>
      <c r="M2499" s="1" t="e">
        <f>VLOOKUP(Tabla18[[#This Row],[COD]],Circuitos[],2,0)</f>
        <v>#N/A</v>
      </c>
    </row>
    <row r="2500" spans="1:13">
      <c r="A2500" s="9" t="str">
        <f>Tabla18[[#This Row],[DIA]]&amp;"-"&amp;Tabla18[[#This Row],[NUM]]</f>
        <v>45919-1684</v>
      </c>
      <c r="B2500">
        <v>45919</v>
      </c>
      <c r="C2500" t="s">
        <v>147</v>
      </c>
      <c r="D2500" t="s">
        <v>13</v>
      </c>
      <c r="E2500" t="s">
        <v>475</v>
      </c>
      <c r="F2500">
        <v>1684</v>
      </c>
      <c r="G2500">
        <v>0.65625</v>
      </c>
      <c r="H2500">
        <v>0.79166666666666663</v>
      </c>
      <c r="I2500">
        <v>30</v>
      </c>
      <c r="J2500">
        <v>0</v>
      </c>
      <c r="K2500">
        <v>30</v>
      </c>
      <c r="L2500">
        <v>0</v>
      </c>
      <c r="M2500" s="1" t="e">
        <f>VLOOKUP(Tabla18[[#This Row],[COD]],Circuitos[],2,0)</f>
        <v>#N/A</v>
      </c>
    </row>
    <row r="2501" spans="1:13">
      <c r="A2501" s="9" t="str">
        <f>Tabla18[[#This Row],[DIA]]&amp;"-"&amp;Tabla18[[#This Row],[NUM]]</f>
        <v>45919-921</v>
      </c>
      <c r="B2501">
        <v>45919</v>
      </c>
      <c r="C2501" t="s">
        <v>13</v>
      </c>
      <c r="D2501" t="s">
        <v>185</v>
      </c>
      <c r="E2501" t="s">
        <v>186</v>
      </c>
      <c r="F2501">
        <v>921</v>
      </c>
      <c r="G2501">
        <v>0.81597222222222221</v>
      </c>
      <c r="H2501">
        <v>2.0833333333333332E-2</v>
      </c>
      <c r="I2501">
        <v>60</v>
      </c>
      <c r="J2501">
        <v>60</v>
      </c>
      <c r="K2501">
        <v>0</v>
      </c>
      <c r="L2501">
        <v>100</v>
      </c>
      <c r="M2501" s="1" t="e">
        <f>VLOOKUP(Tabla18[[#This Row],[COD]],Circuitos[],2,0)</f>
        <v>#N/A</v>
      </c>
    </row>
    <row r="2502" spans="1:13">
      <c r="A2502" s="9" t="str">
        <f>Tabla18[[#This Row],[DIA]]&amp;"-"&amp;Tabla18[[#This Row],[NUM]]</f>
        <v>45919-102</v>
      </c>
      <c r="B2502">
        <v>45919</v>
      </c>
      <c r="C2502" t="s">
        <v>13</v>
      </c>
      <c r="D2502" t="s">
        <v>111</v>
      </c>
      <c r="E2502" t="s">
        <v>265</v>
      </c>
      <c r="F2502">
        <v>102</v>
      </c>
      <c r="G2502">
        <v>0.44097222222222221</v>
      </c>
      <c r="H2502">
        <v>0.80902777777777779</v>
      </c>
      <c r="I2502">
        <v>27</v>
      </c>
      <c r="J2502">
        <v>26</v>
      </c>
      <c r="K2502">
        <v>1</v>
      </c>
      <c r="L2502">
        <v>96.296296296296291</v>
      </c>
      <c r="M2502" s="1" t="e">
        <f>VLOOKUP(Tabla18[[#This Row],[COD]],Circuitos[],2,0)</f>
        <v>#N/A</v>
      </c>
    </row>
    <row r="2503" spans="1:13">
      <c r="A2503" s="9" t="str">
        <f>Tabla18[[#This Row],[DIA]]&amp;"-"&amp;Tabla18[[#This Row],[NUM]]</f>
        <v>45919-102</v>
      </c>
      <c r="B2503">
        <v>45919</v>
      </c>
      <c r="C2503" t="s">
        <v>13</v>
      </c>
      <c r="D2503" t="s">
        <v>111</v>
      </c>
      <c r="E2503" t="s">
        <v>265</v>
      </c>
      <c r="F2503">
        <v>102</v>
      </c>
      <c r="G2503">
        <v>0.44097222222222221</v>
      </c>
      <c r="H2503">
        <v>0.8125</v>
      </c>
      <c r="I2503">
        <v>27</v>
      </c>
      <c r="J2503">
        <v>2</v>
      </c>
      <c r="K2503">
        <v>25</v>
      </c>
      <c r="L2503">
        <v>7.4074074074074074</v>
      </c>
      <c r="M2503" s="1" t="e">
        <f>VLOOKUP(Tabla18[[#This Row],[COD]],Circuitos[],2,0)</f>
        <v>#N/A</v>
      </c>
    </row>
    <row r="2504" spans="1:13">
      <c r="A2504" s="9" t="str">
        <f>Tabla18[[#This Row],[DIA]]&amp;"-"&amp;Tabla18[[#This Row],[NUM]]</f>
        <v>45919-765</v>
      </c>
      <c r="B2504">
        <v>45919</v>
      </c>
      <c r="C2504" t="s">
        <v>13</v>
      </c>
      <c r="D2504" t="s">
        <v>192</v>
      </c>
      <c r="E2504" t="s">
        <v>250</v>
      </c>
      <c r="F2504">
        <v>765</v>
      </c>
      <c r="G2504">
        <v>0.67708333333333337</v>
      </c>
      <c r="H2504">
        <v>0.79513888888888884</v>
      </c>
      <c r="I2504">
        <v>40</v>
      </c>
      <c r="J2504">
        <v>0</v>
      </c>
      <c r="K2504">
        <v>40</v>
      </c>
      <c r="L2504">
        <v>0</v>
      </c>
      <c r="M2504" s="1" t="e">
        <f>VLOOKUP(Tabla18[[#This Row],[COD]],Circuitos[],2,0)</f>
        <v>#N/A</v>
      </c>
    </row>
    <row r="2505" spans="1:13">
      <c r="A2505" s="9" t="str">
        <f>Tabla18[[#This Row],[DIA]]&amp;"-"&amp;Tabla18[[#This Row],[NUM]]</f>
        <v>45919-9197</v>
      </c>
      <c r="B2505">
        <v>45919</v>
      </c>
      <c r="C2505" t="s">
        <v>415</v>
      </c>
      <c r="D2505" t="s">
        <v>185</v>
      </c>
      <c r="E2505" t="s">
        <v>186</v>
      </c>
      <c r="F2505">
        <v>9197</v>
      </c>
      <c r="G2505">
        <v>0.34375</v>
      </c>
      <c r="H2505">
        <v>0.43402777777777779</v>
      </c>
      <c r="I2505">
        <v>30</v>
      </c>
      <c r="J2505">
        <v>0</v>
      </c>
      <c r="K2505">
        <v>30</v>
      </c>
      <c r="L2505">
        <v>0</v>
      </c>
      <c r="M2505" s="1" t="e">
        <f>VLOOKUP(Tabla18[[#This Row],[COD]],Circuitos[],2,0)</f>
        <v>#N/A</v>
      </c>
    </row>
    <row r="2506" spans="1:13">
      <c r="A2506" s="9" t="str">
        <f>Tabla18[[#This Row],[DIA]]&amp;"-"&amp;Tabla18[[#This Row],[NUM]]</f>
        <v>45920-77</v>
      </c>
      <c r="B2506">
        <v>45920</v>
      </c>
      <c r="C2506" t="s">
        <v>36</v>
      </c>
      <c r="D2506" t="s">
        <v>252</v>
      </c>
      <c r="E2506" t="s">
        <v>272</v>
      </c>
      <c r="F2506">
        <v>77</v>
      </c>
      <c r="G2506">
        <v>0.4861111111111111</v>
      </c>
      <c r="H2506">
        <v>0.55902777777777779</v>
      </c>
      <c r="I2506">
        <v>14</v>
      </c>
      <c r="J2506">
        <v>0</v>
      </c>
      <c r="K2506">
        <v>14</v>
      </c>
      <c r="L2506">
        <v>0</v>
      </c>
      <c r="M2506" s="1" t="e">
        <f>VLOOKUP(Tabla18[[#This Row],[COD]],Circuitos[],2,0)</f>
        <v>#N/A</v>
      </c>
    </row>
    <row r="2507" spans="1:13">
      <c r="A2507" s="9" t="str">
        <f>Tabla18[[#This Row],[DIA]]&amp;"-"&amp;Tabla18[[#This Row],[NUM]]</f>
        <v>45920-837</v>
      </c>
      <c r="B2507">
        <v>45920</v>
      </c>
      <c r="C2507" t="s">
        <v>410</v>
      </c>
      <c r="D2507" t="s">
        <v>139</v>
      </c>
      <c r="E2507" t="s">
        <v>400</v>
      </c>
      <c r="F2507">
        <v>837</v>
      </c>
      <c r="G2507">
        <v>0.99930555555555556</v>
      </c>
      <c r="H2507">
        <v>0.22916666666666666</v>
      </c>
      <c r="I2507">
        <v>27</v>
      </c>
      <c r="J2507">
        <v>6</v>
      </c>
      <c r="K2507">
        <v>21</v>
      </c>
      <c r="L2507">
        <v>22.222222222222221</v>
      </c>
      <c r="M2507" s="1" t="e">
        <f>VLOOKUP(Tabla18[[#This Row],[COD]],Circuitos[],2,0)</f>
        <v>#N/A</v>
      </c>
    </row>
    <row r="2508" spans="1:13">
      <c r="A2508" s="9" t="str">
        <f>Tabla18[[#This Row],[DIA]]&amp;"-"&amp;Tabla18[[#This Row],[NUM]]</f>
        <v>45920-6001</v>
      </c>
      <c r="B2508">
        <v>45920</v>
      </c>
      <c r="C2508" t="s">
        <v>173</v>
      </c>
      <c r="D2508" t="s">
        <v>13</v>
      </c>
      <c r="E2508" t="s">
        <v>174</v>
      </c>
      <c r="F2508">
        <v>6001</v>
      </c>
      <c r="G2508">
        <v>0.37847222222222221</v>
      </c>
      <c r="H2508">
        <v>0.55902777777777779</v>
      </c>
      <c r="I2508">
        <v>20</v>
      </c>
      <c r="J2508">
        <v>0</v>
      </c>
      <c r="K2508">
        <v>20</v>
      </c>
      <c r="L2508">
        <v>0</v>
      </c>
      <c r="M2508" s="1" t="e">
        <f>VLOOKUP(Tabla18[[#This Row],[COD]],Circuitos[],2,0)</f>
        <v>#N/A</v>
      </c>
    </row>
    <row r="2509" spans="1:13">
      <c r="A2509" s="9" t="str">
        <f>Tabla18[[#This Row],[DIA]]&amp;"-"&amp;Tabla18[[#This Row],[NUM]]</f>
        <v>45920-78</v>
      </c>
      <c r="B2509">
        <v>45920</v>
      </c>
      <c r="C2509" t="s">
        <v>252</v>
      </c>
      <c r="D2509" t="s">
        <v>36</v>
      </c>
      <c r="E2509" t="s">
        <v>272</v>
      </c>
      <c r="F2509">
        <v>78</v>
      </c>
      <c r="G2509">
        <v>0.89236111111111116</v>
      </c>
      <c r="H2509">
        <v>0.96875</v>
      </c>
      <c r="I2509">
        <v>15</v>
      </c>
      <c r="J2509">
        <v>0</v>
      </c>
      <c r="K2509">
        <v>15</v>
      </c>
      <c r="L2509">
        <v>0</v>
      </c>
      <c r="M2509" s="1" t="e">
        <f>VLOOKUP(Tabla18[[#This Row],[COD]],Circuitos[],2,0)</f>
        <v>#N/A</v>
      </c>
    </row>
    <row r="2510" spans="1:13">
      <c r="A2510" s="9" t="str">
        <f>Tabla18[[#This Row],[DIA]]&amp;"-"&amp;Tabla18[[#This Row],[NUM]]</f>
        <v>45920-1751</v>
      </c>
      <c r="B2510">
        <v>45920</v>
      </c>
      <c r="C2510" t="s">
        <v>252</v>
      </c>
      <c r="D2510" t="s">
        <v>232</v>
      </c>
      <c r="E2510" t="s">
        <v>272</v>
      </c>
      <c r="F2510">
        <v>1751</v>
      </c>
      <c r="G2510">
        <v>0.60416666666666663</v>
      </c>
      <c r="H2510">
        <v>0.65625</v>
      </c>
      <c r="I2510">
        <v>14</v>
      </c>
      <c r="J2510">
        <v>0</v>
      </c>
      <c r="K2510">
        <v>14</v>
      </c>
      <c r="L2510">
        <v>0</v>
      </c>
      <c r="M2510" s="1" t="e">
        <f>VLOOKUP(Tabla18[[#This Row],[COD]],Circuitos[],2,0)</f>
        <v>#N/A</v>
      </c>
    </row>
    <row r="2511" spans="1:13">
      <c r="A2511" s="9" t="str">
        <f>Tabla18[[#This Row],[DIA]]&amp;"-"&amp;Tabla18[[#This Row],[NUM]]</f>
        <v>45920-1733</v>
      </c>
      <c r="B2511">
        <v>45920</v>
      </c>
      <c r="C2511" t="s">
        <v>252</v>
      </c>
      <c r="D2511" t="s">
        <v>232</v>
      </c>
      <c r="E2511" t="s">
        <v>272</v>
      </c>
      <c r="F2511">
        <v>1733</v>
      </c>
      <c r="G2511">
        <v>0.71875</v>
      </c>
      <c r="H2511">
        <v>0.77083333333333337</v>
      </c>
      <c r="I2511">
        <v>30</v>
      </c>
      <c r="J2511">
        <v>6</v>
      </c>
      <c r="K2511">
        <v>24</v>
      </c>
      <c r="L2511">
        <v>20</v>
      </c>
      <c r="M2511" s="1" t="e">
        <f>VLOOKUP(Tabla18[[#This Row],[COD]],Circuitos[],2,0)</f>
        <v>#N/A</v>
      </c>
    </row>
    <row r="2512" spans="1:13">
      <c r="A2512" s="9" t="str">
        <f>Tabla18[[#This Row],[DIA]]&amp;"-"&amp;Tabla18[[#This Row],[NUM]]</f>
        <v>45920-64</v>
      </c>
      <c r="B2512">
        <v>45920</v>
      </c>
      <c r="C2512" t="s">
        <v>252</v>
      </c>
      <c r="D2512" t="s">
        <v>13</v>
      </c>
      <c r="E2512" t="s">
        <v>272</v>
      </c>
      <c r="F2512">
        <v>64</v>
      </c>
      <c r="G2512">
        <v>0.89236111111111116</v>
      </c>
      <c r="H2512">
        <v>0.99930555555555556</v>
      </c>
      <c r="I2512">
        <v>18</v>
      </c>
      <c r="J2512">
        <v>6</v>
      </c>
      <c r="K2512">
        <v>12</v>
      </c>
      <c r="L2512">
        <v>33.333333333333336</v>
      </c>
      <c r="M2512" s="1" t="e">
        <f>VLOOKUP(Tabla18[[#This Row],[COD]],Circuitos[],2,0)</f>
        <v>#N/A</v>
      </c>
    </row>
    <row r="2513" spans="1:13">
      <c r="A2513" s="9" t="str">
        <f>Tabla18[[#This Row],[DIA]]&amp;"-"&amp;Tabla18[[#This Row],[NUM]]</f>
        <v>45920-1355</v>
      </c>
      <c r="B2513">
        <v>45920</v>
      </c>
      <c r="C2513" t="s">
        <v>13</v>
      </c>
      <c r="D2513" t="s">
        <v>392</v>
      </c>
      <c r="E2513" t="s">
        <v>250</v>
      </c>
      <c r="F2513">
        <v>1355</v>
      </c>
      <c r="G2513">
        <v>0.46527777777777779</v>
      </c>
      <c r="H2513">
        <v>0.50347222222222221</v>
      </c>
      <c r="I2513">
        <v>30</v>
      </c>
      <c r="J2513">
        <v>2</v>
      </c>
      <c r="K2513">
        <v>28</v>
      </c>
      <c r="L2513">
        <v>6.666666666666667</v>
      </c>
      <c r="M2513" s="1" t="e">
        <f>VLOOKUP(Tabla18[[#This Row],[COD]],Circuitos[],2,0)</f>
        <v>#N/A</v>
      </c>
    </row>
    <row r="2514" spans="1:13">
      <c r="A2514" s="9" t="str">
        <f>Tabla18[[#This Row],[DIA]]&amp;"-"&amp;Tabla18[[#This Row],[NUM]]</f>
        <v>45920-150</v>
      </c>
      <c r="B2514">
        <v>45920</v>
      </c>
      <c r="C2514" t="s">
        <v>13</v>
      </c>
      <c r="D2514" t="s">
        <v>139</v>
      </c>
      <c r="E2514" t="s">
        <v>400</v>
      </c>
      <c r="F2514">
        <v>150</v>
      </c>
      <c r="G2514">
        <v>0.68055555555555558</v>
      </c>
      <c r="H2514">
        <v>3.472222222222222E-3</v>
      </c>
      <c r="I2514">
        <v>19</v>
      </c>
      <c r="J2514">
        <v>6</v>
      </c>
      <c r="K2514">
        <v>13</v>
      </c>
      <c r="L2514">
        <v>31.578947368421051</v>
      </c>
      <c r="M2514" s="1" t="e">
        <f>VLOOKUP(Tabla18[[#This Row],[COD]],Circuitos[],2,0)</f>
        <v>#N/A</v>
      </c>
    </row>
    <row r="2515" spans="1:13">
      <c r="A2515" s="9" t="str">
        <f>Tabla18[[#This Row],[DIA]]&amp;"-"&amp;Tabla18[[#This Row],[NUM]]</f>
        <v>45920-61</v>
      </c>
      <c r="B2515">
        <v>45920</v>
      </c>
      <c r="C2515" t="s">
        <v>13</v>
      </c>
      <c r="D2515" t="s">
        <v>252</v>
      </c>
      <c r="E2515" t="s">
        <v>272</v>
      </c>
      <c r="F2515">
        <v>61</v>
      </c>
      <c r="G2515">
        <v>0.4826388888888889</v>
      </c>
      <c r="H2515">
        <v>0.58680555555555558</v>
      </c>
      <c r="I2515">
        <v>30</v>
      </c>
      <c r="J2515">
        <v>6</v>
      </c>
      <c r="K2515">
        <v>24</v>
      </c>
      <c r="L2515">
        <v>20</v>
      </c>
      <c r="M2515" s="1" t="e">
        <f>VLOOKUP(Tabla18[[#This Row],[COD]],Circuitos[],2,0)</f>
        <v>#N/A</v>
      </c>
    </row>
    <row r="2516" spans="1:13">
      <c r="A2516" s="9" t="str">
        <f>Tabla18[[#This Row],[DIA]]&amp;"-"&amp;Tabla18[[#This Row],[NUM]]</f>
        <v>45920-6002</v>
      </c>
      <c r="B2516">
        <v>45920</v>
      </c>
      <c r="C2516" t="s">
        <v>13</v>
      </c>
      <c r="D2516" t="s">
        <v>183</v>
      </c>
      <c r="E2516" t="s">
        <v>174</v>
      </c>
      <c r="F2516">
        <v>6002</v>
      </c>
      <c r="G2516">
        <v>0.60069444444444442</v>
      </c>
      <c r="H2516">
        <v>0.85069444444444442</v>
      </c>
      <c r="I2516">
        <v>20</v>
      </c>
      <c r="J2516">
        <v>0</v>
      </c>
      <c r="K2516">
        <v>20</v>
      </c>
      <c r="L2516">
        <v>0</v>
      </c>
      <c r="M2516" s="1" t="str">
        <f>VLOOKUP(Tabla18[[#This Row],[COD]],Circuitos[],2,0)</f>
        <v>Programas de Egipto</v>
      </c>
    </row>
    <row r="2517" spans="1:13">
      <c r="A2517" s="9" t="str">
        <f>Tabla18[[#This Row],[DIA]]&amp;"-"&amp;Tabla18[[#This Row],[NUM]]</f>
        <v>45920-1794</v>
      </c>
      <c r="B2517">
        <v>45920</v>
      </c>
      <c r="C2517" t="s">
        <v>261</v>
      </c>
      <c r="D2517" t="s">
        <v>252</v>
      </c>
      <c r="E2517" t="s">
        <v>272</v>
      </c>
      <c r="F2517">
        <v>1794</v>
      </c>
      <c r="G2517">
        <v>0.79166666666666663</v>
      </c>
      <c r="H2517">
        <v>0.84375</v>
      </c>
      <c r="I2517">
        <v>18</v>
      </c>
      <c r="J2517">
        <v>6</v>
      </c>
      <c r="K2517">
        <v>12</v>
      </c>
      <c r="L2517">
        <v>33.333333333333336</v>
      </c>
      <c r="M2517" s="1" t="e">
        <f>VLOOKUP(Tabla18[[#This Row],[COD]],Circuitos[],2,0)</f>
        <v>#N/A</v>
      </c>
    </row>
    <row r="2518" spans="1:13">
      <c r="A2518" s="9" t="str">
        <f>Tabla18[[#This Row],[DIA]]&amp;"-"&amp;Tabla18[[#This Row],[NUM]]</f>
        <v>45920-1794</v>
      </c>
      <c r="B2518">
        <v>45920</v>
      </c>
      <c r="C2518" t="s">
        <v>261</v>
      </c>
      <c r="D2518" t="s">
        <v>252</v>
      </c>
      <c r="E2518" t="s">
        <v>272</v>
      </c>
      <c r="F2518">
        <v>1794</v>
      </c>
      <c r="G2518">
        <v>0.79513888888888884</v>
      </c>
      <c r="H2518">
        <v>0.84722222222222221</v>
      </c>
      <c r="I2518">
        <v>15</v>
      </c>
      <c r="J2518">
        <v>0</v>
      </c>
      <c r="K2518">
        <v>15</v>
      </c>
      <c r="L2518">
        <v>0</v>
      </c>
      <c r="M2518" s="1" t="e">
        <f>VLOOKUP(Tabla18[[#This Row],[COD]],Circuitos[],2,0)</f>
        <v>#N/A</v>
      </c>
    </row>
    <row r="2519" spans="1:13">
      <c r="A2519" s="9" t="str">
        <f>Tabla18[[#This Row],[DIA]]&amp;"-"&amp;Tabla18[[#This Row],[NUM]]</f>
        <v>45920-1852</v>
      </c>
      <c r="B2519">
        <v>45920</v>
      </c>
      <c r="C2519" t="s">
        <v>241</v>
      </c>
      <c r="D2519" t="s">
        <v>13</v>
      </c>
      <c r="E2519" t="s">
        <v>250</v>
      </c>
      <c r="F2519">
        <v>1852</v>
      </c>
      <c r="G2519">
        <v>0.54861111111111116</v>
      </c>
      <c r="H2519">
        <v>0.67361111111111116</v>
      </c>
      <c r="I2519">
        <v>30</v>
      </c>
      <c r="J2519">
        <v>16</v>
      </c>
      <c r="K2519">
        <v>14</v>
      </c>
      <c r="L2519">
        <v>53.333333333333336</v>
      </c>
      <c r="M2519" s="1" t="e">
        <f>VLOOKUP(Tabla18[[#This Row],[COD]],Circuitos[],2,0)</f>
        <v>#N/A</v>
      </c>
    </row>
    <row r="2520" spans="1:13">
      <c r="A2520" s="9" t="str">
        <f>Tabla18[[#This Row],[DIA]]&amp;"-"&amp;Tabla18[[#This Row],[NUM]]</f>
        <v>45921-1304</v>
      </c>
      <c r="B2520">
        <v>45921</v>
      </c>
      <c r="C2520" t="s">
        <v>33</v>
      </c>
      <c r="D2520" t="s">
        <v>147</v>
      </c>
      <c r="E2520" t="s">
        <v>181</v>
      </c>
      <c r="F2520">
        <v>1304</v>
      </c>
      <c r="G2520">
        <v>0.5</v>
      </c>
      <c r="H2520">
        <v>0.72569444444444442</v>
      </c>
      <c r="I2520">
        <v>12</v>
      </c>
      <c r="J2520">
        <v>2</v>
      </c>
      <c r="K2520">
        <v>10</v>
      </c>
      <c r="L2520">
        <v>16.666666666666668</v>
      </c>
      <c r="M2520" s="1" t="e">
        <f>VLOOKUP(Tabla18[[#This Row],[COD]],Circuitos[],2,0)</f>
        <v>#N/A</v>
      </c>
    </row>
    <row r="2521" spans="1:13">
      <c r="A2521" s="9" t="str">
        <f>Tabla18[[#This Row],[DIA]]&amp;"-"&amp;Tabla18[[#This Row],[NUM]]</f>
        <v>45921-107</v>
      </c>
      <c r="B2521">
        <v>45921</v>
      </c>
      <c r="C2521" t="s">
        <v>354</v>
      </c>
      <c r="D2521" t="s">
        <v>36</v>
      </c>
      <c r="E2521" t="s">
        <v>355</v>
      </c>
      <c r="F2521">
        <v>107</v>
      </c>
      <c r="G2521">
        <v>0.48958333333333331</v>
      </c>
      <c r="H2521">
        <v>0.64930555555555558</v>
      </c>
      <c r="I2521">
        <v>12</v>
      </c>
      <c r="J2521">
        <v>0</v>
      </c>
      <c r="K2521">
        <v>12</v>
      </c>
      <c r="L2521">
        <v>0</v>
      </c>
      <c r="M2521" s="1" t="e">
        <f>VLOOKUP(Tabla18[[#This Row],[COD]],Circuitos[],2,0)</f>
        <v>#N/A</v>
      </c>
    </row>
    <row r="2522" spans="1:13">
      <c r="A2522" s="9" t="str">
        <f>Tabla18[[#This Row],[DIA]]&amp;"-"&amp;Tabla18[[#This Row],[NUM]]</f>
        <v>45921-109</v>
      </c>
      <c r="B2522">
        <v>45921</v>
      </c>
      <c r="C2522" t="s">
        <v>354</v>
      </c>
      <c r="D2522" t="s">
        <v>13</v>
      </c>
      <c r="E2522" t="s">
        <v>355</v>
      </c>
      <c r="F2522">
        <v>109</v>
      </c>
      <c r="G2522">
        <v>0.44444444444444442</v>
      </c>
      <c r="H2522">
        <v>0.64236111111111116</v>
      </c>
      <c r="I2522">
        <v>30</v>
      </c>
      <c r="J2522">
        <v>6</v>
      </c>
      <c r="K2522">
        <v>24</v>
      </c>
      <c r="L2522">
        <v>20</v>
      </c>
      <c r="M2522" s="1" t="e">
        <f>VLOOKUP(Tabla18[[#This Row],[COD]],Circuitos[],2,0)</f>
        <v>#N/A</v>
      </c>
    </row>
    <row r="2523" spans="1:13">
      <c r="A2523" s="9" t="str">
        <f>Tabla18[[#This Row],[DIA]]&amp;"-"&amp;Tabla18[[#This Row],[NUM]]</f>
        <v>45921-108</v>
      </c>
      <c r="B2523">
        <v>45921</v>
      </c>
      <c r="C2523" t="s">
        <v>36</v>
      </c>
      <c r="D2523" t="s">
        <v>354</v>
      </c>
      <c r="E2523" t="s">
        <v>355</v>
      </c>
      <c r="F2523">
        <v>108</v>
      </c>
      <c r="G2523">
        <v>0.69097222222222221</v>
      </c>
      <c r="H2523">
        <v>0.91666666666666663</v>
      </c>
      <c r="I2523">
        <v>12</v>
      </c>
      <c r="J2523">
        <v>0</v>
      </c>
      <c r="K2523">
        <v>12</v>
      </c>
      <c r="L2523">
        <v>0</v>
      </c>
      <c r="M2523" s="1" t="e">
        <f>VLOOKUP(Tabla18[[#This Row],[COD]],Circuitos[],2,0)</f>
        <v>#N/A</v>
      </c>
    </row>
    <row r="2524" spans="1:13">
      <c r="A2524" s="9" t="str">
        <f>Tabla18[[#This Row],[DIA]]&amp;"-"&amp;Tabla18[[#This Row],[NUM]]</f>
        <v>45921-3704</v>
      </c>
      <c r="B2524">
        <v>45921</v>
      </c>
      <c r="C2524" t="s">
        <v>36</v>
      </c>
      <c r="D2524" t="s">
        <v>201</v>
      </c>
      <c r="E2524" t="s">
        <v>202</v>
      </c>
      <c r="F2524">
        <v>3704</v>
      </c>
      <c r="G2524">
        <v>0.63194444444444442</v>
      </c>
      <c r="H2524">
        <v>0.71875</v>
      </c>
      <c r="I2524">
        <v>12</v>
      </c>
      <c r="J2524">
        <v>0</v>
      </c>
      <c r="K2524">
        <v>12</v>
      </c>
      <c r="L2524">
        <v>0</v>
      </c>
      <c r="M2524" s="1" t="e">
        <f>VLOOKUP(Tabla18[[#This Row],[COD]],Circuitos[],2,0)</f>
        <v>#N/A</v>
      </c>
    </row>
    <row r="2525" spans="1:13">
      <c r="A2525" s="9" t="str">
        <f>Tabla18[[#This Row],[DIA]]&amp;"-"&amp;Tabla18[[#This Row],[NUM]]</f>
        <v>45921-1854</v>
      </c>
      <c r="B2525">
        <v>45921</v>
      </c>
      <c r="C2525" t="s">
        <v>36</v>
      </c>
      <c r="D2525" t="s">
        <v>147</v>
      </c>
      <c r="E2525" t="s">
        <v>181</v>
      </c>
      <c r="F2525">
        <v>1854</v>
      </c>
      <c r="G2525">
        <v>0.49652777777777779</v>
      </c>
      <c r="H2525">
        <v>0.6875</v>
      </c>
      <c r="I2525">
        <v>16</v>
      </c>
      <c r="J2525">
        <v>0</v>
      </c>
      <c r="K2525">
        <v>16</v>
      </c>
      <c r="L2525">
        <v>0</v>
      </c>
      <c r="M2525" s="1" t="e">
        <f>VLOOKUP(Tabla18[[#This Row],[COD]],Circuitos[],2,0)</f>
        <v>#N/A</v>
      </c>
    </row>
    <row r="2526" spans="1:13">
      <c r="A2526" s="9" t="str">
        <f>Tabla18[[#This Row],[DIA]]&amp;"-"&amp;Tabla18[[#This Row],[NUM]]</f>
        <v>45921-684</v>
      </c>
      <c r="B2526">
        <v>45921</v>
      </c>
      <c r="C2526" t="s">
        <v>36</v>
      </c>
      <c r="D2526" t="s">
        <v>291</v>
      </c>
      <c r="E2526" t="s">
        <v>292</v>
      </c>
      <c r="F2526">
        <v>684</v>
      </c>
      <c r="G2526">
        <v>0.60069444444444442</v>
      </c>
      <c r="H2526">
        <v>0.79166666666666663</v>
      </c>
      <c r="I2526">
        <v>12</v>
      </c>
      <c r="J2526">
        <v>0</v>
      </c>
      <c r="K2526">
        <v>12</v>
      </c>
      <c r="L2526">
        <v>0</v>
      </c>
      <c r="M2526" s="1" t="e">
        <f>VLOOKUP(Tabla18[[#This Row],[COD]],Circuitos[],2,0)</f>
        <v>#N/A</v>
      </c>
    </row>
    <row r="2527" spans="1:13">
      <c r="A2527" s="9" t="str">
        <f>Tabla18[[#This Row],[DIA]]&amp;"-"&amp;Tabla18[[#This Row],[NUM]]</f>
        <v>45921-438</v>
      </c>
      <c r="B2527">
        <v>45921</v>
      </c>
      <c r="C2527" t="s">
        <v>36</v>
      </c>
      <c r="D2527" t="s">
        <v>394</v>
      </c>
      <c r="E2527" t="s">
        <v>395</v>
      </c>
      <c r="F2527">
        <v>438</v>
      </c>
      <c r="G2527">
        <v>0.55902777777777779</v>
      </c>
      <c r="H2527">
        <v>0.68402777777777779</v>
      </c>
      <c r="I2527">
        <v>12</v>
      </c>
      <c r="J2527">
        <v>0</v>
      </c>
      <c r="K2527">
        <v>12</v>
      </c>
      <c r="L2527">
        <v>0</v>
      </c>
      <c r="M2527" s="1" t="e">
        <f>VLOOKUP(Tabla18[[#This Row],[COD]],Circuitos[],2,0)</f>
        <v>#N/A</v>
      </c>
    </row>
    <row r="2528" spans="1:13">
      <c r="A2528" s="9" t="str">
        <f>Tabla18[[#This Row],[DIA]]&amp;"-"&amp;Tabla18[[#This Row],[NUM]]</f>
        <v>45921-1318</v>
      </c>
      <c r="B2528">
        <v>45921</v>
      </c>
      <c r="C2528" t="s">
        <v>37</v>
      </c>
      <c r="D2528" t="s">
        <v>147</v>
      </c>
      <c r="E2528" t="s">
        <v>181</v>
      </c>
      <c r="F2528">
        <v>1318</v>
      </c>
      <c r="G2528">
        <v>0.76736111111111116</v>
      </c>
      <c r="H2528">
        <v>0.97916666666666663</v>
      </c>
      <c r="I2528">
        <v>16</v>
      </c>
      <c r="J2528">
        <v>5</v>
      </c>
      <c r="K2528">
        <v>11</v>
      </c>
      <c r="L2528">
        <v>31.25</v>
      </c>
      <c r="M2528" s="1" t="e">
        <f>VLOOKUP(Tabla18[[#This Row],[COD]],Circuitos[],2,0)</f>
        <v>#N/A</v>
      </c>
    </row>
    <row r="2529" spans="1:13">
      <c r="A2529" s="9" t="str">
        <f>Tabla18[[#This Row],[DIA]]&amp;"-"&amp;Tabla18[[#This Row],[NUM]]</f>
        <v>45921-5117</v>
      </c>
      <c r="B2529">
        <v>45921</v>
      </c>
      <c r="C2529" t="s">
        <v>51</v>
      </c>
      <c r="D2529" t="s">
        <v>234</v>
      </c>
      <c r="E2529" t="s">
        <v>549</v>
      </c>
      <c r="F2529">
        <v>5117</v>
      </c>
      <c r="G2529">
        <v>0.625</v>
      </c>
      <c r="H2529">
        <v>0.73611111111111116</v>
      </c>
      <c r="I2529">
        <v>189</v>
      </c>
      <c r="J2529">
        <v>139</v>
      </c>
      <c r="K2529">
        <v>50</v>
      </c>
      <c r="L2529">
        <v>73.544973544973544</v>
      </c>
      <c r="M2529" s="1" t="str">
        <f>VLOOKUP(Tabla18[[#This Row],[COD]],Circuitos[],2,0)</f>
        <v>Puglia y Costa Amalfitana I</v>
      </c>
    </row>
    <row r="2530" spans="1:13">
      <c r="A2530" s="9" t="str">
        <f>Tabla18[[#This Row],[DIA]]&amp;"-"&amp;Tabla18[[#This Row],[NUM]]</f>
        <v>45921-872</v>
      </c>
      <c r="B2530">
        <v>45921</v>
      </c>
      <c r="C2530" t="s">
        <v>223</v>
      </c>
      <c r="D2530" t="s">
        <v>13</v>
      </c>
      <c r="E2530" t="s">
        <v>250</v>
      </c>
      <c r="F2530">
        <v>872</v>
      </c>
      <c r="G2530">
        <v>0.64930555555555558</v>
      </c>
      <c r="H2530">
        <v>0.78819444444444442</v>
      </c>
      <c r="I2530">
        <v>45</v>
      </c>
      <c r="J2530">
        <v>23</v>
      </c>
      <c r="K2530">
        <v>22</v>
      </c>
      <c r="L2530">
        <v>51.111111111111114</v>
      </c>
      <c r="M2530" s="1" t="e">
        <f>VLOOKUP(Tabla18[[#This Row],[COD]],Circuitos[],2,0)</f>
        <v>#N/A</v>
      </c>
    </row>
    <row r="2531" spans="1:13">
      <c r="A2531" s="9" t="str">
        <f>Tabla18[[#This Row],[DIA]]&amp;"-"&amp;Tabla18[[#This Row],[NUM]]</f>
        <v>45921-696</v>
      </c>
      <c r="B2531">
        <v>45921</v>
      </c>
      <c r="C2531" t="s">
        <v>232</v>
      </c>
      <c r="D2531" t="s">
        <v>13</v>
      </c>
      <c r="E2531" t="s">
        <v>250</v>
      </c>
      <c r="F2531">
        <v>696</v>
      </c>
      <c r="G2531">
        <v>0.74652777777777779</v>
      </c>
      <c r="H2531">
        <v>0.87847222222222221</v>
      </c>
      <c r="I2531">
        <v>40</v>
      </c>
      <c r="J2531">
        <v>0</v>
      </c>
      <c r="K2531">
        <v>40</v>
      </c>
      <c r="L2531">
        <v>0</v>
      </c>
      <c r="M2531" s="1" t="e">
        <f>VLOOKUP(Tabla18[[#This Row],[COD]],Circuitos[],2,0)</f>
        <v>#N/A</v>
      </c>
    </row>
    <row r="2532" spans="1:13">
      <c r="A2532" s="9" t="str">
        <f>Tabla18[[#This Row],[DIA]]&amp;"-"&amp;Tabla18[[#This Row],[NUM]]</f>
        <v>45921-149</v>
      </c>
      <c r="B2532">
        <v>45921</v>
      </c>
      <c r="C2532" t="s">
        <v>139</v>
      </c>
      <c r="D2532" t="s">
        <v>13</v>
      </c>
      <c r="E2532" t="s">
        <v>400</v>
      </c>
      <c r="F2532">
        <v>149</v>
      </c>
      <c r="G2532">
        <v>0.3298611111111111</v>
      </c>
      <c r="H2532">
        <v>0.60069444444444442</v>
      </c>
      <c r="I2532">
        <v>27</v>
      </c>
      <c r="J2532">
        <v>6</v>
      </c>
      <c r="K2532">
        <v>21</v>
      </c>
      <c r="L2532">
        <v>22.222222222222221</v>
      </c>
      <c r="M2532" s="1" t="e">
        <f>VLOOKUP(Tabla18[[#This Row],[COD]],Circuitos[],2,0)</f>
        <v>#N/A</v>
      </c>
    </row>
    <row r="2533" spans="1:13">
      <c r="A2533" s="9" t="str">
        <f>Tabla18[[#This Row],[DIA]]&amp;"-"&amp;Tabla18[[#This Row],[NUM]]</f>
        <v>45921-1335</v>
      </c>
      <c r="B2533">
        <v>45921</v>
      </c>
      <c r="C2533" t="s">
        <v>139</v>
      </c>
      <c r="D2533" t="s">
        <v>553</v>
      </c>
      <c r="E2533" t="s">
        <v>400</v>
      </c>
      <c r="F2533">
        <v>1335</v>
      </c>
      <c r="G2533">
        <v>6.5972222222222224E-2</v>
      </c>
      <c r="H2533">
        <v>0.28819444444444442</v>
      </c>
      <c r="I2533">
        <v>19</v>
      </c>
      <c r="J2533">
        <v>6</v>
      </c>
      <c r="K2533">
        <v>13</v>
      </c>
      <c r="L2533">
        <v>31.578947368421051</v>
      </c>
      <c r="M2533" s="1" t="str">
        <f>VLOOKUP(Tabla18[[#This Row],[COD]],Circuitos[],2,0)</f>
        <v>Lo Mejor de Kenya</v>
      </c>
    </row>
    <row r="2534" spans="1:13">
      <c r="A2534" s="9" t="str">
        <f>Tabla18[[#This Row],[DIA]]&amp;"-"&amp;Tabla18[[#This Row],[NUM]]</f>
        <v>45921-76</v>
      </c>
      <c r="B2534">
        <v>45921</v>
      </c>
      <c r="C2534" t="s">
        <v>252</v>
      </c>
      <c r="D2534" t="s">
        <v>36</v>
      </c>
      <c r="E2534" t="s">
        <v>272</v>
      </c>
      <c r="F2534">
        <v>76</v>
      </c>
      <c r="G2534">
        <v>0.58680555555555558</v>
      </c>
      <c r="H2534">
        <v>0.66319444444444442</v>
      </c>
      <c r="I2534">
        <v>12</v>
      </c>
      <c r="J2534">
        <v>0</v>
      </c>
      <c r="K2534">
        <v>12</v>
      </c>
      <c r="L2534">
        <v>0</v>
      </c>
      <c r="M2534" s="1" t="e">
        <f>VLOOKUP(Tabla18[[#This Row],[COD]],Circuitos[],2,0)</f>
        <v>#N/A</v>
      </c>
    </row>
    <row r="2535" spans="1:13">
      <c r="A2535" s="9" t="str">
        <f>Tabla18[[#This Row],[DIA]]&amp;"-"&amp;Tabla18[[#This Row],[NUM]]</f>
        <v>45921-60</v>
      </c>
      <c r="B2535">
        <v>45921</v>
      </c>
      <c r="C2535" t="s">
        <v>252</v>
      </c>
      <c r="D2535" t="s">
        <v>13</v>
      </c>
      <c r="E2535" t="s">
        <v>272</v>
      </c>
      <c r="F2535">
        <v>60</v>
      </c>
      <c r="G2535">
        <v>0.60763888888888884</v>
      </c>
      <c r="H2535">
        <v>0.71527777777777779</v>
      </c>
      <c r="I2535">
        <v>26</v>
      </c>
      <c r="J2535">
        <v>0</v>
      </c>
      <c r="K2535">
        <v>26</v>
      </c>
      <c r="L2535">
        <v>0</v>
      </c>
      <c r="M2535" s="1" t="e">
        <f>VLOOKUP(Tabla18[[#This Row],[COD]],Circuitos[],2,0)</f>
        <v>#N/A</v>
      </c>
    </row>
    <row r="2536" spans="1:13">
      <c r="A2536" s="9" t="str">
        <f>Tabla18[[#This Row],[DIA]]&amp;"-"&amp;Tabla18[[#This Row],[NUM]]</f>
        <v>45921-1332</v>
      </c>
      <c r="B2536">
        <v>45921</v>
      </c>
      <c r="C2536" t="s">
        <v>192</v>
      </c>
      <c r="D2536" t="s">
        <v>13</v>
      </c>
      <c r="E2536" t="s">
        <v>250</v>
      </c>
      <c r="F2536">
        <v>1332</v>
      </c>
      <c r="G2536">
        <v>0.27083333333333331</v>
      </c>
      <c r="H2536">
        <v>0.3888888888888889</v>
      </c>
      <c r="I2536">
        <v>50</v>
      </c>
      <c r="J2536">
        <v>0</v>
      </c>
      <c r="K2536">
        <v>50</v>
      </c>
      <c r="L2536">
        <v>0</v>
      </c>
      <c r="M2536" s="1" t="e">
        <f>VLOOKUP(Tabla18[[#This Row],[COD]],Circuitos[],2,0)</f>
        <v>#N/A</v>
      </c>
    </row>
    <row r="2537" spans="1:13">
      <c r="A2537" s="9" t="str">
        <f>Tabla18[[#This Row],[DIA]]&amp;"-"&amp;Tabla18[[#This Row],[NUM]]</f>
        <v>45921-1305</v>
      </c>
      <c r="B2537">
        <v>45921</v>
      </c>
      <c r="C2537" t="s">
        <v>147</v>
      </c>
      <c r="D2537" t="s">
        <v>33</v>
      </c>
      <c r="E2537" t="s">
        <v>181</v>
      </c>
      <c r="F2537">
        <v>1305</v>
      </c>
      <c r="G2537">
        <v>0.55208333333333337</v>
      </c>
      <c r="H2537">
        <v>0.70833333333333337</v>
      </c>
      <c r="I2537">
        <v>12</v>
      </c>
      <c r="J2537">
        <v>9</v>
      </c>
      <c r="K2537">
        <v>3</v>
      </c>
      <c r="L2537">
        <v>75</v>
      </c>
      <c r="M2537" s="1" t="e">
        <f>VLOOKUP(Tabla18[[#This Row],[COD]],Circuitos[],2,0)</f>
        <v>#N/A</v>
      </c>
    </row>
    <row r="2538" spans="1:13">
      <c r="A2538" s="9" t="str">
        <f>Tabla18[[#This Row],[DIA]]&amp;"-"&amp;Tabla18[[#This Row],[NUM]]</f>
        <v>45921-2020</v>
      </c>
      <c r="B2538">
        <v>45921</v>
      </c>
      <c r="C2538" t="s">
        <v>147</v>
      </c>
      <c r="D2538" t="s">
        <v>180</v>
      </c>
      <c r="E2538" t="s">
        <v>181</v>
      </c>
      <c r="F2538">
        <v>2020</v>
      </c>
      <c r="G2538">
        <v>0.76736111111111116</v>
      </c>
      <c r="H2538">
        <v>0.82986111111111116</v>
      </c>
      <c r="I2538">
        <v>68</v>
      </c>
      <c r="J2538">
        <v>20</v>
      </c>
      <c r="K2538">
        <v>48</v>
      </c>
      <c r="L2538">
        <v>29.411764705882351</v>
      </c>
      <c r="M2538" s="1" t="e">
        <f>VLOOKUP(Tabla18[[#This Row],[COD]],Circuitos[],2,0)</f>
        <v>#N/A</v>
      </c>
    </row>
    <row r="2539" spans="1:13">
      <c r="A2539" s="9" t="str">
        <f>Tabla18[[#This Row],[DIA]]&amp;"-"&amp;Tabla18[[#This Row],[NUM]]</f>
        <v>45921-2022</v>
      </c>
      <c r="B2539">
        <v>45921</v>
      </c>
      <c r="C2539" t="s">
        <v>147</v>
      </c>
      <c r="D2539" t="s">
        <v>180</v>
      </c>
      <c r="E2539" t="s">
        <v>181</v>
      </c>
      <c r="F2539">
        <v>2022</v>
      </c>
      <c r="G2539">
        <v>0.83680555555555558</v>
      </c>
      <c r="H2539">
        <v>0.90277777777777779</v>
      </c>
      <c r="I2539">
        <v>12</v>
      </c>
      <c r="J2539">
        <v>2</v>
      </c>
      <c r="K2539">
        <v>10</v>
      </c>
      <c r="L2539">
        <v>16.666666666666668</v>
      </c>
      <c r="M2539" s="1" t="e">
        <f>VLOOKUP(Tabla18[[#This Row],[COD]],Circuitos[],2,0)</f>
        <v>#N/A</v>
      </c>
    </row>
    <row r="2540" spans="1:13">
      <c r="A2540" s="9" t="str">
        <f>Tabla18[[#This Row],[DIA]]&amp;"-"&amp;Tabla18[[#This Row],[NUM]]</f>
        <v>45921-1855</v>
      </c>
      <c r="B2540">
        <v>45921</v>
      </c>
      <c r="C2540" t="s">
        <v>147</v>
      </c>
      <c r="D2540" t="s">
        <v>36</v>
      </c>
      <c r="E2540" t="s">
        <v>181</v>
      </c>
      <c r="F2540">
        <v>1855</v>
      </c>
      <c r="G2540">
        <v>0.59722222222222221</v>
      </c>
      <c r="H2540">
        <v>0.71180555555555558</v>
      </c>
      <c r="I2540">
        <v>16</v>
      </c>
      <c r="J2540">
        <v>5</v>
      </c>
      <c r="K2540">
        <v>11</v>
      </c>
      <c r="L2540">
        <v>31.25</v>
      </c>
      <c r="M2540" s="1" t="e">
        <f>VLOOKUP(Tabla18[[#This Row],[COD]],Circuitos[],2,0)</f>
        <v>#N/A</v>
      </c>
    </row>
    <row r="2541" spans="1:13">
      <c r="A2541" s="9" t="str">
        <f>Tabla18[[#This Row],[DIA]]&amp;"-"&amp;Tabla18[[#This Row],[NUM]]</f>
        <v>45921-1317</v>
      </c>
      <c r="B2541">
        <v>45921</v>
      </c>
      <c r="C2541" t="s">
        <v>147</v>
      </c>
      <c r="D2541" t="s">
        <v>37</v>
      </c>
      <c r="E2541" t="s">
        <v>181</v>
      </c>
      <c r="F2541">
        <v>1317</v>
      </c>
      <c r="G2541">
        <v>0.58680555555555558</v>
      </c>
      <c r="H2541">
        <v>0.72569444444444442</v>
      </c>
      <c r="I2541">
        <v>16</v>
      </c>
      <c r="J2541">
        <v>4</v>
      </c>
      <c r="K2541">
        <v>12</v>
      </c>
      <c r="L2541">
        <v>25</v>
      </c>
      <c r="M2541" s="1" t="e">
        <f>VLOOKUP(Tabla18[[#This Row],[COD]],Circuitos[],2,0)</f>
        <v>#N/A</v>
      </c>
    </row>
    <row r="2542" spans="1:13">
      <c r="A2542" s="9" t="str">
        <f>Tabla18[[#This Row],[DIA]]&amp;"-"&amp;Tabla18[[#This Row],[NUM]]</f>
        <v>45921-1859</v>
      </c>
      <c r="B2542">
        <v>45921</v>
      </c>
      <c r="C2542" t="s">
        <v>147</v>
      </c>
      <c r="D2542" t="s">
        <v>13</v>
      </c>
      <c r="E2542" t="s">
        <v>181</v>
      </c>
      <c r="F2542">
        <v>1859</v>
      </c>
      <c r="G2542">
        <v>0.55208333333333337</v>
      </c>
      <c r="H2542">
        <v>0.70138888888888884</v>
      </c>
      <c r="I2542">
        <v>40</v>
      </c>
      <c r="J2542">
        <v>18</v>
      </c>
      <c r="K2542">
        <v>22</v>
      </c>
      <c r="L2542">
        <v>45</v>
      </c>
      <c r="M2542" s="1" t="e">
        <f>VLOOKUP(Tabla18[[#This Row],[COD]],Circuitos[],2,0)</f>
        <v>#N/A</v>
      </c>
    </row>
    <row r="2543" spans="1:13">
      <c r="A2543" s="9" t="str">
        <f>Tabla18[[#This Row],[DIA]]&amp;"-"&amp;Tabla18[[#This Row],[NUM]]</f>
        <v>45921-1313</v>
      </c>
      <c r="B2543">
        <v>45921</v>
      </c>
      <c r="C2543" t="s">
        <v>147</v>
      </c>
      <c r="D2543" t="s">
        <v>22</v>
      </c>
      <c r="E2543" t="s">
        <v>181</v>
      </c>
      <c r="F2543">
        <v>1313</v>
      </c>
      <c r="G2543">
        <v>0.59375</v>
      </c>
      <c r="H2543">
        <v>0.72569444444444442</v>
      </c>
      <c r="I2543">
        <v>12</v>
      </c>
      <c r="J2543">
        <v>8</v>
      </c>
      <c r="K2543">
        <v>4</v>
      </c>
      <c r="L2543">
        <v>66.666666666666671</v>
      </c>
      <c r="M2543" s="1" t="e">
        <f>VLOOKUP(Tabla18[[#This Row],[COD]],Circuitos[],2,0)</f>
        <v>#N/A</v>
      </c>
    </row>
    <row r="2544" spans="1:13">
      <c r="A2544" s="9" t="str">
        <f>Tabla18[[#This Row],[DIA]]&amp;"-"&amp;Tabla18[[#This Row],[NUM]]</f>
        <v>45921-110</v>
      </c>
      <c r="B2544">
        <v>45921</v>
      </c>
      <c r="C2544" t="s">
        <v>13</v>
      </c>
      <c r="D2544" t="s">
        <v>354</v>
      </c>
      <c r="E2544" t="s">
        <v>355</v>
      </c>
      <c r="F2544">
        <v>110</v>
      </c>
      <c r="G2544">
        <v>0.69097222222222221</v>
      </c>
      <c r="H2544">
        <v>0.94791666666666663</v>
      </c>
      <c r="I2544">
        <v>30</v>
      </c>
      <c r="J2544">
        <v>0</v>
      </c>
      <c r="K2544">
        <v>30</v>
      </c>
      <c r="L2544">
        <v>0</v>
      </c>
      <c r="M2544" s="1" t="e">
        <f>VLOOKUP(Tabla18[[#This Row],[COD]],Circuitos[],2,0)</f>
        <v>#N/A</v>
      </c>
    </row>
    <row r="2545" spans="1:13">
      <c r="A2545" s="9" t="str">
        <f>Tabla18[[#This Row],[DIA]]&amp;"-"&amp;Tabla18[[#This Row],[NUM]]</f>
        <v>45921-871</v>
      </c>
      <c r="B2545">
        <v>45921</v>
      </c>
      <c r="C2545" t="s">
        <v>13</v>
      </c>
      <c r="D2545" t="s">
        <v>223</v>
      </c>
      <c r="E2545" t="s">
        <v>250</v>
      </c>
      <c r="F2545">
        <v>871</v>
      </c>
      <c r="G2545">
        <v>0.48958333333333331</v>
      </c>
      <c r="H2545">
        <v>0.62152777777777779</v>
      </c>
      <c r="I2545">
        <v>45</v>
      </c>
      <c r="J2545">
        <v>37</v>
      </c>
      <c r="K2545">
        <v>8</v>
      </c>
      <c r="L2545">
        <v>82.222222222222229</v>
      </c>
      <c r="M2545" s="1" t="e">
        <f>VLOOKUP(Tabla18[[#This Row],[COD]],Circuitos[],2,0)</f>
        <v>#N/A</v>
      </c>
    </row>
    <row r="2546" spans="1:13">
      <c r="A2546" s="9" t="str">
        <f>Tabla18[[#This Row],[DIA]]&amp;"-"&amp;Tabla18[[#This Row],[NUM]]</f>
        <v>45921-695</v>
      </c>
      <c r="B2546">
        <v>45921</v>
      </c>
      <c r="C2546" t="s">
        <v>13</v>
      </c>
      <c r="D2546" t="s">
        <v>232</v>
      </c>
      <c r="E2546" t="s">
        <v>250</v>
      </c>
      <c r="F2546">
        <v>695</v>
      </c>
      <c r="G2546">
        <v>0.60763888888888884</v>
      </c>
      <c r="H2546">
        <v>0.71875</v>
      </c>
      <c r="I2546">
        <v>40</v>
      </c>
      <c r="J2546">
        <v>0</v>
      </c>
      <c r="K2546">
        <v>40</v>
      </c>
      <c r="L2546">
        <v>0</v>
      </c>
      <c r="M2546" s="1" t="e">
        <f>VLOOKUP(Tabla18[[#This Row],[COD]],Circuitos[],2,0)</f>
        <v>#N/A</v>
      </c>
    </row>
    <row r="2547" spans="1:13">
      <c r="A2547" s="9" t="str">
        <f>Tabla18[[#This Row],[DIA]]&amp;"-"&amp;Tabla18[[#This Row],[NUM]]</f>
        <v>45921-1858</v>
      </c>
      <c r="B2547">
        <v>45921</v>
      </c>
      <c r="C2547" t="s">
        <v>13</v>
      </c>
      <c r="D2547" t="s">
        <v>147</v>
      </c>
      <c r="E2547" t="s">
        <v>181</v>
      </c>
      <c r="F2547">
        <v>1858</v>
      </c>
      <c r="G2547">
        <v>0.49652777777777779</v>
      </c>
      <c r="H2547">
        <v>0.71527777777777779</v>
      </c>
      <c r="I2547">
        <v>40</v>
      </c>
      <c r="J2547">
        <v>16</v>
      </c>
      <c r="K2547">
        <v>24</v>
      </c>
      <c r="L2547">
        <v>40</v>
      </c>
      <c r="M2547" s="1" t="e">
        <f>VLOOKUP(Tabla18[[#This Row],[COD]],Circuitos[],2,0)</f>
        <v>#N/A</v>
      </c>
    </row>
    <row r="2548" spans="1:13">
      <c r="A2548" s="9" t="str">
        <f>Tabla18[[#This Row],[DIA]]&amp;"-"&amp;Tabla18[[#This Row],[NUM]]</f>
        <v>45921-5113</v>
      </c>
      <c r="B2548">
        <v>45921</v>
      </c>
      <c r="C2548" t="s">
        <v>13</v>
      </c>
      <c r="D2548" t="s">
        <v>424</v>
      </c>
      <c r="E2548" t="s">
        <v>549</v>
      </c>
      <c r="F2548">
        <v>5113</v>
      </c>
      <c r="G2548">
        <v>0.33333333333333331</v>
      </c>
      <c r="H2548">
        <v>0.40972222222222221</v>
      </c>
      <c r="I2548">
        <v>189</v>
      </c>
      <c r="J2548">
        <v>24</v>
      </c>
      <c r="K2548">
        <v>165</v>
      </c>
      <c r="L2548">
        <v>12.698412698412698</v>
      </c>
      <c r="M2548" s="1" t="str">
        <f>VLOOKUP(Tabla18[[#This Row],[COD]],Circuitos[],2,0)</f>
        <v>Alsacia, Selva Negra y el Rin / Bellezas de Suiza</v>
      </c>
    </row>
    <row r="2549" spans="1:13">
      <c r="A2549" s="9" t="str">
        <f>Tabla18[[#This Row],[DIA]]&amp;"-"&amp;Tabla18[[#This Row],[NUM]]</f>
        <v>45921-1835</v>
      </c>
      <c r="B2549">
        <v>45921</v>
      </c>
      <c r="C2549" t="s">
        <v>13</v>
      </c>
      <c r="D2549" t="s">
        <v>234</v>
      </c>
      <c r="E2549" t="s">
        <v>250</v>
      </c>
      <c r="F2549">
        <v>1835</v>
      </c>
      <c r="G2549">
        <v>0.8125</v>
      </c>
      <c r="H2549">
        <v>0.92013888888888884</v>
      </c>
      <c r="I2549">
        <v>40</v>
      </c>
      <c r="J2549">
        <v>0</v>
      </c>
      <c r="K2549">
        <v>40</v>
      </c>
      <c r="L2549">
        <v>0</v>
      </c>
      <c r="M2549" s="1" t="e">
        <f>VLOOKUP(Tabla18[[#This Row],[COD]],Circuitos[],2,0)</f>
        <v>#N/A</v>
      </c>
    </row>
    <row r="2550" spans="1:13">
      <c r="A2550" s="9" t="str">
        <f>Tabla18[[#This Row],[DIA]]&amp;"-"&amp;Tabla18[[#This Row],[NUM]]</f>
        <v>45921-416</v>
      </c>
      <c r="B2550">
        <v>45921</v>
      </c>
      <c r="C2550" t="s">
        <v>13</v>
      </c>
      <c r="D2550" t="s">
        <v>358</v>
      </c>
      <c r="E2550" t="s">
        <v>528</v>
      </c>
      <c r="F2550">
        <v>416</v>
      </c>
      <c r="G2550">
        <v>0.51736111111111116</v>
      </c>
      <c r="H2550">
        <v>0.71875</v>
      </c>
      <c r="I2550">
        <v>36</v>
      </c>
      <c r="J2550">
        <v>0</v>
      </c>
      <c r="K2550">
        <v>36</v>
      </c>
      <c r="L2550">
        <v>0</v>
      </c>
      <c r="M2550" s="1" t="e">
        <f>VLOOKUP(Tabla18[[#This Row],[COD]],Circuitos[],2,0)</f>
        <v>#N/A</v>
      </c>
    </row>
    <row r="2551" spans="1:13">
      <c r="A2551" s="9" t="str">
        <f>Tabla18[[#This Row],[DIA]]&amp;"-"&amp;Tabla18[[#This Row],[NUM]]</f>
        <v>45921-787</v>
      </c>
      <c r="B2551">
        <v>45921</v>
      </c>
      <c r="C2551" t="s">
        <v>13</v>
      </c>
      <c r="D2551" t="s">
        <v>358</v>
      </c>
      <c r="E2551" t="s">
        <v>278</v>
      </c>
      <c r="F2551">
        <v>787</v>
      </c>
      <c r="G2551">
        <v>0.60069444444444442</v>
      </c>
      <c r="H2551">
        <v>0.80555555555555558</v>
      </c>
      <c r="I2551">
        <v>45</v>
      </c>
      <c r="J2551">
        <v>2</v>
      </c>
      <c r="K2551">
        <v>43</v>
      </c>
      <c r="L2551">
        <v>4.4444444444444446</v>
      </c>
      <c r="M2551" s="1" t="str">
        <f>VLOOKUP(Tabla18[[#This Row],[COD]],Circuitos[],2,0)</f>
        <v>Rumania, Transilvania, Cárpatos y Bucovina</v>
      </c>
    </row>
    <row r="2552" spans="1:13">
      <c r="A2552" s="9" t="str">
        <f>Tabla18[[#This Row],[DIA]]&amp;"-"&amp;Tabla18[[#This Row],[NUM]]</f>
        <v>45921-809</v>
      </c>
      <c r="B2552">
        <v>45921</v>
      </c>
      <c r="C2552" t="s">
        <v>13</v>
      </c>
      <c r="D2552" t="s">
        <v>236</v>
      </c>
      <c r="E2552" t="s">
        <v>250</v>
      </c>
      <c r="F2552">
        <v>809</v>
      </c>
      <c r="G2552">
        <v>0.49652777777777779</v>
      </c>
      <c r="H2552">
        <v>0.61805555555555558</v>
      </c>
      <c r="I2552">
        <v>45</v>
      </c>
      <c r="J2552">
        <v>0</v>
      </c>
      <c r="K2552">
        <v>45</v>
      </c>
      <c r="L2552">
        <v>0</v>
      </c>
      <c r="M2552" s="1" t="e">
        <f>VLOOKUP(Tabla18[[#This Row],[COD]],Circuitos[],2,0)</f>
        <v>#N/A</v>
      </c>
    </row>
    <row r="2553" spans="1:13">
      <c r="A2553" s="9" t="str">
        <f>Tabla18[[#This Row],[DIA]]&amp;"-"&amp;Tabla18[[#This Row],[NUM]]</f>
        <v>45921-686</v>
      </c>
      <c r="B2553">
        <v>45921</v>
      </c>
      <c r="C2553" t="s">
        <v>13</v>
      </c>
      <c r="D2553" t="s">
        <v>291</v>
      </c>
      <c r="E2553" t="s">
        <v>292</v>
      </c>
      <c r="F2553">
        <v>686</v>
      </c>
      <c r="G2553">
        <v>0.70833333333333337</v>
      </c>
      <c r="H2553">
        <v>0.92013888888888884</v>
      </c>
      <c r="I2553">
        <v>26</v>
      </c>
      <c r="J2553">
        <v>2</v>
      </c>
      <c r="K2553">
        <v>24</v>
      </c>
      <c r="L2553">
        <v>7.6923076923076925</v>
      </c>
      <c r="M2553" s="1" t="e">
        <f>VLOOKUP(Tabla18[[#This Row],[COD]],Circuitos[],2,0)</f>
        <v>#N/A</v>
      </c>
    </row>
    <row r="2554" spans="1:13">
      <c r="A2554" s="9" t="str">
        <f>Tabla18[[#This Row],[DIA]]&amp;"-"&amp;Tabla18[[#This Row],[NUM]]</f>
        <v>45921-775</v>
      </c>
      <c r="B2554">
        <v>45921</v>
      </c>
      <c r="C2554" t="s">
        <v>13</v>
      </c>
      <c r="D2554" t="s">
        <v>375</v>
      </c>
      <c r="E2554" t="s">
        <v>278</v>
      </c>
      <c r="F2554">
        <v>775</v>
      </c>
      <c r="G2554">
        <v>0.29166666666666669</v>
      </c>
      <c r="H2554">
        <v>0.40277777777777779</v>
      </c>
      <c r="I2554">
        <v>45</v>
      </c>
      <c r="J2554">
        <v>0</v>
      </c>
      <c r="K2554">
        <v>45</v>
      </c>
      <c r="L2554">
        <v>0</v>
      </c>
      <c r="M2554" s="1" t="str">
        <f>VLOOKUP(Tabla18[[#This Row],[COD]],Circuitos[],2,0)</f>
        <v>Croacia Fascinante "A"</v>
      </c>
    </row>
    <row r="2555" spans="1:13">
      <c r="A2555" s="9" t="str">
        <f>Tabla18[[#This Row],[DIA]]&amp;"-"&amp;Tabla18[[#This Row],[NUM]]</f>
        <v>45921-472</v>
      </c>
      <c r="B2555">
        <v>45921</v>
      </c>
      <c r="C2555" t="s">
        <v>13</v>
      </c>
      <c r="D2555" t="s">
        <v>294</v>
      </c>
      <c r="E2555" t="s">
        <v>295</v>
      </c>
      <c r="F2555">
        <v>472</v>
      </c>
      <c r="G2555">
        <v>0.4236111111111111</v>
      </c>
      <c r="H2555">
        <v>0.61111111111111116</v>
      </c>
      <c r="I2555">
        <v>40</v>
      </c>
      <c r="J2555">
        <v>9</v>
      </c>
      <c r="K2555">
        <v>31</v>
      </c>
      <c r="L2555">
        <v>22.5</v>
      </c>
      <c r="M2555" s="1" t="e">
        <f>VLOOKUP(Tabla18[[#This Row],[COD]],Circuitos[],2,0)</f>
        <v>#N/A</v>
      </c>
    </row>
    <row r="2556" spans="1:13">
      <c r="A2556" s="9" t="str">
        <f>Tabla18[[#This Row],[DIA]]&amp;"-"&amp;Tabla18[[#This Row],[NUM]]</f>
        <v>45921-897</v>
      </c>
      <c r="B2556">
        <v>45921</v>
      </c>
      <c r="C2556" t="s">
        <v>13</v>
      </c>
      <c r="D2556" t="s">
        <v>350</v>
      </c>
      <c r="E2556" t="s">
        <v>278</v>
      </c>
      <c r="F2556">
        <v>897</v>
      </c>
      <c r="G2556">
        <v>0.84375</v>
      </c>
      <c r="H2556">
        <v>0.24652777777777779</v>
      </c>
      <c r="I2556">
        <v>80</v>
      </c>
      <c r="J2556">
        <v>35</v>
      </c>
      <c r="K2556">
        <v>45</v>
      </c>
      <c r="L2556">
        <v>43.75</v>
      </c>
      <c r="M2556" s="1" t="str">
        <f>VLOOKUP(Tabla18[[#This Row],[COD]],Circuitos[],2,0)</f>
        <v>Uzbekistan, Ruta de la Seda II</v>
      </c>
    </row>
    <row r="2557" spans="1:13">
      <c r="A2557" s="9" t="str">
        <f>Tabla18[[#This Row],[DIA]]&amp;"-"&amp;Tabla18[[#This Row],[NUM]]</f>
        <v>45921-434</v>
      </c>
      <c r="B2557">
        <v>45921</v>
      </c>
      <c r="C2557" t="s">
        <v>13</v>
      </c>
      <c r="D2557" t="s">
        <v>394</v>
      </c>
      <c r="E2557" t="s">
        <v>395</v>
      </c>
      <c r="F2557">
        <v>434</v>
      </c>
      <c r="G2557">
        <v>0.64583333333333337</v>
      </c>
      <c r="H2557">
        <v>0.79513888888888884</v>
      </c>
      <c r="I2557">
        <v>81</v>
      </c>
      <c r="J2557">
        <v>10</v>
      </c>
      <c r="K2557">
        <v>71</v>
      </c>
      <c r="L2557">
        <v>12.345679012345679</v>
      </c>
      <c r="M2557" s="1" t="e">
        <f>VLOOKUP(Tabla18[[#This Row],[COD]],Circuitos[],2,0)</f>
        <v>#N/A</v>
      </c>
    </row>
    <row r="2558" spans="1:13">
      <c r="A2558" s="9" t="str">
        <f>Tabla18[[#This Row],[DIA]]&amp;"-"&amp;Tabla18[[#This Row],[NUM]]</f>
        <v>45921-5114</v>
      </c>
      <c r="B2558">
        <v>45921</v>
      </c>
      <c r="C2558" t="s">
        <v>424</v>
      </c>
      <c r="D2558" t="s">
        <v>13</v>
      </c>
      <c r="E2558" t="s">
        <v>549</v>
      </c>
      <c r="F2558">
        <v>5114</v>
      </c>
      <c r="G2558">
        <v>0.44444444444444442</v>
      </c>
      <c r="H2558">
        <v>0.51388888888888884</v>
      </c>
      <c r="I2558">
        <v>189</v>
      </c>
      <c r="J2558">
        <v>31</v>
      </c>
      <c r="K2558">
        <v>158</v>
      </c>
      <c r="L2558">
        <v>16.402116402116402</v>
      </c>
      <c r="M2558" s="1" t="e">
        <f>VLOOKUP(Tabla18[[#This Row],[COD]],Circuitos[],2,0)</f>
        <v>#N/A</v>
      </c>
    </row>
    <row r="2559" spans="1:13">
      <c r="A2559" s="9" t="str">
        <f>Tabla18[[#This Row],[DIA]]&amp;"-"&amp;Tabla18[[#This Row],[NUM]]</f>
        <v>45921-1806</v>
      </c>
      <c r="B2559">
        <v>45921</v>
      </c>
      <c r="C2559" t="s">
        <v>196</v>
      </c>
      <c r="D2559" t="s">
        <v>13</v>
      </c>
      <c r="E2559" t="s">
        <v>193</v>
      </c>
      <c r="F2559">
        <v>1806</v>
      </c>
      <c r="G2559">
        <v>0.80902777777777779</v>
      </c>
      <c r="H2559">
        <v>0.92013888888888884</v>
      </c>
      <c r="I2559">
        <v>20</v>
      </c>
      <c r="J2559">
        <v>0</v>
      </c>
      <c r="K2559">
        <v>20</v>
      </c>
      <c r="L2559">
        <v>0</v>
      </c>
      <c r="M2559" s="1" t="e">
        <f>VLOOKUP(Tabla18[[#This Row],[COD]],Circuitos[],2,0)</f>
        <v>#N/A</v>
      </c>
    </row>
    <row r="2560" spans="1:13">
      <c r="A2560" s="9" t="str">
        <f>Tabla18[[#This Row],[DIA]]&amp;"-"&amp;Tabla18[[#This Row],[NUM]]</f>
        <v>45921-1832</v>
      </c>
      <c r="B2560">
        <v>45921</v>
      </c>
      <c r="C2560" t="s">
        <v>234</v>
      </c>
      <c r="D2560" t="s">
        <v>13</v>
      </c>
      <c r="E2560" t="s">
        <v>250</v>
      </c>
      <c r="F2560">
        <v>1832</v>
      </c>
      <c r="G2560">
        <v>0.61111111111111116</v>
      </c>
      <c r="H2560">
        <v>0.72916666666666663</v>
      </c>
      <c r="I2560">
        <v>40</v>
      </c>
      <c r="J2560">
        <v>0</v>
      </c>
      <c r="K2560">
        <v>40</v>
      </c>
      <c r="L2560">
        <v>0</v>
      </c>
      <c r="M2560" s="1" t="e">
        <f>VLOOKUP(Tabla18[[#This Row],[COD]],Circuitos[],2,0)</f>
        <v>#N/A</v>
      </c>
    </row>
    <row r="2561" spans="1:13">
      <c r="A2561" s="9" t="str">
        <f>Tabla18[[#This Row],[DIA]]&amp;"-"&amp;Tabla18[[#This Row],[NUM]]</f>
        <v>45921-5118</v>
      </c>
      <c r="B2561">
        <v>45921</v>
      </c>
      <c r="C2561" t="s">
        <v>234</v>
      </c>
      <c r="D2561" t="s">
        <v>57</v>
      </c>
      <c r="E2561" t="s">
        <v>549</v>
      </c>
      <c r="F2561">
        <v>5118</v>
      </c>
      <c r="G2561">
        <v>0.77083333333333337</v>
      </c>
      <c r="H2561">
        <v>0.875</v>
      </c>
      <c r="I2561">
        <v>189</v>
      </c>
      <c r="J2561">
        <v>117</v>
      </c>
      <c r="K2561">
        <v>72</v>
      </c>
      <c r="L2561">
        <v>61.904761904761905</v>
      </c>
      <c r="M2561" s="1" t="e">
        <f>VLOOKUP(Tabla18[[#This Row],[COD]],Circuitos[],2,0)</f>
        <v>#N/A</v>
      </c>
    </row>
    <row r="2562" spans="1:13">
      <c r="A2562" s="9" t="str">
        <f>Tabla18[[#This Row],[DIA]]&amp;"-"&amp;Tabla18[[#This Row],[NUM]]</f>
        <v>45921-572</v>
      </c>
      <c r="B2562">
        <v>45921</v>
      </c>
      <c r="C2562" t="s">
        <v>346</v>
      </c>
      <c r="D2562" t="s">
        <v>13</v>
      </c>
      <c r="E2562" t="s">
        <v>250</v>
      </c>
      <c r="F2562">
        <v>572</v>
      </c>
      <c r="G2562">
        <v>0.53125</v>
      </c>
      <c r="H2562">
        <v>0.61805555555555558</v>
      </c>
      <c r="I2562">
        <v>30</v>
      </c>
      <c r="J2562">
        <v>0</v>
      </c>
      <c r="K2562">
        <v>30</v>
      </c>
      <c r="L2562">
        <v>0</v>
      </c>
      <c r="M2562" s="1" t="e">
        <f>VLOOKUP(Tabla18[[#This Row],[COD]],Circuitos[],2,0)</f>
        <v>#N/A</v>
      </c>
    </row>
    <row r="2563" spans="1:13">
      <c r="A2563" s="9" t="str">
        <f>Tabla18[[#This Row],[DIA]]&amp;"-"&amp;Tabla18[[#This Row],[NUM]]</f>
        <v>45921-415</v>
      </c>
      <c r="B2563">
        <v>45921</v>
      </c>
      <c r="C2563" t="s">
        <v>358</v>
      </c>
      <c r="D2563" t="s">
        <v>13</v>
      </c>
      <c r="E2563" t="s">
        <v>528</v>
      </c>
      <c r="F2563">
        <v>415</v>
      </c>
      <c r="G2563">
        <v>0.34722222222222221</v>
      </c>
      <c r="H2563">
        <v>0.47569444444444442</v>
      </c>
      <c r="I2563">
        <v>36</v>
      </c>
      <c r="J2563">
        <v>0</v>
      </c>
      <c r="K2563">
        <v>36</v>
      </c>
      <c r="L2563">
        <v>0</v>
      </c>
      <c r="M2563" s="1" t="e">
        <f>VLOOKUP(Tabla18[[#This Row],[COD]],Circuitos[],2,0)</f>
        <v>#N/A</v>
      </c>
    </row>
    <row r="2564" spans="1:13">
      <c r="A2564" s="9" t="str">
        <f>Tabla18[[#This Row],[DIA]]&amp;"-"&amp;Tabla18[[#This Row],[NUM]]</f>
        <v>45921-788</v>
      </c>
      <c r="B2564">
        <v>45921</v>
      </c>
      <c r="C2564" t="s">
        <v>358</v>
      </c>
      <c r="D2564" t="s">
        <v>24</v>
      </c>
      <c r="E2564" t="s">
        <v>278</v>
      </c>
      <c r="F2564">
        <v>788</v>
      </c>
      <c r="G2564">
        <v>0.84722222222222221</v>
      </c>
      <c r="H2564">
        <v>0.95833333333333337</v>
      </c>
      <c r="I2564">
        <v>45</v>
      </c>
      <c r="J2564">
        <v>8</v>
      </c>
      <c r="K2564">
        <v>37</v>
      </c>
      <c r="L2564">
        <v>17.777777777777779</v>
      </c>
      <c r="M2564" s="1" t="e">
        <f>VLOOKUP(Tabla18[[#This Row],[COD]],Circuitos[],2,0)</f>
        <v>#N/A</v>
      </c>
    </row>
    <row r="2565" spans="1:13">
      <c r="A2565" s="9" t="str">
        <f>Tabla18[[#This Row],[DIA]]&amp;"-"&amp;Tabla18[[#This Row],[NUM]]</f>
        <v>45921-808</v>
      </c>
      <c r="B2565">
        <v>45921</v>
      </c>
      <c r="C2565" t="s">
        <v>236</v>
      </c>
      <c r="D2565" t="s">
        <v>13</v>
      </c>
      <c r="E2565" t="s">
        <v>250</v>
      </c>
      <c r="F2565">
        <v>808</v>
      </c>
      <c r="G2565">
        <v>0.51736111111111116</v>
      </c>
      <c r="H2565">
        <v>0.64930555555555558</v>
      </c>
      <c r="I2565">
        <v>45</v>
      </c>
      <c r="J2565">
        <v>0</v>
      </c>
      <c r="K2565">
        <v>45</v>
      </c>
      <c r="L2565">
        <v>0</v>
      </c>
      <c r="M2565" s="1" t="e">
        <f>VLOOKUP(Tabla18[[#This Row],[COD]],Circuitos[],2,0)</f>
        <v>#N/A</v>
      </c>
    </row>
    <row r="2566" spans="1:13">
      <c r="A2566" s="9" t="str">
        <f>Tabla18[[#This Row],[DIA]]&amp;"-"&amp;Tabla18[[#This Row],[NUM]]</f>
        <v>45921-709</v>
      </c>
      <c r="B2566">
        <v>45921</v>
      </c>
      <c r="C2566" t="s">
        <v>153</v>
      </c>
      <c r="D2566" t="s">
        <v>13</v>
      </c>
      <c r="E2566" t="s">
        <v>498</v>
      </c>
      <c r="F2566">
        <v>709</v>
      </c>
      <c r="G2566">
        <v>3.125E-2</v>
      </c>
      <c r="H2566">
        <v>0.3611111111111111</v>
      </c>
      <c r="I2566">
        <v>27</v>
      </c>
      <c r="J2566">
        <v>26</v>
      </c>
      <c r="K2566">
        <v>1</v>
      </c>
      <c r="L2566">
        <v>96.296296296296291</v>
      </c>
      <c r="M2566" s="1" t="e">
        <f>VLOOKUP(Tabla18[[#This Row],[COD]],Circuitos[],2,0)</f>
        <v>#N/A</v>
      </c>
    </row>
    <row r="2567" spans="1:13">
      <c r="A2567" s="9" t="str">
        <f>Tabla18[[#This Row],[DIA]]&amp;"-"&amp;Tabla18[[#This Row],[NUM]]</f>
        <v>45921-317</v>
      </c>
      <c r="B2567">
        <v>45921</v>
      </c>
      <c r="C2567" t="s">
        <v>291</v>
      </c>
      <c r="D2567" t="s">
        <v>301</v>
      </c>
      <c r="E2567" t="s">
        <v>292</v>
      </c>
      <c r="F2567">
        <v>317</v>
      </c>
      <c r="G2567">
        <v>0.82986111111111116</v>
      </c>
      <c r="H2567">
        <v>0.86458333333333337</v>
      </c>
      <c r="I2567">
        <v>12</v>
      </c>
      <c r="J2567">
        <v>0</v>
      </c>
      <c r="K2567">
        <v>12</v>
      </c>
      <c r="L2567">
        <v>0</v>
      </c>
      <c r="M2567" s="1" t="e">
        <f>VLOOKUP(Tabla18[[#This Row],[COD]],Circuitos[],2,0)</f>
        <v>#N/A</v>
      </c>
    </row>
    <row r="2568" spans="1:13">
      <c r="A2568" s="9" t="str">
        <f>Tabla18[[#This Row],[DIA]]&amp;"-"&amp;Tabla18[[#This Row],[NUM]]</f>
        <v>45921-361</v>
      </c>
      <c r="B2568">
        <v>45921</v>
      </c>
      <c r="C2568" t="s">
        <v>291</v>
      </c>
      <c r="D2568" t="s">
        <v>301</v>
      </c>
      <c r="E2568" t="s">
        <v>292</v>
      </c>
      <c r="F2568">
        <v>361</v>
      </c>
      <c r="G2568">
        <v>0.96875</v>
      </c>
      <c r="H2568">
        <v>0.99930555555555556</v>
      </c>
      <c r="I2568">
        <v>26</v>
      </c>
      <c r="J2568">
        <v>2</v>
      </c>
      <c r="K2568">
        <v>24</v>
      </c>
      <c r="L2568">
        <v>7.6923076923076925</v>
      </c>
      <c r="M2568" s="1" t="e">
        <f>VLOOKUP(Tabla18[[#This Row],[COD]],Circuitos[],2,0)</f>
        <v>#N/A</v>
      </c>
    </row>
    <row r="2569" spans="1:13">
      <c r="A2569" s="9" t="str">
        <f>Tabla18[[#This Row],[DIA]]&amp;"-"&amp;Tabla18[[#This Row],[NUM]]</f>
        <v>45921-776</v>
      </c>
      <c r="B2569">
        <v>45921</v>
      </c>
      <c r="C2569" t="s">
        <v>375</v>
      </c>
      <c r="D2569" t="s">
        <v>13</v>
      </c>
      <c r="E2569" t="s">
        <v>278</v>
      </c>
      <c r="F2569">
        <v>776</v>
      </c>
      <c r="G2569">
        <v>0.4861111111111111</v>
      </c>
      <c r="H2569">
        <v>0.55902777777777779</v>
      </c>
      <c r="I2569">
        <v>45</v>
      </c>
      <c r="J2569">
        <v>0</v>
      </c>
      <c r="K2569">
        <v>45</v>
      </c>
      <c r="L2569">
        <v>0</v>
      </c>
      <c r="M2569" s="1" t="e">
        <f>VLOOKUP(Tabla18[[#This Row],[COD]],Circuitos[],2,0)</f>
        <v>#N/A</v>
      </c>
    </row>
    <row r="2570" spans="1:13">
      <c r="A2570" s="9" t="str">
        <f>Tabla18[[#This Row],[DIA]]&amp;"-"&amp;Tabla18[[#This Row],[NUM]]</f>
        <v>45921-585</v>
      </c>
      <c r="B2570">
        <v>45921</v>
      </c>
      <c r="C2570" t="s">
        <v>336</v>
      </c>
      <c r="D2570" t="s">
        <v>252</v>
      </c>
      <c r="E2570" t="s">
        <v>272</v>
      </c>
      <c r="F2570">
        <v>585</v>
      </c>
      <c r="G2570">
        <v>0.47916666666666669</v>
      </c>
      <c r="H2570">
        <v>0.53819444444444442</v>
      </c>
      <c r="I2570">
        <v>38</v>
      </c>
      <c r="J2570">
        <v>0</v>
      </c>
      <c r="K2570">
        <v>38</v>
      </c>
      <c r="L2570">
        <v>0</v>
      </c>
      <c r="M2570" s="1" t="e">
        <f>VLOOKUP(Tabla18[[#This Row],[COD]],Circuitos[],2,0)</f>
        <v>#N/A</v>
      </c>
    </row>
    <row r="2571" spans="1:13">
      <c r="A2571" s="9" t="str">
        <f>Tabla18[[#This Row],[DIA]]&amp;"-"&amp;Tabla18[[#This Row],[NUM]]</f>
        <v>45921-1302</v>
      </c>
      <c r="B2571">
        <v>45921</v>
      </c>
      <c r="C2571" t="s">
        <v>22</v>
      </c>
      <c r="D2571" t="s">
        <v>147</v>
      </c>
      <c r="E2571" t="s">
        <v>181</v>
      </c>
      <c r="F2571">
        <v>1302</v>
      </c>
      <c r="G2571">
        <v>0.4826388888888889</v>
      </c>
      <c r="H2571">
        <v>0.69097222222222221</v>
      </c>
      <c r="I2571">
        <v>12</v>
      </c>
      <c r="J2571">
        <v>4</v>
      </c>
      <c r="K2571">
        <v>8</v>
      </c>
      <c r="L2571">
        <v>33.333333333333336</v>
      </c>
      <c r="M2571" s="1" t="e">
        <f>VLOOKUP(Tabla18[[#This Row],[COD]],Circuitos[],2,0)</f>
        <v>#N/A</v>
      </c>
    </row>
    <row r="2572" spans="1:13">
      <c r="A2572" s="9" t="str">
        <f>Tabla18[[#This Row],[DIA]]&amp;"-"&amp;Tabla18[[#This Row],[NUM]]</f>
        <v>45921-437</v>
      </c>
      <c r="B2572">
        <v>45921</v>
      </c>
      <c r="C2572" t="s">
        <v>394</v>
      </c>
      <c r="D2572" t="s">
        <v>36</v>
      </c>
      <c r="E2572" t="s">
        <v>395</v>
      </c>
      <c r="F2572">
        <v>437</v>
      </c>
      <c r="G2572">
        <v>0.3888888888888889</v>
      </c>
      <c r="H2572">
        <v>0.52083333333333337</v>
      </c>
      <c r="I2572">
        <v>12</v>
      </c>
      <c r="J2572">
        <v>0</v>
      </c>
      <c r="K2572">
        <v>12</v>
      </c>
      <c r="L2572">
        <v>0</v>
      </c>
      <c r="M2572" s="1" t="e">
        <f>VLOOKUP(Tabla18[[#This Row],[COD]],Circuitos[],2,0)</f>
        <v>#N/A</v>
      </c>
    </row>
    <row r="2573" spans="1:13">
      <c r="A2573" s="9" t="str">
        <f>Tabla18[[#This Row],[DIA]]&amp;"-"&amp;Tabla18[[#This Row],[NUM]]</f>
        <v>45921-433</v>
      </c>
      <c r="B2573">
        <v>45921</v>
      </c>
      <c r="C2573" t="s">
        <v>394</v>
      </c>
      <c r="D2573" t="s">
        <v>13</v>
      </c>
      <c r="E2573" t="s">
        <v>395</v>
      </c>
      <c r="F2573">
        <v>433</v>
      </c>
      <c r="G2573">
        <v>0.44444444444444442</v>
      </c>
      <c r="H2573">
        <v>0.60763888888888884</v>
      </c>
      <c r="I2573">
        <v>35</v>
      </c>
      <c r="J2573">
        <v>0</v>
      </c>
      <c r="K2573">
        <v>35</v>
      </c>
      <c r="L2573">
        <v>0</v>
      </c>
      <c r="M2573" s="1" t="e">
        <f>VLOOKUP(Tabla18[[#This Row],[COD]],Circuitos[],2,0)</f>
        <v>#N/A</v>
      </c>
    </row>
    <row r="2574" spans="1:13">
      <c r="A2574" s="9" t="str">
        <f>Tabla18[[#This Row],[DIA]]&amp;"-"&amp;Tabla18[[#This Row],[NUM]]</f>
        <v>45921-723</v>
      </c>
      <c r="B2574">
        <v>45921</v>
      </c>
      <c r="C2574" t="s">
        <v>394</v>
      </c>
      <c r="D2574" t="s">
        <v>543</v>
      </c>
      <c r="E2574" t="s">
        <v>395</v>
      </c>
      <c r="F2574">
        <v>723</v>
      </c>
      <c r="G2574">
        <v>0.89583333333333337</v>
      </c>
      <c r="H2574">
        <v>0.13194444444444445</v>
      </c>
      <c r="I2574">
        <v>46</v>
      </c>
      <c r="J2574">
        <v>10</v>
      </c>
      <c r="K2574">
        <v>36</v>
      </c>
      <c r="L2574">
        <v>21.739130434782609</v>
      </c>
      <c r="M2574" s="1" t="e">
        <f>VLOOKUP(Tabla18[[#This Row],[COD]],Circuitos[],2,0)</f>
        <v>#N/A</v>
      </c>
    </row>
    <row r="2575" spans="1:13">
      <c r="A2575" s="9" t="str">
        <f>Tabla18[[#This Row],[DIA]]&amp;"-"&amp;Tabla18[[#This Row],[NUM]]</f>
        <v>45922-626</v>
      </c>
      <c r="B2575">
        <v>45922</v>
      </c>
      <c r="C2575" t="s">
        <v>82</v>
      </c>
      <c r="D2575" t="s">
        <v>266</v>
      </c>
      <c r="E2575" t="s">
        <v>558</v>
      </c>
      <c r="F2575">
        <v>626</v>
      </c>
      <c r="G2575">
        <v>0.62847222222222221</v>
      </c>
      <c r="H2575">
        <v>0.72222222222222221</v>
      </c>
      <c r="I2575">
        <v>40</v>
      </c>
      <c r="J2575">
        <v>2</v>
      </c>
      <c r="K2575">
        <v>38</v>
      </c>
      <c r="L2575">
        <v>5</v>
      </c>
      <c r="M2575" s="1" t="str">
        <f>VLOOKUP(Tabla18[[#This Row],[COD]],Circuitos[],2,0)</f>
        <v>Todo Eslovenia, Austria y Costa Italiana</v>
      </c>
    </row>
    <row r="2576" spans="1:13">
      <c r="A2576" s="9" t="str">
        <f>Tabla18[[#This Row],[DIA]]&amp;"-"&amp;Tabla18[[#This Row],[NUM]]</f>
        <v>45922-920</v>
      </c>
      <c r="B2576">
        <v>45922</v>
      </c>
      <c r="C2576" t="s">
        <v>185</v>
      </c>
      <c r="D2576" t="s">
        <v>13</v>
      </c>
      <c r="E2576" t="s">
        <v>186</v>
      </c>
      <c r="F2576">
        <v>920</v>
      </c>
      <c r="G2576">
        <v>0.63888888888888884</v>
      </c>
      <c r="H2576">
        <v>0.78125</v>
      </c>
      <c r="I2576">
        <v>30</v>
      </c>
      <c r="J2576">
        <v>4</v>
      </c>
      <c r="K2576">
        <v>26</v>
      </c>
      <c r="L2576">
        <v>13.333333333333334</v>
      </c>
      <c r="M2576" s="1" t="e">
        <f>VLOOKUP(Tabla18[[#This Row],[COD]],Circuitos[],2,0)</f>
        <v>#N/A</v>
      </c>
    </row>
    <row r="2577" spans="1:13">
      <c r="A2577" s="9" t="str">
        <f>Tabla18[[#This Row],[DIA]]&amp;"-"&amp;Tabla18[[#This Row],[NUM]]</f>
        <v>45922-103</v>
      </c>
      <c r="B2577">
        <v>45922</v>
      </c>
      <c r="C2577" t="s">
        <v>111</v>
      </c>
      <c r="D2577" t="s">
        <v>13</v>
      </c>
      <c r="E2577" t="s">
        <v>265</v>
      </c>
      <c r="F2577">
        <v>103</v>
      </c>
      <c r="G2577">
        <v>0.58333333333333337</v>
      </c>
      <c r="H2577">
        <v>0.82638888888888884</v>
      </c>
      <c r="I2577">
        <v>27</v>
      </c>
      <c r="J2577">
        <v>0</v>
      </c>
      <c r="K2577">
        <v>27</v>
      </c>
      <c r="L2577">
        <v>0</v>
      </c>
      <c r="M2577" s="1" t="e">
        <f>VLOOKUP(Tabla18[[#This Row],[COD]],Circuitos[],2,0)</f>
        <v>#N/A</v>
      </c>
    </row>
    <row r="2578" spans="1:13">
      <c r="A2578" s="9" t="str">
        <f>Tabla18[[#This Row],[DIA]]&amp;"-"&amp;Tabla18[[#This Row],[NUM]]</f>
        <v>45922-1336</v>
      </c>
      <c r="B2578">
        <v>45922</v>
      </c>
      <c r="C2578" t="s">
        <v>36</v>
      </c>
      <c r="D2578" t="s">
        <v>183</v>
      </c>
      <c r="E2578" t="s">
        <v>174</v>
      </c>
      <c r="F2578">
        <v>1336</v>
      </c>
      <c r="G2578">
        <v>0.58680555555555558</v>
      </c>
      <c r="H2578">
        <v>0.82291666666666663</v>
      </c>
      <c r="I2578">
        <v>10</v>
      </c>
      <c r="J2578">
        <v>0</v>
      </c>
      <c r="K2578">
        <v>10</v>
      </c>
      <c r="L2578">
        <v>0</v>
      </c>
      <c r="M2578" s="1" t="str">
        <f>VLOOKUP(Tabla18[[#This Row],[COD]],Circuitos[],2,0)</f>
        <v>Programas de Egipto</v>
      </c>
    </row>
    <row r="2579" spans="1:13">
      <c r="A2579" s="9" t="str">
        <f>Tabla18[[#This Row],[DIA]]&amp;"-"&amp;Tabla18[[#This Row],[NUM]]</f>
        <v>45922-2722</v>
      </c>
      <c r="B2579">
        <v>45922</v>
      </c>
      <c r="C2579" t="s">
        <v>37</v>
      </c>
      <c r="D2579" t="s">
        <v>183</v>
      </c>
      <c r="E2579" t="s">
        <v>561</v>
      </c>
      <c r="F2579">
        <v>2722</v>
      </c>
      <c r="G2579">
        <v>0.67013888888888884</v>
      </c>
      <c r="H2579">
        <v>0.93055555555555558</v>
      </c>
      <c r="I2579">
        <v>10</v>
      </c>
      <c r="J2579">
        <v>0</v>
      </c>
      <c r="K2579">
        <v>10</v>
      </c>
      <c r="L2579">
        <v>0</v>
      </c>
      <c r="M2579" s="1" t="str">
        <f>VLOOKUP(Tabla18[[#This Row],[COD]],Circuitos[],2,0)</f>
        <v>Programas de Egipto</v>
      </c>
    </row>
    <row r="2580" spans="1:13">
      <c r="A2580" s="9" t="str">
        <f>Tabla18[[#This Row],[DIA]]&amp;"-"&amp;Tabla18[[#This Row],[NUM]]</f>
        <v>45922-1335</v>
      </c>
      <c r="B2580">
        <v>45922</v>
      </c>
      <c r="C2580" t="s">
        <v>173</v>
      </c>
      <c r="D2580" t="s">
        <v>36</v>
      </c>
      <c r="E2580" t="s">
        <v>174</v>
      </c>
      <c r="F2580">
        <v>1335</v>
      </c>
      <c r="G2580">
        <v>0.40277777777777779</v>
      </c>
      <c r="H2580">
        <v>0.54513888888888884</v>
      </c>
      <c r="I2580">
        <v>10</v>
      </c>
      <c r="J2580">
        <v>2</v>
      </c>
      <c r="K2580">
        <v>8</v>
      </c>
      <c r="L2580">
        <v>20</v>
      </c>
      <c r="M2580" s="1" t="e">
        <f>VLOOKUP(Tabla18[[#This Row],[COD]],Circuitos[],2,0)</f>
        <v>#N/A</v>
      </c>
    </row>
    <row r="2581" spans="1:13">
      <c r="A2581" s="9" t="str">
        <f>Tabla18[[#This Row],[DIA]]&amp;"-"&amp;Tabla18[[#This Row],[NUM]]</f>
        <v>45922-2721</v>
      </c>
      <c r="B2581">
        <v>45922</v>
      </c>
      <c r="C2581" t="s">
        <v>173</v>
      </c>
      <c r="D2581" t="s">
        <v>37</v>
      </c>
      <c r="E2581" t="s">
        <v>561</v>
      </c>
      <c r="F2581">
        <v>2721</v>
      </c>
      <c r="G2581">
        <v>0.45833333333333331</v>
      </c>
      <c r="H2581">
        <v>0.62847222222222221</v>
      </c>
      <c r="I2581">
        <v>10</v>
      </c>
      <c r="J2581">
        <v>0</v>
      </c>
      <c r="K2581">
        <v>10</v>
      </c>
      <c r="L2581">
        <v>0</v>
      </c>
      <c r="M2581" s="1" t="e">
        <f>VLOOKUP(Tabla18[[#This Row],[COD]],Circuitos[],2,0)</f>
        <v>#N/A</v>
      </c>
    </row>
    <row r="2582" spans="1:13">
      <c r="A2582" s="9" t="str">
        <f>Tabla18[[#This Row],[DIA]]&amp;"-"&amp;Tabla18[[#This Row],[NUM]]</f>
        <v>45922-1014</v>
      </c>
      <c r="B2582">
        <v>45922</v>
      </c>
      <c r="C2582" t="s">
        <v>173</v>
      </c>
      <c r="D2582" t="s">
        <v>51</v>
      </c>
      <c r="E2582" t="s">
        <v>174</v>
      </c>
      <c r="F2582">
        <v>1014</v>
      </c>
      <c r="G2582">
        <v>0.39583333333333331</v>
      </c>
      <c r="H2582">
        <v>0.58333333333333337</v>
      </c>
      <c r="I2582">
        <v>88</v>
      </c>
      <c r="J2582">
        <v>58</v>
      </c>
      <c r="K2582">
        <v>30</v>
      </c>
      <c r="L2582">
        <v>65.909090909090907</v>
      </c>
      <c r="M2582" s="1" t="e">
        <f>VLOOKUP(Tabla18[[#This Row],[COD]],Circuitos[],2,0)</f>
        <v>#N/A</v>
      </c>
    </row>
    <row r="2583" spans="1:13">
      <c r="A2583" s="9" t="str">
        <f>Tabla18[[#This Row],[DIA]]&amp;"-"&amp;Tabla18[[#This Row],[NUM]]</f>
        <v>45922-1002</v>
      </c>
      <c r="B2583">
        <v>45922</v>
      </c>
      <c r="C2583" t="s">
        <v>173</v>
      </c>
      <c r="D2583" t="s">
        <v>13</v>
      </c>
      <c r="E2583" t="s">
        <v>174</v>
      </c>
      <c r="F2583">
        <v>1002</v>
      </c>
      <c r="G2583">
        <v>0.3125</v>
      </c>
      <c r="H2583">
        <v>0.4861111111111111</v>
      </c>
      <c r="I2583">
        <v>20</v>
      </c>
      <c r="J2583">
        <v>0</v>
      </c>
      <c r="K2583">
        <v>20</v>
      </c>
      <c r="L2583">
        <v>0</v>
      </c>
      <c r="M2583" s="1" t="str">
        <f>VLOOKUP(Tabla18[[#This Row],[COD]],Circuitos[],2,0)</f>
        <v>Programas de Egipto</v>
      </c>
    </row>
    <row r="2584" spans="1:13">
      <c r="A2584" s="9" t="str">
        <f>Tabla18[[#This Row],[DIA]]&amp;"-"&amp;Tabla18[[#This Row],[NUM]]</f>
        <v>45922-761</v>
      </c>
      <c r="B2584">
        <v>45922</v>
      </c>
      <c r="C2584" t="s">
        <v>552</v>
      </c>
      <c r="D2584" t="s">
        <v>147</v>
      </c>
      <c r="E2584" t="s">
        <v>181</v>
      </c>
      <c r="F2584">
        <v>761</v>
      </c>
      <c r="G2584">
        <v>8.3333333333333329E-2</v>
      </c>
      <c r="H2584">
        <v>0.23958333333333334</v>
      </c>
      <c r="I2584">
        <v>27</v>
      </c>
      <c r="J2584">
        <v>0</v>
      </c>
      <c r="K2584">
        <v>27</v>
      </c>
      <c r="L2584">
        <v>0</v>
      </c>
      <c r="M2584" s="1" t="e">
        <f>VLOOKUP(Tabla18[[#This Row],[COD]],Circuitos[],2,0)</f>
        <v>#N/A</v>
      </c>
    </row>
    <row r="2585" spans="1:13">
      <c r="A2585" s="9" t="str">
        <f>Tabla18[[#This Row],[DIA]]&amp;"-"&amp;Tabla18[[#This Row],[NUM]]</f>
        <v>45922-411</v>
      </c>
      <c r="B2585">
        <v>45922</v>
      </c>
      <c r="C2585" t="s">
        <v>520</v>
      </c>
      <c r="D2585" t="s">
        <v>111</v>
      </c>
      <c r="E2585" t="s">
        <v>265</v>
      </c>
      <c r="F2585">
        <v>411</v>
      </c>
      <c r="G2585">
        <v>0.38194444444444442</v>
      </c>
      <c r="H2585">
        <v>0.52777777777777779</v>
      </c>
      <c r="I2585">
        <v>27</v>
      </c>
      <c r="J2585">
        <v>0</v>
      </c>
      <c r="K2585">
        <v>27</v>
      </c>
      <c r="L2585">
        <v>0</v>
      </c>
      <c r="M2585" s="1" t="e">
        <f>VLOOKUP(Tabla18[[#This Row],[COD]],Circuitos[],2,0)</f>
        <v>#N/A</v>
      </c>
    </row>
    <row r="2586" spans="1:13">
      <c r="A2586" s="9" t="str">
        <f>Tabla18[[#This Row],[DIA]]&amp;"-"&amp;Tabla18[[#This Row],[NUM]]</f>
        <v>45922-2232</v>
      </c>
      <c r="B2586">
        <v>45922</v>
      </c>
      <c r="C2586" t="s">
        <v>147</v>
      </c>
      <c r="D2586" t="s">
        <v>180</v>
      </c>
      <c r="E2586" t="s">
        <v>181</v>
      </c>
      <c r="F2586">
        <v>2232</v>
      </c>
      <c r="G2586">
        <v>5.5555555555555552E-2</v>
      </c>
      <c r="H2586">
        <v>0.11805555555555555</v>
      </c>
      <c r="I2586">
        <v>16</v>
      </c>
      <c r="J2586">
        <v>5</v>
      </c>
      <c r="K2586">
        <v>11</v>
      </c>
      <c r="L2586">
        <v>31.25</v>
      </c>
      <c r="M2586" s="1" t="e">
        <f>VLOOKUP(Tabla18[[#This Row],[COD]],Circuitos[],2,0)</f>
        <v>#N/A</v>
      </c>
    </row>
    <row r="2587" spans="1:13">
      <c r="A2587" s="9" t="str">
        <f>Tabla18[[#This Row],[DIA]]&amp;"-"&amp;Tabla18[[#This Row],[NUM]]</f>
        <v>45922-1357</v>
      </c>
      <c r="B2587">
        <v>45922</v>
      </c>
      <c r="C2587" t="s">
        <v>147</v>
      </c>
      <c r="D2587" t="s">
        <v>13</v>
      </c>
      <c r="E2587" t="s">
        <v>181</v>
      </c>
      <c r="F2587">
        <v>1357</v>
      </c>
      <c r="G2587">
        <v>0.41666666666666669</v>
      </c>
      <c r="H2587">
        <v>0.56944444444444442</v>
      </c>
      <c r="I2587">
        <v>27</v>
      </c>
      <c r="J2587">
        <v>0</v>
      </c>
      <c r="K2587">
        <v>27</v>
      </c>
      <c r="L2587">
        <v>0</v>
      </c>
      <c r="M2587" s="1" t="e">
        <f>VLOOKUP(Tabla18[[#This Row],[COD]],Circuitos[],2,0)</f>
        <v>#N/A</v>
      </c>
    </row>
    <row r="2588" spans="1:13">
      <c r="A2588" s="9" t="str">
        <f>Tabla18[[#This Row],[DIA]]&amp;"-"&amp;Tabla18[[#This Row],[NUM]]</f>
        <v>45922-5116</v>
      </c>
      <c r="B2588">
        <v>45922</v>
      </c>
      <c r="C2588" t="s">
        <v>147</v>
      </c>
      <c r="D2588" t="s">
        <v>44</v>
      </c>
      <c r="E2588" t="s">
        <v>549</v>
      </c>
      <c r="F2588">
        <v>5116</v>
      </c>
      <c r="G2588">
        <v>0.55555555555555558</v>
      </c>
      <c r="H2588">
        <v>0.68402777777777779</v>
      </c>
      <c r="I2588">
        <v>189</v>
      </c>
      <c r="J2588">
        <v>189</v>
      </c>
      <c r="K2588">
        <v>0</v>
      </c>
      <c r="L2588">
        <v>100</v>
      </c>
      <c r="M2588" s="1" t="e">
        <f>VLOOKUP(Tabla18[[#This Row],[COD]],Circuitos[],2,0)</f>
        <v>#N/A</v>
      </c>
    </row>
    <row r="2589" spans="1:13">
      <c r="A2589" s="9" t="str">
        <f>Tabla18[[#This Row],[DIA]]&amp;"-"&amp;Tabla18[[#This Row],[NUM]]</f>
        <v>45922-716</v>
      </c>
      <c r="B2589">
        <v>45922</v>
      </c>
      <c r="C2589" t="s">
        <v>551</v>
      </c>
      <c r="D2589" t="s">
        <v>13</v>
      </c>
      <c r="E2589" t="s">
        <v>250</v>
      </c>
      <c r="F2589">
        <v>716</v>
      </c>
      <c r="G2589">
        <v>0.47916666666666669</v>
      </c>
      <c r="H2589">
        <v>0.62152777777777779</v>
      </c>
      <c r="I2589">
        <v>45</v>
      </c>
      <c r="J2589">
        <v>19</v>
      </c>
      <c r="K2589">
        <v>26</v>
      </c>
      <c r="L2589">
        <v>42.222222222222221</v>
      </c>
      <c r="M2589" s="1" t="e">
        <f>VLOOKUP(Tabla18[[#This Row],[COD]],Circuitos[],2,0)</f>
        <v>#N/A</v>
      </c>
    </row>
    <row r="2590" spans="1:13">
      <c r="A2590" s="9" t="str">
        <f>Tabla18[[#This Row],[DIA]]&amp;"-"&amp;Tabla18[[#This Row],[NUM]]</f>
        <v>45922-625</v>
      </c>
      <c r="B2590">
        <v>45922</v>
      </c>
      <c r="C2590" t="s">
        <v>266</v>
      </c>
      <c r="D2590" t="s">
        <v>81</v>
      </c>
      <c r="E2590" t="s">
        <v>558</v>
      </c>
      <c r="F2590">
        <v>625</v>
      </c>
      <c r="G2590">
        <v>0.41666666666666669</v>
      </c>
      <c r="H2590">
        <v>0.51736111111111116</v>
      </c>
      <c r="I2590">
        <v>40</v>
      </c>
      <c r="J2590">
        <v>5</v>
      </c>
      <c r="K2590">
        <v>35</v>
      </c>
      <c r="L2590">
        <v>12.5</v>
      </c>
      <c r="M2590" s="1" t="e">
        <f>VLOOKUP(Tabla18[[#This Row],[COD]],Circuitos[],2,0)</f>
        <v>#N/A</v>
      </c>
    </row>
    <row r="2591" spans="1:13">
      <c r="A2591" s="9" t="str">
        <f>Tabla18[[#This Row],[DIA]]&amp;"-"&amp;Tabla18[[#This Row],[NUM]]</f>
        <v>45922-921</v>
      </c>
      <c r="B2591">
        <v>45922</v>
      </c>
      <c r="C2591" t="s">
        <v>13</v>
      </c>
      <c r="D2591" t="s">
        <v>185</v>
      </c>
      <c r="E2591" t="s">
        <v>186</v>
      </c>
      <c r="F2591">
        <v>921</v>
      </c>
      <c r="G2591">
        <v>0.81597222222222221</v>
      </c>
      <c r="H2591">
        <v>2.0833333333333332E-2</v>
      </c>
      <c r="I2591">
        <v>10</v>
      </c>
      <c r="J2591">
        <v>0</v>
      </c>
      <c r="K2591">
        <v>10</v>
      </c>
      <c r="L2591">
        <v>0</v>
      </c>
      <c r="M2591" s="1" t="e">
        <f>VLOOKUP(Tabla18[[#This Row],[COD]],Circuitos[],2,0)</f>
        <v>#N/A</v>
      </c>
    </row>
    <row r="2592" spans="1:13">
      <c r="A2592" s="9" t="str">
        <f>Tabla18[[#This Row],[DIA]]&amp;"-"&amp;Tabla18[[#This Row],[NUM]]</f>
        <v>45922-921</v>
      </c>
      <c r="B2592">
        <v>45922</v>
      </c>
      <c r="C2592" t="s">
        <v>13</v>
      </c>
      <c r="D2592" t="s">
        <v>185</v>
      </c>
      <c r="E2592" t="s">
        <v>186</v>
      </c>
      <c r="F2592">
        <v>921</v>
      </c>
      <c r="G2592">
        <v>0.81597222222222221</v>
      </c>
      <c r="H2592">
        <v>2.0833333333333333E-3</v>
      </c>
      <c r="I2592">
        <v>20</v>
      </c>
      <c r="J2592">
        <v>0</v>
      </c>
      <c r="K2592">
        <v>20</v>
      </c>
      <c r="L2592">
        <v>0</v>
      </c>
      <c r="M2592" s="1" t="e">
        <f>VLOOKUP(Tabla18[[#This Row],[COD]],Circuitos[],2,0)</f>
        <v>#N/A</v>
      </c>
    </row>
    <row r="2593" spans="1:13">
      <c r="A2593" s="9" t="str">
        <f>Tabla18[[#This Row],[DIA]]&amp;"-"&amp;Tabla18[[#This Row],[NUM]]</f>
        <v>45922-1683</v>
      </c>
      <c r="B2593">
        <v>45922</v>
      </c>
      <c r="C2593" t="s">
        <v>13</v>
      </c>
      <c r="D2593" t="s">
        <v>147</v>
      </c>
      <c r="E2593" t="s">
        <v>475</v>
      </c>
      <c r="F2593">
        <v>1683</v>
      </c>
      <c r="G2593">
        <v>0.38194444444444442</v>
      </c>
      <c r="H2593">
        <v>0.57986111111111116</v>
      </c>
      <c r="I2593">
        <v>30</v>
      </c>
      <c r="J2593">
        <v>0</v>
      </c>
      <c r="K2593">
        <v>30</v>
      </c>
      <c r="L2593">
        <v>0</v>
      </c>
      <c r="M2593" s="1" t="e">
        <f>VLOOKUP(Tabla18[[#This Row],[COD]],Circuitos[],2,0)</f>
        <v>#N/A</v>
      </c>
    </row>
    <row r="2594" spans="1:13">
      <c r="A2594" s="9" t="str">
        <f>Tabla18[[#This Row],[DIA]]&amp;"-"&amp;Tabla18[[#This Row],[NUM]]</f>
        <v>45922-715</v>
      </c>
      <c r="B2594">
        <v>45922</v>
      </c>
      <c r="C2594" t="s">
        <v>13</v>
      </c>
      <c r="D2594" t="s">
        <v>551</v>
      </c>
      <c r="E2594" t="s">
        <v>250</v>
      </c>
      <c r="F2594">
        <v>715</v>
      </c>
      <c r="G2594">
        <v>0.38194444444444442</v>
      </c>
      <c r="H2594">
        <v>0.44097222222222221</v>
      </c>
      <c r="I2594">
        <v>45</v>
      </c>
      <c r="J2594">
        <v>10</v>
      </c>
      <c r="K2594">
        <v>35</v>
      </c>
      <c r="L2594">
        <v>22.222222222222221</v>
      </c>
      <c r="M2594" s="1" t="e">
        <f>VLOOKUP(Tabla18[[#This Row],[COD]],Circuitos[],2,0)</f>
        <v>#N/A</v>
      </c>
    </row>
    <row r="2595" spans="1:13">
      <c r="A2595" s="9" t="str">
        <f>Tabla18[[#This Row],[DIA]]&amp;"-"&amp;Tabla18[[#This Row],[NUM]]</f>
        <v>45922-1002</v>
      </c>
      <c r="B2595">
        <v>45922</v>
      </c>
      <c r="C2595" t="s">
        <v>13</v>
      </c>
      <c r="D2595" t="s">
        <v>183</v>
      </c>
      <c r="E2595" t="s">
        <v>174</v>
      </c>
      <c r="F2595">
        <v>1002</v>
      </c>
      <c r="G2595">
        <v>0.52777777777777779</v>
      </c>
      <c r="H2595">
        <v>0.77777777777777779</v>
      </c>
      <c r="I2595">
        <v>20</v>
      </c>
      <c r="J2595">
        <v>0</v>
      </c>
      <c r="K2595">
        <v>20</v>
      </c>
      <c r="L2595">
        <v>0</v>
      </c>
      <c r="M2595" s="1" t="str">
        <f>VLOOKUP(Tabla18[[#This Row],[COD]],Circuitos[],2,0)</f>
        <v>Programas de Egipto</v>
      </c>
    </row>
    <row r="2596" spans="1:13">
      <c r="A2596" s="9" t="str">
        <f>Tabla18[[#This Row],[DIA]]&amp;"-"&amp;Tabla18[[#This Row],[NUM]]</f>
        <v>45922-1219</v>
      </c>
      <c r="B2596">
        <v>45922</v>
      </c>
      <c r="C2596" t="s">
        <v>13</v>
      </c>
      <c r="D2596" t="s">
        <v>557</v>
      </c>
      <c r="E2596" t="s">
        <v>250</v>
      </c>
      <c r="F2596">
        <v>1219</v>
      </c>
      <c r="G2596">
        <v>0.3125</v>
      </c>
      <c r="H2596">
        <v>0.38194444444444442</v>
      </c>
      <c r="I2596">
        <v>30</v>
      </c>
      <c r="J2596">
        <v>0</v>
      </c>
      <c r="K2596">
        <v>30</v>
      </c>
      <c r="L2596">
        <v>0</v>
      </c>
      <c r="M2596" s="1" t="e">
        <f>VLOOKUP(Tabla18[[#This Row],[COD]],Circuitos[],2,0)</f>
        <v>#N/A</v>
      </c>
    </row>
    <row r="2597" spans="1:13">
      <c r="A2597" s="9" t="str">
        <f>Tabla18[[#This Row],[DIA]]&amp;"-"&amp;Tabla18[[#This Row],[NUM]]</f>
        <v>45922-586</v>
      </c>
      <c r="B2597">
        <v>45922</v>
      </c>
      <c r="C2597" t="s">
        <v>229</v>
      </c>
      <c r="D2597" t="s">
        <v>13</v>
      </c>
      <c r="E2597" t="s">
        <v>556</v>
      </c>
      <c r="F2597">
        <v>586</v>
      </c>
      <c r="G2597">
        <v>0.73611111111111116</v>
      </c>
      <c r="H2597">
        <v>0.86111111111111116</v>
      </c>
      <c r="I2597">
        <v>35</v>
      </c>
      <c r="J2597">
        <v>0</v>
      </c>
      <c r="K2597">
        <v>35</v>
      </c>
      <c r="L2597">
        <v>0</v>
      </c>
      <c r="M2597" s="1" t="e">
        <f>VLOOKUP(Tabla18[[#This Row],[COD]],Circuitos[],2,0)</f>
        <v>#N/A</v>
      </c>
    </row>
    <row r="2598" spans="1:13">
      <c r="A2598" s="9" t="str">
        <f>Tabla18[[#This Row],[DIA]]&amp;"-"&amp;Tabla18[[#This Row],[NUM]]</f>
        <v>45922-1010</v>
      </c>
      <c r="B2598">
        <v>45922</v>
      </c>
      <c r="C2598" t="s">
        <v>20</v>
      </c>
      <c r="D2598" t="s">
        <v>183</v>
      </c>
      <c r="E2598" t="s">
        <v>174</v>
      </c>
      <c r="F2598">
        <v>1010</v>
      </c>
      <c r="G2598">
        <v>0.72916666666666663</v>
      </c>
      <c r="H2598">
        <v>3.125E-2</v>
      </c>
      <c r="I2598">
        <v>88</v>
      </c>
      <c r="J2598">
        <v>69</v>
      </c>
      <c r="K2598">
        <v>19</v>
      </c>
      <c r="L2598">
        <v>78.409090909090907</v>
      </c>
      <c r="M2598" s="1" t="str">
        <f>VLOOKUP(Tabla18[[#This Row],[COD]],Circuitos[],2,0)</f>
        <v>Nefertari y Abu Simbel / Maravillas del Nilo y Abu Simbel</v>
      </c>
    </row>
    <row r="2599" spans="1:13">
      <c r="A2599" s="9" t="str">
        <f>Tabla18[[#This Row],[DIA]]&amp;"-"&amp;Tabla18[[#This Row],[NUM]]</f>
        <v>45922-898</v>
      </c>
      <c r="B2599">
        <v>45922</v>
      </c>
      <c r="C2599" t="s">
        <v>350</v>
      </c>
      <c r="D2599" t="s">
        <v>13</v>
      </c>
      <c r="E2599" t="s">
        <v>278</v>
      </c>
      <c r="F2599">
        <v>898</v>
      </c>
      <c r="G2599">
        <v>0.33333333333333331</v>
      </c>
      <c r="H2599">
        <v>0.52083333333333337</v>
      </c>
      <c r="I2599">
        <v>80</v>
      </c>
      <c r="J2599">
        <v>39</v>
      </c>
      <c r="K2599">
        <v>41</v>
      </c>
      <c r="L2599">
        <v>48.75</v>
      </c>
      <c r="M2599" s="1" t="e">
        <f>VLOOKUP(Tabla18[[#This Row],[COD]],Circuitos[],2,0)</f>
        <v>#N/A</v>
      </c>
    </row>
    <row r="2600" spans="1:13">
      <c r="A2600" s="9" t="str">
        <f>Tabla18[[#This Row],[DIA]]&amp;"-"&amp;Tabla18[[#This Row],[NUM]]</f>
        <v>45922-5115</v>
      </c>
      <c r="B2600">
        <v>45922</v>
      </c>
      <c r="C2600" t="s">
        <v>57</v>
      </c>
      <c r="D2600" t="s">
        <v>147</v>
      </c>
      <c r="E2600" t="s">
        <v>549</v>
      </c>
      <c r="F2600">
        <v>5115</v>
      </c>
      <c r="G2600">
        <v>0.33333333333333331</v>
      </c>
      <c r="H2600">
        <v>0.56944444444444442</v>
      </c>
      <c r="I2600">
        <v>189</v>
      </c>
      <c r="J2600">
        <v>174</v>
      </c>
      <c r="K2600">
        <v>15</v>
      </c>
      <c r="L2600">
        <v>92.063492063492063</v>
      </c>
      <c r="M2600" s="1" t="str">
        <f>VLOOKUP(Tabla18[[#This Row],[COD]],Circuitos[],2,0)</f>
        <v>Turquía Eterna I y II</v>
      </c>
    </row>
    <row r="2601" spans="1:13">
      <c r="A2601" s="9" t="str">
        <f>Tabla18[[#This Row],[DIA]]&amp;"-"&amp;Tabla18[[#This Row],[NUM]]</f>
        <v>45923-1304</v>
      </c>
      <c r="B2601">
        <v>45923</v>
      </c>
      <c r="C2601" t="s">
        <v>33</v>
      </c>
      <c r="D2601" t="s">
        <v>147</v>
      </c>
      <c r="E2601" t="s">
        <v>181</v>
      </c>
      <c r="F2601">
        <v>1304</v>
      </c>
      <c r="G2601">
        <v>0.5</v>
      </c>
      <c r="H2601">
        <v>0.72569444444444442</v>
      </c>
      <c r="I2601">
        <v>12</v>
      </c>
      <c r="J2601">
        <v>2</v>
      </c>
      <c r="K2601">
        <v>10</v>
      </c>
      <c r="L2601">
        <v>16.666666666666668</v>
      </c>
      <c r="M2601" s="1" t="e">
        <f>VLOOKUP(Tabla18[[#This Row],[COD]],Circuitos[],2,0)</f>
        <v>#N/A</v>
      </c>
    </row>
    <row r="2602" spans="1:13">
      <c r="A2602" s="9" t="str">
        <f>Tabla18[[#This Row],[DIA]]&amp;"-"&amp;Tabla18[[#This Row],[NUM]]</f>
        <v>45923-1854</v>
      </c>
      <c r="B2602">
        <v>45923</v>
      </c>
      <c r="C2602" t="s">
        <v>36</v>
      </c>
      <c r="D2602" t="s">
        <v>147</v>
      </c>
      <c r="E2602" t="s">
        <v>181</v>
      </c>
      <c r="F2602">
        <v>1854</v>
      </c>
      <c r="G2602">
        <v>0.5</v>
      </c>
      <c r="H2602">
        <v>0.69097222222222221</v>
      </c>
      <c r="I2602">
        <v>16</v>
      </c>
      <c r="J2602">
        <v>0</v>
      </c>
      <c r="K2602">
        <v>16</v>
      </c>
      <c r="L2602">
        <v>0</v>
      </c>
      <c r="M2602" s="1" t="e">
        <f>VLOOKUP(Tabla18[[#This Row],[COD]],Circuitos[],2,0)</f>
        <v>#N/A</v>
      </c>
    </row>
    <row r="2603" spans="1:13">
      <c r="A2603" s="9" t="str">
        <f>Tabla18[[#This Row],[DIA]]&amp;"-"&amp;Tabla18[[#This Row],[NUM]]</f>
        <v>45923-1316</v>
      </c>
      <c r="B2603">
        <v>45923</v>
      </c>
      <c r="C2603" t="s">
        <v>37</v>
      </c>
      <c r="D2603" t="s">
        <v>147</v>
      </c>
      <c r="E2603" t="s">
        <v>181</v>
      </c>
      <c r="F2603">
        <v>1316</v>
      </c>
      <c r="G2603">
        <v>0.50347222222222221</v>
      </c>
      <c r="H2603">
        <v>0.71875</v>
      </c>
      <c r="I2603">
        <v>16</v>
      </c>
      <c r="J2603">
        <v>4</v>
      </c>
      <c r="K2603">
        <v>12</v>
      </c>
      <c r="L2603">
        <v>25</v>
      </c>
      <c r="M2603" s="1" t="e">
        <f>VLOOKUP(Tabla18[[#This Row],[COD]],Circuitos[],2,0)</f>
        <v>#N/A</v>
      </c>
    </row>
    <row r="2604" spans="1:13">
      <c r="A2604" s="9" t="str">
        <f>Tabla18[[#This Row],[DIA]]&amp;"-"&amp;Tabla18[[#This Row],[NUM]]</f>
        <v>45923-938</v>
      </c>
      <c r="B2604">
        <v>45923</v>
      </c>
      <c r="C2604" t="s">
        <v>209</v>
      </c>
      <c r="D2604" t="s">
        <v>13</v>
      </c>
      <c r="E2604" t="s">
        <v>250</v>
      </c>
      <c r="F2604">
        <v>938</v>
      </c>
      <c r="G2604">
        <v>0.82638888888888884</v>
      </c>
      <c r="H2604">
        <v>0.95486111111111116</v>
      </c>
      <c r="I2604">
        <v>45</v>
      </c>
      <c r="J2604">
        <v>0</v>
      </c>
      <c r="K2604">
        <v>45</v>
      </c>
      <c r="L2604">
        <v>0</v>
      </c>
      <c r="M2604" s="1" t="e">
        <f>VLOOKUP(Tabla18[[#This Row],[COD]],Circuitos[],2,0)</f>
        <v>#N/A</v>
      </c>
    </row>
    <row r="2605" spans="1:13">
      <c r="A2605" s="9" t="str">
        <f>Tabla18[[#This Row],[DIA]]&amp;"-"&amp;Tabla18[[#This Row],[NUM]]</f>
        <v>45923-728</v>
      </c>
      <c r="B2605">
        <v>45923</v>
      </c>
      <c r="C2605" t="s">
        <v>547</v>
      </c>
      <c r="D2605" t="s">
        <v>394</v>
      </c>
      <c r="E2605" t="s">
        <v>395</v>
      </c>
      <c r="F2605">
        <v>728</v>
      </c>
      <c r="G2605">
        <v>0.18055555555555555</v>
      </c>
      <c r="H2605">
        <v>0.26041666666666669</v>
      </c>
      <c r="I2605">
        <v>46</v>
      </c>
      <c r="J2605">
        <v>4</v>
      </c>
      <c r="K2605">
        <v>42</v>
      </c>
      <c r="L2605">
        <v>8.695652173913043</v>
      </c>
      <c r="M2605" s="1" t="e">
        <f>VLOOKUP(Tabla18[[#This Row],[COD]],Circuitos[],2,0)</f>
        <v>#N/A</v>
      </c>
    </row>
    <row r="2606" spans="1:13">
      <c r="A2606" s="9" t="str">
        <f>Tabla18[[#This Row],[DIA]]&amp;"-"&amp;Tabla18[[#This Row],[NUM]]</f>
        <v>45923-76</v>
      </c>
      <c r="B2606">
        <v>45923</v>
      </c>
      <c r="C2606" t="s">
        <v>252</v>
      </c>
      <c r="D2606" t="s">
        <v>36</v>
      </c>
      <c r="E2606" t="s">
        <v>272</v>
      </c>
      <c r="F2606">
        <v>76</v>
      </c>
      <c r="G2606">
        <v>0.58680555555555558</v>
      </c>
      <c r="H2606">
        <v>0.66319444444444442</v>
      </c>
      <c r="I2606">
        <v>15</v>
      </c>
      <c r="J2606">
        <v>2</v>
      </c>
      <c r="K2606">
        <v>13</v>
      </c>
      <c r="L2606">
        <v>13.333333333333334</v>
      </c>
      <c r="M2606" s="1" t="e">
        <f>VLOOKUP(Tabla18[[#This Row],[COD]],Circuitos[],2,0)</f>
        <v>#N/A</v>
      </c>
    </row>
    <row r="2607" spans="1:13">
      <c r="A2607" s="9" t="str">
        <f>Tabla18[[#This Row],[DIA]]&amp;"-"&amp;Tabla18[[#This Row],[NUM]]</f>
        <v>45923-60</v>
      </c>
      <c r="B2607">
        <v>45923</v>
      </c>
      <c r="C2607" t="s">
        <v>252</v>
      </c>
      <c r="D2607" t="s">
        <v>13</v>
      </c>
      <c r="E2607" t="s">
        <v>272</v>
      </c>
      <c r="F2607">
        <v>60</v>
      </c>
      <c r="G2607">
        <v>0.60763888888888884</v>
      </c>
      <c r="H2607">
        <v>0.71527777777777779</v>
      </c>
      <c r="I2607">
        <v>18</v>
      </c>
      <c r="J2607">
        <v>8</v>
      </c>
      <c r="K2607">
        <v>10</v>
      </c>
      <c r="L2607">
        <v>44.444444444444443</v>
      </c>
      <c r="M2607" s="1" t="e">
        <f>VLOOKUP(Tabla18[[#This Row],[COD]],Circuitos[],2,0)</f>
        <v>#N/A</v>
      </c>
    </row>
    <row r="2608" spans="1:13">
      <c r="A2608" s="9" t="str">
        <f>Tabla18[[#This Row],[DIA]]&amp;"-"&amp;Tabla18[[#This Row],[NUM]]</f>
        <v>45923-650</v>
      </c>
      <c r="B2608">
        <v>45923</v>
      </c>
      <c r="C2608" t="s">
        <v>252</v>
      </c>
      <c r="D2608" t="s">
        <v>13</v>
      </c>
      <c r="E2608" t="s">
        <v>250</v>
      </c>
      <c r="F2608">
        <v>650</v>
      </c>
      <c r="G2608">
        <v>0.61458333333333337</v>
      </c>
      <c r="H2608">
        <v>0.72222222222222221</v>
      </c>
      <c r="I2608">
        <v>50</v>
      </c>
      <c r="J2608">
        <v>0</v>
      </c>
      <c r="K2608">
        <v>50</v>
      </c>
      <c r="L2608">
        <v>0</v>
      </c>
      <c r="M2608" s="1" t="e">
        <f>VLOOKUP(Tabla18[[#This Row],[COD]],Circuitos[],2,0)</f>
        <v>#N/A</v>
      </c>
    </row>
    <row r="2609" spans="1:13">
      <c r="A2609" s="9" t="str">
        <f>Tabla18[[#This Row],[DIA]]&amp;"-"&amp;Tabla18[[#This Row],[NUM]]</f>
        <v>45923-690</v>
      </c>
      <c r="B2609">
        <v>45923</v>
      </c>
      <c r="C2609" t="s">
        <v>545</v>
      </c>
      <c r="D2609" t="s">
        <v>13</v>
      </c>
      <c r="E2609" t="s">
        <v>250</v>
      </c>
      <c r="F2609">
        <v>690</v>
      </c>
      <c r="G2609">
        <v>0.84722222222222221</v>
      </c>
      <c r="H2609">
        <v>0.95138888888888884</v>
      </c>
      <c r="I2609">
        <v>45</v>
      </c>
      <c r="J2609">
        <v>10</v>
      </c>
      <c r="K2609">
        <v>35</v>
      </c>
      <c r="L2609">
        <v>22.222222222222221</v>
      </c>
      <c r="M2609" s="1" t="e">
        <f>VLOOKUP(Tabla18[[#This Row],[COD]],Circuitos[],2,0)</f>
        <v>#N/A</v>
      </c>
    </row>
    <row r="2610" spans="1:13">
      <c r="A2610" s="9" t="str">
        <f>Tabla18[[#This Row],[DIA]]&amp;"-"&amp;Tabla18[[#This Row],[NUM]]</f>
        <v>45923-1305</v>
      </c>
      <c r="B2610">
        <v>45923</v>
      </c>
      <c r="C2610" t="s">
        <v>147</v>
      </c>
      <c r="D2610" t="s">
        <v>33</v>
      </c>
      <c r="E2610" t="s">
        <v>181</v>
      </c>
      <c r="F2610">
        <v>1305</v>
      </c>
      <c r="G2610">
        <v>0.55208333333333337</v>
      </c>
      <c r="H2610">
        <v>0.70833333333333337</v>
      </c>
      <c r="I2610">
        <v>12</v>
      </c>
      <c r="J2610">
        <v>0</v>
      </c>
      <c r="K2610">
        <v>12</v>
      </c>
      <c r="L2610">
        <v>0</v>
      </c>
      <c r="M2610" s="1" t="e">
        <f>VLOOKUP(Tabla18[[#This Row],[COD]],Circuitos[],2,0)</f>
        <v>#N/A</v>
      </c>
    </row>
    <row r="2611" spans="1:13">
      <c r="A2611" s="9" t="str">
        <f>Tabla18[[#This Row],[DIA]]&amp;"-"&amp;Tabla18[[#This Row],[NUM]]</f>
        <v>45923-2020</v>
      </c>
      <c r="B2611">
        <v>45923</v>
      </c>
      <c r="C2611" t="s">
        <v>147</v>
      </c>
      <c r="D2611" t="s">
        <v>180</v>
      </c>
      <c r="E2611" t="s">
        <v>181</v>
      </c>
      <c r="F2611">
        <v>2020</v>
      </c>
      <c r="G2611">
        <v>0.76736111111111116</v>
      </c>
      <c r="H2611">
        <v>0.82986111111111116</v>
      </c>
      <c r="I2611">
        <v>58</v>
      </c>
      <c r="J2611">
        <v>0</v>
      </c>
      <c r="K2611">
        <v>58</v>
      </c>
      <c r="L2611">
        <v>0</v>
      </c>
      <c r="M2611" s="1" t="e">
        <f>VLOOKUP(Tabla18[[#This Row],[COD]],Circuitos[],2,0)</f>
        <v>#N/A</v>
      </c>
    </row>
    <row r="2612" spans="1:13">
      <c r="A2612" s="9" t="str">
        <f>Tabla18[[#This Row],[DIA]]&amp;"-"&amp;Tabla18[[#This Row],[NUM]]</f>
        <v>45923-2022</v>
      </c>
      <c r="B2612">
        <v>45923</v>
      </c>
      <c r="C2612" t="s">
        <v>147</v>
      </c>
      <c r="D2612" t="s">
        <v>180</v>
      </c>
      <c r="E2612" t="s">
        <v>181</v>
      </c>
      <c r="F2612">
        <v>2022</v>
      </c>
      <c r="G2612">
        <v>0.83680555555555558</v>
      </c>
      <c r="H2612">
        <v>0.90277777777777779</v>
      </c>
      <c r="I2612">
        <v>28</v>
      </c>
      <c r="J2612">
        <v>6</v>
      </c>
      <c r="K2612">
        <v>22</v>
      </c>
      <c r="L2612">
        <v>21.428571428571427</v>
      </c>
      <c r="M2612" s="1" t="e">
        <f>VLOOKUP(Tabla18[[#This Row],[COD]],Circuitos[],2,0)</f>
        <v>#N/A</v>
      </c>
    </row>
    <row r="2613" spans="1:13">
      <c r="A2613" s="9" t="str">
        <f>Tabla18[[#This Row],[DIA]]&amp;"-"&amp;Tabla18[[#This Row],[NUM]]</f>
        <v>45923-1855</v>
      </c>
      <c r="B2613">
        <v>45923</v>
      </c>
      <c r="C2613" t="s">
        <v>147</v>
      </c>
      <c r="D2613" t="s">
        <v>36</v>
      </c>
      <c r="E2613" t="s">
        <v>181</v>
      </c>
      <c r="F2613">
        <v>1855</v>
      </c>
      <c r="G2613">
        <v>0.59722222222222221</v>
      </c>
      <c r="H2613">
        <v>0.71180555555555558</v>
      </c>
      <c r="I2613">
        <v>16</v>
      </c>
      <c r="J2613">
        <v>0</v>
      </c>
      <c r="K2613">
        <v>16</v>
      </c>
      <c r="L2613">
        <v>0</v>
      </c>
      <c r="M2613" s="1" t="e">
        <f>VLOOKUP(Tabla18[[#This Row],[COD]],Circuitos[],2,0)</f>
        <v>#N/A</v>
      </c>
    </row>
    <row r="2614" spans="1:13">
      <c r="A2614" s="9" t="str">
        <f>Tabla18[[#This Row],[DIA]]&amp;"-"&amp;Tabla18[[#This Row],[NUM]]</f>
        <v>45923-1315</v>
      </c>
      <c r="B2614">
        <v>45923</v>
      </c>
      <c r="C2614" t="s">
        <v>147</v>
      </c>
      <c r="D2614" t="s">
        <v>37</v>
      </c>
      <c r="E2614" t="s">
        <v>181</v>
      </c>
      <c r="F2614">
        <v>1315</v>
      </c>
      <c r="G2614">
        <v>0.32291666666666669</v>
      </c>
      <c r="H2614">
        <v>0.46180555555555558</v>
      </c>
      <c r="I2614">
        <v>16</v>
      </c>
      <c r="J2614">
        <v>0</v>
      </c>
      <c r="K2614">
        <v>16</v>
      </c>
      <c r="L2614">
        <v>0</v>
      </c>
      <c r="M2614" s="1" t="e">
        <f>VLOOKUP(Tabla18[[#This Row],[COD]],Circuitos[],2,0)</f>
        <v>#N/A</v>
      </c>
    </row>
    <row r="2615" spans="1:13">
      <c r="A2615" s="9" t="str">
        <f>Tabla18[[#This Row],[DIA]]&amp;"-"&amp;Tabla18[[#This Row],[NUM]]</f>
        <v>45923-1859</v>
      </c>
      <c r="B2615">
        <v>45923</v>
      </c>
      <c r="C2615" t="s">
        <v>147</v>
      </c>
      <c r="D2615" t="s">
        <v>13</v>
      </c>
      <c r="E2615" t="s">
        <v>181</v>
      </c>
      <c r="F2615">
        <v>1859</v>
      </c>
      <c r="G2615">
        <v>0.55208333333333337</v>
      </c>
      <c r="H2615">
        <v>0.70138888888888884</v>
      </c>
      <c r="I2615">
        <v>30</v>
      </c>
      <c r="J2615">
        <v>0</v>
      </c>
      <c r="K2615">
        <v>30</v>
      </c>
      <c r="L2615">
        <v>0</v>
      </c>
      <c r="M2615" s="1" t="e">
        <f>VLOOKUP(Tabla18[[#This Row],[COD]],Circuitos[],2,0)</f>
        <v>#N/A</v>
      </c>
    </row>
    <row r="2616" spans="1:13">
      <c r="A2616" s="9" t="str">
        <f>Tabla18[[#This Row],[DIA]]&amp;"-"&amp;Tabla18[[#This Row],[NUM]]</f>
        <v>45923-1313</v>
      </c>
      <c r="B2616">
        <v>45923</v>
      </c>
      <c r="C2616" t="s">
        <v>147</v>
      </c>
      <c r="D2616" t="s">
        <v>22</v>
      </c>
      <c r="E2616" t="s">
        <v>181</v>
      </c>
      <c r="F2616">
        <v>1313</v>
      </c>
      <c r="G2616">
        <v>0.59375</v>
      </c>
      <c r="H2616">
        <v>0.72569444444444442</v>
      </c>
      <c r="I2616">
        <v>12</v>
      </c>
      <c r="J2616">
        <v>0</v>
      </c>
      <c r="K2616">
        <v>12</v>
      </c>
      <c r="L2616">
        <v>0</v>
      </c>
      <c r="M2616" s="1" t="e">
        <f>VLOOKUP(Tabla18[[#This Row],[COD]],Circuitos[],2,0)</f>
        <v>#N/A</v>
      </c>
    </row>
    <row r="2617" spans="1:13">
      <c r="A2617" s="9" t="str">
        <f>Tabla18[[#This Row],[DIA]]&amp;"-"&amp;Tabla18[[#This Row],[NUM]]</f>
        <v>45923-1241</v>
      </c>
      <c r="B2617">
        <v>45923</v>
      </c>
      <c r="C2617" t="s">
        <v>13</v>
      </c>
      <c r="D2617" t="s">
        <v>544</v>
      </c>
      <c r="E2617" t="s">
        <v>250</v>
      </c>
      <c r="F2617">
        <v>1241</v>
      </c>
      <c r="G2617">
        <v>0.66666666666666663</v>
      </c>
      <c r="H2617">
        <v>0.76388888888888884</v>
      </c>
      <c r="I2617">
        <v>50</v>
      </c>
      <c r="J2617">
        <v>0</v>
      </c>
      <c r="K2617">
        <v>50</v>
      </c>
      <c r="L2617">
        <v>0</v>
      </c>
      <c r="M2617" s="1" t="e">
        <f>VLOOKUP(Tabla18[[#This Row],[COD]],Circuitos[],2,0)</f>
        <v>#N/A</v>
      </c>
    </row>
    <row r="2618" spans="1:13">
      <c r="A2618" s="9" t="str">
        <f>Tabla18[[#This Row],[DIA]]&amp;"-"&amp;Tabla18[[#This Row],[NUM]]</f>
        <v>45923-933</v>
      </c>
      <c r="B2618">
        <v>45923</v>
      </c>
      <c r="C2618" t="s">
        <v>13</v>
      </c>
      <c r="D2618" t="s">
        <v>209</v>
      </c>
      <c r="E2618" t="s">
        <v>250</v>
      </c>
      <c r="F2618">
        <v>933</v>
      </c>
      <c r="G2618">
        <v>0.375</v>
      </c>
      <c r="H2618">
        <v>0.49305555555555558</v>
      </c>
      <c r="I2618">
        <v>45</v>
      </c>
      <c r="J2618">
        <v>45</v>
      </c>
      <c r="K2618">
        <v>0</v>
      </c>
      <c r="L2618">
        <v>100</v>
      </c>
      <c r="M2618" s="1" t="e">
        <f>VLOOKUP(Tabla18[[#This Row],[COD]],Circuitos[],2,0)</f>
        <v>#N/A</v>
      </c>
    </row>
    <row r="2619" spans="1:13">
      <c r="A2619" s="9" t="str">
        <f>Tabla18[[#This Row],[DIA]]&amp;"-"&amp;Tabla18[[#This Row],[NUM]]</f>
        <v>45923-689</v>
      </c>
      <c r="B2619">
        <v>45923</v>
      </c>
      <c r="C2619" t="s">
        <v>13</v>
      </c>
      <c r="D2619" t="s">
        <v>545</v>
      </c>
      <c r="E2619" t="s">
        <v>250</v>
      </c>
      <c r="F2619">
        <v>689</v>
      </c>
      <c r="G2619">
        <v>0.71527777777777779</v>
      </c>
      <c r="H2619">
        <v>0.81597222222222221</v>
      </c>
      <c r="I2619">
        <v>45</v>
      </c>
      <c r="J2619">
        <v>10</v>
      </c>
      <c r="K2619">
        <v>35</v>
      </c>
      <c r="L2619">
        <v>22.222222222222221</v>
      </c>
      <c r="M2619" s="1" t="e">
        <f>VLOOKUP(Tabla18[[#This Row],[COD]],Circuitos[],2,0)</f>
        <v>#N/A</v>
      </c>
    </row>
    <row r="2620" spans="1:13">
      <c r="A2620" s="9" t="str">
        <f>Tabla18[[#This Row],[DIA]]&amp;"-"&amp;Tabla18[[#This Row],[NUM]]</f>
        <v>45923-1858</v>
      </c>
      <c r="B2620">
        <v>45923</v>
      </c>
      <c r="C2620" t="s">
        <v>13</v>
      </c>
      <c r="D2620" t="s">
        <v>147</v>
      </c>
      <c r="E2620" t="s">
        <v>181</v>
      </c>
      <c r="F2620">
        <v>1858</v>
      </c>
      <c r="G2620">
        <v>0.5</v>
      </c>
      <c r="H2620">
        <v>0.71527777777777779</v>
      </c>
      <c r="I2620">
        <v>30</v>
      </c>
      <c r="J2620">
        <v>0</v>
      </c>
      <c r="K2620">
        <v>30</v>
      </c>
      <c r="L2620">
        <v>0</v>
      </c>
      <c r="M2620" s="1" t="e">
        <f>VLOOKUP(Tabla18[[#This Row],[COD]],Circuitos[],2,0)</f>
        <v>#N/A</v>
      </c>
    </row>
    <row r="2621" spans="1:13">
      <c r="A2621" s="9" t="str">
        <f>Tabla18[[#This Row],[DIA]]&amp;"-"&amp;Tabla18[[#This Row],[NUM]]</f>
        <v>45923-416</v>
      </c>
      <c r="B2621">
        <v>45923</v>
      </c>
      <c r="C2621" t="s">
        <v>13</v>
      </c>
      <c r="D2621" t="s">
        <v>358</v>
      </c>
      <c r="E2621" t="s">
        <v>528</v>
      </c>
      <c r="F2621">
        <v>416</v>
      </c>
      <c r="G2621">
        <v>0.52083333333333337</v>
      </c>
      <c r="H2621">
        <v>0.72222222222222221</v>
      </c>
      <c r="I2621">
        <v>35</v>
      </c>
      <c r="J2621">
        <v>0</v>
      </c>
      <c r="K2621">
        <v>35</v>
      </c>
      <c r="L2621">
        <v>0</v>
      </c>
      <c r="M2621" s="1" t="e">
        <f>VLOOKUP(Tabla18[[#This Row],[COD]],Circuitos[],2,0)</f>
        <v>#N/A</v>
      </c>
    </row>
    <row r="2622" spans="1:13">
      <c r="A2622" s="9" t="str">
        <f>Tabla18[[#This Row],[DIA]]&amp;"-"&amp;Tabla18[[#This Row],[NUM]]</f>
        <v>45923-761</v>
      </c>
      <c r="B2622">
        <v>45923</v>
      </c>
      <c r="C2622" t="s">
        <v>13</v>
      </c>
      <c r="D2622" t="s">
        <v>261</v>
      </c>
      <c r="E2622" t="s">
        <v>278</v>
      </c>
      <c r="F2622">
        <v>761</v>
      </c>
      <c r="G2622">
        <v>0.72569444444444442</v>
      </c>
      <c r="H2622">
        <v>0.82986111111111116</v>
      </c>
      <c r="I2622">
        <v>45</v>
      </c>
      <c r="J2622">
        <v>2</v>
      </c>
      <c r="K2622">
        <v>43</v>
      </c>
      <c r="L2622">
        <v>4.4444444444444446</v>
      </c>
      <c r="M2622" s="1" t="str">
        <f>VLOOKUP(Tabla18[[#This Row],[COD]],Circuitos[],2,0)</f>
        <v>Sicilia Mágica "I"</v>
      </c>
    </row>
    <row r="2623" spans="1:13">
      <c r="A2623" s="9" t="str">
        <f>Tabla18[[#This Row],[DIA]]&amp;"-"&amp;Tabla18[[#This Row],[NUM]]</f>
        <v>45923-686</v>
      </c>
      <c r="B2623">
        <v>45923</v>
      </c>
      <c r="C2623" t="s">
        <v>13</v>
      </c>
      <c r="D2623" t="s">
        <v>291</v>
      </c>
      <c r="E2623" t="s">
        <v>292</v>
      </c>
      <c r="F2623">
        <v>686</v>
      </c>
      <c r="G2623">
        <v>0.4513888888888889</v>
      </c>
      <c r="H2623">
        <v>0.65625</v>
      </c>
      <c r="I2623">
        <v>46</v>
      </c>
      <c r="J2623">
        <v>0</v>
      </c>
      <c r="K2623">
        <v>46</v>
      </c>
      <c r="L2623">
        <v>0</v>
      </c>
      <c r="M2623" s="1" t="e">
        <f>VLOOKUP(Tabla18[[#This Row],[COD]],Circuitos[],2,0)</f>
        <v>#N/A</v>
      </c>
    </row>
    <row r="2624" spans="1:13">
      <c r="A2624" s="9" t="str">
        <f>Tabla18[[#This Row],[DIA]]&amp;"-"&amp;Tabla18[[#This Row],[NUM]]</f>
        <v>45923-941</v>
      </c>
      <c r="B2624">
        <v>45923</v>
      </c>
      <c r="C2624" t="s">
        <v>13</v>
      </c>
      <c r="D2624" t="s">
        <v>254</v>
      </c>
      <c r="E2624" t="s">
        <v>250</v>
      </c>
      <c r="F2624">
        <v>941</v>
      </c>
      <c r="G2624">
        <v>0.66666666666666663</v>
      </c>
      <c r="H2624">
        <v>0.78125</v>
      </c>
      <c r="I2624">
        <v>45</v>
      </c>
      <c r="J2624">
        <v>0</v>
      </c>
      <c r="K2624">
        <v>45</v>
      </c>
      <c r="L2624">
        <v>0</v>
      </c>
      <c r="M2624" s="1" t="e">
        <f>VLOOKUP(Tabla18[[#This Row],[COD]],Circuitos[],2,0)</f>
        <v>#N/A</v>
      </c>
    </row>
    <row r="2625" spans="1:13">
      <c r="A2625" s="9" t="str">
        <f>Tabla18[[#This Row],[DIA]]&amp;"-"&amp;Tabla18[[#This Row],[NUM]]</f>
        <v>45923-415</v>
      </c>
      <c r="B2625">
        <v>45923</v>
      </c>
      <c r="C2625" t="s">
        <v>358</v>
      </c>
      <c r="D2625" t="s">
        <v>13</v>
      </c>
      <c r="E2625" t="s">
        <v>528</v>
      </c>
      <c r="F2625">
        <v>415</v>
      </c>
      <c r="G2625">
        <v>0.34722222222222221</v>
      </c>
      <c r="H2625">
        <v>0.47569444444444442</v>
      </c>
      <c r="I2625">
        <v>35</v>
      </c>
      <c r="J2625">
        <v>35</v>
      </c>
      <c r="K2625">
        <v>0</v>
      </c>
      <c r="L2625">
        <v>100</v>
      </c>
      <c r="M2625" s="1" t="e">
        <f>VLOOKUP(Tabla18[[#This Row],[COD]],Circuitos[],2,0)</f>
        <v>#N/A</v>
      </c>
    </row>
    <row r="2626" spans="1:13">
      <c r="A2626" s="9" t="str">
        <f>Tabla18[[#This Row],[DIA]]&amp;"-"&amp;Tabla18[[#This Row],[NUM]]</f>
        <v>45923-762</v>
      </c>
      <c r="B2626">
        <v>45923</v>
      </c>
      <c r="C2626" t="s">
        <v>261</v>
      </c>
      <c r="D2626" t="s">
        <v>22</v>
      </c>
      <c r="E2626" t="s">
        <v>278</v>
      </c>
      <c r="F2626">
        <v>762</v>
      </c>
      <c r="G2626">
        <v>0.87152777777777779</v>
      </c>
      <c r="H2626">
        <v>0.96527777777777779</v>
      </c>
      <c r="I2626">
        <v>45</v>
      </c>
      <c r="J2626">
        <v>2</v>
      </c>
      <c r="K2626">
        <v>43</v>
      </c>
      <c r="L2626">
        <v>4.4444444444444446</v>
      </c>
      <c r="M2626" s="1" t="e">
        <f>VLOOKUP(Tabla18[[#This Row],[COD]],Circuitos[],2,0)</f>
        <v>#N/A</v>
      </c>
    </row>
    <row r="2627" spans="1:13">
      <c r="A2627" s="9" t="str">
        <f>Tabla18[[#This Row],[DIA]]&amp;"-"&amp;Tabla18[[#This Row],[NUM]]</f>
        <v>45923-685</v>
      </c>
      <c r="B2627">
        <v>45923</v>
      </c>
      <c r="C2627" t="s">
        <v>291</v>
      </c>
      <c r="D2627" t="s">
        <v>13</v>
      </c>
      <c r="E2627" t="s">
        <v>292</v>
      </c>
      <c r="F2627">
        <v>685</v>
      </c>
      <c r="G2627">
        <v>0.29166666666666669</v>
      </c>
      <c r="H2627">
        <v>0.41666666666666669</v>
      </c>
      <c r="I2627">
        <v>46</v>
      </c>
      <c r="J2627">
        <v>0</v>
      </c>
      <c r="K2627">
        <v>46</v>
      </c>
      <c r="L2627">
        <v>0</v>
      </c>
      <c r="M2627" s="1" t="e">
        <f>VLOOKUP(Tabla18[[#This Row],[COD]],Circuitos[],2,0)</f>
        <v>#N/A</v>
      </c>
    </row>
    <row r="2628" spans="1:13">
      <c r="A2628" s="9" t="str">
        <f>Tabla18[[#This Row],[DIA]]&amp;"-"&amp;Tabla18[[#This Row],[NUM]]</f>
        <v>45923-585</v>
      </c>
      <c r="B2628">
        <v>45923</v>
      </c>
      <c r="C2628" t="s">
        <v>336</v>
      </c>
      <c r="D2628" t="s">
        <v>252</v>
      </c>
      <c r="E2628" t="s">
        <v>272</v>
      </c>
      <c r="F2628">
        <v>585</v>
      </c>
      <c r="G2628">
        <v>0.47916666666666669</v>
      </c>
      <c r="H2628">
        <v>0.53819444444444442</v>
      </c>
      <c r="I2628">
        <v>33</v>
      </c>
      <c r="J2628">
        <v>10</v>
      </c>
      <c r="K2628">
        <v>23</v>
      </c>
      <c r="L2628">
        <v>30.303030303030305</v>
      </c>
      <c r="M2628" s="1" t="e">
        <f>VLOOKUP(Tabla18[[#This Row],[COD]],Circuitos[],2,0)</f>
        <v>#N/A</v>
      </c>
    </row>
    <row r="2629" spans="1:13">
      <c r="A2629" s="9" t="str">
        <f>Tabla18[[#This Row],[DIA]]&amp;"-"&amp;Tabla18[[#This Row],[NUM]]</f>
        <v>45923-1302</v>
      </c>
      <c r="B2629">
        <v>45923</v>
      </c>
      <c r="C2629" t="s">
        <v>22</v>
      </c>
      <c r="D2629" t="s">
        <v>147</v>
      </c>
      <c r="E2629" t="s">
        <v>181</v>
      </c>
      <c r="F2629">
        <v>1302</v>
      </c>
      <c r="G2629">
        <v>0.4826388888888889</v>
      </c>
      <c r="H2629">
        <v>0.6875</v>
      </c>
      <c r="I2629">
        <v>12</v>
      </c>
      <c r="J2629">
        <v>0</v>
      </c>
      <c r="K2629">
        <v>12</v>
      </c>
      <c r="L2629">
        <v>0</v>
      </c>
      <c r="M2629" s="1" t="e">
        <f>VLOOKUP(Tabla18[[#This Row],[COD]],Circuitos[],2,0)</f>
        <v>#N/A</v>
      </c>
    </row>
    <row r="2630" spans="1:13">
      <c r="A2630" s="9" t="str">
        <f>Tabla18[[#This Row],[DIA]]&amp;"-"&amp;Tabla18[[#This Row],[NUM]]</f>
        <v>45923-433</v>
      </c>
      <c r="B2630">
        <v>45923</v>
      </c>
      <c r="C2630" t="s">
        <v>394</v>
      </c>
      <c r="D2630" t="s">
        <v>13</v>
      </c>
      <c r="E2630" t="s">
        <v>395</v>
      </c>
      <c r="F2630">
        <v>433</v>
      </c>
      <c r="G2630">
        <v>0.44444444444444442</v>
      </c>
      <c r="H2630">
        <v>0.60763888888888884</v>
      </c>
      <c r="I2630">
        <v>46</v>
      </c>
      <c r="J2630">
        <v>4</v>
      </c>
      <c r="K2630">
        <v>42</v>
      </c>
      <c r="L2630">
        <v>8.695652173913043</v>
      </c>
      <c r="M2630" s="1" t="e">
        <f>VLOOKUP(Tabla18[[#This Row],[COD]],Circuitos[],2,0)</f>
        <v>#N/A</v>
      </c>
    </row>
    <row r="2631" spans="1:13">
      <c r="A2631" s="9" t="str">
        <f>Tabla18[[#This Row],[DIA]]&amp;"-"&amp;Tabla18[[#This Row],[NUM]]</f>
        <v>45923-942</v>
      </c>
      <c r="B2631">
        <v>45923</v>
      </c>
      <c r="C2631" t="s">
        <v>254</v>
      </c>
      <c r="D2631" t="s">
        <v>13</v>
      </c>
      <c r="E2631" t="s">
        <v>250</v>
      </c>
      <c r="F2631">
        <v>942</v>
      </c>
      <c r="G2631">
        <v>0.8125</v>
      </c>
      <c r="H2631">
        <v>0.93402777777777779</v>
      </c>
      <c r="I2631">
        <v>90</v>
      </c>
      <c r="J2631">
        <v>22</v>
      </c>
      <c r="K2631">
        <v>68</v>
      </c>
      <c r="L2631">
        <v>24.444444444444443</v>
      </c>
      <c r="M2631" s="1" t="e">
        <f>VLOOKUP(Tabla18[[#This Row],[COD]],Circuitos[],2,0)</f>
        <v>#N/A</v>
      </c>
    </row>
    <row r="2632" spans="1:13">
      <c r="A2632" s="9" t="str">
        <f>Tabla18[[#This Row],[DIA]]&amp;"-"&amp;Tabla18[[#This Row],[NUM]]</f>
        <v>45924-2333</v>
      </c>
      <c r="B2632">
        <v>45924</v>
      </c>
      <c r="C2632" t="s">
        <v>185</v>
      </c>
      <c r="D2632" t="s">
        <v>147</v>
      </c>
      <c r="E2632" t="s">
        <v>181</v>
      </c>
      <c r="F2632">
        <v>2333</v>
      </c>
      <c r="G2632">
        <v>0.79513888888888884</v>
      </c>
      <c r="H2632">
        <v>0.85763888888888884</v>
      </c>
      <c r="I2632">
        <v>40</v>
      </c>
      <c r="J2632">
        <v>0</v>
      </c>
      <c r="K2632">
        <v>40</v>
      </c>
      <c r="L2632">
        <v>0</v>
      </c>
      <c r="M2632" s="1" t="e">
        <f>VLOOKUP(Tabla18[[#This Row],[COD]],Circuitos[],2,0)</f>
        <v>#N/A</v>
      </c>
    </row>
    <row r="2633" spans="1:13">
      <c r="A2633" s="9" t="str">
        <f>Tabla18[[#This Row],[DIA]]&amp;"-"&amp;Tabla18[[#This Row],[NUM]]</f>
        <v>45924-8055</v>
      </c>
      <c r="B2633">
        <v>45924</v>
      </c>
      <c r="C2633" t="s">
        <v>175</v>
      </c>
      <c r="D2633" t="s">
        <v>173</v>
      </c>
      <c r="E2633" t="s">
        <v>257</v>
      </c>
      <c r="F2633">
        <v>8055</v>
      </c>
      <c r="G2633">
        <v>0.5625</v>
      </c>
      <c r="H2633">
        <v>0.61458333333333337</v>
      </c>
      <c r="I2633">
        <v>20</v>
      </c>
      <c r="J2633">
        <v>0</v>
      </c>
      <c r="K2633">
        <v>20</v>
      </c>
      <c r="L2633">
        <v>0</v>
      </c>
      <c r="M2633" s="1" t="e">
        <f>VLOOKUP(Tabla18[[#This Row],[COD]],Circuitos[],2,0)</f>
        <v>#N/A</v>
      </c>
    </row>
    <row r="2634" spans="1:13">
      <c r="A2634" s="9" t="str">
        <f>Tabla18[[#This Row],[DIA]]&amp;"-"&amp;Tabla18[[#This Row],[NUM]]</f>
        <v>45924-938</v>
      </c>
      <c r="B2634">
        <v>45924</v>
      </c>
      <c r="C2634" t="s">
        <v>209</v>
      </c>
      <c r="D2634" t="s">
        <v>13</v>
      </c>
      <c r="E2634" t="s">
        <v>250</v>
      </c>
      <c r="F2634">
        <v>938</v>
      </c>
      <c r="G2634">
        <v>0.82638888888888884</v>
      </c>
      <c r="H2634">
        <v>0.95486111111111116</v>
      </c>
      <c r="I2634">
        <v>45</v>
      </c>
      <c r="J2634">
        <v>30</v>
      </c>
      <c r="K2634">
        <v>15</v>
      </c>
      <c r="L2634">
        <v>66.666666666666671</v>
      </c>
      <c r="M2634" s="1" t="e">
        <f>VLOOKUP(Tabla18[[#This Row],[COD]],Circuitos[],2,0)</f>
        <v>#N/A</v>
      </c>
    </row>
    <row r="2635" spans="1:13">
      <c r="A2635" s="9" t="str">
        <f>Tabla18[[#This Row],[DIA]]&amp;"-"&amp;Tabla18[[#This Row],[NUM]]</f>
        <v>45924-808</v>
      </c>
      <c r="B2635">
        <v>45924</v>
      </c>
      <c r="C2635" t="s">
        <v>546</v>
      </c>
      <c r="D2635" t="s">
        <v>103</v>
      </c>
      <c r="E2635" t="s">
        <v>482</v>
      </c>
      <c r="F2635">
        <v>808</v>
      </c>
      <c r="G2635">
        <v>0.60416666666666663</v>
      </c>
      <c r="H2635">
        <v>0.86458333333333337</v>
      </c>
      <c r="I2635">
        <v>20</v>
      </c>
      <c r="J2635">
        <v>6</v>
      </c>
      <c r="K2635">
        <v>14</v>
      </c>
      <c r="L2635">
        <v>30</v>
      </c>
      <c r="M2635" s="1" t="e">
        <f>VLOOKUP(Tabla18[[#This Row],[COD]],Circuitos[],2,0)</f>
        <v>#N/A</v>
      </c>
    </row>
    <row r="2636" spans="1:13">
      <c r="A2636" s="9" t="str">
        <f>Tabla18[[#This Row],[DIA]]&amp;"-"&amp;Tabla18[[#This Row],[NUM]]</f>
        <v>45924-1831</v>
      </c>
      <c r="B2636">
        <v>45924</v>
      </c>
      <c r="C2636" t="s">
        <v>13</v>
      </c>
      <c r="D2636" t="s">
        <v>234</v>
      </c>
      <c r="E2636" t="s">
        <v>250</v>
      </c>
      <c r="F2636">
        <v>1831</v>
      </c>
      <c r="G2636">
        <v>0.47916666666666669</v>
      </c>
      <c r="H2636">
        <v>0.58680555555555558</v>
      </c>
      <c r="I2636">
        <v>50</v>
      </c>
      <c r="J2636">
        <v>16</v>
      </c>
      <c r="K2636">
        <v>34</v>
      </c>
      <c r="L2636">
        <v>32</v>
      </c>
      <c r="M2636" s="1" t="e">
        <f>VLOOKUP(Tabla18[[#This Row],[COD]],Circuitos[],2,0)</f>
        <v>#N/A</v>
      </c>
    </row>
    <row r="2637" spans="1:13">
      <c r="A2637" s="9" t="str">
        <f>Tabla18[[#This Row],[DIA]]&amp;"-"&amp;Tabla18[[#This Row],[NUM]]</f>
        <v>45924-1835</v>
      </c>
      <c r="B2637">
        <v>45924</v>
      </c>
      <c r="C2637" t="s">
        <v>13</v>
      </c>
      <c r="D2637" t="s">
        <v>234</v>
      </c>
      <c r="E2637" t="s">
        <v>250</v>
      </c>
      <c r="F2637">
        <v>1835</v>
      </c>
      <c r="G2637">
        <v>0.8125</v>
      </c>
      <c r="H2637">
        <v>0.92013888888888884</v>
      </c>
      <c r="I2637">
        <v>30</v>
      </c>
      <c r="J2637">
        <v>4</v>
      </c>
      <c r="K2637">
        <v>26</v>
      </c>
      <c r="L2637">
        <v>13.333333333333334</v>
      </c>
      <c r="M2637" s="1" t="e">
        <f>VLOOKUP(Tabla18[[#This Row],[COD]],Circuitos[],2,0)</f>
        <v>#N/A</v>
      </c>
    </row>
    <row r="2638" spans="1:13">
      <c r="A2638" s="9" t="str">
        <f>Tabla18[[#This Row],[DIA]]&amp;"-"&amp;Tabla18[[#This Row],[NUM]]</f>
        <v>45924-6741</v>
      </c>
      <c r="B2638">
        <v>45924</v>
      </c>
      <c r="C2638" t="s">
        <v>13</v>
      </c>
      <c r="D2638" t="s">
        <v>277</v>
      </c>
      <c r="E2638" t="s">
        <v>564</v>
      </c>
      <c r="F2638">
        <v>6741</v>
      </c>
      <c r="G2638">
        <v>0.92708333333333337</v>
      </c>
      <c r="H2638">
        <v>0.35416666666666669</v>
      </c>
      <c r="I2638">
        <v>40</v>
      </c>
      <c r="J2638">
        <v>0</v>
      </c>
      <c r="K2638">
        <v>40</v>
      </c>
      <c r="L2638">
        <v>0</v>
      </c>
      <c r="M2638" s="1" t="e">
        <f>VLOOKUP(Tabla18[[#This Row],[COD]],Circuitos[],2,0)</f>
        <v>#N/A</v>
      </c>
    </row>
    <row r="2639" spans="1:13">
      <c r="A2639" s="9" t="str">
        <f>Tabla18[[#This Row],[DIA]]&amp;"-"&amp;Tabla18[[#This Row],[NUM]]</f>
        <v>45924-939</v>
      </c>
      <c r="B2639">
        <v>45924</v>
      </c>
      <c r="C2639" t="s">
        <v>13</v>
      </c>
      <c r="D2639" t="s">
        <v>254</v>
      </c>
      <c r="E2639" t="s">
        <v>250</v>
      </c>
      <c r="F2639">
        <v>939</v>
      </c>
      <c r="G2639">
        <v>0.36805555555555558</v>
      </c>
      <c r="H2639">
        <v>0.4826388888888889</v>
      </c>
      <c r="I2639">
        <v>45</v>
      </c>
      <c r="J2639">
        <v>15</v>
      </c>
      <c r="K2639">
        <v>30</v>
      </c>
      <c r="L2639">
        <v>33.333333333333336</v>
      </c>
      <c r="M2639" s="1" t="e">
        <f>VLOOKUP(Tabla18[[#This Row],[COD]],Circuitos[],2,0)</f>
        <v>#N/A</v>
      </c>
    </row>
    <row r="2640" spans="1:13">
      <c r="A2640" s="9" t="str">
        <f>Tabla18[[#This Row],[DIA]]&amp;"-"&amp;Tabla18[[#This Row],[NUM]]</f>
        <v>45925-726</v>
      </c>
      <c r="B2640">
        <v>45925</v>
      </c>
      <c r="C2640" t="s">
        <v>103</v>
      </c>
      <c r="D2640" t="s">
        <v>13</v>
      </c>
      <c r="E2640" t="s">
        <v>482</v>
      </c>
      <c r="F2640">
        <v>726</v>
      </c>
      <c r="G2640">
        <v>3.472222222222222E-3</v>
      </c>
      <c r="H2640">
        <v>0.33680555555555558</v>
      </c>
      <c r="I2640">
        <v>20</v>
      </c>
      <c r="J2640">
        <v>6</v>
      </c>
      <c r="K2640">
        <v>14</v>
      </c>
      <c r="L2640">
        <v>30</v>
      </c>
      <c r="M2640" s="1" t="e">
        <f>VLOOKUP(Tabla18[[#This Row],[COD]],Circuitos[],2,0)</f>
        <v>#N/A</v>
      </c>
    </row>
    <row r="2641" spans="1:13">
      <c r="A2641" s="9" t="str">
        <f>Tabla18[[#This Row],[DIA]]&amp;"-"&amp;Tabla18[[#This Row],[NUM]]</f>
        <v>45926-1012</v>
      </c>
      <c r="B2641">
        <v>45926</v>
      </c>
      <c r="C2641" t="s">
        <v>562</v>
      </c>
      <c r="D2641" t="s">
        <v>173</v>
      </c>
      <c r="E2641" t="s">
        <v>174</v>
      </c>
      <c r="F2641">
        <v>1012</v>
      </c>
      <c r="G2641">
        <v>0.46875</v>
      </c>
      <c r="H2641">
        <v>0.54166666666666663</v>
      </c>
      <c r="I2641">
        <v>88</v>
      </c>
      <c r="J2641">
        <v>69</v>
      </c>
      <c r="K2641">
        <v>19</v>
      </c>
      <c r="L2641">
        <v>78.409090909090907</v>
      </c>
      <c r="M2641" s="1" t="e">
        <f>VLOOKUP(Tabla18[[#This Row],[COD]],Circuitos[],2,0)</f>
        <v>#N/A</v>
      </c>
    </row>
    <row r="2642" spans="1:13">
      <c r="A2642" s="9" t="str">
        <f>Tabla18[[#This Row],[DIA]]&amp;"-"&amp;Tabla18[[#This Row],[NUM]]</f>
        <v>45926-2333</v>
      </c>
      <c r="B2642">
        <v>45926</v>
      </c>
      <c r="C2642" t="s">
        <v>185</v>
      </c>
      <c r="D2642" t="s">
        <v>147</v>
      </c>
      <c r="E2642" t="s">
        <v>181</v>
      </c>
      <c r="F2642">
        <v>2333</v>
      </c>
      <c r="G2642">
        <v>0.79513888888888884</v>
      </c>
      <c r="H2642">
        <v>0.85763888888888884</v>
      </c>
      <c r="I2642">
        <v>40</v>
      </c>
      <c r="J2642">
        <v>6</v>
      </c>
      <c r="K2642">
        <v>34</v>
      </c>
      <c r="L2642">
        <v>15</v>
      </c>
      <c r="M2642" s="1" t="e">
        <f>VLOOKUP(Tabla18[[#This Row],[COD]],Circuitos[],2,0)</f>
        <v>#N/A</v>
      </c>
    </row>
    <row r="2643" spans="1:13">
      <c r="A2643" s="9" t="str">
        <f>Tabla18[[#This Row],[DIA]]&amp;"-"&amp;Tabla18[[#This Row],[NUM]]</f>
        <v>45926-920</v>
      </c>
      <c r="B2643">
        <v>45926</v>
      </c>
      <c r="C2643" t="s">
        <v>185</v>
      </c>
      <c r="D2643" t="s">
        <v>13</v>
      </c>
      <c r="E2643" t="s">
        <v>186</v>
      </c>
      <c r="F2643">
        <v>920</v>
      </c>
      <c r="G2643">
        <v>0.63888888888888884</v>
      </c>
      <c r="H2643">
        <v>0.78125</v>
      </c>
      <c r="I2643">
        <v>60</v>
      </c>
      <c r="J2643">
        <v>30</v>
      </c>
      <c r="K2643">
        <v>30</v>
      </c>
      <c r="L2643">
        <v>50</v>
      </c>
      <c r="M2643" s="1" t="e">
        <f>VLOOKUP(Tabla18[[#This Row],[COD]],Circuitos[],2,0)</f>
        <v>#N/A</v>
      </c>
    </row>
    <row r="2644" spans="1:13">
      <c r="A2644" s="9" t="str">
        <f>Tabla18[[#This Row],[DIA]]&amp;"-"&amp;Tabla18[[#This Row],[NUM]]</f>
        <v>45926-1011</v>
      </c>
      <c r="B2644">
        <v>45926</v>
      </c>
      <c r="C2644" t="s">
        <v>175</v>
      </c>
      <c r="D2644" t="s">
        <v>562</v>
      </c>
      <c r="E2644" t="s">
        <v>174</v>
      </c>
      <c r="F2644">
        <v>1011</v>
      </c>
      <c r="G2644">
        <v>0.33333333333333331</v>
      </c>
      <c r="H2644">
        <v>0.36458333333333331</v>
      </c>
      <c r="I2644">
        <v>88</v>
      </c>
      <c r="J2644">
        <v>69</v>
      </c>
      <c r="K2644">
        <v>19</v>
      </c>
      <c r="L2644">
        <v>78.409090909090907</v>
      </c>
      <c r="M2644" s="1" t="e">
        <f>VLOOKUP(Tabla18[[#This Row],[COD]],Circuitos[],2,0)</f>
        <v>#N/A</v>
      </c>
    </row>
    <row r="2645" spans="1:13">
      <c r="A2645" s="9" t="str">
        <f>Tabla18[[#This Row],[DIA]]&amp;"-"&amp;Tabla18[[#This Row],[NUM]]</f>
        <v>45926-8059</v>
      </c>
      <c r="B2645">
        <v>45926</v>
      </c>
      <c r="C2645" t="s">
        <v>175</v>
      </c>
      <c r="D2645" t="s">
        <v>173</v>
      </c>
      <c r="E2645" t="s">
        <v>257</v>
      </c>
      <c r="F2645">
        <v>8059</v>
      </c>
      <c r="G2645">
        <v>0.60416666666666663</v>
      </c>
      <c r="H2645">
        <v>0.65625</v>
      </c>
      <c r="I2645">
        <v>10</v>
      </c>
      <c r="J2645">
        <v>0</v>
      </c>
      <c r="K2645">
        <v>10</v>
      </c>
      <c r="L2645">
        <v>0</v>
      </c>
      <c r="M2645" s="1" t="e">
        <f>VLOOKUP(Tabla18[[#This Row],[COD]],Circuitos[],2,0)</f>
        <v>#N/A</v>
      </c>
    </row>
    <row r="2646" spans="1:13">
      <c r="A2646" s="9" t="str">
        <f>Tabla18[[#This Row],[DIA]]&amp;"-"&amp;Tabla18[[#This Row],[NUM]]</f>
        <v>45926-5033</v>
      </c>
      <c r="B2646">
        <v>45926</v>
      </c>
      <c r="C2646" t="s">
        <v>175</v>
      </c>
      <c r="D2646" t="s">
        <v>173</v>
      </c>
      <c r="E2646" t="s">
        <v>174</v>
      </c>
      <c r="F2646">
        <v>5033</v>
      </c>
      <c r="G2646">
        <v>0.83333333333333337</v>
      </c>
      <c r="H2646">
        <v>0.89583333333333337</v>
      </c>
      <c r="I2646">
        <v>20</v>
      </c>
      <c r="J2646">
        <v>0</v>
      </c>
      <c r="K2646">
        <v>20</v>
      </c>
      <c r="L2646">
        <v>0</v>
      </c>
      <c r="M2646" s="1" t="e">
        <f>VLOOKUP(Tabla18[[#This Row],[COD]],Circuitos[],2,0)</f>
        <v>#N/A</v>
      </c>
    </row>
    <row r="2647" spans="1:13">
      <c r="A2647" s="9" t="str">
        <f>Tabla18[[#This Row],[DIA]]&amp;"-"&amp;Tabla18[[#This Row],[NUM]]</f>
        <v>45926-5003</v>
      </c>
      <c r="B2647">
        <v>45926</v>
      </c>
      <c r="C2647" t="s">
        <v>175</v>
      </c>
      <c r="D2647" t="s">
        <v>173</v>
      </c>
      <c r="E2647" t="s">
        <v>174</v>
      </c>
      <c r="F2647">
        <v>5003</v>
      </c>
      <c r="G2647">
        <v>0.83333333333333337</v>
      </c>
      <c r="H2647">
        <v>0.89583333333333337</v>
      </c>
      <c r="I2647">
        <v>10</v>
      </c>
      <c r="J2647">
        <v>0</v>
      </c>
      <c r="K2647">
        <v>10</v>
      </c>
      <c r="L2647">
        <v>0</v>
      </c>
      <c r="M2647" s="1" t="e">
        <f>VLOOKUP(Tabla18[[#This Row],[COD]],Circuitos[],2,0)</f>
        <v>#N/A</v>
      </c>
    </row>
    <row r="2648" spans="1:13">
      <c r="A2648" s="9" t="str">
        <f>Tabla18[[#This Row],[DIA]]&amp;"-"&amp;Tabla18[[#This Row],[NUM]]</f>
        <v>45926-1144</v>
      </c>
      <c r="B2648">
        <v>45926</v>
      </c>
      <c r="C2648" t="s">
        <v>192</v>
      </c>
      <c r="D2648" t="s">
        <v>37</v>
      </c>
      <c r="E2648" t="s">
        <v>193</v>
      </c>
      <c r="F2648">
        <v>1144</v>
      </c>
      <c r="G2648">
        <v>0.67708333333333337</v>
      </c>
      <c r="H2648">
        <v>0.76736111111111116</v>
      </c>
      <c r="I2648">
        <v>18</v>
      </c>
      <c r="J2648">
        <v>17</v>
      </c>
      <c r="K2648">
        <v>1</v>
      </c>
      <c r="L2648">
        <v>94.444444444444443</v>
      </c>
      <c r="M2648" s="1" t="e">
        <f>VLOOKUP(Tabla18[[#This Row],[COD]],Circuitos[],2,0)</f>
        <v>#N/A</v>
      </c>
    </row>
    <row r="2649" spans="1:13">
      <c r="A2649" s="9" t="str">
        <f>Tabla18[[#This Row],[DIA]]&amp;"-"&amp;Tabla18[[#This Row],[NUM]]</f>
        <v>45926-1328</v>
      </c>
      <c r="B2649">
        <v>45926</v>
      </c>
      <c r="C2649" t="s">
        <v>192</v>
      </c>
      <c r="D2649" t="s">
        <v>13</v>
      </c>
      <c r="E2649" t="s">
        <v>250</v>
      </c>
      <c r="F2649">
        <v>1328</v>
      </c>
      <c r="G2649">
        <v>0.50694444444444442</v>
      </c>
      <c r="H2649">
        <v>0.625</v>
      </c>
      <c r="I2649">
        <v>40</v>
      </c>
      <c r="J2649">
        <v>0</v>
      </c>
      <c r="K2649">
        <v>40</v>
      </c>
      <c r="L2649">
        <v>0</v>
      </c>
      <c r="M2649" s="1" t="e">
        <f>VLOOKUP(Tabla18[[#This Row],[COD]],Circuitos[],2,0)</f>
        <v>#N/A</v>
      </c>
    </row>
    <row r="2650" spans="1:13">
      <c r="A2650" s="9" t="str">
        <f>Tabla18[[#This Row],[DIA]]&amp;"-"&amp;Tabla18[[#This Row],[NUM]]</f>
        <v>45926-1684</v>
      </c>
      <c r="B2650">
        <v>45926</v>
      </c>
      <c r="C2650" t="s">
        <v>147</v>
      </c>
      <c r="D2650" t="s">
        <v>13</v>
      </c>
      <c r="E2650" t="s">
        <v>475</v>
      </c>
      <c r="F2650">
        <v>1684</v>
      </c>
      <c r="G2650">
        <v>0.65625</v>
      </c>
      <c r="H2650">
        <v>0.79166666666666663</v>
      </c>
      <c r="I2650">
        <v>30</v>
      </c>
      <c r="J2650">
        <v>0</v>
      </c>
      <c r="K2650">
        <v>30</v>
      </c>
      <c r="L2650">
        <v>0</v>
      </c>
      <c r="M2650" s="1" t="e">
        <f>VLOOKUP(Tabla18[[#This Row],[COD]],Circuitos[],2,0)</f>
        <v>#N/A</v>
      </c>
    </row>
    <row r="2651" spans="1:13">
      <c r="A2651" s="9" t="str">
        <f>Tabla18[[#This Row],[DIA]]&amp;"-"&amp;Tabla18[[#This Row],[NUM]]</f>
        <v>45926-921</v>
      </c>
      <c r="B2651">
        <v>45926</v>
      </c>
      <c r="C2651" t="s">
        <v>13</v>
      </c>
      <c r="D2651" t="s">
        <v>185</v>
      </c>
      <c r="E2651" t="s">
        <v>186</v>
      </c>
      <c r="F2651">
        <v>921</v>
      </c>
      <c r="G2651">
        <v>0.81597222222222221</v>
      </c>
      <c r="H2651">
        <v>2.0833333333333332E-2</v>
      </c>
      <c r="I2651">
        <v>30</v>
      </c>
      <c r="J2651">
        <v>30</v>
      </c>
      <c r="K2651">
        <v>0</v>
      </c>
      <c r="L2651">
        <v>100</v>
      </c>
      <c r="M2651" s="1" t="e">
        <f>VLOOKUP(Tabla18[[#This Row],[COD]],Circuitos[],2,0)</f>
        <v>#N/A</v>
      </c>
    </row>
    <row r="2652" spans="1:13">
      <c r="A2652" s="9" t="str">
        <f>Tabla18[[#This Row],[DIA]]&amp;"-"&amp;Tabla18[[#This Row],[NUM]]</f>
        <v>45926-765</v>
      </c>
      <c r="B2652">
        <v>45926</v>
      </c>
      <c r="C2652" t="s">
        <v>13</v>
      </c>
      <c r="D2652" t="s">
        <v>192</v>
      </c>
      <c r="E2652" t="s">
        <v>250</v>
      </c>
      <c r="F2652">
        <v>765</v>
      </c>
      <c r="G2652">
        <v>0.67708333333333337</v>
      </c>
      <c r="H2652">
        <v>0.79513888888888884</v>
      </c>
      <c r="I2652">
        <v>40</v>
      </c>
      <c r="J2652">
        <v>0</v>
      </c>
      <c r="K2652">
        <v>40</v>
      </c>
      <c r="L2652">
        <v>0</v>
      </c>
      <c r="M2652" s="1" t="e">
        <f>VLOOKUP(Tabla18[[#This Row],[COD]],Circuitos[],2,0)</f>
        <v>#N/A</v>
      </c>
    </row>
    <row r="2653" spans="1:13">
      <c r="A2653" s="9" t="str">
        <f>Tabla18[[#This Row],[DIA]]&amp;"-"&amp;Tabla18[[#This Row],[NUM]]</f>
        <v>45926-9197</v>
      </c>
      <c r="B2653">
        <v>45926</v>
      </c>
      <c r="C2653" t="s">
        <v>415</v>
      </c>
      <c r="D2653" t="s">
        <v>185</v>
      </c>
      <c r="E2653" t="s">
        <v>186</v>
      </c>
      <c r="F2653">
        <v>9197</v>
      </c>
      <c r="G2653">
        <v>0.34375</v>
      </c>
      <c r="H2653">
        <v>0.43402777777777779</v>
      </c>
      <c r="I2653">
        <v>30</v>
      </c>
      <c r="J2653">
        <v>0</v>
      </c>
      <c r="K2653">
        <v>30</v>
      </c>
      <c r="L2653">
        <v>0</v>
      </c>
      <c r="M2653" s="1" t="e">
        <f>VLOOKUP(Tabla18[[#This Row],[COD]],Circuitos[],2,0)</f>
        <v>#N/A</v>
      </c>
    </row>
    <row r="2654" spans="1:13">
      <c r="A2654" s="9" t="str">
        <f>Tabla18[[#This Row],[DIA]]&amp;"-"&amp;Tabla18[[#This Row],[NUM]]</f>
        <v>45926-1342</v>
      </c>
      <c r="B2654">
        <v>45926</v>
      </c>
      <c r="C2654" t="s">
        <v>553</v>
      </c>
      <c r="D2654" t="s">
        <v>139</v>
      </c>
      <c r="E2654" t="s">
        <v>400</v>
      </c>
      <c r="F2654">
        <v>1342</v>
      </c>
      <c r="G2654">
        <v>0.99930555555555556</v>
      </c>
      <c r="H2654">
        <v>0.27430555555555558</v>
      </c>
      <c r="I2654">
        <v>19</v>
      </c>
      <c r="J2654">
        <v>6</v>
      </c>
      <c r="K2654">
        <v>13</v>
      </c>
      <c r="L2654">
        <v>31.578947368421051</v>
      </c>
      <c r="M2654" s="1" t="e">
        <f>VLOOKUP(Tabla18[[#This Row],[COD]],Circuitos[],2,0)</f>
        <v>#N/A</v>
      </c>
    </row>
    <row r="2655" spans="1:13">
      <c r="A2655" s="9" t="str">
        <f>Tabla18[[#This Row],[DIA]]&amp;"-"&amp;Tabla18[[#This Row],[NUM]]</f>
        <v>45927-103</v>
      </c>
      <c r="B2655">
        <v>45927</v>
      </c>
      <c r="C2655" t="s">
        <v>111</v>
      </c>
      <c r="D2655" t="s">
        <v>13</v>
      </c>
      <c r="E2655" t="s">
        <v>265</v>
      </c>
      <c r="F2655">
        <v>103</v>
      </c>
      <c r="G2655">
        <v>0.61111111111111116</v>
      </c>
      <c r="H2655">
        <v>0.84722222222222221</v>
      </c>
      <c r="I2655">
        <v>27</v>
      </c>
      <c r="J2655">
        <v>2</v>
      </c>
      <c r="K2655">
        <v>25</v>
      </c>
      <c r="L2655">
        <v>7.4074074074074074</v>
      </c>
      <c r="M2655" s="1" t="e">
        <f>VLOOKUP(Tabla18[[#This Row],[COD]],Circuitos[],2,0)</f>
        <v>#N/A</v>
      </c>
    </row>
    <row r="2656" spans="1:13">
      <c r="A2656" s="9" t="str">
        <f>Tabla18[[#This Row],[DIA]]&amp;"-"&amp;Tabla18[[#This Row],[NUM]]</f>
        <v>45927-77</v>
      </c>
      <c r="B2656">
        <v>45927</v>
      </c>
      <c r="C2656" t="s">
        <v>36</v>
      </c>
      <c r="D2656" t="s">
        <v>252</v>
      </c>
      <c r="E2656" t="s">
        <v>272</v>
      </c>
      <c r="F2656">
        <v>77</v>
      </c>
      <c r="G2656">
        <v>0.4861111111111111</v>
      </c>
      <c r="H2656">
        <v>0.55902777777777779</v>
      </c>
      <c r="I2656">
        <v>15</v>
      </c>
      <c r="J2656">
        <v>4</v>
      </c>
      <c r="K2656">
        <v>11</v>
      </c>
      <c r="L2656">
        <v>26.666666666666668</v>
      </c>
      <c r="M2656" s="1" t="e">
        <f>VLOOKUP(Tabla18[[#This Row],[COD]],Circuitos[],2,0)</f>
        <v>#N/A</v>
      </c>
    </row>
    <row r="2657" spans="1:13">
      <c r="A2657" s="9" t="str">
        <f>Tabla18[[#This Row],[DIA]]&amp;"-"&amp;Tabla18[[#This Row],[NUM]]</f>
        <v>45927-6001</v>
      </c>
      <c r="B2657">
        <v>45927</v>
      </c>
      <c r="C2657" t="s">
        <v>173</v>
      </c>
      <c r="D2657" t="s">
        <v>13</v>
      </c>
      <c r="E2657" t="s">
        <v>174</v>
      </c>
      <c r="F2657">
        <v>6001</v>
      </c>
      <c r="G2657">
        <v>0.37847222222222221</v>
      </c>
      <c r="H2657">
        <v>0.55902777777777779</v>
      </c>
      <c r="I2657">
        <v>20</v>
      </c>
      <c r="J2657">
        <v>0</v>
      </c>
      <c r="K2657">
        <v>20</v>
      </c>
      <c r="L2657">
        <v>0</v>
      </c>
      <c r="M2657" s="1" t="e">
        <f>VLOOKUP(Tabla18[[#This Row],[COD]],Circuitos[],2,0)</f>
        <v>#N/A</v>
      </c>
    </row>
    <row r="2658" spans="1:13">
      <c r="A2658" s="9" t="str">
        <f>Tabla18[[#This Row],[DIA]]&amp;"-"&amp;Tabla18[[#This Row],[NUM]]</f>
        <v>45927-213</v>
      </c>
      <c r="B2658">
        <v>45927</v>
      </c>
      <c r="C2658" t="s">
        <v>332</v>
      </c>
      <c r="D2658" t="s">
        <v>111</v>
      </c>
      <c r="E2658" t="s">
        <v>265</v>
      </c>
      <c r="F2658">
        <v>213</v>
      </c>
      <c r="G2658">
        <v>0.38194444444444442</v>
      </c>
      <c r="H2658">
        <v>0.47569444444444442</v>
      </c>
      <c r="I2658">
        <v>27</v>
      </c>
      <c r="J2658">
        <v>2</v>
      </c>
      <c r="K2658">
        <v>25</v>
      </c>
      <c r="L2658">
        <v>7.4074074074074074</v>
      </c>
      <c r="M2658" s="1" t="e">
        <f>VLOOKUP(Tabla18[[#This Row],[COD]],Circuitos[],2,0)</f>
        <v>#N/A</v>
      </c>
    </row>
    <row r="2659" spans="1:13">
      <c r="A2659" s="9" t="str">
        <f>Tabla18[[#This Row],[DIA]]&amp;"-"&amp;Tabla18[[#This Row],[NUM]]</f>
        <v>45927-149</v>
      </c>
      <c r="B2659">
        <v>45927</v>
      </c>
      <c r="C2659" t="s">
        <v>139</v>
      </c>
      <c r="D2659" t="s">
        <v>13</v>
      </c>
      <c r="E2659" t="s">
        <v>400</v>
      </c>
      <c r="F2659">
        <v>149</v>
      </c>
      <c r="G2659">
        <v>0.3298611111111111</v>
      </c>
      <c r="H2659">
        <v>0.60069444444444442</v>
      </c>
      <c r="I2659">
        <v>19</v>
      </c>
      <c r="J2659">
        <v>6</v>
      </c>
      <c r="K2659">
        <v>13</v>
      </c>
      <c r="L2659">
        <v>31.578947368421051</v>
      </c>
      <c r="M2659" s="1" t="e">
        <f>VLOOKUP(Tabla18[[#This Row],[COD]],Circuitos[],2,0)</f>
        <v>#N/A</v>
      </c>
    </row>
    <row r="2660" spans="1:13">
      <c r="A2660" s="9" t="str">
        <f>Tabla18[[#This Row],[DIA]]&amp;"-"&amp;Tabla18[[#This Row],[NUM]]</f>
        <v>45927-78</v>
      </c>
      <c r="B2660">
        <v>45927</v>
      </c>
      <c r="C2660" t="s">
        <v>252</v>
      </c>
      <c r="D2660" t="s">
        <v>36</v>
      </c>
      <c r="E2660" t="s">
        <v>272</v>
      </c>
      <c r="F2660">
        <v>78</v>
      </c>
      <c r="G2660">
        <v>0.89236111111111116</v>
      </c>
      <c r="H2660">
        <v>0.96875</v>
      </c>
      <c r="I2660">
        <v>14</v>
      </c>
      <c r="J2660">
        <v>0</v>
      </c>
      <c r="K2660">
        <v>14</v>
      </c>
      <c r="L2660">
        <v>0</v>
      </c>
      <c r="M2660" s="1" t="e">
        <f>VLOOKUP(Tabla18[[#This Row],[COD]],Circuitos[],2,0)</f>
        <v>#N/A</v>
      </c>
    </row>
    <row r="2661" spans="1:13">
      <c r="A2661" s="9" t="str">
        <f>Tabla18[[#This Row],[DIA]]&amp;"-"&amp;Tabla18[[#This Row],[NUM]]</f>
        <v>45927-1751</v>
      </c>
      <c r="B2661">
        <v>45927</v>
      </c>
      <c r="C2661" t="s">
        <v>252</v>
      </c>
      <c r="D2661" t="s">
        <v>232</v>
      </c>
      <c r="E2661" t="s">
        <v>272</v>
      </c>
      <c r="F2661">
        <v>1751</v>
      </c>
      <c r="G2661">
        <v>0.60416666666666663</v>
      </c>
      <c r="H2661">
        <v>0.65625</v>
      </c>
      <c r="I2661">
        <v>45</v>
      </c>
      <c r="J2661">
        <v>10</v>
      </c>
      <c r="K2661">
        <v>35</v>
      </c>
      <c r="L2661">
        <v>22.222222222222221</v>
      </c>
      <c r="M2661" s="1" t="e">
        <f>VLOOKUP(Tabla18[[#This Row],[COD]],Circuitos[],2,0)</f>
        <v>#N/A</v>
      </c>
    </row>
    <row r="2662" spans="1:13">
      <c r="A2662" s="9" t="str">
        <f>Tabla18[[#This Row],[DIA]]&amp;"-"&amp;Tabla18[[#This Row],[NUM]]</f>
        <v>45927-60</v>
      </c>
      <c r="B2662">
        <v>45927</v>
      </c>
      <c r="C2662" t="s">
        <v>252</v>
      </c>
      <c r="D2662" t="s">
        <v>13</v>
      </c>
      <c r="E2662" t="s">
        <v>272</v>
      </c>
      <c r="F2662">
        <v>60</v>
      </c>
      <c r="G2662">
        <v>0.60763888888888884</v>
      </c>
      <c r="H2662">
        <v>0.71527777777777779</v>
      </c>
      <c r="I2662">
        <v>30</v>
      </c>
      <c r="J2662">
        <v>6</v>
      </c>
      <c r="K2662">
        <v>24</v>
      </c>
      <c r="L2662">
        <v>20</v>
      </c>
      <c r="M2662" s="1" t="e">
        <f>VLOOKUP(Tabla18[[#This Row],[COD]],Circuitos[],2,0)</f>
        <v>#N/A</v>
      </c>
    </row>
    <row r="2663" spans="1:13">
      <c r="A2663" s="9" t="str">
        <f>Tabla18[[#This Row],[DIA]]&amp;"-"&amp;Tabla18[[#This Row],[NUM]]</f>
        <v>45927-1355</v>
      </c>
      <c r="B2663">
        <v>45927</v>
      </c>
      <c r="C2663" t="s">
        <v>13</v>
      </c>
      <c r="D2663" t="s">
        <v>392</v>
      </c>
      <c r="E2663" t="s">
        <v>250</v>
      </c>
      <c r="F2663">
        <v>1355</v>
      </c>
      <c r="G2663">
        <v>0.46875</v>
      </c>
      <c r="H2663">
        <v>0.50694444444444442</v>
      </c>
      <c r="I2663">
        <v>30</v>
      </c>
      <c r="J2663">
        <v>0</v>
      </c>
      <c r="K2663">
        <v>30</v>
      </c>
      <c r="L2663">
        <v>0</v>
      </c>
      <c r="M2663" s="1" t="e">
        <f>VLOOKUP(Tabla18[[#This Row],[COD]],Circuitos[],2,0)</f>
        <v>#N/A</v>
      </c>
    </row>
    <row r="2664" spans="1:13">
      <c r="A2664" s="9" t="str">
        <f>Tabla18[[#This Row],[DIA]]&amp;"-"&amp;Tabla18[[#This Row],[NUM]]</f>
        <v>45927-61</v>
      </c>
      <c r="B2664">
        <v>45927</v>
      </c>
      <c r="C2664" t="s">
        <v>13</v>
      </c>
      <c r="D2664" t="s">
        <v>252</v>
      </c>
      <c r="E2664" t="s">
        <v>272</v>
      </c>
      <c r="F2664">
        <v>61</v>
      </c>
      <c r="G2664">
        <v>0.4826388888888889</v>
      </c>
      <c r="H2664">
        <v>0.58680555555555558</v>
      </c>
      <c r="I2664">
        <v>30</v>
      </c>
      <c r="J2664">
        <v>6</v>
      </c>
      <c r="K2664">
        <v>24</v>
      </c>
      <c r="L2664">
        <v>20</v>
      </c>
      <c r="M2664" s="1" t="e">
        <f>VLOOKUP(Tabla18[[#This Row],[COD]],Circuitos[],2,0)</f>
        <v>#N/A</v>
      </c>
    </row>
    <row r="2665" spans="1:13">
      <c r="A2665" s="9" t="str">
        <f>Tabla18[[#This Row],[DIA]]&amp;"-"&amp;Tabla18[[#This Row],[NUM]]</f>
        <v>45927-6002</v>
      </c>
      <c r="B2665">
        <v>45927</v>
      </c>
      <c r="C2665" t="s">
        <v>13</v>
      </c>
      <c r="D2665" t="s">
        <v>183</v>
      </c>
      <c r="E2665" t="s">
        <v>174</v>
      </c>
      <c r="F2665">
        <v>6002</v>
      </c>
      <c r="G2665">
        <v>0.60069444444444442</v>
      </c>
      <c r="H2665">
        <v>0.85069444444444442</v>
      </c>
      <c r="I2665">
        <v>20</v>
      </c>
      <c r="J2665">
        <v>0</v>
      </c>
      <c r="K2665">
        <v>20</v>
      </c>
      <c r="L2665">
        <v>0</v>
      </c>
      <c r="M2665" s="1" t="str">
        <f>VLOOKUP(Tabla18[[#This Row],[COD]],Circuitos[],2,0)</f>
        <v>Programas de Egipto</v>
      </c>
    </row>
    <row r="2666" spans="1:13">
      <c r="A2666" s="9" t="str">
        <f>Tabla18[[#This Row],[DIA]]&amp;"-"&amp;Tabla18[[#This Row],[NUM]]</f>
        <v>45927-857</v>
      </c>
      <c r="B2666">
        <v>45927</v>
      </c>
      <c r="C2666" t="s">
        <v>13</v>
      </c>
      <c r="D2666" t="s">
        <v>530</v>
      </c>
      <c r="E2666" t="s">
        <v>531</v>
      </c>
      <c r="F2666">
        <v>857</v>
      </c>
      <c r="G2666">
        <v>0.63888888888888884</v>
      </c>
      <c r="H2666">
        <v>0.75694444444444442</v>
      </c>
      <c r="I2666">
        <v>31</v>
      </c>
      <c r="J2666">
        <v>0</v>
      </c>
      <c r="K2666">
        <v>31</v>
      </c>
      <c r="L2666">
        <v>0</v>
      </c>
      <c r="M2666" s="1" t="e">
        <f>VLOOKUP(Tabla18[[#This Row],[COD]],Circuitos[],2,0)</f>
        <v>#N/A</v>
      </c>
    </row>
    <row r="2667" spans="1:13">
      <c r="A2667" s="9" t="str">
        <f>Tabla18[[#This Row],[DIA]]&amp;"-"&amp;Tabla18[[#This Row],[NUM]]</f>
        <v>45927-1784</v>
      </c>
      <c r="B2667">
        <v>45927</v>
      </c>
      <c r="C2667" t="s">
        <v>261</v>
      </c>
      <c r="D2667" t="s">
        <v>252</v>
      </c>
      <c r="E2667" t="s">
        <v>272</v>
      </c>
      <c r="F2667">
        <v>1784</v>
      </c>
      <c r="G2667">
        <v>0.51041666666666663</v>
      </c>
      <c r="H2667">
        <v>0.55902777777777779</v>
      </c>
      <c r="I2667">
        <v>30</v>
      </c>
      <c r="J2667">
        <v>6</v>
      </c>
      <c r="K2667">
        <v>24</v>
      </c>
      <c r="L2667">
        <v>20</v>
      </c>
      <c r="M2667" s="1" t="e">
        <f>VLOOKUP(Tabla18[[#This Row],[COD]],Circuitos[],2,0)</f>
        <v>#N/A</v>
      </c>
    </row>
    <row r="2668" spans="1:13">
      <c r="A2668" s="9" t="str">
        <f>Tabla18[[#This Row],[DIA]]&amp;"-"&amp;Tabla18[[#This Row],[NUM]]</f>
        <v>45927-1794</v>
      </c>
      <c r="B2668">
        <v>45927</v>
      </c>
      <c r="C2668" t="s">
        <v>261</v>
      </c>
      <c r="D2668" t="s">
        <v>252</v>
      </c>
      <c r="E2668" t="s">
        <v>272</v>
      </c>
      <c r="F2668">
        <v>1794</v>
      </c>
      <c r="G2668">
        <v>0.79513888888888884</v>
      </c>
      <c r="H2668">
        <v>0.84722222222222221</v>
      </c>
      <c r="I2668">
        <v>14</v>
      </c>
      <c r="J2668">
        <v>0</v>
      </c>
      <c r="K2668">
        <v>14</v>
      </c>
      <c r="L2668">
        <v>0</v>
      </c>
      <c r="M2668" s="1" t="e">
        <f>VLOOKUP(Tabla18[[#This Row],[COD]],Circuitos[],2,0)</f>
        <v>#N/A</v>
      </c>
    </row>
    <row r="2669" spans="1:13">
      <c r="A2669" s="9" t="str">
        <f>Tabla18[[#This Row],[DIA]]&amp;"-"&amp;Tabla18[[#This Row],[NUM]]</f>
        <v>45927-1852</v>
      </c>
      <c r="B2669">
        <v>45927</v>
      </c>
      <c r="C2669" t="s">
        <v>241</v>
      </c>
      <c r="D2669" t="s">
        <v>13</v>
      </c>
      <c r="E2669" t="s">
        <v>250</v>
      </c>
      <c r="F2669">
        <v>1852</v>
      </c>
      <c r="G2669">
        <v>0.54861111111111116</v>
      </c>
      <c r="H2669">
        <v>0.67361111111111116</v>
      </c>
      <c r="I2669">
        <v>30</v>
      </c>
      <c r="J2669">
        <v>2</v>
      </c>
      <c r="K2669">
        <v>28</v>
      </c>
      <c r="L2669">
        <v>6.666666666666667</v>
      </c>
      <c r="M2669" s="1" t="e">
        <f>VLOOKUP(Tabla18[[#This Row],[COD]],Circuitos[],2,0)</f>
        <v>#N/A</v>
      </c>
    </row>
    <row r="2670" spans="1:13">
      <c r="A2670" s="9" t="str">
        <f>Tabla18[[#This Row],[DIA]]&amp;"-"&amp;Tabla18[[#This Row],[NUM]]</f>
        <v>45928-1304</v>
      </c>
      <c r="B2670">
        <v>45928</v>
      </c>
      <c r="C2670" t="s">
        <v>33</v>
      </c>
      <c r="D2670" t="s">
        <v>147</v>
      </c>
      <c r="E2670" t="s">
        <v>181</v>
      </c>
      <c r="F2670">
        <v>1304</v>
      </c>
      <c r="G2670">
        <v>0.5</v>
      </c>
      <c r="H2670">
        <v>0.72569444444444442</v>
      </c>
      <c r="I2670">
        <v>12</v>
      </c>
      <c r="J2670">
        <v>2</v>
      </c>
      <c r="K2670">
        <v>10</v>
      </c>
      <c r="L2670">
        <v>16.666666666666668</v>
      </c>
      <c r="M2670" s="1" t="e">
        <f>VLOOKUP(Tabla18[[#This Row],[COD]],Circuitos[],2,0)</f>
        <v>#N/A</v>
      </c>
    </row>
    <row r="2671" spans="1:13">
      <c r="A2671" s="9" t="str">
        <f>Tabla18[[#This Row],[DIA]]&amp;"-"&amp;Tabla18[[#This Row],[NUM]]</f>
        <v>45928-107</v>
      </c>
      <c r="B2671">
        <v>45928</v>
      </c>
      <c r="C2671" t="s">
        <v>354</v>
      </c>
      <c r="D2671" t="s">
        <v>36</v>
      </c>
      <c r="E2671" t="s">
        <v>355</v>
      </c>
      <c r="F2671">
        <v>107</v>
      </c>
      <c r="G2671">
        <v>0.48958333333333331</v>
      </c>
      <c r="H2671">
        <v>0.64930555555555558</v>
      </c>
      <c r="I2671">
        <v>12</v>
      </c>
      <c r="J2671">
        <v>0</v>
      </c>
      <c r="K2671">
        <v>12</v>
      </c>
      <c r="L2671">
        <v>0</v>
      </c>
      <c r="M2671" s="1" t="e">
        <f>VLOOKUP(Tabla18[[#This Row],[COD]],Circuitos[],2,0)</f>
        <v>#N/A</v>
      </c>
    </row>
    <row r="2672" spans="1:13">
      <c r="A2672" s="9" t="str">
        <f>Tabla18[[#This Row],[DIA]]&amp;"-"&amp;Tabla18[[#This Row],[NUM]]</f>
        <v>45928-109</v>
      </c>
      <c r="B2672">
        <v>45928</v>
      </c>
      <c r="C2672" t="s">
        <v>354</v>
      </c>
      <c r="D2672" t="s">
        <v>13</v>
      </c>
      <c r="E2672" t="s">
        <v>355</v>
      </c>
      <c r="F2672">
        <v>109</v>
      </c>
      <c r="G2672">
        <v>0.44444444444444442</v>
      </c>
      <c r="H2672">
        <v>0.64236111111111116</v>
      </c>
      <c r="I2672">
        <v>30</v>
      </c>
      <c r="J2672">
        <v>0</v>
      </c>
      <c r="K2672">
        <v>30</v>
      </c>
      <c r="L2672">
        <v>0</v>
      </c>
      <c r="M2672" s="1" t="e">
        <f>VLOOKUP(Tabla18[[#This Row],[COD]],Circuitos[],2,0)</f>
        <v>#N/A</v>
      </c>
    </row>
    <row r="2673" spans="1:13">
      <c r="A2673" s="9" t="str">
        <f>Tabla18[[#This Row],[DIA]]&amp;"-"&amp;Tabla18[[#This Row],[NUM]]</f>
        <v>45928-108</v>
      </c>
      <c r="B2673">
        <v>45928</v>
      </c>
      <c r="C2673" t="s">
        <v>36</v>
      </c>
      <c r="D2673" t="s">
        <v>354</v>
      </c>
      <c r="E2673" t="s">
        <v>355</v>
      </c>
      <c r="F2673">
        <v>108</v>
      </c>
      <c r="G2673">
        <v>0.69097222222222221</v>
      </c>
      <c r="H2673">
        <v>0.91666666666666663</v>
      </c>
      <c r="I2673">
        <v>12</v>
      </c>
      <c r="J2673">
        <v>0</v>
      </c>
      <c r="K2673">
        <v>12</v>
      </c>
      <c r="L2673">
        <v>0</v>
      </c>
      <c r="M2673" s="1" t="e">
        <f>VLOOKUP(Tabla18[[#This Row],[COD]],Circuitos[],2,0)</f>
        <v>#N/A</v>
      </c>
    </row>
    <row r="2674" spans="1:13">
      <c r="A2674" s="9" t="str">
        <f>Tabla18[[#This Row],[DIA]]&amp;"-"&amp;Tabla18[[#This Row],[NUM]]</f>
        <v>45928-1854</v>
      </c>
      <c r="B2674">
        <v>45928</v>
      </c>
      <c r="C2674" t="s">
        <v>36</v>
      </c>
      <c r="D2674" t="s">
        <v>147</v>
      </c>
      <c r="E2674" t="s">
        <v>181</v>
      </c>
      <c r="F2674">
        <v>1854</v>
      </c>
      <c r="G2674">
        <v>0.49652777777777779</v>
      </c>
      <c r="H2674">
        <v>0.6875</v>
      </c>
      <c r="I2674">
        <v>16</v>
      </c>
      <c r="J2674">
        <v>0</v>
      </c>
      <c r="K2674">
        <v>16</v>
      </c>
      <c r="L2674">
        <v>0</v>
      </c>
      <c r="M2674" s="1" t="e">
        <f>VLOOKUP(Tabla18[[#This Row],[COD]],Circuitos[],2,0)</f>
        <v>#N/A</v>
      </c>
    </row>
    <row r="2675" spans="1:13">
      <c r="A2675" s="9" t="str">
        <f>Tabla18[[#This Row],[DIA]]&amp;"-"&amp;Tabla18[[#This Row],[NUM]]</f>
        <v>45928-684</v>
      </c>
      <c r="B2675">
        <v>45928</v>
      </c>
      <c r="C2675" t="s">
        <v>36</v>
      </c>
      <c r="D2675" t="s">
        <v>291</v>
      </c>
      <c r="E2675" t="s">
        <v>292</v>
      </c>
      <c r="F2675">
        <v>684</v>
      </c>
      <c r="G2675">
        <v>0.60069444444444442</v>
      </c>
      <c r="H2675">
        <v>0.79166666666666663</v>
      </c>
      <c r="I2675">
        <v>12</v>
      </c>
      <c r="J2675">
        <v>0</v>
      </c>
      <c r="K2675">
        <v>12</v>
      </c>
      <c r="L2675">
        <v>0</v>
      </c>
      <c r="M2675" s="1" t="e">
        <f>VLOOKUP(Tabla18[[#This Row],[COD]],Circuitos[],2,0)</f>
        <v>#N/A</v>
      </c>
    </row>
    <row r="2676" spans="1:13">
      <c r="A2676" s="9" t="str">
        <f>Tabla18[[#This Row],[DIA]]&amp;"-"&amp;Tabla18[[#This Row],[NUM]]</f>
        <v>45928-438</v>
      </c>
      <c r="B2676">
        <v>45928</v>
      </c>
      <c r="C2676" t="s">
        <v>36</v>
      </c>
      <c r="D2676" t="s">
        <v>394</v>
      </c>
      <c r="E2676" t="s">
        <v>395</v>
      </c>
      <c r="F2676">
        <v>438</v>
      </c>
      <c r="G2676">
        <v>0.55902777777777779</v>
      </c>
      <c r="H2676">
        <v>0.68402777777777779</v>
      </c>
      <c r="I2676">
        <v>12</v>
      </c>
      <c r="J2676">
        <v>0</v>
      </c>
      <c r="K2676">
        <v>12</v>
      </c>
      <c r="L2676">
        <v>0</v>
      </c>
      <c r="M2676" s="1" t="e">
        <f>VLOOKUP(Tabla18[[#This Row],[COD]],Circuitos[],2,0)</f>
        <v>#N/A</v>
      </c>
    </row>
    <row r="2677" spans="1:13">
      <c r="A2677" s="9" t="str">
        <f>Tabla18[[#This Row],[DIA]]&amp;"-"&amp;Tabla18[[#This Row],[NUM]]</f>
        <v>45928-3712</v>
      </c>
      <c r="B2677">
        <v>45928</v>
      </c>
      <c r="C2677" t="s">
        <v>37</v>
      </c>
      <c r="D2677" t="s">
        <v>201</v>
      </c>
      <c r="E2677" t="s">
        <v>202</v>
      </c>
      <c r="F2677">
        <v>3712</v>
      </c>
      <c r="G2677">
        <v>0.57638888888888884</v>
      </c>
      <c r="H2677">
        <v>0.65277777777777779</v>
      </c>
      <c r="I2677">
        <v>12</v>
      </c>
      <c r="J2677">
        <v>2</v>
      </c>
      <c r="K2677">
        <v>10</v>
      </c>
      <c r="L2677">
        <v>16.666666666666668</v>
      </c>
      <c r="M2677" s="1" t="e">
        <f>VLOOKUP(Tabla18[[#This Row],[COD]],Circuitos[],2,0)</f>
        <v>#N/A</v>
      </c>
    </row>
    <row r="2678" spans="1:13">
      <c r="A2678" s="9" t="str">
        <f>Tabla18[[#This Row],[DIA]]&amp;"-"&amp;Tabla18[[#This Row],[NUM]]</f>
        <v>45928-1318</v>
      </c>
      <c r="B2678">
        <v>45928</v>
      </c>
      <c r="C2678" t="s">
        <v>37</v>
      </c>
      <c r="D2678" t="s">
        <v>147</v>
      </c>
      <c r="E2678" t="s">
        <v>181</v>
      </c>
      <c r="F2678">
        <v>1318</v>
      </c>
      <c r="G2678">
        <v>0.76736111111111116</v>
      </c>
      <c r="H2678">
        <v>0.97916666666666663</v>
      </c>
      <c r="I2678">
        <v>16</v>
      </c>
      <c r="J2678">
        <v>0</v>
      </c>
      <c r="K2678">
        <v>16</v>
      </c>
      <c r="L2678">
        <v>0</v>
      </c>
      <c r="M2678" s="1" t="e">
        <f>VLOOKUP(Tabla18[[#This Row],[COD]],Circuitos[],2,0)</f>
        <v>#N/A</v>
      </c>
    </row>
    <row r="2679" spans="1:13">
      <c r="A2679" s="9" t="str">
        <f>Tabla18[[#This Row],[DIA]]&amp;"-"&amp;Tabla18[[#This Row],[NUM]]</f>
        <v>45928-5118</v>
      </c>
      <c r="B2679">
        <v>45928</v>
      </c>
      <c r="C2679" t="s">
        <v>198</v>
      </c>
      <c r="D2679" t="s">
        <v>51</v>
      </c>
      <c r="E2679" t="s">
        <v>549</v>
      </c>
      <c r="F2679">
        <v>5118</v>
      </c>
      <c r="G2679">
        <v>0.77083333333333337</v>
      </c>
      <c r="H2679">
        <v>0.88888888888888884</v>
      </c>
      <c r="I2679">
        <v>189</v>
      </c>
      <c r="J2679">
        <v>139</v>
      </c>
      <c r="K2679">
        <v>50</v>
      </c>
      <c r="L2679">
        <v>73.544973544973544</v>
      </c>
      <c r="M2679" s="1" t="e">
        <f>VLOOKUP(Tabla18[[#This Row],[COD]],Circuitos[],2,0)</f>
        <v>#N/A</v>
      </c>
    </row>
    <row r="2680" spans="1:13">
      <c r="A2680" s="9" t="str">
        <f>Tabla18[[#This Row],[DIA]]&amp;"-"&amp;Tabla18[[#This Row],[NUM]]</f>
        <v>45928-872</v>
      </c>
      <c r="B2680">
        <v>45928</v>
      </c>
      <c r="C2680" t="s">
        <v>223</v>
      </c>
      <c r="D2680" t="s">
        <v>13</v>
      </c>
      <c r="E2680" t="s">
        <v>250</v>
      </c>
      <c r="F2680">
        <v>872</v>
      </c>
      <c r="G2680">
        <v>0.64930555555555558</v>
      </c>
      <c r="H2680">
        <v>0.78819444444444442</v>
      </c>
      <c r="I2680">
        <v>45</v>
      </c>
      <c r="J2680">
        <v>0</v>
      </c>
      <c r="K2680">
        <v>45</v>
      </c>
      <c r="L2680">
        <v>0</v>
      </c>
      <c r="M2680" s="1" t="e">
        <f>VLOOKUP(Tabla18[[#This Row],[COD]],Circuitos[],2,0)</f>
        <v>#N/A</v>
      </c>
    </row>
    <row r="2681" spans="1:13">
      <c r="A2681" s="9" t="str">
        <f>Tabla18[[#This Row],[DIA]]&amp;"-"&amp;Tabla18[[#This Row],[NUM]]</f>
        <v>45928-696</v>
      </c>
      <c r="B2681">
        <v>45928</v>
      </c>
      <c r="C2681" t="s">
        <v>232</v>
      </c>
      <c r="D2681" t="s">
        <v>13</v>
      </c>
      <c r="E2681" t="s">
        <v>250</v>
      </c>
      <c r="F2681">
        <v>696</v>
      </c>
      <c r="G2681">
        <v>0.74652777777777779</v>
      </c>
      <c r="H2681">
        <v>0.87847222222222221</v>
      </c>
      <c r="I2681">
        <v>40</v>
      </c>
      <c r="J2681">
        <v>0</v>
      </c>
      <c r="K2681">
        <v>40</v>
      </c>
      <c r="L2681">
        <v>0</v>
      </c>
      <c r="M2681" s="1" t="e">
        <f>VLOOKUP(Tabla18[[#This Row],[COD]],Circuitos[],2,0)</f>
        <v>#N/A</v>
      </c>
    </row>
    <row r="2682" spans="1:13">
      <c r="A2682" s="9" t="str">
        <f>Tabla18[[#This Row],[DIA]]&amp;"-"&amp;Tabla18[[#This Row],[NUM]]</f>
        <v>45928-776</v>
      </c>
      <c r="B2682">
        <v>45928</v>
      </c>
      <c r="C2682" t="s">
        <v>209</v>
      </c>
      <c r="D2682" t="s">
        <v>13</v>
      </c>
      <c r="E2682" t="s">
        <v>278</v>
      </c>
      <c r="F2682">
        <v>776</v>
      </c>
      <c r="G2682">
        <v>0.48958333333333331</v>
      </c>
      <c r="H2682">
        <v>0.61805555555555558</v>
      </c>
      <c r="I2682">
        <v>45</v>
      </c>
      <c r="J2682">
        <v>0</v>
      </c>
      <c r="K2682">
        <v>45</v>
      </c>
      <c r="L2682">
        <v>0</v>
      </c>
      <c r="M2682" s="1" t="e">
        <f>VLOOKUP(Tabla18[[#This Row],[COD]],Circuitos[],2,0)</f>
        <v>#N/A</v>
      </c>
    </row>
    <row r="2683" spans="1:13">
      <c r="A2683" s="9" t="str">
        <f>Tabla18[[#This Row],[DIA]]&amp;"-"&amp;Tabla18[[#This Row],[NUM]]</f>
        <v>45928-1134</v>
      </c>
      <c r="B2683">
        <v>45928</v>
      </c>
      <c r="C2683" t="s">
        <v>192</v>
      </c>
      <c r="D2683" t="s">
        <v>36</v>
      </c>
      <c r="E2683" t="s">
        <v>193</v>
      </c>
      <c r="F2683">
        <v>1134</v>
      </c>
      <c r="G2683">
        <v>0.67013888888888884</v>
      </c>
      <c r="H2683">
        <v>0.75694444444444442</v>
      </c>
      <c r="I2683">
        <v>12</v>
      </c>
      <c r="J2683">
        <v>0</v>
      </c>
      <c r="K2683">
        <v>12</v>
      </c>
      <c r="L2683">
        <v>0</v>
      </c>
      <c r="M2683" s="1" t="e">
        <f>VLOOKUP(Tabla18[[#This Row],[COD]],Circuitos[],2,0)</f>
        <v>#N/A</v>
      </c>
    </row>
    <row r="2684" spans="1:13">
      <c r="A2684" s="9" t="str">
        <f>Tabla18[[#This Row],[DIA]]&amp;"-"&amp;Tabla18[[#This Row],[NUM]]</f>
        <v>45928-5117</v>
      </c>
      <c r="B2684">
        <v>45928</v>
      </c>
      <c r="C2684" t="s">
        <v>52</v>
      </c>
      <c r="D2684" t="s">
        <v>198</v>
      </c>
      <c r="E2684" t="s">
        <v>549</v>
      </c>
      <c r="F2684">
        <v>5117</v>
      </c>
      <c r="G2684">
        <v>0.33333333333333331</v>
      </c>
      <c r="H2684">
        <v>0.44444444444444442</v>
      </c>
      <c r="I2684">
        <v>189</v>
      </c>
      <c r="J2684">
        <v>136</v>
      </c>
      <c r="K2684">
        <v>53</v>
      </c>
      <c r="L2684">
        <v>71.957671957671963</v>
      </c>
      <c r="M2684" s="1" t="str">
        <f>VLOOKUP(Tabla18[[#This Row],[COD]],Circuitos[],2,0)</f>
        <v>Puglia y Costa Amalfitana II</v>
      </c>
    </row>
    <row r="2685" spans="1:13">
      <c r="A2685" s="9" t="str">
        <f>Tabla18[[#This Row],[DIA]]&amp;"-"&amp;Tabla18[[#This Row],[NUM]]</f>
        <v>45928-1305</v>
      </c>
      <c r="B2685">
        <v>45928</v>
      </c>
      <c r="C2685" t="s">
        <v>147</v>
      </c>
      <c r="D2685" t="s">
        <v>33</v>
      </c>
      <c r="E2685" t="s">
        <v>181</v>
      </c>
      <c r="F2685">
        <v>1305</v>
      </c>
      <c r="G2685">
        <v>0.55208333333333337</v>
      </c>
      <c r="H2685">
        <v>0.70833333333333337</v>
      </c>
      <c r="I2685">
        <v>12</v>
      </c>
      <c r="J2685">
        <v>2</v>
      </c>
      <c r="K2685">
        <v>10</v>
      </c>
      <c r="L2685">
        <v>16.666666666666668</v>
      </c>
      <c r="M2685" s="1" t="e">
        <f>VLOOKUP(Tabla18[[#This Row],[COD]],Circuitos[],2,0)</f>
        <v>#N/A</v>
      </c>
    </row>
    <row r="2686" spans="1:13">
      <c r="A2686" s="9" t="str">
        <f>Tabla18[[#This Row],[DIA]]&amp;"-"&amp;Tabla18[[#This Row],[NUM]]</f>
        <v>45928-2020</v>
      </c>
      <c r="B2686">
        <v>45928</v>
      </c>
      <c r="C2686" t="s">
        <v>147</v>
      </c>
      <c r="D2686" t="s">
        <v>180</v>
      </c>
      <c r="E2686" t="s">
        <v>181</v>
      </c>
      <c r="F2686">
        <v>2020</v>
      </c>
      <c r="G2686">
        <v>0.76736111111111116</v>
      </c>
      <c r="H2686">
        <v>0.82986111111111116</v>
      </c>
      <c r="I2686">
        <v>68</v>
      </c>
      <c r="J2686">
        <v>52</v>
      </c>
      <c r="K2686">
        <v>16</v>
      </c>
      <c r="L2686">
        <v>76.470588235294116</v>
      </c>
      <c r="M2686" s="1" t="e">
        <f>VLOOKUP(Tabla18[[#This Row],[COD]],Circuitos[],2,0)</f>
        <v>#N/A</v>
      </c>
    </row>
    <row r="2687" spans="1:13">
      <c r="A2687" s="9" t="str">
        <f>Tabla18[[#This Row],[DIA]]&amp;"-"&amp;Tabla18[[#This Row],[NUM]]</f>
        <v>45928-2022</v>
      </c>
      <c r="B2687">
        <v>45928</v>
      </c>
      <c r="C2687" t="s">
        <v>147</v>
      </c>
      <c r="D2687" t="s">
        <v>180</v>
      </c>
      <c r="E2687" t="s">
        <v>181</v>
      </c>
      <c r="F2687">
        <v>2022</v>
      </c>
      <c r="G2687">
        <v>0.83680555555555558</v>
      </c>
      <c r="H2687">
        <v>0.90277777777777779</v>
      </c>
      <c r="I2687">
        <v>24</v>
      </c>
      <c r="J2687">
        <v>2</v>
      </c>
      <c r="K2687">
        <v>22</v>
      </c>
      <c r="L2687">
        <v>8.3333333333333339</v>
      </c>
      <c r="M2687" s="1" t="e">
        <f>VLOOKUP(Tabla18[[#This Row],[COD]],Circuitos[],2,0)</f>
        <v>#N/A</v>
      </c>
    </row>
    <row r="2688" spans="1:13">
      <c r="A2688" s="9" t="str">
        <f>Tabla18[[#This Row],[DIA]]&amp;"-"&amp;Tabla18[[#This Row],[NUM]]</f>
        <v>45928-1855</v>
      </c>
      <c r="B2688">
        <v>45928</v>
      </c>
      <c r="C2688" t="s">
        <v>147</v>
      </c>
      <c r="D2688" t="s">
        <v>36</v>
      </c>
      <c r="E2688" t="s">
        <v>181</v>
      </c>
      <c r="F2688">
        <v>1855</v>
      </c>
      <c r="G2688">
        <v>0.59722222222222221</v>
      </c>
      <c r="H2688">
        <v>0.71180555555555558</v>
      </c>
      <c r="I2688">
        <v>16</v>
      </c>
      <c r="J2688">
        <v>0</v>
      </c>
      <c r="K2688">
        <v>16</v>
      </c>
      <c r="L2688">
        <v>0</v>
      </c>
      <c r="M2688" s="1" t="e">
        <f>VLOOKUP(Tabla18[[#This Row],[COD]],Circuitos[],2,0)</f>
        <v>#N/A</v>
      </c>
    </row>
    <row r="2689" spans="1:13">
      <c r="A2689" s="9" t="str">
        <f>Tabla18[[#This Row],[DIA]]&amp;"-"&amp;Tabla18[[#This Row],[NUM]]</f>
        <v>45928-1317</v>
      </c>
      <c r="B2689">
        <v>45928</v>
      </c>
      <c r="C2689" t="s">
        <v>147</v>
      </c>
      <c r="D2689" t="s">
        <v>37</v>
      </c>
      <c r="E2689" t="s">
        <v>181</v>
      </c>
      <c r="F2689">
        <v>1317</v>
      </c>
      <c r="G2689">
        <v>0.58680555555555558</v>
      </c>
      <c r="H2689">
        <v>0.72569444444444442</v>
      </c>
      <c r="I2689">
        <v>16</v>
      </c>
      <c r="J2689">
        <v>5</v>
      </c>
      <c r="K2689">
        <v>11</v>
      </c>
      <c r="L2689">
        <v>31.25</v>
      </c>
      <c r="M2689" s="1" t="e">
        <f>VLOOKUP(Tabla18[[#This Row],[COD]],Circuitos[],2,0)</f>
        <v>#N/A</v>
      </c>
    </row>
    <row r="2690" spans="1:13">
      <c r="A2690" s="9" t="str">
        <f>Tabla18[[#This Row],[DIA]]&amp;"-"&amp;Tabla18[[#This Row],[NUM]]</f>
        <v>45928-1859</v>
      </c>
      <c r="B2690">
        <v>45928</v>
      </c>
      <c r="C2690" t="s">
        <v>147</v>
      </c>
      <c r="D2690" t="s">
        <v>13</v>
      </c>
      <c r="E2690" t="s">
        <v>181</v>
      </c>
      <c r="F2690">
        <v>1859</v>
      </c>
      <c r="G2690">
        <v>0.55208333333333337</v>
      </c>
      <c r="H2690">
        <v>0.70138888888888884</v>
      </c>
      <c r="I2690">
        <v>40</v>
      </c>
      <c r="J2690">
        <v>16</v>
      </c>
      <c r="K2690">
        <v>24</v>
      </c>
      <c r="L2690">
        <v>40</v>
      </c>
      <c r="M2690" s="1" t="e">
        <f>VLOOKUP(Tabla18[[#This Row],[COD]],Circuitos[],2,0)</f>
        <v>#N/A</v>
      </c>
    </row>
    <row r="2691" spans="1:13">
      <c r="A2691" s="9" t="str">
        <f>Tabla18[[#This Row],[DIA]]&amp;"-"&amp;Tabla18[[#This Row],[NUM]]</f>
        <v>45928-1313</v>
      </c>
      <c r="B2691">
        <v>45928</v>
      </c>
      <c r="C2691" t="s">
        <v>147</v>
      </c>
      <c r="D2691" t="s">
        <v>22</v>
      </c>
      <c r="E2691" t="s">
        <v>181</v>
      </c>
      <c r="F2691">
        <v>1313</v>
      </c>
      <c r="G2691">
        <v>0.59375</v>
      </c>
      <c r="H2691">
        <v>0.72569444444444442</v>
      </c>
      <c r="I2691">
        <v>12</v>
      </c>
      <c r="J2691">
        <v>4</v>
      </c>
      <c r="K2691">
        <v>8</v>
      </c>
      <c r="L2691">
        <v>33.333333333333336</v>
      </c>
      <c r="M2691" s="1" t="e">
        <f>VLOOKUP(Tabla18[[#This Row],[COD]],Circuitos[],2,0)</f>
        <v>#N/A</v>
      </c>
    </row>
    <row r="2692" spans="1:13">
      <c r="A2692" s="9" t="str">
        <f>Tabla18[[#This Row],[DIA]]&amp;"-"&amp;Tabla18[[#This Row],[NUM]]</f>
        <v>45928-3910</v>
      </c>
      <c r="B2692">
        <v>45928</v>
      </c>
      <c r="C2692" t="s">
        <v>555</v>
      </c>
      <c r="D2692" t="s">
        <v>394</v>
      </c>
      <c r="E2692" t="s">
        <v>395</v>
      </c>
      <c r="F2692">
        <v>3910</v>
      </c>
      <c r="G2692">
        <v>0.2361111111111111</v>
      </c>
      <c r="H2692">
        <v>0.27083333333333331</v>
      </c>
      <c r="I2692">
        <v>12</v>
      </c>
      <c r="J2692">
        <v>0</v>
      </c>
      <c r="K2692">
        <v>12</v>
      </c>
      <c r="L2692">
        <v>0</v>
      </c>
      <c r="M2692" s="1" t="e">
        <f>VLOOKUP(Tabla18[[#This Row],[COD]],Circuitos[],2,0)</f>
        <v>#N/A</v>
      </c>
    </row>
    <row r="2693" spans="1:13">
      <c r="A2693" s="9" t="str">
        <f>Tabla18[[#This Row],[DIA]]&amp;"-"&amp;Tabla18[[#This Row],[NUM]]</f>
        <v>45928-3904</v>
      </c>
      <c r="B2693">
        <v>45928</v>
      </c>
      <c r="C2693" t="s">
        <v>555</v>
      </c>
      <c r="D2693" t="s">
        <v>394</v>
      </c>
      <c r="E2693" t="s">
        <v>395</v>
      </c>
      <c r="F2693">
        <v>3904</v>
      </c>
      <c r="G2693">
        <v>0.36805555555555558</v>
      </c>
      <c r="H2693">
        <v>0.40277777777777779</v>
      </c>
      <c r="I2693">
        <v>35</v>
      </c>
      <c r="J2693">
        <v>0</v>
      </c>
      <c r="K2693">
        <v>35</v>
      </c>
      <c r="L2693">
        <v>0</v>
      </c>
      <c r="M2693" s="1" t="e">
        <f>VLOOKUP(Tabla18[[#This Row],[COD]],Circuitos[],2,0)</f>
        <v>#N/A</v>
      </c>
    </row>
    <row r="2694" spans="1:13">
      <c r="A2694" s="9" t="str">
        <f>Tabla18[[#This Row],[DIA]]&amp;"-"&amp;Tabla18[[#This Row],[NUM]]</f>
        <v>45928-110</v>
      </c>
      <c r="B2694">
        <v>45928</v>
      </c>
      <c r="C2694" t="s">
        <v>13</v>
      </c>
      <c r="D2694" t="s">
        <v>354</v>
      </c>
      <c r="E2694" t="s">
        <v>355</v>
      </c>
      <c r="F2694">
        <v>110</v>
      </c>
      <c r="G2694">
        <v>0.69097222222222221</v>
      </c>
      <c r="H2694">
        <v>0.94791666666666663</v>
      </c>
      <c r="I2694">
        <v>30</v>
      </c>
      <c r="J2694">
        <v>4</v>
      </c>
      <c r="K2694">
        <v>26</v>
      </c>
      <c r="L2694">
        <v>13.333333333333334</v>
      </c>
      <c r="M2694" s="1" t="e">
        <f>VLOOKUP(Tabla18[[#This Row],[COD]],Circuitos[],2,0)</f>
        <v>#N/A</v>
      </c>
    </row>
    <row r="2695" spans="1:13">
      <c r="A2695" s="9" t="str">
        <f>Tabla18[[#This Row],[DIA]]&amp;"-"&amp;Tabla18[[#This Row],[NUM]]</f>
        <v>45928-601</v>
      </c>
      <c r="B2695">
        <v>45928</v>
      </c>
      <c r="C2695" t="s">
        <v>13</v>
      </c>
      <c r="D2695" t="s">
        <v>201</v>
      </c>
      <c r="E2695" t="s">
        <v>250</v>
      </c>
      <c r="F2695">
        <v>601</v>
      </c>
      <c r="G2695">
        <v>0.69097222222222221</v>
      </c>
      <c r="H2695">
        <v>0.78819444444444442</v>
      </c>
      <c r="I2695">
        <v>50</v>
      </c>
      <c r="J2695">
        <v>0</v>
      </c>
      <c r="K2695">
        <v>50</v>
      </c>
      <c r="L2695">
        <v>0</v>
      </c>
      <c r="M2695" s="1" t="e">
        <f>VLOOKUP(Tabla18[[#This Row],[COD]],Circuitos[],2,0)</f>
        <v>#N/A</v>
      </c>
    </row>
    <row r="2696" spans="1:13">
      <c r="A2696" s="9" t="str">
        <f>Tabla18[[#This Row],[DIA]]&amp;"-"&amp;Tabla18[[#This Row],[NUM]]</f>
        <v>45928-871</v>
      </c>
      <c r="B2696">
        <v>45928</v>
      </c>
      <c r="C2696" t="s">
        <v>13</v>
      </c>
      <c r="D2696" t="s">
        <v>223</v>
      </c>
      <c r="E2696" t="s">
        <v>250</v>
      </c>
      <c r="F2696">
        <v>871</v>
      </c>
      <c r="G2696">
        <v>0.48958333333333331</v>
      </c>
      <c r="H2696">
        <v>0.62152777777777779</v>
      </c>
      <c r="I2696">
        <v>45</v>
      </c>
      <c r="J2696">
        <v>41</v>
      </c>
      <c r="K2696">
        <v>4</v>
      </c>
      <c r="L2696">
        <v>91.111111111111114</v>
      </c>
      <c r="M2696" s="1" t="e">
        <f>VLOOKUP(Tabla18[[#This Row],[COD]],Circuitos[],2,0)</f>
        <v>#N/A</v>
      </c>
    </row>
    <row r="2697" spans="1:13">
      <c r="A2697" s="9" t="str">
        <f>Tabla18[[#This Row],[DIA]]&amp;"-"&amp;Tabla18[[#This Row],[NUM]]</f>
        <v>45928-775</v>
      </c>
      <c r="B2697">
        <v>45928</v>
      </c>
      <c r="C2697" t="s">
        <v>13</v>
      </c>
      <c r="D2697" t="s">
        <v>209</v>
      </c>
      <c r="E2697" t="s">
        <v>278</v>
      </c>
      <c r="F2697">
        <v>775</v>
      </c>
      <c r="G2697">
        <v>0.33333333333333331</v>
      </c>
      <c r="H2697">
        <v>0.44791666666666669</v>
      </c>
      <c r="I2697">
        <v>45</v>
      </c>
      <c r="J2697">
        <v>0</v>
      </c>
      <c r="K2697">
        <v>45</v>
      </c>
      <c r="L2697">
        <v>0</v>
      </c>
      <c r="M2697" s="1" t="str">
        <f>VLOOKUP(Tabla18[[#This Row],[COD]],Circuitos[],2,0)</f>
        <v>Croacia Fascinante "B"</v>
      </c>
    </row>
    <row r="2698" spans="1:13">
      <c r="A2698" s="9" t="str">
        <f>Tabla18[[#This Row],[DIA]]&amp;"-"&amp;Tabla18[[#This Row],[NUM]]</f>
        <v>45928-1858</v>
      </c>
      <c r="B2698">
        <v>45928</v>
      </c>
      <c r="C2698" t="s">
        <v>13</v>
      </c>
      <c r="D2698" t="s">
        <v>147</v>
      </c>
      <c r="E2698" t="s">
        <v>181</v>
      </c>
      <c r="F2698">
        <v>1858</v>
      </c>
      <c r="G2698">
        <v>0.49652777777777779</v>
      </c>
      <c r="H2698">
        <v>0.71527777777777779</v>
      </c>
      <c r="I2698">
        <v>52</v>
      </c>
      <c r="J2698">
        <v>52</v>
      </c>
      <c r="K2698">
        <v>0</v>
      </c>
      <c r="L2698">
        <v>100</v>
      </c>
      <c r="M2698" s="1" t="e">
        <f>VLOOKUP(Tabla18[[#This Row],[COD]],Circuitos[],2,0)</f>
        <v>#N/A</v>
      </c>
    </row>
    <row r="2699" spans="1:13">
      <c r="A2699" s="9" t="str">
        <f>Tabla18[[#This Row],[DIA]]&amp;"-"&amp;Tabla18[[#This Row],[NUM]]</f>
        <v>45928-5113</v>
      </c>
      <c r="B2699">
        <v>45928</v>
      </c>
      <c r="C2699" t="s">
        <v>13</v>
      </c>
      <c r="D2699" t="s">
        <v>424</v>
      </c>
      <c r="E2699" t="s">
        <v>549</v>
      </c>
      <c r="F2699">
        <v>5113</v>
      </c>
      <c r="G2699">
        <v>0.71180555555555558</v>
      </c>
      <c r="H2699">
        <v>0.78819444444444442</v>
      </c>
      <c r="I2699">
        <v>189</v>
      </c>
      <c r="J2699">
        <v>36</v>
      </c>
      <c r="K2699">
        <v>153</v>
      </c>
      <c r="L2699">
        <v>19.047619047619047</v>
      </c>
      <c r="M2699" s="1" t="str">
        <f>VLOOKUP(Tabla18[[#This Row],[COD]],Circuitos[],2,0)</f>
        <v>Alsacia, Selva Negra y el Rin / Bellezas de Suiza</v>
      </c>
    </row>
    <row r="2700" spans="1:13">
      <c r="A2700" s="9" t="str">
        <f>Tabla18[[#This Row],[DIA]]&amp;"-"&amp;Tabla18[[#This Row],[NUM]]</f>
        <v>45928-416</v>
      </c>
      <c r="B2700">
        <v>45928</v>
      </c>
      <c r="C2700" t="s">
        <v>13</v>
      </c>
      <c r="D2700" t="s">
        <v>358</v>
      </c>
      <c r="E2700" t="s">
        <v>528</v>
      </c>
      <c r="F2700">
        <v>416</v>
      </c>
      <c r="G2700">
        <v>0.51736111111111116</v>
      </c>
      <c r="H2700">
        <v>0.71875</v>
      </c>
      <c r="I2700">
        <v>36</v>
      </c>
      <c r="J2700">
        <v>0</v>
      </c>
      <c r="K2700">
        <v>36</v>
      </c>
      <c r="L2700">
        <v>0</v>
      </c>
      <c r="M2700" s="1" t="e">
        <f>VLOOKUP(Tabla18[[#This Row],[COD]],Circuitos[],2,0)</f>
        <v>#N/A</v>
      </c>
    </row>
    <row r="2701" spans="1:13">
      <c r="A2701" s="9" t="str">
        <f>Tabla18[[#This Row],[DIA]]&amp;"-"&amp;Tabla18[[#This Row],[NUM]]</f>
        <v>45928-787</v>
      </c>
      <c r="B2701">
        <v>45928</v>
      </c>
      <c r="C2701" t="s">
        <v>13</v>
      </c>
      <c r="D2701" t="s">
        <v>358</v>
      </c>
      <c r="E2701" t="s">
        <v>278</v>
      </c>
      <c r="F2701">
        <v>787</v>
      </c>
      <c r="G2701">
        <v>0.65972222222222221</v>
      </c>
      <c r="H2701">
        <v>0.86458333333333337</v>
      </c>
      <c r="I2701">
        <v>45</v>
      </c>
      <c r="J2701">
        <v>0</v>
      </c>
      <c r="K2701">
        <v>45</v>
      </c>
      <c r="L2701">
        <v>0</v>
      </c>
      <c r="M2701" s="1" t="str">
        <f>VLOOKUP(Tabla18[[#This Row],[COD]],Circuitos[],2,0)</f>
        <v>Rumania, Transilvania, Cárpatos y Bucovina</v>
      </c>
    </row>
    <row r="2702" spans="1:13">
      <c r="A2702" s="9" t="str">
        <f>Tabla18[[#This Row],[DIA]]&amp;"-"&amp;Tabla18[[#This Row],[NUM]]</f>
        <v>45928-809</v>
      </c>
      <c r="B2702">
        <v>45928</v>
      </c>
      <c r="C2702" t="s">
        <v>13</v>
      </c>
      <c r="D2702" t="s">
        <v>236</v>
      </c>
      <c r="E2702" t="s">
        <v>250</v>
      </c>
      <c r="F2702">
        <v>809</v>
      </c>
      <c r="G2702">
        <v>0.49652777777777779</v>
      </c>
      <c r="H2702">
        <v>0.61805555555555558</v>
      </c>
      <c r="I2702">
        <v>45</v>
      </c>
      <c r="J2702">
        <v>0</v>
      </c>
      <c r="K2702">
        <v>45</v>
      </c>
      <c r="L2702">
        <v>0</v>
      </c>
      <c r="M2702" s="1" t="e">
        <f>VLOOKUP(Tabla18[[#This Row],[COD]],Circuitos[],2,0)</f>
        <v>#N/A</v>
      </c>
    </row>
    <row r="2703" spans="1:13">
      <c r="A2703" s="9" t="str">
        <f>Tabla18[[#This Row],[DIA]]&amp;"-"&amp;Tabla18[[#This Row],[NUM]]</f>
        <v>45928-686</v>
      </c>
      <c r="B2703">
        <v>45928</v>
      </c>
      <c r="C2703" t="s">
        <v>13</v>
      </c>
      <c r="D2703" t="s">
        <v>291</v>
      </c>
      <c r="E2703" t="s">
        <v>292</v>
      </c>
      <c r="F2703">
        <v>686</v>
      </c>
      <c r="G2703">
        <v>0.70833333333333337</v>
      </c>
      <c r="H2703">
        <v>0.92013888888888884</v>
      </c>
      <c r="I2703">
        <v>26</v>
      </c>
      <c r="J2703">
        <v>0</v>
      </c>
      <c r="K2703">
        <v>26</v>
      </c>
      <c r="L2703">
        <v>0</v>
      </c>
      <c r="M2703" s="1" t="e">
        <f>VLOOKUP(Tabla18[[#This Row],[COD]],Circuitos[],2,0)</f>
        <v>#N/A</v>
      </c>
    </row>
    <row r="2704" spans="1:13">
      <c r="A2704" s="9" t="str">
        <f>Tabla18[[#This Row],[DIA]]&amp;"-"&amp;Tabla18[[#This Row],[NUM]]</f>
        <v>45928-897</v>
      </c>
      <c r="B2704">
        <v>45928</v>
      </c>
      <c r="C2704" t="s">
        <v>13</v>
      </c>
      <c r="D2704" t="s">
        <v>277</v>
      </c>
      <c r="E2704" t="s">
        <v>278</v>
      </c>
      <c r="F2704">
        <v>897</v>
      </c>
      <c r="G2704">
        <v>0.78472222222222221</v>
      </c>
      <c r="H2704">
        <v>0.21180555555555555</v>
      </c>
      <c r="I2704">
        <v>80</v>
      </c>
      <c r="J2704">
        <v>35</v>
      </c>
      <c r="K2704">
        <v>45</v>
      </c>
      <c r="L2704">
        <v>43.75</v>
      </c>
      <c r="M2704" s="1" t="str">
        <f>VLOOKUP(Tabla18[[#This Row],[COD]],Circuitos[],2,0)</f>
        <v>Uzbekistan, Ruta de la Seda I</v>
      </c>
    </row>
    <row r="2705" spans="1:13">
      <c r="A2705" s="9" t="str">
        <f>Tabla18[[#This Row],[DIA]]&amp;"-"&amp;Tabla18[[#This Row],[NUM]]</f>
        <v>45928-434</v>
      </c>
      <c r="B2705">
        <v>45928</v>
      </c>
      <c r="C2705" t="s">
        <v>13</v>
      </c>
      <c r="D2705" t="s">
        <v>394</v>
      </c>
      <c r="E2705" t="s">
        <v>395</v>
      </c>
      <c r="F2705">
        <v>434</v>
      </c>
      <c r="G2705">
        <v>0.64583333333333337</v>
      </c>
      <c r="H2705">
        <v>0.79513888888888884</v>
      </c>
      <c r="I2705">
        <v>81</v>
      </c>
      <c r="J2705">
        <v>0</v>
      </c>
      <c r="K2705">
        <v>81</v>
      </c>
      <c r="L2705">
        <v>0</v>
      </c>
      <c r="M2705" s="1" t="e">
        <f>VLOOKUP(Tabla18[[#This Row],[COD]],Circuitos[],2,0)</f>
        <v>#N/A</v>
      </c>
    </row>
    <row r="2706" spans="1:13">
      <c r="A2706" s="9" t="str">
        <f>Tabla18[[#This Row],[DIA]]&amp;"-"&amp;Tabla18[[#This Row],[NUM]]</f>
        <v>45928-5114</v>
      </c>
      <c r="B2706">
        <v>45928</v>
      </c>
      <c r="C2706" t="s">
        <v>424</v>
      </c>
      <c r="D2706" t="s">
        <v>13</v>
      </c>
      <c r="E2706" t="s">
        <v>549</v>
      </c>
      <c r="F2706">
        <v>5114</v>
      </c>
      <c r="G2706">
        <v>0.82291666666666663</v>
      </c>
      <c r="H2706">
        <v>0.89236111111111116</v>
      </c>
      <c r="I2706">
        <v>189</v>
      </c>
      <c r="J2706">
        <v>24</v>
      </c>
      <c r="K2706">
        <v>165</v>
      </c>
      <c r="L2706">
        <v>12.698412698412698</v>
      </c>
      <c r="M2706" s="1" t="e">
        <f>VLOOKUP(Tabla18[[#This Row],[COD]],Circuitos[],2,0)</f>
        <v>#N/A</v>
      </c>
    </row>
    <row r="2707" spans="1:13">
      <c r="A2707" s="9" t="str">
        <f>Tabla18[[#This Row],[DIA]]&amp;"-"&amp;Tabla18[[#This Row],[NUM]]</f>
        <v>45928-1832</v>
      </c>
      <c r="B2707">
        <v>45928</v>
      </c>
      <c r="C2707" t="s">
        <v>234</v>
      </c>
      <c r="D2707" t="s">
        <v>13</v>
      </c>
      <c r="E2707" t="s">
        <v>250</v>
      </c>
      <c r="F2707">
        <v>1832</v>
      </c>
      <c r="G2707">
        <v>0.61111111111111116</v>
      </c>
      <c r="H2707">
        <v>0.72916666666666663</v>
      </c>
      <c r="I2707">
        <v>40</v>
      </c>
      <c r="J2707">
        <v>0</v>
      </c>
      <c r="K2707">
        <v>40</v>
      </c>
      <c r="L2707">
        <v>0</v>
      </c>
      <c r="M2707" s="1" t="e">
        <f>VLOOKUP(Tabla18[[#This Row],[COD]],Circuitos[],2,0)</f>
        <v>#N/A</v>
      </c>
    </row>
    <row r="2708" spans="1:13">
      <c r="A2708" s="9" t="str">
        <f>Tabla18[[#This Row],[DIA]]&amp;"-"&amp;Tabla18[[#This Row],[NUM]]</f>
        <v>45928-572</v>
      </c>
      <c r="B2708">
        <v>45928</v>
      </c>
      <c r="C2708" t="s">
        <v>346</v>
      </c>
      <c r="D2708" t="s">
        <v>13</v>
      </c>
      <c r="E2708" t="s">
        <v>250</v>
      </c>
      <c r="F2708">
        <v>572</v>
      </c>
      <c r="G2708">
        <v>0.53125</v>
      </c>
      <c r="H2708">
        <v>0.61805555555555558</v>
      </c>
      <c r="I2708">
        <v>30</v>
      </c>
      <c r="J2708">
        <v>0</v>
      </c>
      <c r="K2708">
        <v>30</v>
      </c>
      <c r="L2708">
        <v>0</v>
      </c>
      <c r="M2708" s="1" t="e">
        <f>VLOOKUP(Tabla18[[#This Row],[COD]],Circuitos[],2,0)</f>
        <v>#N/A</v>
      </c>
    </row>
    <row r="2709" spans="1:13">
      <c r="A2709" s="9" t="str">
        <f>Tabla18[[#This Row],[DIA]]&amp;"-"&amp;Tabla18[[#This Row],[NUM]]</f>
        <v>45928-415</v>
      </c>
      <c r="B2709">
        <v>45928</v>
      </c>
      <c r="C2709" t="s">
        <v>358</v>
      </c>
      <c r="D2709" t="s">
        <v>13</v>
      </c>
      <c r="E2709" t="s">
        <v>528</v>
      </c>
      <c r="F2709">
        <v>415</v>
      </c>
      <c r="G2709">
        <v>0.34722222222222221</v>
      </c>
      <c r="H2709">
        <v>0.47569444444444442</v>
      </c>
      <c r="I2709">
        <v>36</v>
      </c>
      <c r="J2709">
        <v>0</v>
      </c>
      <c r="K2709">
        <v>36</v>
      </c>
      <c r="L2709">
        <v>0</v>
      </c>
      <c r="M2709" s="1" t="e">
        <f>VLOOKUP(Tabla18[[#This Row],[COD]],Circuitos[],2,0)</f>
        <v>#N/A</v>
      </c>
    </row>
    <row r="2710" spans="1:13">
      <c r="A2710" s="9" t="str">
        <f>Tabla18[[#This Row],[DIA]]&amp;"-"&amp;Tabla18[[#This Row],[NUM]]</f>
        <v>45928-788</v>
      </c>
      <c r="B2710">
        <v>45928</v>
      </c>
      <c r="C2710" t="s">
        <v>358</v>
      </c>
      <c r="D2710" t="s">
        <v>13</v>
      </c>
      <c r="E2710" t="s">
        <v>278</v>
      </c>
      <c r="F2710">
        <v>788</v>
      </c>
      <c r="G2710">
        <v>0.90625</v>
      </c>
      <c r="H2710">
        <v>3.125E-2</v>
      </c>
      <c r="I2710">
        <v>45</v>
      </c>
      <c r="J2710">
        <v>2</v>
      </c>
      <c r="K2710">
        <v>43</v>
      </c>
      <c r="L2710">
        <v>4.4444444444444446</v>
      </c>
      <c r="M2710" s="1" t="e">
        <f>VLOOKUP(Tabla18[[#This Row],[COD]],Circuitos[],2,0)</f>
        <v>#N/A</v>
      </c>
    </row>
    <row r="2711" spans="1:13">
      <c r="A2711" s="9" t="str">
        <f>Tabla18[[#This Row],[DIA]]&amp;"-"&amp;Tabla18[[#This Row],[NUM]]</f>
        <v>45928-808</v>
      </c>
      <c r="B2711">
        <v>45928</v>
      </c>
      <c r="C2711" t="s">
        <v>236</v>
      </c>
      <c r="D2711" t="s">
        <v>13</v>
      </c>
      <c r="E2711" t="s">
        <v>250</v>
      </c>
      <c r="F2711">
        <v>808</v>
      </c>
      <c r="G2711">
        <v>0.51736111111111116</v>
      </c>
      <c r="H2711">
        <v>0.64930555555555558</v>
      </c>
      <c r="I2711">
        <v>45</v>
      </c>
      <c r="J2711">
        <v>37</v>
      </c>
      <c r="K2711">
        <v>8</v>
      </c>
      <c r="L2711">
        <v>82.222222222222229</v>
      </c>
      <c r="M2711" s="1" t="e">
        <f>VLOOKUP(Tabla18[[#This Row],[COD]],Circuitos[],2,0)</f>
        <v>#N/A</v>
      </c>
    </row>
    <row r="2712" spans="1:13">
      <c r="A2712" s="9" t="str">
        <f>Tabla18[[#This Row],[DIA]]&amp;"-"&amp;Tabla18[[#This Row],[NUM]]</f>
        <v>45928-709</v>
      </c>
      <c r="B2712">
        <v>45928</v>
      </c>
      <c r="C2712" t="s">
        <v>153</v>
      </c>
      <c r="D2712" t="s">
        <v>13</v>
      </c>
      <c r="E2712" t="s">
        <v>498</v>
      </c>
      <c r="F2712">
        <v>709</v>
      </c>
      <c r="G2712">
        <v>2.7777777777777776E-2</v>
      </c>
      <c r="H2712">
        <v>0.3611111111111111</v>
      </c>
      <c r="I2712">
        <v>27</v>
      </c>
      <c r="J2712">
        <v>26</v>
      </c>
      <c r="K2712">
        <v>1</v>
      </c>
      <c r="L2712">
        <v>96.296296296296291</v>
      </c>
      <c r="M2712" s="1" t="e">
        <f>VLOOKUP(Tabla18[[#This Row],[COD]],Circuitos[],2,0)</f>
        <v>#N/A</v>
      </c>
    </row>
    <row r="2713" spans="1:13">
      <c r="A2713" s="9" t="str">
        <f>Tabla18[[#This Row],[DIA]]&amp;"-"&amp;Tabla18[[#This Row],[NUM]]</f>
        <v>45928-683</v>
      </c>
      <c r="B2713">
        <v>45928</v>
      </c>
      <c r="C2713" t="s">
        <v>291</v>
      </c>
      <c r="D2713" t="s">
        <v>36</v>
      </c>
      <c r="E2713" t="s">
        <v>292</v>
      </c>
      <c r="F2713">
        <v>683</v>
      </c>
      <c r="G2713">
        <v>0.45833333333333331</v>
      </c>
      <c r="H2713">
        <v>0.56944444444444442</v>
      </c>
      <c r="I2713">
        <v>12</v>
      </c>
      <c r="J2713">
        <v>0</v>
      </c>
      <c r="K2713">
        <v>12</v>
      </c>
      <c r="L2713">
        <v>0</v>
      </c>
      <c r="M2713" s="1" t="e">
        <f>VLOOKUP(Tabla18[[#This Row],[COD]],Circuitos[],2,0)</f>
        <v>#N/A</v>
      </c>
    </row>
    <row r="2714" spans="1:13">
      <c r="A2714" s="9" t="str">
        <f>Tabla18[[#This Row],[DIA]]&amp;"-"&amp;Tabla18[[#This Row],[NUM]]</f>
        <v>45928-685</v>
      </c>
      <c r="B2714">
        <v>45928</v>
      </c>
      <c r="C2714" t="s">
        <v>291</v>
      </c>
      <c r="D2714" t="s">
        <v>13</v>
      </c>
      <c r="E2714" t="s">
        <v>292</v>
      </c>
      <c r="F2714">
        <v>685</v>
      </c>
      <c r="G2714">
        <v>0.54861111111111116</v>
      </c>
      <c r="H2714">
        <v>0.68055555555555558</v>
      </c>
      <c r="I2714">
        <v>26</v>
      </c>
      <c r="J2714">
        <v>2</v>
      </c>
      <c r="K2714">
        <v>24</v>
      </c>
      <c r="L2714">
        <v>7.6923076923076925</v>
      </c>
      <c r="M2714" s="1" t="e">
        <f>VLOOKUP(Tabla18[[#This Row],[COD]],Circuitos[],2,0)</f>
        <v>#N/A</v>
      </c>
    </row>
    <row r="2715" spans="1:13">
      <c r="A2715" s="9" t="str">
        <f>Tabla18[[#This Row],[DIA]]&amp;"-"&amp;Tabla18[[#This Row],[NUM]]</f>
        <v>45928-347</v>
      </c>
      <c r="B2715">
        <v>45928</v>
      </c>
      <c r="C2715" t="s">
        <v>291</v>
      </c>
      <c r="D2715" t="s">
        <v>214</v>
      </c>
      <c r="E2715" t="s">
        <v>292</v>
      </c>
      <c r="F2715">
        <v>347</v>
      </c>
      <c r="G2715">
        <v>0.82986111111111116</v>
      </c>
      <c r="H2715">
        <v>0.86458333333333337</v>
      </c>
      <c r="I2715">
        <v>12</v>
      </c>
      <c r="J2715">
        <v>0</v>
      </c>
      <c r="K2715">
        <v>12</v>
      </c>
      <c r="L2715">
        <v>0</v>
      </c>
      <c r="M2715" s="1" t="e">
        <f>VLOOKUP(Tabla18[[#This Row],[COD]],Circuitos[],2,0)</f>
        <v>#N/A</v>
      </c>
    </row>
    <row r="2716" spans="1:13">
      <c r="A2716" s="9" t="str">
        <f>Tabla18[[#This Row],[DIA]]&amp;"-"&amp;Tabla18[[#This Row],[NUM]]</f>
        <v>45928-349</v>
      </c>
      <c r="B2716">
        <v>45928</v>
      </c>
      <c r="C2716" t="s">
        <v>291</v>
      </c>
      <c r="D2716" t="s">
        <v>214</v>
      </c>
      <c r="E2716" t="s">
        <v>292</v>
      </c>
      <c r="F2716">
        <v>349</v>
      </c>
      <c r="G2716">
        <v>0.96875</v>
      </c>
      <c r="H2716">
        <v>0.99930555555555556</v>
      </c>
      <c r="I2716">
        <v>26</v>
      </c>
      <c r="J2716">
        <v>0</v>
      </c>
      <c r="K2716">
        <v>26</v>
      </c>
      <c r="L2716">
        <v>0</v>
      </c>
      <c r="M2716" s="1" t="e">
        <f>VLOOKUP(Tabla18[[#This Row],[COD]],Circuitos[],2,0)</f>
        <v>#N/A</v>
      </c>
    </row>
    <row r="2717" spans="1:13">
      <c r="A2717" s="9" t="str">
        <f>Tabla18[[#This Row],[DIA]]&amp;"-"&amp;Tabla18[[#This Row],[NUM]]</f>
        <v>45928-471</v>
      </c>
      <c r="B2717">
        <v>45928</v>
      </c>
      <c r="C2717" t="s">
        <v>294</v>
      </c>
      <c r="D2717" t="s">
        <v>13</v>
      </c>
      <c r="E2717" t="s">
        <v>295</v>
      </c>
      <c r="F2717">
        <v>471</v>
      </c>
      <c r="G2717">
        <v>0.25694444444444442</v>
      </c>
      <c r="H2717">
        <v>0.3888888888888889</v>
      </c>
      <c r="I2717">
        <v>40</v>
      </c>
      <c r="J2717">
        <v>9</v>
      </c>
      <c r="K2717">
        <v>31</v>
      </c>
      <c r="L2717">
        <v>22.5</v>
      </c>
      <c r="M2717" s="1" t="e">
        <f>VLOOKUP(Tabla18[[#This Row],[COD]],Circuitos[],2,0)</f>
        <v>#N/A</v>
      </c>
    </row>
    <row r="2718" spans="1:13">
      <c r="A2718" s="9" t="str">
        <f>Tabla18[[#This Row],[DIA]]&amp;"-"&amp;Tabla18[[#This Row],[NUM]]</f>
        <v>45928-1302</v>
      </c>
      <c r="B2718">
        <v>45928</v>
      </c>
      <c r="C2718" t="s">
        <v>22</v>
      </c>
      <c r="D2718" t="s">
        <v>147</v>
      </c>
      <c r="E2718" t="s">
        <v>181</v>
      </c>
      <c r="F2718">
        <v>1302</v>
      </c>
      <c r="G2718">
        <v>0.4826388888888889</v>
      </c>
      <c r="H2718">
        <v>0.69097222222222221</v>
      </c>
      <c r="I2718">
        <v>12</v>
      </c>
      <c r="J2718">
        <v>0</v>
      </c>
      <c r="K2718">
        <v>12</v>
      </c>
      <c r="L2718">
        <v>0</v>
      </c>
      <c r="M2718" s="1" t="e">
        <f>VLOOKUP(Tabla18[[#This Row],[COD]],Circuitos[],2,0)</f>
        <v>#N/A</v>
      </c>
    </row>
    <row r="2719" spans="1:13">
      <c r="A2719" s="9" t="str">
        <f>Tabla18[[#This Row],[DIA]]&amp;"-"&amp;Tabla18[[#This Row],[NUM]]</f>
        <v>45928-342</v>
      </c>
      <c r="B2719">
        <v>45928</v>
      </c>
      <c r="C2719" t="s">
        <v>214</v>
      </c>
      <c r="D2719" t="s">
        <v>291</v>
      </c>
      <c r="E2719" t="s">
        <v>292</v>
      </c>
      <c r="F2719">
        <v>342</v>
      </c>
      <c r="G2719">
        <v>0.37847222222222221</v>
      </c>
      <c r="H2719">
        <v>0.41319444444444442</v>
      </c>
      <c r="I2719">
        <v>38</v>
      </c>
      <c r="J2719">
        <v>2</v>
      </c>
      <c r="K2719">
        <v>36</v>
      </c>
      <c r="L2719">
        <v>5.2631578947368425</v>
      </c>
      <c r="M2719" s="1" t="e">
        <f>VLOOKUP(Tabla18[[#This Row],[COD]],Circuitos[],2,0)</f>
        <v>#N/A</v>
      </c>
    </row>
    <row r="2720" spans="1:13">
      <c r="A2720" s="9" t="str">
        <f>Tabla18[[#This Row],[DIA]]&amp;"-"&amp;Tabla18[[#This Row],[NUM]]</f>
        <v>45928-437</v>
      </c>
      <c r="B2720">
        <v>45928</v>
      </c>
      <c r="C2720" t="s">
        <v>394</v>
      </c>
      <c r="D2720" t="s">
        <v>36</v>
      </c>
      <c r="E2720" t="s">
        <v>395</v>
      </c>
      <c r="F2720">
        <v>437</v>
      </c>
      <c r="G2720">
        <v>0.3888888888888889</v>
      </c>
      <c r="H2720">
        <v>0.52083333333333337</v>
      </c>
      <c r="I2720">
        <v>12</v>
      </c>
      <c r="J2720">
        <v>0</v>
      </c>
      <c r="K2720">
        <v>12</v>
      </c>
      <c r="L2720">
        <v>0</v>
      </c>
      <c r="M2720" s="1" t="e">
        <f>VLOOKUP(Tabla18[[#This Row],[COD]],Circuitos[],2,0)</f>
        <v>#N/A</v>
      </c>
    </row>
    <row r="2721" spans="1:13">
      <c r="A2721" s="9" t="str">
        <f>Tabla18[[#This Row],[DIA]]&amp;"-"&amp;Tabla18[[#This Row],[NUM]]</f>
        <v>45928-3911</v>
      </c>
      <c r="B2721">
        <v>45928</v>
      </c>
      <c r="C2721" t="s">
        <v>394</v>
      </c>
      <c r="D2721" t="s">
        <v>555</v>
      </c>
      <c r="E2721" t="s">
        <v>395</v>
      </c>
      <c r="F2721">
        <v>3911</v>
      </c>
      <c r="G2721">
        <v>0.95486111111111116</v>
      </c>
      <c r="H2721">
        <v>0.99305555555555558</v>
      </c>
      <c r="I2721">
        <v>47</v>
      </c>
      <c r="J2721">
        <v>0</v>
      </c>
      <c r="K2721">
        <v>47</v>
      </c>
      <c r="L2721">
        <v>0</v>
      </c>
      <c r="M2721" s="1" t="e">
        <f>VLOOKUP(Tabla18[[#This Row],[COD]],Circuitos[],2,0)</f>
        <v>#N/A</v>
      </c>
    </row>
    <row r="2722" spans="1:13">
      <c r="A2722" s="9" t="str">
        <f>Tabla18[[#This Row],[DIA]]&amp;"-"&amp;Tabla18[[#This Row],[NUM]]</f>
        <v>45928-433</v>
      </c>
      <c r="B2722">
        <v>45928</v>
      </c>
      <c r="C2722" t="s">
        <v>394</v>
      </c>
      <c r="D2722" t="s">
        <v>13</v>
      </c>
      <c r="E2722" t="s">
        <v>395</v>
      </c>
      <c r="F2722">
        <v>433</v>
      </c>
      <c r="G2722">
        <v>0.44444444444444442</v>
      </c>
      <c r="H2722">
        <v>0.60763888888888884</v>
      </c>
      <c r="I2722">
        <v>35</v>
      </c>
      <c r="J2722">
        <v>0</v>
      </c>
      <c r="K2722">
        <v>35</v>
      </c>
      <c r="L2722">
        <v>0</v>
      </c>
      <c r="M2722" s="1" t="e">
        <f>VLOOKUP(Tabla18[[#This Row],[COD]],Circuitos[],2,0)</f>
        <v>#N/A</v>
      </c>
    </row>
    <row r="2723" spans="1:13">
      <c r="A2723" s="9" t="str">
        <f>Tabla18[[#This Row],[DIA]]&amp;"-"&amp;Tabla18[[#This Row],[NUM]]</f>
        <v>45928-723</v>
      </c>
      <c r="B2723">
        <v>45928</v>
      </c>
      <c r="C2723" t="s">
        <v>394</v>
      </c>
      <c r="D2723" t="s">
        <v>543</v>
      </c>
      <c r="E2723" t="s">
        <v>395</v>
      </c>
      <c r="F2723">
        <v>723</v>
      </c>
      <c r="G2723">
        <v>0.89583333333333337</v>
      </c>
      <c r="H2723">
        <v>0.13194444444444445</v>
      </c>
      <c r="I2723">
        <v>46</v>
      </c>
      <c r="J2723">
        <v>0</v>
      </c>
      <c r="K2723">
        <v>46</v>
      </c>
      <c r="L2723">
        <v>0</v>
      </c>
      <c r="M2723" s="1" t="e">
        <f>VLOOKUP(Tabla18[[#This Row],[COD]],Circuitos[],2,0)</f>
        <v>#N/A</v>
      </c>
    </row>
    <row r="2724" spans="1:13">
      <c r="A2724" s="9" t="str">
        <f>Tabla18[[#This Row],[DIA]]&amp;"-"&amp;Tabla18[[#This Row],[NUM]]</f>
        <v>45929-920</v>
      </c>
      <c r="B2724">
        <v>45929</v>
      </c>
      <c r="C2724" t="s">
        <v>185</v>
      </c>
      <c r="D2724" t="s">
        <v>13</v>
      </c>
      <c r="E2724" t="s">
        <v>186</v>
      </c>
      <c r="F2724">
        <v>920</v>
      </c>
      <c r="G2724">
        <v>0.63888888888888884</v>
      </c>
      <c r="H2724">
        <v>0.78125</v>
      </c>
      <c r="I2724">
        <v>30</v>
      </c>
      <c r="J2724">
        <v>30</v>
      </c>
      <c r="K2724">
        <v>0</v>
      </c>
      <c r="L2724">
        <v>100</v>
      </c>
      <c r="M2724" s="1" t="e">
        <f>VLOOKUP(Tabla18[[#This Row],[COD]],Circuitos[],2,0)</f>
        <v>#N/A</v>
      </c>
    </row>
    <row r="2725" spans="1:13">
      <c r="A2725" s="9" t="str">
        <f>Tabla18[[#This Row],[DIA]]&amp;"-"&amp;Tabla18[[#This Row],[NUM]]</f>
        <v>45929-103</v>
      </c>
      <c r="B2725">
        <v>45929</v>
      </c>
      <c r="C2725" t="s">
        <v>111</v>
      </c>
      <c r="D2725" t="s">
        <v>13</v>
      </c>
      <c r="E2725" t="s">
        <v>265</v>
      </c>
      <c r="F2725">
        <v>103</v>
      </c>
      <c r="G2725">
        <v>0.58333333333333337</v>
      </c>
      <c r="H2725">
        <v>0.82638888888888884</v>
      </c>
      <c r="I2725">
        <v>27</v>
      </c>
      <c r="J2725">
        <v>0</v>
      </c>
      <c r="K2725">
        <v>27</v>
      </c>
      <c r="L2725">
        <v>0</v>
      </c>
      <c r="M2725" s="1" t="e">
        <f>VLOOKUP(Tabla18[[#This Row],[COD]],Circuitos[],2,0)</f>
        <v>#N/A</v>
      </c>
    </row>
    <row r="2726" spans="1:13">
      <c r="A2726" s="9" t="str">
        <f>Tabla18[[#This Row],[DIA]]&amp;"-"&amp;Tabla18[[#This Row],[NUM]]</f>
        <v>45929-1336</v>
      </c>
      <c r="B2726">
        <v>45929</v>
      </c>
      <c r="C2726" t="s">
        <v>36</v>
      </c>
      <c r="D2726" t="s">
        <v>183</v>
      </c>
      <c r="E2726" t="s">
        <v>174</v>
      </c>
      <c r="F2726">
        <v>1336</v>
      </c>
      <c r="G2726">
        <v>0.58680555555555558</v>
      </c>
      <c r="H2726">
        <v>0.82291666666666663</v>
      </c>
      <c r="I2726">
        <v>10</v>
      </c>
      <c r="J2726">
        <v>0</v>
      </c>
      <c r="K2726">
        <v>10</v>
      </c>
      <c r="L2726">
        <v>0</v>
      </c>
      <c r="M2726" s="1" t="str">
        <f>VLOOKUP(Tabla18[[#This Row],[COD]],Circuitos[],2,0)</f>
        <v>Programas de Egipto</v>
      </c>
    </row>
    <row r="2727" spans="1:13">
      <c r="A2727" s="9" t="str">
        <f>Tabla18[[#This Row],[DIA]]&amp;"-"&amp;Tabla18[[#This Row],[NUM]]</f>
        <v>45929-2722</v>
      </c>
      <c r="B2727">
        <v>45929</v>
      </c>
      <c r="C2727" t="s">
        <v>37</v>
      </c>
      <c r="D2727" t="s">
        <v>183</v>
      </c>
      <c r="E2727" t="s">
        <v>561</v>
      </c>
      <c r="F2727">
        <v>2722</v>
      </c>
      <c r="G2727">
        <v>0.67013888888888884</v>
      </c>
      <c r="H2727">
        <v>0.93055555555555558</v>
      </c>
      <c r="I2727">
        <v>10</v>
      </c>
      <c r="J2727">
        <v>0</v>
      </c>
      <c r="K2727">
        <v>10</v>
      </c>
      <c r="L2727">
        <v>0</v>
      </c>
      <c r="M2727" s="1" t="str">
        <f>VLOOKUP(Tabla18[[#This Row],[COD]],Circuitos[],2,0)</f>
        <v>Programas de Egipto</v>
      </c>
    </row>
    <row r="2728" spans="1:13">
      <c r="A2728" s="9" t="str">
        <f>Tabla18[[#This Row],[DIA]]&amp;"-"&amp;Tabla18[[#This Row],[NUM]]</f>
        <v>45929-5115</v>
      </c>
      <c r="B2728">
        <v>45929</v>
      </c>
      <c r="C2728" t="s">
        <v>51</v>
      </c>
      <c r="D2728" t="s">
        <v>447</v>
      </c>
      <c r="E2728" t="s">
        <v>549</v>
      </c>
      <c r="F2728">
        <v>5115</v>
      </c>
      <c r="G2728">
        <v>0.3923611111111111</v>
      </c>
      <c r="H2728">
        <v>0.625</v>
      </c>
      <c r="I2728">
        <v>189</v>
      </c>
      <c r="J2728">
        <v>139</v>
      </c>
      <c r="K2728">
        <v>50</v>
      </c>
      <c r="L2728">
        <v>73.544973544973544</v>
      </c>
      <c r="M2728" s="1" t="str">
        <f>VLOOKUP(Tabla18[[#This Row],[COD]],Circuitos[],2,0)</f>
        <v>Turquía Eterna III y IV</v>
      </c>
    </row>
    <row r="2729" spans="1:13">
      <c r="A2729" s="9" t="str">
        <f>Tabla18[[#This Row],[DIA]]&amp;"-"&amp;Tabla18[[#This Row],[NUM]]</f>
        <v>45929-1335</v>
      </c>
      <c r="B2729">
        <v>45929</v>
      </c>
      <c r="C2729" t="s">
        <v>173</v>
      </c>
      <c r="D2729" t="s">
        <v>36</v>
      </c>
      <c r="E2729" t="s">
        <v>174</v>
      </c>
      <c r="F2729">
        <v>1335</v>
      </c>
      <c r="G2729">
        <v>0.40277777777777779</v>
      </c>
      <c r="H2729">
        <v>0.54513888888888884</v>
      </c>
      <c r="I2729">
        <v>10</v>
      </c>
      <c r="J2729">
        <v>0</v>
      </c>
      <c r="K2729">
        <v>10</v>
      </c>
      <c r="L2729">
        <v>0</v>
      </c>
      <c r="M2729" s="1" t="e">
        <f>VLOOKUP(Tabla18[[#This Row],[COD]],Circuitos[],2,0)</f>
        <v>#N/A</v>
      </c>
    </row>
    <row r="2730" spans="1:13">
      <c r="A2730" s="9" t="str">
        <f>Tabla18[[#This Row],[DIA]]&amp;"-"&amp;Tabla18[[#This Row],[NUM]]</f>
        <v>45929-2721</v>
      </c>
      <c r="B2730">
        <v>45929</v>
      </c>
      <c r="C2730" t="s">
        <v>173</v>
      </c>
      <c r="D2730" t="s">
        <v>37</v>
      </c>
      <c r="E2730" t="s">
        <v>561</v>
      </c>
      <c r="F2730">
        <v>2721</v>
      </c>
      <c r="G2730">
        <v>0.45833333333333331</v>
      </c>
      <c r="H2730">
        <v>0.62847222222222221</v>
      </c>
      <c r="I2730">
        <v>10</v>
      </c>
      <c r="J2730">
        <v>0</v>
      </c>
      <c r="K2730">
        <v>10</v>
      </c>
      <c r="L2730">
        <v>0</v>
      </c>
      <c r="M2730" s="1" t="e">
        <f>VLOOKUP(Tabla18[[#This Row],[COD]],Circuitos[],2,0)</f>
        <v>#N/A</v>
      </c>
    </row>
    <row r="2731" spans="1:13">
      <c r="A2731" s="9" t="str">
        <f>Tabla18[[#This Row],[DIA]]&amp;"-"&amp;Tabla18[[#This Row],[NUM]]</f>
        <v>45929-1002</v>
      </c>
      <c r="B2731">
        <v>45929</v>
      </c>
      <c r="C2731" t="s">
        <v>173</v>
      </c>
      <c r="D2731" t="s">
        <v>13</v>
      </c>
      <c r="E2731" t="s">
        <v>174</v>
      </c>
      <c r="F2731">
        <v>1002</v>
      </c>
      <c r="G2731">
        <v>0.3125</v>
      </c>
      <c r="H2731">
        <v>0.4861111111111111</v>
      </c>
      <c r="I2731">
        <v>20</v>
      </c>
      <c r="J2731">
        <v>0</v>
      </c>
      <c r="K2731">
        <v>20</v>
      </c>
      <c r="L2731">
        <v>0</v>
      </c>
      <c r="M2731" s="1" t="str">
        <f>VLOOKUP(Tabla18[[#This Row],[COD]],Circuitos[],2,0)</f>
        <v>Programas de Egipto</v>
      </c>
    </row>
    <row r="2732" spans="1:13">
      <c r="A2732" s="9" t="str">
        <f>Tabla18[[#This Row],[DIA]]&amp;"-"&amp;Tabla18[[#This Row],[NUM]]</f>
        <v>45929-1014</v>
      </c>
      <c r="B2732">
        <v>45929</v>
      </c>
      <c r="C2732" t="s">
        <v>173</v>
      </c>
      <c r="D2732" t="s">
        <v>20</v>
      </c>
      <c r="E2732" t="s">
        <v>174</v>
      </c>
      <c r="F2732">
        <v>1014</v>
      </c>
      <c r="G2732">
        <v>0.39583333333333331</v>
      </c>
      <c r="H2732">
        <v>0.5625</v>
      </c>
      <c r="I2732">
        <v>88</v>
      </c>
      <c r="J2732">
        <v>69</v>
      </c>
      <c r="K2732">
        <v>19</v>
      </c>
      <c r="L2732">
        <v>78.409090909090907</v>
      </c>
      <c r="M2732" s="1" t="e">
        <f>VLOOKUP(Tabla18[[#This Row],[COD]],Circuitos[],2,0)</f>
        <v>#N/A</v>
      </c>
    </row>
    <row r="2733" spans="1:13">
      <c r="A2733" s="9" t="str">
        <f>Tabla18[[#This Row],[DIA]]&amp;"-"&amp;Tabla18[[#This Row],[NUM]]</f>
        <v>45929-730</v>
      </c>
      <c r="B2733">
        <v>45929</v>
      </c>
      <c r="C2733" t="s">
        <v>547</v>
      </c>
      <c r="D2733" t="s">
        <v>394</v>
      </c>
      <c r="E2733" t="s">
        <v>395</v>
      </c>
      <c r="F2733">
        <v>730</v>
      </c>
      <c r="G2733">
        <v>0.22916666666666666</v>
      </c>
      <c r="H2733">
        <v>0.30902777777777779</v>
      </c>
      <c r="I2733">
        <v>46</v>
      </c>
      <c r="J2733">
        <v>10</v>
      </c>
      <c r="K2733">
        <v>36</v>
      </c>
      <c r="L2733">
        <v>21.739130434782609</v>
      </c>
      <c r="M2733" s="1" t="e">
        <f>VLOOKUP(Tabla18[[#This Row],[COD]],Circuitos[],2,0)</f>
        <v>#N/A</v>
      </c>
    </row>
    <row r="2734" spans="1:13">
      <c r="A2734" s="9" t="str">
        <f>Tabla18[[#This Row],[DIA]]&amp;"-"&amp;Tabla18[[#This Row],[NUM]]</f>
        <v>45929-411</v>
      </c>
      <c r="B2734">
        <v>45929</v>
      </c>
      <c r="C2734" t="s">
        <v>520</v>
      </c>
      <c r="D2734" t="s">
        <v>111</v>
      </c>
      <c r="E2734" t="s">
        <v>265</v>
      </c>
      <c r="F2734">
        <v>411</v>
      </c>
      <c r="G2734">
        <v>0.38194444444444442</v>
      </c>
      <c r="H2734">
        <v>0.52777777777777779</v>
      </c>
      <c r="I2734">
        <v>27</v>
      </c>
      <c r="J2734">
        <v>0</v>
      </c>
      <c r="K2734">
        <v>27</v>
      </c>
      <c r="L2734">
        <v>0</v>
      </c>
      <c r="M2734" s="1" t="e">
        <f>VLOOKUP(Tabla18[[#This Row],[COD]],Circuitos[],2,0)</f>
        <v>#N/A</v>
      </c>
    </row>
    <row r="2735" spans="1:13">
      <c r="A2735" s="9" t="str">
        <f>Tabla18[[#This Row],[DIA]]&amp;"-"&amp;Tabla18[[#This Row],[NUM]]</f>
        <v>45929-2232</v>
      </c>
      <c r="B2735">
        <v>45929</v>
      </c>
      <c r="C2735" t="s">
        <v>147</v>
      </c>
      <c r="D2735" t="s">
        <v>180</v>
      </c>
      <c r="E2735" t="s">
        <v>181</v>
      </c>
      <c r="F2735">
        <v>2232</v>
      </c>
      <c r="G2735">
        <v>5.5555555555555552E-2</v>
      </c>
      <c r="H2735">
        <v>0.11805555555555555</v>
      </c>
      <c r="I2735">
        <v>16</v>
      </c>
      <c r="J2735">
        <v>0</v>
      </c>
      <c r="K2735">
        <v>16</v>
      </c>
      <c r="L2735">
        <v>0</v>
      </c>
      <c r="M2735" s="1" t="e">
        <f>VLOOKUP(Tabla18[[#This Row],[COD]],Circuitos[],2,0)</f>
        <v>#N/A</v>
      </c>
    </row>
    <row r="2736" spans="1:13">
      <c r="A2736" s="9" t="str">
        <f>Tabla18[[#This Row],[DIA]]&amp;"-"&amp;Tabla18[[#This Row],[NUM]]</f>
        <v>45929-718</v>
      </c>
      <c r="B2736">
        <v>45929</v>
      </c>
      <c r="C2736" t="s">
        <v>551</v>
      </c>
      <c r="D2736" t="s">
        <v>13</v>
      </c>
      <c r="E2736" t="s">
        <v>250</v>
      </c>
      <c r="F2736">
        <v>718</v>
      </c>
      <c r="G2736">
        <v>0.65972222222222221</v>
      </c>
      <c r="H2736">
        <v>0.80208333333333337</v>
      </c>
      <c r="I2736">
        <v>45</v>
      </c>
      <c r="J2736">
        <v>10</v>
      </c>
      <c r="K2736">
        <v>35</v>
      </c>
      <c r="L2736">
        <v>22.222222222222221</v>
      </c>
      <c r="M2736" s="1" t="e">
        <f>VLOOKUP(Tabla18[[#This Row],[COD]],Circuitos[],2,0)</f>
        <v>#N/A</v>
      </c>
    </row>
    <row r="2737" spans="1:13">
      <c r="A2737" s="9" t="str">
        <f>Tabla18[[#This Row],[DIA]]&amp;"-"&amp;Tabla18[[#This Row],[NUM]]</f>
        <v>45929-627</v>
      </c>
      <c r="B2737">
        <v>45929</v>
      </c>
      <c r="C2737" t="s">
        <v>266</v>
      </c>
      <c r="D2737" t="s">
        <v>82</v>
      </c>
      <c r="E2737" t="s">
        <v>558</v>
      </c>
      <c r="F2737">
        <v>627</v>
      </c>
      <c r="G2737">
        <v>0.41666666666666669</v>
      </c>
      <c r="H2737">
        <v>0.52083333333333337</v>
      </c>
      <c r="I2737">
        <v>40</v>
      </c>
      <c r="J2737">
        <v>2</v>
      </c>
      <c r="K2737">
        <v>38</v>
      </c>
      <c r="L2737">
        <v>5</v>
      </c>
      <c r="M2737" s="1" t="e">
        <f>VLOOKUP(Tabla18[[#This Row],[COD]],Circuitos[],2,0)</f>
        <v>#N/A</v>
      </c>
    </row>
    <row r="2738" spans="1:13">
      <c r="A2738" s="9" t="str">
        <f>Tabla18[[#This Row],[DIA]]&amp;"-"&amp;Tabla18[[#This Row],[NUM]]</f>
        <v>45929-921</v>
      </c>
      <c r="B2738">
        <v>45929</v>
      </c>
      <c r="C2738" t="s">
        <v>13</v>
      </c>
      <c r="D2738" t="s">
        <v>185</v>
      </c>
      <c r="E2738" t="s">
        <v>186</v>
      </c>
      <c r="F2738">
        <v>921</v>
      </c>
      <c r="G2738">
        <v>0.81597222222222221</v>
      </c>
      <c r="H2738">
        <v>2.0833333333333332E-2</v>
      </c>
      <c r="I2738">
        <v>10</v>
      </c>
      <c r="J2738">
        <v>0</v>
      </c>
      <c r="K2738">
        <v>10</v>
      </c>
      <c r="L2738">
        <v>0</v>
      </c>
      <c r="M2738" s="1" t="e">
        <f>VLOOKUP(Tabla18[[#This Row],[COD]],Circuitos[],2,0)</f>
        <v>#N/A</v>
      </c>
    </row>
    <row r="2739" spans="1:13">
      <c r="A2739" s="9" t="str">
        <f>Tabla18[[#This Row],[DIA]]&amp;"-"&amp;Tabla18[[#This Row],[NUM]]</f>
        <v>45929-921</v>
      </c>
      <c r="B2739">
        <v>45929</v>
      </c>
      <c r="C2739" t="s">
        <v>13</v>
      </c>
      <c r="D2739" t="s">
        <v>185</v>
      </c>
      <c r="E2739" t="s">
        <v>186</v>
      </c>
      <c r="F2739">
        <v>921</v>
      </c>
      <c r="G2739">
        <v>0.81597222222222221</v>
      </c>
      <c r="H2739">
        <v>2.0833333333333333E-3</v>
      </c>
      <c r="I2739">
        <v>20</v>
      </c>
      <c r="J2739">
        <v>0</v>
      </c>
      <c r="K2739">
        <v>20</v>
      </c>
      <c r="L2739">
        <v>0</v>
      </c>
      <c r="M2739" s="1" t="e">
        <f>VLOOKUP(Tabla18[[#This Row],[COD]],Circuitos[],2,0)</f>
        <v>#N/A</v>
      </c>
    </row>
    <row r="2740" spans="1:13">
      <c r="A2740" s="9" t="str">
        <f>Tabla18[[#This Row],[DIA]]&amp;"-"&amp;Tabla18[[#This Row],[NUM]]</f>
        <v>45929-1683</v>
      </c>
      <c r="B2740">
        <v>45929</v>
      </c>
      <c r="C2740" t="s">
        <v>13</v>
      </c>
      <c r="D2740" t="s">
        <v>147</v>
      </c>
      <c r="E2740" t="s">
        <v>475</v>
      </c>
      <c r="F2740">
        <v>1683</v>
      </c>
      <c r="G2740">
        <v>0.38194444444444442</v>
      </c>
      <c r="H2740">
        <v>0.57986111111111116</v>
      </c>
      <c r="I2740">
        <v>30</v>
      </c>
      <c r="J2740">
        <v>0</v>
      </c>
      <c r="K2740">
        <v>30</v>
      </c>
      <c r="L2740">
        <v>0</v>
      </c>
      <c r="M2740" s="1" t="e">
        <f>VLOOKUP(Tabla18[[#This Row],[COD]],Circuitos[],2,0)</f>
        <v>#N/A</v>
      </c>
    </row>
    <row r="2741" spans="1:13">
      <c r="A2741" s="9" t="str">
        <f>Tabla18[[#This Row],[DIA]]&amp;"-"&amp;Tabla18[[#This Row],[NUM]]</f>
        <v>45929-715</v>
      </c>
      <c r="B2741">
        <v>45929</v>
      </c>
      <c r="C2741" t="s">
        <v>13</v>
      </c>
      <c r="D2741" t="s">
        <v>551</v>
      </c>
      <c r="E2741" t="s">
        <v>250</v>
      </c>
      <c r="F2741">
        <v>715</v>
      </c>
      <c r="G2741">
        <v>0.38194444444444442</v>
      </c>
      <c r="H2741">
        <v>0.44097222222222221</v>
      </c>
      <c r="I2741">
        <v>45</v>
      </c>
      <c r="J2741">
        <v>6</v>
      </c>
      <c r="K2741">
        <v>39</v>
      </c>
      <c r="L2741">
        <v>13.333333333333334</v>
      </c>
      <c r="M2741" s="1" t="e">
        <f>VLOOKUP(Tabla18[[#This Row],[COD]],Circuitos[],2,0)</f>
        <v>#N/A</v>
      </c>
    </row>
    <row r="2742" spans="1:13">
      <c r="A2742" s="9" t="str">
        <f>Tabla18[[#This Row],[DIA]]&amp;"-"&amp;Tabla18[[#This Row],[NUM]]</f>
        <v>45929-1002</v>
      </c>
      <c r="B2742">
        <v>45929</v>
      </c>
      <c r="C2742" t="s">
        <v>13</v>
      </c>
      <c r="D2742" t="s">
        <v>183</v>
      </c>
      <c r="E2742" t="s">
        <v>174</v>
      </c>
      <c r="F2742">
        <v>1002</v>
      </c>
      <c r="G2742">
        <v>0.52777777777777779</v>
      </c>
      <c r="H2742">
        <v>0.77777777777777779</v>
      </c>
      <c r="I2742">
        <v>20</v>
      </c>
      <c r="J2742">
        <v>0</v>
      </c>
      <c r="K2742">
        <v>20</v>
      </c>
      <c r="L2742">
        <v>0</v>
      </c>
      <c r="M2742" s="1" t="str">
        <f>VLOOKUP(Tabla18[[#This Row],[COD]],Circuitos[],2,0)</f>
        <v>Programas de Egipto</v>
      </c>
    </row>
    <row r="2743" spans="1:13">
      <c r="A2743" s="9" t="str">
        <f>Tabla18[[#This Row],[DIA]]&amp;"-"&amp;Tabla18[[#This Row],[NUM]]</f>
        <v>45929-5116</v>
      </c>
      <c r="B2743">
        <v>45929</v>
      </c>
      <c r="C2743" t="s">
        <v>447</v>
      </c>
      <c r="D2743" t="s">
        <v>57</v>
      </c>
      <c r="E2743" t="s">
        <v>549</v>
      </c>
      <c r="F2743">
        <v>5116</v>
      </c>
      <c r="G2743">
        <v>0.65972222222222221</v>
      </c>
      <c r="H2743">
        <v>0.83333333333333337</v>
      </c>
      <c r="I2743">
        <v>189</v>
      </c>
      <c r="J2743">
        <v>174</v>
      </c>
      <c r="K2743">
        <v>15</v>
      </c>
      <c r="L2743">
        <v>92.063492063492063</v>
      </c>
      <c r="M2743" s="1" t="e">
        <f>VLOOKUP(Tabla18[[#This Row],[COD]],Circuitos[],2,0)</f>
        <v>#N/A</v>
      </c>
    </row>
    <row r="2744" spans="1:13">
      <c r="A2744" s="9" t="str">
        <f>Tabla18[[#This Row],[DIA]]&amp;"-"&amp;Tabla18[[#This Row],[NUM]]</f>
        <v>45929-1010</v>
      </c>
      <c r="B2744">
        <v>45929</v>
      </c>
      <c r="C2744" t="s">
        <v>54</v>
      </c>
      <c r="D2744" t="s">
        <v>183</v>
      </c>
      <c r="E2744" t="s">
        <v>174</v>
      </c>
      <c r="F2744">
        <v>1010</v>
      </c>
      <c r="G2744">
        <v>0.6875</v>
      </c>
      <c r="H2744">
        <v>0.95833333333333337</v>
      </c>
      <c r="I2744">
        <v>88</v>
      </c>
      <c r="J2744">
        <v>63</v>
      </c>
      <c r="K2744">
        <v>25</v>
      </c>
      <c r="L2744">
        <v>71.590909090909093</v>
      </c>
      <c r="M2744" s="1" t="str">
        <f>VLOOKUP(Tabla18[[#This Row],[COD]],Circuitos[],2,0)</f>
        <v>Nefertari y Abu Simbel / Maravillas del Nilo y Abu Simbel</v>
      </c>
    </row>
    <row r="2745" spans="1:13">
      <c r="A2745" s="9" t="str">
        <f>Tabla18[[#This Row],[DIA]]&amp;"-"&amp;Tabla18[[#This Row],[NUM]]</f>
        <v>45929-867</v>
      </c>
      <c r="B2745">
        <v>45929</v>
      </c>
      <c r="C2745" t="s">
        <v>153</v>
      </c>
      <c r="D2745" t="s">
        <v>111</v>
      </c>
      <c r="E2745" t="s">
        <v>265</v>
      </c>
      <c r="F2745">
        <v>867</v>
      </c>
      <c r="G2745">
        <v>0.78819444444444442</v>
      </c>
      <c r="H2745">
        <v>2.0833333333333332E-2</v>
      </c>
      <c r="I2745">
        <v>27</v>
      </c>
      <c r="J2745">
        <v>26</v>
      </c>
      <c r="K2745">
        <v>1</v>
      </c>
      <c r="L2745">
        <v>96.296296296296291</v>
      </c>
      <c r="M2745" s="1" t="e">
        <f>VLOOKUP(Tabla18[[#This Row],[COD]],Circuitos[],2,0)</f>
        <v>#N/A</v>
      </c>
    </row>
    <row r="2746" spans="1:13">
      <c r="A2746" s="9" t="str">
        <f>Tabla18[[#This Row],[DIA]]&amp;"-"&amp;Tabla18[[#This Row],[NUM]]</f>
        <v>45929-898</v>
      </c>
      <c r="B2746">
        <v>45929</v>
      </c>
      <c r="C2746" t="s">
        <v>277</v>
      </c>
      <c r="D2746" t="s">
        <v>13</v>
      </c>
      <c r="E2746" t="s">
        <v>278</v>
      </c>
      <c r="F2746">
        <v>898</v>
      </c>
      <c r="G2746">
        <v>0.28125</v>
      </c>
      <c r="H2746">
        <v>0.51041666666666663</v>
      </c>
      <c r="I2746">
        <v>80</v>
      </c>
      <c r="J2746">
        <v>35</v>
      </c>
      <c r="K2746">
        <v>45</v>
      </c>
      <c r="L2746">
        <v>43.75</v>
      </c>
      <c r="M2746" s="1" t="e">
        <f>VLOOKUP(Tabla18[[#This Row],[COD]],Circuitos[],2,0)</f>
        <v>#N/A</v>
      </c>
    </row>
    <row r="2747" spans="1:13">
      <c r="A2747" s="9" t="str">
        <f>Tabla18[[#This Row],[DIA]]&amp;"-"&amp;Tabla18[[#This Row],[NUM]]</f>
        <v>45929-433</v>
      </c>
      <c r="B2747">
        <v>45929</v>
      </c>
      <c r="C2747" t="s">
        <v>394</v>
      </c>
      <c r="D2747" t="s">
        <v>13</v>
      </c>
      <c r="E2747" t="s">
        <v>395</v>
      </c>
      <c r="F2747">
        <v>433</v>
      </c>
      <c r="G2747">
        <v>0.44444444444444442</v>
      </c>
      <c r="H2747">
        <v>0.60763888888888884</v>
      </c>
      <c r="I2747">
        <v>46</v>
      </c>
      <c r="J2747">
        <v>10</v>
      </c>
      <c r="K2747">
        <v>36</v>
      </c>
      <c r="L2747">
        <v>21.739130434782609</v>
      </c>
      <c r="M2747" s="1" t="e">
        <f>VLOOKUP(Tabla18[[#This Row],[COD]],Circuitos[],2,0)</f>
        <v>#N/A</v>
      </c>
    </row>
    <row r="2748" spans="1:13">
      <c r="A2748" s="9" t="str">
        <f>Tabla18[[#This Row],[DIA]]&amp;"-"&amp;Tabla18[[#This Row],[NUM]]</f>
        <v>45930-1304</v>
      </c>
      <c r="B2748">
        <v>45930</v>
      </c>
      <c r="C2748" t="s">
        <v>33</v>
      </c>
      <c r="D2748" t="s">
        <v>147</v>
      </c>
      <c r="E2748" t="s">
        <v>181</v>
      </c>
      <c r="F2748">
        <v>1304</v>
      </c>
      <c r="G2748">
        <v>0.5</v>
      </c>
      <c r="H2748">
        <v>0.72569444444444442</v>
      </c>
      <c r="I2748">
        <v>12</v>
      </c>
      <c r="J2748">
        <v>0</v>
      </c>
      <c r="K2748">
        <v>12</v>
      </c>
      <c r="L2748">
        <v>0</v>
      </c>
      <c r="M2748" s="1" t="e">
        <f>VLOOKUP(Tabla18[[#This Row],[COD]],Circuitos[],2,0)</f>
        <v>#N/A</v>
      </c>
    </row>
    <row r="2749" spans="1:13">
      <c r="A2749" s="9" t="str">
        <f>Tabla18[[#This Row],[DIA]]&amp;"-"&amp;Tabla18[[#This Row],[NUM]]</f>
        <v>45930-101</v>
      </c>
      <c r="B2749">
        <v>45930</v>
      </c>
      <c r="C2749" t="s">
        <v>111</v>
      </c>
      <c r="D2749" t="s">
        <v>13</v>
      </c>
      <c r="E2749" t="s">
        <v>265</v>
      </c>
      <c r="F2749">
        <v>101</v>
      </c>
      <c r="G2749">
        <v>9.375E-2</v>
      </c>
      <c r="H2749">
        <v>0.33680555555555558</v>
      </c>
      <c r="I2749">
        <v>27</v>
      </c>
      <c r="J2749">
        <v>26</v>
      </c>
      <c r="K2749">
        <v>1</v>
      </c>
      <c r="L2749">
        <v>96.296296296296291</v>
      </c>
      <c r="M2749" s="1" t="e">
        <f>VLOOKUP(Tabla18[[#This Row],[COD]],Circuitos[],2,0)</f>
        <v>#N/A</v>
      </c>
    </row>
    <row r="2750" spans="1:13">
      <c r="A2750" s="9" t="str">
        <f>Tabla18[[#This Row],[DIA]]&amp;"-"&amp;Tabla18[[#This Row],[NUM]]</f>
        <v>45930-59</v>
      </c>
      <c r="B2750">
        <v>45930</v>
      </c>
      <c r="C2750" t="s">
        <v>36</v>
      </c>
      <c r="D2750" t="s">
        <v>252</v>
      </c>
      <c r="E2750" t="s">
        <v>272</v>
      </c>
      <c r="F2750">
        <v>59</v>
      </c>
      <c r="G2750">
        <v>0.24305555555555555</v>
      </c>
      <c r="H2750">
        <v>0.34375</v>
      </c>
      <c r="I2750">
        <v>14</v>
      </c>
      <c r="J2750">
        <v>0</v>
      </c>
      <c r="K2750">
        <v>14</v>
      </c>
      <c r="L2750">
        <v>0</v>
      </c>
      <c r="M2750" s="1" t="e">
        <f>VLOOKUP(Tabla18[[#This Row],[COD]],Circuitos[],2,0)</f>
        <v>#N/A</v>
      </c>
    </row>
    <row r="2751" spans="1:13">
      <c r="A2751" s="9" t="str">
        <f>Tabla18[[#This Row],[DIA]]&amp;"-"&amp;Tabla18[[#This Row],[NUM]]</f>
        <v>45930-77</v>
      </c>
      <c r="B2751">
        <v>45930</v>
      </c>
      <c r="C2751" t="s">
        <v>36</v>
      </c>
      <c r="D2751" t="s">
        <v>252</v>
      </c>
      <c r="E2751" t="s">
        <v>272</v>
      </c>
      <c r="F2751">
        <v>77</v>
      </c>
      <c r="G2751">
        <v>0.4861111111111111</v>
      </c>
      <c r="H2751">
        <v>0.55902777777777779</v>
      </c>
      <c r="I2751">
        <v>15</v>
      </c>
      <c r="J2751">
        <v>0</v>
      </c>
      <c r="K2751">
        <v>15</v>
      </c>
      <c r="L2751">
        <v>0</v>
      </c>
      <c r="M2751" s="1" t="e">
        <f>VLOOKUP(Tabla18[[#This Row],[COD]],Circuitos[],2,0)</f>
        <v>#N/A</v>
      </c>
    </row>
    <row r="2752" spans="1:13">
      <c r="A2752" s="9" t="str">
        <f>Tabla18[[#This Row],[DIA]]&amp;"-"&amp;Tabla18[[#This Row],[NUM]]</f>
        <v>45930-1854</v>
      </c>
      <c r="B2752">
        <v>45930</v>
      </c>
      <c r="C2752" t="s">
        <v>36</v>
      </c>
      <c r="D2752" t="s">
        <v>147</v>
      </c>
      <c r="E2752" t="s">
        <v>181</v>
      </c>
      <c r="F2752">
        <v>1854</v>
      </c>
      <c r="G2752">
        <v>0.5</v>
      </c>
      <c r="H2752">
        <v>0.69097222222222221</v>
      </c>
      <c r="I2752">
        <v>16</v>
      </c>
      <c r="J2752">
        <v>0</v>
      </c>
      <c r="K2752">
        <v>16</v>
      </c>
      <c r="L2752">
        <v>0</v>
      </c>
      <c r="M2752" s="1" t="e">
        <f>VLOOKUP(Tabla18[[#This Row],[COD]],Circuitos[],2,0)</f>
        <v>#N/A</v>
      </c>
    </row>
    <row r="2753" spans="1:13">
      <c r="A2753" s="9" t="str">
        <f>Tabla18[[#This Row],[DIA]]&amp;"-"&amp;Tabla18[[#This Row],[NUM]]</f>
        <v>45930-1316</v>
      </c>
      <c r="B2753">
        <v>45930</v>
      </c>
      <c r="C2753" t="s">
        <v>37</v>
      </c>
      <c r="D2753" t="s">
        <v>147</v>
      </c>
      <c r="E2753" t="s">
        <v>181</v>
      </c>
      <c r="F2753">
        <v>1316</v>
      </c>
      <c r="G2753">
        <v>0.50347222222222221</v>
      </c>
      <c r="H2753">
        <v>0.71875</v>
      </c>
      <c r="I2753">
        <v>16</v>
      </c>
      <c r="J2753">
        <v>0</v>
      </c>
      <c r="K2753">
        <v>16</v>
      </c>
      <c r="L2753">
        <v>0</v>
      </c>
      <c r="M2753" s="1" t="e">
        <f>VLOOKUP(Tabla18[[#This Row],[COD]],Circuitos[],2,0)</f>
        <v>#N/A</v>
      </c>
    </row>
    <row r="2754" spans="1:13">
      <c r="A2754" s="9" t="str">
        <f>Tabla18[[#This Row],[DIA]]&amp;"-"&amp;Tabla18[[#This Row],[NUM]]</f>
        <v>45930-766</v>
      </c>
      <c r="B2754">
        <v>45930</v>
      </c>
      <c r="C2754" t="s">
        <v>232</v>
      </c>
      <c r="D2754" t="s">
        <v>13</v>
      </c>
      <c r="E2754" t="s">
        <v>278</v>
      </c>
      <c r="F2754">
        <v>766</v>
      </c>
      <c r="G2754">
        <v>0.82986111111111116</v>
      </c>
      <c r="H2754">
        <v>0.94444444444444442</v>
      </c>
      <c r="I2754">
        <v>45</v>
      </c>
      <c r="J2754">
        <v>2</v>
      </c>
      <c r="K2754">
        <v>43</v>
      </c>
      <c r="L2754">
        <v>4.4444444444444446</v>
      </c>
      <c r="M2754" s="1" t="e">
        <f>VLOOKUP(Tabla18[[#This Row],[COD]],Circuitos[],2,0)</f>
        <v>#N/A</v>
      </c>
    </row>
    <row r="2755" spans="1:13">
      <c r="A2755" s="9" t="str">
        <f>Tabla18[[#This Row],[DIA]]&amp;"-"&amp;Tabla18[[#This Row],[NUM]]</f>
        <v>45930-938</v>
      </c>
      <c r="B2755">
        <v>45930</v>
      </c>
      <c r="C2755" t="s">
        <v>209</v>
      </c>
      <c r="D2755" t="s">
        <v>13</v>
      </c>
      <c r="E2755" t="s">
        <v>250</v>
      </c>
      <c r="F2755">
        <v>938</v>
      </c>
      <c r="G2755">
        <v>0.82638888888888884</v>
      </c>
      <c r="H2755">
        <v>0.95486111111111116</v>
      </c>
      <c r="I2755">
        <v>45</v>
      </c>
      <c r="J2755">
        <v>0</v>
      </c>
      <c r="K2755">
        <v>45</v>
      </c>
      <c r="L2755">
        <v>0</v>
      </c>
      <c r="M2755" s="1" t="e">
        <f>VLOOKUP(Tabla18[[#This Row],[COD]],Circuitos[],2,0)</f>
        <v>#N/A</v>
      </c>
    </row>
    <row r="2756" spans="1:13">
      <c r="A2756" s="9" t="str">
        <f>Tabla18[[#This Row],[DIA]]&amp;"-"&amp;Tabla18[[#This Row],[NUM]]</f>
        <v>45930-1751</v>
      </c>
      <c r="B2756">
        <v>45930</v>
      </c>
      <c r="C2756" t="s">
        <v>252</v>
      </c>
      <c r="D2756" t="s">
        <v>232</v>
      </c>
      <c r="E2756" t="s">
        <v>272</v>
      </c>
      <c r="F2756">
        <v>1751</v>
      </c>
      <c r="G2756">
        <v>0.60416666666666663</v>
      </c>
      <c r="H2756">
        <v>0.65625</v>
      </c>
      <c r="I2756">
        <v>15</v>
      </c>
      <c r="J2756">
        <v>0</v>
      </c>
      <c r="K2756">
        <v>15</v>
      </c>
      <c r="L2756">
        <v>0</v>
      </c>
      <c r="M2756" s="1" t="e">
        <f>VLOOKUP(Tabla18[[#This Row],[COD]],Circuitos[],2,0)</f>
        <v>#N/A</v>
      </c>
    </row>
    <row r="2757" spans="1:13">
      <c r="A2757" s="9" t="str">
        <f>Tabla18[[#This Row],[DIA]]&amp;"-"&amp;Tabla18[[#This Row],[NUM]]</f>
        <v>45930-1733</v>
      </c>
      <c r="B2757">
        <v>45930</v>
      </c>
      <c r="C2757" t="s">
        <v>252</v>
      </c>
      <c r="D2757" t="s">
        <v>232</v>
      </c>
      <c r="E2757" t="s">
        <v>272</v>
      </c>
      <c r="F2757">
        <v>1733</v>
      </c>
      <c r="G2757">
        <v>0.71875</v>
      </c>
      <c r="H2757">
        <v>0.77083333333333337</v>
      </c>
      <c r="I2757">
        <v>30</v>
      </c>
      <c r="J2757">
        <v>0</v>
      </c>
      <c r="K2757">
        <v>30</v>
      </c>
      <c r="L2757">
        <v>0</v>
      </c>
      <c r="M2757" s="1" t="e">
        <f>VLOOKUP(Tabla18[[#This Row],[COD]],Circuitos[],2,0)</f>
        <v>#N/A</v>
      </c>
    </row>
    <row r="2758" spans="1:13">
      <c r="A2758" s="9" t="str">
        <f>Tabla18[[#This Row],[DIA]]&amp;"-"&amp;Tabla18[[#This Row],[NUM]]</f>
        <v>45930-650</v>
      </c>
      <c r="B2758">
        <v>45930</v>
      </c>
      <c r="C2758" t="s">
        <v>252</v>
      </c>
      <c r="D2758" t="s">
        <v>13</v>
      </c>
      <c r="E2758" t="s">
        <v>250</v>
      </c>
      <c r="F2758">
        <v>650</v>
      </c>
      <c r="G2758">
        <v>0.61458333333333337</v>
      </c>
      <c r="H2758">
        <v>0.72222222222222221</v>
      </c>
      <c r="I2758">
        <v>50</v>
      </c>
      <c r="J2758">
        <v>0</v>
      </c>
      <c r="K2758">
        <v>50</v>
      </c>
      <c r="L2758">
        <v>0</v>
      </c>
      <c r="M2758" s="1" t="e">
        <f>VLOOKUP(Tabla18[[#This Row],[COD]],Circuitos[],2,0)</f>
        <v>#N/A</v>
      </c>
    </row>
    <row r="2759" spans="1:13">
      <c r="A2759" s="9" t="str">
        <f>Tabla18[[#This Row],[DIA]]&amp;"-"&amp;Tabla18[[#This Row],[NUM]]</f>
        <v>45930-582</v>
      </c>
      <c r="B2759">
        <v>45930</v>
      </c>
      <c r="C2759" t="s">
        <v>252</v>
      </c>
      <c r="D2759" t="s">
        <v>336</v>
      </c>
      <c r="E2759" t="s">
        <v>272</v>
      </c>
      <c r="F2759">
        <v>582</v>
      </c>
      <c r="G2759">
        <v>0.38541666666666669</v>
      </c>
      <c r="H2759">
        <v>0.44444444444444442</v>
      </c>
      <c r="I2759">
        <v>37</v>
      </c>
      <c r="J2759">
        <v>6</v>
      </c>
      <c r="K2759">
        <v>31</v>
      </c>
      <c r="L2759">
        <v>16.216216216216218</v>
      </c>
      <c r="M2759" s="1" t="e">
        <f>VLOOKUP(Tabla18[[#This Row],[COD]],Circuitos[],2,0)</f>
        <v>#N/A</v>
      </c>
    </row>
    <row r="2760" spans="1:13">
      <c r="A2760" s="9" t="str">
        <f>Tabla18[[#This Row],[DIA]]&amp;"-"&amp;Tabla18[[#This Row],[NUM]]</f>
        <v>45930-690</v>
      </c>
      <c r="B2760">
        <v>45930</v>
      </c>
      <c r="C2760" t="s">
        <v>545</v>
      </c>
      <c r="D2760" t="s">
        <v>13</v>
      </c>
      <c r="E2760" t="s">
        <v>250</v>
      </c>
      <c r="F2760">
        <v>690</v>
      </c>
      <c r="G2760">
        <v>0.84722222222222221</v>
      </c>
      <c r="H2760">
        <v>0.95138888888888884</v>
      </c>
      <c r="I2760">
        <v>45</v>
      </c>
      <c r="J2760">
        <v>10</v>
      </c>
      <c r="K2760">
        <v>35</v>
      </c>
      <c r="L2760">
        <v>22.222222222222221</v>
      </c>
      <c r="M2760" s="1" t="e">
        <f>VLOOKUP(Tabla18[[#This Row],[COD]],Circuitos[],2,0)</f>
        <v>#N/A</v>
      </c>
    </row>
    <row r="2761" spans="1:13">
      <c r="A2761" s="9" t="str">
        <f>Tabla18[[#This Row],[DIA]]&amp;"-"&amp;Tabla18[[#This Row],[NUM]]</f>
        <v>45930-1305</v>
      </c>
      <c r="B2761">
        <v>45930</v>
      </c>
      <c r="C2761" t="s">
        <v>147</v>
      </c>
      <c r="D2761" t="s">
        <v>33</v>
      </c>
      <c r="E2761" t="s">
        <v>181</v>
      </c>
      <c r="F2761">
        <v>1305</v>
      </c>
      <c r="G2761">
        <v>0.55208333333333337</v>
      </c>
      <c r="H2761">
        <v>0.70833333333333337</v>
      </c>
      <c r="I2761">
        <v>12</v>
      </c>
      <c r="J2761">
        <v>2</v>
      </c>
      <c r="K2761">
        <v>10</v>
      </c>
      <c r="L2761">
        <v>16.666666666666668</v>
      </c>
      <c r="M2761" s="1" t="e">
        <f>VLOOKUP(Tabla18[[#This Row],[COD]],Circuitos[],2,0)</f>
        <v>#N/A</v>
      </c>
    </row>
    <row r="2762" spans="1:13">
      <c r="A2762" s="9" t="str">
        <f>Tabla18[[#This Row],[DIA]]&amp;"-"&amp;Tabla18[[#This Row],[NUM]]</f>
        <v>45930-2020</v>
      </c>
      <c r="B2762">
        <v>45930</v>
      </c>
      <c r="C2762" t="s">
        <v>147</v>
      </c>
      <c r="D2762" t="s">
        <v>180</v>
      </c>
      <c r="E2762" t="s">
        <v>181</v>
      </c>
      <c r="F2762">
        <v>2020</v>
      </c>
      <c r="G2762">
        <v>0.76736111111111116</v>
      </c>
      <c r="H2762">
        <v>0.82986111111111116</v>
      </c>
      <c r="I2762">
        <v>58</v>
      </c>
      <c r="J2762">
        <v>0</v>
      </c>
      <c r="K2762">
        <v>58</v>
      </c>
      <c r="L2762">
        <v>0</v>
      </c>
      <c r="M2762" s="1" t="e">
        <f>VLOOKUP(Tabla18[[#This Row],[COD]],Circuitos[],2,0)</f>
        <v>#N/A</v>
      </c>
    </row>
    <row r="2763" spans="1:13">
      <c r="A2763" s="9" t="str">
        <f>Tabla18[[#This Row],[DIA]]&amp;"-"&amp;Tabla18[[#This Row],[NUM]]</f>
        <v>45930-2022</v>
      </c>
      <c r="B2763">
        <v>45930</v>
      </c>
      <c r="C2763" t="s">
        <v>147</v>
      </c>
      <c r="D2763" t="s">
        <v>180</v>
      </c>
      <c r="E2763" t="s">
        <v>181</v>
      </c>
      <c r="F2763">
        <v>2022</v>
      </c>
      <c r="G2763">
        <v>0.83680555555555558</v>
      </c>
      <c r="H2763">
        <v>0.90277777777777779</v>
      </c>
      <c r="I2763">
        <v>28</v>
      </c>
      <c r="J2763">
        <v>0</v>
      </c>
      <c r="K2763">
        <v>28</v>
      </c>
      <c r="L2763">
        <v>0</v>
      </c>
      <c r="M2763" s="1" t="e">
        <f>VLOOKUP(Tabla18[[#This Row],[COD]],Circuitos[],2,0)</f>
        <v>#N/A</v>
      </c>
    </row>
    <row r="2764" spans="1:13">
      <c r="A2764" s="9" t="str">
        <f>Tabla18[[#This Row],[DIA]]&amp;"-"&amp;Tabla18[[#This Row],[NUM]]</f>
        <v>45930-1855</v>
      </c>
      <c r="B2764">
        <v>45930</v>
      </c>
      <c r="C2764" t="s">
        <v>147</v>
      </c>
      <c r="D2764" t="s">
        <v>36</v>
      </c>
      <c r="E2764" t="s">
        <v>181</v>
      </c>
      <c r="F2764">
        <v>1855</v>
      </c>
      <c r="G2764">
        <v>0.59722222222222221</v>
      </c>
      <c r="H2764">
        <v>0.71180555555555558</v>
      </c>
      <c r="I2764">
        <v>16</v>
      </c>
      <c r="J2764">
        <v>0</v>
      </c>
      <c r="K2764">
        <v>16</v>
      </c>
      <c r="L2764">
        <v>0</v>
      </c>
      <c r="M2764" s="1" t="e">
        <f>VLOOKUP(Tabla18[[#This Row],[COD]],Circuitos[],2,0)</f>
        <v>#N/A</v>
      </c>
    </row>
    <row r="2765" spans="1:13">
      <c r="A2765" s="9" t="str">
        <f>Tabla18[[#This Row],[DIA]]&amp;"-"&amp;Tabla18[[#This Row],[NUM]]</f>
        <v>45930-1315</v>
      </c>
      <c r="B2765">
        <v>45930</v>
      </c>
      <c r="C2765" t="s">
        <v>147</v>
      </c>
      <c r="D2765" t="s">
        <v>37</v>
      </c>
      <c r="E2765" t="s">
        <v>181</v>
      </c>
      <c r="F2765">
        <v>1315</v>
      </c>
      <c r="G2765">
        <v>0.32291666666666669</v>
      </c>
      <c r="H2765">
        <v>0.46180555555555558</v>
      </c>
      <c r="I2765">
        <v>16</v>
      </c>
      <c r="J2765">
        <v>4</v>
      </c>
      <c r="K2765">
        <v>12</v>
      </c>
      <c r="L2765">
        <v>25</v>
      </c>
      <c r="M2765" s="1" t="e">
        <f>VLOOKUP(Tabla18[[#This Row],[COD]],Circuitos[],2,0)</f>
        <v>#N/A</v>
      </c>
    </row>
    <row r="2766" spans="1:13">
      <c r="A2766" s="9" t="str">
        <f>Tabla18[[#This Row],[DIA]]&amp;"-"&amp;Tabla18[[#This Row],[NUM]]</f>
        <v>45930-1859</v>
      </c>
      <c r="B2766">
        <v>45930</v>
      </c>
      <c r="C2766" t="s">
        <v>147</v>
      </c>
      <c r="D2766" t="s">
        <v>13</v>
      </c>
      <c r="E2766" t="s">
        <v>181</v>
      </c>
      <c r="F2766">
        <v>1859</v>
      </c>
      <c r="G2766">
        <v>0.55208333333333337</v>
      </c>
      <c r="H2766">
        <v>0.70138888888888884</v>
      </c>
      <c r="I2766">
        <v>30</v>
      </c>
      <c r="J2766">
        <v>0</v>
      </c>
      <c r="K2766">
        <v>30</v>
      </c>
      <c r="L2766">
        <v>0</v>
      </c>
      <c r="M2766" s="1" t="e">
        <f>VLOOKUP(Tabla18[[#This Row],[COD]],Circuitos[],2,0)</f>
        <v>#N/A</v>
      </c>
    </row>
    <row r="2767" spans="1:13">
      <c r="A2767" s="9" t="str">
        <f>Tabla18[[#This Row],[DIA]]&amp;"-"&amp;Tabla18[[#This Row],[NUM]]</f>
        <v>45930-1313</v>
      </c>
      <c r="B2767">
        <v>45930</v>
      </c>
      <c r="C2767" t="s">
        <v>147</v>
      </c>
      <c r="D2767" t="s">
        <v>22</v>
      </c>
      <c r="E2767" t="s">
        <v>181</v>
      </c>
      <c r="F2767">
        <v>1313</v>
      </c>
      <c r="G2767">
        <v>0.59375</v>
      </c>
      <c r="H2767">
        <v>0.72569444444444442</v>
      </c>
      <c r="I2767">
        <v>12</v>
      </c>
      <c r="J2767">
        <v>0</v>
      </c>
      <c r="K2767">
        <v>12</v>
      </c>
      <c r="L2767">
        <v>0</v>
      </c>
      <c r="M2767" s="1" t="e">
        <f>VLOOKUP(Tabla18[[#This Row],[COD]],Circuitos[],2,0)</f>
        <v>#N/A</v>
      </c>
    </row>
    <row r="2768" spans="1:13">
      <c r="A2768" s="9" t="str">
        <f>Tabla18[[#This Row],[DIA]]&amp;"-"&amp;Tabla18[[#This Row],[NUM]]</f>
        <v>45930-727</v>
      </c>
      <c r="B2768">
        <v>45930</v>
      </c>
      <c r="C2768" t="s">
        <v>13</v>
      </c>
      <c r="D2768" t="s">
        <v>103</v>
      </c>
      <c r="E2768" t="s">
        <v>482</v>
      </c>
      <c r="F2768">
        <v>727</v>
      </c>
      <c r="G2768">
        <v>0.80555555555555558</v>
      </c>
      <c r="H2768">
        <v>0.27083333333333331</v>
      </c>
      <c r="I2768">
        <v>20</v>
      </c>
      <c r="J2768">
        <v>0</v>
      </c>
      <c r="K2768">
        <v>20</v>
      </c>
      <c r="L2768">
        <v>0</v>
      </c>
      <c r="M2768" s="1" t="e">
        <f>VLOOKUP(Tabla18[[#This Row],[COD]],Circuitos[],2,0)</f>
        <v>#N/A</v>
      </c>
    </row>
    <row r="2769" spans="1:13">
      <c r="A2769" s="9" t="str">
        <f>Tabla18[[#This Row],[DIA]]&amp;"-"&amp;Tabla18[[#This Row],[NUM]]</f>
        <v>45930-765</v>
      </c>
      <c r="B2769">
        <v>45930</v>
      </c>
      <c r="C2769" t="s">
        <v>13</v>
      </c>
      <c r="D2769" t="s">
        <v>232</v>
      </c>
      <c r="E2769" t="s">
        <v>278</v>
      </c>
      <c r="F2769">
        <v>765</v>
      </c>
      <c r="G2769">
        <v>0.67361111111111116</v>
      </c>
      <c r="H2769">
        <v>0.78819444444444442</v>
      </c>
      <c r="I2769">
        <v>45</v>
      </c>
      <c r="J2769">
        <v>8</v>
      </c>
      <c r="K2769">
        <v>37</v>
      </c>
      <c r="L2769">
        <v>17.777777777777779</v>
      </c>
      <c r="M2769" s="1" t="str">
        <f>VLOOKUP(Tabla18[[#This Row],[COD]],Circuitos[],2,0)</f>
        <v>Sicilia Mágica "II"</v>
      </c>
    </row>
    <row r="2770" spans="1:13">
      <c r="A2770" s="9" t="str">
        <f>Tabla18[[#This Row],[DIA]]&amp;"-"&amp;Tabla18[[#This Row],[NUM]]</f>
        <v>45930-937</v>
      </c>
      <c r="B2770">
        <v>45930</v>
      </c>
      <c r="C2770" t="s">
        <v>13</v>
      </c>
      <c r="D2770" t="s">
        <v>209</v>
      </c>
      <c r="E2770" t="s">
        <v>250</v>
      </c>
      <c r="F2770">
        <v>937</v>
      </c>
      <c r="G2770">
        <v>0.66666666666666663</v>
      </c>
      <c r="H2770">
        <v>0.79166666666666663</v>
      </c>
      <c r="I2770">
        <v>45</v>
      </c>
      <c r="J2770">
        <v>45</v>
      </c>
      <c r="K2770">
        <v>0</v>
      </c>
      <c r="L2770">
        <v>100</v>
      </c>
      <c r="M2770" s="1" t="e">
        <f>VLOOKUP(Tabla18[[#This Row],[COD]],Circuitos[],2,0)</f>
        <v>#N/A</v>
      </c>
    </row>
    <row r="2771" spans="1:13">
      <c r="A2771" s="9" t="str">
        <f>Tabla18[[#This Row],[DIA]]&amp;"-"&amp;Tabla18[[#This Row],[NUM]]</f>
        <v>45930-59</v>
      </c>
      <c r="B2771">
        <v>45930</v>
      </c>
      <c r="C2771" t="s">
        <v>13</v>
      </c>
      <c r="D2771" t="s">
        <v>252</v>
      </c>
      <c r="E2771" t="s">
        <v>272</v>
      </c>
      <c r="F2771">
        <v>59</v>
      </c>
      <c r="G2771">
        <v>0.24305555555555555</v>
      </c>
      <c r="H2771">
        <v>0.34375</v>
      </c>
      <c r="I2771">
        <v>23</v>
      </c>
      <c r="J2771">
        <v>6</v>
      </c>
      <c r="K2771">
        <v>17</v>
      </c>
      <c r="L2771">
        <v>26.086956521739129</v>
      </c>
      <c r="M2771" s="1" t="e">
        <f>VLOOKUP(Tabla18[[#This Row],[COD]],Circuitos[],2,0)</f>
        <v>#N/A</v>
      </c>
    </row>
    <row r="2772" spans="1:13">
      <c r="A2772" s="9" t="str">
        <f>Tabla18[[#This Row],[DIA]]&amp;"-"&amp;Tabla18[[#This Row],[NUM]]</f>
        <v>45930-61</v>
      </c>
      <c r="B2772">
        <v>45930</v>
      </c>
      <c r="C2772" t="s">
        <v>13</v>
      </c>
      <c r="D2772" t="s">
        <v>252</v>
      </c>
      <c r="E2772" t="s">
        <v>272</v>
      </c>
      <c r="F2772">
        <v>61</v>
      </c>
      <c r="G2772">
        <v>0.4826388888888889</v>
      </c>
      <c r="H2772">
        <v>0.58680555555555558</v>
      </c>
      <c r="I2772">
        <v>30</v>
      </c>
      <c r="J2772">
        <v>0</v>
      </c>
      <c r="K2772">
        <v>30</v>
      </c>
      <c r="L2772">
        <v>0</v>
      </c>
      <c r="M2772" s="1" t="e">
        <f>VLOOKUP(Tabla18[[#This Row],[COD]],Circuitos[],2,0)</f>
        <v>#N/A</v>
      </c>
    </row>
    <row r="2773" spans="1:13">
      <c r="A2773" s="9" t="str">
        <f>Tabla18[[#This Row],[DIA]]&amp;"-"&amp;Tabla18[[#This Row],[NUM]]</f>
        <v>45930-1858</v>
      </c>
      <c r="B2773">
        <v>45930</v>
      </c>
      <c r="C2773" t="s">
        <v>13</v>
      </c>
      <c r="D2773" t="s">
        <v>147</v>
      </c>
      <c r="E2773" t="s">
        <v>181</v>
      </c>
      <c r="F2773">
        <v>1858</v>
      </c>
      <c r="G2773">
        <v>0.5</v>
      </c>
      <c r="H2773">
        <v>0.71527777777777779</v>
      </c>
      <c r="I2773">
        <v>30</v>
      </c>
      <c r="J2773">
        <v>0</v>
      </c>
      <c r="K2773">
        <v>30</v>
      </c>
      <c r="L2773">
        <v>0</v>
      </c>
      <c r="M2773" s="1" t="e">
        <f>VLOOKUP(Tabla18[[#This Row],[COD]],Circuitos[],2,0)</f>
        <v>#N/A</v>
      </c>
    </row>
    <row r="2774" spans="1:13">
      <c r="A2774" s="9" t="str">
        <f>Tabla18[[#This Row],[DIA]]&amp;"-"&amp;Tabla18[[#This Row],[NUM]]</f>
        <v>45930-416</v>
      </c>
      <c r="B2774">
        <v>45930</v>
      </c>
      <c r="C2774" t="s">
        <v>13</v>
      </c>
      <c r="D2774" t="s">
        <v>358</v>
      </c>
      <c r="E2774" t="s">
        <v>528</v>
      </c>
      <c r="F2774">
        <v>416</v>
      </c>
      <c r="G2774">
        <v>0.52083333333333337</v>
      </c>
      <c r="H2774">
        <v>0.72222222222222221</v>
      </c>
      <c r="I2774">
        <v>35</v>
      </c>
      <c r="J2774">
        <v>0</v>
      </c>
      <c r="K2774">
        <v>35</v>
      </c>
      <c r="L2774">
        <v>0</v>
      </c>
      <c r="M2774" s="1" t="e">
        <f>VLOOKUP(Tabla18[[#This Row],[COD]],Circuitos[],2,0)</f>
        <v>#N/A</v>
      </c>
    </row>
    <row r="2775" spans="1:13">
      <c r="A2775" s="9" t="str">
        <f>Tabla18[[#This Row],[DIA]]&amp;"-"&amp;Tabla18[[#This Row],[NUM]]</f>
        <v>45930-415</v>
      </c>
      <c r="B2775">
        <v>45930</v>
      </c>
      <c r="C2775" t="s">
        <v>358</v>
      </c>
      <c r="D2775" t="s">
        <v>13</v>
      </c>
      <c r="E2775" t="s">
        <v>528</v>
      </c>
      <c r="F2775">
        <v>415</v>
      </c>
      <c r="G2775">
        <v>0.34722222222222221</v>
      </c>
      <c r="H2775">
        <v>0.47569444444444442</v>
      </c>
      <c r="I2775">
        <v>35</v>
      </c>
      <c r="J2775">
        <v>0</v>
      </c>
      <c r="K2775">
        <v>35</v>
      </c>
      <c r="L2775">
        <v>0</v>
      </c>
      <c r="M2775" s="1" t="e">
        <f>VLOOKUP(Tabla18[[#This Row],[COD]],Circuitos[],2,0)</f>
        <v>#N/A</v>
      </c>
    </row>
    <row r="2776" spans="1:13">
      <c r="A2776" s="9" t="str">
        <f>Tabla18[[#This Row],[DIA]]&amp;"-"&amp;Tabla18[[#This Row],[NUM]]</f>
        <v>45930-685</v>
      </c>
      <c r="B2776">
        <v>45930</v>
      </c>
      <c r="C2776" t="s">
        <v>291</v>
      </c>
      <c r="D2776" t="s">
        <v>13</v>
      </c>
      <c r="E2776" t="s">
        <v>292</v>
      </c>
      <c r="F2776">
        <v>685</v>
      </c>
      <c r="G2776">
        <v>0.29166666666666669</v>
      </c>
      <c r="H2776">
        <v>0.41666666666666669</v>
      </c>
      <c r="I2776">
        <v>46</v>
      </c>
      <c r="J2776">
        <v>0</v>
      </c>
      <c r="K2776">
        <v>46</v>
      </c>
      <c r="L2776">
        <v>0</v>
      </c>
      <c r="M2776" s="1" t="e">
        <f>VLOOKUP(Tabla18[[#This Row],[COD]],Circuitos[],2,0)</f>
        <v>#N/A</v>
      </c>
    </row>
    <row r="2777" spans="1:13">
      <c r="A2777" s="9" t="str">
        <f>Tabla18[[#This Row],[DIA]]&amp;"-"&amp;Tabla18[[#This Row],[NUM]]</f>
        <v>45930-1302</v>
      </c>
      <c r="B2777">
        <v>45930</v>
      </c>
      <c r="C2777" t="s">
        <v>22</v>
      </c>
      <c r="D2777" t="s">
        <v>147</v>
      </c>
      <c r="E2777" t="s">
        <v>181</v>
      </c>
      <c r="F2777">
        <v>1302</v>
      </c>
      <c r="G2777">
        <v>0.4826388888888889</v>
      </c>
      <c r="H2777">
        <v>0.6875</v>
      </c>
      <c r="I2777">
        <v>12</v>
      </c>
      <c r="J2777">
        <v>0</v>
      </c>
      <c r="K2777">
        <v>12</v>
      </c>
      <c r="L2777">
        <v>0</v>
      </c>
      <c r="M2777" s="1" t="e">
        <f>VLOOKUP(Tabla18[[#This Row],[COD]],Circuitos[],2,0)</f>
        <v>#N/A</v>
      </c>
    </row>
    <row r="2778" spans="1:13">
      <c r="A2778" s="9" t="str">
        <f>Tabla18[[#This Row],[DIA]]&amp;"-"&amp;Tabla18[[#This Row],[NUM]]</f>
        <v>45930-942</v>
      </c>
      <c r="B2778">
        <v>45930</v>
      </c>
      <c r="C2778" t="s">
        <v>254</v>
      </c>
      <c r="D2778" t="s">
        <v>13</v>
      </c>
      <c r="E2778" t="s">
        <v>250</v>
      </c>
      <c r="F2778">
        <v>942</v>
      </c>
      <c r="G2778">
        <v>0.8125</v>
      </c>
      <c r="H2778">
        <v>0.93402777777777779</v>
      </c>
      <c r="I2778">
        <v>45</v>
      </c>
      <c r="J2778">
        <v>45</v>
      </c>
      <c r="K2778">
        <v>0</v>
      </c>
      <c r="L2778">
        <v>100</v>
      </c>
      <c r="M2778" s="1" t="e">
        <f>VLOOKUP(Tabla18[[#This Row],[COD]],Circuitos[],2,0)</f>
        <v>#N/A</v>
      </c>
    </row>
    <row r="2779" spans="1:13">
      <c r="A2779" s="9" t="str">
        <f>Tabla18[[#This Row],[DIA]]&amp;"-"&amp;Tabla18[[#This Row],[NUM]]</f>
        <v>45931-2333</v>
      </c>
      <c r="B2779">
        <v>45931</v>
      </c>
      <c r="C2779" t="s">
        <v>185</v>
      </c>
      <c r="D2779" t="s">
        <v>147</v>
      </c>
      <c r="E2779" t="s">
        <v>181</v>
      </c>
      <c r="F2779">
        <v>2333</v>
      </c>
      <c r="G2779">
        <v>0.79513888888888884</v>
      </c>
      <c r="H2779">
        <v>0.85763888888888884</v>
      </c>
      <c r="I2779">
        <v>40</v>
      </c>
      <c r="J2779">
        <v>0</v>
      </c>
      <c r="K2779">
        <v>40</v>
      </c>
      <c r="L2779">
        <v>0</v>
      </c>
      <c r="M2779" s="1" t="e">
        <f>VLOOKUP(Tabla18[[#This Row],[COD]],Circuitos[],2,0)</f>
        <v>#N/A</v>
      </c>
    </row>
    <row r="2780" spans="1:13">
      <c r="A2780" s="9" t="str">
        <f>Tabla18[[#This Row],[DIA]]&amp;"-"&amp;Tabla18[[#This Row],[NUM]]</f>
        <v>45931-847</v>
      </c>
      <c r="B2780">
        <v>45931</v>
      </c>
      <c r="C2780" t="s">
        <v>103</v>
      </c>
      <c r="D2780" t="s">
        <v>495</v>
      </c>
      <c r="E2780" t="s">
        <v>482</v>
      </c>
      <c r="F2780">
        <v>847</v>
      </c>
      <c r="G2780">
        <v>0.34375</v>
      </c>
      <c r="H2780">
        <v>0.57291666666666663</v>
      </c>
      <c r="I2780">
        <v>20</v>
      </c>
      <c r="J2780">
        <v>0</v>
      </c>
      <c r="K2780">
        <v>20</v>
      </c>
      <c r="L2780">
        <v>0</v>
      </c>
      <c r="M2780" s="1" t="str">
        <f>VLOOKUP(Tabla18[[#This Row],[COD]],Circuitos[],2,0)</f>
        <v>Lo Mejor de Sudáfrica</v>
      </c>
    </row>
    <row r="2781" spans="1:13">
      <c r="A2781" s="9" t="str">
        <f>Tabla18[[#This Row],[DIA]]&amp;"-"&amp;Tabla18[[#This Row],[NUM]]</f>
        <v>45931-8055</v>
      </c>
      <c r="B2781">
        <v>45931</v>
      </c>
      <c r="C2781" t="s">
        <v>175</v>
      </c>
      <c r="D2781" t="s">
        <v>173</v>
      </c>
      <c r="E2781" t="s">
        <v>257</v>
      </c>
      <c r="F2781">
        <v>8055</v>
      </c>
      <c r="G2781">
        <v>0.5625</v>
      </c>
      <c r="H2781">
        <v>0.61458333333333337</v>
      </c>
      <c r="I2781">
        <v>20</v>
      </c>
      <c r="J2781">
        <v>0</v>
      </c>
      <c r="K2781">
        <v>20</v>
      </c>
      <c r="L2781">
        <v>0</v>
      </c>
      <c r="M2781" s="1" t="e">
        <f>VLOOKUP(Tabla18[[#This Row],[COD]],Circuitos[],2,0)</f>
        <v>#N/A</v>
      </c>
    </row>
    <row r="2782" spans="1:13">
      <c r="A2782" s="9" t="str">
        <f>Tabla18[[#This Row],[DIA]]&amp;"-"&amp;Tabla18[[#This Row],[NUM]]</f>
        <v>45931-938</v>
      </c>
      <c r="B2782">
        <v>45931</v>
      </c>
      <c r="C2782" t="s">
        <v>209</v>
      </c>
      <c r="D2782" t="s">
        <v>13</v>
      </c>
      <c r="E2782" t="s">
        <v>250</v>
      </c>
      <c r="F2782">
        <v>938</v>
      </c>
      <c r="G2782">
        <v>0.82638888888888884</v>
      </c>
      <c r="H2782">
        <v>0.95486111111111116</v>
      </c>
      <c r="I2782">
        <v>45</v>
      </c>
      <c r="J2782">
        <v>15</v>
      </c>
      <c r="K2782">
        <v>30</v>
      </c>
      <c r="L2782">
        <v>33.333333333333336</v>
      </c>
      <c r="M2782" s="1" t="e">
        <f>VLOOKUP(Tabla18[[#This Row],[COD]],Circuitos[],2,0)</f>
        <v>#N/A</v>
      </c>
    </row>
    <row r="2783" spans="1:13">
      <c r="A2783" s="9" t="str">
        <f>Tabla18[[#This Row],[DIA]]&amp;"-"&amp;Tabla18[[#This Row],[NUM]]</f>
        <v>45931-6743</v>
      </c>
      <c r="B2783">
        <v>45931</v>
      </c>
      <c r="C2783" t="s">
        <v>13</v>
      </c>
      <c r="D2783" t="s">
        <v>350</v>
      </c>
      <c r="E2783" t="s">
        <v>564</v>
      </c>
      <c r="F2783">
        <v>6743</v>
      </c>
      <c r="G2783">
        <v>0.95833333333333337</v>
      </c>
      <c r="H2783">
        <v>0.35069444444444442</v>
      </c>
      <c r="I2783">
        <v>40</v>
      </c>
      <c r="J2783">
        <v>0</v>
      </c>
      <c r="K2783">
        <v>40</v>
      </c>
      <c r="L2783">
        <v>0</v>
      </c>
      <c r="M2783" s="1" t="e">
        <f>VLOOKUP(Tabla18[[#This Row],[COD]],Circuitos[],2,0)</f>
        <v>#N/A</v>
      </c>
    </row>
    <row r="2784" spans="1:13">
      <c r="A2784" s="9" t="str">
        <f>Tabla18[[#This Row],[DIA]]&amp;"-"&amp;Tabla18[[#This Row],[NUM]]</f>
        <v>45931-1832</v>
      </c>
      <c r="B2784">
        <v>45931</v>
      </c>
      <c r="C2784" t="s">
        <v>234</v>
      </c>
      <c r="D2784" t="s">
        <v>13</v>
      </c>
      <c r="E2784" t="s">
        <v>250</v>
      </c>
      <c r="F2784">
        <v>1832</v>
      </c>
      <c r="G2784">
        <v>0.61111111111111116</v>
      </c>
      <c r="H2784">
        <v>0.72916666666666663</v>
      </c>
      <c r="I2784">
        <v>30</v>
      </c>
      <c r="J2784">
        <v>4</v>
      </c>
      <c r="K2784">
        <v>26</v>
      </c>
      <c r="L2784">
        <v>13.333333333333334</v>
      </c>
      <c r="M2784" s="1" t="e">
        <f>VLOOKUP(Tabla18[[#This Row],[COD]],Circuitos[],2,0)</f>
        <v>#N/A</v>
      </c>
    </row>
    <row r="2785" spans="1:13">
      <c r="A2785" s="9" t="str">
        <f>Tabla18[[#This Row],[DIA]]&amp;"-"&amp;Tabla18[[#This Row],[NUM]]</f>
        <v>45931-1832</v>
      </c>
      <c r="B2785">
        <v>45931</v>
      </c>
      <c r="C2785" t="s">
        <v>234</v>
      </c>
      <c r="D2785" t="s">
        <v>13</v>
      </c>
      <c r="E2785" t="s">
        <v>250</v>
      </c>
      <c r="F2785">
        <v>1832</v>
      </c>
      <c r="G2785">
        <v>0.61805555555555558</v>
      </c>
      <c r="H2785">
        <v>0.73263888888888884</v>
      </c>
      <c r="I2785">
        <v>50</v>
      </c>
      <c r="J2785">
        <v>16</v>
      </c>
      <c r="K2785">
        <v>34</v>
      </c>
      <c r="L2785">
        <v>32</v>
      </c>
      <c r="M2785" s="1" t="e">
        <f>VLOOKUP(Tabla18[[#This Row],[COD]],Circuitos[],2,0)</f>
        <v>#N/A</v>
      </c>
    </row>
    <row r="2786" spans="1:13">
      <c r="A2786" s="9" t="str">
        <f>Tabla18[[#This Row],[DIA]]&amp;"-"&amp;Tabla18[[#This Row],[NUM]]</f>
        <v>45932-6744</v>
      </c>
      <c r="B2786">
        <v>45932</v>
      </c>
      <c r="C2786" t="s">
        <v>350</v>
      </c>
      <c r="D2786" t="s">
        <v>13</v>
      </c>
      <c r="E2786" t="s">
        <v>564</v>
      </c>
      <c r="F2786">
        <v>6744</v>
      </c>
      <c r="G2786">
        <v>0.43402777777777779</v>
      </c>
      <c r="H2786">
        <v>0.63541666666666663</v>
      </c>
      <c r="I2786">
        <v>40</v>
      </c>
      <c r="J2786">
        <v>0</v>
      </c>
      <c r="K2786">
        <v>40</v>
      </c>
      <c r="L2786">
        <v>0</v>
      </c>
      <c r="M2786" s="1" t="e">
        <f>VLOOKUP(Tabla18[[#This Row],[COD]],Circuitos[],2,0)</f>
        <v>#N/A</v>
      </c>
    </row>
    <row r="2787" spans="1:13">
      <c r="A2787" s="9" t="str">
        <f>Tabla18[[#This Row],[DIA]]&amp;"-"&amp;Tabla18[[#This Row],[NUM]]</f>
        <v>45933-1012</v>
      </c>
      <c r="B2787">
        <v>45933</v>
      </c>
      <c r="C2787" t="s">
        <v>562</v>
      </c>
      <c r="D2787" t="s">
        <v>173</v>
      </c>
      <c r="E2787" t="s">
        <v>174</v>
      </c>
      <c r="F2787">
        <v>1012</v>
      </c>
      <c r="G2787">
        <v>0.46875</v>
      </c>
      <c r="H2787">
        <v>0.54166666666666663</v>
      </c>
      <c r="I2787">
        <v>88</v>
      </c>
      <c r="J2787">
        <v>63</v>
      </c>
      <c r="K2787">
        <v>25</v>
      </c>
      <c r="L2787">
        <v>71.590909090909093</v>
      </c>
      <c r="M2787" s="1" t="e">
        <f>VLOOKUP(Tabla18[[#This Row],[COD]],Circuitos[],2,0)</f>
        <v>#N/A</v>
      </c>
    </row>
    <row r="2788" spans="1:13">
      <c r="A2788" s="9" t="str">
        <f>Tabla18[[#This Row],[DIA]]&amp;"-"&amp;Tabla18[[#This Row],[NUM]]</f>
        <v>45933-2333</v>
      </c>
      <c r="B2788">
        <v>45933</v>
      </c>
      <c r="C2788" t="s">
        <v>185</v>
      </c>
      <c r="D2788" t="s">
        <v>147</v>
      </c>
      <c r="E2788" t="s">
        <v>181</v>
      </c>
      <c r="F2788">
        <v>2333</v>
      </c>
      <c r="G2788">
        <v>0.79513888888888884</v>
      </c>
      <c r="H2788">
        <v>0.85763888888888884</v>
      </c>
      <c r="I2788">
        <v>40</v>
      </c>
      <c r="J2788">
        <v>0</v>
      </c>
      <c r="K2788">
        <v>40</v>
      </c>
      <c r="L2788">
        <v>0</v>
      </c>
      <c r="M2788" s="1" t="e">
        <f>VLOOKUP(Tabla18[[#This Row],[COD]],Circuitos[],2,0)</f>
        <v>#N/A</v>
      </c>
    </row>
    <row r="2789" spans="1:13">
      <c r="A2789" s="9" t="str">
        <f>Tabla18[[#This Row],[DIA]]&amp;"-"&amp;Tabla18[[#This Row],[NUM]]</f>
        <v>45933-920</v>
      </c>
      <c r="B2789">
        <v>45933</v>
      </c>
      <c r="C2789" t="s">
        <v>185</v>
      </c>
      <c r="D2789" t="s">
        <v>13</v>
      </c>
      <c r="E2789" t="s">
        <v>186</v>
      </c>
      <c r="F2789">
        <v>920</v>
      </c>
      <c r="G2789">
        <v>0.63888888888888884</v>
      </c>
      <c r="H2789">
        <v>0.78125</v>
      </c>
      <c r="I2789">
        <v>30</v>
      </c>
      <c r="J2789">
        <v>0</v>
      </c>
      <c r="K2789">
        <v>30</v>
      </c>
      <c r="L2789">
        <v>0</v>
      </c>
      <c r="M2789" s="1" t="e">
        <f>VLOOKUP(Tabla18[[#This Row],[COD]],Circuitos[],2,0)</f>
        <v>#N/A</v>
      </c>
    </row>
    <row r="2790" spans="1:13">
      <c r="A2790" s="9" t="str">
        <f>Tabla18[[#This Row],[DIA]]&amp;"-"&amp;Tabla18[[#This Row],[NUM]]</f>
        <v>45933-1011</v>
      </c>
      <c r="B2790">
        <v>45933</v>
      </c>
      <c r="C2790" t="s">
        <v>175</v>
      </c>
      <c r="D2790" t="s">
        <v>562</v>
      </c>
      <c r="E2790" t="s">
        <v>174</v>
      </c>
      <c r="F2790">
        <v>1011</v>
      </c>
      <c r="G2790">
        <v>0.33333333333333331</v>
      </c>
      <c r="H2790">
        <v>0.36458333333333331</v>
      </c>
      <c r="I2790">
        <v>88</v>
      </c>
      <c r="J2790">
        <v>63</v>
      </c>
      <c r="K2790">
        <v>25</v>
      </c>
      <c r="L2790">
        <v>71.590909090909093</v>
      </c>
      <c r="M2790" s="1" t="e">
        <f>VLOOKUP(Tabla18[[#This Row],[COD]],Circuitos[],2,0)</f>
        <v>#N/A</v>
      </c>
    </row>
    <row r="2791" spans="1:13">
      <c r="A2791" s="9" t="str">
        <f>Tabla18[[#This Row],[DIA]]&amp;"-"&amp;Tabla18[[#This Row],[NUM]]</f>
        <v>45933-8059</v>
      </c>
      <c r="B2791">
        <v>45933</v>
      </c>
      <c r="C2791" t="s">
        <v>175</v>
      </c>
      <c r="D2791" t="s">
        <v>173</v>
      </c>
      <c r="E2791" t="s">
        <v>257</v>
      </c>
      <c r="F2791">
        <v>8059</v>
      </c>
      <c r="G2791">
        <v>0.60416666666666663</v>
      </c>
      <c r="H2791">
        <v>0.65625</v>
      </c>
      <c r="I2791">
        <v>10</v>
      </c>
      <c r="J2791">
        <v>0</v>
      </c>
      <c r="K2791">
        <v>10</v>
      </c>
      <c r="L2791">
        <v>0</v>
      </c>
      <c r="M2791" s="1" t="e">
        <f>VLOOKUP(Tabla18[[#This Row],[COD]],Circuitos[],2,0)</f>
        <v>#N/A</v>
      </c>
    </row>
    <row r="2792" spans="1:13">
      <c r="A2792" s="9" t="str">
        <f>Tabla18[[#This Row],[DIA]]&amp;"-"&amp;Tabla18[[#This Row],[NUM]]</f>
        <v>45933-5033</v>
      </c>
      <c r="B2792">
        <v>45933</v>
      </c>
      <c r="C2792" t="s">
        <v>175</v>
      </c>
      <c r="D2792" t="s">
        <v>173</v>
      </c>
      <c r="E2792" t="s">
        <v>174</v>
      </c>
      <c r="F2792">
        <v>5033</v>
      </c>
      <c r="G2792">
        <v>0.83333333333333337</v>
      </c>
      <c r="H2792">
        <v>0.89583333333333337</v>
      </c>
      <c r="I2792">
        <v>20</v>
      </c>
      <c r="J2792">
        <v>0</v>
      </c>
      <c r="K2792">
        <v>20</v>
      </c>
      <c r="L2792">
        <v>0</v>
      </c>
      <c r="M2792" s="1" t="e">
        <f>VLOOKUP(Tabla18[[#This Row],[COD]],Circuitos[],2,0)</f>
        <v>#N/A</v>
      </c>
    </row>
    <row r="2793" spans="1:13">
      <c r="A2793" s="9" t="str">
        <f>Tabla18[[#This Row],[DIA]]&amp;"-"&amp;Tabla18[[#This Row],[NUM]]</f>
        <v>45933-5003</v>
      </c>
      <c r="B2793">
        <v>45933</v>
      </c>
      <c r="C2793" t="s">
        <v>175</v>
      </c>
      <c r="D2793" t="s">
        <v>173</v>
      </c>
      <c r="E2793" t="s">
        <v>174</v>
      </c>
      <c r="F2793">
        <v>5003</v>
      </c>
      <c r="G2793">
        <v>0.83333333333333337</v>
      </c>
      <c r="H2793">
        <v>0.89583333333333337</v>
      </c>
      <c r="I2793">
        <v>10</v>
      </c>
      <c r="J2793">
        <v>0</v>
      </c>
      <c r="K2793">
        <v>10</v>
      </c>
      <c r="L2793">
        <v>0</v>
      </c>
      <c r="M2793" s="1" t="e">
        <f>VLOOKUP(Tabla18[[#This Row],[COD]],Circuitos[],2,0)</f>
        <v>#N/A</v>
      </c>
    </row>
    <row r="2794" spans="1:13">
      <c r="A2794" s="9" t="str">
        <f>Tabla18[[#This Row],[DIA]]&amp;"-"&amp;Tabla18[[#This Row],[NUM]]</f>
        <v>45933-1147</v>
      </c>
      <c r="B2794">
        <v>45933</v>
      </c>
      <c r="C2794" t="s">
        <v>37</v>
      </c>
      <c r="D2794" t="s">
        <v>192</v>
      </c>
      <c r="E2794" t="s">
        <v>193</v>
      </c>
      <c r="F2794">
        <v>1147</v>
      </c>
      <c r="G2794">
        <v>0.28125</v>
      </c>
      <c r="H2794">
        <v>0.37152777777777779</v>
      </c>
      <c r="I2794">
        <v>12</v>
      </c>
      <c r="J2794">
        <v>0</v>
      </c>
      <c r="K2794">
        <v>12</v>
      </c>
      <c r="L2794">
        <v>0</v>
      </c>
      <c r="M2794" s="1" t="e">
        <f>VLOOKUP(Tabla18[[#This Row],[COD]],Circuitos[],2,0)</f>
        <v>#N/A</v>
      </c>
    </row>
    <row r="2795" spans="1:13">
      <c r="A2795" s="9" t="str">
        <f>Tabla18[[#This Row],[DIA]]&amp;"-"&amp;Tabla18[[#This Row],[NUM]]</f>
        <v>45933-766</v>
      </c>
      <c r="B2795">
        <v>45933</v>
      </c>
      <c r="C2795" t="s">
        <v>192</v>
      </c>
      <c r="D2795" t="s">
        <v>13</v>
      </c>
      <c r="E2795" t="s">
        <v>250</v>
      </c>
      <c r="F2795">
        <v>766</v>
      </c>
      <c r="G2795">
        <v>0.82638888888888884</v>
      </c>
      <c r="H2795">
        <v>0.94444444444444442</v>
      </c>
      <c r="I2795">
        <v>40</v>
      </c>
      <c r="J2795">
        <v>0</v>
      </c>
      <c r="K2795">
        <v>40</v>
      </c>
      <c r="L2795">
        <v>0</v>
      </c>
      <c r="M2795" s="1" t="e">
        <f>VLOOKUP(Tabla18[[#This Row],[COD]],Circuitos[],2,0)</f>
        <v>#N/A</v>
      </c>
    </row>
    <row r="2796" spans="1:13">
      <c r="A2796" s="9" t="str">
        <f>Tabla18[[#This Row],[DIA]]&amp;"-"&amp;Tabla18[[#This Row],[NUM]]</f>
        <v>45933-1684</v>
      </c>
      <c r="B2796">
        <v>45933</v>
      </c>
      <c r="C2796" t="s">
        <v>147</v>
      </c>
      <c r="D2796" t="s">
        <v>13</v>
      </c>
      <c r="E2796" t="s">
        <v>475</v>
      </c>
      <c r="F2796">
        <v>1684</v>
      </c>
      <c r="G2796">
        <v>0.65625</v>
      </c>
      <c r="H2796">
        <v>0.79166666666666663</v>
      </c>
      <c r="I2796">
        <v>30</v>
      </c>
      <c r="J2796">
        <v>0</v>
      </c>
      <c r="K2796">
        <v>30</v>
      </c>
      <c r="L2796">
        <v>0</v>
      </c>
      <c r="M2796" s="1" t="e">
        <f>VLOOKUP(Tabla18[[#This Row],[COD]],Circuitos[],2,0)</f>
        <v>#N/A</v>
      </c>
    </row>
    <row r="2797" spans="1:13">
      <c r="A2797" s="9" t="str">
        <f>Tabla18[[#This Row],[DIA]]&amp;"-"&amp;Tabla18[[#This Row],[NUM]]</f>
        <v>45933-921</v>
      </c>
      <c r="B2797">
        <v>45933</v>
      </c>
      <c r="C2797" t="s">
        <v>13</v>
      </c>
      <c r="D2797" t="s">
        <v>185</v>
      </c>
      <c r="E2797" t="s">
        <v>186</v>
      </c>
      <c r="F2797">
        <v>921</v>
      </c>
      <c r="G2797">
        <v>0.81597222222222221</v>
      </c>
      <c r="H2797">
        <v>2.0833333333333332E-2</v>
      </c>
      <c r="I2797">
        <v>30</v>
      </c>
      <c r="J2797">
        <v>0</v>
      </c>
      <c r="K2797">
        <v>30</v>
      </c>
      <c r="L2797">
        <v>0</v>
      </c>
      <c r="M2797" s="1" t="e">
        <f>VLOOKUP(Tabla18[[#This Row],[COD]],Circuitos[],2,0)</f>
        <v>#N/A</v>
      </c>
    </row>
    <row r="2798" spans="1:13">
      <c r="A2798" s="9" t="str">
        <f>Tabla18[[#This Row],[DIA]]&amp;"-"&amp;Tabla18[[#This Row],[NUM]]</f>
        <v>45933-765</v>
      </c>
      <c r="B2798">
        <v>45933</v>
      </c>
      <c r="C2798" t="s">
        <v>13</v>
      </c>
      <c r="D2798" t="s">
        <v>192</v>
      </c>
      <c r="E2798" t="s">
        <v>250</v>
      </c>
      <c r="F2798">
        <v>765</v>
      </c>
      <c r="G2798">
        <v>0.67708333333333337</v>
      </c>
      <c r="H2798">
        <v>0.79513888888888884</v>
      </c>
      <c r="I2798">
        <v>50</v>
      </c>
      <c r="J2798">
        <v>0</v>
      </c>
      <c r="K2798">
        <v>50</v>
      </c>
      <c r="L2798">
        <v>0</v>
      </c>
      <c r="M2798" s="1" t="e">
        <f>VLOOKUP(Tabla18[[#This Row],[COD]],Circuitos[],2,0)</f>
        <v>#N/A</v>
      </c>
    </row>
    <row r="2799" spans="1:13">
      <c r="A2799" s="9" t="str">
        <f>Tabla18[[#This Row],[DIA]]&amp;"-"&amp;Tabla18[[#This Row],[NUM]]</f>
        <v>45933-9197</v>
      </c>
      <c r="B2799">
        <v>45933</v>
      </c>
      <c r="C2799" t="s">
        <v>415</v>
      </c>
      <c r="D2799" t="s">
        <v>185</v>
      </c>
      <c r="E2799" t="s">
        <v>186</v>
      </c>
      <c r="F2799">
        <v>9197</v>
      </c>
      <c r="G2799">
        <v>0.34375</v>
      </c>
      <c r="H2799">
        <v>0.43402777777777779</v>
      </c>
      <c r="I2799">
        <v>30</v>
      </c>
      <c r="J2799">
        <v>0</v>
      </c>
      <c r="K2799">
        <v>30</v>
      </c>
      <c r="L2799">
        <v>0</v>
      </c>
      <c r="M2799" s="1" t="e">
        <f>VLOOKUP(Tabla18[[#This Row],[COD]],Circuitos[],2,0)</f>
        <v>#N/A</v>
      </c>
    </row>
    <row r="2800" spans="1:13">
      <c r="A2800" s="9" t="str">
        <f>Tabla18[[#This Row],[DIA]]&amp;"-"&amp;Tabla18[[#This Row],[NUM]]</f>
        <v>45934-6001</v>
      </c>
      <c r="B2800">
        <v>45934</v>
      </c>
      <c r="C2800" t="s">
        <v>173</v>
      </c>
      <c r="D2800" t="s">
        <v>13</v>
      </c>
      <c r="E2800" t="s">
        <v>174</v>
      </c>
      <c r="F2800">
        <v>6001</v>
      </c>
      <c r="G2800">
        <v>0.37847222222222221</v>
      </c>
      <c r="H2800">
        <v>0.55902777777777779</v>
      </c>
      <c r="I2800">
        <v>20</v>
      </c>
      <c r="J2800">
        <v>0</v>
      </c>
      <c r="K2800">
        <v>20</v>
      </c>
      <c r="L2800">
        <v>0</v>
      </c>
      <c r="M2800" s="1" t="e">
        <f>VLOOKUP(Tabla18[[#This Row],[COD]],Circuitos[],2,0)</f>
        <v>#N/A</v>
      </c>
    </row>
    <row r="2801" spans="1:13">
      <c r="A2801" s="9" t="str">
        <f>Tabla18[[#This Row],[DIA]]&amp;"-"&amp;Tabla18[[#This Row],[NUM]]</f>
        <v>45934-78</v>
      </c>
      <c r="B2801">
        <v>45934</v>
      </c>
      <c r="C2801" t="s">
        <v>252</v>
      </c>
      <c r="D2801" t="s">
        <v>36</v>
      </c>
      <c r="E2801" t="s">
        <v>272</v>
      </c>
      <c r="F2801">
        <v>78</v>
      </c>
      <c r="G2801">
        <v>0.89236111111111116</v>
      </c>
      <c r="H2801">
        <v>0.96875</v>
      </c>
      <c r="I2801">
        <v>15</v>
      </c>
      <c r="J2801">
        <v>4</v>
      </c>
      <c r="K2801">
        <v>11</v>
      </c>
      <c r="L2801">
        <v>26.666666666666668</v>
      </c>
      <c r="M2801" s="1" t="e">
        <f>VLOOKUP(Tabla18[[#This Row],[COD]],Circuitos[],2,0)</f>
        <v>#N/A</v>
      </c>
    </row>
    <row r="2802" spans="1:13">
      <c r="A2802" s="9" t="str">
        <f>Tabla18[[#This Row],[DIA]]&amp;"-"&amp;Tabla18[[#This Row],[NUM]]</f>
        <v>45934-60</v>
      </c>
      <c r="B2802">
        <v>45934</v>
      </c>
      <c r="C2802" t="s">
        <v>252</v>
      </c>
      <c r="D2802" t="s">
        <v>13</v>
      </c>
      <c r="E2802" t="s">
        <v>272</v>
      </c>
      <c r="F2802">
        <v>60</v>
      </c>
      <c r="G2802">
        <v>0.60763888888888884</v>
      </c>
      <c r="H2802">
        <v>0.71527777777777779</v>
      </c>
      <c r="I2802">
        <v>30</v>
      </c>
      <c r="J2802">
        <v>6</v>
      </c>
      <c r="K2802">
        <v>24</v>
      </c>
      <c r="L2802">
        <v>20</v>
      </c>
      <c r="M2802" s="1" t="e">
        <f>VLOOKUP(Tabla18[[#This Row],[COD]],Circuitos[],2,0)</f>
        <v>#N/A</v>
      </c>
    </row>
    <row r="2803" spans="1:13">
      <c r="A2803" s="9" t="str">
        <f>Tabla18[[#This Row],[DIA]]&amp;"-"&amp;Tabla18[[#This Row],[NUM]]</f>
        <v>45934-104</v>
      </c>
      <c r="B2803">
        <v>45934</v>
      </c>
      <c r="C2803" t="s">
        <v>13</v>
      </c>
      <c r="D2803" t="s">
        <v>111</v>
      </c>
      <c r="E2803" t="s">
        <v>265</v>
      </c>
      <c r="F2803">
        <v>104</v>
      </c>
      <c r="G2803">
        <v>0.90625</v>
      </c>
      <c r="H2803">
        <v>0.27430555555555558</v>
      </c>
      <c r="I2803">
        <v>27</v>
      </c>
      <c r="J2803">
        <v>2</v>
      </c>
      <c r="K2803">
        <v>25</v>
      </c>
      <c r="L2803">
        <v>7.4074074074074074</v>
      </c>
      <c r="M2803" s="1" t="e">
        <f>VLOOKUP(Tabla18[[#This Row],[COD]],Circuitos[],2,0)</f>
        <v>#N/A</v>
      </c>
    </row>
    <row r="2804" spans="1:13">
      <c r="A2804" s="9" t="str">
        <f>Tabla18[[#This Row],[DIA]]&amp;"-"&amp;Tabla18[[#This Row],[NUM]]</f>
        <v>45934-1355</v>
      </c>
      <c r="B2804">
        <v>45934</v>
      </c>
      <c r="C2804" t="s">
        <v>13</v>
      </c>
      <c r="D2804" t="s">
        <v>392</v>
      </c>
      <c r="E2804" t="s">
        <v>250</v>
      </c>
      <c r="F2804">
        <v>1355</v>
      </c>
      <c r="G2804">
        <v>0.46875</v>
      </c>
      <c r="H2804">
        <v>0.50694444444444442</v>
      </c>
      <c r="I2804">
        <v>30</v>
      </c>
      <c r="J2804">
        <v>9</v>
      </c>
      <c r="K2804">
        <v>21</v>
      </c>
      <c r="L2804">
        <v>30</v>
      </c>
      <c r="M2804" s="1" t="e">
        <f>VLOOKUP(Tabla18[[#This Row],[COD]],Circuitos[],2,0)</f>
        <v>#N/A</v>
      </c>
    </row>
    <row r="2805" spans="1:13">
      <c r="A2805" s="9" t="str">
        <f>Tabla18[[#This Row],[DIA]]&amp;"-"&amp;Tabla18[[#This Row],[NUM]]</f>
        <v>45934-765</v>
      </c>
      <c r="B2805">
        <v>45934</v>
      </c>
      <c r="C2805" t="s">
        <v>13</v>
      </c>
      <c r="D2805" t="s">
        <v>192</v>
      </c>
      <c r="E2805" t="s">
        <v>250</v>
      </c>
      <c r="F2805">
        <v>765</v>
      </c>
      <c r="G2805">
        <v>0.67361111111111116</v>
      </c>
      <c r="H2805">
        <v>0.79166666666666663</v>
      </c>
      <c r="I2805">
        <v>45</v>
      </c>
      <c r="J2805">
        <v>0</v>
      </c>
      <c r="K2805">
        <v>45</v>
      </c>
      <c r="L2805">
        <v>0</v>
      </c>
      <c r="M2805" s="1" t="e">
        <f>VLOOKUP(Tabla18[[#This Row],[COD]],Circuitos[],2,0)</f>
        <v>#N/A</v>
      </c>
    </row>
    <row r="2806" spans="1:13">
      <c r="A2806" s="9" t="str">
        <f>Tabla18[[#This Row],[DIA]]&amp;"-"&amp;Tabla18[[#This Row],[NUM]]</f>
        <v>45934-6002</v>
      </c>
      <c r="B2806">
        <v>45934</v>
      </c>
      <c r="C2806" t="s">
        <v>13</v>
      </c>
      <c r="D2806" t="s">
        <v>183</v>
      </c>
      <c r="E2806" t="s">
        <v>174</v>
      </c>
      <c r="F2806">
        <v>6002</v>
      </c>
      <c r="G2806">
        <v>0.60069444444444442</v>
      </c>
      <c r="H2806">
        <v>0.85069444444444442</v>
      </c>
      <c r="I2806">
        <v>20</v>
      </c>
      <c r="J2806">
        <v>0</v>
      </c>
      <c r="K2806">
        <v>20</v>
      </c>
      <c r="L2806">
        <v>0</v>
      </c>
      <c r="M2806" s="1" t="str">
        <f>VLOOKUP(Tabla18[[#This Row],[COD]],Circuitos[],2,0)</f>
        <v>Programas de Egipto</v>
      </c>
    </row>
    <row r="2807" spans="1:13">
      <c r="A2807" s="9" t="str">
        <f>Tabla18[[#This Row],[DIA]]&amp;"-"&amp;Tabla18[[#This Row],[NUM]]</f>
        <v>45934-857</v>
      </c>
      <c r="B2807">
        <v>45934</v>
      </c>
      <c r="C2807" t="s">
        <v>13</v>
      </c>
      <c r="D2807" t="s">
        <v>530</v>
      </c>
      <c r="E2807" t="s">
        <v>531</v>
      </c>
      <c r="F2807">
        <v>857</v>
      </c>
      <c r="G2807">
        <v>0.63888888888888884</v>
      </c>
      <c r="H2807">
        <v>0.75694444444444442</v>
      </c>
      <c r="I2807">
        <v>31</v>
      </c>
      <c r="J2807">
        <v>0</v>
      </c>
      <c r="K2807">
        <v>31</v>
      </c>
      <c r="L2807">
        <v>0</v>
      </c>
      <c r="M2807" s="1" t="e">
        <f>VLOOKUP(Tabla18[[#This Row],[COD]],Circuitos[],2,0)</f>
        <v>#N/A</v>
      </c>
    </row>
    <row r="2808" spans="1:13">
      <c r="A2808" s="9" t="str">
        <f>Tabla18[[#This Row],[DIA]]&amp;"-"&amp;Tabla18[[#This Row],[NUM]]</f>
        <v>45934-1784</v>
      </c>
      <c r="B2808">
        <v>45934</v>
      </c>
      <c r="C2808" t="s">
        <v>261</v>
      </c>
      <c r="D2808" t="s">
        <v>252</v>
      </c>
      <c r="E2808" t="s">
        <v>272</v>
      </c>
      <c r="F2808">
        <v>1784</v>
      </c>
      <c r="G2808">
        <v>0.51041666666666663</v>
      </c>
      <c r="H2808">
        <v>0.55902777777777779</v>
      </c>
      <c r="I2808">
        <v>30</v>
      </c>
      <c r="J2808">
        <v>6</v>
      </c>
      <c r="K2808">
        <v>24</v>
      </c>
      <c r="L2808">
        <v>20</v>
      </c>
      <c r="M2808" s="1" t="e">
        <f>VLOOKUP(Tabla18[[#This Row],[COD]],Circuitos[],2,0)</f>
        <v>#N/A</v>
      </c>
    </row>
    <row r="2809" spans="1:13">
      <c r="A2809" s="9" t="str">
        <f>Tabla18[[#This Row],[DIA]]&amp;"-"&amp;Tabla18[[#This Row],[NUM]]</f>
        <v>45934-1794</v>
      </c>
      <c r="B2809">
        <v>45934</v>
      </c>
      <c r="C2809" t="s">
        <v>261</v>
      </c>
      <c r="D2809" t="s">
        <v>252</v>
      </c>
      <c r="E2809" t="s">
        <v>272</v>
      </c>
      <c r="F2809">
        <v>1794</v>
      </c>
      <c r="G2809">
        <v>0.79166666666666663</v>
      </c>
      <c r="H2809">
        <v>0.84375</v>
      </c>
      <c r="I2809">
        <v>15</v>
      </c>
      <c r="J2809">
        <v>4</v>
      </c>
      <c r="K2809">
        <v>11</v>
      </c>
      <c r="L2809">
        <v>26.666666666666668</v>
      </c>
      <c r="M2809" s="1" t="e">
        <f>VLOOKUP(Tabla18[[#This Row],[COD]],Circuitos[],2,0)</f>
        <v>#N/A</v>
      </c>
    </row>
    <row r="2810" spans="1:13">
      <c r="A2810" s="9" t="str">
        <f>Tabla18[[#This Row],[DIA]]&amp;"-"&amp;Tabla18[[#This Row],[NUM]]</f>
        <v>45934-1852</v>
      </c>
      <c r="B2810">
        <v>45934</v>
      </c>
      <c r="C2810" t="s">
        <v>241</v>
      </c>
      <c r="D2810" t="s">
        <v>13</v>
      </c>
      <c r="E2810" t="s">
        <v>250</v>
      </c>
      <c r="F2810">
        <v>1852</v>
      </c>
      <c r="G2810">
        <v>0.54861111111111116</v>
      </c>
      <c r="H2810">
        <v>0.67361111111111116</v>
      </c>
      <c r="I2810">
        <v>30</v>
      </c>
      <c r="J2810">
        <v>0</v>
      </c>
      <c r="K2810">
        <v>30</v>
      </c>
      <c r="L2810">
        <v>0</v>
      </c>
      <c r="M2810" s="1" t="e">
        <f>VLOOKUP(Tabla18[[#This Row],[COD]],Circuitos[],2,0)</f>
        <v>#N/A</v>
      </c>
    </row>
    <row r="2811" spans="1:13">
      <c r="A2811" s="9" t="str">
        <f>Tabla18[[#This Row],[DIA]]&amp;"-"&amp;Tabla18[[#This Row],[NUM]]</f>
        <v>45934-858</v>
      </c>
      <c r="B2811">
        <v>45934</v>
      </c>
      <c r="C2811" t="s">
        <v>530</v>
      </c>
      <c r="D2811" t="s">
        <v>13</v>
      </c>
      <c r="E2811" t="s">
        <v>531</v>
      </c>
      <c r="F2811">
        <v>858</v>
      </c>
      <c r="G2811">
        <v>0.86805555555555558</v>
      </c>
      <c r="H2811">
        <v>0.625</v>
      </c>
      <c r="I2811">
        <v>31</v>
      </c>
      <c r="J2811">
        <v>0</v>
      </c>
      <c r="K2811">
        <v>31</v>
      </c>
      <c r="L2811">
        <v>0</v>
      </c>
      <c r="M2811" s="1" t="e">
        <f>VLOOKUP(Tabla18[[#This Row],[COD]],Circuitos[],2,0)</f>
        <v>#N/A</v>
      </c>
    </row>
    <row r="2812" spans="1:13">
      <c r="A2812" s="9" t="str">
        <f>Tabla18[[#This Row],[DIA]]&amp;"-"&amp;Tabla18[[#This Row],[NUM]]</f>
        <v>45935-1304</v>
      </c>
      <c r="B2812">
        <v>45935</v>
      </c>
      <c r="C2812" t="s">
        <v>33</v>
      </c>
      <c r="D2812" t="s">
        <v>147</v>
      </c>
      <c r="E2812" t="s">
        <v>181</v>
      </c>
      <c r="F2812">
        <v>1304</v>
      </c>
      <c r="G2812">
        <v>0.5</v>
      </c>
      <c r="H2812">
        <v>0.72569444444444442</v>
      </c>
      <c r="I2812">
        <v>12</v>
      </c>
      <c r="J2812">
        <v>2</v>
      </c>
      <c r="K2812">
        <v>10</v>
      </c>
      <c r="L2812">
        <v>16.666666666666668</v>
      </c>
      <c r="M2812" s="1" t="e">
        <f>VLOOKUP(Tabla18[[#This Row],[COD]],Circuitos[],2,0)</f>
        <v>#N/A</v>
      </c>
    </row>
    <row r="2813" spans="1:13">
      <c r="A2813" s="9" t="str">
        <f>Tabla18[[#This Row],[DIA]]&amp;"-"&amp;Tabla18[[#This Row],[NUM]]</f>
        <v>45935-107</v>
      </c>
      <c r="B2813">
        <v>45935</v>
      </c>
      <c r="C2813" t="s">
        <v>354</v>
      </c>
      <c r="D2813" t="s">
        <v>36</v>
      </c>
      <c r="E2813" t="s">
        <v>355</v>
      </c>
      <c r="F2813">
        <v>107</v>
      </c>
      <c r="G2813">
        <v>0.48958333333333331</v>
      </c>
      <c r="H2813">
        <v>0.64930555555555558</v>
      </c>
      <c r="I2813">
        <v>12</v>
      </c>
      <c r="J2813">
        <v>0</v>
      </c>
      <c r="K2813">
        <v>12</v>
      </c>
      <c r="L2813">
        <v>0</v>
      </c>
      <c r="M2813" s="1" t="e">
        <f>VLOOKUP(Tabla18[[#This Row],[COD]],Circuitos[],2,0)</f>
        <v>#N/A</v>
      </c>
    </row>
    <row r="2814" spans="1:13">
      <c r="A2814" s="9" t="str">
        <f>Tabla18[[#This Row],[DIA]]&amp;"-"&amp;Tabla18[[#This Row],[NUM]]</f>
        <v>45935-109</v>
      </c>
      <c r="B2814">
        <v>45935</v>
      </c>
      <c r="C2814" t="s">
        <v>354</v>
      </c>
      <c r="D2814" t="s">
        <v>13</v>
      </c>
      <c r="E2814" t="s">
        <v>355</v>
      </c>
      <c r="F2814">
        <v>109</v>
      </c>
      <c r="G2814">
        <v>0.44444444444444442</v>
      </c>
      <c r="H2814">
        <v>0.64236111111111116</v>
      </c>
      <c r="I2814">
        <v>30</v>
      </c>
      <c r="J2814">
        <v>4</v>
      </c>
      <c r="K2814">
        <v>26</v>
      </c>
      <c r="L2814">
        <v>13.333333333333334</v>
      </c>
      <c r="M2814" s="1" t="e">
        <f>VLOOKUP(Tabla18[[#This Row],[COD]],Circuitos[],2,0)</f>
        <v>#N/A</v>
      </c>
    </row>
    <row r="2815" spans="1:13">
      <c r="A2815" s="9" t="str">
        <f>Tabla18[[#This Row],[DIA]]&amp;"-"&amp;Tabla18[[#This Row],[NUM]]</f>
        <v>45935-908</v>
      </c>
      <c r="B2815">
        <v>45935</v>
      </c>
      <c r="C2815" t="s">
        <v>484</v>
      </c>
      <c r="D2815" t="s">
        <v>563</v>
      </c>
      <c r="E2815" t="s">
        <v>548</v>
      </c>
      <c r="F2815">
        <v>908</v>
      </c>
      <c r="G2815">
        <v>0.77083333333333337</v>
      </c>
      <c r="H2815">
        <v>0.83680555555555558</v>
      </c>
      <c r="I2815">
        <v>32</v>
      </c>
      <c r="J2815">
        <v>0</v>
      </c>
      <c r="K2815">
        <v>32</v>
      </c>
      <c r="L2815">
        <v>0</v>
      </c>
      <c r="M2815" s="1" t="e">
        <f>VLOOKUP(Tabla18[[#This Row],[COD]],Circuitos[],2,0)</f>
        <v>#N/A</v>
      </c>
    </row>
    <row r="2816" spans="1:13">
      <c r="A2816" s="9" t="str">
        <f>Tabla18[[#This Row],[DIA]]&amp;"-"&amp;Tabla18[[#This Row],[NUM]]</f>
        <v>45935-406</v>
      </c>
      <c r="B2816">
        <v>45935</v>
      </c>
      <c r="C2816" t="s">
        <v>111</v>
      </c>
      <c r="D2816" t="s">
        <v>410</v>
      </c>
      <c r="E2816" t="s">
        <v>265</v>
      </c>
      <c r="F2816">
        <v>406</v>
      </c>
      <c r="G2816">
        <v>0.38194444444444442</v>
      </c>
      <c r="H2816">
        <v>0.77430555555555558</v>
      </c>
      <c r="I2816">
        <v>27</v>
      </c>
      <c r="J2816">
        <v>2</v>
      </c>
      <c r="K2816">
        <v>25</v>
      </c>
      <c r="L2816">
        <v>7.4074074074074074</v>
      </c>
      <c r="M2816" s="1" t="str">
        <f>VLOOKUP(Tabla18[[#This Row],[COD]],Circuitos[],2,0)</f>
        <v>Lo Mejor de Tailandia y Playas de Phuket</v>
      </c>
    </row>
    <row r="2817" spans="1:13">
      <c r="A2817" s="9" t="str">
        <f>Tabla18[[#This Row],[DIA]]&amp;"-"&amp;Tabla18[[#This Row],[NUM]]</f>
        <v>45935-108</v>
      </c>
      <c r="B2817">
        <v>45935</v>
      </c>
      <c r="C2817" t="s">
        <v>36</v>
      </c>
      <c r="D2817" t="s">
        <v>354</v>
      </c>
      <c r="E2817" t="s">
        <v>355</v>
      </c>
      <c r="F2817">
        <v>108</v>
      </c>
      <c r="G2817">
        <v>0.69097222222222221</v>
      </c>
      <c r="H2817">
        <v>0.91666666666666663</v>
      </c>
      <c r="I2817">
        <v>12</v>
      </c>
      <c r="J2817">
        <v>0</v>
      </c>
      <c r="K2817">
        <v>12</v>
      </c>
      <c r="L2817">
        <v>0</v>
      </c>
      <c r="M2817" s="1" t="e">
        <f>VLOOKUP(Tabla18[[#This Row],[COD]],Circuitos[],2,0)</f>
        <v>#N/A</v>
      </c>
    </row>
    <row r="2818" spans="1:13">
      <c r="A2818" s="9" t="str">
        <f>Tabla18[[#This Row],[DIA]]&amp;"-"&amp;Tabla18[[#This Row],[NUM]]</f>
        <v>45935-711</v>
      </c>
      <c r="B2818">
        <v>45935</v>
      </c>
      <c r="C2818" t="s">
        <v>36</v>
      </c>
      <c r="D2818" t="s">
        <v>484</v>
      </c>
      <c r="E2818" t="s">
        <v>548</v>
      </c>
      <c r="F2818">
        <v>711</v>
      </c>
      <c r="G2818">
        <v>0.5</v>
      </c>
      <c r="H2818">
        <v>0.65972222222222221</v>
      </c>
      <c r="I2818">
        <v>12</v>
      </c>
      <c r="J2818">
        <v>0</v>
      </c>
      <c r="K2818">
        <v>12</v>
      </c>
      <c r="L2818">
        <v>0</v>
      </c>
      <c r="M2818" s="1" t="e">
        <f>VLOOKUP(Tabla18[[#This Row],[COD]],Circuitos[],2,0)</f>
        <v>#N/A</v>
      </c>
    </row>
    <row r="2819" spans="1:13">
      <c r="A2819" s="9" t="str">
        <f>Tabla18[[#This Row],[DIA]]&amp;"-"&amp;Tabla18[[#This Row],[NUM]]</f>
        <v>45935-3704</v>
      </c>
      <c r="B2819">
        <v>45935</v>
      </c>
      <c r="C2819" t="s">
        <v>36</v>
      </c>
      <c r="D2819" t="s">
        <v>201</v>
      </c>
      <c r="E2819" t="s">
        <v>202</v>
      </c>
      <c r="F2819">
        <v>3704</v>
      </c>
      <c r="G2819">
        <v>0.63194444444444442</v>
      </c>
      <c r="H2819">
        <v>0.71875</v>
      </c>
      <c r="I2819">
        <v>12</v>
      </c>
      <c r="J2819">
        <v>0</v>
      </c>
      <c r="K2819">
        <v>12</v>
      </c>
      <c r="L2819">
        <v>0</v>
      </c>
      <c r="M2819" s="1" t="e">
        <f>VLOOKUP(Tabla18[[#This Row],[COD]],Circuitos[],2,0)</f>
        <v>#N/A</v>
      </c>
    </row>
    <row r="2820" spans="1:13">
      <c r="A2820" s="9" t="str">
        <f>Tabla18[[#This Row],[DIA]]&amp;"-"&amp;Tabla18[[#This Row],[NUM]]</f>
        <v>45935-1854</v>
      </c>
      <c r="B2820">
        <v>45935</v>
      </c>
      <c r="C2820" t="s">
        <v>36</v>
      </c>
      <c r="D2820" t="s">
        <v>147</v>
      </c>
      <c r="E2820" t="s">
        <v>181</v>
      </c>
      <c r="F2820">
        <v>1854</v>
      </c>
      <c r="G2820">
        <v>0.5</v>
      </c>
      <c r="H2820">
        <v>0.69097222222222221</v>
      </c>
      <c r="I2820">
        <v>16</v>
      </c>
      <c r="J2820">
        <v>7</v>
      </c>
      <c r="K2820">
        <v>9</v>
      </c>
      <c r="L2820">
        <v>43.75</v>
      </c>
      <c r="M2820" s="1" t="e">
        <f>VLOOKUP(Tabla18[[#This Row],[COD]],Circuitos[],2,0)</f>
        <v>#N/A</v>
      </c>
    </row>
    <row r="2821" spans="1:13">
      <c r="A2821" s="9" t="str">
        <f>Tabla18[[#This Row],[DIA]]&amp;"-"&amp;Tabla18[[#This Row],[NUM]]</f>
        <v>45935-684</v>
      </c>
      <c r="B2821">
        <v>45935</v>
      </c>
      <c r="C2821" t="s">
        <v>36</v>
      </c>
      <c r="D2821" t="s">
        <v>291</v>
      </c>
      <c r="E2821" t="s">
        <v>292</v>
      </c>
      <c r="F2821">
        <v>684</v>
      </c>
      <c r="G2821">
        <v>0.60069444444444442</v>
      </c>
      <c r="H2821">
        <v>0.79166666666666663</v>
      </c>
      <c r="I2821">
        <v>12</v>
      </c>
      <c r="J2821">
        <v>0</v>
      </c>
      <c r="K2821">
        <v>12</v>
      </c>
      <c r="L2821">
        <v>0</v>
      </c>
      <c r="M2821" s="1" t="e">
        <f>VLOOKUP(Tabla18[[#This Row],[COD]],Circuitos[],2,0)</f>
        <v>#N/A</v>
      </c>
    </row>
    <row r="2822" spans="1:13">
      <c r="A2822" s="9" t="str">
        <f>Tabla18[[#This Row],[DIA]]&amp;"-"&amp;Tabla18[[#This Row],[NUM]]</f>
        <v>45935-438</v>
      </c>
      <c r="B2822">
        <v>45935</v>
      </c>
      <c r="C2822" t="s">
        <v>36</v>
      </c>
      <c r="D2822" t="s">
        <v>394</v>
      </c>
      <c r="E2822" t="s">
        <v>395</v>
      </c>
      <c r="F2822">
        <v>438</v>
      </c>
      <c r="G2822">
        <v>0.55902777777777779</v>
      </c>
      <c r="H2822">
        <v>0.68402777777777779</v>
      </c>
      <c r="I2822">
        <v>12</v>
      </c>
      <c r="J2822">
        <v>0</v>
      </c>
      <c r="K2822">
        <v>12</v>
      </c>
      <c r="L2822">
        <v>0</v>
      </c>
      <c r="M2822" s="1" t="e">
        <f>VLOOKUP(Tabla18[[#This Row],[COD]],Circuitos[],2,0)</f>
        <v>#N/A</v>
      </c>
    </row>
    <row r="2823" spans="1:13">
      <c r="A2823" s="9" t="str">
        <f>Tabla18[[#This Row],[DIA]]&amp;"-"&amp;Tabla18[[#This Row],[NUM]]</f>
        <v>45935-1318</v>
      </c>
      <c r="B2823">
        <v>45935</v>
      </c>
      <c r="C2823" t="s">
        <v>37</v>
      </c>
      <c r="D2823" t="s">
        <v>147</v>
      </c>
      <c r="E2823" t="s">
        <v>181</v>
      </c>
      <c r="F2823">
        <v>1318</v>
      </c>
      <c r="G2823">
        <v>0.76736111111111116</v>
      </c>
      <c r="H2823">
        <v>0.97916666666666663</v>
      </c>
      <c r="I2823">
        <v>16</v>
      </c>
      <c r="J2823">
        <v>8</v>
      </c>
      <c r="K2823">
        <v>8</v>
      </c>
      <c r="L2823">
        <v>50</v>
      </c>
      <c r="M2823" s="1" t="e">
        <f>VLOOKUP(Tabla18[[#This Row],[COD]],Circuitos[],2,0)</f>
        <v>#N/A</v>
      </c>
    </row>
    <row r="2824" spans="1:13">
      <c r="A2824" s="9" t="str">
        <f>Tabla18[[#This Row],[DIA]]&amp;"-"&amp;Tabla18[[#This Row],[NUM]]</f>
        <v>45935-872</v>
      </c>
      <c r="B2824">
        <v>45935</v>
      </c>
      <c r="C2824" t="s">
        <v>223</v>
      </c>
      <c r="D2824" t="s">
        <v>13</v>
      </c>
      <c r="E2824" t="s">
        <v>250</v>
      </c>
      <c r="F2824">
        <v>872</v>
      </c>
      <c r="G2824">
        <v>0.64930555555555558</v>
      </c>
      <c r="H2824">
        <v>0.78819444444444442</v>
      </c>
      <c r="I2824">
        <v>45</v>
      </c>
      <c r="J2824">
        <v>0</v>
      </c>
      <c r="K2824">
        <v>45</v>
      </c>
      <c r="L2824">
        <v>0</v>
      </c>
      <c r="M2824" s="1" t="e">
        <f>VLOOKUP(Tabla18[[#This Row],[COD]],Circuitos[],2,0)</f>
        <v>#N/A</v>
      </c>
    </row>
    <row r="2825" spans="1:13">
      <c r="A2825" s="9" t="str">
        <f>Tabla18[[#This Row],[DIA]]&amp;"-"&amp;Tabla18[[#This Row],[NUM]]</f>
        <v>45935-1146</v>
      </c>
      <c r="B2825">
        <v>45935</v>
      </c>
      <c r="C2825" t="s">
        <v>192</v>
      </c>
      <c r="D2825" t="s">
        <v>37</v>
      </c>
      <c r="E2825" t="s">
        <v>193</v>
      </c>
      <c r="F2825">
        <v>1146</v>
      </c>
      <c r="G2825">
        <v>0.86111111111111116</v>
      </c>
      <c r="H2825">
        <v>0.95138888888888884</v>
      </c>
      <c r="I2825">
        <v>12</v>
      </c>
      <c r="J2825">
        <v>2</v>
      </c>
      <c r="K2825">
        <v>10</v>
      </c>
      <c r="L2825">
        <v>16.666666666666668</v>
      </c>
      <c r="M2825" s="1" t="e">
        <f>VLOOKUP(Tabla18[[#This Row],[COD]],Circuitos[],2,0)</f>
        <v>#N/A</v>
      </c>
    </row>
    <row r="2826" spans="1:13">
      <c r="A2826" s="9" t="str">
        <f>Tabla18[[#This Row],[DIA]]&amp;"-"&amp;Tabla18[[#This Row],[NUM]]</f>
        <v>45935-1332</v>
      </c>
      <c r="B2826">
        <v>45935</v>
      </c>
      <c r="C2826" t="s">
        <v>192</v>
      </c>
      <c r="D2826" t="s">
        <v>13</v>
      </c>
      <c r="E2826" t="s">
        <v>250</v>
      </c>
      <c r="F2826">
        <v>1332</v>
      </c>
      <c r="G2826">
        <v>0.27083333333333331</v>
      </c>
      <c r="H2826">
        <v>0.3888888888888889</v>
      </c>
      <c r="I2826">
        <v>50</v>
      </c>
      <c r="J2826">
        <v>0</v>
      </c>
      <c r="K2826">
        <v>50</v>
      </c>
      <c r="L2826">
        <v>0</v>
      </c>
      <c r="M2826" s="1" t="e">
        <f>VLOOKUP(Tabla18[[#This Row],[COD]],Circuitos[],2,0)</f>
        <v>#N/A</v>
      </c>
    </row>
    <row r="2827" spans="1:13">
      <c r="A2827" s="9" t="str">
        <f>Tabla18[[#This Row],[DIA]]&amp;"-"&amp;Tabla18[[#This Row],[NUM]]</f>
        <v>45935-1305</v>
      </c>
      <c r="B2827">
        <v>45935</v>
      </c>
      <c r="C2827" t="s">
        <v>147</v>
      </c>
      <c r="D2827" t="s">
        <v>33</v>
      </c>
      <c r="E2827" t="s">
        <v>181</v>
      </c>
      <c r="F2827">
        <v>1305</v>
      </c>
      <c r="G2827">
        <v>0.55208333333333337</v>
      </c>
      <c r="H2827">
        <v>0.70833333333333337</v>
      </c>
      <c r="I2827">
        <v>12</v>
      </c>
      <c r="J2827">
        <v>2</v>
      </c>
      <c r="K2827">
        <v>10</v>
      </c>
      <c r="L2827">
        <v>16.666666666666668</v>
      </c>
      <c r="M2827" s="1" t="e">
        <f>VLOOKUP(Tabla18[[#This Row],[COD]],Circuitos[],2,0)</f>
        <v>#N/A</v>
      </c>
    </row>
    <row r="2828" spans="1:13">
      <c r="A2828" s="9" t="str">
        <f>Tabla18[[#This Row],[DIA]]&amp;"-"&amp;Tabla18[[#This Row],[NUM]]</f>
        <v>45935-2020</v>
      </c>
      <c r="B2828">
        <v>45935</v>
      </c>
      <c r="C2828" t="s">
        <v>147</v>
      </c>
      <c r="D2828" t="s">
        <v>180</v>
      </c>
      <c r="E2828" t="s">
        <v>181</v>
      </c>
      <c r="F2828">
        <v>2020</v>
      </c>
      <c r="G2828">
        <v>0.76736111111111116</v>
      </c>
      <c r="H2828">
        <v>0.82986111111111116</v>
      </c>
      <c r="I2828">
        <v>78</v>
      </c>
      <c r="J2828">
        <v>57</v>
      </c>
      <c r="K2828">
        <v>21</v>
      </c>
      <c r="L2828">
        <v>73.07692307692308</v>
      </c>
      <c r="M2828" s="1" t="e">
        <f>VLOOKUP(Tabla18[[#This Row],[COD]],Circuitos[],2,0)</f>
        <v>#N/A</v>
      </c>
    </row>
    <row r="2829" spans="1:13">
      <c r="A2829" s="9" t="str">
        <f>Tabla18[[#This Row],[DIA]]&amp;"-"&amp;Tabla18[[#This Row],[NUM]]</f>
        <v>45935-2026</v>
      </c>
      <c r="B2829">
        <v>45935</v>
      </c>
      <c r="C2829" t="s">
        <v>147</v>
      </c>
      <c r="D2829" t="s">
        <v>180</v>
      </c>
      <c r="E2829" t="s">
        <v>181</v>
      </c>
      <c r="F2829">
        <v>2026</v>
      </c>
      <c r="G2829">
        <v>0.89236111111111116</v>
      </c>
      <c r="H2829">
        <v>0.95486111111111116</v>
      </c>
      <c r="I2829">
        <v>12</v>
      </c>
      <c r="J2829">
        <v>2</v>
      </c>
      <c r="K2829">
        <v>10</v>
      </c>
      <c r="L2829">
        <v>16.666666666666668</v>
      </c>
      <c r="M2829" s="1" t="e">
        <f>VLOOKUP(Tabla18[[#This Row],[COD]],Circuitos[],2,0)</f>
        <v>#N/A</v>
      </c>
    </row>
    <row r="2830" spans="1:13">
      <c r="A2830" s="9" t="str">
        <f>Tabla18[[#This Row],[DIA]]&amp;"-"&amp;Tabla18[[#This Row],[NUM]]</f>
        <v>45935-1855</v>
      </c>
      <c r="B2830">
        <v>45935</v>
      </c>
      <c r="C2830" t="s">
        <v>147</v>
      </c>
      <c r="D2830" t="s">
        <v>36</v>
      </c>
      <c r="E2830" t="s">
        <v>181</v>
      </c>
      <c r="F2830">
        <v>1855</v>
      </c>
      <c r="G2830">
        <v>0.59722222222222221</v>
      </c>
      <c r="H2830">
        <v>0.71180555555555558</v>
      </c>
      <c r="I2830">
        <v>16</v>
      </c>
      <c r="J2830">
        <v>0</v>
      </c>
      <c r="K2830">
        <v>16</v>
      </c>
      <c r="L2830">
        <v>0</v>
      </c>
      <c r="M2830" s="1" t="e">
        <f>VLOOKUP(Tabla18[[#This Row],[COD]],Circuitos[],2,0)</f>
        <v>#N/A</v>
      </c>
    </row>
    <row r="2831" spans="1:13">
      <c r="A2831" s="9" t="str">
        <f>Tabla18[[#This Row],[DIA]]&amp;"-"&amp;Tabla18[[#This Row],[NUM]]</f>
        <v>45935-1317</v>
      </c>
      <c r="B2831">
        <v>45935</v>
      </c>
      <c r="C2831" t="s">
        <v>147</v>
      </c>
      <c r="D2831" t="s">
        <v>37</v>
      </c>
      <c r="E2831" t="s">
        <v>181</v>
      </c>
      <c r="F2831">
        <v>1317</v>
      </c>
      <c r="G2831">
        <v>0.58680555555555558</v>
      </c>
      <c r="H2831">
        <v>0.72569444444444442</v>
      </c>
      <c r="I2831">
        <v>16</v>
      </c>
      <c r="J2831">
        <v>0</v>
      </c>
      <c r="K2831">
        <v>16</v>
      </c>
      <c r="L2831">
        <v>0</v>
      </c>
      <c r="M2831" s="1" t="e">
        <f>VLOOKUP(Tabla18[[#This Row],[COD]],Circuitos[],2,0)</f>
        <v>#N/A</v>
      </c>
    </row>
    <row r="2832" spans="1:13">
      <c r="A2832" s="9" t="str">
        <f>Tabla18[[#This Row],[DIA]]&amp;"-"&amp;Tabla18[[#This Row],[NUM]]</f>
        <v>45935-1859</v>
      </c>
      <c r="B2832">
        <v>45935</v>
      </c>
      <c r="C2832" t="s">
        <v>147</v>
      </c>
      <c r="D2832" t="s">
        <v>13</v>
      </c>
      <c r="E2832" t="s">
        <v>181</v>
      </c>
      <c r="F2832">
        <v>1859</v>
      </c>
      <c r="G2832">
        <v>0.55208333333333337</v>
      </c>
      <c r="H2832">
        <v>0.70138888888888884</v>
      </c>
      <c r="I2832">
        <v>52</v>
      </c>
      <c r="J2832">
        <v>52</v>
      </c>
      <c r="K2832">
        <v>0</v>
      </c>
      <c r="L2832">
        <v>100</v>
      </c>
      <c r="M2832" s="1" t="e">
        <f>VLOOKUP(Tabla18[[#This Row],[COD]],Circuitos[],2,0)</f>
        <v>#N/A</v>
      </c>
    </row>
    <row r="2833" spans="1:13">
      <c r="A2833" s="9" t="str">
        <f>Tabla18[[#This Row],[DIA]]&amp;"-"&amp;Tabla18[[#This Row],[NUM]]</f>
        <v>45935-1313</v>
      </c>
      <c r="B2833">
        <v>45935</v>
      </c>
      <c r="C2833" t="s">
        <v>147</v>
      </c>
      <c r="D2833" t="s">
        <v>22</v>
      </c>
      <c r="E2833" t="s">
        <v>181</v>
      </c>
      <c r="F2833">
        <v>1313</v>
      </c>
      <c r="G2833">
        <v>0.59375</v>
      </c>
      <c r="H2833">
        <v>0.72569444444444442</v>
      </c>
      <c r="I2833">
        <v>12</v>
      </c>
      <c r="J2833">
        <v>0</v>
      </c>
      <c r="K2833">
        <v>12</v>
      </c>
      <c r="L2833">
        <v>0</v>
      </c>
      <c r="M2833" s="1" t="e">
        <f>VLOOKUP(Tabla18[[#This Row],[COD]],Circuitos[],2,0)</f>
        <v>#N/A</v>
      </c>
    </row>
    <row r="2834" spans="1:13">
      <c r="A2834" s="9" t="str">
        <f>Tabla18[[#This Row],[DIA]]&amp;"-"&amp;Tabla18[[#This Row],[NUM]]</f>
        <v>45935-110</v>
      </c>
      <c r="B2834">
        <v>45935</v>
      </c>
      <c r="C2834" t="s">
        <v>13</v>
      </c>
      <c r="D2834" t="s">
        <v>354</v>
      </c>
      <c r="E2834" t="s">
        <v>355</v>
      </c>
      <c r="F2834">
        <v>110</v>
      </c>
      <c r="G2834">
        <v>0.69097222222222221</v>
      </c>
      <c r="H2834">
        <v>0.94097222222222221</v>
      </c>
      <c r="I2834">
        <v>30</v>
      </c>
      <c r="J2834">
        <v>0</v>
      </c>
      <c r="K2834">
        <v>30</v>
      </c>
      <c r="L2834">
        <v>0</v>
      </c>
      <c r="M2834" s="1" t="e">
        <f>VLOOKUP(Tabla18[[#This Row],[COD]],Circuitos[],2,0)</f>
        <v>#N/A</v>
      </c>
    </row>
    <row r="2835" spans="1:13">
      <c r="A2835" s="9" t="str">
        <f>Tabla18[[#This Row],[DIA]]&amp;"-"&amp;Tabla18[[#This Row],[NUM]]</f>
        <v>45935-701</v>
      </c>
      <c r="B2835">
        <v>45935</v>
      </c>
      <c r="C2835" t="s">
        <v>13</v>
      </c>
      <c r="D2835" t="s">
        <v>484</v>
      </c>
      <c r="E2835" t="s">
        <v>548</v>
      </c>
      <c r="F2835">
        <v>701</v>
      </c>
      <c r="G2835">
        <v>0.53125</v>
      </c>
      <c r="H2835">
        <v>0.71527777777777779</v>
      </c>
      <c r="I2835">
        <v>20</v>
      </c>
      <c r="J2835">
        <v>0</v>
      </c>
      <c r="K2835">
        <v>20</v>
      </c>
      <c r="L2835">
        <v>0</v>
      </c>
      <c r="M2835" s="1" t="e">
        <f>VLOOKUP(Tabla18[[#This Row],[COD]],Circuitos[],2,0)</f>
        <v>#N/A</v>
      </c>
    </row>
    <row r="2836" spans="1:13">
      <c r="A2836" s="9" t="str">
        <f>Tabla18[[#This Row],[DIA]]&amp;"-"&amp;Tabla18[[#This Row],[NUM]]</f>
        <v>45935-601</v>
      </c>
      <c r="B2836">
        <v>45935</v>
      </c>
      <c r="C2836" t="s">
        <v>13</v>
      </c>
      <c r="D2836" t="s">
        <v>201</v>
      </c>
      <c r="E2836" t="s">
        <v>250</v>
      </c>
      <c r="F2836">
        <v>601</v>
      </c>
      <c r="G2836">
        <v>0.69097222222222221</v>
      </c>
      <c r="H2836">
        <v>0.78819444444444442</v>
      </c>
      <c r="I2836">
        <v>50</v>
      </c>
      <c r="J2836">
        <v>0</v>
      </c>
      <c r="K2836">
        <v>50</v>
      </c>
      <c r="L2836">
        <v>0</v>
      </c>
      <c r="M2836" s="1" t="e">
        <f>VLOOKUP(Tabla18[[#This Row],[COD]],Circuitos[],2,0)</f>
        <v>#N/A</v>
      </c>
    </row>
    <row r="2837" spans="1:13">
      <c r="A2837" s="9" t="str">
        <f>Tabla18[[#This Row],[DIA]]&amp;"-"&amp;Tabla18[[#This Row],[NUM]]</f>
        <v>45935-871</v>
      </c>
      <c r="B2837">
        <v>45935</v>
      </c>
      <c r="C2837" t="s">
        <v>13</v>
      </c>
      <c r="D2837" t="s">
        <v>223</v>
      </c>
      <c r="E2837" t="s">
        <v>250</v>
      </c>
      <c r="F2837">
        <v>871</v>
      </c>
      <c r="G2837">
        <v>0.48958333333333331</v>
      </c>
      <c r="H2837">
        <v>0.62152777777777779</v>
      </c>
      <c r="I2837">
        <v>45</v>
      </c>
      <c r="J2837">
        <v>12</v>
      </c>
      <c r="K2837">
        <v>33</v>
      </c>
      <c r="L2837">
        <v>26.666666666666668</v>
      </c>
      <c r="M2837" s="1" t="e">
        <f>VLOOKUP(Tabla18[[#This Row],[COD]],Circuitos[],2,0)</f>
        <v>#N/A</v>
      </c>
    </row>
    <row r="2838" spans="1:13">
      <c r="A2838" s="9" t="str">
        <f>Tabla18[[#This Row],[DIA]]&amp;"-"&amp;Tabla18[[#This Row],[NUM]]</f>
        <v>45935-1858</v>
      </c>
      <c r="B2838">
        <v>45935</v>
      </c>
      <c r="C2838" t="s">
        <v>13</v>
      </c>
      <c r="D2838" t="s">
        <v>147</v>
      </c>
      <c r="E2838" t="s">
        <v>181</v>
      </c>
      <c r="F2838">
        <v>1858</v>
      </c>
      <c r="G2838">
        <v>0.49652777777777779</v>
      </c>
      <c r="H2838">
        <v>0.71527777777777779</v>
      </c>
      <c r="I2838">
        <v>50</v>
      </c>
      <c r="J2838">
        <v>48</v>
      </c>
      <c r="K2838">
        <v>2</v>
      </c>
      <c r="L2838">
        <v>96</v>
      </c>
      <c r="M2838" s="1" t="e">
        <f>VLOOKUP(Tabla18[[#This Row],[COD]],Circuitos[],2,0)</f>
        <v>#N/A</v>
      </c>
    </row>
    <row r="2839" spans="1:13">
      <c r="A2839" s="9" t="str">
        <f>Tabla18[[#This Row],[DIA]]&amp;"-"&amp;Tabla18[[#This Row],[NUM]]</f>
        <v>45935-809</v>
      </c>
      <c r="B2839">
        <v>45935</v>
      </c>
      <c r="C2839" t="s">
        <v>13</v>
      </c>
      <c r="D2839" t="s">
        <v>236</v>
      </c>
      <c r="E2839" t="s">
        <v>250</v>
      </c>
      <c r="F2839">
        <v>809</v>
      </c>
      <c r="G2839">
        <v>0.49652777777777779</v>
      </c>
      <c r="H2839">
        <v>0.61805555555555558</v>
      </c>
      <c r="I2839">
        <v>45</v>
      </c>
      <c r="J2839">
        <v>2</v>
      </c>
      <c r="K2839">
        <v>43</v>
      </c>
      <c r="L2839">
        <v>4.4444444444444446</v>
      </c>
      <c r="M2839" s="1" t="e">
        <f>VLOOKUP(Tabla18[[#This Row],[COD]],Circuitos[],2,0)</f>
        <v>#N/A</v>
      </c>
    </row>
    <row r="2840" spans="1:13">
      <c r="A2840" s="9" t="str">
        <f>Tabla18[[#This Row],[DIA]]&amp;"-"&amp;Tabla18[[#This Row],[NUM]]</f>
        <v>45935-686</v>
      </c>
      <c r="B2840">
        <v>45935</v>
      </c>
      <c r="C2840" t="s">
        <v>13</v>
      </c>
      <c r="D2840" t="s">
        <v>291</v>
      </c>
      <c r="E2840" t="s">
        <v>292</v>
      </c>
      <c r="F2840">
        <v>686</v>
      </c>
      <c r="G2840">
        <v>0.70833333333333337</v>
      </c>
      <c r="H2840">
        <v>0.92013888888888884</v>
      </c>
      <c r="I2840">
        <v>26</v>
      </c>
      <c r="J2840">
        <v>0</v>
      </c>
      <c r="K2840">
        <v>26</v>
      </c>
      <c r="L2840">
        <v>0</v>
      </c>
      <c r="M2840" s="1" t="e">
        <f>VLOOKUP(Tabla18[[#This Row],[COD]],Circuitos[],2,0)</f>
        <v>#N/A</v>
      </c>
    </row>
    <row r="2841" spans="1:13">
      <c r="A2841" s="9" t="str">
        <f>Tabla18[[#This Row],[DIA]]&amp;"-"&amp;Tabla18[[#This Row],[NUM]]</f>
        <v>45935-775</v>
      </c>
      <c r="B2841">
        <v>45935</v>
      </c>
      <c r="C2841" t="s">
        <v>13</v>
      </c>
      <c r="D2841" t="s">
        <v>375</v>
      </c>
      <c r="E2841" t="s">
        <v>278</v>
      </c>
      <c r="F2841">
        <v>775</v>
      </c>
      <c r="G2841">
        <v>0.33333333333333331</v>
      </c>
      <c r="H2841">
        <v>0.44444444444444442</v>
      </c>
      <c r="I2841">
        <v>30</v>
      </c>
      <c r="J2841">
        <v>0</v>
      </c>
      <c r="K2841">
        <v>30</v>
      </c>
      <c r="L2841">
        <v>0</v>
      </c>
      <c r="M2841" s="1" t="str">
        <f>VLOOKUP(Tabla18[[#This Row],[COD]],Circuitos[],2,0)</f>
        <v>Croacia Fascinante "A"</v>
      </c>
    </row>
    <row r="2842" spans="1:13">
      <c r="A2842" s="9" t="str">
        <f>Tabla18[[#This Row],[DIA]]&amp;"-"&amp;Tabla18[[#This Row],[NUM]]</f>
        <v>45935-897</v>
      </c>
      <c r="B2842">
        <v>45935</v>
      </c>
      <c r="C2842" t="s">
        <v>13</v>
      </c>
      <c r="D2842" t="s">
        <v>350</v>
      </c>
      <c r="E2842" t="s">
        <v>278</v>
      </c>
      <c r="F2842">
        <v>897</v>
      </c>
      <c r="G2842">
        <v>0.84375</v>
      </c>
      <c r="H2842">
        <v>0.24652777777777779</v>
      </c>
      <c r="I2842">
        <v>120</v>
      </c>
      <c r="J2842">
        <v>10</v>
      </c>
      <c r="K2842">
        <v>110</v>
      </c>
      <c r="L2842">
        <v>8.3333333333333339</v>
      </c>
      <c r="M2842" s="1" t="str">
        <f>VLOOKUP(Tabla18[[#This Row],[COD]],Circuitos[],2,0)</f>
        <v>Uzbekistan, Ruta de la Seda II</v>
      </c>
    </row>
    <row r="2843" spans="1:13">
      <c r="A2843" s="9" t="str">
        <f>Tabla18[[#This Row],[DIA]]&amp;"-"&amp;Tabla18[[#This Row],[NUM]]</f>
        <v>45935-434</v>
      </c>
      <c r="B2843">
        <v>45935</v>
      </c>
      <c r="C2843" t="s">
        <v>13</v>
      </c>
      <c r="D2843" t="s">
        <v>394</v>
      </c>
      <c r="E2843" t="s">
        <v>395</v>
      </c>
      <c r="F2843">
        <v>434</v>
      </c>
      <c r="G2843">
        <v>0.64583333333333337</v>
      </c>
      <c r="H2843">
        <v>0.79513888888888884</v>
      </c>
      <c r="I2843">
        <v>81</v>
      </c>
      <c r="J2843">
        <v>3</v>
      </c>
      <c r="K2843">
        <v>78</v>
      </c>
      <c r="L2843">
        <v>3.7037037037037037</v>
      </c>
      <c r="M2843" s="1" t="e">
        <f>VLOOKUP(Tabla18[[#This Row],[COD]],Circuitos[],2,0)</f>
        <v>#N/A</v>
      </c>
    </row>
    <row r="2844" spans="1:13">
      <c r="A2844" s="9" t="str">
        <f>Tabla18[[#This Row],[DIA]]&amp;"-"&amp;Tabla18[[#This Row],[NUM]]</f>
        <v>45935-5114</v>
      </c>
      <c r="B2844">
        <v>45935</v>
      </c>
      <c r="C2844" t="s">
        <v>424</v>
      </c>
      <c r="D2844" t="s">
        <v>13</v>
      </c>
      <c r="E2844" t="s">
        <v>549</v>
      </c>
      <c r="F2844">
        <v>5114</v>
      </c>
      <c r="G2844">
        <v>0.44097222222222221</v>
      </c>
      <c r="H2844">
        <v>0.50694444444444442</v>
      </c>
      <c r="I2844">
        <v>189</v>
      </c>
      <c r="J2844">
        <v>36</v>
      </c>
      <c r="K2844">
        <v>153</v>
      </c>
      <c r="L2844">
        <v>19.047619047619047</v>
      </c>
      <c r="M2844" s="1" t="e">
        <f>VLOOKUP(Tabla18[[#This Row],[COD]],Circuitos[],2,0)</f>
        <v>#N/A</v>
      </c>
    </row>
    <row r="2845" spans="1:13">
      <c r="A2845" s="9" t="str">
        <f>Tabla18[[#This Row],[DIA]]&amp;"-"&amp;Tabla18[[#This Row],[NUM]]</f>
        <v>45935-5118</v>
      </c>
      <c r="B2845">
        <v>45935</v>
      </c>
      <c r="C2845" t="s">
        <v>234</v>
      </c>
      <c r="D2845" t="s">
        <v>52</v>
      </c>
      <c r="E2845" t="s">
        <v>549</v>
      </c>
      <c r="F2845">
        <v>5118</v>
      </c>
      <c r="G2845">
        <v>0.74305555555555558</v>
      </c>
      <c r="H2845">
        <v>0.84375</v>
      </c>
      <c r="I2845">
        <v>189</v>
      </c>
      <c r="J2845">
        <v>136</v>
      </c>
      <c r="K2845">
        <v>53</v>
      </c>
      <c r="L2845">
        <v>71.957671957671963</v>
      </c>
      <c r="M2845" s="1" t="e">
        <f>VLOOKUP(Tabla18[[#This Row],[COD]],Circuitos[],2,0)</f>
        <v>#N/A</v>
      </c>
    </row>
    <row r="2846" spans="1:13">
      <c r="A2846" s="9" t="str">
        <f>Tabla18[[#This Row],[DIA]]&amp;"-"&amp;Tabla18[[#This Row],[NUM]]</f>
        <v>45935-415</v>
      </c>
      <c r="B2846">
        <v>45935</v>
      </c>
      <c r="C2846" t="s">
        <v>358</v>
      </c>
      <c r="D2846" t="s">
        <v>13</v>
      </c>
      <c r="E2846" t="s">
        <v>528</v>
      </c>
      <c r="F2846">
        <v>415</v>
      </c>
      <c r="G2846">
        <v>0.34722222222222221</v>
      </c>
      <c r="H2846">
        <v>0.47569444444444442</v>
      </c>
      <c r="I2846">
        <v>36</v>
      </c>
      <c r="J2846">
        <v>0</v>
      </c>
      <c r="K2846">
        <v>36</v>
      </c>
      <c r="L2846">
        <v>0</v>
      </c>
      <c r="M2846" s="1" t="e">
        <f>VLOOKUP(Tabla18[[#This Row],[COD]],Circuitos[],2,0)</f>
        <v>#N/A</v>
      </c>
    </row>
    <row r="2847" spans="1:13">
      <c r="A2847" s="9" t="str">
        <f>Tabla18[[#This Row],[DIA]]&amp;"-"&amp;Tabla18[[#This Row],[NUM]]</f>
        <v>45935-788</v>
      </c>
      <c r="B2847">
        <v>45935</v>
      </c>
      <c r="C2847" t="s">
        <v>358</v>
      </c>
      <c r="D2847" t="s">
        <v>13</v>
      </c>
      <c r="E2847" t="s">
        <v>278</v>
      </c>
      <c r="F2847">
        <v>788</v>
      </c>
      <c r="G2847">
        <v>0.88888888888888884</v>
      </c>
      <c r="H2847">
        <v>1.3888888888888888E-2</v>
      </c>
      <c r="I2847">
        <v>45</v>
      </c>
      <c r="J2847">
        <v>0</v>
      </c>
      <c r="K2847">
        <v>45</v>
      </c>
      <c r="L2847">
        <v>0</v>
      </c>
      <c r="M2847" s="1" t="e">
        <f>VLOOKUP(Tabla18[[#This Row],[COD]],Circuitos[],2,0)</f>
        <v>#N/A</v>
      </c>
    </row>
    <row r="2848" spans="1:13">
      <c r="A2848" s="9" t="str">
        <f>Tabla18[[#This Row],[DIA]]&amp;"-"&amp;Tabla18[[#This Row],[NUM]]</f>
        <v>45935-808</v>
      </c>
      <c r="B2848">
        <v>45935</v>
      </c>
      <c r="C2848" t="s">
        <v>236</v>
      </c>
      <c r="D2848" t="s">
        <v>13</v>
      </c>
      <c r="E2848" t="s">
        <v>250</v>
      </c>
      <c r="F2848">
        <v>808</v>
      </c>
      <c r="G2848">
        <v>0.51736111111111116</v>
      </c>
      <c r="H2848">
        <v>0.64930555555555558</v>
      </c>
      <c r="I2848">
        <v>45</v>
      </c>
      <c r="J2848">
        <v>41</v>
      </c>
      <c r="K2848">
        <v>4</v>
      </c>
      <c r="L2848">
        <v>91.111111111111114</v>
      </c>
      <c r="M2848" s="1" t="e">
        <f>VLOOKUP(Tabla18[[#This Row],[COD]],Circuitos[],2,0)</f>
        <v>#N/A</v>
      </c>
    </row>
    <row r="2849" spans="1:13">
      <c r="A2849" s="9" t="str">
        <f>Tabla18[[#This Row],[DIA]]&amp;"-"&amp;Tabla18[[#This Row],[NUM]]</f>
        <v>45935-683</v>
      </c>
      <c r="B2849">
        <v>45935</v>
      </c>
      <c r="C2849" t="s">
        <v>291</v>
      </c>
      <c r="D2849" t="s">
        <v>36</v>
      </c>
      <c r="E2849" t="s">
        <v>292</v>
      </c>
      <c r="F2849">
        <v>683</v>
      </c>
      <c r="G2849">
        <v>0.45833333333333331</v>
      </c>
      <c r="H2849">
        <v>0.56944444444444442</v>
      </c>
      <c r="I2849">
        <v>12</v>
      </c>
      <c r="J2849">
        <v>0</v>
      </c>
      <c r="K2849">
        <v>12</v>
      </c>
      <c r="L2849">
        <v>0</v>
      </c>
      <c r="M2849" s="1" t="e">
        <f>VLOOKUP(Tabla18[[#This Row],[COD]],Circuitos[],2,0)</f>
        <v>#N/A</v>
      </c>
    </row>
    <row r="2850" spans="1:13">
      <c r="A2850" s="9" t="str">
        <f>Tabla18[[#This Row],[DIA]]&amp;"-"&amp;Tabla18[[#This Row],[NUM]]</f>
        <v>45935-685</v>
      </c>
      <c r="B2850">
        <v>45935</v>
      </c>
      <c r="C2850" t="s">
        <v>291</v>
      </c>
      <c r="D2850" t="s">
        <v>13</v>
      </c>
      <c r="E2850" t="s">
        <v>292</v>
      </c>
      <c r="F2850">
        <v>685</v>
      </c>
      <c r="G2850">
        <v>0.54861111111111116</v>
      </c>
      <c r="H2850">
        <v>0.68055555555555558</v>
      </c>
      <c r="I2850">
        <v>26</v>
      </c>
      <c r="J2850">
        <v>0</v>
      </c>
      <c r="K2850">
        <v>26</v>
      </c>
      <c r="L2850">
        <v>0</v>
      </c>
      <c r="M2850" s="1" t="e">
        <f>VLOOKUP(Tabla18[[#This Row],[COD]],Circuitos[],2,0)</f>
        <v>#N/A</v>
      </c>
    </row>
    <row r="2851" spans="1:13">
      <c r="A2851" s="9" t="str">
        <f>Tabla18[[#This Row],[DIA]]&amp;"-"&amp;Tabla18[[#This Row],[NUM]]</f>
        <v>45935-317</v>
      </c>
      <c r="B2851">
        <v>45935</v>
      </c>
      <c r="C2851" t="s">
        <v>291</v>
      </c>
      <c r="D2851" t="s">
        <v>301</v>
      </c>
      <c r="E2851" t="s">
        <v>292</v>
      </c>
      <c r="F2851">
        <v>317</v>
      </c>
      <c r="G2851">
        <v>0.82986111111111116</v>
      </c>
      <c r="H2851">
        <v>0.86458333333333337</v>
      </c>
      <c r="I2851">
        <v>12</v>
      </c>
      <c r="J2851">
        <v>0</v>
      </c>
      <c r="K2851">
        <v>12</v>
      </c>
      <c r="L2851">
        <v>0</v>
      </c>
      <c r="M2851" s="1" t="e">
        <f>VLOOKUP(Tabla18[[#This Row],[COD]],Circuitos[],2,0)</f>
        <v>#N/A</v>
      </c>
    </row>
    <row r="2852" spans="1:13">
      <c r="A2852" s="9" t="str">
        <f>Tabla18[[#This Row],[DIA]]&amp;"-"&amp;Tabla18[[#This Row],[NUM]]</f>
        <v>45935-361</v>
      </c>
      <c r="B2852">
        <v>45935</v>
      </c>
      <c r="C2852" t="s">
        <v>291</v>
      </c>
      <c r="D2852" t="s">
        <v>301</v>
      </c>
      <c r="E2852" t="s">
        <v>292</v>
      </c>
      <c r="F2852">
        <v>361</v>
      </c>
      <c r="G2852">
        <v>0.96875</v>
      </c>
      <c r="H2852">
        <v>0.99930555555555556</v>
      </c>
      <c r="I2852">
        <v>26</v>
      </c>
      <c r="J2852">
        <v>0</v>
      </c>
      <c r="K2852">
        <v>26</v>
      </c>
      <c r="L2852">
        <v>0</v>
      </c>
      <c r="M2852" s="1" t="e">
        <f>VLOOKUP(Tabla18[[#This Row],[COD]],Circuitos[],2,0)</f>
        <v>#N/A</v>
      </c>
    </row>
    <row r="2853" spans="1:13">
      <c r="A2853" s="9" t="str">
        <f>Tabla18[[#This Row],[DIA]]&amp;"-"&amp;Tabla18[[#This Row],[NUM]]</f>
        <v>45935-776</v>
      </c>
      <c r="B2853">
        <v>45935</v>
      </c>
      <c r="C2853" t="s">
        <v>375</v>
      </c>
      <c r="D2853" t="s">
        <v>13</v>
      </c>
      <c r="E2853" t="s">
        <v>278</v>
      </c>
      <c r="F2853">
        <v>776</v>
      </c>
      <c r="G2853">
        <v>0.4861111111111111</v>
      </c>
      <c r="H2853">
        <v>0.60069444444444442</v>
      </c>
      <c r="I2853">
        <v>45</v>
      </c>
      <c r="J2853">
        <v>0</v>
      </c>
      <c r="K2853">
        <v>45</v>
      </c>
      <c r="L2853">
        <v>0</v>
      </c>
      <c r="M2853" s="1" t="e">
        <f>VLOOKUP(Tabla18[[#This Row],[COD]],Circuitos[],2,0)</f>
        <v>#N/A</v>
      </c>
    </row>
    <row r="2854" spans="1:13">
      <c r="A2854" s="9" t="str">
        <f>Tabla18[[#This Row],[DIA]]&amp;"-"&amp;Tabla18[[#This Row],[NUM]]</f>
        <v>45935-362</v>
      </c>
      <c r="B2854">
        <v>45935</v>
      </c>
      <c r="C2854" t="s">
        <v>301</v>
      </c>
      <c r="D2854" t="s">
        <v>291</v>
      </c>
      <c r="E2854" t="s">
        <v>292</v>
      </c>
      <c r="F2854">
        <v>362</v>
      </c>
      <c r="G2854">
        <v>0.2361111111111111</v>
      </c>
      <c r="H2854">
        <v>0.27083333333333331</v>
      </c>
      <c r="I2854">
        <v>26</v>
      </c>
      <c r="J2854">
        <v>0</v>
      </c>
      <c r="K2854">
        <v>26</v>
      </c>
      <c r="L2854">
        <v>0</v>
      </c>
      <c r="M2854" s="1" t="e">
        <f>VLOOKUP(Tabla18[[#This Row],[COD]],Circuitos[],2,0)</f>
        <v>#N/A</v>
      </c>
    </row>
    <row r="2855" spans="1:13">
      <c r="A2855" s="9" t="str">
        <f>Tabla18[[#This Row],[DIA]]&amp;"-"&amp;Tabla18[[#This Row],[NUM]]</f>
        <v>45935-312</v>
      </c>
      <c r="B2855">
        <v>45935</v>
      </c>
      <c r="C2855" t="s">
        <v>301</v>
      </c>
      <c r="D2855" t="s">
        <v>291</v>
      </c>
      <c r="E2855" t="s">
        <v>292</v>
      </c>
      <c r="F2855">
        <v>312</v>
      </c>
      <c r="G2855">
        <v>0.4201388888888889</v>
      </c>
      <c r="H2855">
        <v>0.4548611111111111</v>
      </c>
      <c r="I2855">
        <v>12</v>
      </c>
      <c r="J2855">
        <v>0</v>
      </c>
      <c r="K2855">
        <v>12</v>
      </c>
      <c r="L2855">
        <v>0</v>
      </c>
      <c r="M2855" s="1" t="e">
        <f>VLOOKUP(Tabla18[[#This Row],[COD]],Circuitos[],2,0)</f>
        <v>#N/A</v>
      </c>
    </row>
    <row r="2856" spans="1:13">
      <c r="A2856" s="9" t="str">
        <f>Tabla18[[#This Row],[DIA]]&amp;"-"&amp;Tabla18[[#This Row],[NUM]]</f>
        <v>45935-1302</v>
      </c>
      <c r="B2856">
        <v>45935</v>
      </c>
      <c r="C2856" t="s">
        <v>22</v>
      </c>
      <c r="D2856" t="s">
        <v>147</v>
      </c>
      <c r="E2856" t="s">
        <v>181</v>
      </c>
      <c r="F2856">
        <v>1302</v>
      </c>
      <c r="G2856">
        <v>0.4826388888888889</v>
      </c>
      <c r="H2856">
        <v>0.6875</v>
      </c>
      <c r="I2856">
        <v>12</v>
      </c>
      <c r="J2856">
        <v>2</v>
      </c>
      <c r="K2856">
        <v>10</v>
      </c>
      <c r="L2856">
        <v>16.666666666666668</v>
      </c>
      <c r="M2856" s="1" t="e">
        <f>VLOOKUP(Tabla18[[#This Row],[COD]],Circuitos[],2,0)</f>
        <v>#N/A</v>
      </c>
    </row>
    <row r="2857" spans="1:13">
      <c r="A2857" s="9" t="str">
        <f>Tabla18[[#This Row],[DIA]]&amp;"-"&amp;Tabla18[[#This Row],[NUM]]</f>
        <v>45935-5113</v>
      </c>
      <c r="B2857">
        <v>45935</v>
      </c>
      <c r="C2857" t="s">
        <v>22</v>
      </c>
      <c r="D2857" t="s">
        <v>424</v>
      </c>
      <c r="E2857" t="s">
        <v>549</v>
      </c>
      <c r="F2857">
        <v>5113</v>
      </c>
      <c r="G2857">
        <v>0.33333333333333331</v>
      </c>
      <c r="H2857">
        <v>0.40625</v>
      </c>
      <c r="I2857">
        <v>189</v>
      </c>
      <c r="J2857">
        <v>69</v>
      </c>
      <c r="K2857">
        <v>120</v>
      </c>
      <c r="L2857">
        <v>36.507936507936506</v>
      </c>
      <c r="M2857" s="1" t="str">
        <f>VLOOKUP(Tabla18[[#This Row],[COD]],Circuitos[],2,0)</f>
        <v>Alsacia, Selva Negra y el Rin / Bellezas de Suiza</v>
      </c>
    </row>
    <row r="2858" spans="1:13">
      <c r="A2858" s="9" t="str">
        <f>Tabla18[[#This Row],[DIA]]&amp;"-"&amp;Tabla18[[#This Row],[NUM]]</f>
        <v>45935-437</v>
      </c>
      <c r="B2858">
        <v>45935</v>
      </c>
      <c r="C2858" t="s">
        <v>394</v>
      </c>
      <c r="D2858" t="s">
        <v>36</v>
      </c>
      <c r="E2858" t="s">
        <v>395</v>
      </c>
      <c r="F2858">
        <v>437</v>
      </c>
      <c r="G2858">
        <v>0.3888888888888889</v>
      </c>
      <c r="H2858">
        <v>0.52083333333333337</v>
      </c>
      <c r="I2858">
        <v>12</v>
      </c>
      <c r="J2858">
        <v>0</v>
      </c>
      <c r="K2858">
        <v>12</v>
      </c>
      <c r="L2858">
        <v>0</v>
      </c>
      <c r="M2858" s="1" t="e">
        <f>VLOOKUP(Tabla18[[#This Row],[COD]],Circuitos[],2,0)</f>
        <v>#N/A</v>
      </c>
    </row>
    <row r="2859" spans="1:13">
      <c r="A2859" s="9" t="str">
        <f>Tabla18[[#This Row],[DIA]]&amp;"-"&amp;Tabla18[[#This Row],[NUM]]</f>
        <v>45935-433</v>
      </c>
      <c r="B2859">
        <v>45935</v>
      </c>
      <c r="C2859" t="s">
        <v>394</v>
      </c>
      <c r="D2859" t="s">
        <v>13</v>
      </c>
      <c r="E2859" t="s">
        <v>395</v>
      </c>
      <c r="F2859">
        <v>433</v>
      </c>
      <c r="G2859">
        <v>0.44444444444444442</v>
      </c>
      <c r="H2859">
        <v>0.60763888888888884</v>
      </c>
      <c r="I2859">
        <v>35</v>
      </c>
      <c r="J2859">
        <v>0</v>
      </c>
      <c r="K2859">
        <v>35</v>
      </c>
      <c r="L2859">
        <v>0</v>
      </c>
      <c r="M2859" s="1" t="e">
        <f>VLOOKUP(Tabla18[[#This Row],[COD]],Circuitos[],2,0)</f>
        <v>#N/A</v>
      </c>
    </row>
    <row r="2860" spans="1:13">
      <c r="A2860" s="9" t="str">
        <f>Tabla18[[#This Row],[DIA]]&amp;"-"&amp;Tabla18[[#This Row],[NUM]]</f>
        <v>45935-723</v>
      </c>
      <c r="B2860">
        <v>45935</v>
      </c>
      <c r="C2860" t="s">
        <v>394</v>
      </c>
      <c r="D2860" t="s">
        <v>543</v>
      </c>
      <c r="E2860" t="s">
        <v>395</v>
      </c>
      <c r="F2860">
        <v>723</v>
      </c>
      <c r="G2860">
        <v>0.89583333333333337</v>
      </c>
      <c r="H2860">
        <v>0.13194444444444445</v>
      </c>
      <c r="I2860">
        <v>46</v>
      </c>
      <c r="J2860">
        <v>3</v>
      </c>
      <c r="K2860">
        <v>43</v>
      </c>
      <c r="L2860">
        <v>6.5217391304347823</v>
      </c>
      <c r="M2860" s="1" t="e">
        <f>VLOOKUP(Tabla18[[#This Row],[COD]],Circuitos[],2,0)</f>
        <v>#N/A</v>
      </c>
    </row>
    <row r="2861" spans="1:13">
      <c r="A2861" s="9" t="str">
        <f>Tabla18[[#This Row],[DIA]]&amp;"-"&amp;Tabla18[[#This Row],[NUM]]</f>
        <v>45935-5117</v>
      </c>
      <c r="B2861">
        <v>45935</v>
      </c>
      <c r="C2861" t="s">
        <v>24</v>
      </c>
      <c r="D2861" t="s">
        <v>234</v>
      </c>
      <c r="E2861" t="s">
        <v>549</v>
      </c>
      <c r="F2861">
        <v>5117</v>
      </c>
      <c r="G2861">
        <v>0.625</v>
      </c>
      <c r="H2861">
        <v>0.70833333333333337</v>
      </c>
      <c r="I2861">
        <v>189</v>
      </c>
      <c r="J2861">
        <v>126</v>
      </c>
      <c r="K2861">
        <v>63</v>
      </c>
      <c r="L2861">
        <v>66.666666666666671</v>
      </c>
      <c r="M2861" s="1" t="str">
        <f>VLOOKUP(Tabla18[[#This Row],[COD]],Circuitos[],2,0)</f>
        <v>Puglia y Costa Amalfitana I</v>
      </c>
    </row>
    <row r="2862" spans="1:13">
      <c r="A2862" s="9" t="str">
        <f>Tabla18[[#This Row],[DIA]]&amp;"-"&amp;Tabla18[[#This Row],[NUM]]</f>
        <v>45936-920</v>
      </c>
      <c r="B2862">
        <v>45936</v>
      </c>
      <c r="C2862" t="s">
        <v>185</v>
      </c>
      <c r="D2862" t="s">
        <v>13</v>
      </c>
      <c r="E2862" t="s">
        <v>186</v>
      </c>
      <c r="F2862">
        <v>920</v>
      </c>
      <c r="G2862">
        <v>0.63888888888888884</v>
      </c>
      <c r="H2862">
        <v>0.78125</v>
      </c>
      <c r="I2862">
        <v>30</v>
      </c>
      <c r="J2862">
        <v>30</v>
      </c>
      <c r="K2862">
        <v>0</v>
      </c>
      <c r="L2862">
        <v>100</v>
      </c>
      <c r="M2862" s="1" t="e">
        <f>VLOOKUP(Tabla18[[#This Row],[COD]],Circuitos[],2,0)</f>
        <v>#N/A</v>
      </c>
    </row>
    <row r="2863" spans="1:13">
      <c r="A2863" s="9" t="str">
        <f>Tabla18[[#This Row],[DIA]]&amp;"-"&amp;Tabla18[[#This Row],[NUM]]</f>
        <v>45936-1336</v>
      </c>
      <c r="B2863">
        <v>45936</v>
      </c>
      <c r="C2863" t="s">
        <v>36</v>
      </c>
      <c r="D2863" t="s">
        <v>183</v>
      </c>
      <c r="E2863" t="s">
        <v>174</v>
      </c>
      <c r="F2863">
        <v>1336</v>
      </c>
      <c r="G2863">
        <v>0.58680555555555558</v>
      </c>
      <c r="H2863">
        <v>0.82291666666666663</v>
      </c>
      <c r="I2863">
        <v>10</v>
      </c>
      <c r="J2863">
        <v>0</v>
      </c>
      <c r="K2863">
        <v>10</v>
      </c>
      <c r="L2863">
        <v>0</v>
      </c>
      <c r="M2863" s="1" t="str">
        <f>VLOOKUP(Tabla18[[#This Row],[COD]],Circuitos[],2,0)</f>
        <v>Programas de Egipto</v>
      </c>
    </row>
    <row r="2864" spans="1:13">
      <c r="A2864" s="9" t="str">
        <f>Tabla18[[#This Row],[DIA]]&amp;"-"&amp;Tabla18[[#This Row],[NUM]]</f>
        <v>45936-2722</v>
      </c>
      <c r="B2864">
        <v>45936</v>
      </c>
      <c r="C2864" t="s">
        <v>37</v>
      </c>
      <c r="D2864" t="s">
        <v>183</v>
      </c>
      <c r="E2864" t="s">
        <v>561</v>
      </c>
      <c r="F2864">
        <v>2722</v>
      </c>
      <c r="G2864">
        <v>0.67013888888888884</v>
      </c>
      <c r="H2864">
        <v>0.93055555555555558</v>
      </c>
      <c r="I2864">
        <v>10</v>
      </c>
      <c r="J2864">
        <v>0</v>
      </c>
      <c r="K2864">
        <v>10</v>
      </c>
      <c r="L2864">
        <v>0</v>
      </c>
      <c r="M2864" s="1" t="str">
        <f>VLOOKUP(Tabla18[[#This Row],[COD]],Circuitos[],2,0)</f>
        <v>Programas de Egipto</v>
      </c>
    </row>
    <row r="2865" spans="1:13">
      <c r="A2865" s="9" t="str">
        <f>Tabla18[[#This Row],[DIA]]&amp;"-"&amp;Tabla18[[#This Row],[NUM]]</f>
        <v>45936-1335</v>
      </c>
      <c r="B2865">
        <v>45936</v>
      </c>
      <c r="C2865" t="s">
        <v>173</v>
      </c>
      <c r="D2865" t="s">
        <v>36</v>
      </c>
      <c r="E2865" t="s">
        <v>174</v>
      </c>
      <c r="F2865">
        <v>1335</v>
      </c>
      <c r="G2865">
        <v>0.40277777777777779</v>
      </c>
      <c r="H2865">
        <v>0.54513888888888884</v>
      </c>
      <c r="I2865">
        <v>10</v>
      </c>
      <c r="J2865">
        <v>0</v>
      </c>
      <c r="K2865">
        <v>10</v>
      </c>
      <c r="L2865">
        <v>0</v>
      </c>
      <c r="M2865" s="1" t="e">
        <f>VLOOKUP(Tabla18[[#This Row],[COD]],Circuitos[],2,0)</f>
        <v>#N/A</v>
      </c>
    </row>
    <row r="2866" spans="1:13">
      <c r="A2866" s="9" t="str">
        <f>Tabla18[[#This Row],[DIA]]&amp;"-"&amp;Tabla18[[#This Row],[NUM]]</f>
        <v>45936-2721</v>
      </c>
      <c r="B2866">
        <v>45936</v>
      </c>
      <c r="C2866" t="s">
        <v>173</v>
      </c>
      <c r="D2866" t="s">
        <v>37</v>
      </c>
      <c r="E2866" t="s">
        <v>561</v>
      </c>
      <c r="F2866">
        <v>2721</v>
      </c>
      <c r="G2866">
        <v>0.45833333333333331</v>
      </c>
      <c r="H2866">
        <v>0.62847222222222221</v>
      </c>
      <c r="I2866">
        <v>10</v>
      </c>
      <c r="J2866">
        <v>0</v>
      </c>
      <c r="K2866">
        <v>10</v>
      </c>
      <c r="L2866">
        <v>0</v>
      </c>
      <c r="M2866" s="1" t="e">
        <f>VLOOKUP(Tabla18[[#This Row],[COD]],Circuitos[],2,0)</f>
        <v>#N/A</v>
      </c>
    </row>
    <row r="2867" spans="1:13">
      <c r="A2867" s="9" t="str">
        <f>Tabla18[[#This Row],[DIA]]&amp;"-"&amp;Tabla18[[#This Row],[NUM]]</f>
        <v>45936-1002</v>
      </c>
      <c r="B2867">
        <v>45936</v>
      </c>
      <c r="C2867" t="s">
        <v>173</v>
      </c>
      <c r="D2867" t="s">
        <v>13</v>
      </c>
      <c r="E2867" t="s">
        <v>174</v>
      </c>
      <c r="F2867">
        <v>1002</v>
      </c>
      <c r="G2867">
        <v>0.3125</v>
      </c>
      <c r="H2867">
        <v>0.4861111111111111</v>
      </c>
      <c r="I2867">
        <v>20</v>
      </c>
      <c r="J2867">
        <v>0</v>
      </c>
      <c r="K2867">
        <v>20</v>
      </c>
      <c r="L2867">
        <v>0</v>
      </c>
      <c r="M2867" s="1" t="str">
        <f>VLOOKUP(Tabla18[[#This Row],[COD]],Circuitos[],2,0)</f>
        <v>Programas de Egipto</v>
      </c>
    </row>
    <row r="2868" spans="1:13">
      <c r="A2868" s="9" t="str">
        <f>Tabla18[[#This Row],[DIA]]&amp;"-"&amp;Tabla18[[#This Row],[NUM]]</f>
        <v>45936-1014</v>
      </c>
      <c r="B2868">
        <v>45936</v>
      </c>
      <c r="C2868" t="s">
        <v>173</v>
      </c>
      <c r="D2868" t="s">
        <v>54</v>
      </c>
      <c r="E2868" t="s">
        <v>174</v>
      </c>
      <c r="F2868">
        <v>1014</v>
      </c>
      <c r="G2868">
        <v>0.39583333333333331</v>
      </c>
      <c r="H2868">
        <v>0.58333333333333337</v>
      </c>
      <c r="I2868">
        <v>88</v>
      </c>
      <c r="J2868">
        <v>63</v>
      </c>
      <c r="K2868">
        <v>25</v>
      </c>
      <c r="L2868">
        <v>71.590909090909093</v>
      </c>
      <c r="M2868" s="1" t="e">
        <f>VLOOKUP(Tabla18[[#This Row],[COD]],Circuitos[],2,0)</f>
        <v>#N/A</v>
      </c>
    </row>
    <row r="2869" spans="1:13">
      <c r="A2869" s="9" t="str">
        <f>Tabla18[[#This Row],[DIA]]&amp;"-"&amp;Tabla18[[#This Row],[NUM]]</f>
        <v>45936-730</v>
      </c>
      <c r="B2869">
        <v>45936</v>
      </c>
      <c r="C2869" t="s">
        <v>547</v>
      </c>
      <c r="D2869" t="s">
        <v>394</v>
      </c>
      <c r="E2869" t="s">
        <v>395</v>
      </c>
      <c r="F2869">
        <v>730</v>
      </c>
      <c r="G2869">
        <v>0.22916666666666666</v>
      </c>
      <c r="H2869">
        <v>0.30902777777777779</v>
      </c>
      <c r="I2869">
        <v>46</v>
      </c>
      <c r="J2869">
        <v>0</v>
      </c>
      <c r="K2869">
        <v>46</v>
      </c>
      <c r="L2869">
        <v>0</v>
      </c>
      <c r="M2869" s="1" t="e">
        <f>VLOOKUP(Tabla18[[#This Row],[COD]],Circuitos[],2,0)</f>
        <v>#N/A</v>
      </c>
    </row>
    <row r="2870" spans="1:13">
      <c r="A2870" s="9" t="str">
        <f>Tabla18[[#This Row],[DIA]]&amp;"-"&amp;Tabla18[[#This Row],[NUM]]</f>
        <v>45936-5115</v>
      </c>
      <c r="B2870">
        <v>45936</v>
      </c>
      <c r="C2870" t="s">
        <v>52</v>
      </c>
      <c r="D2870" t="s">
        <v>147</v>
      </c>
      <c r="E2870" t="s">
        <v>549</v>
      </c>
      <c r="F2870">
        <v>5115</v>
      </c>
      <c r="G2870">
        <v>0.33333333333333331</v>
      </c>
      <c r="H2870">
        <v>0.53125</v>
      </c>
      <c r="I2870">
        <v>189</v>
      </c>
      <c r="J2870">
        <v>189</v>
      </c>
      <c r="K2870">
        <v>0</v>
      </c>
      <c r="L2870">
        <v>100</v>
      </c>
      <c r="M2870" s="1" t="str">
        <f>VLOOKUP(Tabla18[[#This Row],[COD]],Circuitos[],2,0)</f>
        <v>Turquía Eterna I y II</v>
      </c>
    </row>
    <row r="2871" spans="1:13">
      <c r="A2871" s="9" t="str">
        <f>Tabla18[[#This Row],[DIA]]&amp;"-"&amp;Tabla18[[#This Row],[NUM]]</f>
        <v>45936-2232</v>
      </c>
      <c r="B2871">
        <v>45936</v>
      </c>
      <c r="C2871" t="s">
        <v>147</v>
      </c>
      <c r="D2871" t="s">
        <v>180</v>
      </c>
      <c r="E2871" t="s">
        <v>181</v>
      </c>
      <c r="F2871">
        <v>2232</v>
      </c>
      <c r="G2871">
        <v>5.5555555555555552E-2</v>
      </c>
      <c r="H2871">
        <v>0.11805555555555555</v>
      </c>
      <c r="I2871">
        <v>16</v>
      </c>
      <c r="J2871">
        <v>8</v>
      </c>
      <c r="K2871">
        <v>8</v>
      </c>
      <c r="L2871">
        <v>50</v>
      </c>
      <c r="M2871" s="1" t="e">
        <f>VLOOKUP(Tabla18[[#This Row],[COD]],Circuitos[],2,0)</f>
        <v>#N/A</v>
      </c>
    </row>
    <row r="2872" spans="1:13">
      <c r="A2872" s="9" t="str">
        <f>Tabla18[[#This Row],[DIA]]&amp;"-"&amp;Tabla18[[#This Row],[NUM]]</f>
        <v>45936-5116</v>
      </c>
      <c r="B2872">
        <v>45936</v>
      </c>
      <c r="C2872" t="s">
        <v>147</v>
      </c>
      <c r="D2872" t="s">
        <v>51</v>
      </c>
      <c r="E2872" t="s">
        <v>549</v>
      </c>
      <c r="F2872">
        <v>5116</v>
      </c>
      <c r="G2872">
        <v>0.56597222222222221</v>
      </c>
      <c r="H2872">
        <v>0.69097222222222221</v>
      </c>
      <c r="I2872">
        <v>189</v>
      </c>
      <c r="J2872">
        <v>139</v>
      </c>
      <c r="K2872">
        <v>50</v>
      </c>
      <c r="L2872">
        <v>73.544973544973544</v>
      </c>
      <c r="M2872" s="1" t="e">
        <f>VLOOKUP(Tabla18[[#This Row],[COD]],Circuitos[],2,0)</f>
        <v>#N/A</v>
      </c>
    </row>
    <row r="2873" spans="1:13">
      <c r="A2873" s="9" t="str">
        <f>Tabla18[[#This Row],[DIA]]&amp;"-"&amp;Tabla18[[#This Row],[NUM]]</f>
        <v>45936-716</v>
      </c>
      <c r="B2873">
        <v>45936</v>
      </c>
      <c r="C2873" t="s">
        <v>551</v>
      </c>
      <c r="D2873" t="s">
        <v>13</v>
      </c>
      <c r="E2873" t="s">
        <v>250</v>
      </c>
      <c r="F2873">
        <v>716</v>
      </c>
      <c r="G2873">
        <v>0.47916666666666669</v>
      </c>
      <c r="H2873">
        <v>0.62152777777777779</v>
      </c>
      <c r="I2873">
        <v>45</v>
      </c>
      <c r="J2873">
        <v>6</v>
      </c>
      <c r="K2873">
        <v>39</v>
      </c>
      <c r="L2873">
        <v>13.333333333333334</v>
      </c>
      <c r="M2873" s="1" t="e">
        <f>VLOOKUP(Tabla18[[#This Row],[COD]],Circuitos[],2,0)</f>
        <v>#N/A</v>
      </c>
    </row>
    <row r="2874" spans="1:13">
      <c r="A2874" s="9" t="str">
        <f>Tabla18[[#This Row],[DIA]]&amp;"-"&amp;Tabla18[[#This Row],[NUM]]</f>
        <v>45936-921</v>
      </c>
      <c r="B2874">
        <v>45936</v>
      </c>
      <c r="C2874" t="s">
        <v>13</v>
      </c>
      <c r="D2874" t="s">
        <v>185</v>
      </c>
      <c r="E2874" t="s">
        <v>186</v>
      </c>
      <c r="F2874">
        <v>921</v>
      </c>
      <c r="G2874">
        <v>0.81597222222222221</v>
      </c>
      <c r="H2874">
        <v>2.0833333333333332E-2</v>
      </c>
      <c r="I2874">
        <v>4</v>
      </c>
      <c r="J2874">
        <v>0</v>
      </c>
      <c r="K2874">
        <v>4</v>
      </c>
      <c r="L2874">
        <v>0</v>
      </c>
      <c r="M2874" s="1" t="e">
        <f>VLOOKUP(Tabla18[[#This Row],[COD]],Circuitos[],2,0)</f>
        <v>#N/A</v>
      </c>
    </row>
    <row r="2875" spans="1:13">
      <c r="A2875" s="9" t="str">
        <f>Tabla18[[#This Row],[DIA]]&amp;"-"&amp;Tabla18[[#This Row],[NUM]]</f>
        <v>45936-921</v>
      </c>
      <c r="B2875">
        <v>45936</v>
      </c>
      <c r="C2875" t="s">
        <v>13</v>
      </c>
      <c r="D2875" t="s">
        <v>185</v>
      </c>
      <c r="E2875" t="s">
        <v>186</v>
      </c>
      <c r="F2875">
        <v>921</v>
      </c>
      <c r="G2875">
        <v>0.81597222222222221</v>
      </c>
      <c r="H2875">
        <v>2.0833333333333333E-3</v>
      </c>
      <c r="I2875">
        <v>26</v>
      </c>
      <c r="J2875">
        <v>0</v>
      </c>
      <c r="K2875">
        <v>26</v>
      </c>
      <c r="L2875">
        <v>0</v>
      </c>
      <c r="M2875" s="1" t="e">
        <f>VLOOKUP(Tabla18[[#This Row],[COD]],Circuitos[],2,0)</f>
        <v>#N/A</v>
      </c>
    </row>
    <row r="2876" spans="1:13">
      <c r="A2876" s="9" t="str">
        <f>Tabla18[[#This Row],[DIA]]&amp;"-"&amp;Tabla18[[#This Row],[NUM]]</f>
        <v>45936-1683</v>
      </c>
      <c r="B2876">
        <v>45936</v>
      </c>
      <c r="C2876" t="s">
        <v>13</v>
      </c>
      <c r="D2876" t="s">
        <v>147</v>
      </c>
      <c r="E2876" t="s">
        <v>475</v>
      </c>
      <c r="F2876">
        <v>1683</v>
      </c>
      <c r="G2876">
        <v>0.38194444444444442</v>
      </c>
      <c r="H2876">
        <v>0.57986111111111116</v>
      </c>
      <c r="I2876">
        <v>30</v>
      </c>
      <c r="J2876">
        <v>0</v>
      </c>
      <c r="K2876">
        <v>30</v>
      </c>
      <c r="L2876">
        <v>0</v>
      </c>
      <c r="M2876" s="1" t="e">
        <f>VLOOKUP(Tabla18[[#This Row],[COD]],Circuitos[],2,0)</f>
        <v>#N/A</v>
      </c>
    </row>
    <row r="2877" spans="1:13">
      <c r="A2877" s="9" t="str">
        <f>Tabla18[[#This Row],[DIA]]&amp;"-"&amp;Tabla18[[#This Row],[NUM]]</f>
        <v>45936-1358</v>
      </c>
      <c r="B2877">
        <v>45936</v>
      </c>
      <c r="C2877" t="s">
        <v>13</v>
      </c>
      <c r="D2877" t="s">
        <v>147</v>
      </c>
      <c r="E2877" t="s">
        <v>181</v>
      </c>
      <c r="F2877">
        <v>1358</v>
      </c>
      <c r="G2877">
        <v>0.61458333333333337</v>
      </c>
      <c r="H2877">
        <v>0.83333333333333337</v>
      </c>
      <c r="I2877">
        <v>27</v>
      </c>
      <c r="J2877">
        <v>0</v>
      </c>
      <c r="K2877">
        <v>27</v>
      </c>
      <c r="L2877">
        <v>0</v>
      </c>
      <c r="M2877" s="1" t="e">
        <f>VLOOKUP(Tabla18[[#This Row],[COD]],Circuitos[],2,0)</f>
        <v>#N/A</v>
      </c>
    </row>
    <row r="2878" spans="1:13">
      <c r="A2878" s="9" t="str">
        <f>Tabla18[[#This Row],[DIA]]&amp;"-"&amp;Tabla18[[#This Row],[NUM]]</f>
        <v>45936-715</v>
      </c>
      <c r="B2878">
        <v>45936</v>
      </c>
      <c r="C2878" t="s">
        <v>13</v>
      </c>
      <c r="D2878" t="s">
        <v>551</v>
      </c>
      <c r="E2878" t="s">
        <v>250</v>
      </c>
      <c r="F2878">
        <v>715</v>
      </c>
      <c r="G2878">
        <v>0.38194444444444442</v>
      </c>
      <c r="H2878">
        <v>0.44097222222222221</v>
      </c>
      <c r="I2878">
        <v>45</v>
      </c>
      <c r="J2878">
        <v>45</v>
      </c>
      <c r="K2878">
        <v>0</v>
      </c>
      <c r="L2878">
        <v>100</v>
      </c>
      <c r="M2878" s="1" t="e">
        <f>VLOOKUP(Tabla18[[#This Row],[COD]],Circuitos[],2,0)</f>
        <v>#N/A</v>
      </c>
    </row>
    <row r="2879" spans="1:13">
      <c r="A2879" s="9" t="str">
        <f>Tabla18[[#This Row],[DIA]]&amp;"-"&amp;Tabla18[[#This Row],[NUM]]</f>
        <v>45936-1002</v>
      </c>
      <c r="B2879">
        <v>45936</v>
      </c>
      <c r="C2879" t="s">
        <v>13</v>
      </c>
      <c r="D2879" t="s">
        <v>183</v>
      </c>
      <c r="E2879" t="s">
        <v>174</v>
      </c>
      <c r="F2879">
        <v>1002</v>
      </c>
      <c r="G2879">
        <v>0.52777777777777779</v>
      </c>
      <c r="H2879">
        <v>0.77777777777777779</v>
      </c>
      <c r="I2879">
        <v>20</v>
      </c>
      <c r="J2879">
        <v>0</v>
      </c>
      <c r="K2879">
        <v>20</v>
      </c>
      <c r="L2879">
        <v>0</v>
      </c>
      <c r="M2879" s="1" t="str">
        <f>VLOOKUP(Tabla18[[#This Row],[COD]],Circuitos[],2,0)</f>
        <v>Programas de Egipto</v>
      </c>
    </row>
    <row r="2880" spans="1:13">
      <c r="A2880" s="9" t="str">
        <f>Tabla18[[#This Row],[DIA]]&amp;"-"&amp;Tabla18[[#This Row],[NUM]]</f>
        <v>45936-587</v>
      </c>
      <c r="B2880">
        <v>45936</v>
      </c>
      <c r="C2880" t="s">
        <v>13</v>
      </c>
      <c r="D2880" t="s">
        <v>229</v>
      </c>
      <c r="E2880" t="s">
        <v>556</v>
      </c>
      <c r="F2880">
        <v>587</v>
      </c>
      <c r="G2880">
        <v>0.89583333333333337</v>
      </c>
      <c r="H2880">
        <v>1.0416666666666666E-2</v>
      </c>
      <c r="I2880">
        <v>35</v>
      </c>
      <c r="J2880">
        <v>0</v>
      </c>
      <c r="K2880">
        <v>35</v>
      </c>
      <c r="L2880">
        <v>0</v>
      </c>
      <c r="M2880" s="1" t="e">
        <f>VLOOKUP(Tabla18[[#This Row],[COD]],Circuitos[],2,0)</f>
        <v>#N/A</v>
      </c>
    </row>
    <row r="2881" spans="1:13">
      <c r="A2881" s="9" t="str">
        <f>Tabla18[[#This Row],[DIA]]&amp;"-"&amp;Tabla18[[#This Row],[NUM]]</f>
        <v>45936-472</v>
      </c>
      <c r="B2881">
        <v>45936</v>
      </c>
      <c r="C2881" t="s">
        <v>13</v>
      </c>
      <c r="D2881" t="s">
        <v>294</v>
      </c>
      <c r="E2881" t="s">
        <v>295</v>
      </c>
      <c r="F2881">
        <v>472</v>
      </c>
      <c r="G2881">
        <v>0.59722222222222221</v>
      </c>
      <c r="H2881">
        <v>0.78472222222222221</v>
      </c>
      <c r="I2881">
        <v>40</v>
      </c>
      <c r="J2881">
        <v>6</v>
      </c>
      <c r="K2881">
        <v>34</v>
      </c>
      <c r="L2881">
        <v>15</v>
      </c>
      <c r="M2881" s="1" t="e">
        <f>VLOOKUP(Tabla18[[#This Row],[COD]],Circuitos[],2,0)</f>
        <v>#N/A</v>
      </c>
    </row>
    <row r="2882" spans="1:13">
      <c r="A2882" s="9" t="str">
        <f>Tabla18[[#This Row],[DIA]]&amp;"-"&amp;Tabla18[[#This Row],[NUM]]</f>
        <v>45936-898</v>
      </c>
      <c r="B2882">
        <v>45936</v>
      </c>
      <c r="C2882" t="s">
        <v>350</v>
      </c>
      <c r="D2882" t="s">
        <v>13</v>
      </c>
      <c r="E2882" t="s">
        <v>278</v>
      </c>
      <c r="F2882">
        <v>898</v>
      </c>
      <c r="G2882">
        <v>0.33333333333333331</v>
      </c>
      <c r="H2882">
        <v>0.52083333333333337</v>
      </c>
      <c r="I2882">
        <v>80</v>
      </c>
      <c r="J2882">
        <v>35</v>
      </c>
      <c r="K2882">
        <v>45</v>
      </c>
      <c r="L2882">
        <v>43.75</v>
      </c>
      <c r="M2882" s="1" t="e">
        <f>VLOOKUP(Tabla18[[#This Row],[COD]],Circuitos[],2,0)</f>
        <v>#N/A</v>
      </c>
    </row>
    <row r="2883" spans="1:13">
      <c r="A2883" s="9" t="str">
        <f>Tabla18[[#This Row],[DIA]]&amp;"-"&amp;Tabla18[[#This Row],[NUM]]</f>
        <v>45936-433</v>
      </c>
      <c r="B2883">
        <v>45936</v>
      </c>
      <c r="C2883" t="s">
        <v>394</v>
      </c>
      <c r="D2883" t="s">
        <v>13</v>
      </c>
      <c r="E2883" t="s">
        <v>395</v>
      </c>
      <c r="F2883">
        <v>433</v>
      </c>
      <c r="G2883">
        <v>0.44444444444444442</v>
      </c>
      <c r="H2883">
        <v>0.60763888888888884</v>
      </c>
      <c r="I2883">
        <v>46</v>
      </c>
      <c r="J2883">
        <v>0</v>
      </c>
      <c r="K2883">
        <v>46</v>
      </c>
      <c r="L2883">
        <v>0</v>
      </c>
      <c r="M2883" s="1" t="e">
        <f>VLOOKUP(Tabla18[[#This Row],[COD]],Circuitos[],2,0)</f>
        <v>#N/A</v>
      </c>
    </row>
    <row r="2884" spans="1:13">
      <c r="A2884" s="9" t="str">
        <f>Tabla18[[#This Row],[DIA]]&amp;"-"&amp;Tabla18[[#This Row],[NUM]]</f>
        <v>45936-1010</v>
      </c>
      <c r="B2884">
        <v>45936</v>
      </c>
      <c r="C2884" t="s">
        <v>24</v>
      </c>
      <c r="D2884" t="s">
        <v>183</v>
      </c>
      <c r="E2884" t="s">
        <v>174</v>
      </c>
      <c r="F2884">
        <v>1010</v>
      </c>
      <c r="G2884">
        <v>0.70833333333333337</v>
      </c>
      <c r="H2884">
        <v>0.96875</v>
      </c>
      <c r="I2884">
        <v>88</v>
      </c>
      <c r="J2884">
        <v>65</v>
      </c>
      <c r="K2884">
        <v>23</v>
      </c>
      <c r="L2884">
        <v>73.86363636363636</v>
      </c>
      <c r="M2884" s="1" t="str">
        <f>VLOOKUP(Tabla18[[#This Row],[COD]],Circuitos[],2,0)</f>
        <v>Nefertari y Abu Simbel / Maravillas del Nilo y Abu Simbel</v>
      </c>
    </row>
    <row r="2885" spans="1:13">
      <c r="A2885" s="9" t="str">
        <f>Tabla18[[#This Row],[DIA]]&amp;"-"&amp;Tabla18[[#This Row],[NUM]]</f>
        <v>45937-1304</v>
      </c>
      <c r="B2885">
        <v>45937</v>
      </c>
      <c r="C2885" t="s">
        <v>33</v>
      </c>
      <c r="D2885" t="s">
        <v>147</v>
      </c>
      <c r="E2885" t="s">
        <v>181</v>
      </c>
      <c r="F2885">
        <v>1304</v>
      </c>
      <c r="G2885">
        <v>0.5</v>
      </c>
      <c r="H2885">
        <v>0.72569444444444442</v>
      </c>
      <c r="I2885">
        <v>12</v>
      </c>
      <c r="J2885">
        <v>0</v>
      </c>
      <c r="K2885">
        <v>12</v>
      </c>
      <c r="L2885">
        <v>0</v>
      </c>
      <c r="M2885" s="1" t="e">
        <f>VLOOKUP(Tabla18[[#This Row],[COD]],Circuitos[],2,0)</f>
        <v>#N/A</v>
      </c>
    </row>
    <row r="2886" spans="1:13">
      <c r="A2886" s="9" t="str">
        <f>Tabla18[[#This Row],[DIA]]&amp;"-"&amp;Tabla18[[#This Row],[NUM]]</f>
        <v>45937-1854</v>
      </c>
      <c r="B2886">
        <v>45937</v>
      </c>
      <c r="C2886" t="s">
        <v>36</v>
      </c>
      <c r="D2886" t="s">
        <v>147</v>
      </c>
      <c r="E2886" t="s">
        <v>181</v>
      </c>
      <c r="F2886">
        <v>1854</v>
      </c>
      <c r="G2886">
        <v>0.5</v>
      </c>
      <c r="H2886">
        <v>0.69097222222222221</v>
      </c>
      <c r="I2886">
        <v>16</v>
      </c>
      <c r="J2886">
        <v>0</v>
      </c>
      <c r="K2886">
        <v>16</v>
      </c>
      <c r="L2886">
        <v>0</v>
      </c>
      <c r="M2886" s="1" t="e">
        <f>VLOOKUP(Tabla18[[#This Row],[COD]],Circuitos[],2,0)</f>
        <v>#N/A</v>
      </c>
    </row>
    <row r="2887" spans="1:13">
      <c r="A2887" s="9" t="str">
        <f>Tabla18[[#This Row],[DIA]]&amp;"-"&amp;Tabla18[[#This Row],[NUM]]</f>
        <v>45937-1316</v>
      </c>
      <c r="B2887">
        <v>45937</v>
      </c>
      <c r="C2887" t="s">
        <v>37</v>
      </c>
      <c r="D2887" t="s">
        <v>147</v>
      </c>
      <c r="E2887" t="s">
        <v>181</v>
      </c>
      <c r="F2887">
        <v>1316</v>
      </c>
      <c r="G2887">
        <v>0.50347222222222221</v>
      </c>
      <c r="H2887">
        <v>0.71875</v>
      </c>
      <c r="I2887">
        <v>16</v>
      </c>
      <c r="J2887">
        <v>0</v>
      </c>
      <c r="K2887">
        <v>16</v>
      </c>
      <c r="L2887">
        <v>0</v>
      </c>
      <c r="M2887" s="1" t="e">
        <f>VLOOKUP(Tabla18[[#This Row],[COD]],Circuitos[],2,0)</f>
        <v>#N/A</v>
      </c>
    </row>
    <row r="2888" spans="1:13">
      <c r="A2888" s="9" t="str">
        <f>Tabla18[[#This Row],[DIA]]&amp;"-"&amp;Tabla18[[#This Row],[NUM]]</f>
        <v>45937-74</v>
      </c>
      <c r="B2888">
        <v>45937</v>
      </c>
      <c r="C2888" t="s">
        <v>252</v>
      </c>
      <c r="D2888" t="s">
        <v>36</v>
      </c>
      <c r="E2888" t="s">
        <v>272</v>
      </c>
      <c r="F2888">
        <v>74</v>
      </c>
      <c r="G2888">
        <v>0.375</v>
      </c>
      <c r="H2888">
        <v>0.4513888888888889</v>
      </c>
      <c r="I2888">
        <v>14</v>
      </c>
      <c r="J2888">
        <v>0</v>
      </c>
      <c r="K2888">
        <v>14</v>
      </c>
      <c r="L2888">
        <v>0</v>
      </c>
      <c r="M2888" s="1" t="e">
        <f>VLOOKUP(Tabla18[[#This Row],[COD]],Circuitos[],2,0)</f>
        <v>#N/A</v>
      </c>
    </row>
    <row r="2889" spans="1:13">
      <c r="A2889" s="9" t="str">
        <f>Tabla18[[#This Row],[DIA]]&amp;"-"&amp;Tabla18[[#This Row],[NUM]]</f>
        <v>45937-78</v>
      </c>
      <c r="B2889">
        <v>45937</v>
      </c>
      <c r="C2889" t="s">
        <v>252</v>
      </c>
      <c r="D2889" t="s">
        <v>36</v>
      </c>
      <c r="E2889" t="s">
        <v>272</v>
      </c>
      <c r="F2889">
        <v>78</v>
      </c>
      <c r="G2889">
        <v>0.89236111111111116</v>
      </c>
      <c r="H2889">
        <v>0.96875</v>
      </c>
      <c r="I2889">
        <v>15</v>
      </c>
      <c r="J2889">
        <v>0</v>
      </c>
      <c r="K2889">
        <v>15</v>
      </c>
      <c r="L2889">
        <v>0</v>
      </c>
      <c r="M2889" s="1" t="e">
        <f>VLOOKUP(Tabla18[[#This Row],[COD]],Circuitos[],2,0)</f>
        <v>#N/A</v>
      </c>
    </row>
    <row r="2890" spans="1:13">
      <c r="A2890" s="9" t="str">
        <f>Tabla18[[#This Row],[DIA]]&amp;"-"&amp;Tabla18[[#This Row],[NUM]]</f>
        <v>45937-58</v>
      </c>
      <c r="B2890">
        <v>45937</v>
      </c>
      <c r="C2890" t="s">
        <v>252</v>
      </c>
      <c r="D2890" t="s">
        <v>13</v>
      </c>
      <c r="E2890" t="s">
        <v>272</v>
      </c>
      <c r="F2890">
        <v>58</v>
      </c>
      <c r="G2890">
        <v>0.375</v>
      </c>
      <c r="H2890">
        <v>0.4513888888888889</v>
      </c>
      <c r="I2890">
        <v>23</v>
      </c>
      <c r="J2890">
        <v>6</v>
      </c>
      <c r="K2890">
        <v>17</v>
      </c>
      <c r="L2890">
        <v>26.086956521739129</v>
      </c>
      <c r="M2890" s="1" t="e">
        <f>VLOOKUP(Tabla18[[#This Row],[COD]],Circuitos[],2,0)</f>
        <v>#N/A</v>
      </c>
    </row>
    <row r="2891" spans="1:13">
      <c r="A2891" s="9" t="str">
        <f>Tabla18[[#This Row],[DIA]]&amp;"-"&amp;Tabla18[[#This Row],[NUM]]</f>
        <v>45937-60</v>
      </c>
      <c r="B2891">
        <v>45937</v>
      </c>
      <c r="C2891" t="s">
        <v>252</v>
      </c>
      <c r="D2891" t="s">
        <v>13</v>
      </c>
      <c r="E2891" t="s">
        <v>272</v>
      </c>
      <c r="F2891">
        <v>60</v>
      </c>
      <c r="G2891">
        <v>0.60763888888888884</v>
      </c>
      <c r="H2891">
        <v>0.71527777777777779</v>
      </c>
      <c r="I2891">
        <v>30</v>
      </c>
      <c r="J2891">
        <v>0</v>
      </c>
      <c r="K2891">
        <v>30</v>
      </c>
      <c r="L2891">
        <v>0</v>
      </c>
      <c r="M2891" s="1" t="e">
        <f>VLOOKUP(Tabla18[[#This Row],[COD]],Circuitos[],2,0)</f>
        <v>#N/A</v>
      </c>
    </row>
    <row r="2892" spans="1:13">
      <c r="A2892" s="9" t="str">
        <f>Tabla18[[#This Row],[DIA]]&amp;"-"&amp;Tabla18[[#This Row],[NUM]]</f>
        <v>45937-1305</v>
      </c>
      <c r="B2892">
        <v>45937</v>
      </c>
      <c r="C2892" t="s">
        <v>147</v>
      </c>
      <c r="D2892" t="s">
        <v>33</v>
      </c>
      <c r="E2892" t="s">
        <v>181</v>
      </c>
      <c r="F2892">
        <v>1305</v>
      </c>
      <c r="G2892">
        <v>0.55208333333333337</v>
      </c>
      <c r="H2892">
        <v>0.70833333333333337</v>
      </c>
      <c r="I2892">
        <v>12</v>
      </c>
      <c r="J2892">
        <v>0</v>
      </c>
      <c r="K2892">
        <v>12</v>
      </c>
      <c r="L2892">
        <v>0</v>
      </c>
      <c r="M2892" s="1" t="e">
        <f>VLOOKUP(Tabla18[[#This Row],[COD]],Circuitos[],2,0)</f>
        <v>#N/A</v>
      </c>
    </row>
    <row r="2893" spans="1:13">
      <c r="A2893" s="9" t="str">
        <f>Tabla18[[#This Row],[DIA]]&amp;"-"&amp;Tabla18[[#This Row],[NUM]]</f>
        <v>45937-2020</v>
      </c>
      <c r="B2893">
        <v>45937</v>
      </c>
      <c r="C2893" t="s">
        <v>147</v>
      </c>
      <c r="D2893" t="s">
        <v>180</v>
      </c>
      <c r="E2893" t="s">
        <v>181</v>
      </c>
      <c r="F2893">
        <v>2020</v>
      </c>
      <c r="G2893">
        <v>0.76736111111111116</v>
      </c>
      <c r="H2893">
        <v>0.82986111111111116</v>
      </c>
      <c r="I2893">
        <v>58</v>
      </c>
      <c r="J2893">
        <v>2</v>
      </c>
      <c r="K2893">
        <v>56</v>
      </c>
      <c r="L2893">
        <v>3.4482758620689653</v>
      </c>
      <c r="M2893" s="1" t="e">
        <f>VLOOKUP(Tabla18[[#This Row],[COD]],Circuitos[],2,0)</f>
        <v>#N/A</v>
      </c>
    </row>
    <row r="2894" spans="1:13">
      <c r="A2894" s="9" t="str">
        <f>Tabla18[[#This Row],[DIA]]&amp;"-"&amp;Tabla18[[#This Row],[NUM]]</f>
        <v>45937-2022</v>
      </c>
      <c r="B2894">
        <v>45937</v>
      </c>
      <c r="C2894" t="s">
        <v>147</v>
      </c>
      <c r="D2894" t="s">
        <v>180</v>
      </c>
      <c r="E2894" t="s">
        <v>181</v>
      </c>
      <c r="F2894">
        <v>2022</v>
      </c>
      <c r="G2894">
        <v>0.83680555555555558</v>
      </c>
      <c r="H2894">
        <v>0.90277777777777779</v>
      </c>
      <c r="I2894">
        <v>28</v>
      </c>
      <c r="J2894">
        <v>0</v>
      </c>
      <c r="K2894">
        <v>28</v>
      </c>
      <c r="L2894">
        <v>0</v>
      </c>
      <c r="M2894" s="1" t="e">
        <f>VLOOKUP(Tabla18[[#This Row],[COD]],Circuitos[],2,0)</f>
        <v>#N/A</v>
      </c>
    </row>
    <row r="2895" spans="1:13">
      <c r="A2895" s="9" t="str">
        <f>Tabla18[[#This Row],[DIA]]&amp;"-"&amp;Tabla18[[#This Row],[NUM]]</f>
        <v>45937-1855</v>
      </c>
      <c r="B2895">
        <v>45937</v>
      </c>
      <c r="C2895" t="s">
        <v>147</v>
      </c>
      <c r="D2895" t="s">
        <v>36</v>
      </c>
      <c r="E2895" t="s">
        <v>181</v>
      </c>
      <c r="F2895">
        <v>1855</v>
      </c>
      <c r="G2895">
        <v>0.59722222222222221</v>
      </c>
      <c r="H2895">
        <v>0.71180555555555558</v>
      </c>
      <c r="I2895">
        <v>16</v>
      </c>
      <c r="J2895">
        <v>0</v>
      </c>
      <c r="K2895">
        <v>16</v>
      </c>
      <c r="L2895">
        <v>0</v>
      </c>
      <c r="M2895" s="1" t="e">
        <f>VLOOKUP(Tabla18[[#This Row],[COD]],Circuitos[],2,0)</f>
        <v>#N/A</v>
      </c>
    </row>
    <row r="2896" spans="1:13">
      <c r="A2896" s="9" t="str">
        <f>Tabla18[[#This Row],[DIA]]&amp;"-"&amp;Tabla18[[#This Row],[NUM]]</f>
        <v>45937-1315</v>
      </c>
      <c r="B2896">
        <v>45937</v>
      </c>
      <c r="C2896" t="s">
        <v>147</v>
      </c>
      <c r="D2896" t="s">
        <v>37</v>
      </c>
      <c r="E2896" t="s">
        <v>181</v>
      </c>
      <c r="F2896">
        <v>1315</v>
      </c>
      <c r="G2896">
        <v>0.32291666666666669</v>
      </c>
      <c r="H2896">
        <v>0.46180555555555558</v>
      </c>
      <c r="I2896">
        <v>16</v>
      </c>
      <c r="J2896">
        <v>0</v>
      </c>
      <c r="K2896">
        <v>16</v>
      </c>
      <c r="L2896">
        <v>0</v>
      </c>
      <c r="M2896" s="1" t="e">
        <f>VLOOKUP(Tabla18[[#This Row],[COD]],Circuitos[],2,0)</f>
        <v>#N/A</v>
      </c>
    </row>
    <row r="2897" spans="1:13">
      <c r="A2897" s="9" t="str">
        <f>Tabla18[[#This Row],[DIA]]&amp;"-"&amp;Tabla18[[#This Row],[NUM]]</f>
        <v>45937-762</v>
      </c>
      <c r="B2897">
        <v>45937</v>
      </c>
      <c r="C2897" t="s">
        <v>147</v>
      </c>
      <c r="D2897" t="s">
        <v>552</v>
      </c>
      <c r="E2897" t="s">
        <v>181</v>
      </c>
      <c r="F2897">
        <v>762</v>
      </c>
      <c r="G2897">
        <v>2.7777777777777776E-2</v>
      </c>
      <c r="H2897">
        <v>0.26041666666666669</v>
      </c>
      <c r="I2897">
        <v>27</v>
      </c>
      <c r="J2897">
        <v>0</v>
      </c>
      <c r="K2897">
        <v>27</v>
      </c>
      <c r="L2897">
        <v>0</v>
      </c>
      <c r="M2897" s="1" t="e">
        <f>VLOOKUP(Tabla18[[#This Row],[COD]],Circuitos[],2,0)</f>
        <v>#N/A</v>
      </c>
    </row>
    <row r="2898" spans="1:13">
      <c r="A2898" s="9" t="str">
        <f>Tabla18[[#This Row],[DIA]]&amp;"-"&amp;Tabla18[[#This Row],[NUM]]</f>
        <v>45937-1859</v>
      </c>
      <c r="B2898">
        <v>45937</v>
      </c>
      <c r="C2898" t="s">
        <v>147</v>
      </c>
      <c r="D2898" t="s">
        <v>13</v>
      </c>
      <c r="E2898" t="s">
        <v>181</v>
      </c>
      <c r="F2898">
        <v>1859</v>
      </c>
      <c r="G2898">
        <v>0.55208333333333337</v>
      </c>
      <c r="H2898">
        <v>0.70138888888888884</v>
      </c>
      <c r="I2898">
        <v>30</v>
      </c>
      <c r="J2898">
        <v>0</v>
      </c>
      <c r="K2898">
        <v>30</v>
      </c>
      <c r="L2898">
        <v>0</v>
      </c>
      <c r="M2898" s="1" t="e">
        <f>VLOOKUP(Tabla18[[#This Row],[COD]],Circuitos[],2,0)</f>
        <v>#N/A</v>
      </c>
    </row>
    <row r="2899" spans="1:13">
      <c r="A2899" s="9" t="str">
        <f>Tabla18[[#This Row],[DIA]]&amp;"-"&amp;Tabla18[[#This Row],[NUM]]</f>
        <v>45937-1313</v>
      </c>
      <c r="B2899">
        <v>45937</v>
      </c>
      <c r="C2899" t="s">
        <v>147</v>
      </c>
      <c r="D2899" t="s">
        <v>22</v>
      </c>
      <c r="E2899" t="s">
        <v>181</v>
      </c>
      <c r="F2899">
        <v>1313</v>
      </c>
      <c r="G2899">
        <v>0.59375</v>
      </c>
      <c r="H2899">
        <v>0.72569444444444442</v>
      </c>
      <c r="I2899">
        <v>12</v>
      </c>
      <c r="J2899">
        <v>0</v>
      </c>
      <c r="K2899">
        <v>12</v>
      </c>
      <c r="L2899">
        <v>0</v>
      </c>
      <c r="M2899" s="1" t="e">
        <f>VLOOKUP(Tabla18[[#This Row],[COD]],Circuitos[],2,0)</f>
        <v>#N/A</v>
      </c>
    </row>
    <row r="2900" spans="1:13">
      <c r="A2900" s="9" t="str">
        <f>Tabla18[[#This Row],[DIA]]&amp;"-"&amp;Tabla18[[#This Row],[NUM]]</f>
        <v>45937-727</v>
      </c>
      <c r="B2900">
        <v>45937</v>
      </c>
      <c r="C2900" t="s">
        <v>13</v>
      </c>
      <c r="D2900" t="s">
        <v>103</v>
      </c>
      <c r="E2900" t="s">
        <v>482</v>
      </c>
      <c r="F2900">
        <v>727</v>
      </c>
      <c r="G2900">
        <v>0.80555555555555558</v>
      </c>
      <c r="H2900">
        <v>0.27083333333333331</v>
      </c>
      <c r="I2900">
        <v>20</v>
      </c>
      <c r="J2900">
        <v>0</v>
      </c>
      <c r="K2900">
        <v>20</v>
      </c>
      <c r="L2900">
        <v>0</v>
      </c>
      <c r="M2900" s="1" t="e">
        <f>VLOOKUP(Tabla18[[#This Row],[COD]],Circuitos[],2,0)</f>
        <v>#N/A</v>
      </c>
    </row>
    <row r="2901" spans="1:13">
      <c r="A2901" s="9" t="str">
        <f>Tabla18[[#This Row],[DIA]]&amp;"-"&amp;Tabla18[[#This Row],[NUM]]</f>
        <v>45937-1241</v>
      </c>
      <c r="B2901">
        <v>45937</v>
      </c>
      <c r="C2901" t="s">
        <v>13</v>
      </c>
      <c r="D2901" t="s">
        <v>544</v>
      </c>
      <c r="E2901" t="s">
        <v>250</v>
      </c>
      <c r="F2901">
        <v>1241</v>
      </c>
      <c r="G2901">
        <v>0.66666666666666663</v>
      </c>
      <c r="H2901">
        <v>0.76388888888888884</v>
      </c>
      <c r="I2901">
        <v>50</v>
      </c>
      <c r="J2901">
        <v>0</v>
      </c>
      <c r="K2901">
        <v>50</v>
      </c>
      <c r="L2901">
        <v>0</v>
      </c>
      <c r="M2901" s="1" t="e">
        <f>VLOOKUP(Tabla18[[#This Row],[COD]],Circuitos[],2,0)</f>
        <v>#N/A</v>
      </c>
    </row>
    <row r="2902" spans="1:13">
      <c r="A2902" s="9" t="str">
        <f>Tabla18[[#This Row],[DIA]]&amp;"-"&amp;Tabla18[[#This Row],[NUM]]</f>
        <v>45937-689</v>
      </c>
      <c r="B2902">
        <v>45937</v>
      </c>
      <c r="C2902" t="s">
        <v>13</v>
      </c>
      <c r="D2902" t="s">
        <v>545</v>
      </c>
      <c r="E2902" t="s">
        <v>250</v>
      </c>
      <c r="F2902">
        <v>689</v>
      </c>
      <c r="G2902">
        <v>0.71527777777777779</v>
      </c>
      <c r="H2902">
        <v>0.81597222222222221</v>
      </c>
      <c r="I2902">
        <v>45</v>
      </c>
      <c r="J2902">
        <v>6</v>
      </c>
      <c r="K2902">
        <v>39</v>
      </c>
      <c r="L2902">
        <v>13.333333333333334</v>
      </c>
      <c r="M2902" s="1" t="e">
        <f>VLOOKUP(Tabla18[[#This Row],[COD]],Circuitos[],2,0)</f>
        <v>#N/A</v>
      </c>
    </row>
    <row r="2903" spans="1:13">
      <c r="A2903" s="9" t="str">
        <f>Tabla18[[#This Row],[DIA]]&amp;"-"&amp;Tabla18[[#This Row],[NUM]]</f>
        <v>45937-1858</v>
      </c>
      <c r="B2903">
        <v>45937</v>
      </c>
      <c r="C2903" t="s">
        <v>13</v>
      </c>
      <c r="D2903" t="s">
        <v>147</v>
      </c>
      <c r="E2903" t="s">
        <v>181</v>
      </c>
      <c r="F2903">
        <v>1858</v>
      </c>
      <c r="G2903">
        <v>0.5</v>
      </c>
      <c r="H2903">
        <v>0.71527777777777779</v>
      </c>
      <c r="I2903">
        <v>30</v>
      </c>
      <c r="J2903">
        <v>2</v>
      </c>
      <c r="K2903">
        <v>28</v>
      </c>
      <c r="L2903">
        <v>6.666666666666667</v>
      </c>
      <c r="M2903" s="1" t="e">
        <f>VLOOKUP(Tabla18[[#This Row],[COD]],Circuitos[],2,0)</f>
        <v>#N/A</v>
      </c>
    </row>
    <row r="2904" spans="1:13">
      <c r="A2904" s="9" t="str">
        <f>Tabla18[[#This Row],[DIA]]&amp;"-"&amp;Tabla18[[#This Row],[NUM]]</f>
        <v>45937-416</v>
      </c>
      <c r="B2904">
        <v>45937</v>
      </c>
      <c r="C2904" t="s">
        <v>13</v>
      </c>
      <c r="D2904" t="s">
        <v>358</v>
      </c>
      <c r="E2904" t="s">
        <v>528</v>
      </c>
      <c r="F2904">
        <v>416</v>
      </c>
      <c r="G2904">
        <v>0.52083333333333337</v>
      </c>
      <c r="H2904">
        <v>0.72222222222222221</v>
      </c>
      <c r="I2904">
        <v>35</v>
      </c>
      <c r="J2904">
        <v>0</v>
      </c>
      <c r="K2904">
        <v>35</v>
      </c>
      <c r="L2904">
        <v>0</v>
      </c>
      <c r="M2904" s="1" t="e">
        <f>VLOOKUP(Tabla18[[#This Row],[COD]],Circuitos[],2,0)</f>
        <v>#N/A</v>
      </c>
    </row>
    <row r="2905" spans="1:13">
      <c r="A2905" s="9" t="str">
        <f>Tabla18[[#This Row],[DIA]]&amp;"-"&amp;Tabla18[[#This Row],[NUM]]</f>
        <v>45937-761</v>
      </c>
      <c r="B2905">
        <v>45937</v>
      </c>
      <c r="C2905" t="s">
        <v>13</v>
      </c>
      <c r="D2905" t="s">
        <v>261</v>
      </c>
      <c r="E2905" t="s">
        <v>278</v>
      </c>
      <c r="F2905">
        <v>761</v>
      </c>
      <c r="G2905">
        <v>0.67361111111111116</v>
      </c>
      <c r="H2905">
        <v>0.77777777777777779</v>
      </c>
      <c r="I2905">
        <v>45</v>
      </c>
      <c r="J2905">
        <v>8</v>
      </c>
      <c r="K2905">
        <v>37</v>
      </c>
      <c r="L2905">
        <v>17.777777777777779</v>
      </c>
      <c r="M2905" s="1" t="str">
        <f>VLOOKUP(Tabla18[[#This Row],[COD]],Circuitos[],2,0)</f>
        <v>Sicilia Mágica "I"</v>
      </c>
    </row>
    <row r="2906" spans="1:13">
      <c r="A2906" s="9" t="str">
        <f>Tabla18[[#This Row],[DIA]]&amp;"-"&amp;Tabla18[[#This Row],[NUM]]</f>
        <v>45937-415</v>
      </c>
      <c r="B2906">
        <v>45937</v>
      </c>
      <c r="C2906" t="s">
        <v>358</v>
      </c>
      <c r="D2906" t="s">
        <v>13</v>
      </c>
      <c r="E2906" t="s">
        <v>528</v>
      </c>
      <c r="F2906">
        <v>415</v>
      </c>
      <c r="G2906">
        <v>0.34722222222222221</v>
      </c>
      <c r="H2906">
        <v>0.47569444444444442</v>
      </c>
      <c r="I2906">
        <v>35</v>
      </c>
      <c r="J2906">
        <v>0</v>
      </c>
      <c r="K2906">
        <v>35</v>
      </c>
      <c r="L2906">
        <v>0</v>
      </c>
      <c r="M2906" s="1" t="e">
        <f>VLOOKUP(Tabla18[[#This Row],[COD]],Circuitos[],2,0)</f>
        <v>#N/A</v>
      </c>
    </row>
    <row r="2907" spans="1:13">
      <c r="A2907" s="9" t="str">
        <f>Tabla18[[#This Row],[DIA]]&amp;"-"&amp;Tabla18[[#This Row],[NUM]]</f>
        <v>45937-1784</v>
      </c>
      <c r="B2907">
        <v>45937</v>
      </c>
      <c r="C2907" t="s">
        <v>261</v>
      </c>
      <c r="D2907" t="s">
        <v>252</v>
      </c>
      <c r="E2907" t="s">
        <v>272</v>
      </c>
      <c r="F2907">
        <v>1784</v>
      </c>
      <c r="G2907">
        <v>0.51041666666666663</v>
      </c>
      <c r="H2907">
        <v>0.55902777777777779</v>
      </c>
      <c r="I2907">
        <v>30</v>
      </c>
      <c r="J2907">
        <v>0</v>
      </c>
      <c r="K2907">
        <v>30</v>
      </c>
      <c r="L2907">
        <v>0</v>
      </c>
      <c r="M2907" s="1" t="e">
        <f>VLOOKUP(Tabla18[[#This Row],[COD]],Circuitos[],2,0)</f>
        <v>#N/A</v>
      </c>
    </row>
    <row r="2908" spans="1:13">
      <c r="A2908" s="9" t="str">
        <f>Tabla18[[#This Row],[DIA]]&amp;"-"&amp;Tabla18[[#This Row],[NUM]]</f>
        <v>45937-1794</v>
      </c>
      <c r="B2908">
        <v>45937</v>
      </c>
      <c r="C2908" t="s">
        <v>261</v>
      </c>
      <c r="D2908" t="s">
        <v>252</v>
      </c>
      <c r="E2908" t="s">
        <v>272</v>
      </c>
      <c r="F2908">
        <v>1794</v>
      </c>
      <c r="G2908">
        <v>0.79513888888888884</v>
      </c>
      <c r="H2908">
        <v>0.84722222222222221</v>
      </c>
      <c r="I2908">
        <v>15</v>
      </c>
      <c r="J2908">
        <v>0</v>
      </c>
      <c r="K2908">
        <v>15</v>
      </c>
      <c r="L2908">
        <v>0</v>
      </c>
      <c r="M2908" s="1" t="e">
        <f>VLOOKUP(Tabla18[[#This Row],[COD]],Circuitos[],2,0)</f>
        <v>#N/A</v>
      </c>
    </row>
    <row r="2909" spans="1:13">
      <c r="A2909" s="9" t="str">
        <f>Tabla18[[#This Row],[DIA]]&amp;"-"&amp;Tabla18[[#This Row],[NUM]]</f>
        <v>45937-762</v>
      </c>
      <c r="B2909">
        <v>45937</v>
      </c>
      <c r="C2909" t="s">
        <v>261</v>
      </c>
      <c r="D2909" t="s">
        <v>13</v>
      </c>
      <c r="E2909" t="s">
        <v>278</v>
      </c>
      <c r="F2909">
        <v>762</v>
      </c>
      <c r="G2909">
        <v>0.81944444444444442</v>
      </c>
      <c r="H2909">
        <v>0.92708333333333337</v>
      </c>
      <c r="I2909">
        <v>45</v>
      </c>
      <c r="J2909">
        <v>8</v>
      </c>
      <c r="K2909">
        <v>37</v>
      </c>
      <c r="L2909">
        <v>17.777777777777779</v>
      </c>
      <c r="M2909" s="1" t="e">
        <f>VLOOKUP(Tabla18[[#This Row],[COD]],Circuitos[],2,0)</f>
        <v>#N/A</v>
      </c>
    </row>
    <row r="2910" spans="1:13">
      <c r="A2910" s="9" t="str">
        <f>Tabla18[[#This Row],[DIA]]&amp;"-"&amp;Tabla18[[#This Row],[NUM]]</f>
        <v>45937-507</v>
      </c>
      <c r="B2910">
        <v>45937</v>
      </c>
      <c r="C2910" t="s">
        <v>336</v>
      </c>
      <c r="D2910" t="s">
        <v>252</v>
      </c>
      <c r="E2910" t="s">
        <v>272</v>
      </c>
      <c r="F2910">
        <v>507</v>
      </c>
      <c r="G2910">
        <v>0.2326388888888889</v>
      </c>
      <c r="H2910">
        <v>0.29166666666666669</v>
      </c>
      <c r="I2910">
        <v>37</v>
      </c>
      <c r="J2910">
        <v>6</v>
      </c>
      <c r="K2910">
        <v>31</v>
      </c>
      <c r="L2910">
        <v>16.216216216216218</v>
      </c>
      <c r="M2910" s="1" t="e">
        <f>VLOOKUP(Tabla18[[#This Row],[COD]],Circuitos[],2,0)</f>
        <v>#N/A</v>
      </c>
    </row>
    <row r="2911" spans="1:13">
      <c r="A2911" s="9" t="str">
        <f>Tabla18[[#This Row],[DIA]]&amp;"-"&amp;Tabla18[[#This Row],[NUM]]</f>
        <v>45937-1302</v>
      </c>
      <c r="B2911">
        <v>45937</v>
      </c>
      <c r="C2911" t="s">
        <v>22</v>
      </c>
      <c r="D2911" t="s">
        <v>147</v>
      </c>
      <c r="E2911" t="s">
        <v>181</v>
      </c>
      <c r="F2911">
        <v>1302</v>
      </c>
      <c r="G2911">
        <v>0.4826388888888889</v>
      </c>
      <c r="H2911">
        <v>0.6875</v>
      </c>
      <c r="I2911">
        <v>12</v>
      </c>
      <c r="J2911">
        <v>0</v>
      </c>
      <c r="K2911">
        <v>12</v>
      </c>
      <c r="L2911">
        <v>0</v>
      </c>
      <c r="M2911" s="1" t="e">
        <f>VLOOKUP(Tabla18[[#This Row],[COD]],Circuitos[],2,0)</f>
        <v>#N/A</v>
      </c>
    </row>
    <row r="2912" spans="1:13">
      <c r="A2912" s="9" t="str">
        <f>Tabla18[[#This Row],[DIA]]&amp;"-"&amp;Tabla18[[#This Row],[NUM]]</f>
        <v>45937-942</v>
      </c>
      <c r="B2912">
        <v>45937</v>
      </c>
      <c r="C2912" t="s">
        <v>254</v>
      </c>
      <c r="D2912" t="s">
        <v>13</v>
      </c>
      <c r="E2912" t="s">
        <v>250</v>
      </c>
      <c r="F2912">
        <v>942</v>
      </c>
      <c r="G2912">
        <v>0.8125</v>
      </c>
      <c r="H2912">
        <v>0.93402777777777779</v>
      </c>
      <c r="I2912">
        <v>45</v>
      </c>
      <c r="J2912">
        <v>45</v>
      </c>
      <c r="K2912">
        <v>0</v>
      </c>
      <c r="L2912">
        <v>100</v>
      </c>
      <c r="M2912" s="1" t="e">
        <f>VLOOKUP(Tabla18[[#This Row],[COD]],Circuitos[],2,0)</f>
        <v>#N/A</v>
      </c>
    </row>
    <row r="2913" spans="1:13">
      <c r="A2913" s="9" t="str">
        <f>Tabla18[[#This Row],[DIA]]&amp;"-"&amp;Tabla18[[#This Row],[NUM]]</f>
        <v>45938-2333</v>
      </c>
      <c r="B2913">
        <v>45938</v>
      </c>
      <c r="C2913" t="s">
        <v>185</v>
      </c>
      <c r="D2913" t="s">
        <v>147</v>
      </c>
      <c r="E2913" t="s">
        <v>181</v>
      </c>
      <c r="F2913">
        <v>2333</v>
      </c>
      <c r="G2913">
        <v>0.79513888888888884</v>
      </c>
      <c r="H2913">
        <v>0.85763888888888884</v>
      </c>
      <c r="I2913">
        <v>40</v>
      </c>
      <c r="J2913">
        <v>4</v>
      </c>
      <c r="K2913">
        <v>36</v>
      </c>
      <c r="L2913">
        <v>10</v>
      </c>
      <c r="M2913" s="1" t="e">
        <f>VLOOKUP(Tabla18[[#This Row],[COD]],Circuitos[],2,0)</f>
        <v>#N/A</v>
      </c>
    </row>
    <row r="2914" spans="1:13">
      <c r="A2914" s="9" t="str">
        <f>Tabla18[[#This Row],[DIA]]&amp;"-"&amp;Tabla18[[#This Row],[NUM]]</f>
        <v>45938-847</v>
      </c>
      <c r="B2914">
        <v>45938</v>
      </c>
      <c r="C2914" t="s">
        <v>103</v>
      </c>
      <c r="D2914" t="s">
        <v>495</v>
      </c>
      <c r="E2914" t="s">
        <v>482</v>
      </c>
      <c r="F2914">
        <v>847</v>
      </c>
      <c r="G2914">
        <v>0.34375</v>
      </c>
      <c r="H2914">
        <v>0.57291666666666663</v>
      </c>
      <c r="I2914">
        <v>20</v>
      </c>
      <c r="J2914">
        <v>0</v>
      </c>
      <c r="K2914">
        <v>20</v>
      </c>
      <c r="L2914">
        <v>0</v>
      </c>
      <c r="M2914" s="1" t="str">
        <f>VLOOKUP(Tabla18[[#This Row],[COD]],Circuitos[],2,0)</f>
        <v>Lo Mejor de Sudáfrica</v>
      </c>
    </row>
    <row r="2915" spans="1:13">
      <c r="A2915" s="9" t="str">
        <f>Tabla18[[#This Row],[DIA]]&amp;"-"&amp;Tabla18[[#This Row],[NUM]]</f>
        <v>45938-8055</v>
      </c>
      <c r="B2915">
        <v>45938</v>
      </c>
      <c r="C2915" t="s">
        <v>175</v>
      </c>
      <c r="D2915" t="s">
        <v>173</v>
      </c>
      <c r="E2915" t="s">
        <v>257</v>
      </c>
      <c r="F2915">
        <v>8055</v>
      </c>
      <c r="G2915">
        <v>0.5625</v>
      </c>
      <c r="H2915">
        <v>0.61458333333333337</v>
      </c>
      <c r="I2915">
        <v>20</v>
      </c>
      <c r="J2915">
        <v>0</v>
      </c>
      <c r="K2915">
        <v>20</v>
      </c>
      <c r="L2915">
        <v>0</v>
      </c>
      <c r="M2915" s="1" t="e">
        <f>VLOOKUP(Tabla18[[#This Row],[COD]],Circuitos[],2,0)</f>
        <v>#N/A</v>
      </c>
    </row>
    <row r="2916" spans="1:13">
      <c r="A2916" s="9" t="str">
        <f>Tabla18[[#This Row],[DIA]]&amp;"-"&amp;Tabla18[[#This Row],[NUM]]</f>
        <v>45938-726</v>
      </c>
      <c r="B2916">
        <v>45938</v>
      </c>
      <c r="C2916" t="s">
        <v>147</v>
      </c>
      <c r="D2916" t="s">
        <v>550</v>
      </c>
      <c r="E2916" t="s">
        <v>181</v>
      </c>
      <c r="F2916">
        <v>726</v>
      </c>
      <c r="G2916">
        <v>0.84722222222222221</v>
      </c>
      <c r="H2916">
        <v>0.25</v>
      </c>
      <c r="I2916">
        <v>15</v>
      </c>
      <c r="J2916">
        <v>0</v>
      </c>
      <c r="K2916">
        <v>15</v>
      </c>
      <c r="L2916">
        <v>0</v>
      </c>
      <c r="M2916" s="1" t="str">
        <f>VLOOKUP(Tabla18[[#This Row],[COD]],Circuitos[],2,0)</f>
        <v>Lo Mejor de Nepal</v>
      </c>
    </row>
    <row r="2917" spans="1:13">
      <c r="A2917" s="9" t="str">
        <f>Tabla18[[#This Row],[DIA]]&amp;"-"&amp;Tabla18[[#This Row],[NUM]]</f>
        <v>45938-808</v>
      </c>
      <c r="B2917">
        <v>45938</v>
      </c>
      <c r="C2917" t="s">
        <v>546</v>
      </c>
      <c r="D2917" t="s">
        <v>103</v>
      </c>
      <c r="E2917" t="s">
        <v>482</v>
      </c>
      <c r="F2917">
        <v>808</v>
      </c>
      <c r="G2917">
        <v>0.60416666666666663</v>
      </c>
      <c r="H2917">
        <v>0.86458333333333337</v>
      </c>
      <c r="I2917">
        <v>20</v>
      </c>
      <c r="J2917">
        <v>0</v>
      </c>
      <c r="K2917">
        <v>20</v>
      </c>
      <c r="L2917">
        <v>0</v>
      </c>
      <c r="M2917" s="1" t="e">
        <f>VLOOKUP(Tabla18[[#This Row],[COD]],Circuitos[],2,0)</f>
        <v>#N/A</v>
      </c>
    </row>
    <row r="2918" spans="1:13">
      <c r="A2918" s="9" t="str">
        <f>Tabla18[[#This Row],[DIA]]&amp;"-"&amp;Tabla18[[#This Row],[NUM]]</f>
        <v>45938-1858</v>
      </c>
      <c r="B2918">
        <v>45938</v>
      </c>
      <c r="C2918" t="s">
        <v>13</v>
      </c>
      <c r="D2918" t="s">
        <v>147</v>
      </c>
      <c r="E2918" t="s">
        <v>181</v>
      </c>
      <c r="F2918">
        <v>1858</v>
      </c>
      <c r="G2918">
        <v>0.49652777777777779</v>
      </c>
      <c r="H2918">
        <v>0.71527777777777779</v>
      </c>
      <c r="I2918">
        <v>15</v>
      </c>
      <c r="J2918">
        <v>0</v>
      </c>
      <c r="K2918">
        <v>15</v>
      </c>
      <c r="L2918">
        <v>0</v>
      </c>
      <c r="M2918" s="1" t="e">
        <f>VLOOKUP(Tabla18[[#This Row],[COD]],Circuitos[],2,0)</f>
        <v>#N/A</v>
      </c>
    </row>
    <row r="2919" spans="1:13">
      <c r="A2919" s="9" t="str">
        <f>Tabla18[[#This Row],[DIA]]&amp;"-"&amp;Tabla18[[#This Row],[NUM]]</f>
        <v>45938-710</v>
      </c>
      <c r="B2919">
        <v>45938</v>
      </c>
      <c r="C2919" t="s">
        <v>13</v>
      </c>
      <c r="D2919" t="s">
        <v>153</v>
      </c>
      <c r="E2919" t="s">
        <v>498</v>
      </c>
      <c r="F2919">
        <v>710</v>
      </c>
      <c r="G2919">
        <v>0.46180555555555558</v>
      </c>
      <c r="H2919">
        <v>0.24652777777777779</v>
      </c>
      <c r="I2919">
        <v>27</v>
      </c>
      <c r="J2919">
        <v>26</v>
      </c>
      <c r="K2919">
        <v>1</v>
      </c>
      <c r="L2919">
        <v>96.296296296296291</v>
      </c>
      <c r="M2919" s="1" t="e">
        <f>VLOOKUP(Tabla18[[#This Row],[COD]],Circuitos[],2,0)</f>
        <v>#N/A</v>
      </c>
    </row>
    <row r="2920" spans="1:13">
      <c r="A2920" s="9" t="str">
        <f>Tabla18[[#This Row],[DIA]]&amp;"-"&amp;Tabla18[[#This Row],[NUM]]</f>
        <v>45939-726</v>
      </c>
      <c r="B2920">
        <v>45939</v>
      </c>
      <c r="C2920" t="s">
        <v>103</v>
      </c>
      <c r="D2920" t="s">
        <v>13</v>
      </c>
      <c r="E2920" t="s">
        <v>482</v>
      </c>
      <c r="F2920">
        <v>726</v>
      </c>
      <c r="G2920">
        <v>3.472222222222222E-3</v>
      </c>
      <c r="H2920">
        <v>0.33680555555555558</v>
      </c>
      <c r="I2920">
        <v>20</v>
      </c>
      <c r="J2920">
        <v>0</v>
      </c>
      <c r="K2920">
        <v>20</v>
      </c>
      <c r="L2920">
        <v>0</v>
      </c>
      <c r="M2920" s="1" t="e">
        <f>VLOOKUP(Tabla18[[#This Row],[COD]],Circuitos[],2,0)</f>
        <v>#N/A</v>
      </c>
    </row>
    <row r="2921" spans="1:13">
      <c r="A2921" s="9" t="str">
        <f>Tabla18[[#This Row],[DIA]]&amp;"-"&amp;Tabla18[[#This Row],[NUM]]</f>
        <v>45939-104</v>
      </c>
      <c r="B2921">
        <v>45939</v>
      </c>
      <c r="C2921" t="s">
        <v>13</v>
      </c>
      <c r="D2921" t="s">
        <v>111</v>
      </c>
      <c r="E2921" t="s">
        <v>265</v>
      </c>
      <c r="F2921">
        <v>104</v>
      </c>
      <c r="G2921">
        <v>0.90625</v>
      </c>
      <c r="H2921">
        <v>0.27430555555555558</v>
      </c>
      <c r="I2921">
        <v>27</v>
      </c>
      <c r="J2921">
        <v>6</v>
      </c>
      <c r="K2921">
        <v>21</v>
      </c>
      <c r="L2921">
        <v>22.222222222222221</v>
      </c>
      <c r="M2921" s="1" t="e">
        <f>VLOOKUP(Tabla18[[#This Row],[COD]],Circuitos[],2,0)</f>
        <v>#N/A</v>
      </c>
    </row>
    <row r="2922" spans="1:13">
      <c r="A2922" s="9" t="str">
        <f>Tabla18[[#This Row],[DIA]]&amp;"-"&amp;Tabla18[[#This Row],[NUM]]</f>
        <v>45939-5129</v>
      </c>
      <c r="B2922">
        <v>45939</v>
      </c>
      <c r="C2922" t="s">
        <v>153</v>
      </c>
      <c r="D2922" t="s">
        <v>503</v>
      </c>
      <c r="E2922" t="s">
        <v>498</v>
      </c>
      <c r="F2922">
        <v>5129</v>
      </c>
      <c r="G2922">
        <v>0.37847222222222221</v>
      </c>
      <c r="H2922">
        <v>0.47222222222222221</v>
      </c>
      <c r="I2922">
        <v>27</v>
      </c>
      <c r="J2922">
        <v>26</v>
      </c>
      <c r="K2922">
        <v>1</v>
      </c>
      <c r="L2922">
        <v>96.296296296296291</v>
      </c>
      <c r="M2922" s="1" t="str">
        <f>VLOOKUP(Tabla18[[#This Row],[COD]],Circuitos[],2,0)</f>
        <v>Lo Mejor de China</v>
      </c>
    </row>
    <row r="2923" spans="1:13">
      <c r="A2923" s="9" t="str">
        <f>Tabla18[[#This Row],[DIA]]&amp;"-"&amp;Tabla18[[#This Row],[NUM]]</f>
        <v>45939-6742</v>
      </c>
      <c r="B2923">
        <v>45939</v>
      </c>
      <c r="C2923" t="s">
        <v>277</v>
      </c>
      <c r="D2923" t="s">
        <v>13</v>
      </c>
      <c r="E2923" t="s">
        <v>564</v>
      </c>
      <c r="F2923">
        <v>6742</v>
      </c>
      <c r="G2923">
        <v>0.4375</v>
      </c>
      <c r="H2923">
        <v>0.66319444444444442</v>
      </c>
      <c r="I2923">
        <v>40</v>
      </c>
      <c r="J2923">
        <v>0</v>
      </c>
      <c r="K2923">
        <v>40</v>
      </c>
      <c r="L2923">
        <v>0</v>
      </c>
      <c r="M2923" s="1" t="e">
        <f>VLOOKUP(Tabla18[[#This Row],[COD]],Circuitos[],2,0)</f>
        <v>#N/A</v>
      </c>
    </row>
    <row r="2924" spans="1:13">
      <c r="A2924" s="9" t="str">
        <f>Tabla18[[#This Row],[DIA]]&amp;"-"&amp;Tabla18[[#This Row],[NUM]]</f>
        <v>45940-1012</v>
      </c>
      <c r="B2924">
        <v>45940</v>
      </c>
      <c r="C2924" t="s">
        <v>562</v>
      </c>
      <c r="D2924" t="s">
        <v>173</v>
      </c>
      <c r="E2924" t="s">
        <v>174</v>
      </c>
      <c r="F2924">
        <v>1012</v>
      </c>
      <c r="G2924">
        <v>0.46875</v>
      </c>
      <c r="H2924">
        <v>0.54166666666666663</v>
      </c>
      <c r="I2924">
        <v>88</v>
      </c>
      <c r="J2924">
        <v>59</v>
      </c>
      <c r="K2924">
        <v>29</v>
      </c>
      <c r="L2924">
        <v>67.045454545454547</v>
      </c>
      <c r="M2924" s="1" t="e">
        <f>VLOOKUP(Tabla18[[#This Row],[COD]],Circuitos[],2,0)</f>
        <v>#N/A</v>
      </c>
    </row>
    <row r="2925" spans="1:13">
      <c r="A2925" s="9" t="str">
        <f>Tabla18[[#This Row],[DIA]]&amp;"-"&amp;Tabla18[[#This Row],[NUM]]</f>
        <v>45940-2333</v>
      </c>
      <c r="B2925">
        <v>45940</v>
      </c>
      <c r="C2925" t="s">
        <v>185</v>
      </c>
      <c r="D2925" t="s">
        <v>147</v>
      </c>
      <c r="E2925" t="s">
        <v>181</v>
      </c>
      <c r="F2925">
        <v>2333</v>
      </c>
      <c r="G2925">
        <v>0.79513888888888884</v>
      </c>
      <c r="H2925">
        <v>0.85763888888888884</v>
      </c>
      <c r="I2925">
        <v>40</v>
      </c>
      <c r="J2925">
        <v>0</v>
      </c>
      <c r="K2925">
        <v>40</v>
      </c>
      <c r="L2925">
        <v>0</v>
      </c>
      <c r="M2925" s="1" t="e">
        <f>VLOOKUP(Tabla18[[#This Row],[COD]],Circuitos[],2,0)</f>
        <v>#N/A</v>
      </c>
    </row>
    <row r="2926" spans="1:13">
      <c r="A2926" s="9" t="str">
        <f>Tabla18[[#This Row],[DIA]]&amp;"-"&amp;Tabla18[[#This Row],[NUM]]</f>
        <v>45940-920</v>
      </c>
      <c r="B2926">
        <v>45940</v>
      </c>
      <c r="C2926" t="s">
        <v>185</v>
      </c>
      <c r="D2926" t="s">
        <v>13</v>
      </c>
      <c r="E2926" t="s">
        <v>186</v>
      </c>
      <c r="F2926">
        <v>920</v>
      </c>
      <c r="G2926">
        <v>0.63888888888888884</v>
      </c>
      <c r="H2926">
        <v>0.78125</v>
      </c>
      <c r="I2926">
        <v>30</v>
      </c>
      <c r="J2926">
        <v>0</v>
      </c>
      <c r="K2926">
        <v>30</v>
      </c>
      <c r="L2926">
        <v>0</v>
      </c>
      <c r="M2926" s="1" t="e">
        <f>VLOOKUP(Tabla18[[#This Row],[COD]],Circuitos[],2,0)</f>
        <v>#N/A</v>
      </c>
    </row>
    <row r="2927" spans="1:13">
      <c r="A2927" s="9" t="str">
        <f>Tabla18[[#This Row],[DIA]]&amp;"-"&amp;Tabla18[[#This Row],[NUM]]</f>
        <v>45940-1011</v>
      </c>
      <c r="B2927">
        <v>45940</v>
      </c>
      <c r="C2927" t="s">
        <v>175</v>
      </c>
      <c r="D2927" t="s">
        <v>562</v>
      </c>
      <c r="E2927" t="s">
        <v>174</v>
      </c>
      <c r="F2927">
        <v>1011</v>
      </c>
      <c r="G2927">
        <v>0.33333333333333331</v>
      </c>
      <c r="H2927">
        <v>0.36458333333333331</v>
      </c>
      <c r="I2927">
        <v>88</v>
      </c>
      <c r="J2927">
        <v>59</v>
      </c>
      <c r="K2927">
        <v>29</v>
      </c>
      <c r="L2927">
        <v>67.045454545454547</v>
      </c>
      <c r="M2927" s="1" t="e">
        <f>VLOOKUP(Tabla18[[#This Row],[COD]],Circuitos[],2,0)</f>
        <v>#N/A</v>
      </c>
    </row>
    <row r="2928" spans="1:13">
      <c r="A2928" s="9" t="str">
        <f>Tabla18[[#This Row],[DIA]]&amp;"-"&amp;Tabla18[[#This Row],[NUM]]</f>
        <v>45940-8059</v>
      </c>
      <c r="B2928">
        <v>45940</v>
      </c>
      <c r="C2928" t="s">
        <v>175</v>
      </c>
      <c r="D2928" t="s">
        <v>173</v>
      </c>
      <c r="E2928" t="s">
        <v>257</v>
      </c>
      <c r="F2928">
        <v>8059</v>
      </c>
      <c r="G2928">
        <v>0.60416666666666663</v>
      </c>
      <c r="H2928">
        <v>0.65625</v>
      </c>
      <c r="I2928">
        <v>10</v>
      </c>
      <c r="J2928">
        <v>0</v>
      </c>
      <c r="K2928">
        <v>10</v>
      </c>
      <c r="L2928">
        <v>0</v>
      </c>
      <c r="M2928" s="1" t="e">
        <f>VLOOKUP(Tabla18[[#This Row],[COD]],Circuitos[],2,0)</f>
        <v>#N/A</v>
      </c>
    </row>
    <row r="2929" spans="1:13">
      <c r="A2929" s="9" t="str">
        <f>Tabla18[[#This Row],[DIA]]&amp;"-"&amp;Tabla18[[#This Row],[NUM]]</f>
        <v>45940-5033</v>
      </c>
      <c r="B2929">
        <v>45940</v>
      </c>
      <c r="C2929" t="s">
        <v>175</v>
      </c>
      <c r="D2929" t="s">
        <v>173</v>
      </c>
      <c r="E2929" t="s">
        <v>174</v>
      </c>
      <c r="F2929">
        <v>5033</v>
      </c>
      <c r="G2929">
        <v>0.83333333333333337</v>
      </c>
      <c r="H2929">
        <v>0.89583333333333337</v>
      </c>
      <c r="I2929">
        <v>20</v>
      </c>
      <c r="J2929">
        <v>0</v>
      </c>
      <c r="K2929">
        <v>20</v>
      </c>
      <c r="L2929">
        <v>0</v>
      </c>
      <c r="M2929" s="1" t="e">
        <f>VLOOKUP(Tabla18[[#This Row],[COD]],Circuitos[],2,0)</f>
        <v>#N/A</v>
      </c>
    </row>
    <row r="2930" spans="1:13">
      <c r="A2930" s="9" t="str">
        <f>Tabla18[[#This Row],[DIA]]&amp;"-"&amp;Tabla18[[#This Row],[NUM]]</f>
        <v>45940-5003</v>
      </c>
      <c r="B2930">
        <v>45940</v>
      </c>
      <c r="C2930" t="s">
        <v>175</v>
      </c>
      <c r="D2930" t="s">
        <v>173</v>
      </c>
      <c r="E2930" t="s">
        <v>174</v>
      </c>
      <c r="F2930">
        <v>5003</v>
      </c>
      <c r="G2930">
        <v>0.83333333333333337</v>
      </c>
      <c r="H2930">
        <v>0.89583333333333337</v>
      </c>
      <c r="I2930">
        <v>10</v>
      </c>
      <c r="J2930">
        <v>0</v>
      </c>
      <c r="K2930">
        <v>10</v>
      </c>
      <c r="L2930">
        <v>0</v>
      </c>
      <c r="M2930" s="1" t="e">
        <f>VLOOKUP(Tabla18[[#This Row],[COD]],Circuitos[],2,0)</f>
        <v>#N/A</v>
      </c>
    </row>
    <row r="2931" spans="1:13">
      <c r="A2931" s="9" t="str">
        <f>Tabla18[[#This Row],[DIA]]&amp;"-"&amp;Tabla18[[#This Row],[NUM]]</f>
        <v>45940-390</v>
      </c>
      <c r="B2931">
        <v>45940</v>
      </c>
      <c r="C2931" t="s">
        <v>111</v>
      </c>
      <c r="D2931" t="s">
        <v>560</v>
      </c>
      <c r="E2931" t="s">
        <v>265</v>
      </c>
      <c r="F2931">
        <v>390</v>
      </c>
      <c r="G2931">
        <v>0.38541666666666669</v>
      </c>
      <c r="H2931">
        <v>0.64236111111111116</v>
      </c>
      <c r="I2931">
        <v>27</v>
      </c>
      <c r="J2931">
        <v>6</v>
      </c>
      <c r="K2931">
        <v>21</v>
      </c>
      <c r="L2931">
        <v>22.222222222222221</v>
      </c>
      <c r="M2931" s="1" t="str">
        <f>VLOOKUP(Tabla18[[#This Row],[COD]],Circuitos[],2,0)</f>
        <v>Lo Mejor de Sri Lanka</v>
      </c>
    </row>
    <row r="2932" spans="1:13">
      <c r="A2932" s="9" t="str">
        <f>Tabla18[[#This Row],[DIA]]&amp;"-"&amp;Tabla18[[#This Row],[NUM]]</f>
        <v>45940-328</v>
      </c>
      <c r="B2932">
        <v>45940</v>
      </c>
      <c r="C2932" t="s">
        <v>111</v>
      </c>
      <c r="D2932" t="s">
        <v>264</v>
      </c>
      <c r="E2932" t="s">
        <v>265</v>
      </c>
      <c r="F2932">
        <v>328</v>
      </c>
      <c r="G2932">
        <v>0.87847222222222221</v>
      </c>
      <c r="H2932">
        <v>9.0277777777777776E-2</v>
      </c>
      <c r="I2932">
        <v>27</v>
      </c>
      <c r="J2932">
        <v>0</v>
      </c>
      <c r="K2932">
        <v>27</v>
      </c>
      <c r="L2932">
        <v>0</v>
      </c>
      <c r="M2932" s="1" t="str">
        <f>VLOOKUP(Tabla18[[#This Row],[COD]],Circuitos[],2,0)</f>
        <v>Lo Mejor de la India del Norte y Benarés</v>
      </c>
    </row>
    <row r="2933" spans="1:13">
      <c r="A2933" s="9" t="str">
        <f>Tabla18[[#This Row],[DIA]]&amp;"-"&amp;Tabla18[[#This Row],[NUM]]</f>
        <v>45940-888</v>
      </c>
      <c r="B2933">
        <v>45940</v>
      </c>
      <c r="C2933" t="s">
        <v>111</v>
      </c>
      <c r="D2933" t="s">
        <v>503</v>
      </c>
      <c r="E2933" t="s">
        <v>265</v>
      </c>
      <c r="F2933">
        <v>888</v>
      </c>
      <c r="G2933">
        <v>0.88541666666666663</v>
      </c>
      <c r="H2933">
        <v>0.36805555555555558</v>
      </c>
      <c r="I2933">
        <v>27</v>
      </c>
      <c r="J2933">
        <v>27</v>
      </c>
      <c r="K2933">
        <v>0</v>
      </c>
      <c r="L2933">
        <v>100</v>
      </c>
      <c r="M2933" s="1" t="str">
        <f>VLOOKUP(Tabla18[[#This Row],[COD]],Circuitos[],2,0)</f>
        <v>Lo Mejor de China</v>
      </c>
    </row>
    <row r="2934" spans="1:13">
      <c r="A2934" s="9" t="str">
        <f>Tabla18[[#This Row],[DIA]]&amp;"-"&amp;Tabla18[[#This Row],[NUM]]</f>
        <v>45940-1137</v>
      </c>
      <c r="B2934">
        <v>45940</v>
      </c>
      <c r="C2934" t="s">
        <v>36</v>
      </c>
      <c r="D2934" t="s">
        <v>192</v>
      </c>
      <c r="E2934" t="s">
        <v>193</v>
      </c>
      <c r="F2934">
        <v>1137</v>
      </c>
      <c r="G2934">
        <v>0.33333333333333331</v>
      </c>
      <c r="H2934">
        <v>0.4236111111111111</v>
      </c>
      <c r="I2934">
        <v>12</v>
      </c>
      <c r="J2934">
        <v>2</v>
      </c>
      <c r="K2934">
        <v>10</v>
      </c>
      <c r="L2934">
        <v>16.666666666666668</v>
      </c>
      <c r="M2934" s="1" t="e">
        <f>VLOOKUP(Tabla18[[#This Row],[COD]],Circuitos[],2,0)</f>
        <v>#N/A</v>
      </c>
    </row>
    <row r="2935" spans="1:13">
      <c r="A2935" s="9" t="str">
        <f>Tabla18[[#This Row],[DIA]]&amp;"-"&amp;Tabla18[[#This Row],[NUM]]</f>
        <v>45940-1142</v>
      </c>
      <c r="B2935">
        <v>45940</v>
      </c>
      <c r="C2935" t="s">
        <v>192</v>
      </c>
      <c r="D2935" t="s">
        <v>37</v>
      </c>
      <c r="E2935" t="s">
        <v>193</v>
      </c>
      <c r="F2935">
        <v>1142</v>
      </c>
      <c r="G2935">
        <v>0.46527777777777779</v>
      </c>
      <c r="H2935">
        <v>0.55555555555555558</v>
      </c>
      <c r="I2935">
        <v>12</v>
      </c>
      <c r="J2935">
        <v>0</v>
      </c>
      <c r="K2935">
        <v>12</v>
      </c>
      <c r="L2935">
        <v>0</v>
      </c>
      <c r="M2935" s="1" t="e">
        <f>VLOOKUP(Tabla18[[#This Row],[COD]],Circuitos[],2,0)</f>
        <v>#N/A</v>
      </c>
    </row>
    <row r="2936" spans="1:13">
      <c r="A2936" s="9" t="str">
        <f>Tabla18[[#This Row],[DIA]]&amp;"-"&amp;Tabla18[[#This Row],[NUM]]</f>
        <v>45940-766</v>
      </c>
      <c r="B2936">
        <v>45940</v>
      </c>
      <c r="C2936" t="s">
        <v>192</v>
      </c>
      <c r="D2936" t="s">
        <v>13</v>
      </c>
      <c r="E2936" t="s">
        <v>250</v>
      </c>
      <c r="F2936">
        <v>766</v>
      </c>
      <c r="G2936">
        <v>0.82638888888888884</v>
      </c>
      <c r="H2936">
        <v>0.94444444444444442</v>
      </c>
      <c r="I2936">
        <v>50</v>
      </c>
      <c r="J2936">
        <v>0</v>
      </c>
      <c r="K2936">
        <v>50</v>
      </c>
      <c r="L2936">
        <v>0</v>
      </c>
      <c r="M2936" s="1" t="e">
        <f>VLOOKUP(Tabla18[[#This Row],[COD]],Circuitos[],2,0)</f>
        <v>#N/A</v>
      </c>
    </row>
    <row r="2937" spans="1:13">
      <c r="A2937" s="9" t="str">
        <f>Tabla18[[#This Row],[DIA]]&amp;"-"&amp;Tabla18[[#This Row],[NUM]]</f>
        <v>45940-1684</v>
      </c>
      <c r="B2937">
        <v>45940</v>
      </c>
      <c r="C2937" t="s">
        <v>147</v>
      </c>
      <c r="D2937" t="s">
        <v>13</v>
      </c>
      <c r="E2937" t="s">
        <v>475</v>
      </c>
      <c r="F2937">
        <v>1684</v>
      </c>
      <c r="G2937">
        <v>0.65625</v>
      </c>
      <c r="H2937">
        <v>0.79166666666666663</v>
      </c>
      <c r="I2937">
        <v>30</v>
      </c>
      <c r="J2937">
        <v>0</v>
      </c>
      <c r="K2937">
        <v>30</v>
      </c>
      <c r="L2937">
        <v>0</v>
      </c>
      <c r="M2937" s="1" t="e">
        <f>VLOOKUP(Tabla18[[#This Row],[COD]],Circuitos[],2,0)</f>
        <v>#N/A</v>
      </c>
    </row>
    <row r="2938" spans="1:13">
      <c r="A2938" s="9" t="str">
        <f>Tabla18[[#This Row],[DIA]]&amp;"-"&amp;Tabla18[[#This Row],[NUM]]</f>
        <v>45940-921</v>
      </c>
      <c r="B2938">
        <v>45940</v>
      </c>
      <c r="C2938" t="s">
        <v>13</v>
      </c>
      <c r="D2938" t="s">
        <v>185</v>
      </c>
      <c r="E2938" t="s">
        <v>186</v>
      </c>
      <c r="F2938">
        <v>921</v>
      </c>
      <c r="G2938">
        <v>0.81597222222222221</v>
      </c>
      <c r="H2938">
        <v>2.0833333333333332E-2</v>
      </c>
      <c r="I2938">
        <v>60</v>
      </c>
      <c r="J2938">
        <v>56</v>
      </c>
      <c r="K2938">
        <v>4</v>
      </c>
      <c r="L2938">
        <v>93.333333333333329</v>
      </c>
      <c r="M2938" s="1" t="e">
        <f>VLOOKUP(Tabla18[[#This Row],[COD]],Circuitos[],2,0)</f>
        <v>#N/A</v>
      </c>
    </row>
    <row r="2939" spans="1:13">
      <c r="A2939" s="9" t="str">
        <f>Tabla18[[#This Row],[DIA]]&amp;"-"&amp;Tabla18[[#This Row],[NUM]]</f>
        <v>45940-102</v>
      </c>
      <c r="B2939">
        <v>45940</v>
      </c>
      <c r="C2939" t="s">
        <v>13</v>
      </c>
      <c r="D2939" t="s">
        <v>111</v>
      </c>
      <c r="E2939" t="s">
        <v>265</v>
      </c>
      <c r="F2939">
        <v>102</v>
      </c>
      <c r="G2939">
        <v>0.44097222222222221</v>
      </c>
      <c r="H2939">
        <v>0.80902777777777779</v>
      </c>
      <c r="I2939">
        <v>54</v>
      </c>
      <c r="J2939">
        <v>27</v>
      </c>
      <c r="K2939">
        <v>27</v>
      </c>
      <c r="L2939">
        <v>50</v>
      </c>
      <c r="M2939" s="1" t="e">
        <f>VLOOKUP(Tabla18[[#This Row],[COD]],Circuitos[],2,0)</f>
        <v>#N/A</v>
      </c>
    </row>
    <row r="2940" spans="1:13">
      <c r="A2940" s="9" t="str">
        <f>Tabla18[[#This Row],[DIA]]&amp;"-"&amp;Tabla18[[#This Row],[NUM]]</f>
        <v>45940-765</v>
      </c>
      <c r="B2940">
        <v>45940</v>
      </c>
      <c r="C2940" t="s">
        <v>13</v>
      </c>
      <c r="D2940" t="s">
        <v>192</v>
      </c>
      <c r="E2940" t="s">
        <v>250</v>
      </c>
      <c r="F2940">
        <v>765</v>
      </c>
      <c r="G2940">
        <v>0.67708333333333337</v>
      </c>
      <c r="H2940">
        <v>0.79513888888888884</v>
      </c>
      <c r="I2940">
        <v>40</v>
      </c>
      <c r="J2940">
        <v>0</v>
      </c>
      <c r="K2940">
        <v>40</v>
      </c>
      <c r="L2940">
        <v>0</v>
      </c>
      <c r="M2940" s="1" t="e">
        <f>VLOOKUP(Tabla18[[#This Row],[COD]],Circuitos[],2,0)</f>
        <v>#N/A</v>
      </c>
    </row>
    <row r="2941" spans="1:13">
      <c r="A2941" s="9" t="str">
        <f>Tabla18[[#This Row],[DIA]]&amp;"-"&amp;Tabla18[[#This Row],[NUM]]</f>
        <v>45940-9197</v>
      </c>
      <c r="B2941">
        <v>45940</v>
      </c>
      <c r="C2941" t="s">
        <v>415</v>
      </c>
      <c r="D2941" t="s">
        <v>185</v>
      </c>
      <c r="E2941" t="s">
        <v>186</v>
      </c>
      <c r="F2941">
        <v>9197</v>
      </c>
      <c r="G2941">
        <v>0.34375</v>
      </c>
      <c r="H2941">
        <v>0.43402777777777779</v>
      </c>
      <c r="I2941">
        <v>30</v>
      </c>
      <c r="J2941">
        <v>0</v>
      </c>
      <c r="K2941">
        <v>30</v>
      </c>
      <c r="L2941">
        <v>0</v>
      </c>
      <c r="M2941" s="1" t="e">
        <f>VLOOKUP(Tabla18[[#This Row],[COD]],Circuitos[],2,0)</f>
        <v>#N/A</v>
      </c>
    </row>
    <row r="2942" spans="1:13">
      <c r="A2942" s="9" t="str">
        <f>Tabla18[[#This Row],[DIA]]&amp;"-"&amp;Tabla18[[#This Row],[NUM]]</f>
        <v>45941-75</v>
      </c>
      <c r="B2942">
        <v>45941</v>
      </c>
      <c r="C2942" t="s">
        <v>36</v>
      </c>
      <c r="D2942" t="s">
        <v>252</v>
      </c>
      <c r="E2942" t="s">
        <v>272</v>
      </c>
      <c r="F2942">
        <v>75</v>
      </c>
      <c r="G2942">
        <v>0.2638888888888889</v>
      </c>
      <c r="H2942">
        <v>0.33680555555555558</v>
      </c>
      <c r="I2942">
        <v>15</v>
      </c>
      <c r="J2942">
        <v>0</v>
      </c>
      <c r="K2942">
        <v>15</v>
      </c>
      <c r="L2942">
        <v>0</v>
      </c>
      <c r="M2942" s="1" t="e">
        <f>VLOOKUP(Tabla18[[#This Row],[COD]],Circuitos[],2,0)</f>
        <v>#N/A</v>
      </c>
    </row>
    <row r="2943" spans="1:13">
      <c r="A2943" s="9" t="str">
        <f>Tabla18[[#This Row],[DIA]]&amp;"-"&amp;Tabla18[[#This Row],[NUM]]</f>
        <v>45941-6001</v>
      </c>
      <c r="B2943">
        <v>45941</v>
      </c>
      <c r="C2943" t="s">
        <v>173</v>
      </c>
      <c r="D2943" t="s">
        <v>13</v>
      </c>
      <c r="E2943" t="s">
        <v>174</v>
      </c>
      <c r="F2943">
        <v>6001</v>
      </c>
      <c r="G2943">
        <v>0.37847222222222221</v>
      </c>
      <c r="H2943">
        <v>0.55902777777777779</v>
      </c>
      <c r="I2943">
        <v>20</v>
      </c>
      <c r="J2943">
        <v>0</v>
      </c>
      <c r="K2943">
        <v>20</v>
      </c>
      <c r="L2943">
        <v>0</v>
      </c>
      <c r="M2943" s="1" t="e">
        <f>VLOOKUP(Tabla18[[#This Row],[COD]],Circuitos[],2,0)</f>
        <v>#N/A</v>
      </c>
    </row>
    <row r="2944" spans="1:13">
      <c r="A2944" s="9" t="str">
        <f>Tabla18[[#This Row],[DIA]]&amp;"-"&amp;Tabla18[[#This Row],[NUM]]</f>
        <v>45941-1731</v>
      </c>
      <c r="B2944">
        <v>45941</v>
      </c>
      <c r="C2944" t="s">
        <v>252</v>
      </c>
      <c r="D2944" t="s">
        <v>232</v>
      </c>
      <c r="E2944" t="s">
        <v>272</v>
      </c>
      <c r="F2944">
        <v>1731</v>
      </c>
      <c r="G2944">
        <v>0.40277777777777779</v>
      </c>
      <c r="H2944">
        <v>0.4548611111111111</v>
      </c>
      <c r="I2944">
        <v>45</v>
      </c>
      <c r="J2944">
        <v>6</v>
      </c>
      <c r="K2944">
        <v>39</v>
      </c>
      <c r="L2944">
        <v>13.333333333333334</v>
      </c>
      <c r="M2944" s="1" t="e">
        <f>VLOOKUP(Tabla18[[#This Row],[COD]],Circuitos[],2,0)</f>
        <v>#N/A</v>
      </c>
    </row>
    <row r="2945" spans="1:13">
      <c r="A2945" s="9" t="str">
        <f>Tabla18[[#This Row],[DIA]]&amp;"-"&amp;Tabla18[[#This Row],[NUM]]</f>
        <v>45941-766</v>
      </c>
      <c r="B2945">
        <v>45941</v>
      </c>
      <c r="C2945" t="s">
        <v>192</v>
      </c>
      <c r="D2945" t="s">
        <v>13</v>
      </c>
      <c r="E2945" t="s">
        <v>250</v>
      </c>
      <c r="F2945">
        <v>766</v>
      </c>
      <c r="G2945">
        <v>0.82291666666666663</v>
      </c>
      <c r="H2945">
        <v>0.94097222222222221</v>
      </c>
      <c r="I2945">
        <v>45</v>
      </c>
      <c r="J2945">
        <v>0</v>
      </c>
      <c r="K2945">
        <v>45</v>
      </c>
      <c r="L2945">
        <v>0</v>
      </c>
      <c r="M2945" s="1" t="e">
        <f>VLOOKUP(Tabla18[[#This Row],[COD]],Circuitos[],2,0)</f>
        <v>#N/A</v>
      </c>
    </row>
    <row r="2946" spans="1:13">
      <c r="A2946" s="9" t="str">
        <f>Tabla18[[#This Row],[DIA]]&amp;"-"&amp;Tabla18[[#This Row],[NUM]]</f>
        <v>45941-1355</v>
      </c>
      <c r="B2946">
        <v>45941</v>
      </c>
      <c r="C2946" t="s">
        <v>13</v>
      </c>
      <c r="D2946" t="s">
        <v>392</v>
      </c>
      <c r="E2946" t="s">
        <v>250</v>
      </c>
      <c r="F2946">
        <v>1355</v>
      </c>
      <c r="G2946">
        <v>0.46875</v>
      </c>
      <c r="H2946">
        <v>0.50694444444444442</v>
      </c>
      <c r="I2946">
        <v>30</v>
      </c>
      <c r="J2946">
        <v>0</v>
      </c>
      <c r="K2946">
        <v>30</v>
      </c>
      <c r="L2946">
        <v>0</v>
      </c>
      <c r="M2946" s="1" t="e">
        <f>VLOOKUP(Tabla18[[#This Row],[COD]],Circuitos[],2,0)</f>
        <v>#N/A</v>
      </c>
    </row>
    <row r="2947" spans="1:13">
      <c r="A2947" s="9" t="str">
        <f>Tabla18[[#This Row],[DIA]]&amp;"-"&amp;Tabla18[[#This Row],[NUM]]</f>
        <v>45941-150</v>
      </c>
      <c r="B2947">
        <v>45941</v>
      </c>
      <c r="C2947" t="s">
        <v>13</v>
      </c>
      <c r="D2947" t="s">
        <v>139</v>
      </c>
      <c r="E2947" t="s">
        <v>400</v>
      </c>
      <c r="F2947">
        <v>150</v>
      </c>
      <c r="G2947">
        <v>0.68055555555555558</v>
      </c>
      <c r="H2947">
        <v>3.472222222222222E-3</v>
      </c>
      <c r="I2947">
        <v>19</v>
      </c>
      <c r="J2947">
        <v>8</v>
      </c>
      <c r="K2947">
        <v>11</v>
      </c>
      <c r="L2947">
        <v>42.10526315789474</v>
      </c>
      <c r="M2947" s="1" t="e">
        <f>VLOOKUP(Tabla18[[#This Row],[COD]],Circuitos[],2,0)</f>
        <v>#N/A</v>
      </c>
    </row>
    <row r="2948" spans="1:13">
      <c r="A2948" s="9" t="str">
        <f>Tabla18[[#This Row],[DIA]]&amp;"-"&amp;Tabla18[[#This Row],[NUM]]</f>
        <v>45941-59</v>
      </c>
      <c r="B2948">
        <v>45941</v>
      </c>
      <c r="C2948" t="s">
        <v>13</v>
      </c>
      <c r="D2948" t="s">
        <v>252</v>
      </c>
      <c r="E2948" t="s">
        <v>272</v>
      </c>
      <c r="F2948">
        <v>59</v>
      </c>
      <c r="G2948">
        <v>0.24305555555555555</v>
      </c>
      <c r="H2948">
        <v>0.34375</v>
      </c>
      <c r="I2948">
        <v>30</v>
      </c>
      <c r="J2948">
        <v>6</v>
      </c>
      <c r="K2948">
        <v>24</v>
      </c>
      <c r="L2948">
        <v>20</v>
      </c>
      <c r="M2948" s="1" t="e">
        <f>VLOOKUP(Tabla18[[#This Row],[COD]],Circuitos[],2,0)</f>
        <v>#N/A</v>
      </c>
    </row>
    <row r="2949" spans="1:13">
      <c r="A2949" s="9" t="str">
        <f>Tabla18[[#This Row],[DIA]]&amp;"-"&amp;Tabla18[[#This Row],[NUM]]</f>
        <v>45941-1325</v>
      </c>
      <c r="B2949">
        <v>45941</v>
      </c>
      <c r="C2949" t="s">
        <v>13</v>
      </c>
      <c r="D2949" t="s">
        <v>192</v>
      </c>
      <c r="E2949" t="s">
        <v>250</v>
      </c>
      <c r="F2949">
        <v>1325</v>
      </c>
      <c r="G2949">
        <v>0.3611111111111111</v>
      </c>
      <c r="H2949">
        <v>0.47569444444444442</v>
      </c>
      <c r="I2949">
        <v>45</v>
      </c>
      <c r="J2949">
        <v>0</v>
      </c>
      <c r="K2949">
        <v>45</v>
      </c>
      <c r="L2949">
        <v>0</v>
      </c>
      <c r="M2949" s="1" t="e">
        <f>VLOOKUP(Tabla18[[#This Row],[COD]],Circuitos[],2,0)</f>
        <v>#N/A</v>
      </c>
    </row>
    <row r="2950" spans="1:13">
      <c r="A2950" s="9" t="str">
        <f>Tabla18[[#This Row],[DIA]]&amp;"-"&amp;Tabla18[[#This Row],[NUM]]</f>
        <v>45941-6002</v>
      </c>
      <c r="B2950">
        <v>45941</v>
      </c>
      <c r="C2950" t="s">
        <v>13</v>
      </c>
      <c r="D2950" t="s">
        <v>183</v>
      </c>
      <c r="E2950" t="s">
        <v>174</v>
      </c>
      <c r="F2950">
        <v>6002</v>
      </c>
      <c r="G2950">
        <v>0.60069444444444442</v>
      </c>
      <c r="H2950">
        <v>0.85069444444444442</v>
      </c>
      <c r="I2950">
        <v>20</v>
      </c>
      <c r="J2950">
        <v>0</v>
      </c>
      <c r="K2950">
        <v>20</v>
      </c>
      <c r="L2950">
        <v>0</v>
      </c>
      <c r="M2950" s="1" t="str">
        <f>VLOOKUP(Tabla18[[#This Row],[COD]],Circuitos[],2,0)</f>
        <v>Programas de Egipto</v>
      </c>
    </row>
    <row r="2951" spans="1:13">
      <c r="A2951" s="9" t="str">
        <f>Tabla18[[#This Row],[DIA]]&amp;"-"&amp;Tabla18[[#This Row],[NUM]]</f>
        <v>45941-857</v>
      </c>
      <c r="B2951">
        <v>45941</v>
      </c>
      <c r="C2951" t="s">
        <v>13</v>
      </c>
      <c r="D2951" t="s">
        <v>530</v>
      </c>
      <c r="E2951" t="s">
        <v>531</v>
      </c>
      <c r="F2951">
        <v>857</v>
      </c>
      <c r="G2951">
        <v>0.63888888888888884</v>
      </c>
      <c r="H2951">
        <v>0.75694444444444442</v>
      </c>
      <c r="I2951">
        <v>31</v>
      </c>
      <c r="J2951">
        <v>0</v>
      </c>
      <c r="K2951">
        <v>31</v>
      </c>
      <c r="L2951">
        <v>0</v>
      </c>
      <c r="M2951" s="1" t="e">
        <f>VLOOKUP(Tabla18[[#This Row],[COD]],Circuitos[],2,0)</f>
        <v>#N/A</v>
      </c>
    </row>
    <row r="2952" spans="1:13">
      <c r="A2952" s="9" t="str">
        <f>Tabla18[[#This Row],[DIA]]&amp;"-"&amp;Tabla18[[#This Row],[NUM]]</f>
        <v>45941-1852</v>
      </c>
      <c r="B2952">
        <v>45941</v>
      </c>
      <c r="C2952" t="s">
        <v>241</v>
      </c>
      <c r="D2952" t="s">
        <v>13</v>
      </c>
      <c r="E2952" t="s">
        <v>250</v>
      </c>
      <c r="F2952">
        <v>1852</v>
      </c>
      <c r="G2952">
        <v>0.54861111111111116</v>
      </c>
      <c r="H2952">
        <v>0.67361111111111116</v>
      </c>
      <c r="I2952">
        <v>30</v>
      </c>
      <c r="J2952">
        <v>9</v>
      </c>
      <c r="K2952">
        <v>21</v>
      </c>
      <c r="L2952">
        <v>30</v>
      </c>
      <c r="M2952" s="1" t="e">
        <f>VLOOKUP(Tabla18[[#This Row],[COD]],Circuitos[],2,0)</f>
        <v>#N/A</v>
      </c>
    </row>
    <row r="2953" spans="1:13">
      <c r="A2953" s="9" t="str">
        <f>Tabla18[[#This Row],[DIA]]&amp;"-"&amp;Tabla18[[#This Row],[NUM]]</f>
        <v>45941-858</v>
      </c>
      <c r="B2953">
        <v>45941</v>
      </c>
      <c r="C2953" t="s">
        <v>530</v>
      </c>
      <c r="D2953" t="s">
        <v>13</v>
      </c>
      <c r="E2953" t="s">
        <v>531</v>
      </c>
      <c r="F2953">
        <v>858</v>
      </c>
      <c r="G2953">
        <v>0.86805555555555558</v>
      </c>
      <c r="H2953">
        <v>0.625</v>
      </c>
      <c r="I2953">
        <v>31</v>
      </c>
      <c r="J2953">
        <v>0</v>
      </c>
      <c r="K2953">
        <v>31</v>
      </c>
      <c r="L2953">
        <v>0</v>
      </c>
      <c r="M2953" s="1" t="e">
        <f>VLOOKUP(Tabla18[[#This Row],[COD]],Circuitos[],2,0)</f>
        <v>#N/A</v>
      </c>
    </row>
    <row r="2954" spans="1:13">
      <c r="A2954" s="9" t="str">
        <f>Tabla18[[#This Row],[DIA]]&amp;"-"&amp;Tabla18[[#This Row],[NUM]]</f>
        <v>45942-1304</v>
      </c>
      <c r="B2954">
        <v>45942</v>
      </c>
      <c r="C2954" t="s">
        <v>33</v>
      </c>
      <c r="D2954" t="s">
        <v>147</v>
      </c>
      <c r="E2954" t="s">
        <v>181</v>
      </c>
      <c r="F2954">
        <v>1304</v>
      </c>
      <c r="G2954">
        <v>0.5</v>
      </c>
      <c r="H2954">
        <v>0.72569444444444442</v>
      </c>
      <c r="I2954">
        <v>12</v>
      </c>
      <c r="J2954">
        <v>0</v>
      </c>
      <c r="K2954">
        <v>12</v>
      </c>
      <c r="L2954">
        <v>0</v>
      </c>
      <c r="M2954" s="1" t="e">
        <f>VLOOKUP(Tabla18[[#This Row],[COD]],Circuitos[],2,0)</f>
        <v>#N/A</v>
      </c>
    </row>
    <row r="2955" spans="1:13">
      <c r="A2955" s="9" t="str">
        <f>Tabla18[[#This Row],[DIA]]&amp;"-"&amp;Tabla18[[#This Row],[NUM]]</f>
        <v>45942-107</v>
      </c>
      <c r="B2955">
        <v>45942</v>
      </c>
      <c r="C2955" t="s">
        <v>354</v>
      </c>
      <c r="D2955" t="s">
        <v>36</v>
      </c>
      <c r="E2955" t="s">
        <v>355</v>
      </c>
      <c r="F2955">
        <v>107</v>
      </c>
      <c r="G2955">
        <v>0.48958333333333331</v>
      </c>
      <c r="H2955">
        <v>0.64930555555555558</v>
      </c>
      <c r="I2955">
        <v>12</v>
      </c>
      <c r="J2955">
        <v>0</v>
      </c>
      <c r="K2955">
        <v>12</v>
      </c>
      <c r="L2955">
        <v>0</v>
      </c>
      <c r="M2955" s="1" t="e">
        <f>VLOOKUP(Tabla18[[#This Row],[COD]],Circuitos[],2,0)</f>
        <v>#N/A</v>
      </c>
    </row>
    <row r="2956" spans="1:13">
      <c r="A2956" s="9" t="str">
        <f>Tabla18[[#This Row],[DIA]]&amp;"-"&amp;Tabla18[[#This Row],[NUM]]</f>
        <v>45942-109</v>
      </c>
      <c r="B2956">
        <v>45942</v>
      </c>
      <c r="C2956" t="s">
        <v>354</v>
      </c>
      <c r="D2956" t="s">
        <v>13</v>
      </c>
      <c r="E2956" t="s">
        <v>355</v>
      </c>
      <c r="F2956">
        <v>109</v>
      </c>
      <c r="G2956">
        <v>0.44791666666666669</v>
      </c>
      <c r="H2956">
        <v>0.64236111111111116</v>
      </c>
      <c r="I2956">
        <v>30</v>
      </c>
      <c r="J2956">
        <v>0</v>
      </c>
      <c r="K2956">
        <v>30</v>
      </c>
      <c r="L2956">
        <v>0</v>
      </c>
      <c r="M2956" s="1" t="e">
        <f>VLOOKUP(Tabla18[[#This Row],[COD]],Circuitos[],2,0)</f>
        <v>#N/A</v>
      </c>
    </row>
    <row r="2957" spans="1:13">
      <c r="A2957" s="9" t="str">
        <f>Tabla18[[#This Row],[DIA]]&amp;"-"&amp;Tabla18[[#This Row],[NUM]]</f>
        <v>45942-712</v>
      </c>
      <c r="B2957">
        <v>45942</v>
      </c>
      <c r="C2957" t="s">
        <v>484</v>
      </c>
      <c r="D2957" t="s">
        <v>36</v>
      </c>
      <c r="E2957" t="s">
        <v>548</v>
      </c>
      <c r="F2957">
        <v>712</v>
      </c>
      <c r="G2957">
        <v>0.95138888888888884</v>
      </c>
      <c r="H2957">
        <v>4.1666666666666664E-2</v>
      </c>
      <c r="I2957">
        <v>12</v>
      </c>
      <c r="J2957">
        <v>0</v>
      </c>
      <c r="K2957">
        <v>12</v>
      </c>
      <c r="L2957">
        <v>0</v>
      </c>
      <c r="M2957" s="1" t="e">
        <f>VLOOKUP(Tabla18[[#This Row],[COD]],Circuitos[],2,0)</f>
        <v>#N/A</v>
      </c>
    </row>
    <row r="2958" spans="1:13">
      <c r="A2958" s="9" t="str">
        <f>Tabla18[[#This Row],[DIA]]&amp;"-"&amp;Tabla18[[#This Row],[NUM]]</f>
        <v>45942-702</v>
      </c>
      <c r="B2958">
        <v>45942</v>
      </c>
      <c r="C2958" t="s">
        <v>484</v>
      </c>
      <c r="D2958" t="s">
        <v>13</v>
      </c>
      <c r="E2958" t="s">
        <v>548</v>
      </c>
      <c r="F2958">
        <v>702</v>
      </c>
      <c r="G2958">
        <v>0.89930555555555558</v>
      </c>
      <c r="H2958">
        <v>1.7361111111111112E-2</v>
      </c>
      <c r="I2958">
        <v>20</v>
      </c>
      <c r="J2958">
        <v>0</v>
      </c>
      <c r="K2958">
        <v>20</v>
      </c>
      <c r="L2958">
        <v>0</v>
      </c>
      <c r="M2958" s="1" t="e">
        <f>VLOOKUP(Tabla18[[#This Row],[COD]],Circuitos[],2,0)</f>
        <v>#N/A</v>
      </c>
    </row>
    <row r="2959" spans="1:13">
      <c r="A2959" s="9" t="str">
        <f>Tabla18[[#This Row],[DIA]]&amp;"-"&amp;Tabla18[[#This Row],[NUM]]</f>
        <v>45942-108</v>
      </c>
      <c r="B2959">
        <v>45942</v>
      </c>
      <c r="C2959" t="s">
        <v>36</v>
      </c>
      <c r="D2959" t="s">
        <v>354</v>
      </c>
      <c r="E2959" t="s">
        <v>355</v>
      </c>
      <c r="F2959">
        <v>108</v>
      </c>
      <c r="G2959">
        <v>0.69097222222222221</v>
      </c>
      <c r="H2959">
        <v>0.91666666666666663</v>
      </c>
      <c r="I2959">
        <v>12</v>
      </c>
      <c r="J2959">
        <v>0</v>
      </c>
      <c r="K2959">
        <v>12</v>
      </c>
      <c r="L2959">
        <v>0</v>
      </c>
      <c r="M2959" s="1" t="e">
        <f>VLOOKUP(Tabla18[[#This Row],[COD]],Circuitos[],2,0)</f>
        <v>#N/A</v>
      </c>
    </row>
    <row r="2960" spans="1:13">
      <c r="A2960" s="9" t="str">
        <f>Tabla18[[#This Row],[DIA]]&amp;"-"&amp;Tabla18[[#This Row],[NUM]]</f>
        <v>45942-1854</v>
      </c>
      <c r="B2960">
        <v>45942</v>
      </c>
      <c r="C2960" t="s">
        <v>36</v>
      </c>
      <c r="D2960" t="s">
        <v>147</v>
      </c>
      <c r="E2960" t="s">
        <v>181</v>
      </c>
      <c r="F2960">
        <v>1854</v>
      </c>
      <c r="G2960">
        <v>0.49652777777777779</v>
      </c>
      <c r="H2960">
        <v>0.6875</v>
      </c>
      <c r="I2960">
        <v>16</v>
      </c>
      <c r="J2960">
        <v>0</v>
      </c>
      <c r="K2960">
        <v>16</v>
      </c>
      <c r="L2960">
        <v>0</v>
      </c>
      <c r="M2960" s="1" t="e">
        <f>VLOOKUP(Tabla18[[#This Row],[COD]],Circuitos[],2,0)</f>
        <v>#N/A</v>
      </c>
    </row>
    <row r="2961" spans="1:13">
      <c r="A2961" s="9" t="str">
        <f>Tabla18[[#This Row],[DIA]]&amp;"-"&amp;Tabla18[[#This Row],[NUM]]</f>
        <v>45942-438</v>
      </c>
      <c r="B2961">
        <v>45942</v>
      </c>
      <c r="C2961" t="s">
        <v>36</v>
      </c>
      <c r="D2961" t="s">
        <v>394</v>
      </c>
      <c r="E2961" t="s">
        <v>395</v>
      </c>
      <c r="F2961">
        <v>438</v>
      </c>
      <c r="G2961">
        <v>0.55902777777777779</v>
      </c>
      <c r="H2961">
        <v>0.68402777777777779</v>
      </c>
      <c r="I2961">
        <v>12</v>
      </c>
      <c r="J2961">
        <v>0</v>
      </c>
      <c r="K2961">
        <v>12</v>
      </c>
      <c r="L2961">
        <v>0</v>
      </c>
      <c r="M2961" s="1" t="e">
        <f>VLOOKUP(Tabla18[[#This Row],[COD]],Circuitos[],2,0)</f>
        <v>#N/A</v>
      </c>
    </row>
    <row r="2962" spans="1:13">
      <c r="A2962" s="9" t="str">
        <f>Tabla18[[#This Row],[DIA]]&amp;"-"&amp;Tabla18[[#This Row],[NUM]]</f>
        <v>45942-3712</v>
      </c>
      <c r="B2962">
        <v>45942</v>
      </c>
      <c r="C2962" t="s">
        <v>37</v>
      </c>
      <c r="D2962" t="s">
        <v>201</v>
      </c>
      <c r="E2962" t="s">
        <v>202</v>
      </c>
      <c r="F2962">
        <v>3712</v>
      </c>
      <c r="G2962">
        <v>0.57638888888888884</v>
      </c>
      <c r="H2962">
        <v>0.65277777777777779</v>
      </c>
      <c r="I2962">
        <v>12</v>
      </c>
      <c r="J2962">
        <v>0</v>
      </c>
      <c r="K2962">
        <v>12</v>
      </c>
      <c r="L2962">
        <v>0</v>
      </c>
      <c r="M2962" s="1" t="e">
        <f>VLOOKUP(Tabla18[[#This Row],[COD]],Circuitos[],2,0)</f>
        <v>#N/A</v>
      </c>
    </row>
    <row r="2963" spans="1:13">
      <c r="A2963" s="9" t="str">
        <f>Tabla18[[#This Row],[DIA]]&amp;"-"&amp;Tabla18[[#This Row],[NUM]]</f>
        <v>45942-1318</v>
      </c>
      <c r="B2963">
        <v>45942</v>
      </c>
      <c r="C2963" t="s">
        <v>37</v>
      </c>
      <c r="D2963" t="s">
        <v>147</v>
      </c>
      <c r="E2963" t="s">
        <v>181</v>
      </c>
      <c r="F2963">
        <v>1318</v>
      </c>
      <c r="G2963">
        <v>0.77083333333333337</v>
      </c>
      <c r="H2963">
        <v>0.97916666666666663</v>
      </c>
      <c r="I2963">
        <v>16</v>
      </c>
      <c r="J2963">
        <v>0</v>
      </c>
      <c r="K2963">
        <v>16</v>
      </c>
      <c r="L2963">
        <v>0</v>
      </c>
      <c r="M2963" s="1" t="e">
        <f>VLOOKUP(Tabla18[[#This Row],[COD]],Circuitos[],2,0)</f>
        <v>#N/A</v>
      </c>
    </row>
    <row r="2964" spans="1:13">
      <c r="A2964" s="9" t="str">
        <f>Tabla18[[#This Row],[DIA]]&amp;"-"&amp;Tabla18[[#This Row],[NUM]]</f>
        <v>45942-5118</v>
      </c>
      <c r="B2964">
        <v>45942</v>
      </c>
      <c r="C2964" t="s">
        <v>198</v>
      </c>
      <c r="D2964" t="s">
        <v>24</v>
      </c>
      <c r="E2964" t="s">
        <v>549</v>
      </c>
      <c r="F2964">
        <v>5118</v>
      </c>
      <c r="G2964">
        <v>0.78472222222222221</v>
      </c>
      <c r="H2964">
        <v>0.87847222222222221</v>
      </c>
      <c r="I2964">
        <v>189</v>
      </c>
      <c r="J2964">
        <v>126</v>
      </c>
      <c r="K2964">
        <v>63</v>
      </c>
      <c r="L2964">
        <v>66.666666666666671</v>
      </c>
      <c r="M2964" s="1" t="e">
        <f>VLOOKUP(Tabla18[[#This Row],[COD]],Circuitos[],2,0)</f>
        <v>#N/A</v>
      </c>
    </row>
    <row r="2965" spans="1:13">
      <c r="A2965" s="9" t="str">
        <f>Tabla18[[#This Row],[DIA]]&amp;"-"&amp;Tabla18[[#This Row],[NUM]]</f>
        <v>45942-872</v>
      </c>
      <c r="B2965">
        <v>45942</v>
      </c>
      <c r="C2965" t="s">
        <v>223</v>
      </c>
      <c r="D2965" t="s">
        <v>13</v>
      </c>
      <c r="E2965" t="s">
        <v>250</v>
      </c>
      <c r="F2965">
        <v>872</v>
      </c>
      <c r="G2965">
        <v>0.64930555555555558</v>
      </c>
      <c r="H2965">
        <v>0.78819444444444442</v>
      </c>
      <c r="I2965">
        <v>45</v>
      </c>
      <c r="J2965">
        <v>2</v>
      </c>
      <c r="K2965">
        <v>43</v>
      </c>
      <c r="L2965">
        <v>4.4444444444444446</v>
      </c>
      <c r="M2965" s="1" t="e">
        <f>VLOOKUP(Tabla18[[#This Row],[COD]],Circuitos[],2,0)</f>
        <v>#N/A</v>
      </c>
    </row>
    <row r="2966" spans="1:13">
      <c r="A2966" s="9" t="str">
        <f>Tabla18[[#This Row],[DIA]]&amp;"-"&amp;Tabla18[[#This Row],[NUM]]</f>
        <v>45942-938</v>
      </c>
      <c r="B2966">
        <v>45942</v>
      </c>
      <c r="C2966" t="s">
        <v>209</v>
      </c>
      <c r="D2966" t="s">
        <v>13</v>
      </c>
      <c r="E2966" t="s">
        <v>250</v>
      </c>
      <c r="F2966">
        <v>938</v>
      </c>
      <c r="G2966">
        <v>0.82638888888888884</v>
      </c>
      <c r="H2966">
        <v>0.95486111111111116</v>
      </c>
      <c r="I2966">
        <v>30</v>
      </c>
      <c r="J2966">
        <v>0</v>
      </c>
      <c r="K2966">
        <v>30</v>
      </c>
      <c r="L2966">
        <v>0</v>
      </c>
      <c r="M2966" s="1" t="e">
        <f>VLOOKUP(Tabla18[[#This Row],[COD]],Circuitos[],2,0)</f>
        <v>#N/A</v>
      </c>
    </row>
    <row r="2967" spans="1:13">
      <c r="A2967" s="9" t="str">
        <f>Tabla18[[#This Row],[DIA]]&amp;"-"&amp;Tabla18[[#This Row],[NUM]]</f>
        <v>45942-1335</v>
      </c>
      <c r="B2967">
        <v>45942</v>
      </c>
      <c r="C2967" t="s">
        <v>139</v>
      </c>
      <c r="D2967" t="s">
        <v>553</v>
      </c>
      <c r="E2967" t="s">
        <v>400</v>
      </c>
      <c r="F2967">
        <v>1335</v>
      </c>
      <c r="G2967">
        <v>6.5972222222222224E-2</v>
      </c>
      <c r="H2967">
        <v>0.28819444444444442</v>
      </c>
      <c r="I2967">
        <v>19</v>
      </c>
      <c r="J2967">
        <v>8</v>
      </c>
      <c r="K2967">
        <v>11</v>
      </c>
      <c r="L2967">
        <v>42.10526315789474</v>
      </c>
      <c r="M2967" s="1" t="str">
        <f>VLOOKUP(Tabla18[[#This Row],[COD]],Circuitos[],2,0)</f>
        <v>Lo Mejor de Kenya</v>
      </c>
    </row>
    <row r="2968" spans="1:13">
      <c r="A2968" s="9" t="str">
        <f>Tabla18[[#This Row],[DIA]]&amp;"-"&amp;Tabla18[[#This Row],[NUM]]</f>
        <v>45942-1132</v>
      </c>
      <c r="B2968">
        <v>45942</v>
      </c>
      <c r="C2968" t="s">
        <v>192</v>
      </c>
      <c r="D2968" t="s">
        <v>36</v>
      </c>
      <c r="E2968" t="s">
        <v>193</v>
      </c>
      <c r="F2968">
        <v>1132</v>
      </c>
      <c r="G2968">
        <v>0.59027777777777779</v>
      </c>
      <c r="H2968">
        <v>0.67708333333333337</v>
      </c>
      <c r="I2968">
        <v>12</v>
      </c>
      <c r="J2968">
        <v>0</v>
      </c>
      <c r="K2968">
        <v>12</v>
      </c>
      <c r="L2968">
        <v>0</v>
      </c>
      <c r="M2968" s="1" t="e">
        <f>VLOOKUP(Tabla18[[#This Row],[COD]],Circuitos[],2,0)</f>
        <v>#N/A</v>
      </c>
    </row>
    <row r="2969" spans="1:13">
      <c r="A2969" s="9" t="str">
        <f>Tabla18[[#This Row],[DIA]]&amp;"-"&amp;Tabla18[[#This Row],[NUM]]</f>
        <v>45942-1332</v>
      </c>
      <c r="B2969">
        <v>45942</v>
      </c>
      <c r="C2969" t="s">
        <v>192</v>
      </c>
      <c r="D2969" t="s">
        <v>13</v>
      </c>
      <c r="E2969" t="s">
        <v>250</v>
      </c>
      <c r="F2969">
        <v>1332</v>
      </c>
      <c r="G2969">
        <v>0.27083333333333331</v>
      </c>
      <c r="H2969">
        <v>0.3888888888888889</v>
      </c>
      <c r="I2969">
        <v>50</v>
      </c>
      <c r="J2969">
        <v>0</v>
      </c>
      <c r="K2969">
        <v>50</v>
      </c>
      <c r="L2969">
        <v>0</v>
      </c>
      <c r="M2969" s="1" t="e">
        <f>VLOOKUP(Tabla18[[#This Row],[COD]],Circuitos[],2,0)</f>
        <v>#N/A</v>
      </c>
    </row>
    <row r="2970" spans="1:13">
      <c r="A2970" s="9" t="str">
        <f>Tabla18[[#This Row],[DIA]]&amp;"-"&amp;Tabla18[[#This Row],[NUM]]</f>
        <v>45942-1305</v>
      </c>
      <c r="B2970">
        <v>45942</v>
      </c>
      <c r="C2970" t="s">
        <v>147</v>
      </c>
      <c r="D2970" t="s">
        <v>33</v>
      </c>
      <c r="E2970" t="s">
        <v>181</v>
      </c>
      <c r="F2970">
        <v>1305</v>
      </c>
      <c r="G2970">
        <v>0.55208333333333337</v>
      </c>
      <c r="H2970">
        <v>0.70833333333333337</v>
      </c>
      <c r="I2970">
        <v>12</v>
      </c>
      <c r="J2970">
        <v>2</v>
      </c>
      <c r="K2970">
        <v>10</v>
      </c>
      <c r="L2970">
        <v>16.666666666666668</v>
      </c>
      <c r="M2970" s="1" t="e">
        <f>VLOOKUP(Tabla18[[#This Row],[COD]],Circuitos[],2,0)</f>
        <v>#N/A</v>
      </c>
    </row>
    <row r="2971" spans="1:13">
      <c r="A2971" s="9" t="str">
        <f>Tabla18[[#This Row],[DIA]]&amp;"-"&amp;Tabla18[[#This Row],[NUM]]</f>
        <v>45942-2020</v>
      </c>
      <c r="B2971">
        <v>45942</v>
      </c>
      <c r="C2971" t="s">
        <v>147</v>
      </c>
      <c r="D2971" t="s">
        <v>180</v>
      </c>
      <c r="E2971" t="s">
        <v>181</v>
      </c>
      <c r="F2971">
        <v>2020</v>
      </c>
      <c r="G2971">
        <v>0.76736111111111116</v>
      </c>
      <c r="H2971">
        <v>0.82986111111111116</v>
      </c>
      <c r="I2971">
        <v>54</v>
      </c>
      <c r="J2971">
        <v>0</v>
      </c>
      <c r="K2971">
        <v>54</v>
      </c>
      <c r="L2971">
        <v>0</v>
      </c>
      <c r="M2971" s="1" t="e">
        <f>VLOOKUP(Tabla18[[#This Row],[COD]],Circuitos[],2,0)</f>
        <v>#N/A</v>
      </c>
    </row>
    <row r="2972" spans="1:13">
      <c r="A2972" s="9" t="str">
        <f>Tabla18[[#This Row],[DIA]]&amp;"-"&amp;Tabla18[[#This Row],[NUM]]</f>
        <v>45942-2026</v>
      </c>
      <c r="B2972">
        <v>45942</v>
      </c>
      <c r="C2972" t="s">
        <v>147</v>
      </c>
      <c r="D2972" t="s">
        <v>180</v>
      </c>
      <c r="E2972" t="s">
        <v>181</v>
      </c>
      <c r="F2972">
        <v>2026</v>
      </c>
      <c r="G2972">
        <v>0.89236111111111116</v>
      </c>
      <c r="H2972">
        <v>0.95486111111111116</v>
      </c>
      <c r="I2972">
        <v>12</v>
      </c>
      <c r="J2972">
        <v>0</v>
      </c>
      <c r="K2972">
        <v>12</v>
      </c>
      <c r="L2972">
        <v>0</v>
      </c>
      <c r="M2972" s="1" t="e">
        <f>VLOOKUP(Tabla18[[#This Row],[COD]],Circuitos[],2,0)</f>
        <v>#N/A</v>
      </c>
    </row>
    <row r="2973" spans="1:13">
      <c r="A2973" s="9" t="str">
        <f>Tabla18[[#This Row],[DIA]]&amp;"-"&amp;Tabla18[[#This Row],[NUM]]</f>
        <v>45942-1855</v>
      </c>
      <c r="B2973">
        <v>45942</v>
      </c>
      <c r="C2973" t="s">
        <v>147</v>
      </c>
      <c r="D2973" t="s">
        <v>36</v>
      </c>
      <c r="E2973" t="s">
        <v>181</v>
      </c>
      <c r="F2973">
        <v>1855</v>
      </c>
      <c r="G2973">
        <v>0.59722222222222221</v>
      </c>
      <c r="H2973">
        <v>0.71180555555555558</v>
      </c>
      <c r="I2973">
        <v>16</v>
      </c>
      <c r="J2973">
        <v>7</v>
      </c>
      <c r="K2973">
        <v>9</v>
      </c>
      <c r="L2973">
        <v>43.75</v>
      </c>
      <c r="M2973" s="1" t="e">
        <f>VLOOKUP(Tabla18[[#This Row],[COD]],Circuitos[],2,0)</f>
        <v>#N/A</v>
      </c>
    </row>
    <row r="2974" spans="1:13">
      <c r="A2974" s="9" t="str">
        <f>Tabla18[[#This Row],[DIA]]&amp;"-"&amp;Tabla18[[#This Row],[NUM]]</f>
        <v>45942-1317</v>
      </c>
      <c r="B2974">
        <v>45942</v>
      </c>
      <c r="C2974" t="s">
        <v>147</v>
      </c>
      <c r="D2974" t="s">
        <v>37</v>
      </c>
      <c r="E2974" t="s">
        <v>181</v>
      </c>
      <c r="F2974">
        <v>1317</v>
      </c>
      <c r="G2974">
        <v>0.58680555555555558</v>
      </c>
      <c r="H2974">
        <v>0.72569444444444442</v>
      </c>
      <c r="I2974">
        <v>16</v>
      </c>
      <c r="J2974">
        <v>8</v>
      </c>
      <c r="K2974">
        <v>8</v>
      </c>
      <c r="L2974">
        <v>50</v>
      </c>
      <c r="M2974" s="1" t="e">
        <f>VLOOKUP(Tabla18[[#This Row],[COD]],Circuitos[],2,0)</f>
        <v>#N/A</v>
      </c>
    </row>
    <row r="2975" spans="1:13">
      <c r="A2975" s="9" t="str">
        <f>Tabla18[[#This Row],[DIA]]&amp;"-"&amp;Tabla18[[#This Row],[NUM]]</f>
        <v>45942-1859</v>
      </c>
      <c r="B2975">
        <v>45942</v>
      </c>
      <c r="C2975" t="s">
        <v>147</v>
      </c>
      <c r="D2975" t="s">
        <v>13</v>
      </c>
      <c r="E2975" t="s">
        <v>181</v>
      </c>
      <c r="F2975">
        <v>1859</v>
      </c>
      <c r="G2975">
        <v>0.55208333333333337</v>
      </c>
      <c r="H2975">
        <v>0.70138888888888884</v>
      </c>
      <c r="I2975">
        <v>50</v>
      </c>
      <c r="J2975">
        <v>48</v>
      </c>
      <c r="K2975">
        <v>2</v>
      </c>
      <c r="L2975">
        <v>96</v>
      </c>
      <c r="M2975" s="1" t="e">
        <f>VLOOKUP(Tabla18[[#This Row],[COD]],Circuitos[],2,0)</f>
        <v>#N/A</v>
      </c>
    </row>
    <row r="2976" spans="1:13">
      <c r="A2976" s="9" t="str">
        <f>Tabla18[[#This Row],[DIA]]&amp;"-"&amp;Tabla18[[#This Row],[NUM]]</f>
        <v>45942-1313</v>
      </c>
      <c r="B2976">
        <v>45942</v>
      </c>
      <c r="C2976" t="s">
        <v>147</v>
      </c>
      <c r="D2976" t="s">
        <v>22</v>
      </c>
      <c r="E2976" t="s">
        <v>181</v>
      </c>
      <c r="F2976">
        <v>1313</v>
      </c>
      <c r="G2976">
        <v>0.59375</v>
      </c>
      <c r="H2976">
        <v>0.72569444444444442</v>
      </c>
      <c r="I2976">
        <v>12</v>
      </c>
      <c r="J2976">
        <v>2</v>
      </c>
      <c r="K2976">
        <v>10</v>
      </c>
      <c r="L2976">
        <v>16.666666666666668</v>
      </c>
      <c r="M2976" s="1" t="e">
        <f>VLOOKUP(Tabla18[[#This Row],[COD]],Circuitos[],2,0)</f>
        <v>#N/A</v>
      </c>
    </row>
    <row r="2977" spans="1:13">
      <c r="A2977" s="9" t="str">
        <f>Tabla18[[#This Row],[DIA]]&amp;"-"&amp;Tabla18[[#This Row],[NUM]]</f>
        <v>45942-3910</v>
      </c>
      <c r="B2977">
        <v>45942</v>
      </c>
      <c r="C2977" t="s">
        <v>555</v>
      </c>
      <c r="D2977" t="s">
        <v>394</v>
      </c>
      <c r="E2977" t="s">
        <v>395</v>
      </c>
      <c r="F2977">
        <v>3910</v>
      </c>
      <c r="G2977">
        <v>0.2361111111111111</v>
      </c>
      <c r="H2977">
        <v>0.27083333333333331</v>
      </c>
      <c r="I2977">
        <v>12</v>
      </c>
      <c r="J2977">
        <v>0</v>
      </c>
      <c r="K2977">
        <v>12</v>
      </c>
      <c r="L2977">
        <v>0</v>
      </c>
      <c r="M2977" s="1" t="e">
        <f>VLOOKUP(Tabla18[[#This Row],[COD]],Circuitos[],2,0)</f>
        <v>#N/A</v>
      </c>
    </row>
    <row r="2978" spans="1:13">
      <c r="A2978" s="9" t="str">
        <f>Tabla18[[#This Row],[DIA]]&amp;"-"&amp;Tabla18[[#This Row],[NUM]]</f>
        <v>45942-3904</v>
      </c>
      <c r="B2978">
        <v>45942</v>
      </c>
      <c r="C2978" t="s">
        <v>555</v>
      </c>
      <c r="D2978" t="s">
        <v>394</v>
      </c>
      <c r="E2978" t="s">
        <v>395</v>
      </c>
      <c r="F2978">
        <v>3904</v>
      </c>
      <c r="G2978">
        <v>0.36805555555555558</v>
      </c>
      <c r="H2978">
        <v>0.40277777777777779</v>
      </c>
      <c r="I2978">
        <v>35</v>
      </c>
      <c r="J2978">
        <v>0</v>
      </c>
      <c r="K2978">
        <v>35</v>
      </c>
      <c r="L2978">
        <v>0</v>
      </c>
      <c r="M2978" s="1" t="e">
        <f>VLOOKUP(Tabla18[[#This Row],[COD]],Circuitos[],2,0)</f>
        <v>#N/A</v>
      </c>
    </row>
    <row r="2979" spans="1:13">
      <c r="A2979" s="9" t="str">
        <f>Tabla18[[#This Row],[DIA]]&amp;"-"&amp;Tabla18[[#This Row],[NUM]]</f>
        <v>45942-913</v>
      </c>
      <c r="B2979">
        <v>45942</v>
      </c>
      <c r="C2979" t="s">
        <v>563</v>
      </c>
      <c r="D2979" t="s">
        <v>484</v>
      </c>
      <c r="E2979" t="s">
        <v>548</v>
      </c>
      <c r="F2979">
        <v>913</v>
      </c>
      <c r="G2979">
        <v>0.76736111111111116</v>
      </c>
      <c r="H2979">
        <v>0.84027777777777779</v>
      </c>
      <c r="I2979">
        <v>32</v>
      </c>
      <c r="J2979">
        <v>0</v>
      </c>
      <c r="K2979">
        <v>32</v>
      </c>
      <c r="L2979">
        <v>0</v>
      </c>
      <c r="M2979" s="1" t="e">
        <f>VLOOKUP(Tabla18[[#This Row],[COD]],Circuitos[],2,0)</f>
        <v>#N/A</v>
      </c>
    </row>
    <row r="2980" spans="1:13">
      <c r="A2980" s="9" t="str">
        <f>Tabla18[[#This Row],[DIA]]&amp;"-"&amp;Tabla18[[#This Row],[NUM]]</f>
        <v>45942-110</v>
      </c>
      <c r="B2980">
        <v>45942</v>
      </c>
      <c r="C2980" t="s">
        <v>13</v>
      </c>
      <c r="D2980" t="s">
        <v>354</v>
      </c>
      <c r="E2980" t="s">
        <v>355</v>
      </c>
      <c r="F2980">
        <v>110</v>
      </c>
      <c r="G2980">
        <v>0.69097222222222221</v>
      </c>
      <c r="H2980">
        <v>0.94791666666666663</v>
      </c>
      <c r="I2980">
        <v>30</v>
      </c>
      <c r="J2980">
        <v>2</v>
      </c>
      <c r="K2980">
        <v>28</v>
      </c>
      <c r="L2980">
        <v>6.666666666666667</v>
      </c>
      <c r="M2980" s="1" t="e">
        <f>VLOOKUP(Tabla18[[#This Row],[COD]],Circuitos[],2,0)</f>
        <v>#N/A</v>
      </c>
    </row>
    <row r="2981" spans="1:13">
      <c r="A2981" s="9" t="str">
        <f>Tabla18[[#This Row],[DIA]]&amp;"-"&amp;Tabla18[[#This Row],[NUM]]</f>
        <v>45942-601</v>
      </c>
      <c r="B2981">
        <v>45942</v>
      </c>
      <c r="C2981" t="s">
        <v>13</v>
      </c>
      <c r="D2981" t="s">
        <v>201</v>
      </c>
      <c r="E2981" t="s">
        <v>250</v>
      </c>
      <c r="F2981">
        <v>601</v>
      </c>
      <c r="G2981">
        <v>0.69097222222222221</v>
      </c>
      <c r="H2981">
        <v>0.78819444444444442</v>
      </c>
      <c r="I2981">
        <v>50</v>
      </c>
      <c r="J2981">
        <v>0</v>
      </c>
      <c r="K2981">
        <v>50</v>
      </c>
      <c r="L2981">
        <v>0</v>
      </c>
      <c r="M2981" s="1" t="e">
        <f>VLOOKUP(Tabla18[[#This Row],[COD]],Circuitos[],2,0)</f>
        <v>#N/A</v>
      </c>
    </row>
    <row r="2982" spans="1:13">
      <c r="A2982" s="9" t="str">
        <f>Tabla18[[#This Row],[DIA]]&amp;"-"&amp;Tabla18[[#This Row],[NUM]]</f>
        <v>45942-871</v>
      </c>
      <c r="B2982">
        <v>45942</v>
      </c>
      <c r="C2982" t="s">
        <v>13</v>
      </c>
      <c r="D2982" t="s">
        <v>223</v>
      </c>
      <c r="E2982" t="s">
        <v>250</v>
      </c>
      <c r="F2982">
        <v>871</v>
      </c>
      <c r="G2982">
        <v>0.48958333333333331</v>
      </c>
      <c r="H2982">
        <v>0.62152777777777779</v>
      </c>
      <c r="I2982">
        <v>45</v>
      </c>
      <c r="J2982">
        <v>1</v>
      </c>
      <c r="K2982">
        <v>44</v>
      </c>
      <c r="L2982">
        <v>2.2222222222222223</v>
      </c>
      <c r="M2982" s="1" t="e">
        <f>VLOOKUP(Tabla18[[#This Row],[COD]],Circuitos[],2,0)</f>
        <v>#N/A</v>
      </c>
    </row>
    <row r="2983" spans="1:13">
      <c r="A2983" s="9" t="str">
        <f>Tabla18[[#This Row],[DIA]]&amp;"-"&amp;Tabla18[[#This Row],[NUM]]</f>
        <v>45942-1858</v>
      </c>
      <c r="B2983">
        <v>45942</v>
      </c>
      <c r="C2983" t="s">
        <v>13</v>
      </c>
      <c r="D2983" t="s">
        <v>147</v>
      </c>
      <c r="E2983" t="s">
        <v>181</v>
      </c>
      <c r="F2983">
        <v>1858</v>
      </c>
      <c r="G2983">
        <v>0.5</v>
      </c>
      <c r="H2983">
        <v>0.71527777777777779</v>
      </c>
      <c r="I2983">
        <v>26</v>
      </c>
      <c r="J2983">
        <v>0</v>
      </c>
      <c r="K2983">
        <v>26</v>
      </c>
      <c r="L2983">
        <v>0</v>
      </c>
      <c r="M2983" s="1" t="e">
        <f>VLOOKUP(Tabla18[[#This Row],[COD]],Circuitos[],2,0)</f>
        <v>#N/A</v>
      </c>
    </row>
    <row r="2984" spans="1:13">
      <c r="A2984" s="9" t="str">
        <f>Tabla18[[#This Row],[DIA]]&amp;"-"&amp;Tabla18[[#This Row],[NUM]]</f>
        <v>45942-1860</v>
      </c>
      <c r="B2984">
        <v>45942</v>
      </c>
      <c r="C2984" t="s">
        <v>13</v>
      </c>
      <c r="D2984" t="s">
        <v>147</v>
      </c>
      <c r="E2984" t="s">
        <v>181</v>
      </c>
      <c r="F2984">
        <v>1860</v>
      </c>
      <c r="G2984">
        <v>0.76388888888888884</v>
      </c>
      <c r="H2984">
        <v>0.98263888888888884</v>
      </c>
      <c r="I2984">
        <v>27</v>
      </c>
      <c r="J2984">
        <v>11</v>
      </c>
      <c r="K2984">
        <v>16</v>
      </c>
      <c r="L2984">
        <v>40.74074074074074</v>
      </c>
      <c r="M2984" s="1" t="e">
        <f>VLOOKUP(Tabla18[[#This Row],[COD]],Circuitos[],2,0)</f>
        <v>#N/A</v>
      </c>
    </row>
    <row r="2985" spans="1:13">
      <c r="A2985" s="9" t="str">
        <f>Tabla18[[#This Row],[DIA]]&amp;"-"&amp;Tabla18[[#This Row],[NUM]]</f>
        <v>45942-416</v>
      </c>
      <c r="B2985">
        <v>45942</v>
      </c>
      <c r="C2985" t="s">
        <v>13</v>
      </c>
      <c r="D2985" t="s">
        <v>358</v>
      </c>
      <c r="E2985" t="s">
        <v>528</v>
      </c>
      <c r="F2985">
        <v>416</v>
      </c>
      <c r="G2985">
        <v>0.52083333333333337</v>
      </c>
      <c r="H2985">
        <v>0.72222222222222221</v>
      </c>
      <c r="I2985">
        <v>25</v>
      </c>
      <c r="J2985">
        <v>0</v>
      </c>
      <c r="K2985">
        <v>25</v>
      </c>
      <c r="L2985">
        <v>0</v>
      </c>
      <c r="M2985" s="1" t="e">
        <f>VLOOKUP(Tabla18[[#This Row],[COD]],Circuitos[],2,0)</f>
        <v>#N/A</v>
      </c>
    </row>
    <row r="2986" spans="1:13">
      <c r="A2986" s="9" t="str">
        <f>Tabla18[[#This Row],[DIA]]&amp;"-"&amp;Tabla18[[#This Row],[NUM]]</f>
        <v>45942-809</v>
      </c>
      <c r="B2986">
        <v>45942</v>
      </c>
      <c r="C2986" t="s">
        <v>13</v>
      </c>
      <c r="D2986" t="s">
        <v>236</v>
      </c>
      <c r="E2986" t="s">
        <v>250</v>
      </c>
      <c r="F2986">
        <v>809</v>
      </c>
      <c r="G2986">
        <v>0.49652777777777779</v>
      </c>
      <c r="H2986">
        <v>0.61805555555555558</v>
      </c>
      <c r="I2986">
        <v>45</v>
      </c>
      <c r="J2986">
        <v>0</v>
      </c>
      <c r="K2986">
        <v>45</v>
      </c>
      <c r="L2986">
        <v>0</v>
      </c>
      <c r="M2986" s="1" t="e">
        <f>VLOOKUP(Tabla18[[#This Row],[COD]],Circuitos[],2,0)</f>
        <v>#N/A</v>
      </c>
    </row>
    <row r="2987" spans="1:13">
      <c r="A2987" s="9" t="str">
        <f>Tabla18[[#This Row],[DIA]]&amp;"-"&amp;Tabla18[[#This Row],[NUM]]</f>
        <v>45942-897</v>
      </c>
      <c r="B2987">
        <v>45942</v>
      </c>
      <c r="C2987" t="s">
        <v>13</v>
      </c>
      <c r="D2987" t="s">
        <v>277</v>
      </c>
      <c r="E2987" t="s">
        <v>278</v>
      </c>
      <c r="F2987">
        <v>897</v>
      </c>
      <c r="G2987">
        <v>0.78472222222222221</v>
      </c>
      <c r="H2987">
        <v>0.21180555555555555</v>
      </c>
      <c r="I2987">
        <v>120</v>
      </c>
      <c r="J2987">
        <v>11</v>
      </c>
      <c r="K2987">
        <v>109</v>
      </c>
      <c r="L2987">
        <v>9.1666666666666661</v>
      </c>
      <c r="M2987" s="1" t="str">
        <f>VLOOKUP(Tabla18[[#This Row],[COD]],Circuitos[],2,0)</f>
        <v>Uzbekistan, Ruta de la Seda I</v>
      </c>
    </row>
    <row r="2988" spans="1:13">
      <c r="A2988" s="9" t="str">
        <f>Tabla18[[#This Row],[DIA]]&amp;"-"&amp;Tabla18[[#This Row],[NUM]]</f>
        <v>45942-434</v>
      </c>
      <c r="B2988">
        <v>45942</v>
      </c>
      <c r="C2988" t="s">
        <v>13</v>
      </c>
      <c r="D2988" t="s">
        <v>394</v>
      </c>
      <c r="E2988" t="s">
        <v>395</v>
      </c>
      <c r="F2988">
        <v>434</v>
      </c>
      <c r="G2988">
        <v>0.64583333333333337</v>
      </c>
      <c r="H2988">
        <v>0.79513888888888884</v>
      </c>
      <c r="I2988">
        <v>81</v>
      </c>
      <c r="J2988">
        <v>0</v>
      </c>
      <c r="K2988">
        <v>81</v>
      </c>
      <c r="L2988">
        <v>0</v>
      </c>
      <c r="M2988" s="1" t="e">
        <f>VLOOKUP(Tabla18[[#This Row],[COD]],Circuitos[],2,0)</f>
        <v>#N/A</v>
      </c>
    </row>
    <row r="2989" spans="1:13">
      <c r="A2989" s="9" t="str">
        <f>Tabla18[[#This Row],[DIA]]&amp;"-"&amp;Tabla18[[#This Row],[NUM]]</f>
        <v>45942-5114</v>
      </c>
      <c r="B2989">
        <v>45942</v>
      </c>
      <c r="C2989" t="s">
        <v>424</v>
      </c>
      <c r="D2989" t="s">
        <v>22</v>
      </c>
      <c r="E2989" t="s">
        <v>549</v>
      </c>
      <c r="F2989">
        <v>5114</v>
      </c>
      <c r="G2989">
        <v>0.44097222222222221</v>
      </c>
      <c r="H2989">
        <v>0.50694444444444442</v>
      </c>
      <c r="I2989">
        <v>189</v>
      </c>
      <c r="J2989">
        <v>69</v>
      </c>
      <c r="K2989">
        <v>120</v>
      </c>
      <c r="L2989">
        <v>36.507936507936506</v>
      </c>
      <c r="M2989" s="1" t="e">
        <f>VLOOKUP(Tabla18[[#This Row],[COD]],Circuitos[],2,0)</f>
        <v>#N/A</v>
      </c>
    </row>
    <row r="2990" spans="1:13">
      <c r="A2990" s="9" t="str">
        <f>Tabla18[[#This Row],[DIA]]&amp;"-"&amp;Tabla18[[#This Row],[NUM]]</f>
        <v>45942-808</v>
      </c>
      <c r="B2990">
        <v>45942</v>
      </c>
      <c r="C2990" t="s">
        <v>236</v>
      </c>
      <c r="D2990" t="s">
        <v>13</v>
      </c>
      <c r="E2990" t="s">
        <v>250</v>
      </c>
      <c r="F2990">
        <v>808</v>
      </c>
      <c r="G2990">
        <v>0.51736111111111116</v>
      </c>
      <c r="H2990">
        <v>0.64930555555555558</v>
      </c>
      <c r="I2990">
        <v>45</v>
      </c>
      <c r="J2990">
        <v>12</v>
      </c>
      <c r="K2990">
        <v>33</v>
      </c>
      <c r="L2990">
        <v>26.666666666666668</v>
      </c>
      <c r="M2990" s="1" t="e">
        <f>VLOOKUP(Tabla18[[#This Row],[COD]],Circuitos[],2,0)</f>
        <v>#N/A</v>
      </c>
    </row>
    <row r="2991" spans="1:13">
      <c r="A2991" s="9" t="str">
        <f>Tabla18[[#This Row],[DIA]]&amp;"-"&amp;Tabla18[[#This Row],[NUM]]</f>
        <v>45942-683</v>
      </c>
      <c r="B2991">
        <v>45942</v>
      </c>
      <c r="C2991" t="s">
        <v>291</v>
      </c>
      <c r="D2991" t="s">
        <v>36</v>
      </c>
      <c r="E2991" t="s">
        <v>292</v>
      </c>
      <c r="F2991">
        <v>683</v>
      </c>
      <c r="G2991">
        <v>0.45833333333333331</v>
      </c>
      <c r="H2991">
        <v>0.56944444444444442</v>
      </c>
      <c r="I2991">
        <v>12</v>
      </c>
      <c r="J2991">
        <v>0</v>
      </c>
      <c r="K2991">
        <v>12</v>
      </c>
      <c r="L2991">
        <v>0</v>
      </c>
      <c r="M2991" s="1" t="e">
        <f>VLOOKUP(Tabla18[[#This Row],[COD]],Circuitos[],2,0)</f>
        <v>#N/A</v>
      </c>
    </row>
    <row r="2992" spans="1:13">
      <c r="A2992" s="9" t="str">
        <f>Tabla18[[#This Row],[DIA]]&amp;"-"&amp;Tabla18[[#This Row],[NUM]]</f>
        <v>45942-685</v>
      </c>
      <c r="B2992">
        <v>45942</v>
      </c>
      <c r="C2992" t="s">
        <v>291</v>
      </c>
      <c r="D2992" t="s">
        <v>13</v>
      </c>
      <c r="E2992" t="s">
        <v>292</v>
      </c>
      <c r="F2992">
        <v>685</v>
      </c>
      <c r="G2992">
        <v>0.54861111111111116</v>
      </c>
      <c r="H2992">
        <v>0.68055555555555558</v>
      </c>
      <c r="I2992">
        <v>26</v>
      </c>
      <c r="J2992">
        <v>0</v>
      </c>
      <c r="K2992">
        <v>26</v>
      </c>
      <c r="L2992">
        <v>0</v>
      </c>
      <c r="M2992" s="1" t="e">
        <f>VLOOKUP(Tabla18[[#This Row],[COD]],Circuitos[],2,0)</f>
        <v>#N/A</v>
      </c>
    </row>
    <row r="2993" spans="1:13">
      <c r="A2993" s="9" t="str">
        <f>Tabla18[[#This Row],[DIA]]&amp;"-"&amp;Tabla18[[#This Row],[NUM]]</f>
        <v>45942-5117</v>
      </c>
      <c r="B2993">
        <v>45942</v>
      </c>
      <c r="C2993" t="s">
        <v>44</v>
      </c>
      <c r="D2993" t="s">
        <v>198</v>
      </c>
      <c r="E2993" t="s">
        <v>549</v>
      </c>
      <c r="F2993">
        <v>5117</v>
      </c>
      <c r="G2993">
        <v>0.625</v>
      </c>
      <c r="H2993">
        <v>0.75</v>
      </c>
      <c r="I2993">
        <v>189</v>
      </c>
      <c r="J2993">
        <v>140</v>
      </c>
      <c r="K2993">
        <v>49</v>
      </c>
      <c r="L2993">
        <v>74.074074074074076</v>
      </c>
      <c r="M2993" s="1" t="str">
        <f>VLOOKUP(Tabla18[[#This Row],[COD]],Circuitos[],2,0)</f>
        <v>Puglia y Costa Amalfitana II</v>
      </c>
    </row>
    <row r="2994" spans="1:13">
      <c r="A2994" s="9" t="str">
        <f>Tabla18[[#This Row],[DIA]]&amp;"-"&amp;Tabla18[[#This Row],[NUM]]</f>
        <v>45942-1302</v>
      </c>
      <c r="B2994">
        <v>45942</v>
      </c>
      <c r="C2994" t="s">
        <v>22</v>
      </c>
      <c r="D2994" t="s">
        <v>147</v>
      </c>
      <c r="E2994" t="s">
        <v>181</v>
      </c>
      <c r="F2994">
        <v>1302</v>
      </c>
      <c r="G2994">
        <v>0.4826388888888889</v>
      </c>
      <c r="H2994">
        <v>0.6875</v>
      </c>
      <c r="I2994">
        <v>12</v>
      </c>
      <c r="J2994">
        <v>0</v>
      </c>
      <c r="K2994">
        <v>12</v>
      </c>
      <c r="L2994">
        <v>0</v>
      </c>
      <c r="M2994" s="1" t="e">
        <f>VLOOKUP(Tabla18[[#This Row],[COD]],Circuitos[],2,0)</f>
        <v>#N/A</v>
      </c>
    </row>
    <row r="2995" spans="1:13">
      <c r="A2995" s="9" t="str">
        <f>Tabla18[[#This Row],[DIA]]&amp;"-"&amp;Tabla18[[#This Row],[NUM]]</f>
        <v>45942-342</v>
      </c>
      <c r="B2995">
        <v>45942</v>
      </c>
      <c r="C2995" t="s">
        <v>214</v>
      </c>
      <c r="D2995" t="s">
        <v>291</v>
      </c>
      <c r="E2995" t="s">
        <v>292</v>
      </c>
      <c r="F2995">
        <v>342</v>
      </c>
      <c r="G2995">
        <v>0.37847222222222221</v>
      </c>
      <c r="H2995">
        <v>0.41319444444444442</v>
      </c>
      <c r="I2995">
        <v>38</v>
      </c>
      <c r="J2995">
        <v>0</v>
      </c>
      <c r="K2995">
        <v>38</v>
      </c>
      <c r="L2995">
        <v>0</v>
      </c>
      <c r="M2995" s="1" t="e">
        <f>VLOOKUP(Tabla18[[#This Row],[COD]],Circuitos[],2,0)</f>
        <v>#N/A</v>
      </c>
    </row>
    <row r="2996" spans="1:13">
      <c r="A2996" s="9" t="str">
        <f>Tabla18[[#This Row],[DIA]]&amp;"-"&amp;Tabla18[[#This Row],[NUM]]</f>
        <v>45942-437</v>
      </c>
      <c r="B2996">
        <v>45942</v>
      </c>
      <c r="C2996" t="s">
        <v>394</v>
      </c>
      <c r="D2996" t="s">
        <v>36</v>
      </c>
      <c r="E2996" t="s">
        <v>395</v>
      </c>
      <c r="F2996">
        <v>437</v>
      </c>
      <c r="G2996">
        <v>0.3888888888888889</v>
      </c>
      <c r="H2996">
        <v>0.52083333333333337</v>
      </c>
      <c r="I2996">
        <v>12</v>
      </c>
      <c r="J2996">
        <v>0</v>
      </c>
      <c r="K2996">
        <v>12</v>
      </c>
      <c r="L2996">
        <v>0</v>
      </c>
      <c r="M2996" s="1" t="e">
        <f>VLOOKUP(Tabla18[[#This Row],[COD]],Circuitos[],2,0)</f>
        <v>#N/A</v>
      </c>
    </row>
    <row r="2997" spans="1:13">
      <c r="A2997" s="9" t="str">
        <f>Tabla18[[#This Row],[DIA]]&amp;"-"&amp;Tabla18[[#This Row],[NUM]]</f>
        <v>45942-3911</v>
      </c>
      <c r="B2997">
        <v>45942</v>
      </c>
      <c r="C2997" t="s">
        <v>394</v>
      </c>
      <c r="D2997" t="s">
        <v>555</v>
      </c>
      <c r="E2997" t="s">
        <v>395</v>
      </c>
      <c r="F2997">
        <v>3911</v>
      </c>
      <c r="G2997">
        <v>0.95486111111111116</v>
      </c>
      <c r="H2997">
        <v>0.99305555555555558</v>
      </c>
      <c r="I2997">
        <v>47</v>
      </c>
      <c r="J2997">
        <v>0</v>
      </c>
      <c r="K2997">
        <v>47</v>
      </c>
      <c r="L2997">
        <v>0</v>
      </c>
      <c r="M2997" s="1" t="e">
        <f>VLOOKUP(Tabla18[[#This Row],[COD]],Circuitos[],2,0)</f>
        <v>#N/A</v>
      </c>
    </row>
    <row r="2998" spans="1:13">
      <c r="A2998" s="9" t="str">
        <f>Tabla18[[#This Row],[DIA]]&amp;"-"&amp;Tabla18[[#This Row],[NUM]]</f>
        <v>45942-433</v>
      </c>
      <c r="B2998">
        <v>45942</v>
      </c>
      <c r="C2998" t="s">
        <v>394</v>
      </c>
      <c r="D2998" t="s">
        <v>13</v>
      </c>
      <c r="E2998" t="s">
        <v>395</v>
      </c>
      <c r="F2998">
        <v>433</v>
      </c>
      <c r="G2998">
        <v>0.44444444444444442</v>
      </c>
      <c r="H2998">
        <v>0.60763888888888884</v>
      </c>
      <c r="I2998">
        <v>35</v>
      </c>
      <c r="J2998">
        <v>0</v>
      </c>
      <c r="K2998">
        <v>35</v>
      </c>
      <c r="L2998">
        <v>0</v>
      </c>
      <c r="M2998" s="1" t="e">
        <f>VLOOKUP(Tabla18[[#This Row],[COD]],Circuitos[],2,0)</f>
        <v>#N/A</v>
      </c>
    </row>
    <row r="2999" spans="1:13">
      <c r="A2999" s="9" t="str">
        <f>Tabla18[[#This Row],[DIA]]&amp;"-"&amp;Tabla18[[#This Row],[NUM]]</f>
        <v>45942-723</v>
      </c>
      <c r="B2999">
        <v>45942</v>
      </c>
      <c r="C2999" t="s">
        <v>394</v>
      </c>
      <c r="D2999" t="s">
        <v>543</v>
      </c>
      <c r="E2999" t="s">
        <v>395</v>
      </c>
      <c r="F2999">
        <v>723</v>
      </c>
      <c r="G2999">
        <v>0.89583333333333337</v>
      </c>
      <c r="H2999">
        <v>0.13194444444444445</v>
      </c>
      <c r="I2999">
        <v>46</v>
      </c>
      <c r="J2999">
        <v>0</v>
      </c>
      <c r="K2999">
        <v>46</v>
      </c>
      <c r="L2999">
        <v>0</v>
      </c>
      <c r="M2999" s="1" t="e">
        <f>VLOOKUP(Tabla18[[#This Row],[COD]],Circuitos[],2,0)</f>
        <v>#N/A</v>
      </c>
    </row>
    <row r="3000" spans="1:13">
      <c r="A3000" s="9" t="str">
        <f>Tabla18[[#This Row],[DIA]]&amp;"-"&amp;Tabla18[[#This Row],[NUM]]</f>
        <v>45943-920</v>
      </c>
      <c r="B3000">
        <v>45943</v>
      </c>
      <c r="C3000" t="s">
        <v>185</v>
      </c>
      <c r="D3000" t="s">
        <v>13</v>
      </c>
      <c r="E3000" t="s">
        <v>186</v>
      </c>
      <c r="F3000">
        <v>920</v>
      </c>
      <c r="G3000">
        <v>0.63888888888888884</v>
      </c>
      <c r="H3000">
        <v>0.78125</v>
      </c>
      <c r="I3000">
        <v>30</v>
      </c>
      <c r="J3000">
        <v>0</v>
      </c>
      <c r="K3000">
        <v>30</v>
      </c>
      <c r="L3000">
        <v>0</v>
      </c>
      <c r="M3000" s="1" t="e">
        <f>VLOOKUP(Tabla18[[#This Row],[COD]],Circuitos[],2,0)</f>
        <v>#N/A</v>
      </c>
    </row>
    <row r="3001" spans="1:13">
      <c r="A3001" s="9" t="str">
        <f>Tabla18[[#This Row],[DIA]]&amp;"-"&amp;Tabla18[[#This Row],[NUM]]</f>
        <v>45943-1336</v>
      </c>
      <c r="B3001">
        <v>45943</v>
      </c>
      <c r="C3001" t="s">
        <v>36</v>
      </c>
      <c r="D3001" t="s">
        <v>183</v>
      </c>
      <c r="E3001" t="s">
        <v>174</v>
      </c>
      <c r="F3001">
        <v>1336</v>
      </c>
      <c r="G3001">
        <v>0.58680555555555558</v>
      </c>
      <c r="H3001">
        <v>0.82291666666666663</v>
      </c>
      <c r="I3001">
        <v>10</v>
      </c>
      <c r="J3001">
        <v>0</v>
      </c>
      <c r="K3001">
        <v>10</v>
      </c>
      <c r="L3001">
        <v>0</v>
      </c>
      <c r="M3001" s="1" t="str">
        <f>VLOOKUP(Tabla18[[#This Row],[COD]],Circuitos[],2,0)</f>
        <v>Programas de Egipto</v>
      </c>
    </row>
    <row r="3002" spans="1:13">
      <c r="A3002" s="9" t="str">
        <f>Tabla18[[#This Row],[DIA]]&amp;"-"&amp;Tabla18[[#This Row],[NUM]]</f>
        <v>45943-2722</v>
      </c>
      <c r="B3002">
        <v>45943</v>
      </c>
      <c r="C3002" t="s">
        <v>37</v>
      </c>
      <c r="D3002" t="s">
        <v>183</v>
      </c>
      <c r="E3002" t="s">
        <v>561</v>
      </c>
      <c r="F3002">
        <v>2722</v>
      </c>
      <c r="G3002">
        <v>0.67013888888888884</v>
      </c>
      <c r="H3002">
        <v>0.93055555555555558</v>
      </c>
      <c r="I3002">
        <v>10</v>
      </c>
      <c r="J3002">
        <v>0</v>
      </c>
      <c r="K3002">
        <v>10</v>
      </c>
      <c r="L3002">
        <v>0</v>
      </c>
      <c r="M3002" s="1" t="str">
        <f>VLOOKUP(Tabla18[[#This Row],[COD]],Circuitos[],2,0)</f>
        <v>Programas de Egipto</v>
      </c>
    </row>
    <row r="3003" spans="1:13">
      <c r="A3003" s="9" t="str">
        <f>Tabla18[[#This Row],[DIA]]&amp;"-"&amp;Tabla18[[#This Row],[NUM]]</f>
        <v>45943-1335</v>
      </c>
      <c r="B3003">
        <v>45943</v>
      </c>
      <c r="C3003" t="s">
        <v>173</v>
      </c>
      <c r="D3003" t="s">
        <v>36</v>
      </c>
      <c r="E3003" t="s">
        <v>174</v>
      </c>
      <c r="F3003">
        <v>1335</v>
      </c>
      <c r="G3003">
        <v>0.40277777777777779</v>
      </c>
      <c r="H3003">
        <v>0.54513888888888884</v>
      </c>
      <c r="I3003">
        <v>10</v>
      </c>
      <c r="J3003">
        <v>0</v>
      </c>
      <c r="K3003">
        <v>10</v>
      </c>
      <c r="L3003">
        <v>0</v>
      </c>
      <c r="M3003" s="1" t="e">
        <f>VLOOKUP(Tabla18[[#This Row],[COD]],Circuitos[],2,0)</f>
        <v>#N/A</v>
      </c>
    </row>
    <row r="3004" spans="1:13">
      <c r="A3004" s="9" t="str">
        <f>Tabla18[[#This Row],[DIA]]&amp;"-"&amp;Tabla18[[#This Row],[NUM]]</f>
        <v>45943-2721</v>
      </c>
      <c r="B3004">
        <v>45943</v>
      </c>
      <c r="C3004" t="s">
        <v>173</v>
      </c>
      <c r="D3004" t="s">
        <v>37</v>
      </c>
      <c r="E3004" t="s">
        <v>561</v>
      </c>
      <c r="F3004">
        <v>2721</v>
      </c>
      <c r="G3004">
        <v>0.45833333333333331</v>
      </c>
      <c r="H3004">
        <v>0.62847222222222221</v>
      </c>
      <c r="I3004">
        <v>10</v>
      </c>
      <c r="J3004">
        <v>0</v>
      </c>
      <c r="K3004">
        <v>10</v>
      </c>
      <c r="L3004">
        <v>0</v>
      </c>
      <c r="M3004" s="1" t="e">
        <f>VLOOKUP(Tabla18[[#This Row],[COD]],Circuitos[],2,0)</f>
        <v>#N/A</v>
      </c>
    </row>
    <row r="3005" spans="1:13">
      <c r="A3005" s="9" t="str">
        <f>Tabla18[[#This Row],[DIA]]&amp;"-"&amp;Tabla18[[#This Row],[NUM]]</f>
        <v>45943-1002</v>
      </c>
      <c r="B3005">
        <v>45943</v>
      </c>
      <c r="C3005" t="s">
        <v>173</v>
      </c>
      <c r="D3005" t="s">
        <v>13</v>
      </c>
      <c r="E3005" t="s">
        <v>174</v>
      </c>
      <c r="F3005">
        <v>1002</v>
      </c>
      <c r="G3005">
        <v>0.3125</v>
      </c>
      <c r="H3005">
        <v>0.4861111111111111</v>
      </c>
      <c r="I3005">
        <v>20</v>
      </c>
      <c r="J3005">
        <v>0</v>
      </c>
      <c r="K3005">
        <v>20</v>
      </c>
      <c r="L3005">
        <v>0</v>
      </c>
      <c r="M3005" s="1" t="str">
        <f>VLOOKUP(Tabla18[[#This Row],[COD]],Circuitos[],2,0)</f>
        <v>Programas de Egipto</v>
      </c>
    </row>
    <row r="3006" spans="1:13">
      <c r="A3006" s="9" t="str">
        <f>Tabla18[[#This Row],[DIA]]&amp;"-"&amp;Tabla18[[#This Row],[NUM]]</f>
        <v>45943-1014</v>
      </c>
      <c r="B3006">
        <v>45943</v>
      </c>
      <c r="C3006" t="s">
        <v>173</v>
      </c>
      <c r="D3006" t="s">
        <v>24</v>
      </c>
      <c r="E3006" t="s">
        <v>174</v>
      </c>
      <c r="F3006">
        <v>1014</v>
      </c>
      <c r="G3006">
        <v>0.39583333333333331</v>
      </c>
      <c r="H3006">
        <v>0.57291666666666663</v>
      </c>
      <c r="I3006">
        <v>88</v>
      </c>
      <c r="J3006">
        <v>65</v>
      </c>
      <c r="K3006">
        <v>23</v>
      </c>
      <c r="L3006">
        <v>73.86363636363636</v>
      </c>
      <c r="M3006" s="1" t="e">
        <f>VLOOKUP(Tabla18[[#This Row],[COD]],Circuitos[],2,0)</f>
        <v>#N/A</v>
      </c>
    </row>
    <row r="3007" spans="1:13">
      <c r="A3007" s="9" t="str">
        <f>Tabla18[[#This Row],[DIA]]&amp;"-"&amp;Tabla18[[#This Row],[NUM]]</f>
        <v>45943-761</v>
      </c>
      <c r="B3007">
        <v>45943</v>
      </c>
      <c r="C3007" t="s">
        <v>552</v>
      </c>
      <c r="D3007" t="s">
        <v>147</v>
      </c>
      <c r="E3007" t="s">
        <v>181</v>
      </c>
      <c r="F3007">
        <v>761</v>
      </c>
      <c r="G3007">
        <v>8.3333333333333329E-2</v>
      </c>
      <c r="H3007">
        <v>0.23958333333333334</v>
      </c>
      <c r="I3007">
        <v>27</v>
      </c>
      <c r="J3007">
        <v>0</v>
      </c>
      <c r="K3007">
        <v>27</v>
      </c>
      <c r="L3007">
        <v>0</v>
      </c>
      <c r="M3007" s="1" t="e">
        <f>VLOOKUP(Tabla18[[#This Row],[COD]],Circuitos[],2,0)</f>
        <v>#N/A</v>
      </c>
    </row>
    <row r="3008" spans="1:13">
      <c r="A3008" s="9" t="str">
        <f>Tabla18[[#This Row],[DIA]]&amp;"-"&amp;Tabla18[[#This Row],[NUM]]</f>
        <v>45943-730</v>
      </c>
      <c r="B3008">
        <v>45943</v>
      </c>
      <c r="C3008" t="s">
        <v>547</v>
      </c>
      <c r="D3008" t="s">
        <v>394</v>
      </c>
      <c r="E3008" t="s">
        <v>395</v>
      </c>
      <c r="F3008">
        <v>730</v>
      </c>
      <c r="G3008">
        <v>0.22916666666666666</v>
      </c>
      <c r="H3008">
        <v>0.30902777777777779</v>
      </c>
      <c r="I3008">
        <v>46</v>
      </c>
      <c r="J3008">
        <v>3</v>
      </c>
      <c r="K3008">
        <v>43</v>
      </c>
      <c r="L3008">
        <v>6.5217391304347823</v>
      </c>
      <c r="M3008" s="1" t="e">
        <f>VLOOKUP(Tabla18[[#This Row],[COD]],Circuitos[],2,0)</f>
        <v>#N/A</v>
      </c>
    </row>
    <row r="3009" spans="1:13">
      <c r="A3009" s="9" t="str">
        <f>Tabla18[[#This Row],[DIA]]&amp;"-"&amp;Tabla18[[#This Row],[NUM]]</f>
        <v>45943-2232</v>
      </c>
      <c r="B3009">
        <v>45943</v>
      </c>
      <c r="C3009" t="s">
        <v>147</v>
      </c>
      <c r="D3009" t="s">
        <v>180</v>
      </c>
      <c r="E3009" t="s">
        <v>181</v>
      </c>
      <c r="F3009">
        <v>2232</v>
      </c>
      <c r="G3009">
        <v>5.5555555555555552E-2</v>
      </c>
      <c r="H3009">
        <v>0.11805555555555555</v>
      </c>
      <c r="I3009">
        <v>16</v>
      </c>
      <c r="J3009">
        <v>0</v>
      </c>
      <c r="K3009">
        <v>16</v>
      </c>
      <c r="L3009">
        <v>0</v>
      </c>
      <c r="M3009" s="1" t="e">
        <f>VLOOKUP(Tabla18[[#This Row],[COD]],Circuitos[],2,0)</f>
        <v>#N/A</v>
      </c>
    </row>
    <row r="3010" spans="1:13">
      <c r="A3010" s="9" t="str">
        <f>Tabla18[[#This Row],[DIA]]&amp;"-"&amp;Tabla18[[#This Row],[NUM]]</f>
        <v>45943-1357</v>
      </c>
      <c r="B3010">
        <v>45943</v>
      </c>
      <c r="C3010" t="s">
        <v>147</v>
      </c>
      <c r="D3010" t="s">
        <v>13</v>
      </c>
      <c r="E3010" t="s">
        <v>181</v>
      </c>
      <c r="F3010">
        <v>1357</v>
      </c>
      <c r="G3010">
        <v>0.41666666666666669</v>
      </c>
      <c r="H3010">
        <v>0.56944444444444442</v>
      </c>
      <c r="I3010">
        <v>27</v>
      </c>
      <c r="J3010">
        <v>0</v>
      </c>
      <c r="K3010">
        <v>27</v>
      </c>
      <c r="L3010">
        <v>0</v>
      </c>
      <c r="M3010" s="1" t="e">
        <f>VLOOKUP(Tabla18[[#This Row],[COD]],Circuitos[],2,0)</f>
        <v>#N/A</v>
      </c>
    </row>
    <row r="3011" spans="1:13">
      <c r="A3011" s="9" t="str">
        <f>Tabla18[[#This Row],[DIA]]&amp;"-"&amp;Tabla18[[#This Row],[NUM]]</f>
        <v>45943-162</v>
      </c>
      <c r="B3011">
        <v>45943</v>
      </c>
      <c r="C3011" t="s">
        <v>147</v>
      </c>
      <c r="D3011" t="s">
        <v>559</v>
      </c>
      <c r="E3011" t="s">
        <v>181</v>
      </c>
      <c r="F3011">
        <v>162</v>
      </c>
      <c r="G3011">
        <v>8.6805555555555552E-2</v>
      </c>
      <c r="H3011">
        <v>0.67361111111111116</v>
      </c>
      <c r="I3011">
        <v>27</v>
      </c>
      <c r="J3011">
        <v>11</v>
      </c>
      <c r="K3011">
        <v>16</v>
      </c>
      <c r="L3011">
        <v>40.74074074074074</v>
      </c>
      <c r="M3011" s="1" t="e">
        <f>VLOOKUP(Tabla18[[#This Row],[COD]],Circuitos[],2,0)</f>
        <v>#N/A</v>
      </c>
    </row>
    <row r="3012" spans="1:13">
      <c r="A3012" s="9" t="str">
        <f>Tabla18[[#This Row],[DIA]]&amp;"-"&amp;Tabla18[[#This Row],[NUM]]</f>
        <v>45943-716</v>
      </c>
      <c r="B3012">
        <v>45943</v>
      </c>
      <c r="C3012" t="s">
        <v>551</v>
      </c>
      <c r="D3012" t="s">
        <v>13</v>
      </c>
      <c r="E3012" t="s">
        <v>250</v>
      </c>
      <c r="F3012">
        <v>716</v>
      </c>
      <c r="G3012">
        <v>0.47916666666666669</v>
      </c>
      <c r="H3012">
        <v>0.62152777777777779</v>
      </c>
      <c r="I3012">
        <v>45</v>
      </c>
      <c r="J3012">
        <v>45</v>
      </c>
      <c r="K3012">
        <v>0</v>
      </c>
      <c r="L3012">
        <v>100</v>
      </c>
      <c r="M3012" s="1" t="e">
        <f>VLOOKUP(Tabla18[[#This Row],[COD]],Circuitos[],2,0)</f>
        <v>#N/A</v>
      </c>
    </row>
    <row r="3013" spans="1:13">
      <c r="A3013" s="9" t="str">
        <f>Tabla18[[#This Row],[DIA]]&amp;"-"&amp;Tabla18[[#This Row],[NUM]]</f>
        <v>45943-921</v>
      </c>
      <c r="B3013">
        <v>45943</v>
      </c>
      <c r="C3013" t="s">
        <v>13</v>
      </c>
      <c r="D3013" t="s">
        <v>185</v>
      </c>
      <c r="E3013" t="s">
        <v>186</v>
      </c>
      <c r="F3013">
        <v>921</v>
      </c>
      <c r="G3013">
        <v>0.81597222222222221</v>
      </c>
      <c r="H3013">
        <v>2.0833333333333332E-2</v>
      </c>
      <c r="I3013">
        <v>10</v>
      </c>
      <c r="J3013">
        <v>0</v>
      </c>
      <c r="K3013">
        <v>10</v>
      </c>
      <c r="L3013">
        <v>0</v>
      </c>
      <c r="M3013" s="1" t="e">
        <f>VLOOKUP(Tabla18[[#This Row],[COD]],Circuitos[],2,0)</f>
        <v>#N/A</v>
      </c>
    </row>
    <row r="3014" spans="1:13">
      <c r="A3014" s="9" t="str">
        <f>Tabla18[[#This Row],[DIA]]&amp;"-"&amp;Tabla18[[#This Row],[NUM]]</f>
        <v>45943-921</v>
      </c>
      <c r="B3014">
        <v>45943</v>
      </c>
      <c r="C3014" t="s">
        <v>13</v>
      </c>
      <c r="D3014" t="s">
        <v>185</v>
      </c>
      <c r="E3014" t="s">
        <v>186</v>
      </c>
      <c r="F3014">
        <v>921</v>
      </c>
      <c r="G3014">
        <v>0.81597222222222221</v>
      </c>
      <c r="H3014">
        <v>2.0833333333333333E-3</v>
      </c>
      <c r="I3014">
        <v>20</v>
      </c>
      <c r="J3014">
        <v>0</v>
      </c>
      <c r="K3014">
        <v>20</v>
      </c>
      <c r="L3014">
        <v>0</v>
      </c>
      <c r="M3014" s="1" t="e">
        <f>VLOOKUP(Tabla18[[#This Row],[COD]],Circuitos[],2,0)</f>
        <v>#N/A</v>
      </c>
    </row>
    <row r="3015" spans="1:13">
      <c r="A3015" s="9" t="str">
        <f>Tabla18[[#This Row],[DIA]]&amp;"-"&amp;Tabla18[[#This Row],[NUM]]</f>
        <v>45943-1358</v>
      </c>
      <c r="B3015">
        <v>45943</v>
      </c>
      <c r="C3015" t="s">
        <v>13</v>
      </c>
      <c r="D3015" t="s">
        <v>147</v>
      </c>
      <c r="E3015" t="s">
        <v>181</v>
      </c>
      <c r="F3015">
        <v>1358</v>
      </c>
      <c r="G3015">
        <v>0.61458333333333337</v>
      </c>
      <c r="H3015">
        <v>0.83333333333333337</v>
      </c>
      <c r="I3015">
        <v>20</v>
      </c>
      <c r="J3015">
        <v>0</v>
      </c>
      <c r="K3015">
        <v>20</v>
      </c>
      <c r="L3015">
        <v>0</v>
      </c>
      <c r="M3015" s="1" t="e">
        <f>VLOOKUP(Tabla18[[#This Row],[COD]],Circuitos[],2,0)</f>
        <v>#N/A</v>
      </c>
    </row>
    <row r="3016" spans="1:13">
      <c r="A3016" s="9" t="str">
        <f>Tabla18[[#This Row],[DIA]]&amp;"-"&amp;Tabla18[[#This Row],[NUM]]</f>
        <v>45943-1002</v>
      </c>
      <c r="B3016">
        <v>45943</v>
      </c>
      <c r="C3016" t="s">
        <v>13</v>
      </c>
      <c r="D3016" t="s">
        <v>183</v>
      </c>
      <c r="E3016" t="s">
        <v>174</v>
      </c>
      <c r="F3016">
        <v>1002</v>
      </c>
      <c r="G3016">
        <v>0.52777777777777779</v>
      </c>
      <c r="H3016">
        <v>0.77777777777777779</v>
      </c>
      <c r="I3016">
        <v>20</v>
      </c>
      <c r="J3016">
        <v>0</v>
      </c>
      <c r="K3016">
        <v>20</v>
      </c>
      <c r="L3016">
        <v>0</v>
      </c>
      <c r="M3016" s="1" t="str">
        <f>VLOOKUP(Tabla18[[#This Row],[COD]],Circuitos[],2,0)</f>
        <v>Programas de Egipto</v>
      </c>
    </row>
    <row r="3017" spans="1:13">
      <c r="A3017" s="9" t="str">
        <f>Tabla18[[#This Row],[DIA]]&amp;"-"&amp;Tabla18[[#This Row],[NUM]]</f>
        <v>45943-472</v>
      </c>
      <c r="B3017">
        <v>45943</v>
      </c>
      <c r="C3017" t="s">
        <v>13</v>
      </c>
      <c r="D3017" t="s">
        <v>294</v>
      </c>
      <c r="E3017" t="s">
        <v>295</v>
      </c>
      <c r="F3017">
        <v>472</v>
      </c>
      <c r="G3017">
        <v>0.59722222222222221</v>
      </c>
      <c r="H3017">
        <v>0.78472222222222221</v>
      </c>
      <c r="I3017">
        <v>40</v>
      </c>
      <c r="J3017">
        <v>6</v>
      </c>
      <c r="K3017">
        <v>34</v>
      </c>
      <c r="L3017">
        <v>15</v>
      </c>
      <c r="M3017" s="1" t="e">
        <f>VLOOKUP(Tabla18[[#This Row],[COD]],Circuitos[],2,0)</f>
        <v>#N/A</v>
      </c>
    </row>
    <row r="3018" spans="1:13">
      <c r="A3018" s="9" t="str">
        <f>Tabla18[[#This Row],[DIA]]&amp;"-"&amp;Tabla18[[#This Row],[NUM]]</f>
        <v>45943-586</v>
      </c>
      <c r="B3018">
        <v>45943</v>
      </c>
      <c r="C3018" t="s">
        <v>229</v>
      </c>
      <c r="D3018" t="s">
        <v>13</v>
      </c>
      <c r="E3018" t="s">
        <v>556</v>
      </c>
      <c r="F3018">
        <v>586</v>
      </c>
      <c r="G3018">
        <v>0.73611111111111116</v>
      </c>
      <c r="H3018">
        <v>0.86111111111111116</v>
      </c>
      <c r="I3018">
        <v>35</v>
      </c>
      <c r="J3018">
        <v>0</v>
      </c>
      <c r="K3018">
        <v>35</v>
      </c>
      <c r="L3018">
        <v>0</v>
      </c>
      <c r="M3018" s="1" t="e">
        <f>VLOOKUP(Tabla18[[#This Row],[COD]],Circuitos[],2,0)</f>
        <v>#N/A</v>
      </c>
    </row>
    <row r="3019" spans="1:13">
      <c r="A3019" s="9" t="str">
        <f>Tabla18[[#This Row],[DIA]]&amp;"-"&amp;Tabla18[[#This Row],[NUM]]</f>
        <v>45943-5116</v>
      </c>
      <c r="B3019">
        <v>45943</v>
      </c>
      <c r="C3019" t="s">
        <v>447</v>
      </c>
      <c r="D3019" t="s">
        <v>52</v>
      </c>
      <c r="E3019" t="s">
        <v>549</v>
      </c>
      <c r="F3019">
        <v>5116</v>
      </c>
      <c r="G3019">
        <v>0.57638888888888884</v>
      </c>
      <c r="H3019">
        <v>0.71527777777777779</v>
      </c>
      <c r="I3019">
        <v>189</v>
      </c>
      <c r="J3019">
        <v>189</v>
      </c>
      <c r="K3019">
        <v>0</v>
      </c>
      <c r="L3019">
        <v>100</v>
      </c>
      <c r="M3019" s="1" t="e">
        <f>VLOOKUP(Tabla18[[#This Row],[COD]],Circuitos[],2,0)</f>
        <v>#N/A</v>
      </c>
    </row>
    <row r="3020" spans="1:13">
      <c r="A3020" s="9" t="str">
        <f>Tabla18[[#This Row],[DIA]]&amp;"-"&amp;Tabla18[[#This Row],[NUM]]</f>
        <v>45943-1010</v>
      </c>
      <c r="B3020">
        <v>45943</v>
      </c>
      <c r="C3020" t="s">
        <v>44</v>
      </c>
      <c r="D3020" t="s">
        <v>183</v>
      </c>
      <c r="E3020" t="s">
        <v>174</v>
      </c>
      <c r="F3020">
        <v>1010</v>
      </c>
      <c r="G3020">
        <v>0.71875</v>
      </c>
      <c r="H3020">
        <v>0</v>
      </c>
      <c r="I3020">
        <v>88</v>
      </c>
      <c r="J3020">
        <v>88</v>
      </c>
      <c r="K3020">
        <v>0</v>
      </c>
      <c r="L3020">
        <v>100</v>
      </c>
      <c r="M3020" s="1" t="str">
        <f>VLOOKUP(Tabla18[[#This Row],[COD]],Circuitos[],2,0)</f>
        <v>Nefertari y Abu Simbel / Maravillas del Nilo y Abu Simbel</v>
      </c>
    </row>
    <row r="3021" spans="1:13">
      <c r="A3021" s="9" t="str">
        <f>Tabla18[[#This Row],[DIA]]&amp;"-"&amp;Tabla18[[#This Row],[NUM]]</f>
        <v>45943-471</v>
      </c>
      <c r="B3021">
        <v>45943</v>
      </c>
      <c r="C3021" t="s">
        <v>294</v>
      </c>
      <c r="D3021" t="s">
        <v>13</v>
      </c>
      <c r="E3021" t="s">
        <v>295</v>
      </c>
      <c r="F3021">
        <v>471</v>
      </c>
      <c r="G3021">
        <v>0.43055555555555558</v>
      </c>
      <c r="H3021">
        <v>0.55555555555555558</v>
      </c>
      <c r="I3021">
        <v>40</v>
      </c>
      <c r="J3021">
        <v>6</v>
      </c>
      <c r="K3021">
        <v>34</v>
      </c>
      <c r="L3021">
        <v>15</v>
      </c>
      <c r="M3021" s="1" t="e">
        <f>VLOOKUP(Tabla18[[#This Row],[COD]],Circuitos[],2,0)</f>
        <v>#N/A</v>
      </c>
    </row>
    <row r="3022" spans="1:13">
      <c r="A3022" s="9" t="str">
        <f>Tabla18[[#This Row],[DIA]]&amp;"-"&amp;Tabla18[[#This Row],[NUM]]</f>
        <v>45943-898</v>
      </c>
      <c r="B3022">
        <v>45943</v>
      </c>
      <c r="C3022" t="s">
        <v>277</v>
      </c>
      <c r="D3022" t="s">
        <v>13</v>
      </c>
      <c r="E3022" t="s">
        <v>278</v>
      </c>
      <c r="F3022">
        <v>898</v>
      </c>
      <c r="G3022">
        <v>0.28125</v>
      </c>
      <c r="H3022">
        <v>0.51041666666666663</v>
      </c>
      <c r="I3022">
        <v>120</v>
      </c>
      <c r="J3022">
        <v>10</v>
      </c>
      <c r="K3022">
        <v>110</v>
      </c>
      <c r="L3022">
        <v>8.3333333333333339</v>
      </c>
      <c r="M3022" s="1" t="e">
        <f>VLOOKUP(Tabla18[[#This Row],[COD]],Circuitos[],2,0)</f>
        <v>#N/A</v>
      </c>
    </row>
    <row r="3023" spans="1:13">
      <c r="A3023" s="9" t="str">
        <f>Tabla18[[#This Row],[DIA]]&amp;"-"&amp;Tabla18[[#This Row],[NUM]]</f>
        <v>45943-433</v>
      </c>
      <c r="B3023">
        <v>45943</v>
      </c>
      <c r="C3023" t="s">
        <v>394</v>
      </c>
      <c r="D3023" t="s">
        <v>13</v>
      </c>
      <c r="E3023" t="s">
        <v>395</v>
      </c>
      <c r="F3023">
        <v>433</v>
      </c>
      <c r="G3023">
        <v>0.44444444444444442</v>
      </c>
      <c r="H3023">
        <v>0.60763888888888884</v>
      </c>
      <c r="I3023">
        <v>46</v>
      </c>
      <c r="J3023">
        <v>3</v>
      </c>
      <c r="K3023">
        <v>43</v>
      </c>
      <c r="L3023">
        <v>6.5217391304347823</v>
      </c>
      <c r="M3023" s="1" t="e">
        <f>VLOOKUP(Tabla18[[#This Row],[COD]],Circuitos[],2,0)</f>
        <v>#N/A</v>
      </c>
    </row>
    <row r="3024" spans="1:13">
      <c r="A3024" s="9" t="str">
        <f>Tabla18[[#This Row],[DIA]]&amp;"-"&amp;Tabla18[[#This Row],[NUM]]</f>
        <v>45943-5115</v>
      </c>
      <c r="B3024">
        <v>45943</v>
      </c>
      <c r="C3024" t="s">
        <v>24</v>
      </c>
      <c r="D3024" t="s">
        <v>447</v>
      </c>
      <c r="E3024" t="s">
        <v>549</v>
      </c>
      <c r="F3024">
        <v>5115</v>
      </c>
      <c r="G3024">
        <v>0.33333333333333331</v>
      </c>
      <c r="H3024">
        <v>0.54166666666666663</v>
      </c>
      <c r="I3024">
        <v>189</v>
      </c>
      <c r="J3024">
        <v>189</v>
      </c>
      <c r="K3024">
        <v>0</v>
      </c>
      <c r="L3024">
        <v>100</v>
      </c>
      <c r="M3024" s="1" t="str">
        <f>VLOOKUP(Tabla18[[#This Row],[COD]],Circuitos[],2,0)</f>
        <v>Turquía Eterna III y IV</v>
      </c>
    </row>
    <row r="3025" spans="1:13">
      <c r="A3025" s="9" t="str">
        <f>Tabla18[[#This Row],[DIA]]&amp;"-"&amp;Tabla18[[#This Row],[NUM]]</f>
        <v>45944-766</v>
      </c>
      <c r="B3025">
        <v>45944</v>
      </c>
      <c r="C3025" t="s">
        <v>232</v>
      </c>
      <c r="D3025" t="s">
        <v>13</v>
      </c>
      <c r="E3025" t="s">
        <v>278</v>
      </c>
      <c r="F3025">
        <v>766</v>
      </c>
      <c r="G3025">
        <v>0.69791666666666663</v>
      </c>
      <c r="H3025">
        <v>0.8125</v>
      </c>
      <c r="I3025">
        <v>45</v>
      </c>
      <c r="J3025">
        <v>8</v>
      </c>
      <c r="K3025">
        <v>37</v>
      </c>
      <c r="L3025">
        <v>17.777777777777779</v>
      </c>
      <c r="M3025" s="1" t="e">
        <f>VLOOKUP(Tabla18[[#This Row],[COD]],Circuitos[],2,0)</f>
        <v>#N/A</v>
      </c>
    </row>
    <row r="3026" spans="1:13">
      <c r="A3026" s="9" t="str">
        <f>Tabla18[[#This Row],[DIA]]&amp;"-"&amp;Tabla18[[#This Row],[NUM]]</f>
        <v>45944-650</v>
      </c>
      <c r="B3026">
        <v>45944</v>
      </c>
      <c r="C3026" t="s">
        <v>252</v>
      </c>
      <c r="D3026" t="s">
        <v>13</v>
      </c>
      <c r="E3026" t="s">
        <v>250</v>
      </c>
      <c r="F3026">
        <v>650</v>
      </c>
      <c r="G3026">
        <v>0.61458333333333337</v>
      </c>
      <c r="H3026">
        <v>0.72222222222222221</v>
      </c>
      <c r="I3026">
        <v>50</v>
      </c>
      <c r="J3026">
        <v>0</v>
      </c>
      <c r="K3026">
        <v>50</v>
      </c>
      <c r="L3026">
        <v>0</v>
      </c>
      <c r="M3026" s="1" t="e">
        <f>VLOOKUP(Tabla18[[#This Row],[COD]],Circuitos[],2,0)</f>
        <v>#N/A</v>
      </c>
    </row>
    <row r="3027" spans="1:13">
      <c r="A3027" s="9" t="str">
        <f>Tabla18[[#This Row],[DIA]]&amp;"-"&amp;Tabla18[[#This Row],[NUM]]</f>
        <v>45944-690</v>
      </c>
      <c r="B3027">
        <v>45944</v>
      </c>
      <c r="C3027" t="s">
        <v>545</v>
      </c>
      <c r="D3027" t="s">
        <v>13</v>
      </c>
      <c r="E3027" t="s">
        <v>250</v>
      </c>
      <c r="F3027">
        <v>690</v>
      </c>
      <c r="G3027">
        <v>0.84722222222222221</v>
      </c>
      <c r="H3027">
        <v>0.95138888888888884</v>
      </c>
      <c r="I3027">
        <v>45</v>
      </c>
      <c r="J3027">
        <v>6</v>
      </c>
      <c r="K3027">
        <v>39</v>
      </c>
      <c r="L3027">
        <v>13.333333333333334</v>
      </c>
      <c r="M3027" s="1" t="e">
        <f>VLOOKUP(Tabla18[[#This Row],[COD]],Circuitos[],2,0)</f>
        <v>#N/A</v>
      </c>
    </row>
    <row r="3028" spans="1:13">
      <c r="A3028" s="9" t="str">
        <f>Tabla18[[#This Row],[DIA]]&amp;"-"&amp;Tabla18[[#This Row],[NUM]]</f>
        <v>45944-1305</v>
      </c>
      <c r="B3028">
        <v>45944</v>
      </c>
      <c r="C3028" t="s">
        <v>147</v>
      </c>
      <c r="D3028" t="s">
        <v>33</v>
      </c>
      <c r="E3028" t="s">
        <v>181</v>
      </c>
      <c r="F3028">
        <v>1305</v>
      </c>
      <c r="G3028">
        <v>0.55208333333333337</v>
      </c>
      <c r="H3028">
        <v>0.70833333333333337</v>
      </c>
      <c r="I3028">
        <v>12</v>
      </c>
      <c r="J3028">
        <v>0</v>
      </c>
      <c r="K3028">
        <v>12</v>
      </c>
      <c r="L3028">
        <v>0</v>
      </c>
      <c r="M3028" s="1" t="e">
        <f>VLOOKUP(Tabla18[[#This Row],[COD]],Circuitos[],2,0)</f>
        <v>#N/A</v>
      </c>
    </row>
    <row r="3029" spans="1:13">
      <c r="A3029" s="9" t="str">
        <f>Tabla18[[#This Row],[DIA]]&amp;"-"&amp;Tabla18[[#This Row],[NUM]]</f>
        <v>45944-1855</v>
      </c>
      <c r="B3029">
        <v>45944</v>
      </c>
      <c r="C3029" t="s">
        <v>147</v>
      </c>
      <c r="D3029" t="s">
        <v>36</v>
      </c>
      <c r="E3029" t="s">
        <v>181</v>
      </c>
      <c r="F3029">
        <v>1855</v>
      </c>
      <c r="G3029">
        <v>0.59722222222222221</v>
      </c>
      <c r="H3029">
        <v>0.71180555555555558</v>
      </c>
      <c r="I3029">
        <v>16</v>
      </c>
      <c r="J3029">
        <v>0</v>
      </c>
      <c r="K3029">
        <v>16</v>
      </c>
      <c r="L3029">
        <v>0</v>
      </c>
      <c r="M3029" s="1" t="e">
        <f>VLOOKUP(Tabla18[[#This Row],[COD]],Circuitos[],2,0)</f>
        <v>#N/A</v>
      </c>
    </row>
    <row r="3030" spans="1:13">
      <c r="A3030" s="9" t="str">
        <f>Tabla18[[#This Row],[DIA]]&amp;"-"&amp;Tabla18[[#This Row],[NUM]]</f>
        <v>45944-1315</v>
      </c>
      <c r="B3030">
        <v>45944</v>
      </c>
      <c r="C3030" t="s">
        <v>147</v>
      </c>
      <c r="D3030" t="s">
        <v>37</v>
      </c>
      <c r="E3030" t="s">
        <v>181</v>
      </c>
      <c r="F3030">
        <v>1315</v>
      </c>
      <c r="G3030">
        <v>0.32291666666666669</v>
      </c>
      <c r="H3030">
        <v>0.46180555555555558</v>
      </c>
      <c r="I3030">
        <v>16</v>
      </c>
      <c r="J3030">
        <v>0</v>
      </c>
      <c r="K3030">
        <v>16</v>
      </c>
      <c r="L3030">
        <v>0</v>
      </c>
      <c r="M3030" s="1" t="e">
        <f>VLOOKUP(Tabla18[[#This Row],[COD]],Circuitos[],2,0)</f>
        <v>#N/A</v>
      </c>
    </row>
    <row r="3031" spans="1:13">
      <c r="A3031" s="9" t="str">
        <f>Tabla18[[#This Row],[DIA]]&amp;"-"&amp;Tabla18[[#This Row],[NUM]]</f>
        <v>45944-762</v>
      </c>
      <c r="B3031">
        <v>45944</v>
      </c>
      <c r="C3031" t="s">
        <v>147</v>
      </c>
      <c r="D3031" t="s">
        <v>552</v>
      </c>
      <c r="E3031" t="s">
        <v>181</v>
      </c>
      <c r="F3031">
        <v>762</v>
      </c>
      <c r="G3031">
        <v>2.7777777777777776E-2</v>
      </c>
      <c r="H3031">
        <v>0.26041666666666669</v>
      </c>
      <c r="I3031">
        <v>20</v>
      </c>
      <c r="J3031">
        <v>0</v>
      </c>
      <c r="K3031">
        <v>20</v>
      </c>
      <c r="L3031">
        <v>0</v>
      </c>
      <c r="M3031" s="1" t="e">
        <f>VLOOKUP(Tabla18[[#This Row],[COD]],Circuitos[],2,0)</f>
        <v>#N/A</v>
      </c>
    </row>
    <row r="3032" spans="1:13">
      <c r="A3032" s="9" t="str">
        <f>Tabla18[[#This Row],[DIA]]&amp;"-"&amp;Tabla18[[#This Row],[NUM]]</f>
        <v>45944-1859</v>
      </c>
      <c r="B3032">
        <v>45944</v>
      </c>
      <c r="C3032" t="s">
        <v>147</v>
      </c>
      <c r="D3032" t="s">
        <v>13</v>
      </c>
      <c r="E3032" t="s">
        <v>181</v>
      </c>
      <c r="F3032">
        <v>1859</v>
      </c>
      <c r="G3032">
        <v>0.55208333333333337</v>
      </c>
      <c r="H3032">
        <v>0.70138888888888884</v>
      </c>
      <c r="I3032">
        <v>30</v>
      </c>
      <c r="J3032">
        <v>2</v>
      </c>
      <c r="K3032">
        <v>28</v>
      </c>
      <c r="L3032">
        <v>6.666666666666667</v>
      </c>
      <c r="M3032" s="1" t="e">
        <f>VLOOKUP(Tabla18[[#This Row],[COD]],Circuitos[],2,0)</f>
        <v>#N/A</v>
      </c>
    </row>
    <row r="3033" spans="1:13">
      <c r="A3033" s="9" t="str">
        <f>Tabla18[[#This Row],[DIA]]&amp;"-"&amp;Tabla18[[#This Row],[NUM]]</f>
        <v>45944-1313</v>
      </c>
      <c r="B3033">
        <v>45944</v>
      </c>
      <c r="C3033" t="s">
        <v>147</v>
      </c>
      <c r="D3033" t="s">
        <v>22</v>
      </c>
      <c r="E3033" t="s">
        <v>181</v>
      </c>
      <c r="F3033">
        <v>1313</v>
      </c>
      <c r="G3033">
        <v>0.59375</v>
      </c>
      <c r="H3033">
        <v>0.72569444444444442</v>
      </c>
      <c r="I3033">
        <v>12</v>
      </c>
      <c r="J3033">
        <v>0</v>
      </c>
      <c r="K3033">
        <v>12</v>
      </c>
      <c r="L3033">
        <v>0</v>
      </c>
      <c r="M3033" s="1" t="e">
        <f>VLOOKUP(Tabla18[[#This Row],[COD]],Circuitos[],2,0)</f>
        <v>#N/A</v>
      </c>
    </row>
    <row r="3034" spans="1:13">
      <c r="A3034" s="9" t="str">
        <f>Tabla18[[#This Row],[DIA]]&amp;"-"&amp;Tabla18[[#This Row],[NUM]]</f>
        <v>45944-415</v>
      </c>
      <c r="B3034">
        <v>45944</v>
      </c>
      <c r="C3034" t="s">
        <v>358</v>
      </c>
      <c r="D3034" t="s">
        <v>13</v>
      </c>
      <c r="E3034" t="s">
        <v>528</v>
      </c>
      <c r="F3034">
        <v>415</v>
      </c>
      <c r="G3034">
        <v>0.34722222222222221</v>
      </c>
      <c r="H3034">
        <v>0.47569444444444442</v>
      </c>
      <c r="I3034">
        <v>35</v>
      </c>
      <c r="J3034">
        <v>0</v>
      </c>
      <c r="K3034">
        <v>35</v>
      </c>
      <c r="L3034">
        <v>0</v>
      </c>
      <c r="M3034" s="1" t="e">
        <f>VLOOKUP(Tabla18[[#This Row],[COD]],Circuitos[],2,0)</f>
        <v>#N/A</v>
      </c>
    </row>
    <row r="3035" spans="1:13">
      <c r="A3035" s="9" t="str">
        <f>Tabla18[[#This Row],[DIA]]&amp;"-"&amp;Tabla18[[#This Row],[NUM]]</f>
        <v>45945-2333</v>
      </c>
      <c r="B3035">
        <v>45945</v>
      </c>
      <c r="C3035" t="s">
        <v>185</v>
      </c>
      <c r="D3035" t="s">
        <v>147</v>
      </c>
      <c r="E3035" t="s">
        <v>181</v>
      </c>
      <c r="F3035">
        <v>2333</v>
      </c>
      <c r="G3035">
        <v>0.79513888888888884</v>
      </c>
      <c r="H3035">
        <v>0.85763888888888884</v>
      </c>
      <c r="I3035">
        <v>40</v>
      </c>
      <c r="J3035">
        <v>0</v>
      </c>
      <c r="K3035">
        <v>40</v>
      </c>
      <c r="L3035">
        <v>0</v>
      </c>
      <c r="M3035" s="1" t="e">
        <f>VLOOKUP(Tabla18[[#This Row],[COD]],Circuitos[],2,0)</f>
        <v>#N/A</v>
      </c>
    </row>
    <row r="3036" spans="1:13">
      <c r="A3036" s="9" t="str">
        <f>Tabla18[[#This Row],[DIA]]&amp;"-"&amp;Tabla18[[#This Row],[NUM]]</f>
        <v>45945-8055</v>
      </c>
      <c r="B3036">
        <v>45945</v>
      </c>
      <c r="C3036" t="s">
        <v>175</v>
      </c>
      <c r="D3036" t="s">
        <v>173</v>
      </c>
      <c r="E3036" t="s">
        <v>257</v>
      </c>
      <c r="F3036">
        <v>8055</v>
      </c>
      <c r="G3036">
        <v>0.5625</v>
      </c>
      <c r="H3036">
        <v>0.61458333333333337</v>
      </c>
      <c r="I3036">
        <v>20</v>
      </c>
      <c r="J3036">
        <v>0</v>
      </c>
      <c r="K3036">
        <v>20</v>
      </c>
      <c r="L3036">
        <v>0</v>
      </c>
      <c r="M3036" s="1" t="e">
        <f>VLOOKUP(Tabla18[[#This Row],[COD]],Circuitos[],2,0)</f>
        <v>#N/A</v>
      </c>
    </row>
    <row r="3037" spans="1:13">
      <c r="A3037" s="9" t="str">
        <f>Tabla18[[#This Row],[DIA]]&amp;"-"&amp;Tabla18[[#This Row],[NUM]]</f>
        <v>45945-103</v>
      </c>
      <c r="B3037">
        <v>45945</v>
      </c>
      <c r="C3037" t="s">
        <v>111</v>
      </c>
      <c r="D3037" t="s">
        <v>13</v>
      </c>
      <c r="E3037" t="s">
        <v>265</v>
      </c>
      <c r="F3037">
        <v>103</v>
      </c>
      <c r="G3037">
        <v>0.58333333333333337</v>
      </c>
      <c r="H3037">
        <v>0.82638888888888884</v>
      </c>
      <c r="I3037">
        <v>27</v>
      </c>
      <c r="J3037">
        <v>2</v>
      </c>
      <c r="K3037">
        <v>25</v>
      </c>
      <c r="L3037">
        <v>7.4074074074074074</v>
      </c>
      <c r="M3037" s="1" t="e">
        <f>VLOOKUP(Tabla18[[#This Row],[COD]],Circuitos[],2,0)</f>
        <v>#N/A</v>
      </c>
    </row>
    <row r="3038" spans="1:13">
      <c r="A3038" s="9" t="str">
        <f>Tabla18[[#This Row],[DIA]]&amp;"-"&amp;Tabla18[[#This Row],[NUM]]</f>
        <v>45945-411</v>
      </c>
      <c r="B3038">
        <v>45945</v>
      </c>
      <c r="C3038" t="s">
        <v>520</v>
      </c>
      <c r="D3038" t="s">
        <v>111</v>
      </c>
      <c r="E3038" t="s">
        <v>265</v>
      </c>
      <c r="F3038">
        <v>411</v>
      </c>
      <c r="G3038">
        <v>0.38194444444444442</v>
      </c>
      <c r="H3038">
        <v>0.52777777777777779</v>
      </c>
      <c r="I3038">
        <v>27</v>
      </c>
      <c r="J3038">
        <v>2</v>
      </c>
      <c r="K3038">
        <v>25</v>
      </c>
      <c r="L3038">
        <v>7.4074074074074074</v>
      </c>
      <c r="M3038" s="1" t="e">
        <f>VLOOKUP(Tabla18[[#This Row],[COD]],Circuitos[],2,0)</f>
        <v>#N/A</v>
      </c>
    </row>
    <row r="3039" spans="1:13">
      <c r="A3039" s="9" t="str">
        <f>Tabla18[[#This Row],[DIA]]&amp;"-"&amp;Tabla18[[#This Row],[NUM]]</f>
        <v>45945-808</v>
      </c>
      <c r="B3039">
        <v>45945</v>
      </c>
      <c r="C3039" t="s">
        <v>546</v>
      </c>
      <c r="D3039" t="s">
        <v>103</v>
      </c>
      <c r="E3039" t="s">
        <v>482</v>
      </c>
      <c r="F3039">
        <v>808</v>
      </c>
      <c r="G3039">
        <v>0.60416666666666663</v>
      </c>
      <c r="H3039">
        <v>0.86458333333333337</v>
      </c>
      <c r="I3039">
        <v>20</v>
      </c>
      <c r="J3039">
        <v>0</v>
      </c>
      <c r="K3039">
        <v>20</v>
      </c>
      <c r="L3039">
        <v>0</v>
      </c>
      <c r="M3039" s="1" t="e">
        <f>VLOOKUP(Tabla18[[#This Row],[COD]],Circuitos[],2,0)</f>
        <v>#N/A</v>
      </c>
    </row>
    <row r="3040" spans="1:13">
      <c r="A3040" s="9" t="str">
        <f>Tabla18[[#This Row],[DIA]]&amp;"-"&amp;Tabla18[[#This Row],[NUM]]</f>
        <v>45945-1831</v>
      </c>
      <c r="B3040">
        <v>45945</v>
      </c>
      <c r="C3040" t="s">
        <v>13</v>
      </c>
      <c r="D3040" t="s">
        <v>234</v>
      </c>
      <c r="E3040" t="s">
        <v>250</v>
      </c>
      <c r="F3040">
        <v>1831</v>
      </c>
      <c r="G3040">
        <v>0.47569444444444442</v>
      </c>
      <c r="H3040">
        <v>0.58333333333333337</v>
      </c>
      <c r="I3040">
        <v>40</v>
      </c>
      <c r="J3040">
        <v>39</v>
      </c>
      <c r="K3040">
        <v>1</v>
      </c>
      <c r="L3040">
        <v>97.5</v>
      </c>
      <c r="M3040" s="1" t="e">
        <f>VLOOKUP(Tabla18[[#This Row],[COD]],Circuitos[],2,0)</f>
        <v>#N/A</v>
      </c>
    </row>
    <row r="3041" spans="1:13">
      <c r="A3041" s="9" t="str">
        <f>Tabla18[[#This Row],[DIA]]&amp;"-"&amp;Tabla18[[#This Row],[NUM]]</f>
        <v>45945-6743</v>
      </c>
      <c r="B3041">
        <v>45945</v>
      </c>
      <c r="C3041" t="s">
        <v>13</v>
      </c>
      <c r="D3041" t="s">
        <v>350</v>
      </c>
      <c r="E3041" t="s">
        <v>564</v>
      </c>
      <c r="F3041">
        <v>6743</v>
      </c>
      <c r="G3041">
        <v>0.95833333333333337</v>
      </c>
      <c r="H3041">
        <v>0.35069444444444442</v>
      </c>
      <c r="I3041">
        <v>40</v>
      </c>
      <c r="J3041">
        <v>0</v>
      </c>
      <c r="K3041">
        <v>40</v>
      </c>
      <c r="L3041">
        <v>0</v>
      </c>
      <c r="M3041" s="1" t="e">
        <f>VLOOKUP(Tabla18[[#This Row],[COD]],Circuitos[],2,0)</f>
        <v>#N/A</v>
      </c>
    </row>
    <row r="3042" spans="1:13">
      <c r="A3042" s="9" t="str">
        <f>Tabla18[[#This Row],[DIA]]&amp;"-"&amp;Tabla18[[#This Row],[NUM]]</f>
        <v>45946-726</v>
      </c>
      <c r="B3042">
        <v>45946</v>
      </c>
      <c r="C3042" t="s">
        <v>103</v>
      </c>
      <c r="D3042" t="s">
        <v>13</v>
      </c>
      <c r="E3042" t="s">
        <v>482</v>
      </c>
      <c r="F3042">
        <v>726</v>
      </c>
      <c r="G3042">
        <v>3.472222222222222E-3</v>
      </c>
      <c r="H3042">
        <v>0.33680555555555558</v>
      </c>
      <c r="I3042">
        <v>20</v>
      </c>
      <c r="J3042">
        <v>0</v>
      </c>
      <c r="K3042">
        <v>20</v>
      </c>
      <c r="L3042">
        <v>0</v>
      </c>
      <c r="M3042" s="1" t="e">
        <f>VLOOKUP(Tabla18[[#This Row],[COD]],Circuitos[],2,0)</f>
        <v>#N/A</v>
      </c>
    </row>
    <row r="3043" spans="1:13">
      <c r="A3043" s="9" t="str">
        <f>Tabla18[[#This Row],[DIA]]&amp;"-"&amp;Tabla18[[#This Row],[NUM]]</f>
        <v>45946-103</v>
      </c>
      <c r="B3043">
        <v>45946</v>
      </c>
      <c r="C3043" t="s">
        <v>111</v>
      </c>
      <c r="D3043" t="s">
        <v>13</v>
      </c>
      <c r="E3043" t="s">
        <v>265</v>
      </c>
      <c r="F3043">
        <v>103</v>
      </c>
      <c r="G3043">
        <v>0.58333333333333337</v>
      </c>
      <c r="H3043">
        <v>0.82638888888888884</v>
      </c>
      <c r="I3043">
        <v>27</v>
      </c>
      <c r="J3043">
        <v>6</v>
      </c>
      <c r="K3043">
        <v>21</v>
      </c>
      <c r="L3043">
        <v>22.222222222222221</v>
      </c>
      <c r="M3043" s="1" t="e">
        <f>VLOOKUP(Tabla18[[#This Row],[COD]],Circuitos[],2,0)</f>
        <v>#N/A</v>
      </c>
    </row>
    <row r="3044" spans="1:13">
      <c r="A3044" s="9" t="str">
        <f>Tabla18[[#This Row],[DIA]]&amp;"-"&amp;Tabla18[[#This Row],[NUM]]</f>
        <v>45946-393</v>
      </c>
      <c r="B3044">
        <v>45946</v>
      </c>
      <c r="C3044" t="s">
        <v>560</v>
      </c>
      <c r="D3044" t="s">
        <v>111</v>
      </c>
      <c r="E3044" t="s">
        <v>265</v>
      </c>
      <c r="F3044">
        <v>393</v>
      </c>
      <c r="G3044">
        <v>0.40972222222222221</v>
      </c>
      <c r="H3044">
        <v>0.54166666666666663</v>
      </c>
      <c r="I3044">
        <v>27</v>
      </c>
      <c r="J3044">
        <v>6</v>
      </c>
      <c r="K3044">
        <v>21</v>
      </c>
      <c r="L3044">
        <v>22.222222222222221</v>
      </c>
      <c r="M3044" s="1" t="e">
        <f>VLOOKUP(Tabla18[[#This Row],[COD]],Circuitos[],2,0)</f>
        <v>#N/A</v>
      </c>
    </row>
    <row r="3045" spans="1:13">
      <c r="A3045" s="9" t="str">
        <f>Tabla18[[#This Row],[DIA]]&amp;"-"&amp;Tabla18[[#This Row],[NUM]]</f>
        <v>45947-1012</v>
      </c>
      <c r="B3045">
        <v>45947</v>
      </c>
      <c r="C3045" t="s">
        <v>562</v>
      </c>
      <c r="D3045" t="s">
        <v>173</v>
      </c>
      <c r="E3045" t="s">
        <v>174</v>
      </c>
      <c r="F3045">
        <v>1012</v>
      </c>
      <c r="G3045">
        <v>0.46875</v>
      </c>
      <c r="H3045">
        <v>0.54166666666666663</v>
      </c>
      <c r="I3045">
        <v>88</v>
      </c>
      <c r="J3045">
        <v>88</v>
      </c>
      <c r="K3045">
        <v>0</v>
      </c>
      <c r="L3045">
        <v>100</v>
      </c>
      <c r="M3045" s="1" t="e">
        <f>VLOOKUP(Tabla18[[#This Row],[COD]],Circuitos[],2,0)</f>
        <v>#N/A</v>
      </c>
    </row>
    <row r="3046" spans="1:13">
      <c r="A3046" s="9" t="str">
        <f>Tabla18[[#This Row],[DIA]]&amp;"-"&amp;Tabla18[[#This Row],[NUM]]</f>
        <v>45947-920</v>
      </c>
      <c r="B3046">
        <v>45947</v>
      </c>
      <c r="C3046" t="s">
        <v>185</v>
      </c>
      <c r="D3046" t="s">
        <v>13</v>
      </c>
      <c r="E3046" t="s">
        <v>186</v>
      </c>
      <c r="F3046">
        <v>920</v>
      </c>
      <c r="G3046">
        <v>0.63888888888888884</v>
      </c>
      <c r="H3046">
        <v>0.78125</v>
      </c>
      <c r="I3046">
        <v>60</v>
      </c>
      <c r="J3046">
        <v>29</v>
      </c>
      <c r="K3046">
        <v>31</v>
      </c>
      <c r="L3046">
        <v>48.333333333333336</v>
      </c>
      <c r="M3046" s="1" t="e">
        <f>VLOOKUP(Tabla18[[#This Row],[COD]],Circuitos[],2,0)</f>
        <v>#N/A</v>
      </c>
    </row>
    <row r="3047" spans="1:13">
      <c r="A3047" s="9" t="str">
        <f>Tabla18[[#This Row],[DIA]]&amp;"-"&amp;Tabla18[[#This Row],[NUM]]</f>
        <v>45947-1011</v>
      </c>
      <c r="B3047">
        <v>45947</v>
      </c>
      <c r="C3047" t="s">
        <v>175</v>
      </c>
      <c r="D3047" t="s">
        <v>562</v>
      </c>
      <c r="E3047" t="s">
        <v>174</v>
      </c>
      <c r="F3047">
        <v>1011</v>
      </c>
      <c r="G3047">
        <v>0.33333333333333331</v>
      </c>
      <c r="H3047">
        <v>0.36458333333333331</v>
      </c>
      <c r="I3047">
        <v>88</v>
      </c>
      <c r="J3047">
        <v>88</v>
      </c>
      <c r="K3047">
        <v>0</v>
      </c>
      <c r="L3047">
        <v>100</v>
      </c>
      <c r="M3047" s="1" t="e">
        <f>VLOOKUP(Tabla18[[#This Row],[COD]],Circuitos[],2,0)</f>
        <v>#N/A</v>
      </c>
    </row>
    <row r="3048" spans="1:13">
      <c r="A3048" s="9" t="str">
        <f>Tabla18[[#This Row],[DIA]]&amp;"-"&amp;Tabla18[[#This Row],[NUM]]</f>
        <v>45947-8059</v>
      </c>
      <c r="B3048">
        <v>45947</v>
      </c>
      <c r="C3048" t="s">
        <v>175</v>
      </c>
      <c r="D3048" t="s">
        <v>173</v>
      </c>
      <c r="E3048" t="s">
        <v>257</v>
      </c>
      <c r="F3048">
        <v>8059</v>
      </c>
      <c r="G3048">
        <v>0.60416666666666663</v>
      </c>
      <c r="H3048">
        <v>0.65625</v>
      </c>
      <c r="I3048">
        <v>10</v>
      </c>
      <c r="J3048">
        <v>0</v>
      </c>
      <c r="K3048">
        <v>10</v>
      </c>
      <c r="L3048">
        <v>0</v>
      </c>
      <c r="M3048" s="1" t="e">
        <f>VLOOKUP(Tabla18[[#This Row],[COD]],Circuitos[],2,0)</f>
        <v>#N/A</v>
      </c>
    </row>
    <row r="3049" spans="1:13">
      <c r="A3049" s="9" t="str">
        <f>Tabla18[[#This Row],[DIA]]&amp;"-"&amp;Tabla18[[#This Row],[NUM]]</f>
        <v>45947-5003</v>
      </c>
      <c r="B3049">
        <v>45947</v>
      </c>
      <c r="C3049" t="s">
        <v>175</v>
      </c>
      <c r="D3049" t="s">
        <v>173</v>
      </c>
      <c r="E3049" t="s">
        <v>174</v>
      </c>
      <c r="F3049">
        <v>5003</v>
      </c>
      <c r="G3049">
        <v>0.83333333333333337</v>
      </c>
      <c r="H3049">
        <v>0.89583333333333337</v>
      </c>
      <c r="I3049">
        <v>10</v>
      </c>
      <c r="J3049">
        <v>0</v>
      </c>
      <c r="K3049">
        <v>10</v>
      </c>
      <c r="L3049">
        <v>0</v>
      </c>
      <c r="M3049" s="1" t="e">
        <f>VLOOKUP(Tabla18[[#This Row],[COD]],Circuitos[],2,0)</f>
        <v>#N/A</v>
      </c>
    </row>
    <row r="3050" spans="1:13">
      <c r="A3050" s="9" t="str">
        <f>Tabla18[[#This Row],[DIA]]&amp;"-"&amp;Tabla18[[#This Row],[NUM]]</f>
        <v>45947-5033</v>
      </c>
      <c r="B3050">
        <v>45947</v>
      </c>
      <c r="C3050" t="s">
        <v>175</v>
      </c>
      <c r="D3050" t="s">
        <v>173</v>
      </c>
      <c r="E3050" t="s">
        <v>174</v>
      </c>
      <c r="F3050">
        <v>5033</v>
      </c>
      <c r="G3050">
        <v>0.83333333333333337</v>
      </c>
      <c r="H3050">
        <v>0.89583333333333337</v>
      </c>
      <c r="I3050">
        <v>20</v>
      </c>
      <c r="J3050">
        <v>0</v>
      </c>
      <c r="K3050">
        <v>20</v>
      </c>
      <c r="L3050">
        <v>0</v>
      </c>
      <c r="M3050" s="1" t="e">
        <f>VLOOKUP(Tabla18[[#This Row],[COD]],Circuitos[],2,0)</f>
        <v>#N/A</v>
      </c>
    </row>
    <row r="3051" spans="1:13">
      <c r="A3051" s="9" t="str">
        <f>Tabla18[[#This Row],[DIA]]&amp;"-"&amp;Tabla18[[#This Row],[NUM]]</f>
        <v>45947-1147</v>
      </c>
      <c r="B3051">
        <v>45947</v>
      </c>
      <c r="C3051" t="s">
        <v>37</v>
      </c>
      <c r="D3051" t="s">
        <v>192</v>
      </c>
      <c r="E3051" t="s">
        <v>193</v>
      </c>
      <c r="F3051">
        <v>1147</v>
      </c>
      <c r="G3051">
        <v>0.28125</v>
      </c>
      <c r="H3051">
        <v>0.37152777777777779</v>
      </c>
      <c r="I3051">
        <v>12</v>
      </c>
      <c r="J3051">
        <v>0</v>
      </c>
      <c r="K3051">
        <v>12</v>
      </c>
      <c r="L3051">
        <v>0</v>
      </c>
      <c r="M3051" s="1" t="e">
        <f>VLOOKUP(Tabla18[[#This Row],[COD]],Circuitos[],2,0)</f>
        <v>#N/A</v>
      </c>
    </row>
    <row r="3052" spans="1:13">
      <c r="A3052" s="9" t="str">
        <f>Tabla18[[#This Row],[DIA]]&amp;"-"&amp;Tabla18[[#This Row],[NUM]]</f>
        <v>45947-1134</v>
      </c>
      <c r="B3052">
        <v>45947</v>
      </c>
      <c r="C3052" t="s">
        <v>192</v>
      </c>
      <c r="D3052" t="s">
        <v>36</v>
      </c>
      <c r="E3052" t="s">
        <v>193</v>
      </c>
      <c r="F3052">
        <v>1134</v>
      </c>
      <c r="G3052">
        <v>0.67013888888888884</v>
      </c>
      <c r="H3052">
        <v>0.75694444444444442</v>
      </c>
      <c r="I3052">
        <v>12</v>
      </c>
      <c r="J3052">
        <v>2</v>
      </c>
      <c r="K3052">
        <v>10</v>
      </c>
      <c r="L3052">
        <v>16.666666666666668</v>
      </c>
      <c r="M3052" s="1" t="e">
        <f>VLOOKUP(Tabla18[[#This Row],[COD]],Circuitos[],2,0)</f>
        <v>#N/A</v>
      </c>
    </row>
    <row r="3053" spans="1:13">
      <c r="A3053" s="9" t="str">
        <f>Tabla18[[#This Row],[DIA]]&amp;"-"&amp;Tabla18[[#This Row],[NUM]]</f>
        <v>45947-766</v>
      </c>
      <c r="B3053">
        <v>45947</v>
      </c>
      <c r="C3053" t="s">
        <v>192</v>
      </c>
      <c r="D3053" t="s">
        <v>13</v>
      </c>
      <c r="E3053" t="s">
        <v>250</v>
      </c>
      <c r="F3053">
        <v>766</v>
      </c>
      <c r="G3053">
        <v>0.82638888888888884</v>
      </c>
      <c r="H3053">
        <v>0.94444444444444442</v>
      </c>
      <c r="I3053">
        <v>40</v>
      </c>
      <c r="J3053">
        <v>0</v>
      </c>
      <c r="K3053">
        <v>40</v>
      </c>
      <c r="L3053">
        <v>0</v>
      </c>
      <c r="M3053" s="1" t="e">
        <f>VLOOKUP(Tabla18[[#This Row],[COD]],Circuitos[],2,0)</f>
        <v>#N/A</v>
      </c>
    </row>
    <row r="3054" spans="1:13">
      <c r="A3054" s="9" t="str">
        <f>Tabla18[[#This Row],[DIA]]&amp;"-"&amp;Tabla18[[#This Row],[NUM]]</f>
        <v>45947-1359</v>
      </c>
      <c r="B3054">
        <v>45947</v>
      </c>
      <c r="C3054" t="s">
        <v>147</v>
      </c>
      <c r="D3054" t="s">
        <v>13</v>
      </c>
      <c r="E3054" t="s">
        <v>181</v>
      </c>
      <c r="F3054">
        <v>1359</v>
      </c>
      <c r="G3054">
        <v>0.78819444444444442</v>
      </c>
      <c r="H3054">
        <v>0.9375</v>
      </c>
      <c r="I3054">
        <v>15</v>
      </c>
      <c r="J3054">
        <v>0</v>
      </c>
      <c r="K3054">
        <v>15</v>
      </c>
      <c r="L3054">
        <v>0</v>
      </c>
      <c r="M3054" s="1" t="e">
        <f>VLOOKUP(Tabla18[[#This Row],[COD]],Circuitos[],2,0)</f>
        <v>#N/A</v>
      </c>
    </row>
    <row r="3055" spans="1:13">
      <c r="A3055" s="9" t="str">
        <f>Tabla18[[#This Row],[DIA]]&amp;"-"&amp;Tabla18[[#This Row],[NUM]]</f>
        <v>45947-727</v>
      </c>
      <c r="B3055">
        <v>45947</v>
      </c>
      <c r="C3055" t="s">
        <v>550</v>
      </c>
      <c r="D3055" t="s">
        <v>147</v>
      </c>
      <c r="E3055" t="s">
        <v>181</v>
      </c>
      <c r="F3055">
        <v>727</v>
      </c>
      <c r="G3055">
        <v>0.30902777777777779</v>
      </c>
      <c r="H3055">
        <v>0.53125</v>
      </c>
      <c r="I3055">
        <v>15</v>
      </c>
      <c r="J3055">
        <v>0</v>
      </c>
      <c r="K3055">
        <v>15</v>
      </c>
      <c r="L3055">
        <v>0</v>
      </c>
      <c r="M3055" s="1" t="e">
        <f>VLOOKUP(Tabla18[[#This Row],[COD]],Circuitos[],2,0)</f>
        <v>#N/A</v>
      </c>
    </row>
    <row r="3056" spans="1:13">
      <c r="A3056" s="9" t="str">
        <f>Tabla18[[#This Row],[DIA]]&amp;"-"&amp;Tabla18[[#This Row],[NUM]]</f>
        <v>45947-921</v>
      </c>
      <c r="B3056">
        <v>45947</v>
      </c>
      <c r="C3056" t="s">
        <v>13</v>
      </c>
      <c r="D3056" t="s">
        <v>185</v>
      </c>
      <c r="E3056" t="s">
        <v>186</v>
      </c>
      <c r="F3056">
        <v>921</v>
      </c>
      <c r="G3056">
        <v>0.81597222222222221</v>
      </c>
      <c r="H3056">
        <v>2.0833333333333332E-2</v>
      </c>
      <c r="I3056">
        <v>30</v>
      </c>
      <c r="J3056">
        <v>27</v>
      </c>
      <c r="K3056">
        <v>3</v>
      </c>
      <c r="L3056">
        <v>90</v>
      </c>
      <c r="M3056" s="1" t="e">
        <f>VLOOKUP(Tabla18[[#This Row],[COD]],Circuitos[],2,0)</f>
        <v>#N/A</v>
      </c>
    </row>
    <row r="3057" spans="1:13">
      <c r="A3057" s="9" t="str">
        <f>Tabla18[[#This Row],[DIA]]&amp;"-"&amp;Tabla18[[#This Row],[NUM]]</f>
        <v>45947-765</v>
      </c>
      <c r="B3057">
        <v>45947</v>
      </c>
      <c r="C3057" t="s">
        <v>13</v>
      </c>
      <c r="D3057" t="s">
        <v>192</v>
      </c>
      <c r="E3057" t="s">
        <v>250</v>
      </c>
      <c r="F3057">
        <v>765</v>
      </c>
      <c r="G3057">
        <v>0.67708333333333337</v>
      </c>
      <c r="H3057">
        <v>0.79513888888888884</v>
      </c>
      <c r="I3057">
        <v>40</v>
      </c>
      <c r="J3057">
        <v>0</v>
      </c>
      <c r="K3057">
        <v>40</v>
      </c>
      <c r="L3057">
        <v>0</v>
      </c>
      <c r="M3057" s="1" t="e">
        <f>VLOOKUP(Tabla18[[#This Row],[COD]],Circuitos[],2,0)</f>
        <v>#N/A</v>
      </c>
    </row>
    <row r="3058" spans="1:13">
      <c r="A3058" s="9" t="str">
        <f>Tabla18[[#This Row],[DIA]]&amp;"-"&amp;Tabla18[[#This Row],[NUM]]</f>
        <v>45947-9197</v>
      </c>
      <c r="B3058">
        <v>45947</v>
      </c>
      <c r="C3058" t="s">
        <v>415</v>
      </c>
      <c r="D3058" t="s">
        <v>185</v>
      </c>
      <c r="E3058" t="s">
        <v>186</v>
      </c>
      <c r="F3058">
        <v>9197</v>
      </c>
      <c r="G3058">
        <v>0.34375</v>
      </c>
      <c r="H3058">
        <v>0.43402777777777779</v>
      </c>
      <c r="I3058">
        <v>30</v>
      </c>
      <c r="J3058">
        <v>0</v>
      </c>
      <c r="K3058">
        <v>30</v>
      </c>
      <c r="L3058">
        <v>0</v>
      </c>
      <c r="M3058" s="1" t="e">
        <f>VLOOKUP(Tabla18[[#This Row],[COD]],Circuitos[],2,0)</f>
        <v>#N/A</v>
      </c>
    </row>
    <row r="3059" spans="1:13">
      <c r="A3059" s="9" t="str">
        <f>Tabla18[[#This Row],[DIA]]&amp;"-"&amp;Tabla18[[#This Row],[NUM]]</f>
        <v>45947-1342</v>
      </c>
      <c r="B3059">
        <v>45947</v>
      </c>
      <c r="C3059" t="s">
        <v>553</v>
      </c>
      <c r="D3059" t="s">
        <v>139</v>
      </c>
      <c r="E3059" t="s">
        <v>400</v>
      </c>
      <c r="F3059">
        <v>1342</v>
      </c>
      <c r="G3059">
        <v>0.99930555555555556</v>
      </c>
      <c r="H3059">
        <v>0.27430555555555558</v>
      </c>
      <c r="I3059">
        <v>19</v>
      </c>
      <c r="J3059">
        <v>8</v>
      </c>
      <c r="K3059">
        <v>11</v>
      </c>
      <c r="L3059">
        <v>42.10526315789474</v>
      </c>
      <c r="M3059" s="1" t="e">
        <f>VLOOKUP(Tabla18[[#This Row],[COD]],Circuitos[],2,0)</f>
        <v>#N/A</v>
      </c>
    </row>
    <row r="3060" spans="1:13">
      <c r="A3060" s="9" t="str">
        <f>Tabla18[[#This Row],[DIA]]&amp;"-"&amp;Tabla18[[#This Row],[NUM]]</f>
        <v>45948-103</v>
      </c>
      <c r="B3060">
        <v>45948</v>
      </c>
      <c r="C3060" t="s">
        <v>111</v>
      </c>
      <c r="D3060" t="s">
        <v>13</v>
      </c>
      <c r="E3060" t="s">
        <v>265</v>
      </c>
      <c r="F3060">
        <v>103</v>
      </c>
      <c r="G3060">
        <v>0.58333333333333337</v>
      </c>
      <c r="H3060">
        <v>0.82638888888888884</v>
      </c>
      <c r="I3060">
        <v>27</v>
      </c>
      <c r="J3060">
        <v>0</v>
      </c>
      <c r="K3060">
        <v>27</v>
      </c>
      <c r="L3060">
        <v>0</v>
      </c>
      <c r="M3060" s="1" t="e">
        <f>VLOOKUP(Tabla18[[#This Row],[COD]],Circuitos[],2,0)</f>
        <v>#N/A</v>
      </c>
    </row>
    <row r="3061" spans="1:13">
      <c r="A3061" s="9" t="str">
        <f>Tabla18[[#This Row],[DIA]]&amp;"-"&amp;Tabla18[[#This Row],[NUM]]</f>
        <v>45948-75</v>
      </c>
      <c r="B3061">
        <v>45948</v>
      </c>
      <c r="C3061" t="s">
        <v>36</v>
      </c>
      <c r="D3061" t="s">
        <v>252</v>
      </c>
      <c r="E3061" t="s">
        <v>272</v>
      </c>
      <c r="F3061">
        <v>75</v>
      </c>
      <c r="G3061">
        <v>0.2638888888888889</v>
      </c>
      <c r="H3061">
        <v>0.33680555555555558</v>
      </c>
      <c r="I3061">
        <v>15</v>
      </c>
      <c r="J3061">
        <v>0</v>
      </c>
      <c r="K3061">
        <v>15</v>
      </c>
      <c r="L3061">
        <v>0</v>
      </c>
      <c r="M3061" s="1" t="e">
        <f>VLOOKUP(Tabla18[[#This Row],[COD]],Circuitos[],2,0)</f>
        <v>#N/A</v>
      </c>
    </row>
    <row r="3062" spans="1:13">
      <c r="A3062" s="9" t="str">
        <f>Tabla18[[#This Row],[DIA]]&amp;"-"&amp;Tabla18[[#This Row],[NUM]]</f>
        <v>45948-6001</v>
      </c>
      <c r="B3062">
        <v>45948</v>
      </c>
      <c r="C3062" t="s">
        <v>173</v>
      </c>
      <c r="D3062" t="s">
        <v>13</v>
      </c>
      <c r="E3062" t="s">
        <v>174</v>
      </c>
      <c r="F3062">
        <v>6001</v>
      </c>
      <c r="G3062">
        <v>0.37847222222222221</v>
      </c>
      <c r="H3062">
        <v>0.55902777777777779</v>
      </c>
      <c r="I3062">
        <v>20</v>
      </c>
      <c r="J3062">
        <v>0</v>
      </c>
      <c r="K3062">
        <v>20</v>
      </c>
      <c r="L3062">
        <v>0</v>
      </c>
      <c r="M3062" s="1" t="e">
        <f>VLOOKUP(Tabla18[[#This Row],[COD]],Circuitos[],2,0)</f>
        <v>#N/A</v>
      </c>
    </row>
    <row r="3063" spans="1:13">
      <c r="A3063" s="9" t="str">
        <f>Tabla18[[#This Row],[DIA]]&amp;"-"&amp;Tabla18[[#This Row],[NUM]]</f>
        <v>45948-213</v>
      </c>
      <c r="B3063">
        <v>45948</v>
      </c>
      <c r="C3063" t="s">
        <v>332</v>
      </c>
      <c r="D3063" t="s">
        <v>111</v>
      </c>
      <c r="E3063" t="s">
        <v>265</v>
      </c>
      <c r="F3063">
        <v>213</v>
      </c>
      <c r="G3063">
        <v>0.38194444444444442</v>
      </c>
      <c r="H3063">
        <v>0.47916666666666669</v>
      </c>
      <c r="I3063">
        <v>27</v>
      </c>
      <c r="J3063">
        <v>0</v>
      </c>
      <c r="K3063">
        <v>27</v>
      </c>
      <c r="L3063">
        <v>0</v>
      </c>
      <c r="M3063" s="1" t="e">
        <f>VLOOKUP(Tabla18[[#This Row],[COD]],Circuitos[],2,0)</f>
        <v>#N/A</v>
      </c>
    </row>
    <row r="3064" spans="1:13">
      <c r="A3064" s="9" t="str">
        <f>Tabla18[[#This Row],[DIA]]&amp;"-"&amp;Tabla18[[#This Row],[NUM]]</f>
        <v>45948-149</v>
      </c>
      <c r="B3064">
        <v>45948</v>
      </c>
      <c r="C3064" t="s">
        <v>139</v>
      </c>
      <c r="D3064" t="s">
        <v>13</v>
      </c>
      <c r="E3064" t="s">
        <v>400</v>
      </c>
      <c r="F3064">
        <v>149</v>
      </c>
      <c r="G3064">
        <v>0.3298611111111111</v>
      </c>
      <c r="H3064">
        <v>0.60069444444444442</v>
      </c>
      <c r="I3064">
        <v>19</v>
      </c>
      <c r="J3064">
        <v>8</v>
      </c>
      <c r="K3064">
        <v>11</v>
      </c>
      <c r="L3064">
        <v>42.10526315789474</v>
      </c>
      <c r="M3064" s="1" t="e">
        <f>VLOOKUP(Tabla18[[#This Row],[COD]],Circuitos[],2,0)</f>
        <v>#N/A</v>
      </c>
    </row>
    <row r="3065" spans="1:13">
      <c r="A3065" s="9" t="str">
        <f>Tabla18[[#This Row],[DIA]]&amp;"-"&amp;Tabla18[[#This Row],[NUM]]</f>
        <v>45948-78</v>
      </c>
      <c r="B3065">
        <v>45948</v>
      </c>
      <c r="C3065" t="s">
        <v>252</v>
      </c>
      <c r="D3065" t="s">
        <v>36</v>
      </c>
      <c r="E3065" t="s">
        <v>272</v>
      </c>
      <c r="F3065">
        <v>78</v>
      </c>
      <c r="G3065">
        <v>0.89236111111111116</v>
      </c>
      <c r="H3065">
        <v>0.96875</v>
      </c>
      <c r="I3065">
        <v>15</v>
      </c>
      <c r="J3065">
        <v>0</v>
      </c>
      <c r="K3065">
        <v>15</v>
      </c>
      <c r="L3065">
        <v>0</v>
      </c>
      <c r="M3065" s="1" t="e">
        <f>VLOOKUP(Tabla18[[#This Row],[COD]],Circuitos[],2,0)</f>
        <v>#N/A</v>
      </c>
    </row>
    <row r="3066" spans="1:13">
      <c r="A3066" s="9" t="str">
        <f>Tabla18[[#This Row],[DIA]]&amp;"-"&amp;Tabla18[[#This Row],[NUM]]</f>
        <v>45948-1731</v>
      </c>
      <c r="B3066">
        <v>45948</v>
      </c>
      <c r="C3066" t="s">
        <v>252</v>
      </c>
      <c r="D3066" t="s">
        <v>232</v>
      </c>
      <c r="E3066" t="s">
        <v>272</v>
      </c>
      <c r="F3066">
        <v>1731</v>
      </c>
      <c r="G3066">
        <v>0.40277777777777779</v>
      </c>
      <c r="H3066">
        <v>0.4548611111111111</v>
      </c>
      <c r="I3066">
        <v>45</v>
      </c>
      <c r="J3066">
        <v>6</v>
      </c>
      <c r="K3066">
        <v>39</v>
      </c>
      <c r="L3066">
        <v>13.333333333333334</v>
      </c>
      <c r="M3066" s="1" t="e">
        <f>VLOOKUP(Tabla18[[#This Row],[COD]],Circuitos[],2,0)</f>
        <v>#N/A</v>
      </c>
    </row>
    <row r="3067" spans="1:13">
      <c r="A3067" s="9" t="str">
        <f>Tabla18[[#This Row],[DIA]]&amp;"-"&amp;Tabla18[[#This Row],[NUM]]</f>
        <v>45948-60</v>
      </c>
      <c r="B3067">
        <v>45948</v>
      </c>
      <c r="C3067" t="s">
        <v>252</v>
      </c>
      <c r="D3067" t="s">
        <v>13</v>
      </c>
      <c r="E3067" t="s">
        <v>272</v>
      </c>
      <c r="F3067">
        <v>60</v>
      </c>
      <c r="G3067">
        <v>0.60763888888888884</v>
      </c>
      <c r="H3067">
        <v>0.71527777777777779</v>
      </c>
      <c r="I3067">
        <v>30</v>
      </c>
      <c r="J3067">
        <v>6</v>
      </c>
      <c r="K3067">
        <v>24</v>
      </c>
      <c r="L3067">
        <v>20</v>
      </c>
      <c r="M3067" s="1" t="e">
        <f>VLOOKUP(Tabla18[[#This Row],[COD]],Circuitos[],2,0)</f>
        <v>#N/A</v>
      </c>
    </row>
    <row r="3068" spans="1:13">
      <c r="A3068" s="9" t="str">
        <f>Tabla18[[#This Row],[DIA]]&amp;"-"&amp;Tabla18[[#This Row],[NUM]]</f>
        <v>45948-1328</v>
      </c>
      <c r="B3068">
        <v>45948</v>
      </c>
      <c r="C3068" t="s">
        <v>192</v>
      </c>
      <c r="D3068" t="s">
        <v>13</v>
      </c>
      <c r="E3068" t="s">
        <v>250</v>
      </c>
      <c r="F3068">
        <v>1328</v>
      </c>
      <c r="G3068">
        <v>0.50694444444444442</v>
      </c>
      <c r="H3068">
        <v>0.625</v>
      </c>
      <c r="I3068">
        <v>45</v>
      </c>
      <c r="J3068">
        <v>0</v>
      </c>
      <c r="K3068">
        <v>45</v>
      </c>
      <c r="L3068">
        <v>0</v>
      </c>
      <c r="M3068" s="1" t="e">
        <f>VLOOKUP(Tabla18[[#This Row],[COD]],Circuitos[],2,0)</f>
        <v>#N/A</v>
      </c>
    </row>
    <row r="3069" spans="1:13">
      <c r="A3069" s="9" t="str">
        <f>Tabla18[[#This Row],[DIA]]&amp;"-"&amp;Tabla18[[#This Row],[NUM]]</f>
        <v>45948-110</v>
      </c>
      <c r="B3069">
        <v>45948</v>
      </c>
      <c r="C3069" t="s">
        <v>13</v>
      </c>
      <c r="D3069" t="s">
        <v>354</v>
      </c>
      <c r="E3069" t="s">
        <v>355</v>
      </c>
      <c r="F3069">
        <v>110</v>
      </c>
      <c r="G3069">
        <v>0.69097222222222221</v>
      </c>
      <c r="H3069">
        <v>0.94791666666666663</v>
      </c>
      <c r="I3069">
        <v>30</v>
      </c>
      <c r="J3069">
        <v>0</v>
      </c>
      <c r="K3069">
        <v>30</v>
      </c>
      <c r="L3069">
        <v>0</v>
      </c>
      <c r="M3069" s="1" t="e">
        <f>VLOOKUP(Tabla18[[#This Row],[COD]],Circuitos[],2,0)</f>
        <v>#N/A</v>
      </c>
    </row>
    <row r="3070" spans="1:13">
      <c r="A3070" s="9" t="str">
        <f>Tabla18[[#This Row],[DIA]]&amp;"-"&amp;Tabla18[[#This Row],[NUM]]</f>
        <v>45948-104</v>
      </c>
      <c r="B3070">
        <v>45948</v>
      </c>
      <c r="C3070" t="s">
        <v>13</v>
      </c>
      <c r="D3070" t="s">
        <v>111</v>
      </c>
      <c r="E3070" t="s">
        <v>265</v>
      </c>
      <c r="F3070">
        <v>104</v>
      </c>
      <c r="G3070">
        <v>0.90625</v>
      </c>
      <c r="H3070">
        <v>0.27430555555555558</v>
      </c>
      <c r="I3070">
        <v>27</v>
      </c>
      <c r="J3070">
        <v>6</v>
      </c>
      <c r="K3070">
        <v>21</v>
      </c>
      <c r="L3070">
        <v>22.222222222222221</v>
      </c>
      <c r="M3070" s="1" t="e">
        <f>VLOOKUP(Tabla18[[#This Row],[COD]],Circuitos[],2,0)</f>
        <v>#N/A</v>
      </c>
    </row>
    <row r="3071" spans="1:13">
      <c r="A3071" s="9" t="str">
        <f>Tabla18[[#This Row],[DIA]]&amp;"-"&amp;Tabla18[[#This Row],[NUM]]</f>
        <v>45948-1355</v>
      </c>
      <c r="B3071">
        <v>45948</v>
      </c>
      <c r="C3071" t="s">
        <v>13</v>
      </c>
      <c r="D3071" t="s">
        <v>392</v>
      </c>
      <c r="E3071" t="s">
        <v>250</v>
      </c>
      <c r="F3071">
        <v>1355</v>
      </c>
      <c r="G3071">
        <v>0.46875</v>
      </c>
      <c r="H3071">
        <v>0.50694444444444442</v>
      </c>
      <c r="I3071">
        <v>30</v>
      </c>
      <c r="J3071">
        <v>0</v>
      </c>
      <c r="K3071">
        <v>30</v>
      </c>
      <c r="L3071">
        <v>0</v>
      </c>
      <c r="M3071" s="1" t="e">
        <f>VLOOKUP(Tabla18[[#This Row],[COD]],Circuitos[],2,0)</f>
        <v>#N/A</v>
      </c>
    </row>
    <row r="3072" spans="1:13">
      <c r="A3072" s="9" t="str">
        <f>Tabla18[[#This Row],[DIA]]&amp;"-"&amp;Tabla18[[#This Row],[NUM]]</f>
        <v>45948-59</v>
      </c>
      <c r="B3072">
        <v>45948</v>
      </c>
      <c r="C3072" t="s">
        <v>13</v>
      </c>
      <c r="D3072" t="s">
        <v>252</v>
      </c>
      <c r="E3072" t="s">
        <v>272</v>
      </c>
      <c r="F3072">
        <v>59</v>
      </c>
      <c r="G3072">
        <v>0.24305555555555555</v>
      </c>
      <c r="H3072">
        <v>0.34375</v>
      </c>
      <c r="I3072">
        <v>30</v>
      </c>
      <c r="J3072">
        <v>6</v>
      </c>
      <c r="K3072">
        <v>24</v>
      </c>
      <c r="L3072">
        <v>20</v>
      </c>
      <c r="M3072" s="1" t="e">
        <f>VLOOKUP(Tabla18[[#This Row],[COD]],Circuitos[],2,0)</f>
        <v>#N/A</v>
      </c>
    </row>
    <row r="3073" spans="1:13">
      <c r="A3073" s="9" t="str">
        <f>Tabla18[[#This Row],[DIA]]&amp;"-"&amp;Tabla18[[#This Row],[NUM]]</f>
        <v>45948-1327</v>
      </c>
      <c r="B3073">
        <v>45948</v>
      </c>
      <c r="C3073" t="s">
        <v>13</v>
      </c>
      <c r="D3073" t="s">
        <v>192</v>
      </c>
      <c r="E3073" t="s">
        <v>250</v>
      </c>
      <c r="F3073">
        <v>1327</v>
      </c>
      <c r="G3073">
        <v>0.3611111111111111</v>
      </c>
      <c r="H3073">
        <v>0.47569444444444442</v>
      </c>
      <c r="I3073">
        <v>45</v>
      </c>
      <c r="J3073">
        <v>0</v>
      </c>
      <c r="K3073">
        <v>45</v>
      </c>
      <c r="L3073">
        <v>0</v>
      </c>
      <c r="M3073" s="1" t="e">
        <f>VLOOKUP(Tabla18[[#This Row],[COD]],Circuitos[],2,0)</f>
        <v>#N/A</v>
      </c>
    </row>
    <row r="3074" spans="1:13">
      <c r="A3074" s="9" t="str">
        <f>Tabla18[[#This Row],[DIA]]&amp;"-"&amp;Tabla18[[#This Row],[NUM]]</f>
        <v>45948-6002</v>
      </c>
      <c r="B3074">
        <v>45948</v>
      </c>
      <c r="C3074" t="s">
        <v>13</v>
      </c>
      <c r="D3074" t="s">
        <v>183</v>
      </c>
      <c r="E3074" t="s">
        <v>174</v>
      </c>
      <c r="F3074">
        <v>6002</v>
      </c>
      <c r="G3074">
        <v>0.60069444444444442</v>
      </c>
      <c r="H3074">
        <v>0.85069444444444442</v>
      </c>
      <c r="I3074">
        <v>20</v>
      </c>
      <c r="J3074">
        <v>0</v>
      </c>
      <c r="K3074">
        <v>20</v>
      </c>
      <c r="L3074">
        <v>0</v>
      </c>
      <c r="M3074" s="1" t="str">
        <f>VLOOKUP(Tabla18[[#This Row],[COD]],Circuitos[],2,0)</f>
        <v>Programas de Egipto</v>
      </c>
    </row>
    <row r="3075" spans="1:13">
      <c r="A3075" s="9" t="str">
        <f>Tabla18[[#This Row],[DIA]]&amp;"-"&amp;Tabla18[[#This Row],[NUM]]</f>
        <v>45948-857</v>
      </c>
      <c r="B3075">
        <v>45948</v>
      </c>
      <c r="C3075" t="s">
        <v>13</v>
      </c>
      <c r="D3075" t="s">
        <v>530</v>
      </c>
      <c r="E3075" t="s">
        <v>531</v>
      </c>
      <c r="F3075">
        <v>857</v>
      </c>
      <c r="G3075">
        <v>0.63888888888888884</v>
      </c>
      <c r="H3075">
        <v>0.75694444444444442</v>
      </c>
      <c r="I3075">
        <v>31</v>
      </c>
      <c r="J3075">
        <v>0</v>
      </c>
      <c r="K3075">
        <v>31</v>
      </c>
      <c r="L3075">
        <v>0</v>
      </c>
      <c r="M3075" s="1" t="e">
        <f>VLOOKUP(Tabla18[[#This Row],[COD]],Circuitos[],2,0)</f>
        <v>#N/A</v>
      </c>
    </row>
    <row r="3076" spans="1:13">
      <c r="A3076" s="9" t="str">
        <f>Tabla18[[#This Row],[DIA]]&amp;"-"&amp;Tabla18[[#This Row],[NUM]]</f>
        <v>45948-1784</v>
      </c>
      <c r="B3076">
        <v>45948</v>
      </c>
      <c r="C3076" t="s">
        <v>261</v>
      </c>
      <c r="D3076" t="s">
        <v>252</v>
      </c>
      <c r="E3076" t="s">
        <v>272</v>
      </c>
      <c r="F3076">
        <v>1784</v>
      </c>
      <c r="G3076">
        <v>0.51041666666666663</v>
      </c>
      <c r="H3076">
        <v>0.55902777777777779</v>
      </c>
      <c r="I3076">
        <v>30</v>
      </c>
      <c r="J3076">
        <v>6</v>
      </c>
      <c r="K3076">
        <v>24</v>
      </c>
      <c r="L3076">
        <v>20</v>
      </c>
      <c r="M3076" s="1" t="e">
        <f>VLOOKUP(Tabla18[[#This Row],[COD]],Circuitos[],2,0)</f>
        <v>#N/A</v>
      </c>
    </row>
    <row r="3077" spans="1:13">
      <c r="A3077" s="9" t="str">
        <f>Tabla18[[#This Row],[DIA]]&amp;"-"&amp;Tabla18[[#This Row],[NUM]]</f>
        <v>45948-1794</v>
      </c>
      <c r="B3077">
        <v>45948</v>
      </c>
      <c r="C3077" t="s">
        <v>261</v>
      </c>
      <c r="D3077" t="s">
        <v>252</v>
      </c>
      <c r="E3077" t="s">
        <v>272</v>
      </c>
      <c r="F3077">
        <v>1794</v>
      </c>
      <c r="G3077">
        <v>0.79513888888888884</v>
      </c>
      <c r="H3077">
        <v>0.84722222222222221</v>
      </c>
      <c r="I3077">
        <v>15</v>
      </c>
      <c r="J3077">
        <v>0</v>
      </c>
      <c r="K3077">
        <v>15</v>
      </c>
      <c r="L3077">
        <v>0</v>
      </c>
      <c r="M3077" s="1" t="e">
        <f>VLOOKUP(Tabla18[[#This Row],[COD]],Circuitos[],2,0)</f>
        <v>#N/A</v>
      </c>
    </row>
    <row r="3078" spans="1:13">
      <c r="A3078" s="9" t="str">
        <f>Tabla18[[#This Row],[DIA]]&amp;"-"&amp;Tabla18[[#This Row],[NUM]]</f>
        <v>45948-1852</v>
      </c>
      <c r="B3078">
        <v>45948</v>
      </c>
      <c r="C3078" t="s">
        <v>241</v>
      </c>
      <c r="D3078" t="s">
        <v>13</v>
      </c>
      <c r="E3078" t="s">
        <v>250</v>
      </c>
      <c r="F3078">
        <v>1852</v>
      </c>
      <c r="G3078">
        <v>0.54861111111111116</v>
      </c>
      <c r="H3078">
        <v>0.67361111111111116</v>
      </c>
      <c r="I3078">
        <v>30</v>
      </c>
      <c r="J3078">
        <v>0</v>
      </c>
      <c r="K3078">
        <v>30</v>
      </c>
      <c r="L3078">
        <v>0</v>
      </c>
      <c r="M3078" s="1" t="e">
        <f>VLOOKUP(Tabla18[[#This Row],[COD]],Circuitos[],2,0)</f>
        <v>#N/A</v>
      </c>
    </row>
    <row r="3079" spans="1:13">
      <c r="A3079" s="9" t="str">
        <f>Tabla18[[#This Row],[DIA]]&amp;"-"&amp;Tabla18[[#This Row],[NUM]]</f>
        <v>45948-858</v>
      </c>
      <c r="B3079">
        <v>45948</v>
      </c>
      <c r="C3079" t="s">
        <v>530</v>
      </c>
      <c r="D3079" t="s">
        <v>13</v>
      </c>
      <c r="E3079" t="s">
        <v>531</v>
      </c>
      <c r="F3079">
        <v>858</v>
      </c>
      <c r="G3079">
        <v>0.86805555555555558</v>
      </c>
      <c r="H3079">
        <v>0.625</v>
      </c>
      <c r="I3079">
        <v>31</v>
      </c>
      <c r="J3079">
        <v>0</v>
      </c>
      <c r="K3079">
        <v>31</v>
      </c>
      <c r="L3079">
        <v>0</v>
      </c>
      <c r="M3079" s="1" t="e">
        <f>VLOOKUP(Tabla18[[#This Row],[COD]],Circuitos[],2,0)</f>
        <v>#N/A</v>
      </c>
    </row>
    <row r="3080" spans="1:13">
      <c r="A3080" s="9" t="str">
        <f>Tabla18[[#This Row],[DIA]]&amp;"-"&amp;Tabla18[[#This Row],[NUM]]</f>
        <v>45949-1304</v>
      </c>
      <c r="B3080">
        <v>45949</v>
      </c>
      <c r="C3080" t="s">
        <v>33</v>
      </c>
      <c r="D3080" t="s">
        <v>147</v>
      </c>
      <c r="E3080" t="s">
        <v>181</v>
      </c>
      <c r="F3080">
        <v>1304</v>
      </c>
      <c r="G3080">
        <v>0.5</v>
      </c>
      <c r="H3080">
        <v>0.72569444444444442</v>
      </c>
      <c r="I3080">
        <v>12</v>
      </c>
      <c r="J3080">
        <v>4</v>
      </c>
      <c r="K3080">
        <v>8</v>
      </c>
      <c r="L3080">
        <v>33.333333333333336</v>
      </c>
      <c r="M3080" s="1" t="e">
        <f>VLOOKUP(Tabla18[[#This Row],[COD]],Circuitos[],2,0)</f>
        <v>#N/A</v>
      </c>
    </row>
    <row r="3081" spans="1:13">
      <c r="A3081" s="9" t="str">
        <f>Tabla18[[#This Row],[DIA]]&amp;"-"&amp;Tabla18[[#This Row],[NUM]]</f>
        <v>45949-107</v>
      </c>
      <c r="B3081">
        <v>45949</v>
      </c>
      <c r="C3081" t="s">
        <v>354</v>
      </c>
      <c r="D3081" t="s">
        <v>36</v>
      </c>
      <c r="E3081" t="s">
        <v>355</v>
      </c>
      <c r="F3081">
        <v>107</v>
      </c>
      <c r="G3081">
        <v>0.48958333333333331</v>
      </c>
      <c r="H3081">
        <v>0.64930555555555558</v>
      </c>
      <c r="I3081">
        <v>12</v>
      </c>
      <c r="J3081">
        <v>0</v>
      </c>
      <c r="K3081">
        <v>12</v>
      </c>
      <c r="L3081">
        <v>0</v>
      </c>
      <c r="M3081" s="1" t="e">
        <f>VLOOKUP(Tabla18[[#This Row],[COD]],Circuitos[],2,0)</f>
        <v>#N/A</v>
      </c>
    </row>
    <row r="3082" spans="1:13">
      <c r="A3082" s="9" t="str">
        <f>Tabla18[[#This Row],[DIA]]&amp;"-"&amp;Tabla18[[#This Row],[NUM]]</f>
        <v>45949-109</v>
      </c>
      <c r="B3082">
        <v>45949</v>
      </c>
      <c r="C3082" t="s">
        <v>354</v>
      </c>
      <c r="D3082" t="s">
        <v>13</v>
      </c>
      <c r="E3082" t="s">
        <v>355</v>
      </c>
      <c r="F3082">
        <v>109</v>
      </c>
      <c r="G3082">
        <v>0.44444444444444442</v>
      </c>
      <c r="H3082">
        <v>0.64236111111111116</v>
      </c>
      <c r="I3082">
        <v>30</v>
      </c>
      <c r="J3082">
        <v>2</v>
      </c>
      <c r="K3082">
        <v>28</v>
      </c>
      <c r="L3082">
        <v>6.666666666666667</v>
      </c>
      <c r="M3082" s="1" t="e">
        <f>VLOOKUP(Tabla18[[#This Row],[COD]],Circuitos[],2,0)</f>
        <v>#N/A</v>
      </c>
    </row>
    <row r="3083" spans="1:13">
      <c r="A3083" s="9" t="str">
        <f>Tabla18[[#This Row],[DIA]]&amp;"-"&amp;Tabla18[[#This Row],[NUM]]</f>
        <v>45949-908</v>
      </c>
      <c r="B3083">
        <v>45949</v>
      </c>
      <c r="C3083" t="s">
        <v>484</v>
      </c>
      <c r="D3083" t="s">
        <v>563</v>
      </c>
      <c r="E3083" t="s">
        <v>548</v>
      </c>
      <c r="F3083">
        <v>908</v>
      </c>
      <c r="G3083">
        <v>0.77083333333333337</v>
      </c>
      <c r="H3083">
        <v>0.83680555555555558</v>
      </c>
      <c r="I3083">
        <v>32</v>
      </c>
      <c r="J3083">
        <v>0</v>
      </c>
      <c r="K3083">
        <v>32</v>
      </c>
      <c r="L3083">
        <v>0</v>
      </c>
      <c r="M3083" s="1" t="e">
        <f>VLOOKUP(Tabla18[[#This Row],[COD]],Circuitos[],2,0)</f>
        <v>#N/A</v>
      </c>
    </row>
    <row r="3084" spans="1:13">
      <c r="A3084" s="9" t="str">
        <f>Tabla18[[#This Row],[DIA]]&amp;"-"&amp;Tabla18[[#This Row],[NUM]]</f>
        <v>45949-406</v>
      </c>
      <c r="B3084">
        <v>45949</v>
      </c>
      <c r="C3084" t="s">
        <v>111</v>
      </c>
      <c r="D3084" t="s">
        <v>410</v>
      </c>
      <c r="E3084" t="s">
        <v>265</v>
      </c>
      <c r="F3084">
        <v>406</v>
      </c>
      <c r="G3084">
        <v>0.38194444444444442</v>
      </c>
      <c r="H3084">
        <v>0.77430555555555558</v>
      </c>
      <c r="I3084">
        <v>27</v>
      </c>
      <c r="J3084">
        <v>6</v>
      </c>
      <c r="K3084">
        <v>21</v>
      </c>
      <c r="L3084">
        <v>22.222222222222221</v>
      </c>
      <c r="M3084" s="1" t="str">
        <f>VLOOKUP(Tabla18[[#This Row],[COD]],Circuitos[],2,0)</f>
        <v>Lo Mejor de Tailandia y Playas de Phuket</v>
      </c>
    </row>
    <row r="3085" spans="1:13">
      <c r="A3085" s="9" t="str">
        <f>Tabla18[[#This Row],[DIA]]&amp;"-"&amp;Tabla18[[#This Row],[NUM]]</f>
        <v>45949-108</v>
      </c>
      <c r="B3085">
        <v>45949</v>
      </c>
      <c r="C3085" t="s">
        <v>36</v>
      </c>
      <c r="D3085" t="s">
        <v>354</v>
      </c>
      <c r="E3085" t="s">
        <v>355</v>
      </c>
      <c r="F3085">
        <v>108</v>
      </c>
      <c r="G3085">
        <v>0.69097222222222221</v>
      </c>
      <c r="H3085">
        <v>0.91666666666666663</v>
      </c>
      <c r="I3085">
        <v>12</v>
      </c>
      <c r="J3085">
        <v>0</v>
      </c>
      <c r="K3085">
        <v>12</v>
      </c>
      <c r="L3085">
        <v>0</v>
      </c>
      <c r="M3085" s="1" t="e">
        <f>VLOOKUP(Tabla18[[#This Row],[COD]],Circuitos[],2,0)</f>
        <v>#N/A</v>
      </c>
    </row>
    <row r="3086" spans="1:13">
      <c r="A3086" s="9" t="str">
        <f>Tabla18[[#This Row],[DIA]]&amp;"-"&amp;Tabla18[[#This Row],[NUM]]</f>
        <v>45949-711</v>
      </c>
      <c r="B3086">
        <v>45949</v>
      </c>
      <c r="C3086" t="s">
        <v>36</v>
      </c>
      <c r="D3086" t="s">
        <v>484</v>
      </c>
      <c r="E3086" t="s">
        <v>548</v>
      </c>
      <c r="F3086">
        <v>711</v>
      </c>
      <c r="G3086">
        <v>0.5</v>
      </c>
      <c r="H3086">
        <v>0.65972222222222221</v>
      </c>
      <c r="I3086">
        <v>12</v>
      </c>
      <c r="J3086">
        <v>0</v>
      </c>
      <c r="K3086">
        <v>12</v>
      </c>
      <c r="L3086">
        <v>0</v>
      </c>
      <c r="M3086" s="1" t="e">
        <f>VLOOKUP(Tabla18[[#This Row],[COD]],Circuitos[],2,0)</f>
        <v>#N/A</v>
      </c>
    </row>
    <row r="3087" spans="1:13">
      <c r="A3087" s="9" t="str">
        <f>Tabla18[[#This Row],[DIA]]&amp;"-"&amp;Tabla18[[#This Row],[NUM]]</f>
        <v>45949-1854</v>
      </c>
      <c r="B3087">
        <v>45949</v>
      </c>
      <c r="C3087" t="s">
        <v>36</v>
      </c>
      <c r="D3087" t="s">
        <v>147</v>
      </c>
      <c r="E3087" t="s">
        <v>181</v>
      </c>
      <c r="F3087">
        <v>1854</v>
      </c>
      <c r="G3087">
        <v>0.49652777777777779</v>
      </c>
      <c r="H3087">
        <v>0.6875</v>
      </c>
      <c r="I3087">
        <v>16</v>
      </c>
      <c r="J3087">
        <v>0</v>
      </c>
      <c r="K3087">
        <v>16</v>
      </c>
      <c r="L3087">
        <v>0</v>
      </c>
      <c r="M3087" s="1" t="e">
        <f>VLOOKUP(Tabla18[[#This Row],[COD]],Circuitos[],2,0)</f>
        <v>#N/A</v>
      </c>
    </row>
    <row r="3088" spans="1:13">
      <c r="A3088" s="9" t="str">
        <f>Tabla18[[#This Row],[DIA]]&amp;"-"&amp;Tabla18[[#This Row],[NUM]]</f>
        <v>45949-1318</v>
      </c>
      <c r="B3088">
        <v>45949</v>
      </c>
      <c r="C3088" t="s">
        <v>37</v>
      </c>
      <c r="D3088" t="s">
        <v>147</v>
      </c>
      <c r="E3088" t="s">
        <v>181</v>
      </c>
      <c r="F3088">
        <v>1318</v>
      </c>
      <c r="G3088">
        <v>0.77083333333333337</v>
      </c>
      <c r="H3088">
        <v>0.97916666666666663</v>
      </c>
      <c r="I3088">
        <v>16</v>
      </c>
      <c r="J3088">
        <v>7</v>
      </c>
      <c r="K3088">
        <v>9</v>
      </c>
      <c r="L3088">
        <v>43.75</v>
      </c>
      <c r="M3088" s="1" t="e">
        <f>VLOOKUP(Tabla18[[#This Row],[COD]],Circuitos[],2,0)</f>
        <v>#N/A</v>
      </c>
    </row>
    <row r="3089" spans="1:13">
      <c r="A3089" s="9" t="str">
        <f>Tabla18[[#This Row],[DIA]]&amp;"-"&amp;Tabla18[[#This Row],[NUM]]</f>
        <v>45949-872</v>
      </c>
      <c r="B3089">
        <v>45949</v>
      </c>
      <c r="C3089" t="s">
        <v>223</v>
      </c>
      <c r="D3089" t="s">
        <v>13</v>
      </c>
      <c r="E3089" t="s">
        <v>250</v>
      </c>
      <c r="F3089">
        <v>872</v>
      </c>
      <c r="G3089">
        <v>0.64930555555555558</v>
      </c>
      <c r="H3089">
        <v>0.78819444444444442</v>
      </c>
      <c r="I3089">
        <v>45</v>
      </c>
      <c r="J3089">
        <v>0</v>
      </c>
      <c r="K3089">
        <v>45</v>
      </c>
      <c r="L3089">
        <v>0</v>
      </c>
      <c r="M3089" s="1" t="e">
        <f>VLOOKUP(Tabla18[[#This Row],[COD]],Circuitos[],2,0)</f>
        <v>#N/A</v>
      </c>
    </row>
    <row r="3090" spans="1:13">
      <c r="A3090" s="9" t="str">
        <f>Tabla18[[#This Row],[DIA]]&amp;"-"&amp;Tabla18[[#This Row],[NUM]]</f>
        <v>45949-1146</v>
      </c>
      <c r="B3090">
        <v>45949</v>
      </c>
      <c r="C3090" t="s">
        <v>192</v>
      </c>
      <c r="D3090" t="s">
        <v>37</v>
      </c>
      <c r="E3090" t="s">
        <v>193</v>
      </c>
      <c r="F3090">
        <v>1146</v>
      </c>
      <c r="G3090">
        <v>0.86111111111111116</v>
      </c>
      <c r="H3090">
        <v>0.95138888888888884</v>
      </c>
      <c r="I3090">
        <v>12</v>
      </c>
      <c r="J3090">
        <v>0</v>
      </c>
      <c r="K3090">
        <v>12</v>
      </c>
      <c r="L3090">
        <v>0</v>
      </c>
      <c r="M3090" s="1" t="e">
        <f>VLOOKUP(Tabla18[[#This Row],[COD]],Circuitos[],2,0)</f>
        <v>#N/A</v>
      </c>
    </row>
    <row r="3091" spans="1:13">
      <c r="A3091" s="9" t="str">
        <f>Tabla18[[#This Row],[DIA]]&amp;"-"&amp;Tabla18[[#This Row],[NUM]]</f>
        <v>45949-1332</v>
      </c>
      <c r="B3091">
        <v>45949</v>
      </c>
      <c r="C3091" t="s">
        <v>192</v>
      </c>
      <c r="D3091" t="s">
        <v>13</v>
      </c>
      <c r="E3091" t="s">
        <v>250</v>
      </c>
      <c r="F3091">
        <v>1332</v>
      </c>
      <c r="G3091">
        <v>0.27083333333333331</v>
      </c>
      <c r="H3091">
        <v>0.3888888888888889</v>
      </c>
      <c r="I3091">
        <v>50</v>
      </c>
      <c r="J3091">
        <v>0</v>
      </c>
      <c r="K3091">
        <v>50</v>
      </c>
      <c r="L3091">
        <v>0</v>
      </c>
      <c r="M3091" s="1" t="e">
        <f>VLOOKUP(Tabla18[[#This Row],[COD]],Circuitos[],2,0)</f>
        <v>#N/A</v>
      </c>
    </row>
    <row r="3092" spans="1:13">
      <c r="A3092" s="9" t="str">
        <f>Tabla18[[#This Row],[DIA]]&amp;"-"&amp;Tabla18[[#This Row],[NUM]]</f>
        <v>45949-1305</v>
      </c>
      <c r="B3092">
        <v>45949</v>
      </c>
      <c r="C3092" t="s">
        <v>147</v>
      </c>
      <c r="D3092" t="s">
        <v>33</v>
      </c>
      <c r="E3092" t="s">
        <v>181</v>
      </c>
      <c r="F3092">
        <v>1305</v>
      </c>
      <c r="G3092">
        <v>0.55208333333333337</v>
      </c>
      <c r="H3092">
        <v>0.70833333333333337</v>
      </c>
      <c r="I3092">
        <v>12</v>
      </c>
      <c r="J3092">
        <v>0</v>
      </c>
      <c r="K3092">
        <v>12</v>
      </c>
      <c r="L3092">
        <v>0</v>
      </c>
      <c r="M3092" s="1" t="e">
        <f>VLOOKUP(Tabla18[[#This Row],[COD]],Circuitos[],2,0)</f>
        <v>#N/A</v>
      </c>
    </row>
    <row r="3093" spans="1:13">
      <c r="A3093" s="9" t="str">
        <f>Tabla18[[#This Row],[DIA]]&amp;"-"&amp;Tabla18[[#This Row],[NUM]]</f>
        <v>45949-2020</v>
      </c>
      <c r="B3093">
        <v>45949</v>
      </c>
      <c r="C3093" t="s">
        <v>147</v>
      </c>
      <c r="D3093" t="s">
        <v>180</v>
      </c>
      <c r="E3093" t="s">
        <v>181</v>
      </c>
      <c r="F3093">
        <v>2020</v>
      </c>
      <c r="G3093">
        <v>0.76736111111111116</v>
      </c>
      <c r="H3093">
        <v>0.82986111111111116</v>
      </c>
      <c r="I3093">
        <v>54</v>
      </c>
      <c r="J3093">
        <v>11</v>
      </c>
      <c r="K3093">
        <v>43</v>
      </c>
      <c r="L3093">
        <v>20.37037037037037</v>
      </c>
      <c r="M3093" s="1" t="e">
        <f>VLOOKUP(Tabla18[[#This Row],[COD]],Circuitos[],2,0)</f>
        <v>#N/A</v>
      </c>
    </row>
    <row r="3094" spans="1:13">
      <c r="A3094" s="9" t="str">
        <f>Tabla18[[#This Row],[DIA]]&amp;"-"&amp;Tabla18[[#This Row],[NUM]]</f>
        <v>45949-2026</v>
      </c>
      <c r="B3094">
        <v>45949</v>
      </c>
      <c r="C3094" t="s">
        <v>147</v>
      </c>
      <c r="D3094" t="s">
        <v>180</v>
      </c>
      <c r="E3094" t="s">
        <v>181</v>
      </c>
      <c r="F3094">
        <v>2026</v>
      </c>
      <c r="G3094">
        <v>0.89236111111111116</v>
      </c>
      <c r="H3094">
        <v>0.95486111111111116</v>
      </c>
      <c r="I3094">
        <v>12</v>
      </c>
      <c r="J3094">
        <v>4</v>
      </c>
      <c r="K3094">
        <v>8</v>
      </c>
      <c r="L3094">
        <v>33.333333333333336</v>
      </c>
      <c r="M3094" s="1" t="e">
        <f>VLOOKUP(Tabla18[[#This Row],[COD]],Circuitos[],2,0)</f>
        <v>#N/A</v>
      </c>
    </row>
    <row r="3095" spans="1:13">
      <c r="A3095" s="9" t="str">
        <f>Tabla18[[#This Row],[DIA]]&amp;"-"&amp;Tabla18[[#This Row],[NUM]]</f>
        <v>45949-1855</v>
      </c>
      <c r="B3095">
        <v>45949</v>
      </c>
      <c r="C3095" t="s">
        <v>147</v>
      </c>
      <c r="D3095" t="s">
        <v>36</v>
      </c>
      <c r="E3095" t="s">
        <v>181</v>
      </c>
      <c r="F3095">
        <v>1855</v>
      </c>
      <c r="G3095">
        <v>0.59722222222222221</v>
      </c>
      <c r="H3095">
        <v>0.71180555555555558</v>
      </c>
      <c r="I3095">
        <v>16</v>
      </c>
      <c r="J3095">
        <v>0</v>
      </c>
      <c r="K3095">
        <v>16</v>
      </c>
      <c r="L3095">
        <v>0</v>
      </c>
      <c r="M3095" s="1" t="e">
        <f>VLOOKUP(Tabla18[[#This Row],[COD]],Circuitos[],2,0)</f>
        <v>#N/A</v>
      </c>
    </row>
    <row r="3096" spans="1:13">
      <c r="A3096" s="9" t="str">
        <f>Tabla18[[#This Row],[DIA]]&amp;"-"&amp;Tabla18[[#This Row],[NUM]]</f>
        <v>45949-1317</v>
      </c>
      <c r="B3096">
        <v>45949</v>
      </c>
      <c r="C3096" t="s">
        <v>147</v>
      </c>
      <c r="D3096" t="s">
        <v>37</v>
      </c>
      <c r="E3096" t="s">
        <v>181</v>
      </c>
      <c r="F3096">
        <v>1317</v>
      </c>
      <c r="G3096">
        <v>0.58680555555555558</v>
      </c>
      <c r="H3096">
        <v>0.72569444444444442</v>
      </c>
      <c r="I3096">
        <v>16</v>
      </c>
      <c r="J3096">
        <v>0</v>
      </c>
      <c r="K3096">
        <v>16</v>
      </c>
      <c r="L3096">
        <v>0</v>
      </c>
      <c r="M3096" s="1" t="e">
        <f>VLOOKUP(Tabla18[[#This Row],[COD]],Circuitos[],2,0)</f>
        <v>#N/A</v>
      </c>
    </row>
    <row r="3097" spans="1:13">
      <c r="A3097" s="9" t="str">
        <f>Tabla18[[#This Row],[DIA]]&amp;"-"&amp;Tabla18[[#This Row],[NUM]]</f>
        <v>45949-1859</v>
      </c>
      <c r="B3097">
        <v>45949</v>
      </c>
      <c r="C3097" t="s">
        <v>147</v>
      </c>
      <c r="D3097" t="s">
        <v>13</v>
      </c>
      <c r="E3097" t="s">
        <v>181</v>
      </c>
      <c r="F3097">
        <v>1859</v>
      </c>
      <c r="G3097">
        <v>0.55208333333333337</v>
      </c>
      <c r="H3097">
        <v>0.70138888888888884</v>
      </c>
      <c r="I3097">
        <v>26</v>
      </c>
      <c r="J3097">
        <v>0</v>
      </c>
      <c r="K3097">
        <v>26</v>
      </c>
      <c r="L3097">
        <v>0</v>
      </c>
      <c r="M3097" s="1" t="e">
        <f>VLOOKUP(Tabla18[[#This Row],[COD]],Circuitos[],2,0)</f>
        <v>#N/A</v>
      </c>
    </row>
    <row r="3098" spans="1:13">
      <c r="A3098" s="9" t="str">
        <f>Tabla18[[#This Row],[DIA]]&amp;"-"&amp;Tabla18[[#This Row],[NUM]]</f>
        <v>45949-1313</v>
      </c>
      <c r="B3098">
        <v>45949</v>
      </c>
      <c r="C3098" t="s">
        <v>147</v>
      </c>
      <c r="D3098" t="s">
        <v>22</v>
      </c>
      <c r="E3098" t="s">
        <v>181</v>
      </c>
      <c r="F3098">
        <v>1313</v>
      </c>
      <c r="G3098">
        <v>0.59375</v>
      </c>
      <c r="H3098">
        <v>0.72569444444444442</v>
      </c>
      <c r="I3098">
        <v>12</v>
      </c>
      <c r="J3098">
        <v>0</v>
      </c>
      <c r="K3098">
        <v>12</v>
      </c>
      <c r="L3098">
        <v>0</v>
      </c>
      <c r="M3098" s="1" t="e">
        <f>VLOOKUP(Tabla18[[#This Row],[COD]],Circuitos[],2,0)</f>
        <v>#N/A</v>
      </c>
    </row>
    <row r="3099" spans="1:13">
      <c r="A3099" s="9" t="str">
        <f>Tabla18[[#This Row],[DIA]]&amp;"-"&amp;Tabla18[[#This Row],[NUM]]</f>
        <v>45949-701</v>
      </c>
      <c r="B3099">
        <v>45949</v>
      </c>
      <c r="C3099" t="s">
        <v>13</v>
      </c>
      <c r="D3099" t="s">
        <v>484</v>
      </c>
      <c r="E3099" t="s">
        <v>548</v>
      </c>
      <c r="F3099">
        <v>701</v>
      </c>
      <c r="G3099">
        <v>0.53125</v>
      </c>
      <c r="H3099">
        <v>0.71527777777777779</v>
      </c>
      <c r="I3099">
        <v>20</v>
      </c>
      <c r="J3099">
        <v>0</v>
      </c>
      <c r="K3099">
        <v>20</v>
      </c>
      <c r="L3099">
        <v>0</v>
      </c>
      <c r="M3099" s="1" t="e">
        <f>VLOOKUP(Tabla18[[#This Row],[COD]],Circuitos[],2,0)</f>
        <v>#N/A</v>
      </c>
    </row>
    <row r="3100" spans="1:13">
      <c r="A3100" s="9" t="str">
        <f>Tabla18[[#This Row],[DIA]]&amp;"-"&amp;Tabla18[[#This Row],[NUM]]</f>
        <v>45949-871</v>
      </c>
      <c r="B3100">
        <v>45949</v>
      </c>
      <c r="C3100" t="s">
        <v>13</v>
      </c>
      <c r="D3100" t="s">
        <v>223</v>
      </c>
      <c r="E3100" t="s">
        <v>250</v>
      </c>
      <c r="F3100">
        <v>871</v>
      </c>
      <c r="G3100">
        <v>0.4861111111111111</v>
      </c>
      <c r="H3100">
        <v>0.61805555555555558</v>
      </c>
      <c r="I3100">
        <v>45</v>
      </c>
      <c r="J3100">
        <v>7</v>
      </c>
      <c r="K3100">
        <v>38</v>
      </c>
      <c r="L3100">
        <v>15.555555555555555</v>
      </c>
      <c r="M3100" s="1" t="e">
        <f>VLOOKUP(Tabla18[[#This Row],[COD]],Circuitos[],2,0)</f>
        <v>#N/A</v>
      </c>
    </row>
    <row r="3101" spans="1:13">
      <c r="A3101" s="9" t="str">
        <f>Tabla18[[#This Row],[DIA]]&amp;"-"&amp;Tabla18[[#This Row],[NUM]]</f>
        <v>45949-1858</v>
      </c>
      <c r="B3101">
        <v>45949</v>
      </c>
      <c r="C3101" t="s">
        <v>13</v>
      </c>
      <c r="D3101" t="s">
        <v>147</v>
      </c>
      <c r="E3101" t="s">
        <v>181</v>
      </c>
      <c r="F3101">
        <v>1858</v>
      </c>
      <c r="G3101">
        <v>0.5</v>
      </c>
      <c r="H3101">
        <v>0.71527777777777779</v>
      </c>
      <c r="I3101">
        <v>26</v>
      </c>
      <c r="J3101">
        <v>11</v>
      </c>
      <c r="K3101">
        <v>15</v>
      </c>
      <c r="L3101">
        <v>42.307692307692307</v>
      </c>
      <c r="M3101" s="1" t="e">
        <f>VLOOKUP(Tabla18[[#This Row],[COD]],Circuitos[],2,0)</f>
        <v>#N/A</v>
      </c>
    </row>
    <row r="3102" spans="1:13">
      <c r="A3102" s="9" t="str">
        <f>Tabla18[[#This Row],[DIA]]&amp;"-"&amp;Tabla18[[#This Row],[NUM]]</f>
        <v>45949-1835</v>
      </c>
      <c r="B3102">
        <v>45949</v>
      </c>
      <c r="C3102" t="s">
        <v>13</v>
      </c>
      <c r="D3102" t="s">
        <v>234</v>
      </c>
      <c r="E3102" t="s">
        <v>250</v>
      </c>
      <c r="F3102">
        <v>1835</v>
      </c>
      <c r="G3102">
        <v>0.8125</v>
      </c>
      <c r="H3102">
        <v>0.92013888888888884</v>
      </c>
      <c r="I3102">
        <v>40</v>
      </c>
      <c r="J3102">
        <v>0</v>
      </c>
      <c r="K3102">
        <v>40</v>
      </c>
      <c r="L3102">
        <v>0</v>
      </c>
      <c r="M3102" s="1" t="e">
        <f>VLOOKUP(Tabla18[[#This Row],[COD]],Circuitos[],2,0)</f>
        <v>#N/A</v>
      </c>
    </row>
    <row r="3103" spans="1:13">
      <c r="A3103" s="9" t="str">
        <f>Tabla18[[#This Row],[DIA]]&amp;"-"&amp;Tabla18[[#This Row],[NUM]]</f>
        <v>45949-807</v>
      </c>
      <c r="B3103">
        <v>45949</v>
      </c>
      <c r="C3103" t="s">
        <v>13</v>
      </c>
      <c r="D3103" t="s">
        <v>236</v>
      </c>
      <c r="E3103" t="s">
        <v>250</v>
      </c>
      <c r="F3103">
        <v>807</v>
      </c>
      <c r="G3103">
        <v>0.36458333333333331</v>
      </c>
      <c r="H3103">
        <v>0.4861111111111111</v>
      </c>
      <c r="I3103">
        <v>45</v>
      </c>
      <c r="J3103">
        <v>0</v>
      </c>
      <c r="K3103">
        <v>45</v>
      </c>
      <c r="L3103">
        <v>0</v>
      </c>
      <c r="M3103" s="1" t="e">
        <f>VLOOKUP(Tabla18[[#This Row],[COD]],Circuitos[],2,0)</f>
        <v>#N/A</v>
      </c>
    </row>
    <row r="3104" spans="1:13">
      <c r="A3104" s="9" t="str">
        <f>Tabla18[[#This Row],[DIA]]&amp;"-"&amp;Tabla18[[#This Row],[NUM]]</f>
        <v>45949-897</v>
      </c>
      <c r="B3104">
        <v>45949</v>
      </c>
      <c r="C3104" t="s">
        <v>13</v>
      </c>
      <c r="D3104" t="s">
        <v>350</v>
      </c>
      <c r="E3104" t="s">
        <v>278</v>
      </c>
      <c r="F3104">
        <v>897</v>
      </c>
      <c r="G3104">
        <v>0.84375</v>
      </c>
      <c r="H3104">
        <v>0.24652777777777779</v>
      </c>
      <c r="I3104">
        <v>120</v>
      </c>
      <c r="J3104">
        <v>6</v>
      </c>
      <c r="K3104">
        <v>114</v>
      </c>
      <c r="L3104">
        <v>5</v>
      </c>
      <c r="M3104" s="1" t="str">
        <f>VLOOKUP(Tabla18[[#This Row],[COD]],Circuitos[],2,0)</f>
        <v>Uzbekistan, Ruta de la Seda II</v>
      </c>
    </row>
    <row r="3105" spans="1:13">
      <c r="A3105" s="9" t="str">
        <f>Tabla18[[#This Row],[DIA]]&amp;"-"&amp;Tabla18[[#This Row],[NUM]]</f>
        <v>45949-5118</v>
      </c>
      <c r="B3105">
        <v>45949</v>
      </c>
      <c r="C3105" t="s">
        <v>234</v>
      </c>
      <c r="D3105" t="s">
        <v>44</v>
      </c>
      <c r="E3105" t="s">
        <v>549</v>
      </c>
      <c r="F3105">
        <v>5118</v>
      </c>
      <c r="G3105">
        <v>0.72916666666666663</v>
      </c>
      <c r="H3105">
        <v>0.84375</v>
      </c>
      <c r="I3105">
        <v>189</v>
      </c>
      <c r="J3105">
        <v>140</v>
      </c>
      <c r="K3105">
        <v>49</v>
      </c>
      <c r="L3105">
        <v>74.074074074074076</v>
      </c>
      <c r="M3105" s="1" t="e">
        <f>VLOOKUP(Tabla18[[#This Row],[COD]],Circuitos[],2,0)</f>
        <v>#N/A</v>
      </c>
    </row>
    <row r="3106" spans="1:13">
      <c r="A3106" s="9" t="str">
        <f>Tabla18[[#This Row],[DIA]]&amp;"-"&amp;Tabla18[[#This Row],[NUM]]</f>
        <v>45949-415</v>
      </c>
      <c r="B3106">
        <v>45949</v>
      </c>
      <c r="C3106" t="s">
        <v>358</v>
      </c>
      <c r="D3106" t="s">
        <v>13</v>
      </c>
      <c r="E3106" t="s">
        <v>528</v>
      </c>
      <c r="F3106">
        <v>415</v>
      </c>
      <c r="G3106">
        <v>0.34722222222222221</v>
      </c>
      <c r="H3106">
        <v>0.47569444444444442</v>
      </c>
      <c r="I3106">
        <v>25</v>
      </c>
      <c r="J3106">
        <v>0</v>
      </c>
      <c r="K3106">
        <v>25</v>
      </c>
      <c r="L3106">
        <v>0</v>
      </c>
      <c r="M3106" s="1" t="e">
        <f>VLOOKUP(Tabla18[[#This Row],[COD]],Circuitos[],2,0)</f>
        <v>#N/A</v>
      </c>
    </row>
    <row r="3107" spans="1:13">
      <c r="A3107" s="9" t="str">
        <f>Tabla18[[#This Row],[DIA]]&amp;"-"&amp;Tabla18[[#This Row],[NUM]]</f>
        <v>45949-5117</v>
      </c>
      <c r="B3107">
        <v>45949</v>
      </c>
      <c r="C3107" t="s">
        <v>55</v>
      </c>
      <c r="D3107" t="s">
        <v>234</v>
      </c>
      <c r="E3107" t="s">
        <v>549</v>
      </c>
      <c r="F3107">
        <v>5117</v>
      </c>
      <c r="G3107">
        <v>0.625</v>
      </c>
      <c r="H3107">
        <v>0.69444444444444442</v>
      </c>
      <c r="I3107">
        <v>189</v>
      </c>
      <c r="J3107">
        <v>60</v>
      </c>
      <c r="K3107">
        <v>129</v>
      </c>
      <c r="L3107">
        <v>31.746031746031747</v>
      </c>
      <c r="M3107" s="1" t="str">
        <f>VLOOKUP(Tabla18[[#This Row],[COD]],Circuitos[],2,0)</f>
        <v>Puglia y Costa Amalfitana I</v>
      </c>
    </row>
    <row r="3108" spans="1:13">
      <c r="A3108" s="9" t="str">
        <f>Tabla18[[#This Row],[DIA]]&amp;"-"&amp;Tabla18[[#This Row],[NUM]]</f>
        <v>45949-808</v>
      </c>
      <c r="B3108">
        <v>45949</v>
      </c>
      <c r="C3108" t="s">
        <v>236</v>
      </c>
      <c r="D3108" t="s">
        <v>13</v>
      </c>
      <c r="E3108" t="s">
        <v>250</v>
      </c>
      <c r="F3108">
        <v>808</v>
      </c>
      <c r="G3108">
        <v>0.51736111111111116</v>
      </c>
      <c r="H3108">
        <v>0.64930555555555558</v>
      </c>
      <c r="I3108">
        <v>45</v>
      </c>
      <c r="J3108">
        <v>1</v>
      </c>
      <c r="K3108">
        <v>44</v>
      </c>
      <c r="L3108">
        <v>2.2222222222222223</v>
      </c>
      <c r="M3108" s="1" t="e">
        <f>VLOOKUP(Tabla18[[#This Row],[COD]],Circuitos[],2,0)</f>
        <v>#N/A</v>
      </c>
    </row>
    <row r="3109" spans="1:13">
      <c r="A3109" s="9" t="str">
        <f>Tabla18[[#This Row],[DIA]]&amp;"-"&amp;Tabla18[[#This Row],[NUM]]</f>
        <v>45949-709</v>
      </c>
      <c r="B3109">
        <v>45949</v>
      </c>
      <c r="C3109" t="s">
        <v>153</v>
      </c>
      <c r="D3109" t="s">
        <v>13</v>
      </c>
      <c r="E3109" t="s">
        <v>498</v>
      </c>
      <c r="F3109">
        <v>709</v>
      </c>
      <c r="G3109">
        <v>2.7777777777777776E-2</v>
      </c>
      <c r="H3109">
        <v>0.3611111111111111</v>
      </c>
      <c r="I3109">
        <v>27</v>
      </c>
      <c r="J3109">
        <v>26</v>
      </c>
      <c r="K3109">
        <v>1</v>
      </c>
      <c r="L3109">
        <v>96.296296296296291</v>
      </c>
      <c r="M3109" s="1" t="e">
        <f>VLOOKUP(Tabla18[[#This Row],[COD]],Circuitos[],2,0)</f>
        <v>#N/A</v>
      </c>
    </row>
    <row r="3110" spans="1:13">
      <c r="A3110" s="9" t="str">
        <f>Tabla18[[#This Row],[DIA]]&amp;"-"&amp;Tabla18[[#This Row],[NUM]]</f>
        <v>45949-1302</v>
      </c>
      <c r="B3110">
        <v>45949</v>
      </c>
      <c r="C3110" t="s">
        <v>22</v>
      </c>
      <c r="D3110" t="s">
        <v>147</v>
      </c>
      <c r="E3110" t="s">
        <v>181</v>
      </c>
      <c r="F3110">
        <v>1302</v>
      </c>
      <c r="G3110">
        <v>0.4826388888888889</v>
      </c>
      <c r="H3110">
        <v>0.6875</v>
      </c>
      <c r="I3110">
        <v>12</v>
      </c>
      <c r="J3110">
        <v>0</v>
      </c>
      <c r="K3110">
        <v>12</v>
      </c>
      <c r="L3110">
        <v>0</v>
      </c>
      <c r="M3110" s="1" t="e">
        <f>VLOOKUP(Tabla18[[#This Row],[COD]],Circuitos[],2,0)</f>
        <v>#N/A</v>
      </c>
    </row>
    <row r="3111" spans="1:13">
      <c r="A3111" s="9" t="str">
        <f>Tabla18[[#This Row],[DIA]]&amp;"-"&amp;Tabla18[[#This Row],[NUM]]</f>
        <v>45949-437</v>
      </c>
      <c r="B3111">
        <v>45949</v>
      </c>
      <c r="C3111" t="s">
        <v>394</v>
      </c>
      <c r="D3111" t="s">
        <v>36</v>
      </c>
      <c r="E3111" t="s">
        <v>395</v>
      </c>
      <c r="F3111">
        <v>437</v>
      </c>
      <c r="G3111">
        <v>0.3888888888888889</v>
      </c>
      <c r="H3111">
        <v>0.52083333333333337</v>
      </c>
      <c r="I3111">
        <v>12</v>
      </c>
      <c r="J3111">
        <v>0</v>
      </c>
      <c r="K3111">
        <v>12</v>
      </c>
      <c r="L3111">
        <v>0</v>
      </c>
      <c r="M3111" s="1" t="e">
        <f>VLOOKUP(Tabla18[[#This Row],[COD]],Circuitos[],2,0)</f>
        <v>#N/A</v>
      </c>
    </row>
    <row r="3112" spans="1:13">
      <c r="A3112" s="9" t="str">
        <f>Tabla18[[#This Row],[DIA]]&amp;"-"&amp;Tabla18[[#This Row],[NUM]]</f>
        <v>45949-433</v>
      </c>
      <c r="B3112">
        <v>45949</v>
      </c>
      <c r="C3112" t="s">
        <v>394</v>
      </c>
      <c r="D3112" t="s">
        <v>13</v>
      </c>
      <c r="E3112" t="s">
        <v>395</v>
      </c>
      <c r="F3112">
        <v>433</v>
      </c>
      <c r="G3112">
        <v>0.44444444444444442</v>
      </c>
      <c r="H3112">
        <v>0.60763888888888884</v>
      </c>
      <c r="I3112">
        <v>35</v>
      </c>
      <c r="J3112">
        <v>0</v>
      </c>
      <c r="K3112">
        <v>35</v>
      </c>
      <c r="L3112">
        <v>0</v>
      </c>
      <c r="M3112" s="1" t="e">
        <f>VLOOKUP(Tabla18[[#This Row],[COD]],Circuitos[],2,0)</f>
        <v>#N/A</v>
      </c>
    </row>
    <row r="3113" spans="1:13">
      <c r="A3113" s="9" t="str">
        <f>Tabla18[[#This Row],[DIA]]&amp;"-"&amp;Tabla18[[#This Row],[NUM]]</f>
        <v>45950-920</v>
      </c>
      <c r="B3113">
        <v>45950</v>
      </c>
      <c r="C3113" t="s">
        <v>185</v>
      </c>
      <c r="D3113" t="s">
        <v>13</v>
      </c>
      <c r="E3113" t="s">
        <v>186</v>
      </c>
      <c r="F3113">
        <v>920</v>
      </c>
      <c r="G3113">
        <v>0.63888888888888884</v>
      </c>
      <c r="H3113">
        <v>0.78125</v>
      </c>
      <c r="I3113">
        <v>30</v>
      </c>
      <c r="J3113">
        <v>27</v>
      </c>
      <c r="K3113">
        <v>3</v>
      </c>
      <c r="L3113">
        <v>90</v>
      </c>
      <c r="M3113" s="1" t="e">
        <f>VLOOKUP(Tabla18[[#This Row],[COD]],Circuitos[],2,0)</f>
        <v>#N/A</v>
      </c>
    </row>
    <row r="3114" spans="1:13">
      <c r="A3114" s="9" t="str">
        <f>Tabla18[[#This Row],[DIA]]&amp;"-"&amp;Tabla18[[#This Row],[NUM]]</f>
        <v>45950-1336</v>
      </c>
      <c r="B3114">
        <v>45950</v>
      </c>
      <c r="C3114" t="s">
        <v>36</v>
      </c>
      <c r="D3114" t="s">
        <v>183</v>
      </c>
      <c r="E3114" t="s">
        <v>174</v>
      </c>
      <c r="F3114">
        <v>1336</v>
      </c>
      <c r="G3114">
        <v>0.58680555555555558</v>
      </c>
      <c r="H3114">
        <v>0.82291666666666663</v>
      </c>
      <c r="I3114">
        <v>10</v>
      </c>
      <c r="J3114">
        <v>0</v>
      </c>
      <c r="K3114">
        <v>10</v>
      </c>
      <c r="L3114">
        <v>0</v>
      </c>
      <c r="M3114" s="1" t="str">
        <f>VLOOKUP(Tabla18[[#This Row],[COD]],Circuitos[],2,0)</f>
        <v>Programas de Egipto</v>
      </c>
    </row>
    <row r="3115" spans="1:13">
      <c r="A3115" s="9" t="str">
        <f>Tabla18[[#This Row],[DIA]]&amp;"-"&amp;Tabla18[[#This Row],[NUM]]</f>
        <v>45950-2722</v>
      </c>
      <c r="B3115">
        <v>45950</v>
      </c>
      <c r="C3115" t="s">
        <v>37</v>
      </c>
      <c r="D3115" t="s">
        <v>183</v>
      </c>
      <c r="E3115" t="s">
        <v>561</v>
      </c>
      <c r="F3115">
        <v>2722</v>
      </c>
      <c r="G3115">
        <v>0.67013888888888884</v>
      </c>
      <c r="H3115">
        <v>0.93055555555555558</v>
      </c>
      <c r="I3115">
        <v>10</v>
      </c>
      <c r="J3115">
        <v>0</v>
      </c>
      <c r="K3115">
        <v>10</v>
      </c>
      <c r="L3115">
        <v>0</v>
      </c>
      <c r="M3115" s="1" t="str">
        <f>VLOOKUP(Tabla18[[#This Row],[COD]],Circuitos[],2,0)</f>
        <v>Programas de Egipto</v>
      </c>
    </row>
    <row r="3116" spans="1:13">
      <c r="A3116" s="9" t="str">
        <f>Tabla18[[#This Row],[DIA]]&amp;"-"&amp;Tabla18[[#This Row],[NUM]]</f>
        <v>45950-1335</v>
      </c>
      <c r="B3116">
        <v>45950</v>
      </c>
      <c r="C3116" t="s">
        <v>173</v>
      </c>
      <c r="D3116" t="s">
        <v>36</v>
      </c>
      <c r="E3116" t="s">
        <v>174</v>
      </c>
      <c r="F3116">
        <v>1335</v>
      </c>
      <c r="G3116">
        <v>0.40277777777777779</v>
      </c>
      <c r="H3116">
        <v>0.54513888888888884</v>
      </c>
      <c r="I3116">
        <v>10</v>
      </c>
      <c r="J3116">
        <v>0</v>
      </c>
      <c r="K3116">
        <v>10</v>
      </c>
      <c r="L3116">
        <v>0</v>
      </c>
      <c r="M3116" s="1" t="e">
        <f>VLOOKUP(Tabla18[[#This Row],[COD]],Circuitos[],2,0)</f>
        <v>#N/A</v>
      </c>
    </row>
    <row r="3117" spans="1:13">
      <c r="A3117" s="9" t="str">
        <f>Tabla18[[#This Row],[DIA]]&amp;"-"&amp;Tabla18[[#This Row],[NUM]]</f>
        <v>45950-2721</v>
      </c>
      <c r="B3117">
        <v>45950</v>
      </c>
      <c r="C3117" t="s">
        <v>173</v>
      </c>
      <c r="D3117" t="s">
        <v>37</v>
      </c>
      <c r="E3117" t="s">
        <v>561</v>
      </c>
      <c r="F3117">
        <v>2721</v>
      </c>
      <c r="G3117">
        <v>0.45833333333333331</v>
      </c>
      <c r="H3117">
        <v>0.62847222222222221</v>
      </c>
      <c r="I3117">
        <v>10</v>
      </c>
      <c r="J3117">
        <v>0</v>
      </c>
      <c r="K3117">
        <v>10</v>
      </c>
      <c r="L3117">
        <v>0</v>
      </c>
      <c r="M3117" s="1" t="e">
        <f>VLOOKUP(Tabla18[[#This Row],[COD]],Circuitos[],2,0)</f>
        <v>#N/A</v>
      </c>
    </row>
    <row r="3118" spans="1:13">
      <c r="A3118" s="9" t="str">
        <f>Tabla18[[#This Row],[DIA]]&amp;"-"&amp;Tabla18[[#This Row],[NUM]]</f>
        <v>45950-1002</v>
      </c>
      <c r="B3118">
        <v>45950</v>
      </c>
      <c r="C3118" t="s">
        <v>173</v>
      </c>
      <c r="D3118" t="s">
        <v>13</v>
      </c>
      <c r="E3118" t="s">
        <v>174</v>
      </c>
      <c r="F3118">
        <v>1002</v>
      </c>
      <c r="G3118">
        <v>0.3125</v>
      </c>
      <c r="H3118">
        <v>0.4861111111111111</v>
      </c>
      <c r="I3118">
        <v>20</v>
      </c>
      <c r="J3118">
        <v>0</v>
      </c>
      <c r="K3118">
        <v>20</v>
      </c>
      <c r="L3118">
        <v>0</v>
      </c>
      <c r="M3118" s="1" t="str">
        <f>VLOOKUP(Tabla18[[#This Row],[COD]],Circuitos[],2,0)</f>
        <v>Programas de Egipto</v>
      </c>
    </row>
    <row r="3119" spans="1:13">
      <c r="A3119" s="9" t="str">
        <f>Tabla18[[#This Row],[DIA]]&amp;"-"&amp;Tabla18[[#This Row],[NUM]]</f>
        <v>45950-1014</v>
      </c>
      <c r="B3119">
        <v>45950</v>
      </c>
      <c r="C3119" t="s">
        <v>173</v>
      </c>
      <c r="D3119" t="s">
        <v>44</v>
      </c>
      <c r="E3119" t="s">
        <v>174</v>
      </c>
      <c r="F3119">
        <v>1014</v>
      </c>
      <c r="G3119">
        <v>0.39583333333333331</v>
      </c>
      <c r="H3119">
        <v>0.58333333333333337</v>
      </c>
      <c r="I3119">
        <v>88</v>
      </c>
      <c r="J3119">
        <v>88</v>
      </c>
      <c r="K3119">
        <v>0</v>
      </c>
      <c r="L3119">
        <v>100</v>
      </c>
      <c r="M3119" s="1" t="e">
        <f>VLOOKUP(Tabla18[[#This Row],[COD]],Circuitos[],2,0)</f>
        <v>#N/A</v>
      </c>
    </row>
    <row r="3120" spans="1:13">
      <c r="A3120" s="9" t="str">
        <f>Tabla18[[#This Row],[DIA]]&amp;"-"&amp;Tabla18[[#This Row],[NUM]]</f>
        <v>45950-761</v>
      </c>
      <c r="B3120">
        <v>45950</v>
      </c>
      <c r="C3120" t="s">
        <v>552</v>
      </c>
      <c r="D3120" t="s">
        <v>147</v>
      </c>
      <c r="E3120" t="s">
        <v>181</v>
      </c>
      <c r="F3120">
        <v>761</v>
      </c>
      <c r="G3120">
        <v>8.3333333333333329E-2</v>
      </c>
      <c r="H3120">
        <v>0.23958333333333334</v>
      </c>
      <c r="I3120">
        <v>20</v>
      </c>
      <c r="J3120">
        <v>0</v>
      </c>
      <c r="K3120">
        <v>20</v>
      </c>
      <c r="L3120">
        <v>0</v>
      </c>
      <c r="M3120" s="1" t="e">
        <f>VLOOKUP(Tabla18[[#This Row],[COD]],Circuitos[],2,0)</f>
        <v>#N/A</v>
      </c>
    </row>
    <row r="3121" spans="1:13">
      <c r="A3121" s="9" t="str">
        <f>Tabla18[[#This Row],[DIA]]&amp;"-"&amp;Tabla18[[#This Row],[NUM]]</f>
        <v>45950-730</v>
      </c>
      <c r="B3121">
        <v>45950</v>
      </c>
      <c r="C3121" t="s">
        <v>547</v>
      </c>
      <c r="D3121" t="s">
        <v>394</v>
      </c>
      <c r="E3121" t="s">
        <v>395</v>
      </c>
      <c r="F3121">
        <v>730</v>
      </c>
      <c r="G3121">
        <v>0.22916666666666666</v>
      </c>
      <c r="H3121">
        <v>0.30902777777777779</v>
      </c>
      <c r="I3121">
        <v>46</v>
      </c>
      <c r="J3121">
        <v>0</v>
      </c>
      <c r="K3121">
        <v>46</v>
      </c>
      <c r="L3121">
        <v>0</v>
      </c>
      <c r="M3121" s="1" t="e">
        <f>VLOOKUP(Tabla18[[#This Row],[COD]],Circuitos[],2,0)</f>
        <v>#N/A</v>
      </c>
    </row>
    <row r="3122" spans="1:13">
      <c r="A3122" s="9" t="str">
        <f>Tabla18[[#This Row],[DIA]]&amp;"-"&amp;Tabla18[[#This Row],[NUM]]</f>
        <v>45950-2232</v>
      </c>
      <c r="B3122">
        <v>45950</v>
      </c>
      <c r="C3122" t="s">
        <v>147</v>
      </c>
      <c r="D3122" t="s">
        <v>180</v>
      </c>
      <c r="E3122" t="s">
        <v>181</v>
      </c>
      <c r="F3122">
        <v>2232</v>
      </c>
      <c r="G3122">
        <v>5.5555555555555552E-2</v>
      </c>
      <c r="H3122">
        <v>0.11805555555555555</v>
      </c>
      <c r="I3122">
        <v>16</v>
      </c>
      <c r="J3122">
        <v>7</v>
      </c>
      <c r="K3122">
        <v>9</v>
      </c>
      <c r="L3122">
        <v>43.75</v>
      </c>
      <c r="M3122" s="1" t="e">
        <f>VLOOKUP(Tabla18[[#This Row],[COD]],Circuitos[],2,0)</f>
        <v>#N/A</v>
      </c>
    </row>
    <row r="3123" spans="1:13">
      <c r="A3123" s="9" t="str">
        <f>Tabla18[[#This Row],[DIA]]&amp;"-"&amp;Tabla18[[#This Row],[NUM]]</f>
        <v>45950-1857</v>
      </c>
      <c r="B3123">
        <v>45950</v>
      </c>
      <c r="C3123" t="s">
        <v>147</v>
      </c>
      <c r="D3123" t="s">
        <v>13</v>
      </c>
      <c r="E3123" t="s">
        <v>181</v>
      </c>
      <c r="F3123">
        <v>1857</v>
      </c>
      <c r="G3123">
        <v>0.28819444444444442</v>
      </c>
      <c r="H3123">
        <v>0.43402777777777779</v>
      </c>
      <c r="I3123">
        <v>20</v>
      </c>
      <c r="J3123">
        <v>0</v>
      </c>
      <c r="K3123">
        <v>20</v>
      </c>
      <c r="L3123">
        <v>0</v>
      </c>
      <c r="M3123" s="1" t="e">
        <f>VLOOKUP(Tabla18[[#This Row],[COD]],Circuitos[],2,0)</f>
        <v>#N/A</v>
      </c>
    </row>
    <row r="3124" spans="1:13">
      <c r="A3124" s="9" t="str">
        <f>Tabla18[[#This Row],[DIA]]&amp;"-"&amp;Tabla18[[#This Row],[NUM]]</f>
        <v>45950-5116</v>
      </c>
      <c r="B3124">
        <v>45950</v>
      </c>
      <c r="C3124" t="s">
        <v>147</v>
      </c>
      <c r="D3124" t="s">
        <v>24</v>
      </c>
      <c r="E3124" t="s">
        <v>549</v>
      </c>
      <c r="F3124">
        <v>5116</v>
      </c>
      <c r="G3124">
        <v>0.57638888888888884</v>
      </c>
      <c r="H3124">
        <v>0.71527777777777779</v>
      </c>
      <c r="I3124">
        <v>189</v>
      </c>
      <c r="J3124">
        <v>189</v>
      </c>
      <c r="K3124">
        <v>0</v>
      </c>
      <c r="L3124">
        <v>100</v>
      </c>
      <c r="M3124" s="1" t="e">
        <f>VLOOKUP(Tabla18[[#This Row],[COD]],Circuitos[],2,0)</f>
        <v>#N/A</v>
      </c>
    </row>
    <row r="3125" spans="1:13">
      <c r="A3125" s="9" t="str">
        <f>Tabla18[[#This Row],[DIA]]&amp;"-"&amp;Tabla18[[#This Row],[NUM]]</f>
        <v>45950-1010</v>
      </c>
      <c r="B3125">
        <v>45950</v>
      </c>
      <c r="C3125" t="s">
        <v>565</v>
      </c>
      <c r="D3125" t="s">
        <v>183</v>
      </c>
      <c r="E3125" t="s">
        <v>174</v>
      </c>
      <c r="F3125">
        <v>1010</v>
      </c>
      <c r="G3125">
        <v>0.70833333333333337</v>
      </c>
      <c r="H3125">
        <v>0.125</v>
      </c>
      <c r="I3125">
        <v>88</v>
      </c>
      <c r="J3125">
        <v>28</v>
      </c>
      <c r="K3125">
        <v>60</v>
      </c>
      <c r="L3125">
        <v>31.818181818181817</v>
      </c>
      <c r="M3125" s="1" t="str">
        <f>VLOOKUP(Tabla18[[#This Row],[COD]],Circuitos[],2,0)</f>
        <v>Nefertari y Abu Simbel / Maravillas del Nilo y Abu Simbel</v>
      </c>
    </row>
    <row r="3126" spans="1:13">
      <c r="A3126" s="9" t="str">
        <f>Tabla18[[#This Row],[DIA]]&amp;"-"&amp;Tabla18[[#This Row],[NUM]]</f>
        <v>45950-655</v>
      </c>
      <c r="B3126">
        <v>45950</v>
      </c>
      <c r="C3126" t="s">
        <v>13</v>
      </c>
      <c r="D3126" t="s">
        <v>252</v>
      </c>
      <c r="E3126" t="s">
        <v>250</v>
      </c>
      <c r="F3126">
        <v>655</v>
      </c>
      <c r="G3126">
        <v>0.71875</v>
      </c>
      <c r="H3126">
        <v>0.81944444444444442</v>
      </c>
      <c r="I3126">
        <v>45</v>
      </c>
      <c r="J3126">
        <v>0</v>
      </c>
      <c r="K3126">
        <v>45</v>
      </c>
      <c r="L3126">
        <v>0</v>
      </c>
      <c r="M3126" s="1" t="e">
        <f>VLOOKUP(Tabla18[[#This Row],[COD]],Circuitos[],2,0)</f>
        <v>#N/A</v>
      </c>
    </row>
    <row r="3127" spans="1:13">
      <c r="A3127" s="9" t="str">
        <f>Tabla18[[#This Row],[DIA]]&amp;"-"&amp;Tabla18[[#This Row],[NUM]]</f>
        <v>45950-1683</v>
      </c>
      <c r="B3127">
        <v>45950</v>
      </c>
      <c r="C3127" t="s">
        <v>13</v>
      </c>
      <c r="D3127" t="s">
        <v>147</v>
      </c>
      <c r="E3127" t="s">
        <v>475</v>
      </c>
      <c r="F3127">
        <v>1683</v>
      </c>
      <c r="G3127">
        <v>0.38194444444444442</v>
      </c>
      <c r="H3127">
        <v>0.57986111111111116</v>
      </c>
      <c r="I3127">
        <v>30</v>
      </c>
      <c r="J3127">
        <v>0</v>
      </c>
      <c r="K3127">
        <v>30</v>
      </c>
      <c r="L3127">
        <v>0</v>
      </c>
      <c r="M3127" s="1" t="e">
        <f>VLOOKUP(Tabla18[[#This Row],[COD]],Circuitos[],2,0)</f>
        <v>#N/A</v>
      </c>
    </row>
    <row r="3128" spans="1:13">
      <c r="A3128" s="9" t="str">
        <f>Tabla18[[#This Row],[DIA]]&amp;"-"&amp;Tabla18[[#This Row],[NUM]]</f>
        <v>45950-1358</v>
      </c>
      <c r="B3128">
        <v>45950</v>
      </c>
      <c r="C3128" t="s">
        <v>13</v>
      </c>
      <c r="D3128" t="s">
        <v>147</v>
      </c>
      <c r="E3128" t="s">
        <v>181</v>
      </c>
      <c r="F3128">
        <v>1358</v>
      </c>
      <c r="G3128">
        <v>0.61458333333333337</v>
      </c>
      <c r="H3128">
        <v>0.83333333333333337</v>
      </c>
      <c r="I3128">
        <v>27</v>
      </c>
      <c r="J3128">
        <v>0</v>
      </c>
      <c r="K3128">
        <v>27</v>
      </c>
      <c r="L3128">
        <v>0</v>
      </c>
      <c r="M3128" s="1" t="e">
        <f>VLOOKUP(Tabla18[[#This Row],[COD]],Circuitos[],2,0)</f>
        <v>#N/A</v>
      </c>
    </row>
    <row r="3129" spans="1:13">
      <c r="A3129" s="9" t="str">
        <f>Tabla18[[#This Row],[DIA]]&amp;"-"&amp;Tabla18[[#This Row],[NUM]]</f>
        <v>45950-1002</v>
      </c>
      <c r="B3129">
        <v>45950</v>
      </c>
      <c r="C3129" t="s">
        <v>13</v>
      </c>
      <c r="D3129" t="s">
        <v>183</v>
      </c>
      <c r="E3129" t="s">
        <v>174</v>
      </c>
      <c r="F3129">
        <v>1002</v>
      </c>
      <c r="G3129">
        <v>0.52777777777777779</v>
      </c>
      <c r="H3129">
        <v>0.77777777777777779</v>
      </c>
      <c r="I3129">
        <v>20</v>
      </c>
      <c r="J3129">
        <v>0</v>
      </c>
      <c r="K3129">
        <v>20</v>
      </c>
      <c r="L3129">
        <v>0</v>
      </c>
      <c r="M3129" s="1" t="str">
        <f>VLOOKUP(Tabla18[[#This Row],[COD]],Circuitos[],2,0)</f>
        <v>Programas de Egipto</v>
      </c>
    </row>
    <row r="3130" spans="1:13">
      <c r="A3130" s="9" t="str">
        <f>Tabla18[[#This Row],[DIA]]&amp;"-"&amp;Tabla18[[#This Row],[NUM]]</f>
        <v>45950-472</v>
      </c>
      <c r="B3130">
        <v>45950</v>
      </c>
      <c r="C3130" t="s">
        <v>13</v>
      </c>
      <c r="D3130" t="s">
        <v>294</v>
      </c>
      <c r="E3130" t="s">
        <v>295</v>
      </c>
      <c r="F3130">
        <v>472</v>
      </c>
      <c r="G3130">
        <v>0.59722222222222221</v>
      </c>
      <c r="H3130">
        <v>0.78472222222222221</v>
      </c>
      <c r="I3130">
        <v>40</v>
      </c>
      <c r="J3130">
        <v>6</v>
      </c>
      <c r="K3130">
        <v>34</v>
      </c>
      <c r="L3130">
        <v>15</v>
      </c>
      <c r="M3130" s="1" t="e">
        <f>VLOOKUP(Tabla18[[#This Row],[COD]],Circuitos[],2,0)</f>
        <v>#N/A</v>
      </c>
    </row>
    <row r="3131" spans="1:13">
      <c r="A3131" s="9" t="str">
        <f>Tabla18[[#This Row],[DIA]]&amp;"-"&amp;Tabla18[[#This Row],[NUM]]</f>
        <v>45950-867</v>
      </c>
      <c r="B3131">
        <v>45950</v>
      </c>
      <c r="C3131" t="s">
        <v>153</v>
      </c>
      <c r="D3131" t="s">
        <v>111</v>
      </c>
      <c r="E3131" t="s">
        <v>265</v>
      </c>
      <c r="F3131">
        <v>867</v>
      </c>
      <c r="G3131">
        <v>0.78819444444444442</v>
      </c>
      <c r="H3131">
        <v>2.0833333333333332E-2</v>
      </c>
      <c r="I3131">
        <v>27</v>
      </c>
      <c r="J3131">
        <v>27</v>
      </c>
      <c r="K3131">
        <v>0</v>
      </c>
      <c r="L3131">
        <v>100</v>
      </c>
      <c r="M3131" s="1" t="e">
        <f>VLOOKUP(Tabla18[[#This Row],[COD]],Circuitos[],2,0)</f>
        <v>#N/A</v>
      </c>
    </row>
    <row r="3132" spans="1:13">
      <c r="A3132" s="9" t="str">
        <f>Tabla18[[#This Row],[DIA]]&amp;"-"&amp;Tabla18[[#This Row],[NUM]]</f>
        <v>45950-5115</v>
      </c>
      <c r="B3132">
        <v>45950</v>
      </c>
      <c r="C3132" t="s">
        <v>44</v>
      </c>
      <c r="D3132" t="s">
        <v>147</v>
      </c>
      <c r="E3132" t="s">
        <v>549</v>
      </c>
      <c r="F3132">
        <v>5115</v>
      </c>
      <c r="G3132">
        <v>0.33333333333333331</v>
      </c>
      <c r="H3132">
        <v>0.54166666666666663</v>
      </c>
      <c r="I3132">
        <v>189</v>
      </c>
      <c r="J3132">
        <v>185</v>
      </c>
      <c r="K3132">
        <v>4</v>
      </c>
      <c r="L3132">
        <v>97.883597883597886</v>
      </c>
      <c r="M3132" s="1" t="str">
        <f>VLOOKUP(Tabla18[[#This Row],[COD]],Circuitos[],2,0)</f>
        <v>Turquía Eterna I y II</v>
      </c>
    </row>
    <row r="3133" spans="1:13">
      <c r="A3133" s="9" t="str">
        <f>Tabla18[[#This Row],[DIA]]&amp;"-"&amp;Tabla18[[#This Row],[NUM]]</f>
        <v>45950-471</v>
      </c>
      <c r="B3133">
        <v>45950</v>
      </c>
      <c r="C3133" t="s">
        <v>294</v>
      </c>
      <c r="D3133" t="s">
        <v>13</v>
      </c>
      <c r="E3133" t="s">
        <v>295</v>
      </c>
      <c r="F3133">
        <v>471</v>
      </c>
      <c r="G3133">
        <v>0.43055555555555558</v>
      </c>
      <c r="H3133">
        <v>0.55555555555555558</v>
      </c>
      <c r="I3133">
        <v>40</v>
      </c>
      <c r="J3133">
        <v>6</v>
      </c>
      <c r="K3133">
        <v>34</v>
      </c>
      <c r="L3133">
        <v>15</v>
      </c>
      <c r="M3133" s="1" t="e">
        <f>VLOOKUP(Tabla18[[#This Row],[COD]],Circuitos[],2,0)</f>
        <v>#N/A</v>
      </c>
    </row>
    <row r="3134" spans="1:13">
      <c r="A3134" s="9" t="str">
        <f>Tabla18[[#This Row],[DIA]]&amp;"-"&amp;Tabla18[[#This Row],[NUM]]</f>
        <v>45950-898</v>
      </c>
      <c r="B3134">
        <v>45950</v>
      </c>
      <c r="C3134" t="s">
        <v>350</v>
      </c>
      <c r="D3134" t="s">
        <v>13</v>
      </c>
      <c r="E3134" t="s">
        <v>278</v>
      </c>
      <c r="F3134">
        <v>898</v>
      </c>
      <c r="G3134">
        <v>0.33333333333333331</v>
      </c>
      <c r="H3134">
        <v>0.52083333333333337</v>
      </c>
      <c r="I3134">
        <v>120</v>
      </c>
      <c r="J3134">
        <v>11</v>
      </c>
      <c r="K3134">
        <v>109</v>
      </c>
      <c r="L3134">
        <v>9.1666666666666661</v>
      </c>
      <c r="M3134" s="1" t="e">
        <f>VLOOKUP(Tabla18[[#This Row],[COD]],Circuitos[],2,0)</f>
        <v>#N/A</v>
      </c>
    </row>
    <row r="3135" spans="1:13">
      <c r="A3135" s="9" t="str">
        <f>Tabla18[[#This Row],[DIA]]&amp;"-"&amp;Tabla18[[#This Row],[NUM]]</f>
        <v>45950-433</v>
      </c>
      <c r="B3135">
        <v>45950</v>
      </c>
      <c r="C3135" t="s">
        <v>394</v>
      </c>
      <c r="D3135" t="s">
        <v>13</v>
      </c>
      <c r="E3135" t="s">
        <v>395</v>
      </c>
      <c r="F3135">
        <v>433</v>
      </c>
      <c r="G3135">
        <v>0.44444444444444442</v>
      </c>
      <c r="H3135">
        <v>0.60763888888888884</v>
      </c>
      <c r="I3135">
        <v>46</v>
      </c>
      <c r="J3135">
        <v>0</v>
      </c>
      <c r="K3135">
        <v>46</v>
      </c>
      <c r="L3135">
        <v>0</v>
      </c>
      <c r="M3135" s="1" t="e">
        <f>VLOOKUP(Tabla18[[#This Row],[COD]],Circuitos[],2,0)</f>
        <v>#N/A</v>
      </c>
    </row>
    <row r="3136" spans="1:13">
      <c r="A3136" s="9" t="str">
        <f>Tabla18[[#This Row],[DIA]]&amp;"-"&amp;Tabla18[[#This Row],[NUM]]</f>
        <v>45951-101</v>
      </c>
      <c r="B3136">
        <v>45951</v>
      </c>
      <c r="C3136" t="s">
        <v>111</v>
      </c>
      <c r="D3136" t="s">
        <v>13</v>
      </c>
      <c r="E3136" t="s">
        <v>265</v>
      </c>
      <c r="F3136">
        <v>101</v>
      </c>
      <c r="G3136">
        <v>9.375E-2</v>
      </c>
      <c r="H3136">
        <v>0.33680555555555558</v>
      </c>
      <c r="I3136">
        <v>27</v>
      </c>
      <c r="J3136">
        <v>27</v>
      </c>
      <c r="K3136">
        <v>0</v>
      </c>
      <c r="L3136">
        <v>100</v>
      </c>
      <c r="M3136" s="1" t="e">
        <f>VLOOKUP(Tabla18[[#This Row],[COD]],Circuitos[],2,0)</f>
        <v>#N/A</v>
      </c>
    </row>
    <row r="3137" spans="1:13">
      <c r="A3137" s="9" t="str">
        <f>Tabla18[[#This Row],[DIA]]&amp;"-"&amp;Tabla18[[#This Row],[NUM]]</f>
        <v>45951-762</v>
      </c>
      <c r="B3137">
        <v>45951</v>
      </c>
      <c r="C3137" t="s">
        <v>147</v>
      </c>
      <c r="D3137" t="s">
        <v>552</v>
      </c>
      <c r="E3137" t="s">
        <v>181</v>
      </c>
      <c r="F3137">
        <v>762</v>
      </c>
      <c r="G3137">
        <v>2.7777777777777776E-2</v>
      </c>
      <c r="H3137">
        <v>0.26041666666666669</v>
      </c>
      <c r="I3137">
        <v>27</v>
      </c>
      <c r="J3137">
        <v>0</v>
      </c>
      <c r="K3137">
        <v>27</v>
      </c>
      <c r="L3137">
        <v>0</v>
      </c>
      <c r="M3137" s="1" t="e">
        <f>VLOOKUP(Tabla18[[#This Row],[COD]],Circuitos[],2,0)</f>
        <v>#N/A</v>
      </c>
    </row>
    <row r="3138" spans="1:13">
      <c r="A3138" s="9" t="str">
        <f>Tabla18[[#This Row],[DIA]]&amp;"-"&amp;Tabla18[[#This Row],[NUM]]</f>
        <v>45951-727</v>
      </c>
      <c r="B3138">
        <v>45951</v>
      </c>
      <c r="C3138" t="s">
        <v>13</v>
      </c>
      <c r="D3138" t="s">
        <v>103</v>
      </c>
      <c r="E3138" t="s">
        <v>482</v>
      </c>
      <c r="F3138">
        <v>727</v>
      </c>
      <c r="G3138">
        <v>0.80555555555555558</v>
      </c>
      <c r="H3138">
        <v>0.27083333333333331</v>
      </c>
      <c r="I3138">
        <v>20</v>
      </c>
      <c r="J3138">
        <v>0</v>
      </c>
      <c r="K3138">
        <v>20</v>
      </c>
      <c r="L3138">
        <v>0</v>
      </c>
      <c r="M3138" s="1" t="e">
        <f>VLOOKUP(Tabla18[[#This Row],[COD]],Circuitos[],2,0)</f>
        <v>#N/A</v>
      </c>
    </row>
    <row r="3139" spans="1:13">
      <c r="A3139" s="9" t="str">
        <f>Tabla18[[#This Row],[DIA]]&amp;"-"&amp;Tabla18[[#This Row],[NUM]]</f>
        <v>45952-2333</v>
      </c>
      <c r="B3139">
        <v>45952</v>
      </c>
      <c r="C3139" t="s">
        <v>185</v>
      </c>
      <c r="D3139" t="s">
        <v>147</v>
      </c>
      <c r="E3139" t="s">
        <v>181</v>
      </c>
      <c r="F3139">
        <v>2333</v>
      </c>
      <c r="G3139">
        <v>0.79513888888888884</v>
      </c>
      <c r="H3139">
        <v>0.85763888888888884</v>
      </c>
      <c r="I3139">
        <v>40</v>
      </c>
      <c r="J3139">
        <v>0</v>
      </c>
      <c r="K3139">
        <v>40</v>
      </c>
      <c r="L3139">
        <v>0</v>
      </c>
      <c r="M3139" s="1" t="e">
        <f>VLOOKUP(Tabla18[[#This Row],[COD]],Circuitos[],2,0)</f>
        <v>#N/A</v>
      </c>
    </row>
    <row r="3140" spans="1:13">
      <c r="A3140" s="9" t="str">
        <f>Tabla18[[#This Row],[DIA]]&amp;"-"&amp;Tabla18[[#This Row],[NUM]]</f>
        <v>45952-847</v>
      </c>
      <c r="B3140">
        <v>45952</v>
      </c>
      <c r="C3140" t="s">
        <v>103</v>
      </c>
      <c r="D3140" t="s">
        <v>495</v>
      </c>
      <c r="E3140" t="s">
        <v>482</v>
      </c>
      <c r="F3140">
        <v>847</v>
      </c>
      <c r="G3140">
        <v>0.34375</v>
      </c>
      <c r="H3140">
        <v>0.57291666666666663</v>
      </c>
      <c r="I3140">
        <v>20</v>
      </c>
      <c r="J3140">
        <v>0</v>
      </c>
      <c r="K3140">
        <v>20</v>
      </c>
      <c r="L3140">
        <v>0</v>
      </c>
      <c r="M3140" s="1" t="str">
        <f>VLOOKUP(Tabla18[[#This Row],[COD]],Circuitos[],2,0)</f>
        <v>Lo Mejor de Sudáfrica</v>
      </c>
    </row>
    <row r="3141" spans="1:13">
      <c r="A3141" s="9" t="str">
        <f>Tabla18[[#This Row],[DIA]]&amp;"-"&amp;Tabla18[[#This Row],[NUM]]</f>
        <v>45952-8055</v>
      </c>
      <c r="B3141">
        <v>45952</v>
      </c>
      <c r="C3141" t="s">
        <v>175</v>
      </c>
      <c r="D3141" t="s">
        <v>173</v>
      </c>
      <c r="E3141" t="s">
        <v>257</v>
      </c>
      <c r="F3141">
        <v>8055</v>
      </c>
      <c r="G3141">
        <v>0.5625</v>
      </c>
      <c r="H3141">
        <v>0.61458333333333337</v>
      </c>
      <c r="I3141">
        <v>20</v>
      </c>
      <c r="J3141">
        <v>0</v>
      </c>
      <c r="K3141">
        <v>20</v>
      </c>
      <c r="L3141">
        <v>0</v>
      </c>
      <c r="M3141" s="1" t="e">
        <f>VLOOKUP(Tabla18[[#This Row],[COD]],Circuitos[],2,0)</f>
        <v>#N/A</v>
      </c>
    </row>
    <row r="3142" spans="1:13">
      <c r="A3142" s="9" t="str">
        <f>Tabla18[[#This Row],[DIA]]&amp;"-"&amp;Tabla18[[#This Row],[NUM]]</f>
        <v>45952-1832</v>
      </c>
      <c r="B3142">
        <v>45952</v>
      </c>
      <c r="C3142" t="s">
        <v>234</v>
      </c>
      <c r="D3142" t="s">
        <v>13</v>
      </c>
      <c r="E3142" t="s">
        <v>250</v>
      </c>
      <c r="F3142">
        <v>1832</v>
      </c>
      <c r="G3142">
        <v>0.61111111111111116</v>
      </c>
      <c r="H3142">
        <v>0.72916666666666663</v>
      </c>
      <c r="I3142">
        <v>40</v>
      </c>
      <c r="J3142">
        <v>39</v>
      </c>
      <c r="K3142">
        <v>1</v>
      </c>
      <c r="L3142">
        <v>97.5</v>
      </c>
      <c r="M3142" s="1" t="e">
        <f>VLOOKUP(Tabla18[[#This Row],[COD]],Circuitos[],2,0)</f>
        <v>#N/A</v>
      </c>
    </row>
    <row r="3143" spans="1:13">
      <c r="A3143" s="9" t="str">
        <f>Tabla18[[#This Row],[DIA]]&amp;"-"&amp;Tabla18[[#This Row],[NUM]]</f>
        <v>45953-69</v>
      </c>
      <c r="B3143">
        <v>45953</v>
      </c>
      <c r="C3143" t="s">
        <v>410</v>
      </c>
      <c r="D3143" t="s">
        <v>147</v>
      </c>
      <c r="E3143" t="s">
        <v>181</v>
      </c>
      <c r="F3143">
        <v>69</v>
      </c>
      <c r="G3143">
        <v>0.94791666666666663</v>
      </c>
      <c r="H3143">
        <v>0.21875</v>
      </c>
      <c r="I3143">
        <v>27</v>
      </c>
      <c r="J3143">
        <v>11</v>
      </c>
      <c r="K3143">
        <v>16</v>
      </c>
      <c r="L3143">
        <v>40.74074074074074</v>
      </c>
      <c r="M3143" s="1" t="e">
        <f>VLOOKUP(Tabla18[[#This Row],[COD]],Circuitos[],2,0)</f>
        <v>#N/A</v>
      </c>
    </row>
    <row r="3144" spans="1:13">
      <c r="A3144" s="9" t="str">
        <f>Tabla18[[#This Row],[DIA]]&amp;"-"&amp;Tabla18[[#This Row],[NUM]]</f>
        <v>45953-6742</v>
      </c>
      <c r="B3144">
        <v>45953</v>
      </c>
      <c r="C3144" t="s">
        <v>277</v>
      </c>
      <c r="D3144" t="s">
        <v>13</v>
      </c>
      <c r="E3144" t="s">
        <v>564</v>
      </c>
      <c r="F3144">
        <v>6742</v>
      </c>
      <c r="G3144">
        <v>0.4375</v>
      </c>
      <c r="H3144">
        <v>0.66319444444444442</v>
      </c>
      <c r="I3144">
        <v>40</v>
      </c>
      <c r="J3144">
        <v>0</v>
      </c>
      <c r="K3144">
        <v>40</v>
      </c>
      <c r="L3144">
        <v>0</v>
      </c>
      <c r="M3144" s="1" t="e">
        <f>VLOOKUP(Tabla18[[#This Row],[COD]],Circuitos[],2,0)</f>
        <v>#N/A</v>
      </c>
    </row>
    <row r="3145" spans="1:13">
      <c r="A3145" s="9" t="str">
        <f>Tabla18[[#This Row],[DIA]]&amp;"-"&amp;Tabla18[[#This Row],[NUM]]</f>
        <v>45954-1012</v>
      </c>
      <c r="B3145">
        <v>45954</v>
      </c>
      <c r="C3145" t="s">
        <v>562</v>
      </c>
      <c r="D3145" t="s">
        <v>173</v>
      </c>
      <c r="E3145" t="s">
        <v>174</v>
      </c>
      <c r="F3145">
        <v>1012</v>
      </c>
      <c r="G3145">
        <v>0.46875</v>
      </c>
      <c r="H3145">
        <v>0.54166666666666663</v>
      </c>
      <c r="I3145">
        <v>88</v>
      </c>
      <c r="J3145">
        <v>28</v>
      </c>
      <c r="K3145">
        <v>60</v>
      </c>
      <c r="L3145">
        <v>31.818181818181817</v>
      </c>
      <c r="M3145" s="1" t="e">
        <f>VLOOKUP(Tabla18[[#This Row],[COD]],Circuitos[],2,0)</f>
        <v>#N/A</v>
      </c>
    </row>
    <row r="3146" spans="1:13">
      <c r="A3146" s="9" t="str">
        <f>Tabla18[[#This Row],[DIA]]&amp;"-"&amp;Tabla18[[#This Row],[NUM]]</f>
        <v>45954-920</v>
      </c>
      <c r="B3146">
        <v>45954</v>
      </c>
      <c r="C3146" t="s">
        <v>185</v>
      </c>
      <c r="D3146" t="s">
        <v>13</v>
      </c>
      <c r="E3146" t="s">
        <v>186</v>
      </c>
      <c r="F3146">
        <v>920</v>
      </c>
      <c r="G3146">
        <v>0.63888888888888884</v>
      </c>
      <c r="H3146">
        <v>0.78125</v>
      </c>
      <c r="I3146">
        <v>60</v>
      </c>
      <c r="J3146">
        <v>27</v>
      </c>
      <c r="K3146">
        <v>33</v>
      </c>
      <c r="L3146">
        <v>45</v>
      </c>
      <c r="M3146" s="1" t="e">
        <f>VLOOKUP(Tabla18[[#This Row],[COD]],Circuitos[],2,0)</f>
        <v>#N/A</v>
      </c>
    </row>
    <row r="3147" spans="1:13">
      <c r="A3147" s="9" t="str">
        <f>Tabla18[[#This Row],[DIA]]&amp;"-"&amp;Tabla18[[#This Row],[NUM]]</f>
        <v>45954-1011</v>
      </c>
      <c r="B3147">
        <v>45954</v>
      </c>
      <c r="C3147" t="s">
        <v>175</v>
      </c>
      <c r="D3147" t="s">
        <v>562</v>
      </c>
      <c r="E3147" t="s">
        <v>174</v>
      </c>
      <c r="F3147">
        <v>1011</v>
      </c>
      <c r="G3147">
        <v>0.33333333333333331</v>
      </c>
      <c r="H3147">
        <v>0.36458333333333331</v>
      </c>
      <c r="I3147">
        <v>88</v>
      </c>
      <c r="J3147">
        <v>28</v>
      </c>
      <c r="K3147">
        <v>60</v>
      </c>
      <c r="L3147">
        <v>31.818181818181817</v>
      </c>
      <c r="M3147" s="1" t="e">
        <f>VLOOKUP(Tabla18[[#This Row],[COD]],Circuitos[],2,0)</f>
        <v>#N/A</v>
      </c>
    </row>
    <row r="3148" spans="1:13">
      <c r="A3148" s="9" t="str">
        <f>Tabla18[[#This Row],[DIA]]&amp;"-"&amp;Tabla18[[#This Row],[NUM]]</f>
        <v>45954-8059</v>
      </c>
      <c r="B3148">
        <v>45954</v>
      </c>
      <c r="C3148" t="s">
        <v>175</v>
      </c>
      <c r="D3148" t="s">
        <v>173</v>
      </c>
      <c r="E3148" t="s">
        <v>257</v>
      </c>
      <c r="F3148">
        <v>8059</v>
      </c>
      <c r="G3148">
        <v>0.60416666666666663</v>
      </c>
      <c r="H3148">
        <v>0.65625</v>
      </c>
      <c r="I3148">
        <v>10</v>
      </c>
      <c r="J3148">
        <v>0</v>
      </c>
      <c r="K3148">
        <v>10</v>
      </c>
      <c r="L3148">
        <v>0</v>
      </c>
      <c r="M3148" s="1" t="e">
        <f>VLOOKUP(Tabla18[[#This Row],[COD]],Circuitos[],2,0)</f>
        <v>#N/A</v>
      </c>
    </row>
    <row r="3149" spans="1:13">
      <c r="A3149" s="9" t="str">
        <f>Tabla18[[#This Row],[DIA]]&amp;"-"&amp;Tabla18[[#This Row],[NUM]]</f>
        <v>45954-5033</v>
      </c>
      <c r="B3149">
        <v>45954</v>
      </c>
      <c r="C3149" t="s">
        <v>175</v>
      </c>
      <c r="D3149" t="s">
        <v>173</v>
      </c>
      <c r="E3149" t="s">
        <v>174</v>
      </c>
      <c r="F3149">
        <v>5033</v>
      </c>
      <c r="G3149">
        <v>0.83333333333333337</v>
      </c>
      <c r="H3149">
        <v>0.89583333333333337</v>
      </c>
      <c r="I3149">
        <v>20</v>
      </c>
      <c r="J3149">
        <v>0</v>
      </c>
      <c r="K3149">
        <v>20</v>
      </c>
      <c r="L3149">
        <v>0</v>
      </c>
      <c r="M3149" s="1" t="e">
        <f>VLOOKUP(Tabla18[[#This Row],[COD]],Circuitos[],2,0)</f>
        <v>#N/A</v>
      </c>
    </row>
    <row r="3150" spans="1:13">
      <c r="A3150" s="9" t="str">
        <f>Tabla18[[#This Row],[DIA]]&amp;"-"&amp;Tabla18[[#This Row],[NUM]]</f>
        <v>45954-5003</v>
      </c>
      <c r="B3150">
        <v>45954</v>
      </c>
      <c r="C3150" t="s">
        <v>175</v>
      </c>
      <c r="D3150" t="s">
        <v>173</v>
      </c>
      <c r="E3150" t="s">
        <v>174</v>
      </c>
      <c r="F3150">
        <v>5003</v>
      </c>
      <c r="G3150">
        <v>0.83333333333333337</v>
      </c>
      <c r="H3150">
        <v>0.89583333333333337</v>
      </c>
      <c r="I3150">
        <v>10</v>
      </c>
      <c r="J3150">
        <v>0</v>
      </c>
      <c r="K3150">
        <v>10</v>
      </c>
      <c r="L3150">
        <v>0</v>
      </c>
      <c r="M3150" s="1" t="e">
        <f>VLOOKUP(Tabla18[[#This Row],[COD]],Circuitos[],2,0)</f>
        <v>#N/A</v>
      </c>
    </row>
    <row r="3151" spans="1:13">
      <c r="A3151" s="9" t="str">
        <f>Tabla18[[#This Row],[DIA]]&amp;"-"&amp;Tabla18[[#This Row],[NUM]]</f>
        <v>45954-888</v>
      </c>
      <c r="B3151">
        <v>45954</v>
      </c>
      <c r="C3151" t="s">
        <v>111</v>
      </c>
      <c r="D3151" t="s">
        <v>503</v>
      </c>
      <c r="E3151" t="s">
        <v>265</v>
      </c>
      <c r="F3151">
        <v>888</v>
      </c>
      <c r="G3151">
        <v>0.88541666666666663</v>
      </c>
      <c r="H3151">
        <v>0.36805555555555558</v>
      </c>
      <c r="I3151">
        <v>27</v>
      </c>
      <c r="J3151">
        <v>27</v>
      </c>
      <c r="K3151">
        <v>0</v>
      </c>
      <c r="L3151">
        <v>100</v>
      </c>
      <c r="M3151" s="1" t="str">
        <f>VLOOKUP(Tabla18[[#This Row],[COD]],Circuitos[],2,0)</f>
        <v>Lo Mejor de China</v>
      </c>
    </row>
    <row r="3152" spans="1:13">
      <c r="A3152" s="9" t="str">
        <f>Tabla18[[#This Row],[DIA]]&amp;"-"&amp;Tabla18[[#This Row],[NUM]]</f>
        <v>45954-1142</v>
      </c>
      <c r="B3152">
        <v>45954</v>
      </c>
      <c r="C3152" t="s">
        <v>192</v>
      </c>
      <c r="D3152" t="s">
        <v>37</v>
      </c>
      <c r="E3152" t="s">
        <v>193</v>
      </c>
      <c r="F3152">
        <v>1142</v>
      </c>
      <c r="G3152">
        <v>0.67361111111111116</v>
      </c>
      <c r="H3152">
        <v>0.76388888888888884</v>
      </c>
      <c r="I3152">
        <v>12</v>
      </c>
      <c r="J3152">
        <v>0</v>
      </c>
      <c r="K3152">
        <v>12</v>
      </c>
      <c r="L3152">
        <v>0</v>
      </c>
      <c r="M3152" s="1" t="e">
        <f>VLOOKUP(Tabla18[[#This Row],[COD]],Circuitos[],2,0)</f>
        <v>#N/A</v>
      </c>
    </row>
    <row r="3153" spans="1:13">
      <c r="A3153" s="9" t="str">
        <f>Tabla18[[#This Row],[DIA]]&amp;"-"&amp;Tabla18[[#This Row],[NUM]]</f>
        <v>45954-1318</v>
      </c>
      <c r="B3153">
        <v>45954</v>
      </c>
      <c r="C3153" t="s">
        <v>192</v>
      </c>
      <c r="D3153" t="s">
        <v>13</v>
      </c>
      <c r="E3153" t="s">
        <v>250</v>
      </c>
      <c r="F3153">
        <v>1318</v>
      </c>
      <c r="G3153">
        <v>0.50694444444444442</v>
      </c>
      <c r="H3153">
        <v>0.625</v>
      </c>
      <c r="I3153">
        <v>40</v>
      </c>
      <c r="J3153">
        <v>0</v>
      </c>
      <c r="K3153">
        <v>40</v>
      </c>
      <c r="L3153">
        <v>0</v>
      </c>
      <c r="M3153" s="1" t="e">
        <f>VLOOKUP(Tabla18[[#This Row],[COD]],Circuitos[],2,0)</f>
        <v>#N/A</v>
      </c>
    </row>
    <row r="3154" spans="1:13">
      <c r="A3154" s="9" t="str">
        <f>Tabla18[[#This Row],[DIA]]&amp;"-"&amp;Tabla18[[#This Row],[NUM]]</f>
        <v>45954-1857</v>
      </c>
      <c r="B3154">
        <v>45954</v>
      </c>
      <c r="C3154" t="s">
        <v>147</v>
      </c>
      <c r="D3154" t="s">
        <v>13</v>
      </c>
      <c r="E3154" t="s">
        <v>181</v>
      </c>
      <c r="F3154">
        <v>1857</v>
      </c>
      <c r="G3154">
        <v>0.28819444444444442</v>
      </c>
      <c r="H3154">
        <v>0.43402777777777779</v>
      </c>
      <c r="I3154">
        <v>27</v>
      </c>
      <c r="J3154">
        <v>11</v>
      </c>
      <c r="K3154">
        <v>16</v>
      </c>
      <c r="L3154">
        <v>40.74074074074074</v>
      </c>
      <c r="M3154" s="1" t="e">
        <f>VLOOKUP(Tabla18[[#This Row],[COD]],Circuitos[],2,0)</f>
        <v>#N/A</v>
      </c>
    </row>
    <row r="3155" spans="1:13">
      <c r="A3155" s="9" t="str">
        <f>Tabla18[[#This Row],[DIA]]&amp;"-"&amp;Tabla18[[#This Row],[NUM]]</f>
        <v>45954-1684</v>
      </c>
      <c r="B3155">
        <v>45954</v>
      </c>
      <c r="C3155" t="s">
        <v>147</v>
      </c>
      <c r="D3155" t="s">
        <v>13</v>
      </c>
      <c r="E3155" t="s">
        <v>475</v>
      </c>
      <c r="F3155">
        <v>1684</v>
      </c>
      <c r="G3155">
        <v>0.65625</v>
      </c>
      <c r="H3155">
        <v>0.79166666666666663</v>
      </c>
      <c r="I3155">
        <v>30</v>
      </c>
      <c r="J3155">
        <v>0</v>
      </c>
      <c r="K3155">
        <v>30</v>
      </c>
      <c r="L3155">
        <v>0</v>
      </c>
      <c r="M3155" s="1" t="e">
        <f>VLOOKUP(Tabla18[[#This Row],[COD]],Circuitos[],2,0)</f>
        <v>#N/A</v>
      </c>
    </row>
    <row r="3156" spans="1:13">
      <c r="A3156" s="9" t="str">
        <f>Tabla18[[#This Row],[DIA]]&amp;"-"&amp;Tabla18[[#This Row],[NUM]]</f>
        <v>45954-921</v>
      </c>
      <c r="B3156">
        <v>45954</v>
      </c>
      <c r="C3156" t="s">
        <v>13</v>
      </c>
      <c r="D3156" t="s">
        <v>185</v>
      </c>
      <c r="E3156" t="s">
        <v>186</v>
      </c>
      <c r="F3156">
        <v>921</v>
      </c>
      <c r="G3156">
        <v>0.81597222222222221</v>
      </c>
      <c r="H3156">
        <v>2.0833333333333332E-2</v>
      </c>
      <c r="I3156">
        <v>30</v>
      </c>
      <c r="J3156">
        <v>27</v>
      </c>
      <c r="K3156">
        <v>3</v>
      </c>
      <c r="L3156">
        <v>90</v>
      </c>
      <c r="M3156" s="1" t="e">
        <f>VLOOKUP(Tabla18[[#This Row],[COD]],Circuitos[],2,0)</f>
        <v>#N/A</v>
      </c>
    </row>
    <row r="3157" spans="1:13">
      <c r="A3157" s="9" t="str">
        <f>Tabla18[[#This Row],[DIA]]&amp;"-"&amp;Tabla18[[#This Row],[NUM]]</f>
        <v>45954-102</v>
      </c>
      <c r="B3157">
        <v>45954</v>
      </c>
      <c r="C3157" t="s">
        <v>13</v>
      </c>
      <c r="D3157" t="s">
        <v>111</v>
      </c>
      <c r="E3157" t="s">
        <v>265</v>
      </c>
      <c r="F3157">
        <v>102</v>
      </c>
      <c r="G3157">
        <v>0.44097222222222221</v>
      </c>
      <c r="H3157">
        <v>0.80902777777777779</v>
      </c>
      <c r="I3157">
        <v>27</v>
      </c>
      <c r="J3157">
        <v>27</v>
      </c>
      <c r="K3157">
        <v>0</v>
      </c>
      <c r="L3157">
        <v>100</v>
      </c>
      <c r="M3157" s="1" t="e">
        <f>VLOOKUP(Tabla18[[#This Row],[COD]],Circuitos[],2,0)</f>
        <v>#N/A</v>
      </c>
    </row>
    <row r="3158" spans="1:13">
      <c r="A3158" s="9" t="str">
        <f>Tabla18[[#This Row],[DIA]]&amp;"-"&amp;Tabla18[[#This Row],[NUM]]</f>
        <v>45954-765</v>
      </c>
      <c r="B3158">
        <v>45954</v>
      </c>
      <c r="C3158" t="s">
        <v>13</v>
      </c>
      <c r="D3158" t="s">
        <v>192</v>
      </c>
      <c r="E3158" t="s">
        <v>250</v>
      </c>
      <c r="F3158">
        <v>765</v>
      </c>
      <c r="G3158">
        <v>0.67708333333333337</v>
      </c>
      <c r="H3158">
        <v>0.79513888888888884</v>
      </c>
      <c r="I3158">
        <v>40</v>
      </c>
      <c r="J3158">
        <v>0</v>
      </c>
      <c r="K3158">
        <v>40</v>
      </c>
      <c r="L3158">
        <v>0</v>
      </c>
      <c r="M3158" s="1" t="e">
        <f>VLOOKUP(Tabla18[[#This Row],[COD]],Circuitos[],2,0)</f>
        <v>#N/A</v>
      </c>
    </row>
    <row r="3159" spans="1:13">
      <c r="A3159" s="9" t="str">
        <f>Tabla18[[#This Row],[DIA]]&amp;"-"&amp;Tabla18[[#This Row],[NUM]]</f>
        <v>45954-9197</v>
      </c>
      <c r="B3159">
        <v>45954</v>
      </c>
      <c r="C3159" t="s">
        <v>415</v>
      </c>
      <c r="D3159" t="s">
        <v>185</v>
      </c>
      <c r="E3159" t="s">
        <v>186</v>
      </c>
      <c r="F3159">
        <v>9197</v>
      </c>
      <c r="G3159">
        <v>0.34375</v>
      </c>
      <c r="H3159">
        <v>0.43402777777777779</v>
      </c>
      <c r="I3159">
        <v>30</v>
      </c>
      <c r="J3159">
        <v>0</v>
      </c>
      <c r="K3159">
        <v>30</v>
      </c>
      <c r="L3159">
        <v>0</v>
      </c>
      <c r="M3159" s="1" t="e">
        <f>VLOOKUP(Tabla18[[#This Row],[COD]],Circuitos[],2,0)</f>
        <v>#N/A</v>
      </c>
    </row>
    <row r="3160" spans="1:13">
      <c r="A3160" s="9" t="str">
        <f>Tabla18[[#This Row],[DIA]]&amp;"-"&amp;Tabla18[[#This Row],[NUM]]</f>
        <v>45955-109</v>
      </c>
      <c r="B3160">
        <v>45955</v>
      </c>
      <c r="C3160" t="s">
        <v>354</v>
      </c>
      <c r="D3160" t="s">
        <v>13</v>
      </c>
      <c r="E3160" t="s">
        <v>355</v>
      </c>
      <c r="F3160">
        <v>109</v>
      </c>
      <c r="G3160">
        <v>0.44444444444444442</v>
      </c>
      <c r="H3160">
        <v>0.64236111111111116</v>
      </c>
      <c r="I3160">
        <v>30</v>
      </c>
      <c r="J3160">
        <v>0</v>
      </c>
      <c r="K3160">
        <v>30</v>
      </c>
      <c r="L3160">
        <v>0</v>
      </c>
      <c r="M3160" s="1" t="e">
        <f>VLOOKUP(Tabla18[[#This Row],[COD]],Circuitos[],2,0)</f>
        <v>#N/A</v>
      </c>
    </row>
    <row r="3161" spans="1:13">
      <c r="A3161" s="9" t="str">
        <f>Tabla18[[#This Row],[DIA]]&amp;"-"&amp;Tabla18[[#This Row],[NUM]]</f>
        <v>45955-75</v>
      </c>
      <c r="B3161">
        <v>45955</v>
      </c>
      <c r="C3161" t="s">
        <v>36</v>
      </c>
      <c r="D3161" t="s">
        <v>252</v>
      </c>
      <c r="E3161" t="s">
        <v>272</v>
      </c>
      <c r="F3161">
        <v>75</v>
      </c>
      <c r="G3161">
        <v>0.2638888888888889</v>
      </c>
      <c r="H3161">
        <v>0.33680555555555558</v>
      </c>
      <c r="I3161">
        <v>15</v>
      </c>
      <c r="J3161">
        <v>0</v>
      </c>
      <c r="K3161">
        <v>15</v>
      </c>
      <c r="L3161">
        <v>0</v>
      </c>
      <c r="M3161" s="1" t="e">
        <f>VLOOKUP(Tabla18[[#This Row],[COD]],Circuitos[],2,0)</f>
        <v>#N/A</v>
      </c>
    </row>
    <row r="3162" spans="1:13">
      <c r="A3162" s="9" t="str">
        <f>Tabla18[[#This Row],[DIA]]&amp;"-"&amp;Tabla18[[#This Row],[NUM]]</f>
        <v>45955-6001</v>
      </c>
      <c r="B3162">
        <v>45955</v>
      </c>
      <c r="C3162" t="s">
        <v>173</v>
      </c>
      <c r="D3162" t="s">
        <v>13</v>
      </c>
      <c r="E3162" t="s">
        <v>174</v>
      </c>
      <c r="F3162">
        <v>6001</v>
      </c>
      <c r="G3162">
        <v>0.37847222222222221</v>
      </c>
      <c r="H3162">
        <v>0.55902777777777779</v>
      </c>
      <c r="I3162">
        <v>20</v>
      </c>
      <c r="J3162">
        <v>0</v>
      </c>
      <c r="K3162">
        <v>20</v>
      </c>
      <c r="L3162">
        <v>0</v>
      </c>
      <c r="M3162" s="1" t="e">
        <f>VLOOKUP(Tabla18[[#This Row],[COD]],Circuitos[],2,0)</f>
        <v>#N/A</v>
      </c>
    </row>
    <row r="3163" spans="1:13">
      <c r="A3163" s="9" t="str">
        <f>Tabla18[[#This Row],[DIA]]&amp;"-"&amp;Tabla18[[#This Row],[NUM]]</f>
        <v>45955-78</v>
      </c>
      <c r="B3163">
        <v>45955</v>
      </c>
      <c r="C3163" t="s">
        <v>252</v>
      </c>
      <c r="D3163" t="s">
        <v>36</v>
      </c>
      <c r="E3163" t="s">
        <v>272</v>
      </c>
      <c r="F3163">
        <v>78</v>
      </c>
      <c r="G3163">
        <v>0.89236111111111116</v>
      </c>
      <c r="H3163">
        <v>0.96875</v>
      </c>
      <c r="I3163">
        <v>15</v>
      </c>
      <c r="J3163">
        <v>0</v>
      </c>
      <c r="K3163">
        <v>15</v>
      </c>
      <c r="L3163">
        <v>0</v>
      </c>
      <c r="M3163" s="1" t="e">
        <f>VLOOKUP(Tabla18[[#This Row],[COD]],Circuitos[],2,0)</f>
        <v>#N/A</v>
      </c>
    </row>
    <row r="3164" spans="1:13">
      <c r="A3164" s="9" t="str">
        <f>Tabla18[[#This Row],[DIA]]&amp;"-"&amp;Tabla18[[#This Row],[NUM]]</f>
        <v>45955-1731</v>
      </c>
      <c r="B3164">
        <v>45955</v>
      </c>
      <c r="C3164" t="s">
        <v>252</v>
      </c>
      <c r="D3164" t="s">
        <v>232</v>
      </c>
      <c r="E3164" t="s">
        <v>272</v>
      </c>
      <c r="F3164">
        <v>1731</v>
      </c>
      <c r="G3164">
        <v>0.40277777777777779</v>
      </c>
      <c r="H3164">
        <v>0.4548611111111111</v>
      </c>
      <c r="I3164">
        <v>45</v>
      </c>
      <c r="J3164">
        <v>6</v>
      </c>
      <c r="K3164">
        <v>39</v>
      </c>
      <c r="L3164">
        <v>13.333333333333334</v>
      </c>
      <c r="M3164" s="1" t="e">
        <f>VLOOKUP(Tabla18[[#This Row],[COD]],Circuitos[],2,0)</f>
        <v>#N/A</v>
      </c>
    </row>
    <row r="3165" spans="1:13">
      <c r="A3165" s="9" t="str">
        <f>Tabla18[[#This Row],[DIA]]&amp;"-"&amp;Tabla18[[#This Row],[NUM]]</f>
        <v>45955-60</v>
      </c>
      <c r="B3165">
        <v>45955</v>
      </c>
      <c r="C3165" t="s">
        <v>252</v>
      </c>
      <c r="D3165" t="s">
        <v>13</v>
      </c>
      <c r="E3165" t="s">
        <v>272</v>
      </c>
      <c r="F3165">
        <v>60</v>
      </c>
      <c r="G3165">
        <v>0.60763888888888884</v>
      </c>
      <c r="H3165">
        <v>0.71527777777777779</v>
      </c>
      <c r="I3165">
        <v>30</v>
      </c>
      <c r="J3165">
        <v>6</v>
      </c>
      <c r="K3165">
        <v>24</v>
      </c>
      <c r="L3165">
        <v>20</v>
      </c>
      <c r="M3165" s="1" t="e">
        <f>VLOOKUP(Tabla18[[#This Row],[COD]],Circuitos[],2,0)</f>
        <v>#N/A</v>
      </c>
    </row>
    <row r="3166" spans="1:13">
      <c r="A3166" s="9" t="str">
        <f>Tabla18[[#This Row],[DIA]]&amp;"-"&amp;Tabla18[[#This Row],[NUM]]</f>
        <v>45955-766</v>
      </c>
      <c r="B3166">
        <v>45955</v>
      </c>
      <c r="C3166" t="s">
        <v>192</v>
      </c>
      <c r="D3166" t="s">
        <v>13</v>
      </c>
      <c r="E3166" t="s">
        <v>250</v>
      </c>
      <c r="F3166">
        <v>766</v>
      </c>
      <c r="G3166">
        <v>0.82291666666666663</v>
      </c>
      <c r="H3166">
        <v>0.94097222222222221</v>
      </c>
      <c r="I3166">
        <v>45</v>
      </c>
      <c r="J3166">
        <v>0</v>
      </c>
      <c r="K3166">
        <v>45</v>
      </c>
      <c r="L3166">
        <v>0</v>
      </c>
      <c r="M3166" s="1" t="e">
        <f>VLOOKUP(Tabla18[[#This Row],[COD]],Circuitos[],2,0)</f>
        <v>#N/A</v>
      </c>
    </row>
    <row r="3167" spans="1:13">
      <c r="A3167" s="9" t="str">
        <f>Tabla18[[#This Row],[DIA]]&amp;"-"&amp;Tabla18[[#This Row],[NUM]]</f>
        <v>45955-150</v>
      </c>
      <c r="B3167">
        <v>45955</v>
      </c>
      <c r="C3167" t="s">
        <v>13</v>
      </c>
      <c r="D3167" t="s">
        <v>139</v>
      </c>
      <c r="E3167" t="s">
        <v>400</v>
      </c>
      <c r="F3167">
        <v>150</v>
      </c>
      <c r="G3167">
        <v>0.68055555555555558</v>
      </c>
      <c r="H3167">
        <v>3.472222222222222E-3</v>
      </c>
      <c r="I3167">
        <v>19</v>
      </c>
      <c r="J3167">
        <v>2</v>
      </c>
      <c r="K3167">
        <v>17</v>
      </c>
      <c r="L3167">
        <v>10.526315789473685</v>
      </c>
      <c r="M3167" s="1" t="e">
        <f>VLOOKUP(Tabla18[[#This Row],[COD]],Circuitos[],2,0)</f>
        <v>#N/A</v>
      </c>
    </row>
    <row r="3168" spans="1:13">
      <c r="A3168" s="9" t="str">
        <f>Tabla18[[#This Row],[DIA]]&amp;"-"&amp;Tabla18[[#This Row],[NUM]]</f>
        <v>45955-59</v>
      </c>
      <c r="B3168">
        <v>45955</v>
      </c>
      <c r="C3168" t="s">
        <v>13</v>
      </c>
      <c r="D3168" t="s">
        <v>252</v>
      </c>
      <c r="E3168" t="s">
        <v>272</v>
      </c>
      <c r="F3168">
        <v>59</v>
      </c>
      <c r="G3168">
        <v>0.24305555555555555</v>
      </c>
      <c r="H3168">
        <v>0.34375</v>
      </c>
      <c r="I3168">
        <v>30</v>
      </c>
      <c r="J3168">
        <v>6</v>
      </c>
      <c r="K3168">
        <v>24</v>
      </c>
      <c r="L3168">
        <v>20</v>
      </c>
      <c r="M3168" s="1" t="e">
        <f>VLOOKUP(Tabla18[[#This Row],[COD]],Circuitos[],2,0)</f>
        <v>#N/A</v>
      </c>
    </row>
    <row r="3169" spans="1:13">
      <c r="A3169" s="9" t="str">
        <f>Tabla18[[#This Row],[DIA]]&amp;"-"&amp;Tabla18[[#This Row],[NUM]]</f>
        <v>45955-6002</v>
      </c>
      <c r="B3169">
        <v>45955</v>
      </c>
      <c r="C3169" t="s">
        <v>13</v>
      </c>
      <c r="D3169" t="s">
        <v>183</v>
      </c>
      <c r="E3169" t="s">
        <v>174</v>
      </c>
      <c r="F3169">
        <v>6002</v>
      </c>
      <c r="G3169">
        <v>0.60069444444444442</v>
      </c>
      <c r="H3169">
        <v>0.85069444444444442</v>
      </c>
      <c r="I3169">
        <v>20</v>
      </c>
      <c r="J3169">
        <v>0</v>
      </c>
      <c r="K3169">
        <v>20</v>
      </c>
      <c r="L3169">
        <v>0</v>
      </c>
      <c r="M3169" s="1" t="str">
        <f>VLOOKUP(Tabla18[[#This Row],[COD]],Circuitos[],2,0)</f>
        <v>Programas de Egipto</v>
      </c>
    </row>
    <row r="3170" spans="1:13">
      <c r="A3170" s="9" t="str">
        <f>Tabla18[[#This Row],[DIA]]&amp;"-"&amp;Tabla18[[#This Row],[NUM]]</f>
        <v>45955-857</v>
      </c>
      <c r="B3170">
        <v>45955</v>
      </c>
      <c r="C3170" t="s">
        <v>13</v>
      </c>
      <c r="D3170" t="s">
        <v>530</v>
      </c>
      <c r="E3170" t="s">
        <v>531</v>
      </c>
      <c r="F3170">
        <v>857</v>
      </c>
      <c r="G3170">
        <v>0.63888888888888884</v>
      </c>
      <c r="H3170">
        <v>0.75694444444444442</v>
      </c>
      <c r="I3170">
        <v>31</v>
      </c>
      <c r="J3170">
        <v>0</v>
      </c>
      <c r="K3170">
        <v>31</v>
      </c>
      <c r="L3170">
        <v>0</v>
      </c>
      <c r="M3170" s="1" t="e">
        <f>VLOOKUP(Tabla18[[#This Row],[COD]],Circuitos[],2,0)</f>
        <v>#N/A</v>
      </c>
    </row>
    <row r="3171" spans="1:13">
      <c r="A3171" s="9" t="str">
        <f>Tabla18[[#This Row],[DIA]]&amp;"-"&amp;Tabla18[[#This Row],[NUM]]</f>
        <v>45955-1784</v>
      </c>
      <c r="B3171">
        <v>45955</v>
      </c>
      <c r="C3171" t="s">
        <v>261</v>
      </c>
      <c r="D3171" t="s">
        <v>252</v>
      </c>
      <c r="E3171" t="s">
        <v>272</v>
      </c>
      <c r="F3171">
        <v>1784</v>
      </c>
      <c r="G3171">
        <v>0.51041666666666663</v>
      </c>
      <c r="H3171">
        <v>0.55902777777777779</v>
      </c>
      <c r="I3171">
        <v>30</v>
      </c>
      <c r="J3171">
        <v>6</v>
      </c>
      <c r="K3171">
        <v>24</v>
      </c>
      <c r="L3171">
        <v>20</v>
      </c>
      <c r="M3171" s="1" t="e">
        <f>VLOOKUP(Tabla18[[#This Row],[COD]],Circuitos[],2,0)</f>
        <v>#N/A</v>
      </c>
    </row>
    <row r="3172" spans="1:13">
      <c r="A3172" s="9" t="str">
        <f>Tabla18[[#This Row],[DIA]]&amp;"-"&amp;Tabla18[[#This Row],[NUM]]</f>
        <v>45955-1794</v>
      </c>
      <c r="B3172">
        <v>45955</v>
      </c>
      <c r="C3172" t="s">
        <v>261</v>
      </c>
      <c r="D3172" t="s">
        <v>252</v>
      </c>
      <c r="E3172" t="s">
        <v>272</v>
      </c>
      <c r="F3172">
        <v>1794</v>
      </c>
      <c r="G3172">
        <v>0.79513888888888884</v>
      </c>
      <c r="H3172">
        <v>0.84722222222222221</v>
      </c>
      <c r="I3172">
        <v>15</v>
      </c>
      <c r="J3172">
        <v>0</v>
      </c>
      <c r="K3172">
        <v>15</v>
      </c>
      <c r="L3172">
        <v>0</v>
      </c>
      <c r="M3172" s="1" t="e">
        <f>VLOOKUP(Tabla18[[#This Row],[COD]],Circuitos[],2,0)</f>
        <v>#N/A</v>
      </c>
    </row>
    <row r="3173" spans="1:13">
      <c r="A3173" s="9" t="str">
        <f>Tabla18[[#This Row],[DIA]]&amp;"-"&amp;Tabla18[[#This Row],[NUM]]</f>
        <v>45955-1852</v>
      </c>
      <c r="B3173">
        <v>45955</v>
      </c>
      <c r="C3173" t="s">
        <v>241</v>
      </c>
      <c r="D3173" t="s">
        <v>13</v>
      </c>
      <c r="E3173" t="s">
        <v>250</v>
      </c>
      <c r="F3173">
        <v>1852</v>
      </c>
      <c r="G3173">
        <v>0.54861111111111116</v>
      </c>
      <c r="H3173">
        <v>0.67361111111111116</v>
      </c>
      <c r="I3173">
        <v>30</v>
      </c>
      <c r="J3173">
        <v>0</v>
      </c>
      <c r="K3173">
        <v>30</v>
      </c>
      <c r="L3173">
        <v>0</v>
      </c>
      <c r="M3173" s="1" t="e">
        <f>VLOOKUP(Tabla18[[#This Row],[COD]],Circuitos[],2,0)</f>
        <v>#N/A</v>
      </c>
    </row>
    <row r="3174" spans="1:13">
      <c r="A3174" s="9" t="str">
        <f>Tabla18[[#This Row],[DIA]]&amp;"-"&amp;Tabla18[[#This Row],[NUM]]</f>
        <v>45955-858</v>
      </c>
      <c r="B3174">
        <v>45955</v>
      </c>
      <c r="C3174" t="s">
        <v>530</v>
      </c>
      <c r="D3174" t="s">
        <v>13</v>
      </c>
      <c r="E3174" t="s">
        <v>531</v>
      </c>
      <c r="F3174">
        <v>858</v>
      </c>
      <c r="G3174">
        <v>0.86805555555555558</v>
      </c>
      <c r="H3174">
        <v>0.625</v>
      </c>
      <c r="I3174">
        <v>31</v>
      </c>
      <c r="J3174">
        <v>0</v>
      </c>
      <c r="K3174">
        <v>31</v>
      </c>
      <c r="L3174">
        <v>0</v>
      </c>
      <c r="M3174" s="1" t="e">
        <f>VLOOKUP(Tabla18[[#This Row],[COD]],Circuitos[],2,0)</f>
        <v>#N/A</v>
      </c>
    </row>
    <row r="3175" spans="1:13">
      <c r="A3175" s="9" t="str">
        <f>Tabla18[[#This Row],[DIA]]&amp;"-"&amp;Tabla18[[#This Row],[NUM]]</f>
        <v>45956-1304</v>
      </c>
      <c r="B3175">
        <v>45956</v>
      </c>
      <c r="C3175" t="s">
        <v>33</v>
      </c>
      <c r="D3175" t="s">
        <v>147</v>
      </c>
      <c r="E3175" t="s">
        <v>181</v>
      </c>
      <c r="F3175">
        <v>1304</v>
      </c>
      <c r="G3175">
        <v>0.50347222222222221</v>
      </c>
      <c r="H3175">
        <v>0.77083333333333337</v>
      </c>
      <c r="I3175">
        <v>10</v>
      </c>
      <c r="J3175">
        <v>2</v>
      </c>
      <c r="K3175">
        <v>8</v>
      </c>
      <c r="L3175">
        <v>20</v>
      </c>
      <c r="M3175" s="1" t="e">
        <f>VLOOKUP(Tabla18[[#This Row],[COD]],Circuitos[],2,0)</f>
        <v>#N/A</v>
      </c>
    </row>
    <row r="3176" spans="1:13">
      <c r="A3176" s="9" t="str">
        <f>Tabla18[[#This Row],[DIA]]&amp;"-"&amp;Tabla18[[#This Row],[NUM]]</f>
        <v>45956-897</v>
      </c>
      <c r="B3176">
        <v>45956</v>
      </c>
      <c r="C3176" t="s">
        <v>33</v>
      </c>
      <c r="D3176" t="s">
        <v>277</v>
      </c>
      <c r="E3176" t="s">
        <v>278</v>
      </c>
      <c r="F3176">
        <v>897</v>
      </c>
      <c r="G3176">
        <v>0.71527777777777779</v>
      </c>
      <c r="H3176">
        <v>0.21180555555555555</v>
      </c>
      <c r="I3176">
        <v>80</v>
      </c>
      <c r="J3176">
        <v>80</v>
      </c>
      <c r="K3176">
        <v>0</v>
      </c>
      <c r="L3176">
        <v>100</v>
      </c>
      <c r="M3176" s="1" t="str">
        <f>VLOOKUP(Tabla18[[#This Row],[COD]],Circuitos[],2,0)</f>
        <v>Uzbekistan, Ruta de la Seda I</v>
      </c>
    </row>
    <row r="3177" spans="1:13">
      <c r="A3177" s="9" t="str">
        <f>Tabla18[[#This Row],[DIA]]&amp;"-"&amp;Tabla18[[#This Row],[NUM]]</f>
        <v>45956-107</v>
      </c>
      <c r="B3177">
        <v>45956</v>
      </c>
      <c r="C3177" t="s">
        <v>354</v>
      </c>
      <c r="D3177" t="s">
        <v>36</v>
      </c>
      <c r="E3177" t="s">
        <v>355</v>
      </c>
      <c r="F3177">
        <v>107</v>
      </c>
      <c r="G3177">
        <v>0.44791666666666669</v>
      </c>
      <c r="H3177">
        <v>0.61458333333333337</v>
      </c>
      <c r="I3177">
        <v>12</v>
      </c>
      <c r="J3177">
        <v>0</v>
      </c>
      <c r="K3177">
        <v>12</v>
      </c>
      <c r="L3177">
        <v>0</v>
      </c>
      <c r="M3177" s="1" t="e">
        <f>VLOOKUP(Tabla18[[#This Row],[COD]],Circuitos[],2,0)</f>
        <v>#N/A</v>
      </c>
    </row>
    <row r="3178" spans="1:13">
      <c r="A3178" s="9" t="str">
        <f>Tabla18[[#This Row],[DIA]]&amp;"-"&amp;Tabla18[[#This Row],[NUM]]</f>
        <v>45956-710</v>
      </c>
      <c r="B3178">
        <v>45956</v>
      </c>
      <c r="C3178" t="s">
        <v>484</v>
      </c>
      <c r="D3178" t="s">
        <v>36</v>
      </c>
      <c r="E3178" t="s">
        <v>548</v>
      </c>
      <c r="F3178">
        <v>710</v>
      </c>
      <c r="G3178">
        <v>0.3611111111111111</v>
      </c>
      <c r="H3178">
        <v>0.4548611111111111</v>
      </c>
      <c r="I3178">
        <v>12</v>
      </c>
      <c r="J3178">
        <v>0</v>
      </c>
      <c r="K3178">
        <v>12</v>
      </c>
      <c r="L3178">
        <v>0</v>
      </c>
      <c r="M3178" s="1" t="e">
        <f>VLOOKUP(Tabla18[[#This Row],[COD]],Circuitos[],2,0)</f>
        <v>#N/A</v>
      </c>
    </row>
    <row r="3179" spans="1:13">
      <c r="A3179" s="9" t="str">
        <f>Tabla18[[#This Row],[DIA]]&amp;"-"&amp;Tabla18[[#This Row],[NUM]]</f>
        <v>45956-702</v>
      </c>
      <c r="B3179">
        <v>45956</v>
      </c>
      <c r="C3179" t="s">
        <v>484</v>
      </c>
      <c r="D3179" t="s">
        <v>13</v>
      </c>
      <c r="E3179" t="s">
        <v>548</v>
      </c>
      <c r="F3179">
        <v>702</v>
      </c>
      <c r="G3179">
        <v>0.60763888888888884</v>
      </c>
      <c r="H3179">
        <v>0.72569444444444442</v>
      </c>
      <c r="I3179">
        <v>20</v>
      </c>
      <c r="J3179">
        <v>0</v>
      </c>
      <c r="K3179">
        <v>20</v>
      </c>
      <c r="L3179">
        <v>0</v>
      </c>
      <c r="M3179" s="1" t="e">
        <f>VLOOKUP(Tabla18[[#This Row],[COD]],Circuitos[],2,0)</f>
        <v>#N/A</v>
      </c>
    </row>
    <row r="3180" spans="1:13">
      <c r="A3180" s="9" t="str">
        <f>Tabla18[[#This Row],[DIA]]&amp;"-"&amp;Tabla18[[#This Row],[NUM]]</f>
        <v>45956-108</v>
      </c>
      <c r="B3180">
        <v>45956</v>
      </c>
      <c r="C3180" t="s">
        <v>36</v>
      </c>
      <c r="D3180" t="s">
        <v>354</v>
      </c>
      <c r="E3180" t="s">
        <v>355</v>
      </c>
      <c r="F3180">
        <v>108</v>
      </c>
      <c r="G3180">
        <v>0.64930555555555558</v>
      </c>
      <c r="H3180">
        <v>0.875</v>
      </c>
      <c r="I3180">
        <v>12</v>
      </c>
      <c r="J3180">
        <v>0</v>
      </c>
      <c r="K3180">
        <v>12</v>
      </c>
      <c r="L3180">
        <v>0</v>
      </c>
      <c r="M3180" s="1" t="e">
        <f>VLOOKUP(Tabla18[[#This Row],[COD]],Circuitos[],2,0)</f>
        <v>#N/A</v>
      </c>
    </row>
    <row r="3181" spans="1:13">
      <c r="A3181" s="9" t="str">
        <f>Tabla18[[#This Row],[DIA]]&amp;"-"&amp;Tabla18[[#This Row],[NUM]]</f>
        <v>45956-1854</v>
      </c>
      <c r="B3181">
        <v>45956</v>
      </c>
      <c r="C3181" t="s">
        <v>36</v>
      </c>
      <c r="D3181" t="s">
        <v>147</v>
      </c>
      <c r="E3181" t="s">
        <v>181</v>
      </c>
      <c r="F3181">
        <v>1854</v>
      </c>
      <c r="G3181">
        <v>0.47569444444444442</v>
      </c>
      <c r="H3181">
        <v>0.71180555555555558</v>
      </c>
      <c r="I3181">
        <v>16</v>
      </c>
      <c r="J3181">
        <v>0</v>
      </c>
      <c r="K3181">
        <v>16</v>
      </c>
      <c r="L3181">
        <v>0</v>
      </c>
      <c r="M3181" s="1" t="e">
        <f>VLOOKUP(Tabla18[[#This Row],[COD]],Circuitos[],2,0)</f>
        <v>#N/A</v>
      </c>
    </row>
    <row r="3182" spans="1:13">
      <c r="A3182" s="9" t="str">
        <f>Tabla18[[#This Row],[DIA]]&amp;"-"&amp;Tabla18[[#This Row],[NUM]]</f>
        <v>45956-1318</v>
      </c>
      <c r="B3182">
        <v>45956</v>
      </c>
      <c r="C3182" t="s">
        <v>37</v>
      </c>
      <c r="D3182" t="s">
        <v>147</v>
      </c>
      <c r="E3182" t="s">
        <v>181</v>
      </c>
      <c r="F3182">
        <v>1318</v>
      </c>
      <c r="G3182">
        <v>0.72222222222222221</v>
      </c>
      <c r="H3182">
        <v>0.97222222222222221</v>
      </c>
      <c r="I3182">
        <v>16</v>
      </c>
      <c r="J3182">
        <v>0</v>
      </c>
      <c r="K3182">
        <v>16</v>
      </c>
      <c r="L3182">
        <v>0</v>
      </c>
      <c r="M3182" s="1" t="e">
        <f>VLOOKUP(Tabla18[[#This Row],[COD]],Circuitos[],2,0)</f>
        <v>#N/A</v>
      </c>
    </row>
    <row r="3183" spans="1:13">
      <c r="A3183" s="9" t="str">
        <f>Tabla18[[#This Row],[DIA]]&amp;"-"&amp;Tabla18[[#This Row],[NUM]]</f>
        <v>45956-5118</v>
      </c>
      <c r="B3183">
        <v>45956</v>
      </c>
      <c r="C3183" t="s">
        <v>198</v>
      </c>
      <c r="D3183" t="s">
        <v>55</v>
      </c>
      <c r="E3183" t="s">
        <v>549</v>
      </c>
      <c r="F3183">
        <v>5118</v>
      </c>
      <c r="G3183">
        <v>0.70486111111111116</v>
      </c>
      <c r="H3183">
        <v>0.79166666666666663</v>
      </c>
      <c r="I3183">
        <v>189</v>
      </c>
      <c r="J3183">
        <v>60</v>
      </c>
      <c r="K3183">
        <v>129</v>
      </c>
      <c r="L3183">
        <v>31.746031746031747</v>
      </c>
      <c r="M3183" s="1" t="e">
        <f>VLOOKUP(Tabla18[[#This Row],[COD]],Circuitos[],2,0)</f>
        <v>#N/A</v>
      </c>
    </row>
    <row r="3184" spans="1:13">
      <c r="A3184" s="9" t="str">
        <f>Tabla18[[#This Row],[DIA]]&amp;"-"&amp;Tabla18[[#This Row],[NUM]]</f>
        <v>45956-872</v>
      </c>
      <c r="B3184">
        <v>45956</v>
      </c>
      <c r="C3184" t="s">
        <v>223</v>
      </c>
      <c r="D3184" t="s">
        <v>13</v>
      </c>
      <c r="E3184" t="s">
        <v>250</v>
      </c>
      <c r="F3184">
        <v>872</v>
      </c>
      <c r="G3184">
        <v>0.64930555555555558</v>
      </c>
      <c r="H3184">
        <v>0.78819444444444442</v>
      </c>
      <c r="I3184">
        <v>45</v>
      </c>
      <c r="J3184">
        <v>0</v>
      </c>
      <c r="K3184">
        <v>45</v>
      </c>
      <c r="L3184">
        <v>0</v>
      </c>
      <c r="M3184" s="1" t="e">
        <f>VLOOKUP(Tabla18[[#This Row],[COD]],Circuitos[],2,0)</f>
        <v>#N/A</v>
      </c>
    </row>
    <row r="3185" spans="1:13">
      <c r="A3185" s="9" t="str">
        <f>Tabla18[[#This Row],[DIA]]&amp;"-"&amp;Tabla18[[#This Row],[NUM]]</f>
        <v>45956-1335</v>
      </c>
      <c r="B3185">
        <v>45956</v>
      </c>
      <c r="C3185" t="s">
        <v>139</v>
      </c>
      <c r="D3185" t="s">
        <v>553</v>
      </c>
      <c r="E3185" t="s">
        <v>400</v>
      </c>
      <c r="F3185">
        <v>1335</v>
      </c>
      <c r="G3185">
        <v>0.10069444444444445</v>
      </c>
      <c r="H3185">
        <v>0.31597222222222221</v>
      </c>
      <c r="I3185">
        <v>19</v>
      </c>
      <c r="J3185">
        <v>2</v>
      </c>
      <c r="K3185">
        <v>17</v>
      </c>
      <c r="L3185">
        <v>10.526315789473685</v>
      </c>
      <c r="M3185" s="1" t="str">
        <f>VLOOKUP(Tabla18[[#This Row],[COD]],Circuitos[],2,0)</f>
        <v>Lo Mejor de Kenya</v>
      </c>
    </row>
    <row r="3186" spans="1:13">
      <c r="A3186" s="9" t="str">
        <f>Tabla18[[#This Row],[DIA]]&amp;"-"&amp;Tabla18[[#This Row],[NUM]]</f>
        <v>45956-1305</v>
      </c>
      <c r="B3186">
        <v>45956</v>
      </c>
      <c r="C3186" t="s">
        <v>147</v>
      </c>
      <c r="D3186" t="s">
        <v>33</v>
      </c>
      <c r="E3186" t="s">
        <v>181</v>
      </c>
      <c r="F3186">
        <v>1305</v>
      </c>
      <c r="G3186">
        <v>0.55208333333333337</v>
      </c>
      <c r="H3186">
        <v>0.70833333333333337</v>
      </c>
      <c r="I3186">
        <v>12</v>
      </c>
      <c r="J3186">
        <v>4</v>
      </c>
      <c r="K3186">
        <v>8</v>
      </c>
      <c r="L3186">
        <v>33.333333333333336</v>
      </c>
      <c r="M3186" s="1" t="e">
        <f>VLOOKUP(Tabla18[[#This Row],[COD]],Circuitos[],2,0)</f>
        <v>#N/A</v>
      </c>
    </row>
    <row r="3187" spans="1:13">
      <c r="A3187" s="9" t="str">
        <f>Tabla18[[#This Row],[DIA]]&amp;"-"&amp;Tabla18[[#This Row],[NUM]]</f>
        <v>45956-2018</v>
      </c>
      <c r="B3187">
        <v>45956</v>
      </c>
      <c r="C3187" t="s">
        <v>147</v>
      </c>
      <c r="D3187" t="s">
        <v>180</v>
      </c>
      <c r="E3187" t="s">
        <v>181</v>
      </c>
      <c r="F3187">
        <v>2018</v>
      </c>
      <c r="G3187">
        <v>0.78819444444444442</v>
      </c>
      <c r="H3187">
        <v>0.84722222222222221</v>
      </c>
      <c r="I3187">
        <v>16</v>
      </c>
      <c r="J3187">
        <v>0</v>
      </c>
      <c r="K3187">
        <v>16</v>
      </c>
      <c r="L3187">
        <v>0</v>
      </c>
      <c r="M3187" s="1" t="e">
        <f>VLOOKUP(Tabla18[[#This Row],[COD]],Circuitos[],2,0)</f>
        <v>#N/A</v>
      </c>
    </row>
    <row r="3188" spans="1:13">
      <c r="A3188" s="9" t="str">
        <f>Tabla18[[#This Row],[DIA]]&amp;"-"&amp;Tabla18[[#This Row],[NUM]]</f>
        <v>45956-2020</v>
      </c>
      <c r="B3188">
        <v>45956</v>
      </c>
      <c r="C3188" t="s">
        <v>147</v>
      </c>
      <c r="D3188" t="s">
        <v>180</v>
      </c>
      <c r="E3188" t="s">
        <v>181</v>
      </c>
      <c r="F3188">
        <v>2020</v>
      </c>
      <c r="G3188">
        <v>0.86458333333333337</v>
      </c>
      <c r="H3188">
        <v>0.92361111111111116</v>
      </c>
      <c r="I3188">
        <v>46</v>
      </c>
      <c r="J3188">
        <v>4</v>
      </c>
      <c r="K3188">
        <v>42</v>
      </c>
      <c r="L3188">
        <v>8.695652173913043</v>
      </c>
      <c r="M3188" s="1" t="e">
        <f>VLOOKUP(Tabla18[[#This Row],[COD]],Circuitos[],2,0)</f>
        <v>#N/A</v>
      </c>
    </row>
    <row r="3189" spans="1:13">
      <c r="A3189" s="9" t="str">
        <f>Tabla18[[#This Row],[DIA]]&amp;"-"&amp;Tabla18[[#This Row],[NUM]]</f>
        <v>45956-1855</v>
      </c>
      <c r="B3189">
        <v>45956</v>
      </c>
      <c r="C3189" t="s">
        <v>147</v>
      </c>
      <c r="D3189" t="s">
        <v>36</v>
      </c>
      <c r="E3189" t="s">
        <v>181</v>
      </c>
      <c r="F3189">
        <v>1855</v>
      </c>
      <c r="G3189">
        <v>0.59722222222222221</v>
      </c>
      <c r="H3189">
        <v>0.71180555555555558</v>
      </c>
      <c r="I3189">
        <v>16</v>
      </c>
      <c r="J3189">
        <v>0</v>
      </c>
      <c r="K3189">
        <v>16</v>
      </c>
      <c r="L3189">
        <v>0</v>
      </c>
      <c r="M3189" s="1" t="e">
        <f>VLOOKUP(Tabla18[[#This Row],[COD]],Circuitos[],2,0)</f>
        <v>#N/A</v>
      </c>
    </row>
    <row r="3190" spans="1:13">
      <c r="A3190" s="9" t="str">
        <f>Tabla18[[#This Row],[DIA]]&amp;"-"&amp;Tabla18[[#This Row],[NUM]]</f>
        <v>45956-1317</v>
      </c>
      <c r="B3190">
        <v>45956</v>
      </c>
      <c r="C3190" t="s">
        <v>147</v>
      </c>
      <c r="D3190" t="s">
        <v>37</v>
      </c>
      <c r="E3190" t="s">
        <v>181</v>
      </c>
      <c r="F3190">
        <v>1317</v>
      </c>
      <c r="G3190">
        <v>0.58680555555555558</v>
      </c>
      <c r="H3190">
        <v>0.72569444444444442</v>
      </c>
      <c r="I3190">
        <v>16</v>
      </c>
      <c r="J3190">
        <v>7</v>
      </c>
      <c r="K3190">
        <v>9</v>
      </c>
      <c r="L3190">
        <v>43.75</v>
      </c>
      <c r="M3190" s="1" t="e">
        <f>VLOOKUP(Tabla18[[#This Row],[COD]],Circuitos[],2,0)</f>
        <v>#N/A</v>
      </c>
    </row>
    <row r="3191" spans="1:13">
      <c r="A3191" s="9" t="str">
        <f>Tabla18[[#This Row],[DIA]]&amp;"-"&amp;Tabla18[[#This Row],[NUM]]</f>
        <v>45956-1859</v>
      </c>
      <c r="B3191">
        <v>45956</v>
      </c>
      <c r="C3191" t="s">
        <v>147</v>
      </c>
      <c r="D3191" t="s">
        <v>13</v>
      </c>
      <c r="E3191" t="s">
        <v>181</v>
      </c>
      <c r="F3191">
        <v>1859</v>
      </c>
      <c r="G3191">
        <v>0.55208333333333337</v>
      </c>
      <c r="H3191">
        <v>0.70138888888888884</v>
      </c>
      <c r="I3191">
        <v>26</v>
      </c>
      <c r="J3191">
        <v>11</v>
      </c>
      <c r="K3191">
        <v>15</v>
      </c>
      <c r="L3191">
        <v>42.307692307692307</v>
      </c>
      <c r="M3191" s="1" t="e">
        <f>VLOOKUP(Tabla18[[#This Row],[COD]],Circuitos[],2,0)</f>
        <v>#N/A</v>
      </c>
    </row>
    <row r="3192" spans="1:13">
      <c r="A3192" s="9" t="str">
        <f>Tabla18[[#This Row],[DIA]]&amp;"-"&amp;Tabla18[[#This Row],[NUM]]</f>
        <v>45956-1313</v>
      </c>
      <c r="B3192">
        <v>45956</v>
      </c>
      <c r="C3192" t="s">
        <v>147</v>
      </c>
      <c r="D3192" t="s">
        <v>22</v>
      </c>
      <c r="E3192" t="s">
        <v>181</v>
      </c>
      <c r="F3192">
        <v>1313</v>
      </c>
      <c r="G3192">
        <v>0.59375</v>
      </c>
      <c r="H3192">
        <v>0.72569444444444442</v>
      </c>
      <c r="I3192">
        <v>12</v>
      </c>
      <c r="J3192">
        <v>0</v>
      </c>
      <c r="K3192">
        <v>12</v>
      </c>
      <c r="L3192">
        <v>0</v>
      </c>
      <c r="M3192" s="1" t="e">
        <f>VLOOKUP(Tabla18[[#This Row],[COD]],Circuitos[],2,0)</f>
        <v>#N/A</v>
      </c>
    </row>
    <row r="3193" spans="1:13">
      <c r="A3193" s="9" t="str">
        <f>Tabla18[[#This Row],[DIA]]&amp;"-"&amp;Tabla18[[#This Row],[NUM]]</f>
        <v>45956-901</v>
      </c>
      <c r="B3193">
        <v>45956</v>
      </c>
      <c r="C3193" t="s">
        <v>563</v>
      </c>
      <c r="D3193" t="s">
        <v>484</v>
      </c>
      <c r="E3193" t="s">
        <v>548</v>
      </c>
      <c r="F3193">
        <v>901</v>
      </c>
      <c r="G3193">
        <v>0.21527777777777779</v>
      </c>
      <c r="H3193">
        <v>0.28819444444444442</v>
      </c>
      <c r="I3193">
        <v>12</v>
      </c>
      <c r="J3193">
        <v>0</v>
      </c>
      <c r="K3193">
        <v>12</v>
      </c>
      <c r="L3193">
        <v>0</v>
      </c>
      <c r="M3193" s="1" t="e">
        <f>VLOOKUP(Tabla18[[#This Row],[COD]],Circuitos[],2,0)</f>
        <v>#N/A</v>
      </c>
    </row>
    <row r="3194" spans="1:13">
      <c r="A3194" s="9" t="str">
        <f>Tabla18[[#This Row],[DIA]]&amp;"-"&amp;Tabla18[[#This Row],[NUM]]</f>
        <v>45956-903</v>
      </c>
      <c r="B3194">
        <v>45956</v>
      </c>
      <c r="C3194" t="s">
        <v>563</v>
      </c>
      <c r="D3194" t="s">
        <v>484</v>
      </c>
      <c r="E3194" t="s">
        <v>548</v>
      </c>
      <c r="F3194">
        <v>903</v>
      </c>
      <c r="G3194">
        <v>0.43402777777777779</v>
      </c>
      <c r="H3194">
        <v>0.50694444444444442</v>
      </c>
      <c r="I3194">
        <v>20</v>
      </c>
      <c r="J3194">
        <v>0</v>
      </c>
      <c r="K3194">
        <v>20</v>
      </c>
      <c r="L3194">
        <v>0</v>
      </c>
      <c r="M3194" s="1" t="e">
        <f>VLOOKUP(Tabla18[[#This Row],[COD]],Circuitos[],2,0)</f>
        <v>#N/A</v>
      </c>
    </row>
    <row r="3195" spans="1:13">
      <c r="A3195" s="9" t="str">
        <f>Tabla18[[#This Row],[DIA]]&amp;"-"&amp;Tabla18[[#This Row],[NUM]]</f>
        <v>45956-110</v>
      </c>
      <c r="B3195">
        <v>45956</v>
      </c>
      <c r="C3195" t="s">
        <v>13</v>
      </c>
      <c r="D3195" t="s">
        <v>354</v>
      </c>
      <c r="E3195" t="s">
        <v>355</v>
      </c>
      <c r="F3195">
        <v>110</v>
      </c>
      <c r="G3195">
        <v>0.63541666666666663</v>
      </c>
      <c r="H3195">
        <v>0.88541666666666663</v>
      </c>
      <c r="I3195">
        <v>30</v>
      </c>
      <c r="J3195">
        <v>0</v>
      </c>
      <c r="K3195">
        <v>30</v>
      </c>
      <c r="L3195">
        <v>0</v>
      </c>
      <c r="M3195" s="1" t="e">
        <f>VLOOKUP(Tabla18[[#This Row],[COD]],Circuitos[],2,0)</f>
        <v>#N/A</v>
      </c>
    </row>
    <row r="3196" spans="1:13">
      <c r="A3196" s="9" t="str">
        <f>Tabla18[[#This Row],[DIA]]&amp;"-"&amp;Tabla18[[#This Row],[NUM]]</f>
        <v>45956-1858</v>
      </c>
      <c r="B3196">
        <v>45956</v>
      </c>
      <c r="C3196" t="s">
        <v>13</v>
      </c>
      <c r="D3196" t="s">
        <v>147</v>
      </c>
      <c r="E3196" t="s">
        <v>181</v>
      </c>
      <c r="F3196">
        <v>1858</v>
      </c>
      <c r="G3196">
        <v>0.5</v>
      </c>
      <c r="H3196">
        <v>0.76041666666666663</v>
      </c>
      <c r="I3196">
        <v>26</v>
      </c>
      <c r="J3196">
        <v>2</v>
      </c>
      <c r="K3196">
        <v>24</v>
      </c>
      <c r="L3196">
        <v>7.6923076923076925</v>
      </c>
      <c r="M3196" s="1" t="e">
        <f>VLOOKUP(Tabla18[[#This Row],[COD]],Circuitos[],2,0)</f>
        <v>#N/A</v>
      </c>
    </row>
    <row r="3197" spans="1:13">
      <c r="A3197" s="9" t="str">
        <f>Tabla18[[#This Row],[DIA]]&amp;"-"&amp;Tabla18[[#This Row],[NUM]]</f>
        <v>45956-1832</v>
      </c>
      <c r="B3197">
        <v>45956</v>
      </c>
      <c r="C3197" t="s">
        <v>234</v>
      </c>
      <c r="D3197" t="s">
        <v>13</v>
      </c>
      <c r="E3197" t="s">
        <v>250</v>
      </c>
      <c r="F3197">
        <v>1832</v>
      </c>
      <c r="G3197">
        <v>0.61805555555555558</v>
      </c>
      <c r="H3197">
        <v>0.73263888888888884</v>
      </c>
      <c r="I3197">
        <v>40</v>
      </c>
      <c r="J3197">
        <v>0</v>
      </c>
      <c r="K3197">
        <v>40</v>
      </c>
      <c r="L3197">
        <v>0</v>
      </c>
      <c r="M3197" s="1" t="e">
        <f>VLOOKUP(Tabla18[[#This Row],[COD]],Circuitos[],2,0)</f>
        <v>#N/A</v>
      </c>
    </row>
    <row r="3198" spans="1:13">
      <c r="A3198" s="9" t="str">
        <f>Tabla18[[#This Row],[DIA]]&amp;"-"&amp;Tabla18[[#This Row],[NUM]]</f>
        <v>45956-808</v>
      </c>
      <c r="B3198">
        <v>45956</v>
      </c>
      <c r="C3198" t="s">
        <v>236</v>
      </c>
      <c r="D3198" t="s">
        <v>13</v>
      </c>
      <c r="E3198" t="s">
        <v>250</v>
      </c>
      <c r="F3198">
        <v>808</v>
      </c>
      <c r="G3198">
        <v>0.51736111111111116</v>
      </c>
      <c r="H3198">
        <v>0.64930555555555558</v>
      </c>
      <c r="I3198">
        <v>45</v>
      </c>
      <c r="J3198">
        <v>7</v>
      </c>
      <c r="K3198">
        <v>38</v>
      </c>
      <c r="L3198">
        <v>15.555555555555555</v>
      </c>
      <c r="M3198" s="1" t="e">
        <f>VLOOKUP(Tabla18[[#This Row],[COD]],Circuitos[],2,0)</f>
        <v>#N/A</v>
      </c>
    </row>
    <row r="3199" spans="1:13">
      <c r="A3199" s="9" t="str">
        <f>Tabla18[[#This Row],[DIA]]&amp;"-"&amp;Tabla18[[#This Row],[NUM]]</f>
        <v>45956-5117</v>
      </c>
      <c r="B3199">
        <v>45956</v>
      </c>
      <c r="C3199" t="s">
        <v>22</v>
      </c>
      <c r="D3199" t="s">
        <v>198</v>
      </c>
      <c r="E3199" t="s">
        <v>549</v>
      </c>
      <c r="F3199">
        <v>5117</v>
      </c>
      <c r="G3199">
        <v>0.58333333333333337</v>
      </c>
      <c r="H3199">
        <v>0.67708333333333337</v>
      </c>
      <c r="I3199">
        <v>189</v>
      </c>
      <c r="J3199">
        <v>82</v>
      </c>
      <c r="K3199">
        <v>107</v>
      </c>
      <c r="L3199">
        <v>43.386243386243386</v>
      </c>
      <c r="M3199" s="1" t="str">
        <f>VLOOKUP(Tabla18[[#This Row],[COD]],Circuitos[],2,0)</f>
        <v>Puglia y Costa Amalfitana II</v>
      </c>
    </row>
    <row r="3200" spans="1:13">
      <c r="A3200" s="9" t="str">
        <f>Tabla18[[#This Row],[DIA]]&amp;"-"&amp;Tabla18[[#This Row],[NUM]]</f>
        <v>45956-1302</v>
      </c>
      <c r="B3200">
        <v>45956</v>
      </c>
      <c r="C3200" t="s">
        <v>22</v>
      </c>
      <c r="D3200" t="s">
        <v>147</v>
      </c>
      <c r="E3200" t="s">
        <v>181</v>
      </c>
      <c r="F3200">
        <v>1302</v>
      </c>
      <c r="G3200">
        <v>0.50694444444444442</v>
      </c>
      <c r="H3200">
        <v>0.75347222222222221</v>
      </c>
      <c r="I3200">
        <v>10</v>
      </c>
      <c r="J3200">
        <v>0</v>
      </c>
      <c r="K3200">
        <v>10</v>
      </c>
      <c r="L3200">
        <v>0</v>
      </c>
      <c r="M3200" s="1" t="e">
        <f>VLOOKUP(Tabla18[[#This Row],[COD]],Circuitos[],2,0)</f>
        <v>#N/A</v>
      </c>
    </row>
    <row r="3201" spans="1:13">
      <c r="A3201" s="9" t="str">
        <f>Tabla18[[#This Row],[DIA]]&amp;"-"&amp;Tabla18[[#This Row],[NUM]]</f>
        <v>45957-1336</v>
      </c>
      <c r="B3201">
        <v>45957</v>
      </c>
      <c r="C3201" t="s">
        <v>36</v>
      </c>
      <c r="D3201" t="s">
        <v>183</v>
      </c>
      <c r="E3201" t="s">
        <v>174</v>
      </c>
      <c r="F3201">
        <v>1336</v>
      </c>
      <c r="G3201">
        <v>0.58680555555555558</v>
      </c>
      <c r="H3201">
        <v>0.82291666666666663</v>
      </c>
      <c r="I3201">
        <v>10</v>
      </c>
      <c r="J3201">
        <v>3</v>
      </c>
      <c r="K3201">
        <v>7</v>
      </c>
      <c r="L3201">
        <v>30</v>
      </c>
      <c r="M3201" s="1" t="str">
        <f>VLOOKUP(Tabla18[[#This Row],[COD]],Circuitos[],2,0)</f>
        <v>Programas de Egipto</v>
      </c>
    </row>
    <row r="3202" spans="1:13">
      <c r="A3202" s="9" t="str">
        <f>Tabla18[[#This Row],[DIA]]&amp;"-"&amp;Tabla18[[#This Row],[NUM]]</f>
        <v>45957-2722</v>
      </c>
      <c r="B3202">
        <v>45957</v>
      </c>
      <c r="C3202" t="s">
        <v>37</v>
      </c>
      <c r="D3202" t="s">
        <v>183</v>
      </c>
      <c r="E3202" t="s">
        <v>561</v>
      </c>
      <c r="F3202">
        <v>2722</v>
      </c>
      <c r="G3202">
        <v>0.67013888888888884</v>
      </c>
      <c r="H3202">
        <v>0.93055555555555558</v>
      </c>
      <c r="I3202">
        <v>10</v>
      </c>
      <c r="J3202">
        <v>0</v>
      </c>
      <c r="K3202">
        <v>10</v>
      </c>
      <c r="L3202">
        <v>0</v>
      </c>
      <c r="M3202" s="1" t="str">
        <f>VLOOKUP(Tabla18[[#This Row],[COD]],Circuitos[],2,0)</f>
        <v>Programas de Egipto</v>
      </c>
    </row>
    <row r="3203" spans="1:13">
      <c r="A3203" s="9" t="str">
        <f>Tabla18[[#This Row],[DIA]]&amp;"-"&amp;Tabla18[[#This Row],[NUM]]</f>
        <v>45957-1335</v>
      </c>
      <c r="B3203">
        <v>45957</v>
      </c>
      <c r="C3203" t="s">
        <v>173</v>
      </c>
      <c r="D3203" t="s">
        <v>36</v>
      </c>
      <c r="E3203" t="s">
        <v>174</v>
      </c>
      <c r="F3203">
        <v>1335</v>
      </c>
      <c r="G3203">
        <v>0.40277777777777779</v>
      </c>
      <c r="H3203">
        <v>0.54513888888888884</v>
      </c>
      <c r="I3203">
        <v>10</v>
      </c>
      <c r="J3203">
        <v>0</v>
      </c>
      <c r="K3203">
        <v>10</v>
      </c>
      <c r="L3203">
        <v>0</v>
      </c>
      <c r="M3203" s="1" t="e">
        <f>VLOOKUP(Tabla18[[#This Row],[COD]],Circuitos[],2,0)</f>
        <v>#N/A</v>
      </c>
    </row>
    <row r="3204" spans="1:13">
      <c r="A3204" s="9" t="str">
        <f>Tabla18[[#This Row],[DIA]]&amp;"-"&amp;Tabla18[[#This Row],[NUM]]</f>
        <v>45957-2721</v>
      </c>
      <c r="B3204">
        <v>45957</v>
      </c>
      <c r="C3204" t="s">
        <v>173</v>
      </c>
      <c r="D3204" t="s">
        <v>37</v>
      </c>
      <c r="E3204" t="s">
        <v>561</v>
      </c>
      <c r="F3204">
        <v>2721</v>
      </c>
      <c r="G3204">
        <v>0.45833333333333331</v>
      </c>
      <c r="H3204">
        <v>0.62847222222222221</v>
      </c>
      <c r="I3204">
        <v>10</v>
      </c>
      <c r="J3204">
        <v>0</v>
      </c>
      <c r="K3204">
        <v>10</v>
      </c>
      <c r="L3204">
        <v>0</v>
      </c>
      <c r="M3204" s="1" t="e">
        <f>VLOOKUP(Tabla18[[#This Row],[COD]],Circuitos[],2,0)</f>
        <v>#N/A</v>
      </c>
    </row>
    <row r="3205" spans="1:13">
      <c r="A3205" s="9" t="str">
        <f>Tabla18[[#This Row],[DIA]]&amp;"-"&amp;Tabla18[[#This Row],[NUM]]</f>
        <v>45957-1014</v>
      </c>
      <c r="B3205">
        <v>45957</v>
      </c>
      <c r="C3205" t="s">
        <v>173</v>
      </c>
      <c r="D3205" t="s">
        <v>565</v>
      </c>
      <c r="E3205" t="s">
        <v>174</v>
      </c>
      <c r="F3205">
        <v>1014</v>
      </c>
      <c r="G3205">
        <v>0.39583333333333331</v>
      </c>
      <c r="H3205">
        <v>0.60416666666666663</v>
      </c>
      <c r="I3205">
        <v>88</v>
      </c>
      <c r="J3205">
        <v>28</v>
      </c>
      <c r="K3205">
        <v>60</v>
      </c>
      <c r="L3205">
        <v>31.818181818181817</v>
      </c>
      <c r="M3205" s="1" t="e">
        <f>VLOOKUP(Tabla18[[#This Row],[COD]],Circuitos[],2,0)</f>
        <v>#N/A</v>
      </c>
    </row>
    <row r="3206" spans="1:13">
      <c r="A3206" s="9" t="str">
        <f>Tabla18[[#This Row],[DIA]]&amp;"-"&amp;Tabla18[[#This Row],[NUM]]</f>
        <v>45957-1002</v>
      </c>
      <c r="B3206">
        <v>45957</v>
      </c>
      <c r="C3206" t="s">
        <v>173</v>
      </c>
      <c r="D3206" t="s">
        <v>13</v>
      </c>
      <c r="E3206" t="s">
        <v>174</v>
      </c>
      <c r="F3206">
        <v>1002</v>
      </c>
      <c r="G3206">
        <v>0.3125</v>
      </c>
      <c r="H3206">
        <v>0.4861111111111111</v>
      </c>
      <c r="I3206">
        <v>20</v>
      </c>
      <c r="J3206">
        <v>0</v>
      </c>
      <c r="K3206">
        <v>20</v>
      </c>
      <c r="L3206">
        <v>0</v>
      </c>
      <c r="M3206" s="1" t="str">
        <f>VLOOKUP(Tabla18[[#This Row],[COD]],Circuitos[],2,0)</f>
        <v>Programas de Egipto</v>
      </c>
    </row>
    <row r="3207" spans="1:13">
      <c r="A3207" s="9" t="str">
        <f>Tabla18[[#This Row],[DIA]]&amp;"-"&amp;Tabla18[[#This Row],[NUM]]</f>
        <v>45957-761</v>
      </c>
      <c r="B3207">
        <v>45957</v>
      </c>
      <c r="C3207" t="s">
        <v>552</v>
      </c>
      <c r="D3207" t="s">
        <v>147</v>
      </c>
      <c r="E3207" t="s">
        <v>181</v>
      </c>
      <c r="F3207">
        <v>761</v>
      </c>
      <c r="G3207">
        <v>0.1076388888888889</v>
      </c>
      <c r="H3207">
        <v>0.27083333333333331</v>
      </c>
      <c r="I3207">
        <v>27</v>
      </c>
      <c r="J3207">
        <v>0</v>
      </c>
      <c r="K3207">
        <v>27</v>
      </c>
      <c r="L3207">
        <v>0</v>
      </c>
      <c r="M3207" s="1" t="e">
        <f>VLOOKUP(Tabla18[[#This Row],[COD]],Circuitos[],2,0)</f>
        <v>#N/A</v>
      </c>
    </row>
    <row r="3208" spans="1:13">
      <c r="A3208" s="9" t="str">
        <f>Tabla18[[#This Row],[DIA]]&amp;"-"&amp;Tabla18[[#This Row],[NUM]]</f>
        <v>45957-2022</v>
      </c>
      <c r="B3208">
        <v>45957</v>
      </c>
      <c r="C3208" t="s">
        <v>147</v>
      </c>
      <c r="D3208" t="s">
        <v>180</v>
      </c>
      <c r="E3208" t="s">
        <v>181</v>
      </c>
      <c r="F3208">
        <v>2022</v>
      </c>
      <c r="G3208">
        <v>9.0277777777777776E-2</v>
      </c>
      <c r="H3208">
        <v>0.15277777777777779</v>
      </c>
      <c r="I3208">
        <v>16</v>
      </c>
      <c r="J3208">
        <v>0</v>
      </c>
      <c r="K3208">
        <v>16</v>
      </c>
      <c r="L3208">
        <v>0</v>
      </c>
      <c r="M3208" s="1" t="e">
        <f>VLOOKUP(Tabla18[[#This Row],[COD]],Circuitos[],2,0)</f>
        <v>#N/A</v>
      </c>
    </row>
    <row r="3209" spans="1:13">
      <c r="A3209" s="9" t="str">
        <f>Tabla18[[#This Row],[DIA]]&amp;"-"&amp;Tabla18[[#This Row],[NUM]]</f>
        <v>45957-1857</v>
      </c>
      <c r="B3209">
        <v>45957</v>
      </c>
      <c r="C3209" t="s">
        <v>147</v>
      </c>
      <c r="D3209" t="s">
        <v>13</v>
      </c>
      <c r="E3209" t="s">
        <v>181</v>
      </c>
      <c r="F3209">
        <v>1857</v>
      </c>
      <c r="G3209">
        <v>0.34027777777777779</v>
      </c>
      <c r="H3209">
        <v>0.4548611111111111</v>
      </c>
      <c r="I3209">
        <v>27</v>
      </c>
      <c r="J3209">
        <v>0</v>
      </c>
      <c r="K3209">
        <v>27</v>
      </c>
      <c r="L3209">
        <v>0</v>
      </c>
      <c r="M3209" s="1" t="e">
        <f>VLOOKUP(Tabla18[[#This Row],[COD]],Circuitos[],2,0)</f>
        <v>#N/A</v>
      </c>
    </row>
    <row r="3210" spans="1:13">
      <c r="A3210" s="9" t="str">
        <f>Tabla18[[#This Row],[DIA]]&amp;"-"&amp;Tabla18[[#This Row],[NUM]]</f>
        <v>45957-1358</v>
      </c>
      <c r="B3210">
        <v>45957</v>
      </c>
      <c r="C3210" t="s">
        <v>13</v>
      </c>
      <c r="D3210" t="s">
        <v>147</v>
      </c>
      <c r="E3210" t="s">
        <v>181</v>
      </c>
      <c r="F3210">
        <v>1358</v>
      </c>
      <c r="G3210">
        <v>0.61458333333333337</v>
      </c>
      <c r="H3210">
        <v>0.83333333333333337</v>
      </c>
      <c r="I3210">
        <v>27</v>
      </c>
      <c r="J3210">
        <v>0</v>
      </c>
      <c r="K3210">
        <v>27</v>
      </c>
      <c r="L3210">
        <v>0</v>
      </c>
      <c r="M3210" s="1" t="e">
        <f>VLOOKUP(Tabla18[[#This Row],[COD]],Circuitos[],2,0)</f>
        <v>#N/A</v>
      </c>
    </row>
    <row r="3211" spans="1:13">
      <c r="A3211" s="9" t="str">
        <f>Tabla18[[#This Row],[DIA]]&amp;"-"&amp;Tabla18[[#This Row],[NUM]]</f>
        <v>45957-1002</v>
      </c>
      <c r="B3211">
        <v>45957</v>
      </c>
      <c r="C3211" t="s">
        <v>13</v>
      </c>
      <c r="D3211" t="s">
        <v>183</v>
      </c>
      <c r="E3211" t="s">
        <v>174</v>
      </c>
      <c r="F3211">
        <v>1002</v>
      </c>
      <c r="G3211">
        <v>0.52777777777777779</v>
      </c>
      <c r="H3211">
        <v>0.77777777777777779</v>
      </c>
      <c r="I3211">
        <v>20</v>
      </c>
      <c r="J3211">
        <v>0</v>
      </c>
      <c r="K3211">
        <v>20</v>
      </c>
      <c r="L3211">
        <v>0</v>
      </c>
      <c r="M3211" s="1" t="str">
        <f>VLOOKUP(Tabla18[[#This Row],[COD]],Circuitos[],2,0)</f>
        <v>Programas de Egipto</v>
      </c>
    </row>
    <row r="3212" spans="1:13">
      <c r="A3212" s="9" t="str">
        <f>Tabla18[[#This Row],[DIA]]&amp;"-"&amp;Tabla18[[#This Row],[NUM]]</f>
        <v>45957-5116</v>
      </c>
      <c r="B3212">
        <v>45957</v>
      </c>
      <c r="C3212" t="s">
        <v>447</v>
      </c>
      <c r="D3212" t="s">
        <v>44</v>
      </c>
      <c r="E3212" t="s">
        <v>549</v>
      </c>
      <c r="F3212">
        <v>5116</v>
      </c>
      <c r="G3212">
        <v>0.5625</v>
      </c>
      <c r="H3212">
        <v>0.67361111111111116</v>
      </c>
      <c r="I3212">
        <v>189</v>
      </c>
      <c r="J3212">
        <v>185</v>
      </c>
      <c r="K3212">
        <v>4</v>
      </c>
      <c r="L3212">
        <v>97.883597883597886</v>
      </c>
      <c r="M3212" s="1" t="e">
        <f>VLOOKUP(Tabla18[[#This Row],[COD]],Circuitos[],2,0)</f>
        <v>#N/A</v>
      </c>
    </row>
    <row r="3213" spans="1:13">
      <c r="A3213" s="9" t="str">
        <f>Tabla18[[#This Row],[DIA]]&amp;"-"&amp;Tabla18[[#This Row],[NUM]]</f>
        <v>45957-5115</v>
      </c>
      <c r="B3213">
        <v>45957</v>
      </c>
      <c r="C3213" t="s">
        <v>55</v>
      </c>
      <c r="D3213" t="s">
        <v>447</v>
      </c>
      <c r="E3213" t="s">
        <v>549</v>
      </c>
      <c r="F3213">
        <v>5115</v>
      </c>
      <c r="G3213">
        <v>0.29166666666666669</v>
      </c>
      <c r="H3213">
        <v>0.52777777777777779</v>
      </c>
      <c r="I3213">
        <v>189</v>
      </c>
      <c r="J3213">
        <v>147</v>
      </c>
      <c r="K3213">
        <v>42</v>
      </c>
      <c r="L3213">
        <v>77.777777777777771</v>
      </c>
      <c r="M3213" s="1" t="str">
        <f>VLOOKUP(Tabla18[[#This Row],[COD]],Circuitos[],2,0)</f>
        <v>Turquía Eterna III y IV</v>
      </c>
    </row>
    <row r="3214" spans="1:13">
      <c r="A3214" s="9" t="str">
        <f>Tabla18[[#This Row],[DIA]]&amp;"-"&amp;Tabla18[[#This Row],[NUM]]</f>
        <v>45957-471</v>
      </c>
      <c r="B3214">
        <v>45957</v>
      </c>
      <c r="C3214" t="s">
        <v>294</v>
      </c>
      <c r="D3214" t="s">
        <v>13</v>
      </c>
      <c r="E3214" t="s">
        <v>295</v>
      </c>
      <c r="F3214">
        <v>471</v>
      </c>
      <c r="G3214">
        <v>0.2986111111111111</v>
      </c>
      <c r="H3214">
        <v>0.40625</v>
      </c>
      <c r="I3214">
        <v>40</v>
      </c>
      <c r="J3214">
        <v>6</v>
      </c>
      <c r="K3214">
        <v>34</v>
      </c>
      <c r="L3214">
        <v>15</v>
      </c>
      <c r="M3214" s="1" t="e">
        <f>VLOOKUP(Tabla18[[#This Row],[COD]],Circuitos[],2,0)</f>
        <v>#N/A</v>
      </c>
    </row>
    <row r="3215" spans="1:13">
      <c r="A3215" s="9" t="str">
        <f>Tabla18[[#This Row],[DIA]]&amp;"-"&amp;Tabla18[[#This Row],[NUM]]</f>
        <v>45957-898</v>
      </c>
      <c r="B3215">
        <v>45957</v>
      </c>
      <c r="C3215" t="s">
        <v>277</v>
      </c>
      <c r="D3215" t="s">
        <v>13</v>
      </c>
      <c r="E3215" t="s">
        <v>278</v>
      </c>
      <c r="F3215">
        <v>898</v>
      </c>
      <c r="G3215">
        <v>0.28125</v>
      </c>
      <c r="H3215">
        <v>0.51041666666666663</v>
      </c>
      <c r="I3215">
        <v>120</v>
      </c>
      <c r="J3215">
        <v>6</v>
      </c>
      <c r="K3215">
        <v>114</v>
      </c>
      <c r="L3215">
        <v>5</v>
      </c>
      <c r="M3215" s="1" t="e">
        <f>VLOOKUP(Tabla18[[#This Row],[COD]],Circuitos[],2,0)</f>
        <v>#N/A</v>
      </c>
    </row>
    <row r="3216" spans="1:13">
      <c r="A3216" s="9" t="str">
        <f>Tabla18[[#This Row],[DIA]]&amp;"-"&amp;Tabla18[[#This Row],[NUM]]</f>
        <v>45957-678</v>
      </c>
      <c r="B3216">
        <v>45957</v>
      </c>
      <c r="C3216" t="s">
        <v>310</v>
      </c>
      <c r="D3216" t="s">
        <v>13</v>
      </c>
      <c r="E3216" t="s">
        <v>250</v>
      </c>
      <c r="F3216">
        <v>678</v>
      </c>
      <c r="G3216">
        <v>0.50347222222222221</v>
      </c>
      <c r="H3216">
        <v>0.61458333333333337</v>
      </c>
      <c r="I3216">
        <v>45</v>
      </c>
      <c r="J3216">
        <v>0</v>
      </c>
      <c r="K3216">
        <v>45</v>
      </c>
      <c r="L3216">
        <v>0</v>
      </c>
      <c r="M3216" s="1" t="e">
        <f>VLOOKUP(Tabla18[[#This Row],[COD]],Circuitos[],2,0)</f>
        <v>#N/A</v>
      </c>
    </row>
    <row r="3217" spans="1:13">
      <c r="A3217" s="9" t="str">
        <f>Tabla18[[#This Row],[DIA]]&amp;"-"&amp;Tabla18[[#This Row],[NUM]]</f>
        <v>45958-762</v>
      </c>
      <c r="B3217">
        <v>45958</v>
      </c>
      <c r="C3217" t="s">
        <v>147</v>
      </c>
      <c r="D3217" t="s">
        <v>552</v>
      </c>
      <c r="E3217" t="s">
        <v>181</v>
      </c>
      <c r="F3217">
        <v>762</v>
      </c>
      <c r="G3217">
        <v>2.7777777777777776E-2</v>
      </c>
      <c r="H3217">
        <v>0.26041666666666669</v>
      </c>
      <c r="I3217">
        <v>27</v>
      </c>
      <c r="J3217">
        <v>0</v>
      </c>
      <c r="K3217">
        <v>27</v>
      </c>
      <c r="L3217">
        <v>0</v>
      </c>
      <c r="M3217" s="1" t="e">
        <f>VLOOKUP(Tabla18[[#This Row],[COD]],Circuitos[],2,0)</f>
        <v>#N/A</v>
      </c>
    </row>
    <row r="3218" spans="1:13">
      <c r="A3218" s="9" t="str">
        <f>Tabla18[[#This Row],[DIA]]&amp;"-"&amp;Tabla18[[#This Row],[NUM]]</f>
        <v>45959-2333</v>
      </c>
      <c r="B3218">
        <v>45959</v>
      </c>
      <c r="C3218" t="s">
        <v>185</v>
      </c>
      <c r="D3218" t="s">
        <v>147</v>
      </c>
      <c r="E3218" t="s">
        <v>181</v>
      </c>
      <c r="F3218">
        <v>2333</v>
      </c>
      <c r="G3218">
        <v>0.79513888888888884</v>
      </c>
      <c r="H3218">
        <v>0.85763888888888884</v>
      </c>
      <c r="I3218">
        <v>40</v>
      </c>
      <c r="J3218">
        <v>0</v>
      </c>
      <c r="K3218">
        <v>40</v>
      </c>
      <c r="L3218">
        <v>0</v>
      </c>
      <c r="M3218" s="1" t="e">
        <f>VLOOKUP(Tabla18[[#This Row],[COD]],Circuitos[],2,0)</f>
        <v>#N/A</v>
      </c>
    </row>
    <row r="3219" spans="1:13">
      <c r="A3219" s="9" t="str">
        <f>Tabla18[[#This Row],[DIA]]&amp;"-"&amp;Tabla18[[#This Row],[NUM]]</f>
        <v>45959-8055</v>
      </c>
      <c r="B3219">
        <v>45959</v>
      </c>
      <c r="C3219" t="s">
        <v>175</v>
      </c>
      <c r="D3219" t="s">
        <v>173</v>
      </c>
      <c r="E3219" t="s">
        <v>257</v>
      </c>
      <c r="F3219">
        <v>8055</v>
      </c>
      <c r="G3219">
        <v>0.5625</v>
      </c>
      <c r="H3219">
        <v>0.61458333333333337</v>
      </c>
      <c r="I3219">
        <v>20</v>
      </c>
      <c r="J3219">
        <v>0</v>
      </c>
      <c r="K3219">
        <v>20</v>
      </c>
      <c r="L3219">
        <v>0</v>
      </c>
      <c r="M3219" s="1" t="e">
        <f>VLOOKUP(Tabla18[[#This Row],[COD]],Circuitos[],2,0)</f>
        <v>#N/A</v>
      </c>
    </row>
    <row r="3220" spans="1:13">
      <c r="A3220" s="9" t="str">
        <f>Tabla18[[#This Row],[DIA]]&amp;"-"&amp;Tabla18[[#This Row],[NUM]]</f>
        <v>45959-103</v>
      </c>
      <c r="B3220">
        <v>45959</v>
      </c>
      <c r="C3220" t="s">
        <v>111</v>
      </c>
      <c r="D3220" t="s">
        <v>13</v>
      </c>
      <c r="E3220" t="s">
        <v>265</v>
      </c>
      <c r="F3220">
        <v>103</v>
      </c>
      <c r="G3220">
        <v>0.59375</v>
      </c>
      <c r="H3220">
        <v>0.80902777777777779</v>
      </c>
      <c r="I3220">
        <v>27</v>
      </c>
      <c r="J3220">
        <v>6</v>
      </c>
      <c r="K3220">
        <v>21</v>
      </c>
      <c r="L3220">
        <v>22.222222222222221</v>
      </c>
      <c r="M3220" s="1" t="e">
        <f>VLOOKUP(Tabla18[[#This Row],[COD]],Circuitos[],2,0)</f>
        <v>#N/A</v>
      </c>
    </row>
    <row r="3221" spans="1:13">
      <c r="A3221" s="9" t="str">
        <f>Tabla18[[#This Row],[DIA]]&amp;"-"&amp;Tabla18[[#This Row],[NUM]]</f>
        <v>45959-411</v>
      </c>
      <c r="B3221">
        <v>45959</v>
      </c>
      <c r="C3221" t="s">
        <v>520</v>
      </c>
      <c r="D3221" t="s">
        <v>111</v>
      </c>
      <c r="E3221" t="s">
        <v>265</v>
      </c>
      <c r="F3221">
        <v>411</v>
      </c>
      <c r="G3221">
        <v>0.38194444444444442</v>
      </c>
      <c r="H3221">
        <v>0.53472222222222221</v>
      </c>
      <c r="I3221">
        <v>27</v>
      </c>
      <c r="J3221">
        <v>6</v>
      </c>
      <c r="K3221">
        <v>21</v>
      </c>
      <c r="L3221">
        <v>22.222222222222221</v>
      </c>
      <c r="M3221" s="1" t="e">
        <f>VLOOKUP(Tabla18[[#This Row],[COD]],Circuitos[],2,0)</f>
        <v>#N/A</v>
      </c>
    </row>
    <row r="3222" spans="1:13">
      <c r="A3222" s="9" t="str">
        <f>Tabla18[[#This Row],[DIA]]&amp;"-"&amp;Tabla18[[#This Row],[NUM]]</f>
        <v>45959-808</v>
      </c>
      <c r="B3222">
        <v>45959</v>
      </c>
      <c r="C3222" t="s">
        <v>546</v>
      </c>
      <c r="D3222" t="s">
        <v>103</v>
      </c>
      <c r="E3222" t="s">
        <v>482</v>
      </c>
      <c r="F3222">
        <v>808</v>
      </c>
      <c r="G3222">
        <v>0.60416666666666663</v>
      </c>
      <c r="H3222">
        <v>0.86458333333333337</v>
      </c>
      <c r="I3222">
        <v>20</v>
      </c>
      <c r="J3222">
        <v>0</v>
      </c>
      <c r="K3222">
        <v>20</v>
      </c>
      <c r="L3222">
        <v>0</v>
      </c>
      <c r="M3222" s="1" t="e">
        <f>VLOOKUP(Tabla18[[#This Row],[COD]],Circuitos[],2,0)</f>
        <v>#N/A</v>
      </c>
    </row>
    <row r="3223" spans="1:13">
      <c r="A3223" s="9" t="str">
        <f>Tabla18[[#This Row],[DIA]]&amp;"-"&amp;Tabla18[[#This Row],[NUM]]</f>
        <v>45959-6743</v>
      </c>
      <c r="B3223">
        <v>45959</v>
      </c>
      <c r="C3223" t="s">
        <v>13</v>
      </c>
      <c r="D3223" t="s">
        <v>350</v>
      </c>
      <c r="E3223" t="s">
        <v>564</v>
      </c>
      <c r="F3223">
        <v>6743</v>
      </c>
      <c r="G3223">
        <v>0.95833333333333337</v>
      </c>
      <c r="H3223">
        <v>0.35069444444444442</v>
      </c>
      <c r="I3223">
        <v>40</v>
      </c>
      <c r="J3223">
        <v>0</v>
      </c>
      <c r="K3223">
        <v>40</v>
      </c>
      <c r="L3223">
        <v>0</v>
      </c>
      <c r="M3223" s="1" t="e">
        <f>VLOOKUP(Tabla18[[#This Row],[COD]],Circuitos[],2,0)</f>
        <v>#N/A</v>
      </c>
    </row>
    <row r="3224" spans="1:13">
      <c r="A3224" s="9" t="str">
        <f>Tabla18[[#This Row],[DIA]]&amp;"-"&amp;Tabla18[[#This Row],[NUM]]</f>
        <v>45960-726</v>
      </c>
      <c r="B3224">
        <v>45960</v>
      </c>
      <c r="C3224" t="s">
        <v>103</v>
      </c>
      <c r="D3224" t="s">
        <v>13</v>
      </c>
      <c r="E3224" t="s">
        <v>482</v>
      </c>
      <c r="F3224">
        <v>726</v>
      </c>
      <c r="G3224">
        <v>3.472222222222222E-3</v>
      </c>
      <c r="H3224">
        <v>0.33680555555555558</v>
      </c>
      <c r="I3224">
        <v>20</v>
      </c>
      <c r="J3224">
        <v>0</v>
      </c>
      <c r="K3224">
        <v>20</v>
      </c>
      <c r="L3224">
        <v>0</v>
      </c>
      <c r="M3224" s="1" t="e">
        <f>VLOOKUP(Tabla18[[#This Row],[COD]],Circuitos[],2,0)</f>
        <v>#N/A</v>
      </c>
    </row>
    <row r="3225" spans="1:13">
      <c r="A3225" s="9" t="str">
        <f>Tabla18[[#This Row],[DIA]]&amp;"-"&amp;Tabla18[[#This Row],[NUM]]</f>
        <v>45960-710</v>
      </c>
      <c r="B3225">
        <v>45960</v>
      </c>
      <c r="C3225" t="s">
        <v>13</v>
      </c>
      <c r="D3225" t="s">
        <v>153</v>
      </c>
      <c r="E3225" t="s">
        <v>498</v>
      </c>
      <c r="F3225">
        <v>710</v>
      </c>
      <c r="G3225">
        <v>0.4375</v>
      </c>
      <c r="H3225">
        <v>0.27430555555555558</v>
      </c>
      <c r="I3225">
        <v>27</v>
      </c>
      <c r="J3225">
        <v>3</v>
      </c>
      <c r="K3225">
        <v>24</v>
      </c>
      <c r="L3225">
        <v>11.111111111111111</v>
      </c>
      <c r="M3225" s="1" t="e">
        <f>VLOOKUP(Tabla18[[#This Row],[COD]],Circuitos[],2,0)</f>
        <v>#N/A</v>
      </c>
    </row>
    <row r="3226" spans="1:13">
      <c r="A3226" s="9" t="str">
        <f>Tabla18[[#This Row],[DIA]]&amp;"-"&amp;Tabla18[[#This Row],[NUM]]</f>
        <v>45961-920</v>
      </c>
      <c r="B3226">
        <v>45961</v>
      </c>
      <c r="C3226" t="s">
        <v>185</v>
      </c>
      <c r="D3226" t="s">
        <v>13</v>
      </c>
      <c r="E3226" t="s">
        <v>186</v>
      </c>
      <c r="F3226">
        <v>920</v>
      </c>
      <c r="G3226">
        <v>0.63888888888888884</v>
      </c>
      <c r="H3226">
        <v>0.78125</v>
      </c>
      <c r="I3226">
        <v>30</v>
      </c>
      <c r="J3226">
        <v>27</v>
      </c>
      <c r="K3226">
        <v>3</v>
      </c>
      <c r="L3226">
        <v>90</v>
      </c>
      <c r="M3226" s="1" t="e">
        <f>VLOOKUP(Tabla18[[#This Row],[COD]],Circuitos[],2,0)</f>
        <v>#N/A</v>
      </c>
    </row>
    <row r="3227" spans="1:13">
      <c r="A3227" s="9" t="str">
        <f>Tabla18[[#This Row],[DIA]]&amp;"-"&amp;Tabla18[[#This Row],[NUM]]</f>
        <v>45961-8059</v>
      </c>
      <c r="B3227">
        <v>45961</v>
      </c>
      <c r="C3227" t="s">
        <v>175</v>
      </c>
      <c r="D3227" t="s">
        <v>173</v>
      </c>
      <c r="E3227" t="s">
        <v>257</v>
      </c>
      <c r="F3227">
        <v>8059</v>
      </c>
      <c r="G3227">
        <v>0.60416666666666663</v>
      </c>
      <c r="H3227">
        <v>0.65625</v>
      </c>
      <c r="I3227">
        <v>10</v>
      </c>
      <c r="J3227">
        <v>0</v>
      </c>
      <c r="K3227">
        <v>10</v>
      </c>
      <c r="L3227">
        <v>0</v>
      </c>
      <c r="M3227" s="1" t="e">
        <f>VLOOKUP(Tabla18[[#This Row],[COD]],Circuitos[],2,0)</f>
        <v>#N/A</v>
      </c>
    </row>
    <row r="3228" spans="1:13">
      <c r="A3228" s="9" t="str">
        <f>Tabla18[[#This Row],[DIA]]&amp;"-"&amp;Tabla18[[#This Row],[NUM]]</f>
        <v>45961-5003</v>
      </c>
      <c r="B3228">
        <v>45961</v>
      </c>
      <c r="C3228" t="s">
        <v>175</v>
      </c>
      <c r="D3228" t="s">
        <v>173</v>
      </c>
      <c r="E3228" t="s">
        <v>174</v>
      </c>
      <c r="F3228">
        <v>5003</v>
      </c>
      <c r="G3228">
        <v>0.83333333333333337</v>
      </c>
      <c r="H3228">
        <v>0.89583333333333337</v>
      </c>
      <c r="I3228">
        <v>10</v>
      </c>
      <c r="J3228">
        <v>3</v>
      </c>
      <c r="K3228">
        <v>7</v>
      </c>
      <c r="L3228">
        <v>30</v>
      </c>
      <c r="M3228" s="1" t="e">
        <f>VLOOKUP(Tabla18[[#This Row],[COD]],Circuitos[],2,0)</f>
        <v>#N/A</v>
      </c>
    </row>
    <row r="3229" spans="1:13">
      <c r="A3229" s="9" t="str">
        <f>Tabla18[[#This Row],[DIA]]&amp;"-"&amp;Tabla18[[#This Row],[NUM]]</f>
        <v>45961-5033</v>
      </c>
      <c r="B3229">
        <v>45961</v>
      </c>
      <c r="C3229" t="s">
        <v>175</v>
      </c>
      <c r="D3229" t="s">
        <v>173</v>
      </c>
      <c r="E3229" t="s">
        <v>174</v>
      </c>
      <c r="F3229">
        <v>5033</v>
      </c>
      <c r="G3229">
        <v>0.83333333333333337</v>
      </c>
      <c r="H3229">
        <v>0.89583333333333337</v>
      </c>
      <c r="I3229">
        <v>20</v>
      </c>
      <c r="J3229">
        <v>0</v>
      </c>
      <c r="K3229">
        <v>20</v>
      </c>
      <c r="L3229">
        <v>0</v>
      </c>
      <c r="M3229" s="1" t="e">
        <f>VLOOKUP(Tabla18[[#This Row],[COD]],Circuitos[],2,0)</f>
        <v>#N/A</v>
      </c>
    </row>
    <row r="3230" spans="1:13">
      <c r="A3230" s="9" t="str">
        <f>Tabla18[[#This Row],[DIA]]&amp;"-"&amp;Tabla18[[#This Row],[NUM]]</f>
        <v>45961-328</v>
      </c>
      <c r="B3230">
        <v>45961</v>
      </c>
      <c r="C3230" t="s">
        <v>111</v>
      </c>
      <c r="D3230" t="s">
        <v>264</v>
      </c>
      <c r="E3230" t="s">
        <v>265</v>
      </c>
      <c r="F3230">
        <v>328</v>
      </c>
      <c r="G3230">
        <v>0.90277777777777779</v>
      </c>
      <c r="H3230">
        <v>9.375E-2</v>
      </c>
      <c r="I3230">
        <v>27</v>
      </c>
      <c r="J3230">
        <v>0</v>
      </c>
      <c r="K3230">
        <v>27</v>
      </c>
      <c r="L3230">
        <v>0</v>
      </c>
      <c r="M3230" s="1" t="str">
        <f>VLOOKUP(Tabla18[[#This Row],[COD]],Circuitos[],2,0)</f>
        <v>Lo Mejor de la India del Norte y Benarés</v>
      </c>
    </row>
    <row r="3231" spans="1:13">
      <c r="A3231" s="9" t="str">
        <f>Tabla18[[#This Row],[DIA]]&amp;"-"&amp;Tabla18[[#This Row],[NUM]]</f>
        <v>45961-1318</v>
      </c>
      <c r="B3231">
        <v>45961</v>
      </c>
      <c r="C3231" t="s">
        <v>192</v>
      </c>
      <c r="D3231" t="s">
        <v>13</v>
      </c>
      <c r="E3231" t="s">
        <v>250</v>
      </c>
      <c r="F3231">
        <v>1318</v>
      </c>
      <c r="G3231">
        <v>0.50694444444444442</v>
      </c>
      <c r="H3231">
        <v>0.625</v>
      </c>
      <c r="I3231">
        <v>40</v>
      </c>
      <c r="J3231">
        <v>0</v>
      </c>
      <c r="K3231">
        <v>40</v>
      </c>
      <c r="L3231">
        <v>0</v>
      </c>
      <c r="M3231" s="1" t="e">
        <f>VLOOKUP(Tabla18[[#This Row],[COD]],Circuitos[],2,0)</f>
        <v>#N/A</v>
      </c>
    </row>
    <row r="3232" spans="1:13">
      <c r="A3232" s="9" t="str">
        <f>Tabla18[[#This Row],[DIA]]&amp;"-"&amp;Tabla18[[#This Row],[NUM]]</f>
        <v>45961-102</v>
      </c>
      <c r="B3232">
        <v>45961</v>
      </c>
      <c r="C3232" t="s">
        <v>13</v>
      </c>
      <c r="D3232" t="s">
        <v>111</v>
      </c>
      <c r="E3232" t="s">
        <v>265</v>
      </c>
      <c r="F3232">
        <v>102</v>
      </c>
      <c r="G3232">
        <v>0.40972222222222221</v>
      </c>
      <c r="H3232">
        <v>0.8125</v>
      </c>
      <c r="I3232">
        <v>27</v>
      </c>
      <c r="J3232">
        <v>0</v>
      </c>
      <c r="K3232">
        <v>27</v>
      </c>
      <c r="L3232">
        <v>0</v>
      </c>
      <c r="M3232" s="1" t="e">
        <f>VLOOKUP(Tabla18[[#This Row],[COD]],Circuitos[],2,0)</f>
        <v>#N/A</v>
      </c>
    </row>
    <row r="3233" spans="1:13">
      <c r="A3233" s="9" t="str">
        <f>Tabla18[[#This Row],[DIA]]&amp;"-"&amp;Tabla18[[#This Row],[NUM]]</f>
        <v>45961-765</v>
      </c>
      <c r="B3233">
        <v>45961</v>
      </c>
      <c r="C3233" t="s">
        <v>13</v>
      </c>
      <c r="D3233" t="s">
        <v>192</v>
      </c>
      <c r="E3233" t="s">
        <v>250</v>
      </c>
      <c r="F3233">
        <v>765</v>
      </c>
      <c r="G3233">
        <v>0.67708333333333337</v>
      </c>
      <c r="H3233">
        <v>0.79513888888888884</v>
      </c>
      <c r="I3233">
        <v>50</v>
      </c>
      <c r="J3233">
        <v>0</v>
      </c>
      <c r="K3233">
        <v>50</v>
      </c>
      <c r="L3233">
        <v>0</v>
      </c>
      <c r="M3233" s="1" t="e">
        <f>VLOOKUP(Tabla18[[#This Row],[COD]],Circuitos[],2,0)</f>
        <v>#N/A</v>
      </c>
    </row>
    <row r="3234" spans="1:13">
      <c r="A3234" s="9" t="str">
        <f>Tabla18[[#This Row],[DIA]]&amp;"-"&amp;Tabla18[[#This Row],[NUM]]</f>
        <v>45961-1342</v>
      </c>
      <c r="B3234">
        <v>45961</v>
      </c>
      <c r="C3234" t="s">
        <v>553</v>
      </c>
      <c r="D3234" t="s">
        <v>139</v>
      </c>
      <c r="E3234" t="s">
        <v>400</v>
      </c>
      <c r="F3234">
        <v>1342</v>
      </c>
      <c r="G3234">
        <v>0.99930555555555556</v>
      </c>
      <c r="H3234">
        <v>0.27430555555555558</v>
      </c>
      <c r="I3234">
        <v>19</v>
      </c>
      <c r="J3234">
        <v>2</v>
      </c>
      <c r="K3234">
        <v>17</v>
      </c>
      <c r="L3234">
        <v>10.526315789473685</v>
      </c>
      <c r="M3234" s="1" t="e">
        <f>VLOOKUP(Tabla18[[#This Row],[COD]],Circuitos[],2,0)</f>
        <v>#N/A</v>
      </c>
    </row>
    <row r="3235" spans="1:13">
      <c r="A3235" s="9" t="str">
        <f>Tabla18[[#This Row],[DIA]]&amp;"-"&amp;Tabla18[[#This Row],[NUM]]</f>
        <v>45961-5129</v>
      </c>
      <c r="B3235">
        <v>45961</v>
      </c>
      <c r="C3235" t="s">
        <v>153</v>
      </c>
      <c r="D3235" t="s">
        <v>503</v>
      </c>
      <c r="E3235" t="s">
        <v>498</v>
      </c>
      <c r="F3235">
        <v>5129</v>
      </c>
      <c r="G3235">
        <v>0.37847222222222221</v>
      </c>
      <c r="H3235">
        <v>0.47222222222222221</v>
      </c>
      <c r="I3235">
        <v>27</v>
      </c>
      <c r="J3235">
        <v>3</v>
      </c>
      <c r="K3235">
        <v>24</v>
      </c>
      <c r="L3235">
        <v>11.111111111111111</v>
      </c>
      <c r="M3235" s="1" t="str">
        <f>VLOOKUP(Tabla18[[#This Row],[COD]],Circuitos[],2,0)</f>
        <v>Lo Mejor de China</v>
      </c>
    </row>
    <row r="3236" spans="1:13">
      <c r="A3236" s="9" t="str">
        <f>Tabla18[[#This Row],[DIA]]&amp;"-"&amp;Tabla18[[#This Row],[NUM]]</f>
        <v>45962-6001</v>
      </c>
      <c r="B3236">
        <v>45962</v>
      </c>
      <c r="C3236" t="s">
        <v>173</v>
      </c>
      <c r="D3236" t="s">
        <v>13</v>
      </c>
      <c r="E3236" t="s">
        <v>174</v>
      </c>
      <c r="F3236">
        <v>6001</v>
      </c>
      <c r="G3236">
        <v>0.37847222222222221</v>
      </c>
      <c r="H3236">
        <v>0.55902777777777779</v>
      </c>
      <c r="I3236">
        <v>20</v>
      </c>
      <c r="J3236">
        <v>0</v>
      </c>
      <c r="K3236">
        <v>20</v>
      </c>
      <c r="L3236">
        <v>0</v>
      </c>
      <c r="M3236" s="1" t="e">
        <f>VLOOKUP(Tabla18[[#This Row],[COD]],Circuitos[],2,0)</f>
        <v>#N/A</v>
      </c>
    </row>
    <row r="3237" spans="1:13">
      <c r="A3237" s="9" t="str">
        <f>Tabla18[[#This Row],[DIA]]&amp;"-"&amp;Tabla18[[#This Row],[NUM]]</f>
        <v>45962-149</v>
      </c>
      <c r="B3237">
        <v>45962</v>
      </c>
      <c r="C3237" t="s">
        <v>139</v>
      </c>
      <c r="D3237" t="s">
        <v>13</v>
      </c>
      <c r="E3237" t="s">
        <v>400</v>
      </c>
      <c r="F3237">
        <v>149</v>
      </c>
      <c r="G3237">
        <v>0.34027777777777779</v>
      </c>
      <c r="H3237">
        <v>0.57638888888888884</v>
      </c>
      <c r="I3237">
        <v>19</v>
      </c>
      <c r="J3237">
        <v>2</v>
      </c>
      <c r="K3237">
        <v>17</v>
      </c>
      <c r="L3237">
        <v>10.526315789473685</v>
      </c>
      <c r="M3237" s="1" t="e">
        <f>VLOOKUP(Tabla18[[#This Row],[COD]],Circuitos[],2,0)</f>
        <v>#N/A</v>
      </c>
    </row>
    <row r="3238" spans="1:13">
      <c r="A3238" s="9" t="str">
        <f>Tabla18[[#This Row],[DIA]]&amp;"-"&amp;Tabla18[[#This Row],[NUM]]</f>
        <v>45962-78</v>
      </c>
      <c r="B3238">
        <v>45962</v>
      </c>
      <c r="C3238" t="s">
        <v>252</v>
      </c>
      <c r="D3238" t="s">
        <v>36</v>
      </c>
      <c r="E3238" t="s">
        <v>272</v>
      </c>
      <c r="F3238">
        <v>78</v>
      </c>
      <c r="G3238">
        <v>0.89236111111111116</v>
      </c>
      <c r="H3238">
        <v>0.96875</v>
      </c>
      <c r="I3238">
        <v>15</v>
      </c>
      <c r="J3238">
        <v>0</v>
      </c>
      <c r="K3238">
        <v>15</v>
      </c>
      <c r="L3238">
        <v>0</v>
      </c>
      <c r="M3238" s="1" t="e">
        <f>VLOOKUP(Tabla18[[#This Row],[COD]],Circuitos[],2,0)</f>
        <v>#N/A</v>
      </c>
    </row>
    <row r="3239" spans="1:13">
      <c r="A3239" s="9" t="str">
        <f>Tabla18[[#This Row],[DIA]]&amp;"-"&amp;Tabla18[[#This Row],[NUM]]</f>
        <v>45962-64</v>
      </c>
      <c r="B3239">
        <v>45962</v>
      </c>
      <c r="C3239" t="s">
        <v>252</v>
      </c>
      <c r="D3239" t="s">
        <v>13</v>
      </c>
      <c r="E3239" t="s">
        <v>272</v>
      </c>
      <c r="F3239">
        <v>64</v>
      </c>
      <c r="G3239">
        <v>0.89236111111111116</v>
      </c>
      <c r="H3239">
        <v>0.99930555555555556</v>
      </c>
      <c r="I3239">
        <v>30</v>
      </c>
      <c r="J3239">
        <v>6</v>
      </c>
      <c r="K3239">
        <v>24</v>
      </c>
      <c r="L3239">
        <v>20</v>
      </c>
      <c r="M3239" s="1" t="e">
        <f>VLOOKUP(Tabla18[[#This Row],[COD]],Circuitos[],2,0)</f>
        <v>#N/A</v>
      </c>
    </row>
    <row r="3240" spans="1:13">
      <c r="A3240" s="9" t="str">
        <f>Tabla18[[#This Row],[DIA]]&amp;"-"&amp;Tabla18[[#This Row],[NUM]]</f>
        <v>45962-104</v>
      </c>
      <c r="B3240">
        <v>45962</v>
      </c>
      <c r="C3240" t="s">
        <v>13</v>
      </c>
      <c r="D3240" t="s">
        <v>111</v>
      </c>
      <c r="E3240" t="s">
        <v>265</v>
      </c>
      <c r="F3240">
        <v>104</v>
      </c>
      <c r="G3240">
        <v>0.88541666666666663</v>
      </c>
      <c r="H3240">
        <v>0.28819444444444442</v>
      </c>
      <c r="I3240">
        <v>27</v>
      </c>
      <c r="J3240">
        <v>0</v>
      </c>
      <c r="K3240">
        <v>27</v>
      </c>
      <c r="L3240">
        <v>0</v>
      </c>
      <c r="M3240" s="1" t="e">
        <f>VLOOKUP(Tabla18[[#This Row],[COD]],Circuitos[],2,0)</f>
        <v>#N/A</v>
      </c>
    </row>
    <row r="3241" spans="1:13">
      <c r="A3241" s="9" t="str">
        <f>Tabla18[[#This Row],[DIA]]&amp;"-"&amp;Tabla18[[#This Row],[NUM]]</f>
        <v>45962-150</v>
      </c>
      <c r="B3241">
        <v>45962</v>
      </c>
      <c r="C3241" t="s">
        <v>13</v>
      </c>
      <c r="D3241" t="s">
        <v>139</v>
      </c>
      <c r="E3241" t="s">
        <v>400</v>
      </c>
      <c r="F3241">
        <v>150</v>
      </c>
      <c r="G3241">
        <v>0.68055555555555558</v>
      </c>
      <c r="H3241">
        <v>3.472222222222222E-3</v>
      </c>
      <c r="I3241">
        <v>19</v>
      </c>
      <c r="J3241">
        <v>4</v>
      </c>
      <c r="K3241">
        <v>15</v>
      </c>
      <c r="L3241">
        <v>21.05263157894737</v>
      </c>
      <c r="M3241" s="1" t="e">
        <f>VLOOKUP(Tabla18[[#This Row],[COD]],Circuitos[],2,0)</f>
        <v>#N/A</v>
      </c>
    </row>
    <row r="3242" spans="1:13">
      <c r="A3242" s="9" t="str">
        <f>Tabla18[[#This Row],[DIA]]&amp;"-"&amp;Tabla18[[#This Row],[NUM]]</f>
        <v>45962-1858</v>
      </c>
      <c r="B3242">
        <v>45962</v>
      </c>
      <c r="C3242" t="s">
        <v>13</v>
      </c>
      <c r="D3242" t="s">
        <v>147</v>
      </c>
      <c r="E3242" t="s">
        <v>181</v>
      </c>
      <c r="F3242">
        <v>1858</v>
      </c>
      <c r="G3242">
        <v>0.49652777777777779</v>
      </c>
      <c r="H3242">
        <v>0.71527777777777779</v>
      </c>
      <c r="I3242">
        <v>15</v>
      </c>
      <c r="J3242">
        <v>0</v>
      </c>
      <c r="K3242">
        <v>15</v>
      </c>
      <c r="L3242">
        <v>0</v>
      </c>
      <c r="M3242" s="1" t="e">
        <f>VLOOKUP(Tabla18[[#This Row],[COD]],Circuitos[],2,0)</f>
        <v>#N/A</v>
      </c>
    </row>
    <row r="3243" spans="1:13">
      <c r="A3243" s="9" t="str">
        <f>Tabla18[[#This Row],[DIA]]&amp;"-"&amp;Tabla18[[#This Row],[NUM]]</f>
        <v>45962-6002</v>
      </c>
      <c r="B3243">
        <v>45962</v>
      </c>
      <c r="C3243" t="s">
        <v>13</v>
      </c>
      <c r="D3243" t="s">
        <v>183</v>
      </c>
      <c r="E3243" t="s">
        <v>174</v>
      </c>
      <c r="F3243">
        <v>6002</v>
      </c>
      <c r="G3243">
        <v>0.60069444444444442</v>
      </c>
      <c r="H3243">
        <v>0.85069444444444442</v>
      </c>
      <c r="I3243">
        <v>20</v>
      </c>
      <c r="J3243">
        <v>0</v>
      </c>
      <c r="K3243">
        <v>20</v>
      </c>
      <c r="L3243">
        <v>0</v>
      </c>
      <c r="M3243" s="1" t="str">
        <f>VLOOKUP(Tabla18[[#This Row],[COD]],Circuitos[],2,0)</f>
        <v>Programas de Egipto</v>
      </c>
    </row>
    <row r="3244" spans="1:13">
      <c r="A3244" s="9" t="str">
        <f>Tabla18[[#This Row],[DIA]]&amp;"-"&amp;Tabla18[[#This Row],[NUM]]</f>
        <v>45962-857</v>
      </c>
      <c r="B3244">
        <v>45962</v>
      </c>
      <c r="C3244" t="s">
        <v>13</v>
      </c>
      <c r="D3244" t="s">
        <v>530</v>
      </c>
      <c r="E3244" t="s">
        <v>531</v>
      </c>
      <c r="F3244">
        <v>857</v>
      </c>
      <c r="G3244">
        <v>0.63888888888888884</v>
      </c>
      <c r="H3244">
        <v>0.75694444444444442</v>
      </c>
      <c r="I3244">
        <v>31</v>
      </c>
      <c r="J3244">
        <v>0</v>
      </c>
      <c r="K3244">
        <v>31</v>
      </c>
      <c r="L3244">
        <v>0</v>
      </c>
      <c r="M3244" s="1" t="e">
        <f>VLOOKUP(Tabla18[[#This Row],[COD]],Circuitos[],2,0)</f>
        <v>#N/A</v>
      </c>
    </row>
    <row r="3245" spans="1:13">
      <c r="A3245" s="9" t="str">
        <f>Tabla18[[#This Row],[DIA]]&amp;"-"&amp;Tabla18[[#This Row],[NUM]]</f>
        <v>45962-1794</v>
      </c>
      <c r="B3245">
        <v>45962</v>
      </c>
      <c r="C3245" t="s">
        <v>261</v>
      </c>
      <c r="D3245" t="s">
        <v>252</v>
      </c>
      <c r="E3245" t="s">
        <v>272</v>
      </c>
      <c r="F3245">
        <v>1794</v>
      </c>
      <c r="G3245">
        <v>0.79166666666666663</v>
      </c>
      <c r="H3245">
        <v>0.84375</v>
      </c>
      <c r="I3245">
        <v>45</v>
      </c>
      <c r="J3245">
        <v>6</v>
      </c>
      <c r="K3245">
        <v>39</v>
      </c>
      <c r="L3245">
        <v>13.333333333333334</v>
      </c>
      <c r="M3245" s="1" t="e">
        <f>VLOOKUP(Tabla18[[#This Row],[COD]],Circuitos[],2,0)</f>
        <v>#N/A</v>
      </c>
    </row>
    <row r="3246" spans="1:13">
      <c r="A3246" s="9" t="str">
        <f>Tabla18[[#This Row],[DIA]]&amp;"-"&amp;Tabla18[[#This Row],[NUM]]</f>
        <v>45962-858</v>
      </c>
      <c r="B3246">
        <v>45962</v>
      </c>
      <c r="C3246" t="s">
        <v>530</v>
      </c>
      <c r="D3246" t="s">
        <v>13</v>
      </c>
      <c r="E3246" t="s">
        <v>531</v>
      </c>
      <c r="F3246">
        <v>858</v>
      </c>
      <c r="G3246">
        <v>0.86805555555555558</v>
      </c>
      <c r="H3246">
        <v>0.625</v>
      </c>
      <c r="I3246">
        <v>31</v>
      </c>
      <c r="J3246">
        <v>0</v>
      </c>
      <c r="K3246">
        <v>31</v>
      </c>
      <c r="L3246">
        <v>0</v>
      </c>
      <c r="M3246" s="1" t="e">
        <f>VLOOKUP(Tabla18[[#This Row],[COD]],Circuitos[],2,0)</f>
        <v>#N/A</v>
      </c>
    </row>
    <row r="3247" spans="1:13">
      <c r="A3247" s="9" t="str">
        <f>Tabla18[[#This Row],[DIA]]&amp;"-"&amp;Tabla18[[#This Row],[NUM]]</f>
        <v>45963-1304</v>
      </c>
      <c r="B3247">
        <v>45963</v>
      </c>
      <c r="C3247" t="s">
        <v>33</v>
      </c>
      <c r="D3247" t="s">
        <v>147</v>
      </c>
      <c r="E3247" t="s">
        <v>181</v>
      </c>
      <c r="F3247">
        <v>1304</v>
      </c>
      <c r="G3247">
        <v>0.50347222222222221</v>
      </c>
      <c r="H3247">
        <v>0.77083333333333337</v>
      </c>
      <c r="I3247">
        <v>6</v>
      </c>
      <c r="J3247">
        <v>0</v>
      </c>
      <c r="K3247">
        <v>6</v>
      </c>
      <c r="L3247">
        <v>0</v>
      </c>
      <c r="M3247" s="1" t="e">
        <f>VLOOKUP(Tabla18[[#This Row],[COD]],Circuitos[],2,0)</f>
        <v>#N/A</v>
      </c>
    </row>
    <row r="3248" spans="1:13">
      <c r="A3248" s="9" t="str">
        <f>Tabla18[[#This Row],[DIA]]&amp;"-"&amp;Tabla18[[#This Row],[NUM]]</f>
        <v>45963-107</v>
      </c>
      <c r="B3248">
        <v>45963</v>
      </c>
      <c r="C3248" t="s">
        <v>354</v>
      </c>
      <c r="D3248" t="s">
        <v>36</v>
      </c>
      <c r="E3248" t="s">
        <v>355</v>
      </c>
      <c r="F3248">
        <v>107</v>
      </c>
      <c r="G3248">
        <v>0.44791666666666669</v>
      </c>
      <c r="H3248">
        <v>0.61458333333333337</v>
      </c>
      <c r="I3248">
        <v>12</v>
      </c>
      <c r="J3248">
        <v>0</v>
      </c>
      <c r="K3248">
        <v>12</v>
      </c>
      <c r="L3248">
        <v>0</v>
      </c>
      <c r="M3248" s="1" t="e">
        <f>VLOOKUP(Tabla18[[#This Row],[COD]],Circuitos[],2,0)</f>
        <v>#N/A</v>
      </c>
    </row>
    <row r="3249" spans="1:13">
      <c r="A3249" s="9" t="str">
        <f>Tabla18[[#This Row],[DIA]]&amp;"-"&amp;Tabla18[[#This Row],[NUM]]</f>
        <v>45963-109</v>
      </c>
      <c r="B3249">
        <v>45963</v>
      </c>
      <c r="C3249" t="s">
        <v>354</v>
      </c>
      <c r="D3249" t="s">
        <v>13</v>
      </c>
      <c r="E3249" t="s">
        <v>355</v>
      </c>
      <c r="F3249">
        <v>109</v>
      </c>
      <c r="G3249">
        <v>0.3923611111111111</v>
      </c>
      <c r="H3249">
        <v>0.59375</v>
      </c>
      <c r="I3249">
        <v>30</v>
      </c>
      <c r="J3249">
        <v>0</v>
      </c>
      <c r="K3249">
        <v>30</v>
      </c>
      <c r="L3249">
        <v>0</v>
      </c>
      <c r="M3249" s="1" t="e">
        <f>VLOOKUP(Tabla18[[#This Row],[COD]],Circuitos[],2,0)</f>
        <v>#N/A</v>
      </c>
    </row>
    <row r="3250" spans="1:13">
      <c r="A3250" s="9" t="str">
        <f>Tabla18[[#This Row],[DIA]]&amp;"-"&amp;Tabla18[[#This Row],[NUM]]</f>
        <v>45963-906</v>
      </c>
      <c r="B3250">
        <v>45963</v>
      </c>
      <c r="C3250" t="s">
        <v>484</v>
      </c>
      <c r="D3250" t="s">
        <v>563</v>
      </c>
      <c r="E3250" t="s">
        <v>548</v>
      </c>
      <c r="F3250">
        <v>906</v>
      </c>
      <c r="G3250">
        <v>0.77083333333333337</v>
      </c>
      <c r="H3250">
        <v>0.83680555555555558</v>
      </c>
      <c r="I3250">
        <v>12</v>
      </c>
      <c r="J3250">
        <v>0</v>
      </c>
      <c r="K3250">
        <v>12</v>
      </c>
      <c r="L3250">
        <v>0</v>
      </c>
      <c r="M3250" s="1" t="e">
        <f>VLOOKUP(Tabla18[[#This Row],[COD]],Circuitos[],2,0)</f>
        <v>#N/A</v>
      </c>
    </row>
    <row r="3251" spans="1:13">
      <c r="A3251" s="9" t="str">
        <f>Tabla18[[#This Row],[DIA]]&amp;"-"&amp;Tabla18[[#This Row],[NUM]]</f>
        <v>45963-914</v>
      </c>
      <c r="B3251">
        <v>45963</v>
      </c>
      <c r="C3251" t="s">
        <v>484</v>
      </c>
      <c r="D3251" t="s">
        <v>563</v>
      </c>
      <c r="E3251" t="s">
        <v>548</v>
      </c>
      <c r="F3251">
        <v>914</v>
      </c>
      <c r="G3251">
        <v>0.86458333333333337</v>
      </c>
      <c r="H3251">
        <v>0.93402777777777779</v>
      </c>
      <c r="I3251">
        <v>20</v>
      </c>
      <c r="J3251">
        <v>2</v>
      </c>
      <c r="K3251">
        <v>18</v>
      </c>
      <c r="L3251">
        <v>10</v>
      </c>
      <c r="M3251" s="1" t="e">
        <f>VLOOKUP(Tabla18[[#This Row],[COD]],Circuitos[],2,0)</f>
        <v>#N/A</v>
      </c>
    </row>
    <row r="3252" spans="1:13">
      <c r="A3252" s="9" t="str">
        <f>Tabla18[[#This Row],[DIA]]&amp;"-"&amp;Tabla18[[#This Row],[NUM]]</f>
        <v>45963-406</v>
      </c>
      <c r="B3252">
        <v>45963</v>
      </c>
      <c r="C3252" t="s">
        <v>111</v>
      </c>
      <c r="D3252" t="s">
        <v>410</v>
      </c>
      <c r="E3252" t="s">
        <v>265</v>
      </c>
      <c r="F3252">
        <v>406</v>
      </c>
      <c r="G3252">
        <v>0.37847222222222221</v>
      </c>
      <c r="H3252">
        <v>0.75347222222222221</v>
      </c>
      <c r="I3252">
        <v>27</v>
      </c>
      <c r="J3252">
        <v>0</v>
      </c>
      <c r="K3252">
        <v>27</v>
      </c>
      <c r="L3252">
        <v>0</v>
      </c>
      <c r="M3252" s="1" t="str">
        <f>VLOOKUP(Tabla18[[#This Row],[COD]],Circuitos[],2,0)</f>
        <v>Lo Mejor de Tailandia y Playas de Phuket</v>
      </c>
    </row>
    <row r="3253" spans="1:13">
      <c r="A3253" s="9" t="str">
        <f>Tabla18[[#This Row],[DIA]]&amp;"-"&amp;Tabla18[[#This Row],[NUM]]</f>
        <v>45963-108</v>
      </c>
      <c r="B3253">
        <v>45963</v>
      </c>
      <c r="C3253" t="s">
        <v>36</v>
      </c>
      <c r="D3253" t="s">
        <v>354</v>
      </c>
      <c r="E3253" t="s">
        <v>355</v>
      </c>
      <c r="F3253">
        <v>108</v>
      </c>
      <c r="G3253">
        <v>0.64930555555555558</v>
      </c>
      <c r="H3253">
        <v>0.875</v>
      </c>
      <c r="I3253">
        <v>12</v>
      </c>
      <c r="J3253">
        <v>0</v>
      </c>
      <c r="K3253">
        <v>12</v>
      </c>
      <c r="L3253">
        <v>0</v>
      </c>
      <c r="M3253" s="1" t="e">
        <f>VLOOKUP(Tabla18[[#This Row],[COD]],Circuitos[],2,0)</f>
        <v>#N/A</v>
      </c>
    </row>
    <row r="3254" spans="1:13">
      <c r="A3254" s="9" t="str">
        <f>Tabla18[[#This Row],[DIA]]&amp;"-"&amp;Tabla18[[#This Row],[NUM]]</f>
        <v>45963-711</v>
      </c>
      <c r="B3254">
        <v>45963</v>
      </c>
      <c r="C3254" t="s">
        <v>36</v>
      </c>
      <c r="D3254" t="s">
        <v>484</v>
      </c>
      <c r="E3254" t="s">
        <v>548</v>
      </c>
      <c r="F3254">
        <v>711</v>
      </c>
      <c r="G3254">
        <v>0.49305555555555558</v>
      </c>
      <c r="H3254">
        <v>0.65277777777777779</v>
      </c>
      <c r="I3254">
        <v>12</v>
      </c>
      <c r="J3254">
        <v>0</v>
      </c>
      <c r="K3254">
        <v>12</v>
      </c>
      <c r="L3254">
        <v>0</v>
      </c>
      <c r="M3254" s="1" t="e">
        <f>VLOOKUP(Tabla18[[#This Row],[COD]],Circuitos[],2,0)</f>
        <v>#N/A</v>
      </c>
    </row>
    <row r="3255" spans="1:13">
      <c r="A3255" s="9" t="str">
        <f>Tabla18[[#This Row],[DIA]]&amp;"-"&amp;Tabla18[[#This Row],[NUM]]</f>
        <v>45963-1854</v>
      </c>
      <c r="B3255">
        <v>45963</v>
      </c>
      <c r="C3255" t="s">
        <v>36</v>
      </c>
      <c r="D3255" t="s">
        <v>147</v>
      </c>
      <c r="E3255" t="s">
        <v>181</v>
      </c>
      <c r="F3255">
        <v>1854</v>
      </c>
      <c r="G3255">
        <v>0.47569444444444442</v>
      </c>
      <c r="H3255">
        <v>0.71180555555555558</v>
      </c>
      <c r="I3255">
        <v>10</v>
      </c>
      <c r="J3255">
        <v>0</v>
      </c>
      <c r="K3255">
        <v>10</v>
      </c>
      <c r="L3255">
        <v>0</v>
      </c>
      <c r="M3255" s="1" t="e">
        <f>VLOOKUP(Tabla18[[#This Row],[COD]],Circuitos[],2,0)</f>
        <v>#N/A</v>
      </c>
    </row>
    <row r="3256" spans="1:13">
      <c r="A3256" s="9" t="str">
        <f>Tabla18[[#This Row],[DIA]]&amp;"-"&amp;Tabla18[[#This Row],[NUM]]</f>
        <v>45963-1318</v>
      </c>
      <c r="B3256">
        <v>45963</v>
      </c>
      <c r="C3256" t="s">
        <v>37</v>
      </c>
      <c r="D3256" t="s">
        <v>147</v>
      </c>
      <c r="E3256" t="s">
        <v>181</v>
      </c>
      <c r="F3256">
        <v>1318</v>
      </c>
      <c r="G3256">
        <v>0.72222222222222221</v>
      </c>
      <c r="H3256">
        <v>0.97222222222222221</v>
      </c>
      <c r="I3256">
        <v>10</v>
      </c>
      <c r="J3256">
        <v>0</v>
      </c>
      <c r="K3256">
        <v>10</v>
      </c>
      <c r="L3256">
        <v>0</v>
      </c>
      <c r="M3256" s="1" t="e">
        <f>VLOOKUP(Tabla18[[#This Row],[COD]],Circuitos[],2,0)</f>
        <v>#N/A</v>
      </c>
    </row>
    <row r="3257" spans="1:13">
      <c r="A3257" s="9" t="str">
        <f>Tabla18[[#This Row],[DIA]]&amp;"-"&amp;Tabla18[[#This Row],[NUM]]</f>
        <v>45963-1335</v>
      </c>
      <c r="B3257">
        <v>45963</v>
      </c>
      <c r="C3257" t="s">
        <v>139</v>
      </c>
      <c r="D3257" t="s">
        <v>553</v>
      </c>
      <c r="E3257" t="s">
        <v>400</v>
      </c>
      <c r="F3257">
        <v>1335</v>
      </c>
      <c r="G3257">
        <v>0.10069444444444445</v>
      </c>
      <c r="H3257">
        <v>0.31597222222222221</v>
      </c>
      <c r="I3257">
        <v>19</v>
      </c>
      <c r="J3257">
        <v>4</v>
      </c>
      <c r="K3257">
        <v>15</v>
      </c>
      <c r="L3257">
        <v>21.05263157894737</v>
      </c>
      <c r="M3257" s="1" t="str">
        <f>VLOOKUP(Tabla18[[#This Row],[COD]],Circuitos[],2,0)</f>
        <v>Lo Mejor de Kenya</v>
      </c>
    </row>
    <row r="3258" spans="1:13">
      <c r="A3258" s="9" t="str">
        <f>Tabla18[[#This Row],[DIA]]&amp;"-"&amp;Tabla18[[#This Row],[NUM]]</f>
        <v>45963-1305</v>
      </c>
      <c r="B3258">
        <v>45963</v>
      </c>
      <c r="C3258" t="s">
        <v>147</v>
      </c>
      <c r="D3258" t="s">
        <v>33</v>
      </c>
      <c r="E3258" t="s">
        <v>181</v>
      </c>
      <c r="F3258">
        <v>1305</v>
      </c>
      <c r="G3258">
        <v>0.55208333333333337</v>
      </c>
      <c r="H3258">
        <v>0.70833333333333337</v>
      </c>
      <c r="I3258">
        <v>10</v>
      </c>
      <c r="J3258">
        <v>2</v>
      </c>
      <c r="K3258">
        <v>8</v>
      </c>
      <c r="L3258">
        <v>20</v>
      </c>
      <c r="M3258" s="1" t="e">
        <f>VLOOKUP(Tabla18[[#This Row],[COD]],Circuitos[],2,0)</f>
        <v>#N/A</v>
      </c>
    </row>
    <row r="3259" spans="1:13">
      <c r="A3259" s="9" t="str">
        <f>Tabla18[[#This Row],[DIA]]&amp;"-"&amp;Tabla18[[#This Row],[NUM]]</f>
        <v>45963-2018</v>
      </c>
      <c r="B3259">
        <v>45963</v>
      </c>
      <c r="C3259" t="s">
        <v>147</v>
      </c>
      <c r="D3259" t="s">
        <v>180</v>
      </c>
      <c r="E3259" t="s">
        <v>181</v>
      </c>
      <c r="F3259">
        <v>2018</v>
      </c>
      <c r="G3259">
        <v>0.78819444444444442</v>
      </c>
      <c r="H3259">
        <v>0.84722222222222221</v>
      </c>
      <c r="I3259">
        <v>10</v>
      </c>
      <c r="J3259">
        <v>0</v>
      </c>
      <c r="K3259">
        <v>10</v>
      </c>
      <c r="L3259">
        <v>0</v>
      </c>
      <c r="M3259" s="1" t="e">
        <f>VLOOKUP(Tabla18[[#This Row],[COD]],Circuitos[],2,0)</f>
        <v>#N/A</v>
      </c>
    </row>
    <row r="3260" spans="1:13">
      <c r="A3260" s="9" t="str">
        <f>Tabla18[[#This Row],[DIA]]&amp;"-"&amp;Tabla18[[#This Row],[NUM]]</f>
        <v>45963-2020</v>
      </c>
      <c r="B3260">
        <v>45963</v>
      </c>
      <c r="C3260" t="s">
        <v>147</v>
      </c>
      <c r="D3260" t="s">
        <v>180</v>
      </c>
      <c r="E3260" t="s">
        <v>181</v>
      </c>
      <c r="F3260">
        <v>2020</v>
      </c>
      <c r="G3260">
        <v>0.86458333333333337</v>
      </c>
      <c r="H3260">
        <v>0.92361111111111116</v>
      </c>
      <c r="I3260">
        <v>28</v>
      </c>
      <c r="J3260">
        <v>5</v>
      </c>
      <c r="K3260">
        <v>23</v>
      </c>
      <c r="L3260">
        <v>17.857142857142858</v>
      </c>
      <c r="M3260" s="1" t="e">
        <f>VLOOKUP(Tabla18[[#This Row],[COD]],Circuitos[],2,0)</f>
        <v>#N/A</v>
      </c>
    </row>
    <row r="3261" spans="1:13">
      <c r="A3261" s="9" t="str">
        <f>Tabla18[[#This Row],[DIA]]&amp;"-"&amp;Tabla18[[#This Row],[NUM]]</f>
        <v>45963-1855</v>
      </c>
      <c r="B3261">
        <v>45963</v>
      </c>
      <c r="C3261" t="s">
        <v>147</v>
      </c>
      <c r="D3261" t="s">
        <v>36</v>
      </c>
      <c r="E3261" t="s">
        <v>181</v>
      </c>
      <c r="F3261">
        <v>1855</v>
      </c>
      <c r="G3261">
        <v>0.59722222222222221</v>
      </c>
      <c r="H3261">
        <v>0.71180555555555558</v>
      </c>
      <c r="I3261">
        <v>16</v>
      </c>
      <c r="J3261">
        <v>0</v>
      </c>
      <c r="K3261">
        <v>16</v>
      </c>
      <c r="L3261">
        <v>0</v>
      </c>
      <c r="M3261" s="1" t="e">
        <f>VLOOKUP(Tabla18[[#This Row],[COD]],Circuitos[],2,0)</f>
        <v>#N/A</v>
      </c>
    </row>
    <row r="3262" spans="1:13">
      <c r="A3262" s="9" t="str">
        <f>Tabla18[[#This Row],[DIA]]&amp;"-"&amp;Tabla18[[#This Row],[NUM]]</f>
        <v>45963-1317</v>
      </c>
      <c r="B3262">
        <v>45963</v>
      </c>
      <c r="C3262" t="s">
        <v>147</v>
      </c>
      <c r="D3262" t="s">
        <v>37</v>
      </c>
      <c r="E3262" t="s">
        <v>181</v>
      </c>
      <c r="F3262">
        <v>1317</v>
      </c>
      <c r="G3262">
        <v>0.58680555555555558</v>
      </c>
      <c r="H3262">
        <v>0.72569444444444442</v>
      </c>
      <c r="I3262">
        <v>16</v>
      </c>
      <c r="J3262">
        <v>0</v>
      </c>
      <c r="K3262">
        <v>16</v>
      </c>
      <c r="L3262">
        <v>0</v>
      </c>
      <c r="M3262" s="1" t="e">
        <f>VLOOKUP(Tabla18[[#This Row],[COD]],Circuitos[],2,0)</f>
        <v>#N/A</v>
      </c>
    </row>
    <row r="3263" spans="1:13">
      <c r="A3263" s="9" t="str">
        <f>Tabla18[[#This Row],[DIA]]&amp;"-"&amp;Tabla18[[#This Row],[NUM]]</f>
        <v>45963-726</v>
      </c>
      <c r="B3263">
        <v>45963</v>
      </c>
      <c r="C3263" t="s">
        <v>147</v>
      </c>
      <c r="D3263" t="s">
        <v>550</v>
      </c>
      <c r="E3263" t="s">
        <v>181</v>
      </c>
      <c r="F3263">
        <v>726</v>
      </c>
      <c r="G3263">
        <v>5.9027777777777776E-2</v>
      </c>
      <c r="H3263">
        <v>0.45833333333333331</v>
      </c>
      <c r="I3263">
        <v>15</v>
      </c>
      <c r="J3263">
        <v>0</v>
      </c>
      <c r="K3263">
        <v>15</v>
      </c>
      <c r="L3263">
        <v>0</v>
      </c>
      <c r="M3263" s="1" t="str">
        <f>VLOOKUP(Tabla18[[#This Row],[COD]],Circuitos[],2,0)</f>
        <v>Lo Mejor de Nepal</v>
      </c>
    </row>
    <row r="3264" spans="1:13">
      <c r="A3264" s="9" t="str">
        <f>Tabla18[[#This Row],[DIA]]&amp;"-"&amp;Tabla18[[#This Row],[NUM]]</f>
        <v>45963-1859</v>
      </c>
      <c r="B3264">
        <v>45963</v>
      </c>
      <c r="C3264" t="s">
        <v>147</v>
      </c>
      <c r="D3264" t="s">
        <v>13</v>
      </c>
      <c r="E3264" t="s">
        <v>181</v>
      </c>
      <c r="F3264">
        <v>1859</v>
      </c>
      <c r="G3264">
        <v>0.55208333333333337</v>
      </c>
      <c r="H3264">
        <v>0.70138888888888884</v>
      </c>
      <c r="I3264">
        <v>26</v>
      </c>
      <c r="J3264">
        <v>2</v>
      </c>
      <c r="K3264">
        <v>24</v>
      </c>
      <c r="L3264">
        <v>7.6923076923076925</v>
      </c>
      <c r="M3264" s="1" t="e">
        <f>VLOOKUP(Tabla18[[#This Row],[COD]],Circuitos[],2,0)</f>
        <v>#N/A</v>
      </c>
    </row>
    <row r="3265" spans="1:13">
      <c r="A3265" s="9" t="str">
        <f>Tabla18[[#This Row],[DIA]]&amp;"-"&amp;Tabla18[[#This Row],[NUM]]</f>
        <v>45963-1313</v>
      </c>
      <c r="B3265">
        <v>45963</v>
      </c>
      <c r="C3265" t="s">
        <v>147</v>
      </c>
      <c r="D3265" t="s">
        <v>22</v>
      </c>
      <c r="E3265" t="s">
        <v>181</v>
      </c>
      <c r="F3265">
        <v>1313</v>
      </c>
      <c r="G3265">
        <v>0.59375</v>
      </c>
      <c r="H3265">
        <v>0.72569444444444442</v>
      </c>
      <c r="I3265">
        <v>10</v>
      </c>
      <c r="J3265">
        <v>0</v>
      </c>
      <c r="K3265">
        <v>10</v>
      </c>
      <c r="L3265">
        <v>0</v>
      </c>
      <c r="M3265" s="1" t="e">
        <f>VLOOKUP(Tabla18[[#This Row],[COD]],Circuitos[],2,0)</f>
        <v>#N/A</v>
      </c>
    </row>
    <row r="3266" spans="1:13">
      <c r="A3266" s="9" t="str">
        <f>Tabla18[[#This Row],[DIA]]&amp;"-"&amp;Tabla18[[#This Row],[NUM]]</f>
        <v>45963-110</v>
      </c>
      <c r="B3266">
        <v>45963</v>
      </c>
      <c r="C3266" t="s">
        <v>13</v>
      </c>
      <c r="D3266" t="s">
        <v>354</v>
      </c>
      <c r="E3266" t="s">
        <v>355</v>
      </c>
      <c r="F3266">
        <v>110</v>
      </c>
      <c r="G3266">
        <v>0.63541666666666663</v>
      </c>
      <c r="H3266">
        <v>0.88541666666666663</v>
      </c>
      <c r="I3266">
        <v>30</v>
      </c>
      <c r="J3266">
        <v>4</v>
      </c>
      <c r="K3266">
        <v>26</v>
      </c>
      <c r="L3266">
        <v>13.333333333333334</v>
      </c>
      <c r="M3266" s="1" t="e">
        <f>VLOOKUP(Tabla18[[#This Row],[COD]],Circuitos[],2,0)</f>
        <v>#N/A</v>
      </c>
    </row>
    <row r="3267" spans="1:13">
      <c r="A3267" s="9" t="str">
        <f>Tabla18[[#This Row],[DIA]]&amp;"-"&amp;Tabla18[[#This Row],[NUM]]</f>
        <v>45963-701</v>
      </c>
      <c r="B3267">
        <v>45963</v>
      </c>
      <c r="C3267" t="s">
        <v>13</v>
      </c>
      <c r="D3267" t="s">
        <v>484</v>
      </c>
      <c r="E3267" t="s">
        <v>548</v>
      </c>
      <c r="F3267">
        <v>701</v>
      </c>
      <c r="G3267">
        <v>0.54513888888888884</v>
      </c>
      <c r="H3267">
        <v>0.72916666666666663</v>
      </c>
      <c r="I3267">
        <v>20</v>
      </c>
      <c r="J3267">
        <v>2</v>
      </c>
      <c r="K3267">
        <v>18</v>
      </c>
      <c r="L3267">
        <v>10</v>
      </c>
      <c r="M3267" s="1" t="e">
        <f>VLOOKUP(Tabla18[[#This Row],[COD]],Circuitos[],2,0)</f>
        <v>#N/A</v>
      </c>
    </row>
    <row r="3268" spans="1:13">
      <c r="A3268" s="9" t="str">
        <f>Tabla18[[#This Row],[DIA]]&amp;"-"&amp;Tabla18[[#This Row],[NUM]]</f>
        <v>45963-1858</v>
      </c>
      <c r="B3268">
        <v>45963</v>
      </c>
      <c r="C3268" t="s">
        <v>13</v>
      </c>
      <c r="D3268" t="s">
        <v>147</v>
      </c>
      <c r="E3268" t="s">
        <v>181</v>
      </c>
      <c r="F3268">
        <v>1858</v>
      </c>
      <c r="G3268">
        <v>0.5</v>
      </c>
      <c r="H3268">
        <v>0.76041666666666663</v>
      </c>
      <c r="I3268">
        <v>16</v>
      </c>
      <c r="J3268">
        <v>5</v>
      </c>
      <c r="K3268">
        <v>11</v>
      </c>
      <c r="L3268">
        <v>31.25</v>
      </c>
      <c r="M3268" s="1" t="e">
        <f>VLOOKUP(Tabla18[[#This Row],[COD]],Circuitos[],2,0)</f>
        <v>#N/A</v>
      </c>
    </row>
    <row r="3269" spans="1:13">
      <c r="A3269" s="9" t="str">
        <f>Tabla18[[#This Row],[DIA]]&amp;"-"&amp;Tabla18[[#This Row],[NUM]]</f>
        <v>45963-5118</v>
      </c>
      <c r="B3269">
        <v>45963</v>
      </c>
      <c r="C3269" t="s">
        <v>234</v>
      </c>
      <c r="D3269" t="s">
        <v>22</v>
      </c>
      <c r="E3269" t="s">
        <v>549</v>
      </c>
      <c r="F3269">
        <v>5118</v>
      </c>
      <c r="G3269">
        <v>0.58333333333333337</v>
      </c>
      <c r="H3269">
        <v>0.68402777777777779</v>
      </c>
      <c r="I3269">
        <v>189</v>
      </c>
      <c r="J3269">
        <v>82</v>
      </c>
      <c r="K3269">
        <v>107</v>
      </c>
      <c r="L3269">
        <v>43.386243386243386</v>
      </c>
      <c r="M3269" s="1" t="e">
        <f>VLOOKUP(Tabla18[[#This Row],[COD]],Circuitos[],2,0)</f>
        <v>#N/A</v>
      </c>
    </row>
    <row r="3270" spans="1:13">
      <c r="A3270" s="9" t="str">
        <f>Tabla18[[#This Row],[DIA]]&amp;"-"&amp;Tabla18[[#This Row],[NUM]]</f>
        <v>45963-1302</v>
      </c>
      <c r="B3270">
        <v>45963</v>
      </c>
      <c r="C3270" t="s">
        <v>22</v>
      </c>
      <c r="D3270" t="s">
        <v>147</v>
      </c>
      <c r="E3270" t="s">
        <v>181</v>
      </c>
      <c r="F3270">
        <v>1302</v>
      </c>
      <c r="G3270">
        <v>0.50694444444444442</v>
      </c>
      <c r="H3270">
        <v>0.75347222222222221</v>
      </c>
      <c r="I3270">
        <v>6</v>
      </c>
      <c r="J3270">
        <v>0</v>
      </c>
      <c r="K3270">
        <v>6</v>
      </c>
      <c r="L3270">
        <v>0</v>
      </c>
      <c r="M3270" s="1" t="e">
        <f>VLOOKUP(Tabla18[[#This Row],[COD]],Circuitos[],2,0)</f>
        <v>#N/A</v>
      </c>
    </row>
    <row r="3271" spans="1:13">
      <c r="A3271" s="9" t="str">
        <f>Tabla18[[#This Row],[DIA]]&amp;"-"&amp;Tabla18[[#This Row],[NUM]]</f>
        <v>45963-7031</v>
      </c>
      <c r="B3271">
        <v>45963</v>
      </c>
      <c r="C3271" t="s">
        <v>24</v>
      </c>
      <c r="D3271" t="s">
        <v>173</v>
      </c>
      <c r="E3271" t="s">
        <v>174</v>
      </c>
      <c r="F3271">
        <v>7031</v>
      </c>
      <c r="G3271">
        <v>0.63541666666666663</v>
      </c>
      <c r="H3271">
        <v>0.85069444444444442</v>
      </c>
      <c r="I3271">
        <v>37</v>
      </c>
      <c r="J3271">
        <v>37</v>
      </c>
      <c r="K3271">
        <v>0</v>
      </c>
      <c r="L3271">
        <v>100</v>
      </c>
      <c r="M3271" s="1" t="e">
        <f>VLOOKUP(Tabla18[[#This Row],[COD]],Circuitos[],2,0)</f>
        <v>#N/A</v>
      </c>
    </row>
    <row r="3272" spans="1:13">
      <c r="A3272" s="9" t="str">
        <f>Tabla18[[#This Row],[DIA]]&amp;"-"&amp;Tabla18[[#This Row],[NUM]]</f>
        <v>45964-1336</v>
      </c>
      <c r="B3272">
        <v>45964</v>
      </c>
      <c r="C3272" t="s">
        <v>36</v>
      </c>
      <c r="D3272" t="s">
        <v>183</v>
      </c>
      <c r="E3272" t="s">
        <v>174</v>
      </c>
      <c r="F3272">
        <v>1336</v>
      </c>
      <c r="G3272">
        <v>0.58680555555555558</v>
      </c>
      <c r="H3272">
        <v>0.82291666666666663</v>
      </c>
      <c r="I3272">
        <v>10</v>
      </c>
      <c r="J3272">
        <v>0</v>
      </c>
      <c r="K3272">
        <v>10</v>
      </c>
      <c r="L3272">
        <v>0</v>
      </c>
      <c r="M3272" s="1" t="str">
        <f>VLOOKUP(Tabla18[[#This Row],[COD]],Circuitos[],2,0)</f>
        <v>Programas de Egipto</v>
      </c>
    </row>
    <row r="3273" spans="1:13">
      <c r="A3273" s="9" t="str">
        <f>Tabla18[[#This Row],[DIA]]&amp;"-"&amp;Tabla18[[#This Row],[NUM]]</f>
        <v>45964-2722</v>
      </c>
      <c r="B3273">
        <v>45964</v>
      </c>
      <c r="C3273" t="s">
        <v>37</v>
      </c>
      <c r="D3273" t="s">
        <v>183</v>
      </c>
      <c r="E3273" t="s">
        <v>561</v>
      </c>
      <c r="F3273">
        <v>2722</v>
      </c>
      <c r="G3273">
        <v>0.67013888888888884</v>
      </c>
      <c r="H3273">
        <v>0.93055555555555558</v>
      </c>
      <c r="I3273">
        <v>10</v>
      </c>
      <c r="J3273">
        <v>0</v>
      </c>
      <c r="K3273">
        <v>10</v>
      </c>
      <c r="L3273">
        <v>0</v>
      </c>
      <c r="M3273" s="1" t="str">
        <f>VLOOKUP(Tabla18[[#This Row],[COD]],Circuitos[],2,0)</f>
        <v>Programas de Egipto</v>
      </c>
    </row>
    <row r="3274" spans="1:13">
      <c r="A3274" s="9" t="str">
        <f>Tabla18[[#This Row],[DIA]]&amp;"-"&amp;Tabla18[[#This Row],[NUM]]</f>
        <v>45964-1335</v>
      </c>
      <c r="B3274">
        <v>45964</v>
      </c>
      <c r="C3274" t="s">
        <v>173</v>
      </c>
      <c r="D3274" t="s">
        <v>36</v>
      </c>
      <c r="E3274" t="s">
        <v>174</v>
      </c>
      <c r="F3274">
        <v>1335</v>
      </c>
      <c r="G3274">
        <v>0.40277777777777779</v>
      </c>
      <c r="H3274">
        <v>0.54513888888888884</v>
      </c>
      <c r="I3274">
        <v>10</v>
      </c>
      <c r="J3274">
        <v>3</v>
      </c>
      <c r="K3274">
        <v>7</v>
      </c>
      <c r="L3274">
        <v>30</v>
      </c>
      <c r="M3274" s="1" t="e">
        <f>VLOOKUP(Tabla18[[#This Row],[COD]],Circuitos[],2,0)</f>
        <v>#N/A</v>
      </c>
    </row>
    <row r="3275" spans="1:13">
      <c r="A3275" s="9" t="str">
        <f>Tabla18[[#This Row],[DIA]]&amp;"-"&amp;Tabla18[[#This Row],[NUM]]</f>
        <v>45964-2721</v>
      </c>
      <c r="B3275">
        <v>45964</v>
      </c>
      <c r="C3275" t="s">
        <v>173</v>
      </c>
      <c r="D3275" t="s">
        <v>37</v>
      </c>
      <c r="E3275" t="s">
        <v>561</v>
      </c>
      <c r="F3275">
        <v>2721</v>
      </c>
      <c r="G3275">
        <v>0.45833333333333331</v>
      </c>
      <c r="H3275">
        <v>0.62847222222222221</v>
      </c>
      <c r="I3275">
        <v>10</v>
      </c>
      <c r="J3275">
        <v>0</v>
      </c>
      <c r="K3275">
        <v>10</v>
      </c>
      <c r="L3275">
        <v>0</v>
      </c>
      <c r="M3275" s="1" t="e">
        <f>VLOOKUP(Tabla18[[#This Row],[COD]],Circuitos[],2,0)</f>
        <v>#N/A</v>
      </c>
    </row>
    <row r="3276" spans="1:13">
      <c r="A3276" s="9" t="str">
        <f>Tabla18[[#This Row],[DIA]]&amp;"-"&amp;Tabla18[[#This Row],[NUM]]</f>
        <v>45964-1002</v>
      </c>
      <c r="B3276">
        <v>45964</v>
      </c>
      <c r="C3276" t="s">
        <v>173</v>
      </c>
      <c r="D3276" t="s">
        <v>13</v>
      </c>
      <c r="E3276" t="s">
        <v>174</v>
      </c>
      <c r="F3276">
        <v>1002</v>
      </c>
      <c r="G3276">
        <v>0.3125</v>
      </c>
      <c r="H3276">
        <v>0.4861111111111111</v>
      </c>
      <c r="I3276">
        <v>20</v>
      </c>
      <c r="J3276">
        <v>0</v>
      </c>
      <c r="K3276">
        <v>20</v>
      </c>
      <c r="L3276">
        <v>0</v>
      </c>
      <c r="M3276" s="1" t="str">
        <f>VLOOKUP(Tabla18[[#This Row],[COD]],Circuitos[],2,0)</f>
        <v>Programas de Egipto</v>
      </c>
    </row>
    <row r="3277" spans="1:13">
      <c r="A3277" s="9" t="str">
        <f>Tabla18[[#This Row],[DIA]]&amp;"-"&amp;Tabla18[[#This Row],[NUM]]</f>
        <v>45964-761</v>
      </c>
      <c r="B3277">
        <v>45964</v>
      </c>
      <c r="C3277" t="s">
        <v>552</v>
      </c>
      <c r="D3277" t="s">
        <v>147</v>
      </c>
      <c r="E3277" t="s">
        <v>181</v>
      </c>
      <c r="F3277">
        <v>761</v>
      </c>
      <c r="G3277">
        <v>0.1076388888888889</v>
      </c>
      <c r="H3277">
        <v>0.27083333333333331</v>
      </c>
      <c r="I3277">
        <v>27</v>
      </c>
      <c r="J3277">
        <v>0</v>
      </c>
      <c r="K3277">
        <v>27</v>
      </c>
      <c r="L3277">
        <v>0</v>
      </c>
      <c r="M3277" s="1" t="e">
        <f>VLOOKUP(Tabla18[[#This Row],[COD]],Circuitos[],2,0)</f>
        <v>#N/A</v>
      </c>
    </row>
    <row r="3278" spans="1:13">
      <c r="A3278" s="9" t="str">
        <f>Tabla18[[#This Row],[DIA]]&amp;"-"&amp;Tabla18[[#This Row],[NUM]]</f>
        <v>45964-1010</v>
      </c>
      <c r="B3278">
        <v>45964</v>
      </c>
      <c r="C3278" t="s">
        <v>52</v>
      </c>
      <c r="D3278" t="s">
        <v>183</v>
      </c>
      <c r="E3278" t="s">
        <v>174</v>
      </c>
      <c r="F3278">
        <v>1010</v>
      </c>
      <c r="G3278">
        <v>0.74305555555555558</v>
      </c>
      <c r="H3278">
        <v>6.9444444444444441E-3</v>
      </c>
      <c r="I3278">
        <v>88</v>
      </c>
      <c r="J3278">
        <v>73</v>
      </c>
      <c r="K3278">
        <v>15</v>
      </c>
      <c r="L3278">
        <v>82.954545454545453</v>
      </c>
      <c r="M3278" s="1" t="str">
        <f>VLOOKUP(Tabla18[[#This Row],[COD]],Circuitos[],2,0)</f>
        <v>Nefertari y Abu Simbel / Maravillas del Nilo y Abu Simbel</v>
      </c>
    </row>
    <row r="3279" spans="1:13">
      <c r="A3279" s="9" t="str">
        <f>Tabla18[[#This Row],[DIA]]&amp;"-"&amp;Tabla18[[#This Row],[NUM]]</f>
        <v>45964-2022</v>
      </c>
      <c r="B3279">
        <v>45964</v>
      </c>
      <c r="C3279" t="s">
        <v>147</v>
      </c>
      <c r="D3279" t="s">
        <v>180</v>
      </c>
      <c r="E3279" t="s">
        <v>181</v>
      </c>
      <c r="F3279">
        <v>2022</v>
      </c>
      <c r="G3279">
        <v>9.0277777777777776E-2</v>
      </c>
      <c r="H3279">
        <v>0.15277777777777779</v>
      </c>
      <c r="I3279">
        <v>10</v>
      </c>
      <c r="J3279">
        <v>0</v>
      </c>
      <c r="K3279">
        <v>10</v>
      </c>
      <c r="L3279">
        <v>0</v>
      </c>
      <c r="M3279" s="1" t="e">
        <f>VLOOKUP(Tabla18[[#This Row],[COD]],Circuitos[],2,0)</f>
        <v>#N/A</v>
      </c>
    </row>
    <row r="3280" spans="1:13">
      <c r="A3280" s="9" t="str">
        <f>Tabla18[[#This Row],[DIA]]&amp;"-"&amp;Tabla18[[#This Row],[NUM]]</f>
        <v>45964-1857</v>
      </c>
      <c r="B3280">
        <v>45964</v>
      </c>
      <c r="C3280" t="s">
        <v>147</v>
      </c>
      <c r="D3280" t="s">
        <v>13</v>
      </c>
      <c r="E3280" t="s">
        <v>181</v>
      </c>
      <c r="F3280">
        <v>1857</v>
      </c>
      <c r="G3280">
        <v>0.34027777777777779</v>
      </c>
      <c r="H3280">
        <v>0.4548611111111111</v>
      </c>
      <c r="I3280">
        <v>27</v>
      </c>
      <c r="J3280">
        <v>0</v>
      </c>
      <c r="K3280">
        <v>27</v>
      </c>
      <c r="L3280">
        <v>0</v>
      </c>
      <c r="M3280" s="1" t="e">
        <f>VLOOKUP(Tabla18[[#This Row],[COD]],Circuitos[],2,0)</f>
        <v>#N/A</v>
      </c>
    </row>
    <row r="3281" spans="1:13">
      <c r="A3281" s="9" t="str">
        <f>Tabla18[[#This Row],[DIA]]&amp;"-"&amp;Tabla18[[#This Row],[NUM]]</f>
        <v>45964-5116</v>
      </c>
      <c r="B3281">
        <v>45964</v>
      </c>
      <c r="C3281" t="s">
        <v>147</v>
      </c>
      <c r="D3281" t="s">
        <v>55</v>
      </c>
      <c r="E3281" t="s">
        <v>549</v>
      </c>
      <c r="F3281">
        <v>5116</v>
      </c>
      <c r="G3281">
        <v>0.59722222222222221</v>
      </c>
      <c r="H3281">
        <v>0.63194444444444442</v>
      </c>
      <c r="I3281">
        <v>189</v>
      </c>
      <c r="J3281">
        <v>147</v>
      </c>
      <c r="K3281">
        <v>42</v>
      </c>
      <c r="L3281">
        <v>77.777777777777771</v>
      </c>
      <c r="M3281" s="1" t="e">
        <f>VLOOKUP(Tabla18[[#This Row],[COD]],Circuitos[],2,0)</f>
        <v>#N/A</v>
      </c>
    </row>
    <row r="3282" spans="1:13">
      <c r="A3282" s="9" t="str">
        <f>Tabla18[[#This Row],[DIA]]&amp;"-"&amp;Tabla18[[#This Row],[NUM]]</f>
        <v>45964-1358</v>
      </c>
      <c r="B3282">
        <v>45964</v>
      </c>
      <c r="C3282" t="s">
        <v>13</v>
      </c>
      <c r="D3282" t="s">
        <v>147</v>
      </c>
      <c r="E3282" t="s">
        <v>181</v>
      </c>
      <c r="F3282">
        <v>1358</v>
      </c>
      <c r="G3282">
        <v>0.61458333333333337</v>
      </c>
      <c r="H3282">
        <v>0.83333333333333337</v>
      </c>
      <c r="I3282">
        <v>27</v>
      </c>
      <c r="J3282">
        <v>0</v>
      </c>
      <c r="K3282">
        <v>27</v>
      </c>
      <c r="L3282">
        <v>0</v>
      </c>
      <c r="M3282" s="1" t="e">
        <f>VLOOKUP(Tabla18[[#This Row],[COD]],Circuitos[],2,0)</f>
        <v>#N/A</v>
      </c>
    </row>
    <row r="3283" spans="1:13">
      <c r="A3283" s="9" t="str">
        <f>Tabla18[[#This Row],[DIA]]&amp;"-"&amp;Tabla18[[#This Row],[NUM]]</f>
        <v>45964-1002</v>
      </c>
      <c r="B3283">
        <v>45964</v>
      </c>
      <c r="C3283" t="s">
        <v>13</v>
      </c>
      <c r="D3283" t="s">
        <v>183</v>
      </c>
      <c r="E3283" t="s">
        <v>174</v>
      </c>
      <c r="F3283">
        <v>1002</v>
      </c>
      <c r="G3283">
        <v>0.52777777777777779</v>
      </c>
      <c r="H3283">
        <v>0.77777777777777779</v>
      </c>
      <c r="I3283">
        <v>20</v>
      </c>
      <c r="J3283">
        <v>0</v>
      </c>
      <c r="K3283">
        <v>20</v>
      </c>
      <c r="L3283">
        <v>0</v>
      </c>
      <c r="M3283" s="1" t="str">
        <f>VLOOKUP(Tabla18[[#This Row],[COD]],Circuitos[],2,0)</f>
        <v>Programas de Egipto</v>
      </c>
    </row>
    <row r="3284" spans="1:13">
      <c r="A3284" s="9" t="str">
        <f>Tabla18[[#This Row],[DIA]]&amp;"-"&amp;Tabla18[[#This Row],[NUM]]</f>
        <v>45964-472</v>
      </c>
      <c r="B3284">
        <v>45964</v>
      </c>
      <c r="C3284" t="s">
        <v>13</v>
      </c>
      <c r="D3284" t="s">
        <v>294</v>
      </c>
      <c r="E3284" t="s">
        <v>295</v>
      </c>
      <c r="F3284">
        <v>472</v>
      </c>
      <c r="G3284">
        <v>0.44791666666666669</v>
      </c>
      <c r="H3284">
        <v>0.63194444444444442</v>
      </c>
      <c r="I3284">
        <v>40</v>
      </c>
      <c r="J3284">
        <v>6</v>
      </c>
      <c r="K3284">
        <v>34</v>
      </c>
      <c r="L3284">
        <v>15</v>
      </c>
      <c r="M3284" s="1" t="e">
        <f>VLOOKUP(Tabla18[[#This Row],[COD]],Circuitos[],2,0)</f>
        <v>#N/A</v>
      </c>
    </row>
    <row r="3285" spans="1:13">
      <c r="A3285" s="9" t="str">
        <f>Tabla18[[#This Row],[DIA]]&amp;"-"&amp;Tabla18[[#This Row],[NUM]]</f>
        <v>45964-867</v>
      </c>
      <c r="B3285">
        <v>45964</v>
      </c>
      <c r="C3285" t="s">
        <v>153</v>
      </c>
      <c r="D3285" t="s">
        <v>111</v>
      </c>
      <c r="E3285" t="s">
        <v>265</v>
      </c>
      <c r="F3285">
        <v>867</v>
      </c>
      <c r="G3285">
        <v>0.74652777777777779</v>
      </c>
      <c r="H3285">
        <v>2.0833333333333332E-2</v>
      </c>
      <c r="I3285">
        <v>27</v>
      </c>
      <c r="J3285">
        <v>27</v>
      </c>
      <c r="K3285">
        <v>0</v>
      </c>
      <c r="L3285">
        <v>100</v>
      </c>
      <c r="M3285" s="1" t="e">
        <f>VLOOKUP(Tabla18[[#This Row],[COD]],Circuitos[],2,0)</f>
        <v>#N/A</v>
      </c>
    </row>
    <row r="3286" spans="1:13">
      <c r="A3286" s="9" t="str">
        <f>Tabla18[[#This Row],[DIA]]&amp;"-"&amp;Tabla18[[#This Row],[NUM]]</f>
        <v>45964-898</v>
      </c>
      <c r="B3286">
        <v>45964</v>
      </c>
      <c r="C3286" t="s">
        <v>350</v>
      </c>
      <c r="D3286" t="s">
        <v>33</v>
      </c>
      <c r="E3286" t="s">
        <v>278</v>
      </c>
      <c r="F3286">
        <v>898</v>
      </c>
      <c r="G3286">
        <v>0.33333333333333331</v>
      </c>
      <c r="H3286">
        <v>0.50694444444444442</v>
      </c>
      <c r="I3286">
        <v>80</v>
      </c>
      <c r="J3286">
        <v>80</v>
      </c>
      <c r="K3286">
        <v>0</v>
      </c>
      <c r="L3286">
        <v>100</v>
      </c>
      <c r="M3286" s="1" t="e">
        <f>VLOOKUP(Tabla18[[#This Row],[COD]],Circuitos[],2,0)</f>
        <v>#N/A</v>
      </c>
    </row>
    <row r="3287" spans="1:13">
      <c r="A3287" s="9" t="str">
        <f>Tabla18[[#This Row],[DIA]]&amp;"-"&amp;Tabla18[[#This Row],[NUM]]</f>
        <v>45965-101</v>
      </c>
      <c r="B3287">
        <v>45965</v>
      </c>
      <c r="C3287" t="s">
        <v>111</v>
      </c>
      <c r="D3287" t="s">
        <v>13</v>
      </c>
      <c r="E3287" t="s">
        <v>265</v>
      </c>
      <c r="F3287">
        <v>101</v>
      </c>
      <c r="G3287">
        <v>0.10416666666666667</v>
      </c>
      <c r="H3287">
        <v>0.31944444444444442</v>
      </c>
      <c r="I3287">
        <v>27</v>
      </c>
      <c r="J3287">
        <v>27</v>
      </c>
      <c r="K3287">
        <v>0</v>
      </c>
      <c r="L3287">
        <v>100</v>
      </c>
      <c r="M3287" s="1" t="e">
        <f>VLOOKUP(Tabla18[[#This Row],[COD]],Circuitos[],2,0)</f>
        <v>#N/A</v>
      </c>
    </row>
    <row r="3288" spans="1:13">
      <c r="A3288" s="9" t="str">
        <f>Tabla18[[#This Row],[DIA]]&amp;"-"&amp;Tabla18[[#This Row],[NUM]]</f>
        <v>45965-762</v>
      </c>
      <c r="B3288">
        <v>45965</v>
      </c>
      <c r="C3288" t="s">
        <v>147</v>
      </c>
      <c r="D3288" t="s">
        <v>552</v>
      </c>
      <c r="E3288" t="s">
        <v>181</v>
      </c>
      <c r="F3288">
        <v>762</v>
      </c>
      <c r="G3288">
        <v>2.7777777777777776E-2</v>
      </c>
      <c r="H3288">
        <v>0.26041666666666669</v>
      </c>
      <c r="I3288">
        <v>27</v>
      </c>
      <c r="J3288">
        <v>0</v>
      </c>
      <c r="K3288">
        <v>27</v>
      </c>
      <c r="L3288">
        <v>0</v>
      </c>
      <c r="M3288" s="1" t="e">
        <f>VLOOKUP(Tabla18[[#This Row],[COD]],Circuitos[],2,0)</f>
        <v>#N/A</v>
      </c>
    </row>
    <row r="3289" spans="1:13">
      <c r="A3289" s="9" t="str">
        <f>Tabla18[[#This Row],[DIA]]&amp;"-"&amp;Tabla18[[#This Row],[NUM]]</f>
        <v>45966-14</v>
      </c>
      <c r="B3289">
        <v>45966</v>
      </c>
      <c r="C3289" t="s">
        <v>562</v>
      </c>
      <c r="D3289" t="s">
        <v>175</v>
      </c>
      <c r="E3289" t="s">
        <v>174</v>
      </c>
      <c r="F3289">
        <v>14</v>
      </c>
      <c r="G3289">
        <v>0.48958333333333331</v>
      </c>
      <c r="H3289">
        <v>0.52083333333333337</v>
      </c>
      <c r="I3289">
        <v>37</v>
      </c>
      <c r="J3289">
        <v>37</v>
      </c>
      <c r="K3289">
        <v>0</v>
      </c>
      <c r="L3289">
        <v>100</v>
      </c>
      <c r="M3289" s="1" t="e">
        <f>VLOOKUP(Tabla18[[#This Row],[COD]],Circuitos[],2,0)</f>
        <v>#N/A</v>
      </c>
    </row>
    <row r="3290" spans="1:13">
      <c r="A3290" s="9" t="str">
        <f>Tabla18[[#This Row],[DIA]]&amp;"-"&amp;Tabla18[[#This Row],[NUM]]</f>
        <v>45966-2333</v>
      </c>
      <c r="B3290">
        <v>45966</v>
      </c>
      <c r="C3290" t="s">
        <v>185</v>
      </c>
      <c r="D3290" t="s">
        <v>147</v>
      </c>
      <c r="E3290" t="s">
        <v>181</v>
      </c>
      <c r="F3290">
        <v>2333</v>
      </c>
      <c r="G3290">
        <v>0.79513888888888884</v>
      </c>
      <c r="H3290">
        <v>0.85763888888888884</v>
      </c>
      <c r="I3290">
        <v>40</v>
      </c>
      <c r="J3290">
        <v>4</v>
      </c>
      <c r="K3290">
        <v>36</v>
      </c>
      <c r="L3290">
        <v>10</v>
      </c>
      <c r="M3290" s="1" t="e">
        <f>VLOOKUP(Tabla18[[#This Row],[COD]],Circuitos[],2,0)</f>
        <v>#N/A</v>
      </c>
    </row>
    <row r="3291" spans="1:13">
      <c r="A3291" s="9" t="str">
        <f>Tabla18[[#This Row],[DIA]]&amp;"-"&amp;Tabla18[[#This Row],[NUM]]</f>
        <v>45966-8055</v>
      </c>
      <c r="B3291">
        <v>45966</v>
      </c>
      <c r="C3291" t="s">
        <v>175</v>
      </c>
      <c r="D3291" t="s">
        <v>173</v>
      </c>
      <c r="E3291" t="s">
        <v>257</v>
      </c>
      <c r="F3291">
        <v>8055</v>
      </c>
      <c r="G3291">
        <v>0.5625</v>
      </c>
      <c r="H3291">
        <v>0.61458333333333337</v>
      </c>
      <c r="I3291">
        <v>20</v>
      </c>
      <c r="J3291">
        <v>0</v>
      </c>
      <c r="K3291">
        <v>20</v>
      </c>
      <c r="L3291">
        <v>0</v>
      </c>
      <c r="M3291" s="1" t="e">
        <f>VLOOKUP(Tabla18[[#This Row],[COD]],Circuitos[],2,0)</f>
        <v>#N/A</v>
      </c>
    </row>
    <row r="3292" spans="1:13">
      <c r="A3292" s="9" t="str">
        <f>Tabla18[[#This Row],[DIA]]&amp;"-"&amp;Tabla18[[#This Row],[NUM]]</f>
        <v>45966-13</v>
      </c>
      <c r="B3292">
        <v>45966</v>
      </c>
      <c r="C3292" t="s">
        <v>173</v>
      </c>
      <c r="D3292" t="s">
        <v>562</v>
      </c>
      <c r="E3292" t="s">
        <v>174</v>
      </c>
      <c r="F3292">
        <v>13</v>
      </c>
      <c r="G3292">
        <v>0.3125</v>
      </c>
      <c r="H3292">
        <v>0.38541666666666669</v>
      </c>
      <c r="I3292">
        <v>37</v>
      </c>
      <c r="J3292">
        <v>37</v>
      </c>
      <c r="K3292">
        <v>0</v>
      </c>
      <c r="L3292">
        <v>100</v>
      </c>
      <c r="M3292" s="1" t="e">
        <f>VLOOKUP(Tabla18[[#This Row],[COD]],Circuitos[],2,0)</f>
        <v>#N/A</v>
      </c>
    </row>
    <row r="3293" spans="1:13">
      <c r="A3293" s="9" t="str">
        <f>Tabla18[[#This Row],[DIA]]&amp;"-"&amp;Tabla18[[#This Row],[NUM]]</f>
        <v>45967-104</v>
      </c>
      <c r="B3293">
        <v>45967</v>
      </c>
      <c r="C3293" t="s">
        <v>13</v>
      </c>
      <c r="D3293" t="s">
        <v>111</v>
      </c>
      <c r="E3293" t="s">
        <v>265</v>
      </c>
      <c r="F3293">
        <v>104</v>
      </c>
      <c r="G3293">
        <v>0.88541666666666663</v>
      </c>
      <c r="H3293">
        <v>0.28819444444444442</v>
      </c>
      <c r="I3293">
        <v>27</v>
      </c>
      <c r="J3293">
        <v>0</v>
      </c>
      <c r="K3293">
        <v>27</v>
      </c>
      <c r="L3293">
        <v>0</v>
      </c>
      <c r="M3293" s="1" t="e">
        <f>VLOOKUP(Tabla18[[#This Row],[COD]],Circuitos[],2,0)</f>
        <v>#N/A</v>
      </c>
    </row>
    <row r="3294" spans="1:13">
      <c r="A3294" s="9" t="str">
        <f>Tabla18[[#This Row],[DIA]]&amp;"-"&amp;Tabla18[[#This Row],[NUM]]</f>
        <v>45967-6742</v>
      </c>
      <c r="B3294">
        <v>45967</v>
      </c>
      <c r="C3294" t="s">
        <v>277</v>
      </c>
      <c r="D3294" t="s">
        <v>13</v>
      </c>
      <c r="E3294" t="s">
        <v>564</v>
      </c>
      <c r="F3294">
        <v>6742</v>
      </c>
      <c r="G3294">
        <v>0.42708333333333331</v>
      </c>
      <c r="H3294">
        <v>0.61111111111111116</v>
      </c>
      <c r="I3294">
        <v>40</v>
      </c>
      <c r="J3294">
        <v>0</v>
      </c>
      <c r="K3294">
        <v>40</v>
      </c>
      <c r="L3294">
        <v>0</v>
      </c>
      <c r="M3294" s="1" t="e">
        <f>VLOOKUP(Tabla18[[#This Row],[COD]],Circuitos[],2,0)</f>
        <v>#N/A</v>
      </c>
    </row>
    <row r="3295" spans="1:13">
      <c r="A3295" s="9" t="str">
        <f>Tabla18[[#This Row],[DIA]]&amp;"-"&amp;Tabla18[[#This Row],[NUM]]</f>
        <v>45968-1012</v>
      </c>
      <c r="B3295">
        <v>45968</v>
      </c>
      <c r="C3295" t="s">
        <v>562</v>
      </c>
      <c r="D3295" t="s">
        <v>173</v>
      </c>
      <c r="E3295" t="s">
        <v>174</v>
      </c>
      <c r="F3295">
        <v>1012</v>
      </c>
      <c r="G3295">
        <v>0.46875</v>
      </c>
      <c r="H3295">
        <v>0.54166666666666663</v>
      </c>
      <c r="I3295">
        <v>88</v>
      </c>
      <c r="J3295">
        <v>73</v>
      </c>
      <c r="K3295">
        <v>15</v>
      </c>
      <c r="L3295">
        <v>82.954545454545453</v>
      </c>
      <c r="M3295" s="1" t="e">
        <f>VLOOKUP(Tabla18[[#This Row],[COD]],Circuitos[],2,0)</f>
        <v>#N/A</v>
      </c>
    </row>
    <row r="3296" spans="1:13">
      <c r="A3296" s="9" t="str">
        <f>Tabla18[[#This Row],[DIA]]&amp;"-"&amp;Tabla18[[#This Row],[NUM]]</f>
        <v>45968-1011</v>
      </c>
      <c r="B3296">
        <v>45968</v>
      </c>
      <c r="C3296" t="s">
        <v>175</v>
      </c>
      <c r="D3296" t="s">
        <v>562</v>
      </c>
      <c r="E3296" t="s">
        <v>174</v>
      </c>
      <c r="F3296">
        <v>1011</v>
      </c>
      <c r="G3296">
        <v>0.33333333333333331</v>
      </c>
      <c r="H3296">
        <v>0.36458333333333331</v>
      </c>
      <c r="I3296">
        <v>88</v>
      </c>
      <c r="J3296">
        <v>73</v>
      </c>
      <c r="K3296">
        <v>15</v>
      </c>
      <c r="L3296">
        <v>82.954545454545453</v>
      </c>
      <c r="M3296" s="1" t="e">
        <f>VLOOKUP(Tabla18[[#This Row],[COD]],Circuitos[],2,0)</f>
        <v>#N/A</v>
      </c>
    </row>
    <row r="3297" spans="1:13">
      <c r="A3297" s="9" t="str">
        <f>Tabla18[[#This Row],[DIA]]&amp;"-"&amp;Tabla18[[#This Row],[NUM]]</f>
        <v>45968-8059</v>
      </c>
      <c r="B3297">
        <v>45968</v>
      </c>
      <c r="C3297" t="s">
        <v>175</v>
      </c>
      <c r="D3297" t="s">
        <v>173</v>
      </c>
      <c r="E3297" t="s">
        <v>257</v>
      </c>
      <c r="F3297">
        <v>8059</v>
      </c>
      <c r="G3297">
        <v>0.60416666666666663</v>
      </c>
      <c r="H3297">
        <v>0.65625</v>
      </c>
      <c r="I3297">
        <v>10</v>
      </c>
      <c r="J3297">
        <v>0</v>
      </c>
      <c r="K3297">
        <v>10</v>
      </c>
      <c r="L3297">
        <v>0</v>
      </c>
      <c r="M3297" s="1" t="e">
        <f>VLOOKUP(Tabla18[[#This Row],[COD]],Circuitos[],2,0)</f>
        <v>#N/A</v>
      </c>
    </row>
    <row r="3298" spans="1:13">
      <c r="A3298" s="9" t="str">
        <f>Tabla18[[#This Row],[DIA]]&amp;"-"&amp;Tabla18[[#This Row],[NUM]]</f>
        <v>45968-5033</v>
      </c>
      <c r="B3298">
        <v>45968</v>
      </c>
      <c r="C3298" t="s">
        <v>175</v>
      </c>
      <c r="D3298" t="s">
        <v>173</v>
      </c>
      <c r="E3298" t="s">
        <v>174</v>
      </c>
      <c r="F3298">
        <v>5033</v>
      </c>
      <c r="G3298">
        <v>0.83333333333333337</v>
      </c>
      <c r="H3298">
        <v>0.89583333333333337</v>
      </c>
      <c r="I3298">
        <v>20</v>
      </c>
      <c r="J3298">
        <v>0</v>
      </c>
      <c r="K3298">
        <v>20</v>
      </c>
      <c r="L3298">
        <v>0</v>
      </c>
      <c r="M3298" s="1" t="e">
        <f>VLOOKUP(Tabla18[[#This Row],[COD]],Circuitos[],2,0)</f>
        <v>#N/A</v>
      </c>
    </row>
    <row r="3299" spans="1:13">
      <c r="A3299" s="9" t="str">
        <f>Tabla18[[#This Row],[DIA]]&amp;"-"&amp;Tabla18[[#This Row],[NUM]]</f>
        <v>45968-5003</v>
      </c>
      <c r="B3299">
        <v>45968</v>
      </c>
      <c r="C3299" t="s">
        <v>175</v>
      </c>
      <c r="D3299" t="s">
        <v>173</v>
      </c>
      <c r="E3299" t="s">
        <v>174</v>
      </c>
      <c r="F3299">
        <v>5003</v>
      </c>
      <c r="G3299">
        <v>0.83333333333333337</v>
      </c>
      <c r="H3299">
        <v>0.89583333333333337</v>
      </c>
      <c r="I3299">
        <v>10</v>
      </c>
      <c r="J3299">
        <v>0</v>
      </c>
      <c r="K3299">
        <v>10</v>
      </c>
      <c r="L3299">
        <v>0</v>
      </c>
      <c r="M3299" s="1" t="e">
        <f>VLOOKUP(Tabla18[[#This Row],[COD]],Circuitos[],2,0)</f>
        <v>#N/A</v>
      </c>
    </row>
    <row r="3300" spans="1:13">
      <c r="A3300" s="9" t="str">
        <f>Tabla18[[#This Row],[DIA]]&amp;"-"&amp;Tabla18[[#This Row],[NUM]]</f>
        <v>45968-390</v>
      </c>
      <c r="B3300">
        <v>45968</v>
      </c>
      <c r="C3300" t="s">
        <v>111</v>
      </c>
      <c r="D3300" t="s">
        <v>560</v>
      </c>
      <c r="E3300" t="s">
        <v>265</v>
      </c>
      <c r="F3300">
        <v>390</v>
      </c>
      <c r="G3300">
        <v>0.38541666666666669</v>
      </c>
      <c r="H3300">
        <v>0.63194444444444442</v>
      </c>
      <c r="I3300">
        <v>27</v>
      </c>
      <c r="J3300">
        <v>0</v>
      </c>
      <c r="K3300">
        <v>27</v>
      </c>
      <c r="L3300">
        <v>0</v>
      </c>
      <c r="M3300" s="1" t="str">
        <f>VLOOKUP(Tabla18[[#This Row],[COD]],Circuitos[],2,0)</f>
        <v>Lo Mejor de Sri Lanka</v>
      </c>
    </row>
    <row r="3301" spans="1:13">
      <c r="A3301" s="9" t="str">
        <f>Tabla18[[#This Row],[DIA]]&amp;"-"&amp;Tabla18[[#This Row],[NUM]]</f>
        <v>45968-1318</v>
      </c>
      <c r="B3301">
        <v>45968</v>
      </c>
      <c r="C3301" t="s">
        <v>192</v>
      </c>
      <c r="D3301" t="s">
        <v>13</v>
      </c>
      <c r="E3301" t="s">
        <v>250</v>
      </c>
      <c r="F3301">
        <v>1318</v>
      </c>
      <c r="G3301">
        <v>0.50694444444444442</v>
      </c>
      <c r="H3301">
        <v>0.625</v>
      </c>
      <c r="I3301">
        <v>50</v>
      </c>
      <c r="J3301">
        <v>0</v>
      </c>
      <c r="K3301">
        <v>50</v>
      </c>
      <c r="L3301">
        <v>0</v>
      </c>
      <c r="M3301" s="1" t="e">
        <f>VLOOKUP(Tabla18[[#This Row],[COD]],Circuitos[],2,0)</f>
        <v>#N/A</v>
      </c>
    </row>
    <row r="3302" spans="1:13">
      <c r="A3302" s="9" t="str">
        <f>Tabla18[[#This Row],[DIA]]&amp;"-"&amp;Tabla18[[#This Row],[NUM]]</f>
        <v>45968-765</v>
      </c>
      <c r="B3302">
        <v>45968</v>
      </c>
      <c r="C3302" t="s">
        <v>13</v>
      </c>
      <c r="D3302" t="s">
        <v>192</v>
      </c>
      <c r="E3302" t="s">
        <v>250</v>
      </c>
      <c r="F3302">
        <v>765</v>
      </c>
      <c r="G3302">
        <v>0.67708333333333337</v>
      </c>
      <c r="H3302">
        <v>0.79513888888888884</v>
      </c>
      <c r="I3302">
        <v>40</v>
      </c>
      <c r="J3302">
        <v>0</v>
      </c>
      <c r="K3302">
        <v>40</v>
      </c>
      <c r="L3302">
        <v>0</v>
      </c>
      <c r="M3302" s="1" t="e">
        <f>VLOOKUP(Tabla18[[#This Row],[COD]],Circuitos[],2,0)</f>
        <v>#N/A</v>
      </c>
    </row>
    <row r="3303" spans="1:13">
      <c r="A3303" s="9" t="str">
        <f>Tabla18[[#This Row],[DIA]]&amp;"-"&amp;Tabla18[[#This Row],[NUM]]</f>
        <v>45968-1342</v>
      </c>
      <c r="B3303">
        <v>45968</v>
      </c>
      <c r="C3303" t="s">
        <v>553</v>
      </c>
      <c r="D3303" t="s">
        <v>139</v>
      </c>
      <c r="E3303" t="s">
        <v>400</v>
      </c>
      <c r="F3303">
        <v>1342</v>
      </c>
      <c r="G3303">
        <v>0.99930555555555556</v>
      </c>
      <c r="H3303">
        <v>0.27430555555555558</v>
      </c>
      <c r="I3303">
        <v>19</v>
      </c>
      <c r="J3303">
        <v>4</v>
      </c>
      <c r="K3303">
        <v>15</v>
      </c>
      <c r="L3303">
        <v>21.05263157894737</v>
      </c>
      <c r="M3303" s="1" t="e">
        <f>VLOOKUP(Tabla18[[#This Row],[COD]],Circuitos[],2,0)</f>
        <v>#N/A</v>
      </c>
    </row>
    <row r="3304" spans="1:13">
      <c r="A3304" s="9" t="str">
        <f>Tabla18[[#This Row],[DIA]]&amp;"-"&amp;Tabla18[[#This Row],[NUM]]</f>
        <v>45969-103</v>
      </c>
      <c r="B3304">
        <v>45969</v>
      </c>
      <c r="C3304" t="s">
        <v>111</v>
      </c>
      <c r="D3304" t="s">
        <v>13</v>
      </c>
      <c r="E3304" t="s">
        <v>265</v>
      </c>
      <c r="F3304">
        <v>103</v>
      </c>
      <c r="G3304">
        <v>0.59375</v>
      </c>
      <c r="H3304">
        <v>0.80902777777777779</v>
      </c>
      <c r="I3304">
        <v>27</v>
      </c>
      <c r="J3304">
        <v>0</v>
      </c>
      <c r="K3304">
        <v>27</v>
      </c>
      <c r="L3304">
        <v>0</v>
      </c>
      <c r="M3304" s="1" t="e">
        <f>VLOOKUP(Tabla18[[#This Row],[COD]],Circuitos[],2,0)</f>
        <v>#N/A</v>
      </c>
    </row>
    <row r="3305" spans="1:13">
      <c r="A3305" s="9" t="str">
        <f>Tabla18[[#This Row],[DIA]]&amp;"-"&amp;Tabla18[[#This Row],[NUM]]</f>
        <v>45969-6001</v>
      </c>
      <c r="B3305">
        <v>45969</v>
      </c>
      <c r="C3305" t="s">
        <v>173</v>
      </c>
      <c r="D3305" t="s">
        <v>13</v>
      </c>
      <c r="E3305" t="s">
        <v>174</v>
      </c>
      <c r="F3305">
        <v>6001</v>
      </c>
      <c r="G3305">
        <v>0.37847222222222221</v>
      </c>
      <c r="H3305">
        <v>0.55902777777777779</v>
      </c>
      <c r="I3305">
        <v>20</v>
      </c>
      <c r="J3305">
        <v>0</v>
      </c>
      <c r="K3305">
        <v>20</v>
      </c>
      <c r="L3305">
        <v>0</v>
      </c>
      <c r="M3305" s="1" t="e">
        <f>VLOOKUP(Tabla18[[#This Row],[COD]],Circuitos[],2,0)</f>
        <v>#N/A</v>
      </c>
    </row>
    <row r="3306" spans="1:13">
      <c r="A3306" s="9" t="str">
        <f>Tabla18[[#This Row],[DIA]]&amp;"-"&amp;Tabla18[[#This Row],[NUM]]</f>
        <v>45969-213</v>
      </c>
      <c r="B3306">
        <v>45969</v>
      </c>
      <c r="C3306" t="s">
        <v>332</v>
      </c>
      <c r="D3306" t="s">
        <v>111</v>
      </c>
      <c r="E3306" t="s">
        <v>265</v>
      </c>
      <c r="F3306">
        <v>213</v>
      </c>
      <c r="G3306">
        <v>0.4201388888888889</v>
      </c>
      <c r="H3306">
        <v>0.53125</v>
      </c>
      <c r="I3306">
        <v>27</v>
      </c>
      <c r="J3306">
        <v>0</v>
      </c>
      <c r="K3306">
        <v>27</v>
      </c>
      <c r="L3306">
        <v>0</v>
      </c>
      <c r="M3306" s="1" t="e">
        <f>VLOOKUP(Tabla18[[#This Row],[COD]],Circuitos[],2,0)</f>
        <v>#N/A</v>
      </c>
    </row>
    <row r="3307" spans="1:13">
      <c r="A3307" s="9" t="str">
        <f>Tabla18[[#This Row],[DIA]]&amp;"-"&amp;Tabla18[[#This Row],[NUM]]</f>
        <v>45969-149</v>
      </c>
      <c r="B3307">
        <v>45969</v>
      </c>
      <c r="C3307" t="s">
        <v>139</v>
      </c>
      <c r="D3307" t="s">
        <v>13</v>
      </c>
      <c r="E3307" t="s">
        <v>400</v>
      </c>
      <c r="F3307">
        <v>149</v>
      </c>
      <c r="G3307">
        <v>0.34027777777777779</v>
      </c>
      <c r="H3307">
        <v>0.57638888888888884</v>
      </c>
      <c r="I3307">
        <v>19</v>
      </c>
      <c r="J3307">
        <v>4</v>
      </c>
      <c r="K3307">
        <v>15</v>
      </c>
      <c r="L3307">
        <v>21.05263157894737</v>
      </c>
      <c r="M3307" s="1" t="e">
        <f>VLOOKUP(Tabla18[[#This Row],[COD]],Circuitos[],2,0)</f>
        <v>#N/A</v>
      </c>
    </row>
    <row r="3308" spans="1:13">
      <c r="A3308" s="9" t="str">
        <f>Tabla18[[#This Row],[DIA]]&amp;"-"&amp;Tabla18[[#This Row],[NUM]]</f>
        <v>45969-6002</v>
      </c>
      <c r="B3308">
        <v>45969</v>
      </c>
      <c r="C3308" t="s">
        <v>13</v>
      </c>
      <c r="D3308" t="s">
        <v>183</v>
      </c>
      <c r="E3308" t="s">
        <v>174</v>
      </c>
      <c r="F3308">
        <v>6002</v>
      </c>
      <c r="G3308">
        <v>0.60069444444444442</v>
      </c>
      <c r="H3308">
        <v>0.85069444444444442</v>
      </c>
      <c r="I3308">
        <v>20</v>
      </c>
      <c r="J3308">
        <v>0</v>
      </c>
      <c r="K3308">
        <v>20</v>
      </c>
      <c r="L3308">
        <v>0</v>
      </c>
      <c r="M3308" s="1" t="str">
        <f>VLOOKUP(Tabla18[[#This Row],[COD]],Circuitos[],2,0)</f>
        <v>Programas de Egipto</v>
      </c>
    </row>
    <row r="3309" spans="1:13">
      <c r="A3309" s="9" t="str">
        <f>Tabla18[[#This Row],[DIA]]&amp;"-"&amp;Tabla18[[#This Row],[NUM]]</f>
        <v>45969-857</v>
      </c>
      <c r="B3309">
        <v>45969</v>
      </c>
      <c r="C3309" t="s">
        <v>13</v>
      </c>
      <c r="D3309" t="s">
        <v>530</v>
      </c>
      <c r="E3309" t="s">
        <v>531</v>
      </c>
      <c r="F3309">
        <v>857</v>
      </c>
      <c r="G3309">
        <v>0.63888888888888884</v>
      </c>
      <c r="H3309">
        <v>0.75694444444444442</v>
      </c>
      <c r="I3309">
        <v>31</v>
      </c>
      <c r="J3309">
        <v>0</v>
      </c>
      <c r="K3309">
        <v>31</v>
      </c>
      <c r="L3309">
        <v>0</v>
      </c>
      <c r="M3309" s="1" t="e">
        <f>VLOOKUP(Tabla18[[#This Row],[COD]],Circuitos[],2,0)</f>
        <v>#N/A</v>
      </c>
    </row>
    <row r="3310" spans="1:13">
      <c r="A3310" s="9" t="str">
        <f>Tabla18[[#This Row],[DIA]]&amp;"-"&amp;Tabla18[[#This Row],[NUM]]</f>
        <v>45969-858</v>
      </c>
      <c r="B3310">
        <v>45969</v>
      </c>
      <c r="C3310" t="s">
        <v>530</v>
      </c>
      <c r="D3310" t="s">
        <v>13</v>
      </c>
      <c r="E3310" t="s">
        <v>531</v>
      </c>
      <c r="F3310">
        <v>858</v>
      </c>
      <c r="G3310">
        <v>0.86805555555555558</v>
      </c>
      <c r="H3310">
        <v>0.625</v>
      </c>
      <c r="I3310">
        <v>31</v>
      </c>
      <c r="J3310">
        <v>0</v>
      </c>
      <c r="K3310">
        <v>31</v>
      </c>
      <c r="L3310">
        <v>0</v>
      </c>
      <c r="M3310" s="1" t="e">
        <f>VLOOKUP(Tabla18[[#This Row],[COD]],Circuitos[],2,0)</f>
        <v>#N/A</v>
      </c>
    </row>
    <row r="3311" spans="1:13">
      <c r="A3311" s="9" t="str">
        <f>Tabla18[[#This Row],[DIA]]&amp;"-"&amp;Tabla18[[#This Row],[NUM]]</f>
        <v>45970-1304</v>
      </c>
      <c r="B3311">
        <v>45970</v>
      </c>
      <c r="C3311" t="s">
        <v>33</v>
      </c>
      <c r="D3311" t="s">
        <v>147</v>
      </c>
      <c r="E3311" t="s">
        <v>181</v>
      </c>
      <c r="F3311">
        <v>1304</v>
      </c>
      <c r="G3311">
        <v>0.50347222222222221</v>
      </c>
      <c r="H3311">
        <v>0.77083333333333337</v>
      </c>
      <c r="I3311">
        <v>6</v>
      </c>
      <c r="J3311">
        <v>0</v>
      </c>
      <c r="K3311">
        <v>6</v>
      </c>
      <c r="L3311">
        <v>0</v>
      </c>
      <c r="M3311" s="1" t="e">
        <f>VLOOKUP(Tabla18[[#This Row],[COD]],Circuitos[],2,0)</f>
        <v>#N/A</v>
      </c>
    </row>
    <row r="3312" spans="1:13">
      <c r="A3312" s="9" t="str">
        <f>Tabla18[[#This Row],[DIA]]&amp;"-"&amp;Tabla18[[#This Row],[NUM]]</f>
        <v>45970-107</v>
      </c>
      <c r="B3312">
        <v>45970</v>
      </c>
      <c r="C3312" t="s">
        <v>354</v>
      </c>
      <c r="D3312" t="s">
        <v>36</v>
      </c>
      <c r="E3312" t="s">
        <v>355</v>
      </c>
      <c r="F3312">
        <v>107</v>
      </c>
      <c r="G3312">
        <v>0.44791666666666669</v>
      </c>
      <c r="H3312">
        <v>0.61458333333333337</v>
      </c>
      <c r="I3312">
        <v>12</v>
      </c>
      <c r="J3312">
        <v>0</v>
      </c>
      <c r="K3312">
        <v>12</v>
      </c>
      <c r="L3312">
        <v>0</v>
      </c>
      <c r="M3312" s="1" t="e">
        <f>VLOOKUP(Tabla18[[#This Row],[COD]],Circuitos[],2,0)</f>
        <v>#N/A</v>
      </c>
    </row>
    <row r="3313" spans="1:13">
      <c r="A3313" s="9" t="str">
        <f>Tabla18[[#This Row],[DIA]]&amp;"-"&amp;Tabla18[[#This Row],[NUM]]</f>
        <v>45970-109</v>
      </c>
      <c r="B3313">
        <v>45970</v>
      </c>
      <c r="C3313" t="s">
        <v>354</v>
      </c>
      <c r="D3313" t="s">
        <v>13</v>
      </c>
      <c r="E3313" t="s">
        <v>355</v>
      </c>
      <c r="F3313">
        <v>109</v>
      </c>
      <c r="G3313">
        <v>0.3923611111111111</v>
      </c>
      <c r="H3313">
        <v>0.59375</v>
      </c>
      <c r="I3313">
        <v>30</v>
      </c>
      <c r="J3313">
        <v>4</v>
      </c>
      <c r="K3313">
        <v>26</v>
      </c>
      <c r="L3313">
        <v>13.333333333333334</v>
      </c>
      <c r="M3313" s="1" t="e">
        <f>VLOOKUP(Tabla18[[#This Row],[COD]],Circuitos[],2,0)</f>
        <v>#N/A</v>
      </c>
    </row>
    <row r="3314" spans="1:13">
      <c r="A3314" s="9" t="str">
        <f>Tabla18[[#This Row],[DIA]]&amp;"-"&amp;Tabla18[[#This Row],[NUM]]</f>
        <v>45970-710</v>
      </c>
      <c r="B3314">
        <v>45970</v>
      </c>
      <c r="C3314" t="s">
        <v>484</v>
      </c>
      <c r="D3314" t="s">
        <v>36</v>
      </c>
      <c r="E3314" t="s">
        <v>548</v>
      </c>
      <c r="F3314">
        <v>710</v>
      </c>
      <c r="G3314">
        <v>0.3611111111111111</v>
      </c>
      <c r="H3314">
        <v>0.4548611111111111</v>
      </c>
      <c r="I3314">
        <v>12</v>
      </c>
      <c r="J3314">
        <v>0</v>
      </c>
      <c r="K3314">
        <v>12</v>
      </c>
      <c r="L3314">
        <v>0</v>
      </c>
      <c r="M3314" s="1" t="e">
        <f>VLOOKUP(Tabla18[[#This Row],[COD]],Circuitos[],2,0)</f>
        <v>#N/A</v>
      </c>
    </row>
    <row r="3315" spans="1:13">
      <c r="A3315" s="9" t="str">
        <f>Tabla18[[#This Row],[DIA]]&amp;"-"&amp;Tabla18[[#This Row],[NUM]]</f>
        <v>45970-702</v>
      </c>
      <c r="B3315">
        <v>45970</v>
      </c>
      <c r="C3315" t="s">
        <v>484</v>
      </c>
      <c r="D3315" t="s">
        <v>13</v>
      </c>
      <c r="E3315" t="s">
        <v>548</v>
      </c>
      <c r="F3315">
        <v>702</v>
      </c>
      <c r="G3315">
        <v>0.60763888888888884</v>
      </c>
      <c r="H3315">
        <v>0.72569444444444442</v>
      </c>
      <c r="I3315">
        <v>20</v>
      </c>
      <c r="J3315">
        <v>2</v>
      </c>
      <c r="K3315">
        <v>18</v>
      </c>
      <c r="L3315">
        <v>10</v>
      </c>
      <c r="M3315" s="1" t="e">
        <f>VLOOKUP(Tabla18[[#This Row],[COD]],Circuitos[],2,0)</f>
        <v>#N/A</v>
      </c>
    </row>
    <row r="3316" spans="1:13">
      <c r="A3316" s="9" t="str">
        <f>Tabla18[[#This Row],[DIA]]&amp;"-"&amp;Tabla18[[#This Row],[NUM]]</f>
        <v>45970-108</v>
      </c>
      <c r="B3316">
        <v>45970</v>
      </c>
      <c r="C3316" t="s">
        <v>36</v>
      </c>
      <c r="D3316" t="s">
        <v>354</v>
      </c>
      <c r="E3316" t="s">
        <v>355</v>
      </c>
      <c r="F3316">
        <v>108</v>
      </c>
      <c r="G3316">
        <v>0.64930555555555558</v>
      </c>
      <c r="H3316">
        <v>0.875</v>
      </c>
      <c r="I3316">
        <v>12</v>
      </c>
      <c r="J3316">
        <v>0</v>
      </c>
      <c r="K3316">
        <v>12</v>
      </c>
      <c r="L3316">
        <v>0</v>
      </c>
      <c r="M3316" s="1" t="e">
        <f>VLOOKUP(Tabla18[[#This Row],[COD]],Circuitos[],2,0)</f>
        <v>#N/A</v>
      </c>
    </row>
    <row r="3317" spans="1:13">
      <c r="A3317" s="9" t="str">
        <f>Tabla18[[#This Row],[DIA]]&amp;"-"&amp;Tabla18[[#This Row],[NUM]]</f>
        <v>45970-1854</v>
      </c>
      <c r="B3317">
        <v>45970</v>
      </c>
      <c r="C3317" t="s">
        <v>36</v>
      </c>
      <c r="D3317" t="s">
        <v>147</v>
      </c>
      <c r="E3317" t="s">
        <v>181</v>
      </c>
      <c r="F3317">
        <v>1854</v>
      </c>
      <c r="G3317">
        <v>0.47569444444444442</v>
      </c>
      <c r="H3317">
        <v>0.71180555555555558</v>
      </c>
      <c r="I3317">
        <v>10</v>
      </c>
      <c r="J3317">
        <v>2</v>
      </c>
      <c r="K3317">
        <v>8</v>
      </c>
      <c r="L3317">
        <v>20</v>
      </c>
      <c r="M3317" s="1" t="e">
        <f>VLOOKUP(Tabla18[[#This Row],[COD]],Circuitos[],2,0)</f>
        <v>#N/A</v>
      </c>
    </row>
    <row r="3318" spans="1:13">
      <c r="A3318" s="9" t="str">
        <f>Tabla18[[#This Row],[DIA]]&amp;"-"&amp;Tabla18[[#This Row],[NUM]]</f>
        <v>45970-1318</v>
      </c>
      <c r="B3318">
        <v>45970</v>
      </c>
      <c r="C3318" t="s">
        <v>37</v>
      </c>
      <c r="D3318" t="s">
        <v>147</v>
      </c>
      <c r="E3318" t="s">
        <v>181</v>
      </c>
      <c r="F3318">
        <v>1318</v>
      </c>
      <c r="G3318">
        <v>0.72222222222222221</v>
      </c>
      <c r="H3318">
        <v>0.97222222222222221</v>
      </c>
      <c r="I3318">
        <v>10</v>
      </c>
      <c r="J3318">
        <v>2</v>
      </c>
      <c r="K3318">
        <v>8</v>
      </c>
      <c r="L3318">
        <v>20</v>
      </c>
      <c r="M3318" s="1" t="e">
        <f>VLOOKUP(Tabla18[[#This Row],[COD]],Circuitos[],2,0)</f>
        <v>#N/A</v>
      </c>
    </row>
    <row r="3319" spans="1:13">
      <c r="A3319" s="9" t="str">
        <f>Tabla18[[#This Row],[DIA]]&amp;"-"&amp;Tabla18[[#This Row],[NUM]]</f>
        <v>45970-1305</v>
      </c>
      <c r="B3319">
        <v>45970</v>
      </c>
      <c r="C3319" t="s">
        <v>147</v>
      </c>
      <c r="D3319" t="s">
        <v>33</v>
      </c>
      <c r="E3319" t="s">
        <v>181</v>
      </c>
      <c r="F3319">
        <v>1305</v>
      </c>
      <c r="G3319">
        <v>0.55208333333333337</v>
      </c>
      <c r="H3319">
        <v>0.70833333333333337</v>
      </c>
      <c r="I3319">
        <v>6</v>
      </c>
      <c r="J3319">
        <v>0</v>
      </c>
      <c r="K3319">
        <v>6</v>
      </c>
      <c r="L3319">
        <v>0</v>
      </c>
      <c r="M3319" s="1" t="e">
        <f>VLOOKUP(Tabla18[[#This Row],[COD]],Circuitos[],2,0)</f>
        <v>#N/A</v>
      </c>
    </row>
    <row r="3320" spans="1:13">
      <c r="A3320" s="9" t="str">
        <f>Tabla18[[#This Row],[DIA]]&amp;"-"&amp;Tabla18[[#This Row],[NUM]]</f>
        <v>45970-2018</v>
      </c>
      <c r="B3320">
        <v>45970</v>
      </c>
      <c r="C3320" t="s">
        <v>147</v>
      </c>
      <c r="D3320" t="s">
        <v>180</v>
      </c>
      <c r="E3320" t="s">
        <v>181</v>
      </c>
      <c r="F3320">
        <v>2018</v>
      </c>
      <c r="G3320">
        <v>0.78819444444444442</v>
      </c>
      <c r="H3320">
        <v>0.84722222222222221</v>
      </c>
      <c r="I3320">
        <v>10</v>
      </c>
      <c r="J3320">
        <v>2</v>
      </c>
      <c r="K3320">
        <v>8</v>
      </c>
      <c r="L3320">
        <v>20</v>
      </c>
      <c r="M3320" s="1" t="e">
        <f>VLOOKUP(Tabla18[[#This Row],[COD]],Circuitos[],2,0)</f>
        <v>#N/A</v>
      </c>
    </row>
    <row r="3321" spans="1:13">
      <c r="A3321" s="9" t="str">
        <f>Tabla18[[#This Row],[DIA]]&amp;"-"&amp;Tabla18[[#This Row],[NUM]]</f>
        <v>45970-2020</v>
      </c>
      <c r="B3321">
        <v>45970</v>
      </c>
      <c r="C3321" t="s">
        <v>147</v>
      </c>
      <c r="D3321" t="s">
        <v>180</v>
      </c>
      <c r="E3321" t="s">
        <v>181</v>
      </c>
      <c r="F3321">
        <v>2020</v>
      </c>
      <c r="G3321">
        <v>0.86458333333333337</v>
      </c>
      <c r="H3321">
        <v>0.92361111111111116</v>
      </c>
      <c r="I3321">
        <v>28</v>
      </c>
      <c r="J3321">
        <v>0</v>
      </c>
      <c r="K3321">
        <v>28</v>
      </c>
      <c r="L3321">
        <v>0</v>
      </c>
      <c r="M3321" s="1" t="e">
        <f>VLOOKUP(Tabla18[[#This Row],[COD]],Circuitos[],2,0)</f>
        <v>#N/A</v>
      </c>
    </row>
    <row r="3322" spans="1:13">
      <c r="A3322" s="9" t="str">
        <f>Tabla18[[#This Row],[DIA]]&amp;"-"&amp;Tabla18[[#This Row],[NUM]]</f>
        <v>45970-1855</v>
      </c>
      <c r="B3322">
        <v>45970</v>
      </c>
      <c r="C3322" t="s">
        <v>147</v>
      </c>
      <c r="D3322" t="s">
        <v>36</v>
      </c>
      <c r="E3322" t="s">
        <v>181</v>
      </c>
      <c r="F3322">
        <v>1855</v>
      </c>
      <c r="G3322">
        <v>0.59722222222222221</v>
      </c>
      <c r="H3322">
        <v>0.71180555555555558</v>
      </c>
      <c r="I3322">
        <v>10</v>
      </c>
      <c r="J3322">
        <v>0</v>
      </c>
      <c r="K3322">
        <v>10</v>
      </c>
      <c r="L3322">
        <v>0</v>
      </c>
      <c r="M3322" s="1" t="e">
        <f>VLOOKUP(Tabla18[[#This Row],[COD]],Circuitos[],2,0)</f>
        <v>#N/A</v>
      </c>
    </row>
    <row r="3323" spans="1:13">
      <c r="A3323" s="9" t="str">
        <f>Tabla18[[#This Row],[DIA]]&amp;"-"&amp;Tabla18[[#This Row],[NUM]]</f>
        <v>45970-1317</v>
      </c>
      <c r="B3323">
        <v>45970</v>
      </c>
      <c r="C3323" t="s">
        <v>147</v>
      </c>
      <c r="D3323" t="s">
        <v>37</v>
      </c>
      <c r="E3323" t="s">
        <v>181</v>
      </c>
      <c r="F3323">
        <v>1317</v>
      </c>
      <c r="G3323">
        <v>0.58680555555555558</v>
      </c>
      <c r="H3323">
        <v>0.72569444444444442</v>
      </c>
      <c r="I3323">
        <v>10</v>
      </c>
      <c r="J3323">
        <v>0</v>
      </c>
      <c r="K3323">
        <v>10</v>
      </c>
      <c r="L3323">
        <v>0</v>
      </c>
      <c r="M3323" s="1" t="e">
        <f>VLOOKUP(Tabla18[[#This Row],[COD]],Circuitos[],2,0)</f>
        <v>#N/A</v>
      </c>
    </row>
    <row r="3324" spans="1:13">
      <c r="A3324" s="9" t="str">
        <f>Tabla18[[#This Row],[DIA]]&amp;"-"&amp;Tabla18[[#This Row],[NUM]]</f>
        <v>45970-1859</v>
      </c>
      <c r="B3324">
        <v>45970</v>
      </c>
      <c r="C3324" t="s">
        <v>147</v>
      </c>
      <c r="D3324" t="s">
        <v>13</v>
      </c>
      <c r="E3324" t="s">
        <v>181</v>
      </c>
      <c r="F3324">
        <v>1859</v>
      </c>
      <c r="G3324">
        <v>0.55208333333333337</v>
      </c>
      <c r="H3324">
        <v>0.70138888888888884</v>
      </c>
      <c r="I3324">
        <v>16</v>
      </c>
      <c r="J3324">
        <v>5</v>
      </c>
      <c r="K3324">
        <v>11</v>
      </c>
      <c r="L3324">
        <v>31.25</v>
      </c>
      <c r="M3324" s="1" t="e">
        <f>VLOOKUP(Tabla18[[#This Row],[COD]],Circuitos[],2,0)</f>
        <v>#N/A</v>
      </c>
    </row>
    <row r="3325" spans="1:13">
      <c r="A3325" s="9" t="str">
        <f>Tabla18[[#This Row],[DIA]]&amp;"-"&amp;Tabla18[[#This Row],[NUM]]</f>
        <v>45970-1313</v>
      </c>
      <c r="B3325">
        <v>45970</v>
      </c>
      <c r="C3325" t="s">
        <v>147</v>
      </c>
      <c r="D3325" t="s">
        <v>22</v>
      </c>
      <c r="E3325" t="s">
        <v>181</v>
      </c>
      <c r="F3325">
        <v>1313</v>
      </c>
      <c r="G3325">
        <v>0.59375</v>
      </c>
      <c r="H3325">
        <v>0.72569444444444442</v>
      </c>
      <c r="I3325">
        <v>6</v>
      </c>
      <c r="J3325">
        <v>0</v>
      </c>
      <c r="K3325">
        <v>6</v>
      </c>
      <c r="L3325">
        <v>0</v>
      </c>
      <c r="M3325" s="1" t="e">
        <f>VLOOKUP(Tabla18[[#This Row],[COD]],Circuitos[],2,0)</f>
        <v>#N/A</v>
      </c>
    </row>
    <row r="3326" spans="1:13">
      <c r="A3326" s="9" t="str">
        <f>Tabla18[[#This Row],[DIA]]&amp;"-"&amp;Tabla18[[#This Row],[NUM]]</f>
        <v>45970-901</v>
      </c>
      <c r="B3326">
        <v>45970</v>
      </c>
      <c r="C3326" t="s">
        <v>563</v>
      </c>
      <c r="D3326" t="s">
        <v>484</v>
      </c>
      <c r="E3326" t="s">
        <v>548</v>
      </c>
      <c r="F3326">
        <v>901</v>
      </c>
      <c r="G3326">
        <v>0.21527777777777779</v>
      </c>
      <c r="H3326">
        <v>0.28819444444444442</v>
      </c>
      <c r="I3326">
        <v>12</v>
      </c>
      <c r="J3326">
        <v>0</v>
      </c>
      <c r="K3326">
        <v>12</v>
      </c>
      <c r="L3326">
        <v>0</v>
      </c>
      <c r="M3326" s="1" t="e">
        <f>VLOOKUP(Tabla18[[#This Row],[COD]],Circuitos[],2,0)</f>
        <v>#N/A</v>
      </c>
    </row>
    <row r="3327" spans="1:13">
      <c r="A3327" s="9" t="str">
        <f>Tabla18[[#This Row],[DIA]]&amp;"-"&amp;Tabla18[[#This Row],[NUM]]</f>
        <v>45970-903</v>
      </c>
      <c r="B3327">
        <v>45970</v>
      </c>
      <c r="C3327" t="s">
        <v>563</v>
      </c>
      <c r="D3327" t="s">
        <v>484</v>
      </c>
      <c r="E3327" t="s">
        <v>548</v>
      </c>
      <c r="F3327">
        <v>903</v>
      </c>
      <c r="G3327">
        <v>0.43402777777777779</v>
      </c>
      <c r="H3327">
        <v>0.50694444444444442</v>
      </c>
      <c r="I3327">
        <v>20</v>
      </c>
      <c r="J3327">
        <v>2</v>
      </c>
      <c r="K3327">
        <v>18</v>
      </c>
      <c r="L3327">
        <v>10</v>
      </c>
      <c r="M3327" s="1" t="e">
        <f>VLOOKUP(Tabla18[[#This Row],[COD]],Circuitos[],2,0)</f>
        <v>#N/A</v>
      </c>
    </row>
    <row r="3328" spans="1:13">
      <c r="A3328" s="9" t="str">
        <f>Tabla18[[#This Row],[DIA]]&amp;"-"&amp;Tabla18[[#This Row],[NUM]]</f>
        <v>45970-7032</v>
      </c>
      <c r="B3328">
        <v>45970</v>
      </c>
      <c r="C3328" t="s">
        <v>183</v>
      </c>
      <c r="D3328" t="s">
        <v>24</v>
      </c>
      <c r="E3328" t="s">
        <v>174</v>
      </c>
      <c r="F3328">
        <v>7032</v>
      </c>
      <c r="G3328">
        <v>0.3125</v>
      </c>
      <c r="H3328">
        <v>0.49305555555555558</v>
      </c>
      <c r="I3328">
        <v>37</v>
      </c>
      <c r="J3328">
        <v>37</v>
      </c>
      <c r="K3328">
        <v>0</v>
      </c>
      <c r="L3328">
        <v>100</v>
      </c>
      <c r="M3328" s="1" t="e">
        <f>VLOOKUP(Tabla18[[#This Row],[COD]],Circuitos[],2,0)</f>
        <v>#N/A</v>
      </c>
    </row>
    <row r="3329" spans="1:13">
      <c r="A3329" s="9" t="str">
        <f>Tabla18[[#This Row],[DIA]]&amp;"-"&amp;Tabla18[[#This Row],[NUM]]</f>
        <v>45970-110</v>
      </c>
      <c r="B3329">
        <v>45970</v>
      </c>
      <c r="C3329" t="s">
        <v>13</v>
      </c>
      <c r="D3329" t="s">
        <v>354</v>
      </c>
      <c r="E3329" t="s">
        <v>355</v>
      </c>
      <c r="F3329">
        <v>110</v>
      </c>
      <c r="G3329">
        <v>0.63541666666666663</v>
      </c>
      <c r="H3329">
        <v>0.88541666666666663</v>
      </c>
      <c r="I3329">
        <v>30</v>
      </c>
      <c r="J3329">
        <v>0</v>
      </c>
      <c r="K3329">
        <v>30</v>
      </c>
      <c r="L3329">
        <v>0</v>
      </c>
      <c r="M3329" s="1" t="e">
        <f>VLOOKUP(Tabla18[[#This Row],[COD]],Circuitos[],2,0)</f>
        <v>#N/A</v>
      </c>
    </row>
    <row r="3330" spans="1:13">
      <c r="A3330" s="9" t="str">
        <f>Tabla18[[#This Row],[DIA]]&amp;"-"&amp;Tabla18[[#This Row],[NUM]]</f>
        <v>45970-1858</v>
      </c>
      <c r="B3330">
        <v>45970</v>
      </c>
      <c r="C3330" t="s">
        <v>13</v>
      </c>
      <c r="D3330" t="s">
        <v>147</v>
      </c>
      <c r="E3330" t="s">
        <v>181</v>
      </c>
      <c r="F3330">
        <v>1858</v>
      </c>
      <c r="G3330">
        <v>0.5</v>
      </c>
      <c r="H3330">
        <v>0.76041666666666663</v>
      </c>
      <c r="I3330">
        <v>16</v>
      </c>
      <c r="J3330">
        <v>0</v>
      </c>
      <c r="K3330">
        <v>16</v>
      </c>
      <c r="L3330">
        <v>0</v>
      </c>
      <c r="M3330" s="1" t="e">
        <f>VLOOKUP(Tabla18[[#This Row],[COD]],Circuitos[],2,0)</f>
        <v>#N/A</v>
      </c>
    </row>
    <row r="3331" spans="1:13">
      <c r="A3331" s="9" t="str">
        <f>Tabla18[[#This Row],[DIA]]&amp;"-"&amp;Tabla18[[#This Row],[NUM]]</f>
        <v>45970-1302</v>
      </c>
      <c r="B3331">
        <v>45970</v>
      </c>
      <c r="C3331" t="s">
        <v>22</v>
      </c>
      <c r="D3331" t="s">
        <v>147</v>
      </c>
      <c r="E3331" t="s">
        <v>181</v>
      </c>
      <c r="F3331">
        <v>1302</v>
      </c>
      <c r="G3331">
        <v>0.50694444444444442</v>
      </c>
      <c r="H3331">
        <v>0.75347222222222221</v>
      </c>
      <c r="I3331">
        <v>6</v>
      </c>
      <c r="J3331">
        <v>0</v>
      </c>
      <c r="K3331">
        <v>6</v>
      </c>
      <c r="L3331">
        <v>0</v>
      </c>
      <c r="M3331" s="1" t="e">
        <f>VLOOKUP(Tabla18[[#This Row],[COD]],Circuitos[],2,0)</f>
        <v>#N/A</v>
      </c>
    </row>
    <row r="3332" spans="1:13">
      <c r="A3332" s="9" t="str">
        <f>Tabla18[[#This Row],[DIA]]&amp;"-"&amp;Tabla18[[#This Row],[NUM]]</f>
        <v>45971-1336</v>
      </c>
      <c r="B3332">
        <v>45971</v>
      </c>
      <c r="C3332" t="s">
        <v>36</v>
      </c>
      <c r="D3332" t="s">
        <v>183</v>
      </c>
      <c r="E3332" t="s">
        <v>174</v>
      </c>
      <c r="F3332">
        <v>1336</v>
      </c>
      <c r="G3332">
        <v>0.58680555555555558</v>
      </c>
      <c r="H3332">
        <v>0.82291666666666663</v>
      </c>
      <c r="I3332">
        <v>10</v>
      </c>
      <c r="J3332">
        <v>0</v>
      </c>
      <c r="K3332">
        <v>10</v>
      </c>
      <c r="L3332">
        <v>0</v>
      </c>
      <c r="M3332" s="1" t="str">
        <f>VLOOKUP(Tabla18[[#This Row],[COD]],Circuitos[],2,0)</f>
        <v>Programas de Egipto</v>
      </c>
    </row>
    <row r="3333" spans="1:13">
      <c r="A3333" s="9" t="str">
        <f>Tabla18[[#This Row],[DIA]]&amp;"-"&amp;Tabla18[[#This Row],[NUM]]</f>
        <v>45971-1335</v>
      </c>
      <c r="B3333">
        <v>45971</v>
      </c>
      <c r="C3333" t="s">
        <v>173</v>
      </c>
      <c r="D3333" t="s">
        <v>36</v>
      </c>
      <c r="E3333" t="s">
        <v>174</v>
      </c>
      <c r="F3333">
        <v>1335</v>
      </c>
      <c r="G3333">
        <v>0.40277777777777779</v>
      </c>
      <c r="H3333">
        <v>0.54513888888888884</v>
      </c>
      <c r="I3333">
        <v>10</v>
      </c>
      <c r="J3333">
        <v>0</v>
      </c>
      <c r="K3333">
        <v>10</v>
      </c>
      <c r="L3333">
        <v>0</v>
      </c>
      <c r="M3333" s="1" t="e">
        <f>VLOOKUP(Tabla18[[#This Row],[COD]],Circuitos[],2,0)</f>
        <v>#N/A</v>
      </c>
    </row>
    <row r="3334" spans="1:13">
      <c r="A3334" s="9" t="str">
        <f>Tabla18[[#This Row],[DIA]]&amp;"-"&amp;Tabla18[[#This Row],[NUM]]</f>
        <v>45971-2721</v>
      </c>
      <c r="B3334">
        <v>45971</v>
      </c>
      <c r="C3334" t="s">
        <v>173</v>
      </c>
      <c r="D3334" t="s">
        <v>37</v>
      </c>
      <c r="E3334" t="s">
        <v>561</v>
      </c>
      <c r="F3334">
        <v>2721</v>
      </c>
      <c r="G3334">
        <v>0.45833333333333331</v>
      </c>
      <c r="H3334">
        <v>0.62847222222222221</v>
      </c>
      <c r="I3334">
        <v>10</v>
      </c>
      <c r="J3334">
        <v>0</v>
      </c>
      <c r="K3334">
        <v>10</v>
      </c>
      <c r="L3334">
        <v>0</v>
      </c>
      <c r="M3334" s="1" t="e">
        <f>VLOOKUP(Tabla18[[#This Row],[COD]],Circuitos[],2,0)</f>
        <v>#N/A</v>
      </c>
    </row>
    <row r="3335" spans="1:13">
      <c r="A3335" s="9" t="str">
        <f>Tabla18[[#This Row],[DIA]]&amp;"-"&amp;Tabla18[[#This Row],[NUM]]</f>
        <v>45971-1014</v>
      </c>
      <c r="B3335">
        <v>45971</v>
      </c>
      <c r="C3335" t="s">
        <v>173</v>
      </c>
      <c r="D3335" t="s">
        <v>52</v>
      </c>
      <c r="E3335" t="s">
        <v>174</v>
      </c>
      <c r="F3335">
        <v>1014</v>
      </c>
      <c r="G3335">
        <v>0.35416666666666669</v>
      </c>
      <c r="H3335">
        <v>0.53125</v>
      </c>
      <c r="I3335">
        <v>88</v>
      </c>
      <c r="J3335">
        <v>73</v>
      </c>
      <c r="K3335">
        <v>15</v>
      </c>
      <c r="L3335">
        <v>82.954545454545453</v>
      </c>
      <c r="M3335" s="1" t="e">
        <f>VLOOKUP(Tabla18[[#This Row],[COD]],Circuitos[],2,0)</f>
        <v>#N/A</v>
      </c>
    </row>
    <row r="3336" spans="1:13">
      <c r="A3336" s="9" t="str">
        <f>Tabla18[[#This Row],[DIA]]&amp;"-"&amp;Tabla18[[#This Row],[NUM]]</f>
        <v>45971-1002</v>
      </c>
      <c r="B3336">
        <v>45971</v>
      </c>
      <c r="C3336" t="s">
        <v>173</v>
      </c>
      <c r="D3336" t="s">
        <v>13</v>
      </c>
      <c r="E3336" t="s">
        <v>174</v>
      </c>
      <c r="F3336">
        <v>1002</v>
      </c>
      <c r="G3336">
        <v>0.3125</v>
      </c>
      <c r="H3336">
        <v>0.4861111111111111</v>
      </c>
      <c r="I3336">
        <v>20</v>
      </c>
      <c r="J3336">
        <v>0</v>
      </c>
      <c r="K3336">
        <v>20</v>
      </c>
      <c r="L3336">
        <v>0</v>
      </c>
      <c r="M3336" s="1" t="str">
        <f>VLOOKUP(Tabla18[[#This Row],[COD]],Circuitos[],2,0)</f>
        <v>Programas de Egipto</v>
      </c>
    </row>
    <row r="3337" spans="1:13">
      <c r="A3337" s="9" t="str">
        <f>Tabla18[[#This Row],[DIA]]&amp;"-"&amp;Tabla18[[#This Row],[NUM]]</f>
        <v>45971-761</v>
      </c>
      <c r="B3337">
        <v>45971</v>
      </c>
      <c r="C3337" t="s">
        <v>552</v>
      </c>
      <c r="D3337" t="s">
        <v>147</v>
      </c>
      <c r="E3337" t="s">
        <v>181</v>
      </c>
      <c r="F3337">
        <v>761</v>
      </c>
      <c r="G3337">
        <v>0.1076388888888889</v>
      </c>
      <c r="H3337">
        <v>0.27083333333333331</v>
      </c>
      <c r="I3337">
        <v>27</v>
      </c>
      <c r="J3337">
        <v>0</v>
      </c>
      <c r="K3337">
        <v>27</v>
      </c>
      <c r="L3337">
        <v>0</v>
      </c>
      <c r="M3337" s="1" t="e">
        <f>VLOOKUP(Tabla18[[#This Row],[COD]],Circuitos[],2,0)</f>
        <v>#N/A</v>
      </c>
    </row>
    <row r="3338" spans="1:13">
      <c r="A3338" s="9" t="str">
        <f>Tabla18[[#This Row],[DIA]]&amp;"-"&amp;Tabla18[[#This Row],[NUM]]</f>
        <v>45971-2022</v>
      </c>
      <c r="B3338">
        <v>45971</v>
      </c>
      <c r="C3338" t="s">
        <v>147</v>
      </c>
      <c r="D3338" t="s">
        <v>180</v>
      </c>
      <c r="E3338" t="s">
        <v>181</v>
      </c>
      <c r="F3338">
        <v>2022</v>
      </c>
      <c r="G3338">
        <v>9.0277777777777776E-2</v>
      </c>
      <c r="H3338">
        <v>0.15277777777777779</v>
      </c>
      <c r="I3338">
        <v>10</v>
      </c>
      <c r="J3338">
        <v>2</v>
      </c>
      <c r="K3338">
        <v>8</v>
      </c>
      <c r="L3338">
        <v>20</v>
      </c>
      <c r="M3338" s="1" t="e">
        <f>VLOOKUP(Tabla18[[#This Row],[COD]],Circuitos[],2,0)</f>
        <v>#N/A</v>
      </c>
    </row>
    <row r="3339" spans="1:13">
      <c r="A3339" s="9" t="str">
        <f>Tabla18[[#This Row],[DIA]]&amp;"-"&amp;Tabla18[[#This Row],[NUM]]</f>
        <v>45971-1857</v>
      </c>
      <c r="B3339">
        <v>45971</v>
      </c>
      <c r="C3339" t="s">
        <v>147</v>
      </c>
      <c r="D3339" t="s">
        <v>13</v>
      </c>
      <c r="E3339" t="s">
        <v>181</v>
      </c>
      <c r="F3339">
        <v>1857</v>
      </c>
      <c r="G3339">
        <v>0.34027777777777779</v>
      </c>
      <c r="H3339">
        <v>0.4548611111111111</v>
      </c>
      <c r="I3339">
        <v>27</v>
      </c>
      <c r="J3339">
        <v>0</v>
      </c>
      <c r="K3339">
        <v>27</v>
      </c>
      <c r="L3339">
        <v>0</v>
      </c>
      <c r="M3339" s="1" t="e">
        <f>VLOOKUP(Tabla18[[#This Row],[COD]],Circuitos[],2,0)</f>
        <v>#N/A</v>
      </c>
    </row>
    <row r="3340" spans="1:13">
      <c r="A3340" s="9" t="str">
        <f>Tabla18[[#This Row],[DIA]]&amp;"-"&amp;Tabla18[[#This Row],[NUM]]</f>
        <v>45971-1359</v>
      </c>
      <c r="B3340">
        <v>45971</v>
      </c>
      <c r="C3340" t="s">
        <v>147</v>
      </c>
      <c r="D3340" t="s">
        <v>13</v>
      </c>
      <c r="E3340" t="s">
        <v>181</v>
      </c>
      <c r="F3340">
        <v>1359</v>
      </c>
      <c r="G3340">
        <v>0.78819444444444442</v>
      </c>
      <c r="H3340">
        <v>0.9375</v>
      </c>
      <c r="I3340">
        <v>15</v>
      </c>
      <c r="J3340">
        <v>0</v>
      </c>
      <c r="K3340">
        <v>15</v>
      </c>
      <c r="L3340">
        <v>0</v>
      </c>
      <c r="M3340" s="1" t="e">
        <f>VLOOKUP(Tabla18[[#This Row],[COD]],Circuitos[],2,0)</f>
        <v>#N/A</v>
      </c>
    </row>
    <row r="3341" spans="1:13">
      <c r="A3341" s="9" t="str">
        <f>Tabla18[[#This Row],[DIA]]&amp;"-"&amp;Tabla18[[#This Row],[NUM]]</f>
        <v>45971-727</v>
      </c>
      <c r="B3341">
        <v>45971</v>
      </c>
      <c r="C3341" t="s">
        <v>550</v>
      </c>
      <c r="D3341" t="s">
        <v>147</v>
      </c>
      <c r="E3341" t="s">
        <v>181</v>
      </c>
      <c r="F3341">
        <v>727</v>
      </c>
      <c r="G3341">
        <v>0.30902777777777779</v>
      </c>
      <c r="H3341">
        <v>0.53125</v>
      </c>
      <c r="I3341">
        <v>15</v>
      </c>
      <c r="J3341">
        <v>0</v>
      </c>
      <c r="K3341">
        <v>15</v>
      </c>
      <c r="L3341">
        <v>0</v>
      </c>
      <c r="M3341" s="1" t="e">
        <f>VLOOKUP(Tabla18[[#This Row],[COD]],Circuitos[],2,0)</f>
        <v>#N/A</v>
      </c>
    </row>
    <row r="3342" spans="1:13">
      <c r="A3342" s="9" t="str">
        <f>Tabla18[[#This Row],[DIA]]&amp;"-"&amp;Tabla18[[#This Row],[NUM]]</f>
        <v>45971-1358</v>
      </c>
      <c r="B3342">
        <v>45971</v>
      </c>
      <c r="C3342" t="s">
        <v>13</v>
      </c>
      <c r="D3342" t="s">
        <v>147</v>
      </c>
      <c r="E3342" t="s">
        <v>181</v>
      </c>
      <c r="F3342">
        <v>1358</v>
      </c>
      <c r="G3342">
        <v>0.61458333333333337</v>
      </c>
      <c r="H3342">
        <v>0.83333333333333337</v>
      </c>
      <c r="I3342">
        <v>27</v>
      </c>
      <c r="J3342">
        <v>0</v>
      </c>
      <c r="K3342">
        <v>27</v>
      </c>
      <c r="L3342">
        <v>0</v>
      </c>
      <c r="M3342" s="1" t="e">
        <f>VLOOKUP(Tabla18[[#This Row],[COD]],Circuitos[],2,0)</f>
        <v>#N/A</v>
      </c>
    </row>
    <row r="3343" spans="1:13">
      <c r="A3343" s="9" t="str">
        <f>Tabla18[[#This Row],[DIA]]&amp;"-"&amp;Tabla18[[#This Row],[NUM]]</f>
        <v>45971-1002</v>
      </c>
      <c r="B3343">
        <v>45971</v>
      </c>
      <c r="C3343" t="s">
        <v>13</v>
      </c>
      <c r="D3343" t="s">
        <v>183</v>
      </c>
      <c r="E3343" t="s">
        <v>174</v>
      </c>
      <c r="F3343">
        <v>1002</v>
      </c>
      <c r="G3343">
        <v>0.52777777777777779</v>
      </c>
      <c r="H3343">
        <v>0.77777777777777779</v>
      </c>
      <c r="I3343">
        <v>20</v>
      </c>
      <c r="J3343">
        <v>0</v>
      </c>
      <c r="K3343">
        <v>20</v>
      </c>
      <c r="L3343">
        <v>0</v>
      </c>
      <c r="M3343" s="1" t="str">
        <f>VLOOKUP(Tabla18[[#This Row],[COD]],Circuitos[],2,0)</f>
        <v>Programas de Egipto</v>
      </c>
    </row>
    <row r="3344" spans="1:13">
      <c r="A3344" s="9" t="str">
        <f>Tabla18[[#This Row],[DIA]]&amp;"-"&amp;Tabla18[[#This Row],[NUM]]</f>
        <v>45971-709</v>
      </c>
      <c r="B3344">
        <v>45971</v>
      </c>
      <c r="C3344" t="s">
        <v>153</v>
      </c>
      <c r="D3344" t="s">
        <v>13</v>
      </c>
      <c r="E3344" t="s">
        <v>498</v>
      </c>
      <c r="F3344">
        <v>709</v>
      </c>
      <c r="G3344">
        <v>1.3888888888888888E-2</v>
      </c>
      <c r="H3344">
        <v>0.33333333333333331</v>
      </c>
      <c r="I3344">
        <v>27</v>
      </c>
      <c r="J3344">
        <v>3</v>
      </c>
      <c r="K3344">
        <v>24</v>
      </c>
      <c r="L3344">
        <v>11.111111111111111</v>
      </c>
      <c r="M3344" s="1" t="e">
        <f>VLOOKUP(Tabla18[[#This Row],[COD]],Circuitos[],2,0)</f>
        <v>#N/A</v>
      </c>
    </row>
    <row r="3345" spans="1:13">
      <c r="A3345" s="9" t="str">
        <f>Tabla18[[#This Row],[DIA]]&amp;"-"&amp;Tabla18[[#This Row],[NUM]]</f>
        <v>45971-471</v>
      </c>
      <c r="B3345">
        <v>45971</v>
      </c>
      <c r="C3345" t="s">
        <v>294</v>
      </c>
      <c r="D3345" t="s">
        <v>13</v>
      </c>
      <c r="E3345" t="s">
        <v>295</v>
      </c>
      <c r="F3345">
        <v>471</v>
      </c>
      <c r="G3345">
        <v>0.2986111111111111</v>
      </c>
      <c r="H3345">
        <v>0.40625</v>
      </c>
      <c r="I3345">
        <v>40</v>
      </c>
      <c r="J3345">
        <v>6</v>
      </c>
      <c r="K3345">
        <v>34</v>
      </c>
      <c r="L3345">
        <v>15</v>
      </c>
      <c r="M3345" s="1" t="e">
        <f>VLOOKUP(Tabla18[[#This Row],[COD]],Circuitos[],2,0)</f>
        <v>#N/A</v>
      </c>
    </row>
    <row r="3346" spans="1:13">
      <c r="A3346" s="9" t="str">
        <f>Tabla18[[#This Row],[DIA]]&amp;"-"&amp;Tabla18[[#This Row],[NUM]]</f>
        <v>45971-1010</v>
      </c>
      <c r="B3346">
        <v>45971</v>
      </c>
      <c r="C3346" t="s">
        <v>22</v>
      </c>
      <c r="D3346" t="s">
        <v>183</v>
      </c>
      <c r="E3346" t="s">
        <v>174</v>
      </c>
      <c r="F3346">
        <v>1010</v>
      </c>
      <c r="G3346">
        <v>0.64583333333333337</v>
      </c>
      <c r="H3346">
        <v>0.875</v>
      </c>
      <c r="I3346">
        <v>88</v>
      </c>
      <c r="J3346">
        <v>48</v>
      </c>
      <c r="K3346">
        <v>40</v>
      </c>
      <c r="L3346">
        <v>54.545454545454547</v>
      </c>
      <c r="M3346" s="1" t="str">
        <f>VLOOKUP(Tabla18[[#This Row],[COD]],Circuitos[],2,0)</f>
        <v>Nefertari y Abu Simbel / Maravillas del Nilo y Abu Simbel</v>
      </c>
    </row>
    <row r="3347" spans="1:13">
      <c r="A3347" s="9" t="str">
        <f>Tabla18[[#This Row],[DIA]]&amp;"-"&amp;Tabla18[[#This Row],[NUM]]</f>
        <v>45972-762</v>
      </c>
      <c r="B3347">
        <v>45972</v>
      </c>
      <c r="C3347" t="s">
        <v>147</v>
      </c>
      <c r="D3347" t="s">
        <v>552</v>
      </c>
      <c r="E3347" t="s">
        <v>181</v>
      </c>
      <c r="F3347">
        <v>762</v>
      </c>
      <c r="G3347">
        <v>2.7777777777777776E-2</v>
      </c>
      <c r="H3347">
        <v>0.26041666666666669</v>
      </c>
      <c r="I3347">
        <v>27</v>
      </c>
      <c r="J3347">
        <v>0</v>
      </c>
      <c r="K3347">
        <v>27</v>
      </c>
      <c r="L3347">
        <v>0</v>
      </c>
      <c r="M3347" s="1" t="e">
        <f>VLOOKUP(Tabla18[[#This Row],[COD]],Circuitos[],2,0)</f>
        <v>#N/A</v>
      </c>
    </row>
    <row r="3348" spans="1:13">
      <c r="A3348" s="9" t="str">
        <f>Tabla18[[#This Row],[DIA]]&amp;"-"&amp;Tabla18[[#This Row],[NUM]]</f>
        <v>45973-2333</v>
      </c>
      <c r="B3348">
        <v>45973</v>
      </c>
      <c r="C3348" t="s">
        <v>185</v>
      </c>
      <c r="D3348" t="s">
        <v>147</v>
      </c>
      <c r="E3348" t="s">
        <v>181</v>
      </c>
      <c r="F3348">
        <v>2333</v>
      </c>
      <c r="G3348">
        <v>0.79513888888888884</v>
      </c>
      <c r="H3348">
        <v>0.85763888888888884</v>
      </c>
      <c r="I3348">
        <v>40</v>
      </c>
      <c r="J3348">
        <v>2</v>
      </c>
      <c r="K3348">
        <v>38</v>
      </c>
      <c r="L3348">
        <v>5</v>
      </c>
      <c r="M3348" s="1" t="e">
        <f>VLOOKUP(Tabla18[[#This Row],[COD]],Circuitos[],2,0)</f>
        <v>#N/A</v>
      </c>
    </row>
    <row r="3349" spans="1:13">
      <c r="A3349" s="9" t="str">
        <f>Tabla18[[#This Row],[DIA]]&amp;"-"&amp;Tabla18[[#This Row],[NUM]]</f>
        <v>45973-8055</v>
      </c>
      <c r="B3349">
        <v>45973</v>
      </c>
      <c r="C3349" t="s">
        <v>175</v>
      </c>
      <c r="D3349" t="s">
        <v>173</v>
      </c>
      <c r="E3349" t="s">
        <v>257</v>
      </c>
      <c r="F3349">
        <v>8055</v>
      </c>
      <c r="G3349">
        <v>0.5625</v>
      </c>
      <c r="H3349">
        <v>0.61458333333333337</v>
      </c>
      <c r="I3349">
        <v>20</v>
      </c>
      <c r="J3349">
        <v>0</v>
      </c>
      <c r="K3349">
        <v>20</v>
      </c>
      <c r="L3349">
        <v>0</v>
      </c>
      <c r="M3349" s="1" t="e">
        <f>VLOOKUP(Tabla18[[#This Row],[COD]],Circuitos[],2,0)</f>
        <v>#N/A</v>
      </c>
    </row>
    <row r="3350" spans="1:13">
      <c r="A3350" s="9" t="str">
        <f>Tabla18[[#This Row],[DIA]]&amp;"-"&amp;Tabla18[[#This Row],[NUM]]</f>
        <v>45973-103</v>
      </c>
      <c r="B3350">
        <v>45973</v>
      </c>
      <c r="C3350" t="s">
        <v>111</v>
      </c>
      <c r="D3350" t="s">
        <v>13</v>
      </c>
      <c r="E3350" t="s">
        <v>265</v>
      </c>
      <c r="F3350">
        <v>103</v>
      </c>
      <c r="G3350">
        <v>0.59375</v>
      </c>
      <c r="H3350">
        <v>0.80902777777777779</v>
      </c>
      <c r="I3350">
        <v>27</v>
      </c>
      <c r="J3350">
        <v>0</v>
      </c>
      <c r="K3350">
        <v>27</v>
      </c>
      <c r="L3350">
        <v>0</v>
      </c>
      <c r="M3350" s="1" t="e">
        <f>VLOOKUP(Tabla18[[#This Row],[COD]],Circuitos[],2,0)</f>
        <v>#N/A</v>
      </c>
    </row>
    <row r="3351" spans="1:13">
      <c r="A3351" s="9" t="str">
        <f>Tabla18[[#This Row],[DIA]]&amp;"-"&amp;Tabla18[[#This Row],[NUM]]</f>
        <v>45973-411</v>
      </c>
      <c r="B3351">
        <v>45973</v>
      </c>
      <c r="C3351" t="s">
        <v>520</v>
      </c>
      <c r="D3351" t="s">
        <v>111</v>
      </c>
      <c r="E3351" t="s">
        <v>265</v>
      </c>
      <c r="F3351">
        <v>411</v>
      </c>
      <c r="G3351">
        <v>0.38194444444444442</v>
      </c>
      <c r="H3351">
        <v>0.53472222222222221</v>
      </c>
      <c r="I3351">
        <v>27</v>
      </c>
      <c r="J3351">
        <v>0</v>
      </c>
      <c r="K3351">
        <v>27</v>
      </c>
      <c r="L3351">
        <v>0</v>
      </c>
      <c r="M3351" s="1" t="e">
        <f>VLOOKUP(Tabla18[[#This Row],[COD]],Circuitos[],2,0)</f>
        <v>#N/A</v>
      </c>
    </row>
    <row r="3352" spans="1:13">
      <c r="A3352" s="9" t="str">
        <f>Tabla18[[#This Row],[DIA]]&amp;"-"&amp;Tabla18[[#This Row],[NUM]]</f>
        <v>45973-710</v>
      </c>
      <c r="B3352">
        <v>45973</v>
      </c>
      <c r="C3352" t="s">
        <v>13</v>
      </c>
      <c r="D3352" t="s">
        <v>153</v>
      </c>
      <c r="E3352" t="s">
        <v>498</v>
      </c>
      <c r="F3352">
        <v>710</v>
      </c>
      <c r="G3352">
        <v>0.4375</v>
      </c>
      <c r="H3352">
        <v>0.27430555555555558</v>
      </c>
      <c r="I3352">
        <v>27</v>
      </c>
      <c r="J3352">
        <v>19</v>
      </c>
      <c r="K3352">
        <v>8</v>
      </c>
      <c r="L3352">
        <v>70.370370370370367</v>
      </c>
      <c r="M3352" s="1" t="e">
        <f>VLOOKUP(Tabla18[[#This Row],[COD]],Circuitos[],2,0)</f>
        <v>#N/A</v>
      </c>
    </row>
    <row r="3353" spans="1:13">
      <c r="A3353" s="9" t="str">
        <f>Tabla18[[#This Row],[DIA]]&amp;"-"&amp;Tabla18[[#This Row],[NUM]]</f>
        <v>45974-103</v>
      </c>
      <c r="B3353">
        <v>45974</v>
      </c>
      <c r="C3353" t="s">
        <v>111</v>
      </c>
      <c r="D3353" t="s">
        <v>13</v>
      </c>
      <c r="E3353" t="s">
        <v>265</v>
      </c>
      <c r="F3353">
        <v>103</v>
      </c>
      <c r="G3353">
        <v>0.59375</v>
      </c>
      <c r="H3353">
        <v>0.80902777777777779</v>
      </c>
      <c r="I3353">
        <v>27</v>
      </c>
      <c r="J3353">
        <v>0</v>
      </c>
      <c r="K3353">
        <v>27</v>
      </c>
      <c r="L3353">
        <v>0</v>
      </c>
      <c r="M3353" s="1" t="e">
        <f>VLOOKUP(Tabla18[[#This Row],[COD]],Circuitos[],2,0)</f>
        <v>#N/A</v>
      </c>
    </row>
    <row r="3354" spans="1:13">
      <c r="A3354" s="9" t="str">
        <f>Tabla18[[#This Row],[DIA]]&amp;"-"&amp;Tabla18[[#This Row],[NUM]]</f>
        <v>45974-393</v>
      </c>
      <c r="B3354">
        <v>45974</v>
      </c>
      <c r="C3354" t="s">
        <v>560</v>
      </c>
      <c r="D3354" t="s">
        <v>111</v>
      </c>
      <c r="E3354" t="s">
        <v>265</v>
      </c>
      <c r="F3354">
        <v>393</v>
      </c>
      <c r="G3354">
        <v>0.40277777777777779</v>
      </c>
      <c r="H3354">
        <v>0.54166666666666663</v>
      </c>
      <c r="I3354">
        <v>27</v>
      </c>
      <c r="J3354">
        <v>0</v>
      </c>
      <c r="K3354">
        <v>27</v>
      </c>
      <c r="L3354">
        <v>0</v>
      </c>
      <c r="M3354" s="1" t="e">
        <f>VLOOKUP(Tabla18[[#This Row],[COD]],Circuitos[],2,0)</f>
        <v>#N/A</v>
      </c>
    </row>
    <row r="3355" spans="1:13">
      <c r="A3355" s="9" t="str">
        <f>Tabla18[[#This Row],[DIA]]&amp;"-"&amp;Tabla18[[#This Row],[NUM]]</f>
        <v>45974-5129</v>
      </c>
      <c r="B3355">
        <v>45974</v>
      </c>
      <c r="C3355" t="s">
        <v>153</v>
      </c>
      <c r="D3355" t="s">
        <v>503</v>
      </c>
      <c r="E3355" t="s">
        <v>498</v>
      </c>
      <c r="F3355">
        <v>5129</v>
      </c>
      <c r="G3355">
        <v>0.37847222222222221</v>
      </c>
      <c r="H3355">
        <v>0.47222222222222221</v>
      </c>
      <c r="I3355">
        <v>27</v>
      </c>
      <c r="J3355">
        <v>19</v>
      </c>
      <c r="K3355">
        <v>8</v>
      </c>
      <c r="L3355">
        <v>70.370370370370367</v>
      </c>
      <c r="M3355" s="1" t="str">
        <f>VLOOKUP(Tabla18[[#This Row],[COD]],Circuitos[],2,0)</f>
        <v>Lo Mejor de China</v>
      </c>
    </row>
    <row r="3356" spans="1:13">
      <c r="A3356" s="9" t="str">
        <f>Tabla18[[#This Row],[DIA]]&amp;"-"&amp;Tabla18[[#This Row],[NUM]]</f>
        <v>45975-1012</v>
      </c>
      <c r="B3356">
        <v>45975</v>
      </c>
      <c r="C3356" t="s">
        <v>562</v>
      </c>
      <c r="D3356" t="s">
        <v>173</v>
      </c>
      <c r="E3356" t="s">
        <v>174</v>
      </c>
      <c r="F3356">
        <v>1012</v>
      </c>
      <c r="G3356">
        <v>0.46875</v>
      </c>
      <c r="H3356">
        <v>0.54166666666666663</v>
      </c>
      <c r="I3356">
        <v>88</v>
      </c>
      <c r="J3356">
        <v>28</v>
      </c>
      <c r="K3356">
        <v>60</v>
      </c>
      <c r="L3356">
        <v>31.818181818181817</v>
      </c>
      <c r="M3356" s="1" t="e">
        <f>VLOOKUP(Tabla18[[#This Row],[COD]],Circuitos[],2,0)</f>
        <v>#N/A</v>
      </c>
    </row>
    <row r="3357" spans="1:13">
      <c r="A3357" s="9" t="str">
        <f>Tabla18[[#This Row],[DIA]]&amp;"-"&amp;Tabla18[[#This Row],[NUM]]</f>
        <v>45975-1011</v>
      </c>
      <c r="B3357">
        <v>45975</v>
      </c>
      <c r="C3357" t="s">
        <v>175</v>
      </c>
      <c r="D3357" t="s">
        <v>562</v>
      </c>
      <c r="E3357" t="s">
        <v>174</v>
      </c>
      <c r="F3357">
        <v>1011</v>
      </c>
      <c r="G3357">
        <v>0.33333333333333331</v>
      </c>
      <c r="H3357">
        <v>0.36458333333333331</v>
      </c>
      <c r="I3357">
        <v>88</v>
      </c>
      <c r="J3357">
        <v>28</v>
      </c>
      <c r="K3357">
        <v>60</v>
      </c>
      <c r="L3357">
        <v>31.818181818181817</v>
      </c>
      <c r="M3357" s="1" t="e">
        <f>VLOOKUP(Tabla18[[#This Row],[COD]],Circuitos[],2,0)</f>
        <v>#N/A</v>
      </c>
    </row>
    <row r="3358" spans="1:13">
      <c r="A3358" s="9" t="str">
        <f>Tabla18[[#This Row],[DIA]]&amp;"-"&amp;Tabla18[[#This Row],[NUM]]</f>
        <v>45975-5033</v>
      </c>
      <c r="B3358">
        <v>45975</v>
      </c>
      <c r="C3358" t="s">
        <v>175</v>
      </c>
      <c r="D3358" t="s">
        <v>173</v>
      </c>
      <c r="E3358" t="s">
        <v>174</v>
      </c>
      <c r="F3358">
        <v>5033</v>
      </c>
      <c r="G3358">
        <v>0.83333333333333337</v>
      </c>
      <c r="H3358">
        <v>0.89583333333333337</v>
      </c>
      <c r="I3358">
        <v>20</v>
      </c>
      <c r="J3358">
        <v>0</v>
      </c>
      <c r="K3358">
        <v>20</v>
      </c>
      <c r="L3358">
        <v>0</v>
      </c>
      <c r="M3358" s="1" t="e">
        <f>VLOOKUP(Tabla18[[#This Row],[COD]],Circuitos[],2,0)</f>
        <v>#N/A</v>
      </c>
    </row>
    <row r="3359" spans="1:13">
      <c r="A3359" s="9" t="str">
        <f>Tabla18[[#This Row],[DIA]]&amp;"-"&amp;Tabla18[[#This Row],[NUM]]</f>
        <v>45975-5003</v>
      </c>
      <c r="B3359">
        <v>45975</v>
      </c>
      <c r="C3359" t="s">
        <v>175</v>
      </c>
      <c r="D3359" t="s">
        <v>173</v>
      </c>
      <c r="E3359" t="s">
        <v>174</v>
      </c>
      <c r="F3359">
        <v>5003</v>
      </c>
      <c r="G3359">
        <v>0.83333333333333337</v>
      </c>
      <c r="H3359">
        <v>0.89583333333333337</v>
      </c>
      <c r="I3359">
        <v>10</v>
      </c>
      <c r="J3359">
        <v>0</v>
      </c>
      <c r="K3359">
        <v>10</v>
      </c>
      <c r="L3359">
        <v>0</v>
      </c>
      <c r="M3359" s="1" t="e">
        <f>VLOOKUP(Tabla18[[#This Row],[COD]],Circuitos[],2,0)</f>
        <v>#N/A</v>
      </c>
    </row>
    <row r="3360" spans="1:13">
      <c r="A3360" s="9" t="str">
        <f>Tabla18[[#This Row],[DIA]]&amp;"-"&amp;Tabla18[[#This Row],[NUM]]</f>
        <v>45975-328</v>
      </c>
      <c r="B3360">
        <v>45975</v>
      </c>
      <c r="C3360" t="s">
        <v>111</v>
      </c>
      <c r="D3360" t="s">
        <v>264</v>
      </c>
      <c r="E3360" t="s">
        <v>265</v>
      </c>
      <c r="F3360">
        <v>328</v>
      </c>
      <c r="G3360">
        <v>0.90277777777777779</v>
      </c>
      <c r="H3360">
        <v>9.375E-2</v>
      </c>
      <c r="I3360">
        <v>27</v>
      </c>
      <c r="J3360">
        <v>0</v>
      </c>
      <c r="K3360">
        <v>27</v>
      </c>
      <c r="L3360">
        <v>0</v>
      </c>
      <c r="M3360" s="1" t="str">
        <f>VLOOKUP(Tabla18[[#This Row],[COD]],Circuitos[],2,0)</f>
        <v>Lo Mejor de la India del Norte y Benarés</v>
      </c>
    </row>
    <row r="3361" spans="1:13">
      <c r="A3361" s="9" t="str">
        <f>Tabla18[[#This Row],[DIA]]&amp;"-"&amp;Tabla18[[#This Row],[NUM]]</f>
        <v>45975-1318</v>
      </c>
      <c r="B3361">
        <v>45975</v>
      </c>
      <c r="C3361" t="s">
        <v>192</v>
      </c>
      <c r="D3361" t="s">
        <v>13</v>
      </c>
      <c r="E3361" t="s">
        <v>250</v>
      </c>
      <c r="F3361">
        <v>1318</v>
      </c>
      <c r="G3361">
        <v>0.50694444444444442</v>
      </c>
      <c r="H3361">
        <v>0.625</v>
      </c>
      <c r="I3361">
        <v>40</v>
      </c>
      <c r="J3361">
        <v>0</v>
      </c>
      <c r="K3361">
        <v>40</v>
      </c>
      <c r="L3361">
        <v>0</v>
      </c>
      <c r="M3361" s="1" t="e">
        <f>VLOOKUP(Tabla18[[#This Row],[COD]],Circuitos[],2,0)</f>
        <v>#N/A</v>
      </c>
    </row>
    <row r="3362" spans="1:13">
      <c r="A3362" s="9" t="str">
        <f>Tabla18[[#This Row],[DIA]]&amp;"-"&amp;Tabla18[[#This Row],[NUM]]</f>
        <v>45975-102</v>
      </c>
      <c r="B3362">
        <v>45975</v>
      </c>
      <c r="C3362" t="s">
        <v>13</v>
      </c>
      <c r="D3362" t="s">
        <v>111</v>
      </c>
      <c r="E3362" t="s">
        <v>265</v>
      </c>
      <c r="F3362">
        <v>102</v>
      </c>
      <c r="G3362">
        <v>0.40972222222222221</v>
      </c>
      <c r="H3362">
        <v>0.8125</v>
      </c>
      <c r="I3362">
        <v>27</v>
      </c>
      <c r="J3362">
        <v>0</v>
      </c>
      <c r="K3362">
        <v>27</v>
      </c>
      <c r="L3362">
        <v>0</v>
      </c>
      <c r="M3362" s="1" t="e">
        <f>VLOOKUP(Tabla18[[#This Row],[COD]],Circuitos[],2,0)</f>
        <v>#N/A</v>
      </c>
    </row>
    <row r="3363" spans="1:13">
      <c r="A3363" s="9" t="str">
        <f>Tabla18[[#This Row],[DIA]]&amp;"-"&amp;Tabla18[[#This Row],[NUM]]</f>
        <v>45976-6001</v>
      </c>
      <c r="B3363">
        <v>45976</v>
      </c>
      <c r="C3363" t="s">
        <v>173</v>
      </c>
      <c r="D3363" t="s">
        <v>13</v>
      </c>
      <c r="E3363" t="s">
        <v>174</v>
      </c>
      <c r="F3363">
        <v>6001</v>
      </c>
      <c r="G3363">
        <v>0.37847222222222221</v>
      </c>
      <c r="H3363">
        <v>0.55902777777777779</v>
      </c>
      <c r="I3363">
        <v>20</v>
      </c>
      <c r="J3363">
        <v>0</v>
      </c>
      <c r="K3363">
        <v>20</v>
      </c>
      <c r="L3363">
        <v>0</v>
      </c>
      <c r="M3363" s="1" t="e">
        <f>VLOOKUP(Tabla18[[#This Row],[COD]],Circuitos[],2,0)</f>
        <v>#N/A</v>
      </c>
    </row>
    <row r="3364" spans="1:13">
      <c r="A3364" s="9" t="str">
        <f>Tabla18[[#This Row],[DIA]]&amp;"-"&amp;Tabla18[[#This Row],[NUM]]</f>
        <v>45976-6002</v>
      </c>
      <c r="B3364">
        <v>45976</v>
      </c>
      <c r="C3364" t="s">
        <v>13</v>
      </c>
      <c r="D3364" t="s">
        <v>183</v>
      </c>
      <c r="E3364" t="s">
        <v>174</v>
      </c>
      <c r="F3364">
        <v>6002</v>
      </c>
      <c r="G3364">
        <v>0.60069444444444442</v>
      </c>
      <c r="H3364">
        <v>0.85069444444444442</v>
      </c>
      <c r="I3364">
        <v>20</v>
      </c>
      <c r="J3364">
        <v>0</v>
      </c>
      <c r="K3364">
        <v>20</v>
      </c>
      <c r="L3364">
        <v>0</v>
      </c>
      <c r="M3364" s="1" t="str">
        <f>VLOOKUP(Tabla18[[#This Row],[COD]],Circuitos[],2,0)</f>
        <v>Programas de Egipto</v>
      </c>
    </row>
    <row r="3365" spans="1:13">
      <c r="A3365" s="9" t="str">
        <f>Tabla18[[#This Row],[DIA]]&amp;"-"&amp;Tabla18[[#This Row],[NUM]]</f>
        <v>45976-857</v>
      </c>
      <c r="B3365">
        <v>45976</v>
      </c>
      <c r="C3365" t="s">
        <v>13</v>
      </c>
      <c r="D3365" t="s">
        <v>530</v>
      </c>
      <c r="E3365" t="s">
        <v>531</v>
      </c>
      <c r="F3365">
        <v>857</v>
      </c>
      <c r="G3365">
        <v>0.63888888888888884</v>
      </c>
      <c r="H3365">
        <v>0.75694444444444442</v>
      </c>
      <c r="I3365">
        <v>31</v>
      </c>
      <c r="J3365">
        <v>0</v>
      </c>
      <c r="K3365">
        <v>31</v>
      </c>
      <c r="L3365">
        <v>0</v>
      </c>
      <c r="M3365" s="1" t="e">
        <f>VLOOKUP(Tabla18[[#This Row],[COD]],Circuitos[],2,0)</f>
        <v>#N/A</v>
      </c>
    </row>
    <row r="3366" spans="1:13">
      <c r="A3366" s="9" t="str">
        <f>Tabla18[[#This Row],[DIA]]&amp;"-"&amp;Tabla18[[#This Row],[NUM]]</f>
        <v>45976-858</v>
      </c>
      <c r="B3366">
        <v>45976</v>
      </c>
      <c r="C3366" t="s">
        <v>530</v>
      </c>
      <c r="D3366" t="s">
        <v>13</v>
      </c>
      <c r="E3366" t="s">
        <v>531</v>
      </c>
      <c r="F3366">
        <v>858</v>
      </c>
      <c r="G3366">
        <v>0.86805555555555558</v>
      </c>
      <c r="H3366">
        <v>0.625</v>
      </c>
      <c r="I3366">
        <v>31</v>
      </c>
      <c r="J3366">
        <v>0</v>
      </c>
      <c r="K3366">
        <v>31</v>
      </c>
      <c r="L3366">
        <v>0</v>
      </c>
      <c r="M3366" s="1" t="e">
        <f>VLOOKUP(Tabla18[[#This Row],[COD]],Circuitos[],2,0)</f>
        <v>#N/A</v>
      </c>
    </row>
    <row r="3367" spans="1:13">
      <c r="A3367" s="9" t="str">
        <f>Tabla18[[#This Row],[DIA]]&amp;"-"&amp;Tabla18[[#This Row],[NUM]]</f>
        <v>45977-1304</v>
      </c>
      <c r="B3367">
        <v>45977</v>
      </c>
      <c r="C3367" t="s">
        <v>33</v>
      </c>
      <c r="D3367" t="s">
        <v>147</v>
      </c>
      <c r="E3367" t="s">
        <v>181</v>
      </c>
      <c r="F3367">
        <v>1304</v>
      </c>
      <c r="G3367">
        <v>0.50347222222222221</v>
      </c>
      <c r="H3367">
        <v>0.77083333333333337</v>
      </c>
      <c r="I3367">
        <v>6</v>
      </c>
      <c r="J3367">
        <v>0</v>
      </c>
      <c r="K3367">
        <v>6</v>
      </c>
      <c r="L3367">
        <v>0</v>
      </c>
      <c r="M3367" s="1" t="e">
        <f>VLOOKUP(Tabla18[[#This Row],[COD]],Circuitos[],2,0)</f>
        <v>#N/A</v>
      </c>
    </row>
    <row r="3368" spans="1:13">
      <c r="A3368" s="9" t="str">
        <f>Tabla18[[#This Row],[DIA]]&amp;"-"&amp;Tabla18[[#This Row],[NUM]]</f>
        <v>45977-107</v>
      </c>
      <c r="B3368">
        <v>45977</v>
      </c>
      <c r="C3368" t="s">
        <v>354</v>
      </c>
      <c r="D3368" t="s">
        <v>36</v>
      </c>
      <c r="E3368" t="s">
        <v>355</v>
      </c>
      <c r="F3368">
        <v>107</v>
      </c>
      <c r="G3368">
        <v>0.44791666666666669</v>
      </c>
      <c r="H3368">
        <v>0.61458333333333337</v>
      </c>
      <c r="I3368">
        <v>12</v>
      </c>
      <c r="J3368">
        <v>0</v>
      </c>
      <c r="K3368">
        <v>12</v>
      </c>
      <c r="L3368">
        <v>0</v>
      </c>
      <c r="M3368" s="1" t="e">
        <f>VLOOKUP(Tabla18[[#This Row],[COD]],Circuitos[],2,0)</f>
        <v>#N/A</v>
      </c>
    </row>
    <row r="3369" spans="1:13">
      <c r="A3369" s="9" t="str">
        <f>Tabla18[[#This Row],[DIA]]&amp;"-"&amp;Tabla18[[#This Row],[NUM]]</f>
        <v>45977-109</v>
      </c>
      <c r="B3369">
        <v>45977</v>
      </c>
      <c r="C3369" t="s">
        <v>354</v>
      </c>
      <c r="D3369" t="s">
        <v>13</v>
      </c>
      <c r="E3369" t="s">
        <v>355</v>
      </c>
      <c r="F3369">
        <v>109</v>
      </c>
      <c r="G3369">
        <v>0.3923611111111111</v>
      </c>
      <c r="H3369">
        <v>0.59375</v>
      </c>
      <c r="I3369">
        <v>30</v>
      </c>
      <c r="J3369">
        <v>0</v>
      </c>
      <c r="K3369">
        <v>30</v>
      </c>
      <c r="L3369">
        <v>0</v>
      </c>
      <c r="M3369" s="1" t="e">
        <f>VLOOKUP(Tabla18[[#This Row],[COD]],Circuitos[],2,0)</f>
        <v>#N/A</v>
      </c>
    </row>
    <row r="3370" spans="1:13">
      <c r="A3370" s="9" t="str">
        <f>Tabla18[[#This Row],[DIA]]&amp;"-"&amp;Tabla18[[#This Row],[NUM]]</f>
        <v>45977-906</v>
      </c>
      <c r="B3370">
        <v>45977</v>
      </c>
      <c r="C3370" t="s">
        <v>484</v>
      </c>
      <c r="D3370" t="s">
        <v>563</v>
      </c>
      <c r="E3370" t="s">
        <v>548</v>
      </c>
      <c r="F3370">
        <v>906</v>
      </c>
      <c r="G3370">
        <v>0.77083333333333337</v>
      </c>
      <c r="H3370">
        <v>0.83680555555555558</v>
      </c>
      <c r="I3370">
        <v>12</v>
      </c>
      <c r="J3370">
        <v>0</v>
      </c>
      <c r="K3370">
        <v>12</v>
      </c>
      <c r="L3370">
        <v>0</v>
      </c>
      <c r="M3370" s="1" t="e">
        <f>VLOOKUP(Tabla18[[#This Row],[COD]],Circuitos[],2,0)</f>
        <v>#N/A</v>
      </c>
    </row>
    <row r="3371" spans="1:13">
      <c r="A3371" s="9" t="str">
        <f>Tabla18[[#This Row],[DIA]]&amp;"-"&amp;Tabla18[[#This Row],[NUM]]</f>
        <v>45977-914</v>
      </c>
      <c r="B3371">
        <v>45977</v>
      </c>
      <c r="C3371" t="s">
        <v>484</v>
      </c>
      <c r="D3371" t="s">
        <v>563</v>
      </c>
      <c r="E3371" t="s">
        <v>548</v>
      </c>
      <c r="F3371">
        <v>914</v>
      </c>
      <c r="G3371">
        <v>0.86458333333333337</v>
      </c>
      <c r="H3371">
        <v>0.93402777777777779</v>
      </c>
      <c r="I3371">
        <v>20</v>
      </c>
      <c r="J3371">
        <v>0</v>
      </c>
      <c r="K3371">
        <v>20</v>
      </c>
      <c r="L3371">
        <v>0</v>
      </c>
      <c r="M3371" s="1" t="e">
        <f>VLOOKUP(Tabla18[[#This Row],[COD]],Circuitos[],2,0)</f>
        <v>#N/A</v>
      </c>
    </row>
    <row r="3372" spans="1:13">
      <c r="A3372" s="9" t="str">
        <f>Tabla18[[#This Row],[DIA]]&amp;"-"&amp;Tabla18[[#This Row],[NUM]]</f>
        <v>45977-711</v>
      </c>
      <c r="B3372">
        <v>45977</v>
      </c>
      <c r="C3372" t="s">
        <v>36</v>
      </c>
      <c r="D3372" t="s">
        <v>484</v>
      </c>
      <c r="E3372" t="s">
        <v>548</v>
      </c>
      <c r="F3372">
        <v>711</v>
      </c>
      <c r="G3372">
        <v>0.49305555555555558</v>
      </c>
      <c r="H3372">
        <v>0.65277777777777779</v>
      </c>
      <c r="I3372">
        <v>12</v>
      </c>
      <c r="J3372">
        <v>0</v>
      </c>
      <c r="K3372">
        <v>12</v>
      </c>
      <c r="L3372">
        <v>0</v>
      </c>
      <c r="M3372" s="1" t="e">
        <f>VLOOKUP(Tabla18[[#This Row],[COD]],Circuitos[],2,0)</f>
        <v>#N/A</v>
      </c>
    </row>
    <row r="3373" spans="1:13">
      <c r="A3373" s="9" t="str">
        <f>Tabla18[[#This Row],[DIA]]&amp;"-"&amp;Tabla18[[#This Row],[NUM]]</f>
        <v>45977-1854</v>
      </c>
      <c r="B3373">
        <v>45977</v>
      </c>
      <c r="C3373" t="s">
        <v>36</v>
      </c>
      <c r="D3373" t="s">
        <v>147</v>
      </c>
      <c r="E3373" t="s">
        <v>181</v>
      </c>
      <c r="F3373">
        <v>1854</v>
      </c>
      <c r="G3373">
        <v>0.47569444444444442</v>
      </c>
      <c r="H3373">
        <v>0.71180555555555558</v>
      </c>
      <c r="I3373">
        <v>10</v>
      </c>
      <c r="J3373">
        <v>0</v>
      </c>
      <c r="K3373">
        <v>10</v>
      </c>
      <c r="L3373">
        <v>0</v>
      </c>
      <c r="M3373" s="1" t="e">
        <f>VLOOKUP(Tabla18[[#This Row],[COD]],Circuitos[],2,0)</f>
        <v>#N/A</v>
      </c>
    </row>
    <row r="3374" spans="1:13">
      <c r="A3374" s="9" t="str">
        <f>Tabla18[[#This Row],[DIA]]&amp;"-"&amp;Tabla18[[#This Row],[NUM]]</f>
        <v>45977-1318</v>
      </c>
      <c r="B3374">
        <v>45977</v>
      </c>
      <c r="C3374" t="s">
        <v>37</v>
      </c>
      <c r="D3374" t="s">
        <v>147</v>
      </c>
      <c r="E3374" t="s">
        <v>181</v>
      </c>
      <c r="F3374">
        <v>1318</v>
      </c>
      <c r="G3374">
        <v>0.72222222222222221</v>
      </c>
      <c r="H3374">
        <v>0.97222222222222221</v>
      </c>
      <c r="I3374">
        <v>10</v>
      </c>
      <c r="J3374">
        <v>0</v>
      </c>
      <c r="K3374">
        <v>10</v>
      </c>
      <c r="L3374">
        <v>0</v>
      </c>
      <c r="M3374" s="1" t="e">
        <f>VLOOKUP(Tabla18[[#This Row],[COD]],Circuitos[],2,0)</f>
        <v>#N/A</v>
      </c>
    </row>
    <row r="3375" spans="1:13">
      <c r="A3375" s="9" t="str">
        <f>Tabla18[[#This Row],[DIA]]&amp;"-"&amp;Tabla18[[#This Row],[NUM]]</f>
        <v>45977-1305</v>
      </c>
      <c r="B3375">
        <v>45977</v>
      </c>
      <c r="C3375" t="s">
        <v>147</v>
      </c>
      <c r="D3375" t="s">
        <v>33</v>
      </c>
      <c r="E3375" t="s">
        <v>181</v>
      </c>
      <c r="F3375">
        <v>1305</v>
      </c>
      <c r="G3375">
        <v>0.55208333333333337</v>
      </c>
      <c r="H3375">
        <v>0.70833333333333337</v>
      </c>
      <c r="I3375">
        <v>6</v>
      </c>
      <c r="J3375">
        <v>0</v>
      </c>
      <c r="K3375">
        <v>6</v>
      </c>
      <c r="L3375">
        <v>0</v>
      </c>
      <c r="M3375" s="1" t="e">
        <f>VLOOKUP(Tabla18[[#This Row],[COD]],Circuitos[],2,0)</f>
        <v>#N/A</v>
      </c>
    </row>
    <row r="3376" spans="1:13">
      <c r="A3376" s="9" t="str">
        <f>Tabla18[[#This Row],[DIA]]&amp;"-"&amp;Tabla18[[#This Row],[NUM]]</f>
        <v>45977-2020</v>
      </c>
      <c r="B3376">
        <v>45977</v>
      </c>
      <c r="C3376" t="s">
        <v>147</v>
      </c>
      <c r="D3376" t="s">
        <v>180</v>
      </c>
      <c r="E3376" t="s">
        <v>181</v>
      </c>
      <c r="F3376">
        <v>2020</v>
      </c>
      <c r="G3376">
        <v>0.76736111111111116</v>
      </c>
      <c r="H3376">
        <v>0.82986111111111116</v>
      </c>
      <c r="I3376">
        <v>16</v>
      </c>
      <c r="J3376">
        <v>0</v>
      </c>
      <c r="K3376">
        <v>16</v>
      </c>
      <c r="L3376">
        <v>0</v>
      </c>
      <c r="M3376" s="1" t="e">
        <f>VLOOKUP(Tabla18[[#This Row],[COD]],Circuitos[],2,0)</f>
        <v>#N/A</v>
      </c>
    </row>
    <row r="3377" spans="1:13">
      <c r="A3377" s="9" t="str">
        <f>Tabla18[[#This Row],[DIA]]&amp;"-"&amp;Tabla18[[#This Row],[NUM]]</f>
        <v>45977-2018</v>
      </c>
      <c r="B3377">
        <v>45977</v>
      </c>
      <c r="C3377" t="s">
        <v>147</v>
      </c>
      <c r="D3377" t="s">
        <v>180</v>
      </c>
      <c r="E3377" t="s">
        <v>181</v>
      </c>
      <c r="F3377">
        <v>2018</v>
      </c>
      <c r="G3377">
        <v>0.78819444444444442</v>
      </c>
      <c r="H3377">
        <v>0.84722222222222221</v>
      </c>
      <c r="I3377">
        <v>10</v>
      </c>
      <c r="J3377">
        <v>0</v>
      </c>
      <c r="K3377">
        <v>10</v>
      </c>
      <c r="L3377">
        <v>0</v>
      </c>
      <c r="M3377" s="1" t="e">
        <f>VLOOKUP(Tabla18[[#This Row],[COD]],Circuitos[],2,0)</f>
        <v>#N/A</v>
      </c>
    </row>
    <row r="3378" spans="1:13">
      <c r="A3378" s="9" t="str">
        <f>Tabla18[[#This Row],[DIA]]&amp;"-"&amp;Tabla18[[#This Row],[NUM]]</f>
        <v>45977-2020</v>
      </c>
      <c r="B3378">
        <v>45977</v>
      </c>
      <c r="C3378" t="s">
        <v>147</v>
      </c>
      <c r="D3378" t="s">
        <v>180</v>
      </c>
      <c r="E3378" t="s">
        <v>181</v>
      </c>
      <c r="F3378">
        <v>2020</v>
      </c>
      <c r="G3378">
        <v>0.86458333333333337</v>
      </c>
      <c r="H3378">
        <v>0.92361111111111116</v>
      </c>
      <c r="I3378">
        <v>12</v>
      </c>
      <c r="J3378">
        <v>0</v>
      </c>
      <c r="K3378">
        <v>12</v>
      </c>
      <c r="L3378">
        <v>0</v>
      </c>
      <c r="M3378" s="1" t="e">
        <f>VLOOKUP(Tabla18[[#This Row],[COD]],Circuitos[],2,0)</f>
        <v>#N/A</v>
      </c>
    </row>
    <row r="3379" spans="1:13">
      <c r="A3379" s="9" t="str">
        <f>Tabla18[[#This Row],[DIA]]&amp;"-"&amp;Tabla18[[#This Row],[NUM]]</f>
        <v>45977-1855</v>
      </c>
      <c r="B3379">
        <v>45977</v>
      </c>
      <c r="C3379" t="s">
        <v>147</v>
      </c>
      <c r="D3379" t="s">
        <v>36</v>
      </c>
      <c r="E3379" t="s">
        <v>181</v>
      </c>
      <c r="F3379">
        <v>1855</v>
      </c>
      <c r="G3379">
        <v>0.59722222222222221</v>
      </c>
      <c r="H3379">
        <v>0.71180555555555558</v>
      </c>
      <c r="I3379">
        <v>10</v>
      </c>
      <c r="J3379">
        <v>2</v>
      </c>
      <c r="K3379">
        <v>8</v>
      </c>
      <c r="L3379">
        <v>20</v>
      </c>
      <c r="M3379" s="1" t="e">
        <f>VLOOKUP(Tabla18[[#This Row],[COD]],Circuitos[],2,0)</f>
        <v>#N/A</v>
      </c>
    </row>
    <row r="3380" spans="1:13">
      <c r="A3380" s="9" t="str">
        <f>Tabla18[[#This Row],[DIA]]&amp;"-"&amp;Tabla18[[#This Row],[NUM]]</f>
        <v>45977-1317</v>
      </c>
      <c r="B3380">
        <v>45977</v>
      </c>
      <c r="C3380" t="s">
        <v>147</v>
      </c>
      <c r="D3380" t="s">
        <v>37</v>
      </c>
      <c r="E3380" t="s">
        <v>181</v>
      </c>
      <c r="F3380">
        <v>1317</v>
      </c>
      <c r="G3380">
        <v>0.58680555555555558</v>
      </c>
      <c r="H3380">
        <v>0.72569444444444442</v>
      </c>
      <c r="I3380">
        <v>10</v>
      </c>
      <c r="J3380">
        <v>2</v>
      </c>
      <c r="K3380">
        <v>8</v>
      </c>
      <c r="L3380">
        <v>20</v>
      </c>
      <c r="M3380" s="1" t="e">
        <f>VLOOKUP(Tabla18[[#This Row],[COD]],Circuitos[],2,0)</f>
        <v>#N/A</v>
      </c>
    </row>
    <row r="3381" spans="1:13">
      <c r="A3381" s="9" t="str">
        <f>Tabla18[[#This Row],[DIA]]&amp;"-"&amp;Tabla18[[#This Row],[NUM]]</f>
        <v>45977-1859</v>
      </c>
      <c r="B3381">
        <v>45977</v>
      </c>
      <c r="C3381" t="s">
        <v>147</v>
      </c>
      <c r="D3381" t="s">
        <v>13</v>
      </c>
      <c r="E3381" t="s">
        <v>181</v>
      </c>
      <c r="F3381">
        <v>1859</v>
      </c>
      <c r="G3381">
        <v>0.55208333333333337</v>
      </c>
      <c r="H3381">
        <v>0.70138888888888884</v>
      </c>
      <c r="I3381">
        <v>16</v>
      </c>
      <c r="J3381">
        <v>0</v>
      </c>
      <c r="K3381">
        <v>16</v>
      </c>
      <c r="L3381">
        <v>0</v>
      </c>
      <c r="M3381" s="1" t="e">
        <f>VLOOKUP(Tabla18[[#This Row],[COD]],Circuitos[],2,0)</f>
        <v>#N/A</v>
      </c>
    </row>
    <row r="3382" spans="1:13">
      <c r="A3382" s="9" t="str">
        <f>Tabla18[[#This Row],[DIA]]&amp;"-"&amp;Tabla18[[#This Row],[NUM]]</f>
        <v>45977-1313</v>
      </c>
      <c r="B3382">
        <v>45977</v>
      </c>
      <c r="C3382" t="s">
        <v>147</v>
      </c>
      <c r="D3382" t="s">
        <v>22</v>
      </c>
      <c r="E3382" t="s">
        <v>181</v>
      </c>
      <c r="F3382">
        <v>1313</v>
      </c>
      <c r="G3382">
        <v>0.59375</v>
      </c>
      <c r="H3382">
        <v>0.72569444444444442</v>
      </c>
      <c r="I3382">
        <v>6</v>
      </c>
      <c r="J3382">
        <v>0</v>
      </c>
      <c r="K3382">
        <v>6</v>
      </c>
      <c r="L3382">
        <v>0</v>
      </c>
      <c r="M3382" s="1" t="e">
        <f>VLOOKUP(Tabla18[[#This Row],[COD]],Circuitos[],2,0)</f>
        <v>#N/A</v>
      </c>
    </row>
    <row r="3383" spans="1:13">
      <c r="A3383" s="9" t="str">
        <f>Tabla18[[#This Row],[DIA]]&amp;"-"&amp;Tabla18[[#This Row],[NUM]]</f>
        <v>45977-701</v>
      </c>
      <c r="B3383">
        <v>45977</v>
      </c>
      <c r="C3383" t="s">
        <v>13</v>
      </c>
      <c r="D3383" t="s">
        <v>484</v>
      </c>
      <c r="E3383" t="s">
        <v>548</v>
      </c>
      <c r="F3383">
        <v>701</v>
      </c>
      <c r="G3383">
        <v>0.54513888888888884</v>
      </c>
      <c r="H3383">
        <v>0.72916666666666663</v>
      </c>
      <c r="I3383">
        <v>20</v>
      </c>
      <c r="J3383">
        <v>0</v>
      </c>
      <c r="K3383">
        <v>20</v>
      </c>
      <c r="L3383">
        <v>0</v>
      </c>
      <c r="M3383" s="1" t="e">
        <f>VLOOKUP(Tabla18[[#This Row],[COD]],Circuitos[],2,0)</f>
        <v>#N/A</v>
      </c>
    </row>
    <row r="3384" spans="1:13">
      <c r="A3384" s="9" t="str">
        <f>Tabla18[[#This Row],[DIA]]&amp;"-"&amp;Tabla18[[#This Row],[NUM]]</f>
        <v>45977-1858</v>
      </c>
      <c r="B3384">
        <v>45977</v>
      </c>
      <c r="C3384" t="s">
        <v>13</v>
      </c>
      <c r="D3384" t="s">
        <v>147</v>
      </c>
      <c r="E3384" t="s">
        <v>181</v>
      </c>
      <c r="F3384">
        <v>1858</v>
      </c>
      <c r="G3384">
        <v>0.49652777777777779</v>
      </c>
      <c r="H3384">
        <v>0.71527777777777779</v>
      </c>
      <c r="I3384">
        <v>16</v>
      </c>
      <c r="J3384">
        <v>0</v>
      </c>
      <c r="K3384">
        <v>16</v>
      </c>
      <c r="L3384">
        <v>0</v>
      </c>
      <c r="M3384" s="1" t="e">
        <f>VLOOKUP(Tabla18[[#This Row],[COD]],Circuitos[],2,0)</f>
        <v>#N/A</v>
      </c>
    </row>
    <row r="3385" spans="1:13">
      <c r="A3385" s="9" t="str">
        <f>Tabla18[[#This Row],[DIA]]&amp;"-"&amp;Tabla18[[#This Row],[NUM]]</f>
        <v>45977-1302</v>
      </c>
      <c r="B3385">
        <v>45977</v>
      </c>
      <c r="C3385" t="s">
        <v>22</v>
      </c>
      <c r="D3385" t="s">
        <v>147</v>
      </c>
      <c r="E3385" t="s">
        <v>181</v>
      </c>
      <c r="F3385">
        <v>1302</v>
      </c>
      <c r="G3385">
        <v>0.50694444444444442</v>
      </c>
      <c r="H3385">
        <v>0.75347222222222221</v>
      </c>
      <c r="I3385">
        <v>6</v>
      </c>
      <c r="J3385">
        <v>0</v>
      </c>
      <c r="K3385">
        <v>6</v>
      </c>
      <c r="L3385">
        <v>0</v>
      </c>
      <c r="M3385" s="1" t="e">
        <f>VLOOKUP(Tabla18[[#This Row],[COD]],Circuitos[],2,0)</f>
        <v>#N/A</v>
      </c>
    </row>
    <row r="3386" spans="1:13">
      <c r="A3386" s="9" t="str">
        <f>Tabla18[[#This Row],[DIA]]&amp;"-"&amp;Tabla18[[#This Row],[NUM]]</f>
        <v>45978-1336</v>
      </c>
      <c r="B3386">
        <v>45978</v>
      </c>
      <c r="C3386" t="s">
        <v>36</v>
      </c>
      <c r="D3386" t="s">
        <v>183</v>
      </c>
      <c r="E3386" t="s">
        <v>174</v>
      </c>
      <c r="F3386">
        <v>1336</v>
      </c>
      <c r="G3386">
        <v>0.58680555555555558</v>
      </c>
      <c r="H3386">
        <v>0.82291666666666663</v>
      </c>
      <c r="I3386">
        <v>10</v>
      </c>
      <c r="J3386">
        <v>0</v>
      </c>
      <c r="K3386">
        <v>10</v>
      </c>
      <c r="L3386">
        <v>0</v>
      </c>
      <c r="M3386" s="1" t="str">
        <f>VLOOKUP(Tabla18[[#This Row],[COD]],Circuitos[],2,0)</f>
        <v>Programas de Egipto</v>
      </c>
    </row>
    <row r="3387" spans="1:13">
      <c r="A3387" s="9" t="str">
        <f>Tabla18[[#This Row],[DIA]]&amp;"-"&amp;Tabla18[[#This Row],[NUM]]</f>
        <v>45978-1335</v>
      </c>
      <c r="B3387">
        <v>45978</v>
      </c>
      <c r="C3387" t="s">
        <v>173</v>
      </c>
      <c r="D3387" t="s">
        <v>36</v>
      </c>
      <c r="E3387" t="s">
        <v>174</v>
      </c>
      <c r="F3387">
        <v>1335</v>
      </c>
      <c r="G3387">
        <v>0.40277777777777779</v>
      </c>
      <c r="H3387">
        <v>0.54513888888888884</v>
      </c>
      <c r="I3387">
        <v>10</v>
      </c>
      <c r="J3387">
        <v>0</v>
      </c>
      <c r="K3387">
        <v>10</v>
      </c>
      <c r="L3387">
        <v>0</v>
      </c>
      <c r="M3387" s="1" t="e">
        <f>VLOOKUP(Tabla18[[#This Row],[COD]],Circuitos[],2,0)</f>
        <v>#N/A</v>
      </c>
    </row>
    <row r="3388" spans="1:13">
      <c r="A3388" s="9" t="str">
        <f>Tabla18[[#This Row],[DIA]]&amp;"-"&amp;Tabla18[[#This Row],[NUM]]</f>
        <v>45978-1002</v>
      </c>
      <c r="B3388">
        <v>45978</v>
      </c>
      <c r="C3388" t="s">
        <v>173</v>
      </c>
      <c r="D3388" t="s">
        <v>13</v>
      </c>
      <c r="E3388" t="s">
        <v>174</v>
      </c>
      <c r="F3388">
        <v>1002</v>
      </c>
      <c r="G3388">
        <v>0.3125</v>
      </c>
      <c r="H3388">
        <v>0.4861111111111111</v>
      </c>
      <c r="I3388">
        <v>20</v>
      </c>
      <c r="J3388">
        <v>0</v>
      </c>
      <c r="K3388">
        <v>20</v>
      </c>
      <c r="L3388">
        <v>0</v>
      </c>
      <c r="M3388" s="1" t="str">
        <f>VLOOKUP(Tabla18[[#This Row],[COD]],Circuitos[],2,0)</f>
        <v>Programas de Egipto</v>
      </c>
    </row>
    <row r="3389" spans="1:13">
      <c r="A3389" s="9" t="str">
        <f>Tabla18[[#This Row],[DIA]]&amp;"-"&amp;Tabla18[[#This Row],[NUM]]</f>
        <v>45978-1014</v>
      </c>
      <c r="B3389">
        <v>45978</v>
      </c>
      <c r="C3389" t="s">
        <v>173</v>
      </c>
      <c r="D3389" t="s">
        <v>22</v>
      </c>
      <c r="E3389" t="s">
        <v>174</v>
      </c>
      <c r="F3389">
        <v>1014</v>
      </c>
      <c r="G3389">
        <v>0.35416666666666669</v>
      </c>
      <c r="H3389">
        <v>0.5</v>
      </c>
      <c r="I3389">
        <v>88</v>
      </c>
      <c r="J3389">
        <v>48</v>
      </c>
      <c r="K3389">
        <v>40</v>
      </c>
      <c r="L3389">
        <v>54.545454545454547</v>
      </c>
      <c r="M3389" s="1" t="e">
        <f>VLOOKUP(Tabla18[[#This Row],[COD]],Circuitos[],2,0)</f>
        <v>#N/A</v>
      </c>
    </row>
    <row r="3390" spans="1:13">
      <c r="A3390" s="9" t="str">
        <f>Tabla18[[#This Row],[DIA]]&amp;"-"&amp;Tabla18[[#This Row],[NUM]]</f>
        <v>45978-761</v>
      </c>
      <c r="B3390">
        <v>45978</v>
      </c>
      <c r="C3390" t="s">
        <v>552</v>
      </c>
      <c r="D3390" t="s">
        <v>147</v>
      </c>
      <c r="E3390" t="s">
        <v>181</v>
      </c>
      <c r="F3390">
        <v>761</v>
      </c>
      <c r="G3390">
        <v>0.1076388888888889</v>
      </c>
      <c r="H3390">
        <v>0.27083333333333331</v>
      </c>
      <c r="I3390">
        <v>27</v>
      </c>
      <c r="J3390">
        <v>0</v>
      </c>
      <c r="K3390">
        <v>27</v>
      </c>
      <c r="L3390">
        <v>0</v>
      </c>
      <c r="M3390" s="1" t="e">
        <f>VLOOKUP(Tabla18[[#This Row],[COD]],Circuitos[],2,0)</f>
        <v>#N/A</v>
      </c>
    </row>
    <row r="3391" spans="1:13">
      <c r="A3391" s="9" t="str">
        <f>Tabla18[[#This Row],[DIA]]&amp;"-"&amp;Tabla18[[#This Row],[NUM]]</f>
        <v>45978-2022</v>
      </c>
      <c r="B3391">
        <v>45978</v>
      </c>
      <c r="C3391" t="s">
        <v>147</v>
      </c>
      <c r="D3391" t="s">
        <v>180</v>
      </c>
      <c r="E3391" t="s">
        <v>181</v>
      </c>
      <c r="F3391">
        <v>2022</v>
      </c>
      <c r="G3391">
        <v>9.0277777777777776E-2</v>
      </c>
      <c r="H3391">
        <v>0.15277777777777779</v>
      </c>
      <c r="I3391">
        <v>10</v>
      </c>
      <c r="J3391">
        <v>0</v>
      </c>
      <c r="K3391">
        <v>10</v>
      </c>
      <c r="L3391">
        <v>0</v>
      </c>
      <c r="M3391" s="1" t="e">
        <f>VLOOKUP(Tabla18[[#This Row],[COD]],Circuitos[],2,0)</f>
        <v>#N/A</v>
      </c>
    </row>
    <row r="3392" spans="1:13">
      <c r="A3392" s="9" t="str">
        <f>Tabla18[[#This Row],[DIA]]&amp;"-"&amp;Tabla18[[#This Row],[NUM]]</f>
        <v>45978-1357</v>
      </c>
      <c r="B3392">
        <v>45978</v>
      </c>
      <c r="C3392" t="s">
        <v>147</v>
      </c>
      <c r="D3392" t="s">
        <v>13</v>
      </c>
      <c r="E3392" t="s">
        <v>181</v>
      </c>
      <c r="F3392">
        <v>1357</v>
      </c>
      <c r="G3392">
        <v>0.41666666666666669</v>
      </c>
      <c r="H3392">
        <v>0.56944444444444442</v>
      </c>
      <c r="I3392">
        <v>27</v>
      </c>
      <c r="J3392">
        <v>0</v>
      </c>
      <c r="K3392">
        <v>27</v>
      </c>
      <c r="L3392">
        <v>0</v>
      </c>
      <c r="M3392" s="1" t="e">
        <f>VLOOKUP(Tabla18[[#This Row],[COD]],Circuitos[],2,0)</f>
        <v>#N/A</v>
      </c>
    </row>
    <row r="3393" spans="1:13">
      <c r="A3393" s="9" t="str">
        <f>Tabla18[[#This Row],[DIA]]&amp;"-"&amp;Tabla18[[#This Row],[NUM]]</f>
        <v>45978-1010</v>
      </c>
      <c r="B3393">
        <v>45978</v>
      </c>
      <c r="C3393" t="s">
        <v>30</v>
      </c>
      <c r="D3393" t="s">
        <v>183</v>
      </c>
      <c r="E3393" t="s">
        <v>174</v>
      </c>
      <c r="F3393">
        <v>1010</v>
      </c>
      <c r="G3393">
        <v>0.64583333333333337</v>
      </c>
      <c r="H3393">
        <v>0.90972222222222221</v>
      </c>
      <c r="I3393">
        <v>88</v>
      </c>
      <c r="J3393">
        <v>67</v>
      </c>
      <c r="K3393">
        <v>21</v>
      </c>
      <c r="L3393">
        <v>76.13636363636364</v>
      </c>
      <c r="M3393" s="1" t="str">
        <f>VLOOKUP(Tabla18[[#This Row],[COD]],Circuitos[],2,0)</f>
        <v>Nefertari y Abu Simbel / Maravillas del Nilo y Abu Simbel</v>
      </c>
    </row>
    <row r="3394" spans="1:13">
      <c r="A3394" s="9" t="str">
        <f>Tabla18[[#This Row],[DIA]]&amp;"-"&amp;Tabla18[[#This Row],[NUM]]</f>
        <v>45978-1683</v>
      </c>
      <c r="B3394">
        <v>45978</v>
      </c>
      <c r="C3394" t="s">
        <v>13</v>
      </c>
      <c r="D3394" t="s">
        <v>147</v>
      </c>
      <c r="E3394" t="s">
        <v>475</v>
      </c>
      <c r="F3394">
        <v>1683</v>
      </c>
      <c r="G3394">
        <v>0.38194444444444442</v>
      </c>
      <c r="H3394">
        <v>0.57986111111111116</v>
      </c>
      <c r="I3394">
        <v>30</v>
      </c>
      <c r="J3394">
        <v>0</v>
      </c>
      <c r="K3394">
        <v>30</v>
      </c>
      <c r="L3394">
        <v>0</v>
      </c>
      <c r="M3394" s="1" t="e">
        <f>VLOOKUP(Tabla18[[#This Row],[COD]],Circuitos[],2,0)</f>
        <v>#N/A</v>
      </c>
    </row>
    <row r="3395" spans="1:13">
      <c r="A3395" s="9" t="str">
        <f>Tabla18[[#This Row],[DIA]]&amp;"-"&amp;Tabla18[[#This Row],[NUM]]</f>
        <v>45978-1358</v>
      </c>
      <c r="B3395">
        <v>45978</v>
      </c>
      <c r="C3395" t="s">
        <v>13</v>
      </c>
      <c r="D3395" t="s">
        <v>147</v>
      </c>
      <c r="E3395" t="s">
        <v>181</v>
      </c>
      <c r="F3395">
        <v>1358</v>
      </c>
      <c r="G3395">
        <v>0.61458333333333337</v>
      </c>
      <c r="H3395">
        <v>0.83333333333333337</v>
      </c>
      <c r="I3395">
        <v>27</v>
      </c>
      <c r="J3395">
        <v>0</v>
      </c>
      <c r="K3395">
        <v>27</v>
      </c>
      <c r="L3395">
        <v>0</v>
      </c>
      <c r="M3395" s="1" t="e">
        <f>VLOOKUP(Tabla18[[#This Row],[COD]],Circuitos[],2,0)</f>
        <v>#N/A</v>
      </c>
    </row>
    <row r="3396" spans="1:13">
      <c r="A3396" s="9" t="str">
        <f>Tabla18[[#This Row],[DIA]]&amp;"-"&amp;Tabla18[[#This Row],[NUM]]</f>
        <v>45978-1002</v>
      </c>
      <c r="B3396">
        <v>45978</v>
      </c>
      <c r="C3396" t="s">
        <v>13</v>
      </c>
      <c r="D3396" t="s">
        <v>183</v>
      </c>
      <c r="E3396" t="s">
        <v>174</v>
      </c>
      <c r="F3396">
        <v>1002</v>
      </c>
      <c r="G3396">
        <v>0.52777777777777779</v>
      </c>
      <c r="H3396">
        <v>0.77777777777777779</v>
      </c>
      <c r="I3396">
        <v>20</v>
      </c>
      <c r="J3396">
        <v>0</v>
      </c>
      <c r="K3396">
        <v>20</v>
      </c>
      <c r="L3396">
        <v>0</v>
      </c>
      <c r="M3396" s="1" t="str">
        <f>VLOOKUP(Tabla18[[#This Row],[COD]],Circuitos[],2,0)</f>
        <v>Programas de Egipto</v>
      </c>
    </row>
    <row r="3397" spans="1:13">
      <c r="A3397" s="9" t="str">
        <f>Tabla18[[#This Row],[DIA]]&amp;"-"&amp;Tabla18[[#This Row],[NUM]]</f>
        <v>45979-762</v>
      </c>
      <c r="B3397">
        <v>45979</v>
      </c>
      <c r="C3397" t="s">
        <v>147</v>
      </c>
      <c r="D3397" t="s">
        <v>552</v>
      </c>
      <c r="E3397" t="s">
        <v>181</v>
      </c>
      <c r="F3397">
        <v>762</v>
      </c>
      <c r="G3397">
        <v>2.7777777777777776E-2</v>
      </c>
      <c r="H3397">
        <v>0.26041666666666669</v>
      </c>
      <c r="I3397">
        <v>27</v>
      </c>
      <c r="J3397">
        <v>0</v>
      </c>
      <c r="K3397">
        <v>27</v>
      </c>
      <c r="L3397">
        <v>0</v>
      </c>
      <c r="M3397" s="1" t="e">
        <f>VLOOKUP(Tabla18[[#This Row],[COD]],Circuitos[],2,0)</f>
        <v>#N/A</v>
      </c>
    </row>
    <row r="3398" spans="1:13">
      <c r="A3398" s="9" t="str">
        <f>Tabla18[[#This Row],[DIA]]&amp;"-"&amp;Tabla18[[#This Row],[NUM]]</f>
        <v>45980-2333</v>
      </c>
      <c r="B3398">
        <v>45980</v>
      </c>
      <c r="C3398" t="s">
        <v>185</v>
      </c>
      <c r="D3398" t="s">
        <v>147</v>
      </c>
      <c r="E3398" t="s">
        <v>181</v>
      </c>
      <c r="F3398">
        <v>2333</v>
      </c>
      <c r="G3398">
        <v>0.79513888888888884</v>
      </c>
      <c r="H3398">
        <v>0.85763888888888884</v>
      </c>
      <c r="I3398">
        <v>40</v>
      </c>
      <c r="J3398">
        <v>0</v>
      </c>
      <c r="K3398">
        <v>40</v>
      </c>
      <c r="L3398">
        <v>0</v>
      </c>
      <c r="M3398" s="1" t="e">
        <f>VLOOKUP(Tabla18[[#This Row],[COD]],Circuitos[],2,0)</f>
        <v>#N/A</v>
      </c>
    </row>
    <row r="3399" spans="1:13">
      <c r="A3399" s="9" t="str">
        <f>Tabla18[[#This Row],[DIA]]&amp;"-"&amp;Tabla18[[#This Row],[NUM]]</f>
        <v>45980-8055</v>
      </c>
      <c r="B3399">
        <v>45980</v>
      </c>
      <c r="C3399" t="s">
        <v>175</v>
      </c>
      <c r="D3399" t="s">
        <v>173</v>
      </c>
      <c r="E3399" t="s">
        <v>257</v>
      </c>
      <c r="F3399">
        <v>8055</v>
      </c>
      <c r="G3399">
        <v>0.5625</v>
      </c>
      <c r="H3399">
        <v>0.61458333333333337</v>
      </c>
      <c r="I3399">
        <v>20</v>
      </c>
      <c r="J3399">
        <v>0</v>
      </c>
      <c r="K3399">
        <v>20</v>
      </c>
      <c r="L3399">
        <v>0</v>
      </c>
      <c r="M3399" s="1" t="e">
        <f>VLOOKUP(Tabla18[[#This Row],[COD]],Circuitos[],2,0)</f>
        <v>#N/A</v>
      </c>
    </row>
    <row r="3400" spans="1:13">
      <c r="A3400" s="9" t="str">
        <f>Tabla18[[#This Row],[DIA]]&amp;"-"&amp;Tabla18[[#This Row],[NUM]]</f>
        <v>45982-1012</v>
      </c>
      <c r="B3400">
        <v>45982</v>
      </c>
      <c r="C3400" t="s">
        <v>562</v>
      </c>
      <c r="D3400" t="s">
        <v>173</v>
      </c>
      <c r="E3400" t="s">
        <v>174</v>
      </c>
      <c r="F3400">
        <v>1012</v>
      </c>
      <c r="G3400">
        <v>0.46875</v>
      </c>
      <c r="H3400">
        <v>0.54166666666666663</v>
      </c>
      <c r="I3400">
        <v>88</v>
      </c>
      <c r="J3400">
        <v>67</v>
      </c>
      <c r="K3400">
        <v>21</v>
      </c>
      <c r="L3400">
        <v>76.13636363636364</v>
      </c>
      <c r="M3400" s="1" t="e">
        <f>VLOOKUP(Tabla18[[#This Row],[COD]],Circuitos[],2,0)</f>
        <v>#N/A</v>
      </c>
    </row>
    <row r="3401" spans="1:13">
      <c r="A3401" s="9" t="str">
        <f>Tabla18[[#This Row],[DIA]]&amp;"-"&amp;Tabla18[[#This Row],[NUM]]</f>
        <v>45982-1011</v>
      </c>
      <c r="B3401">
        <v>45982</v>
      </c>
      <c r="C3401" t="s">
        <v>175</v>
      </c>
      <c r="D3401" t="s">
        <v>562</v>
      </c>
      <c r="E3401" t="s">
        <v>174</v>
      </c>
      <c r="F3401">
        <v>1011</v>
      </c>
      <c r="G3401">
        <v>0.33333333333333331</v>
      </c>
      <c r="H3401">
        <v>0.36458333333333331</v>
      </c>
      <c r="I3401">
        <v>88</v>
      </c>
      <c r="J3401">
        <v>67</v>
      </c>
      <c r="K3401">
        <v>21</v>
      </c>
      <c r="L3401">
        <v>76.13636363636364</v>
      </c>
      <c r="M3401" s="1" t="e">
        <f>VLOOKUP(Tabla18[[#This Row],[COD]],Circuitos[],2,0)</f>
        <v>#N/A</v>
      </c>
    </row>
    <row r="3402" spans="1:13">
      <c r="A3402" s="9" t="str">
        <f>Tabla18[[#This Row],[DIA]]&amp;"-"&amp;Tabla18[[#This Row],[NUM]]</f>
        <v>45982-5003</v>
      </c>
      <c r="B3402">
        <v>45982</v>
      </c>
      <c r="C3402" t="s">
        <v>175</v>
      </c>
      <c r="D3402" t="s">
        <v>173</v>
      </c>
      <c r="E3402" t="s">
        <v>174</v>
      </c>
      <c r="F3402">
        <v>5003</v>
      </c>
      <c r="G3402">
        <v>0.83333333333333337</v>
      </c>
      <c r="H3402">
        <v>0.89583333333333337</v>
      </c>
      <c r="I3402">
        <v>10</v>
      </c>
      <c r="J3402">
        <v>0</v>
      </c>
      <c r="K3402">
        <v>10</v>
      </c>
      <c r="L3402">
        <v>0</v>
      </c>
      <c r="M3402" s="1" t="e">
        <f>VLOOKUP(Tabla18[[#This Row],[COD]],Circuitos[],2,0)</f>
        <v>#N/A</v>
      </c>
    </row>
    <row r="3403" spans="1:13">
      <c r="A3403" s="9" t="str">
        <f>Tabla18[[#This Row],[DIA]]&amp;"-"&amp;Tabla18[[#This Row],[NUM]]</f>
        <v>45982-5033</v>
      </c>
      <c r="B3403">
        <v>45982</v>
      </c>
      <c r="C3403" t="s">
        <v>175</v>
      </c>
      <c r="D3403" t="s">
        <v>173</v>
      </c>
      <c r="E3403" t="s">
        <v>174</v>
      </c>
      <c r="F3403">
        <v>5033</v>
      </c>
      <c r="G3403">
        <v>0.83333333333333337</v>
      </c>
      <c r="H3403">
        <v>0.89583333333333337</v>
      </c>
      <c r="I3403">
        <v>20</v>
      </c>
      <c r="J3403">
        <v>0</v>
      </c>
      <c r="K3403">
        <v>20</v>
      </c>
      <c r="L3403">
        <v>0</v>
      </c>
      <c r="M3403" s="1" t="e">
        <f>VLOOKUP(Tabla18[[#This Row],[COD]],Circuitos[],2,0)</f>
        <v>#N/A</v>
      </c>
    </row>
    <row r="3404" spans="1:13">
      <c r="A3404" s="9" t="str">
        <f>Tabla18[[#This Row],[DIA]]&amp;"-"&amp;Tabla18[[#This Row],[NUM]]</f>
        <v>45982-1684</v>
      </c>
      <c r="B3404">
        <v>45982</v>
      </c>
      <c r="C3404" t="s">
        <v>147</v>
      </c>
      <c r="D3404" t="s">
        <v>13</v>
      </c>
      <c r="E3404" t="s">
        <v>475</v>
      </c>
      <c r="F3404">
        <v>1684</v>
      </c>
      <c r="G3404">
        <v>0.65625</v>
      </c>
      <c r="H3404">
        <v>0.79166666666666663</v>
      </c>
      <c r="I3404">
        <v>30</v>
      </c>
      <c r="J3404">
        <v>0</v>
      </c>
      <c r="K3404">
        <v>30</v>
      </c>
      <c r="L3404">
        <v>0</v>
      </c>
      <c r="M3404" s="1" t="e">
        <f>VLOOKUP(Tabla18[[#This Row],[COD]],Circuitos[],2,0)</f>
        <v>#N/A</v>
      </c>
    </row>
    <row r="3405" spans="1:13">
      <c r="A3405" s="9" t="str">
        <f>Tabla18[[#This Row],[DIA]]&amp;"-"&amp;Tabla18[[#This Row],[NUM]]</f>
        <v>45983-103</v>
      </c>
      <c r="B3405">
        <v>45983</v>
      </c>
      <c r="C3405" t="s">
        <v>111</v>
      </c>
      <c r="D3405" t="s">
        <v>13</v>
      </c>
      <c r="E3405" t="s">
        <v>265</v>
      </c>
      <c r="F3405">
        <v>103</v>
      </c>
      <c r="G3405">
        <v>0.59375</v>
      </c>
      <c r="H3405">
        <v>0.80902777777777779</v>
      </c>
      <c r="I3405">
        <v>27</v>
      </c>
      <c r="J3405">
        <v>0</v>
      </c>
      <c r="K3405">
        <v>27</v>
      </c>
      <c r="L3405">
        <v>0</v>
      </c>
      <c r="M3405" s="1" t="e">
        <f>VLOOKUP(Tabla18[[#This Row],[COD]],Circuitos[],2,0)</f>
        <v>#N/A</v>
      </c>
    </row>
    <row r="3406" spans="1:13">
      <c r="A3406" s="9" t="str">
        <f>Tabla18[[#This Row],[DIA]]&amp;"-"&amp;Tabla18[[#This Row],[NUM]]</f>
        <v>45983-6001</v>
      </c>
      <c r="B3406">
        <v>45983</v>
      </c>
      <c r="C3406" t="s">
        <v>173</v>
      </c>
      <c r="D3406" t="s">
        <v>13</v>
      </c>
      <c r="E3406" t="s">
        <v>174</v>
      </c>
      <c r="F3406">
        <v>6001</v>
      </c>
      <c r="G3406">
        <v>0.37847222222222221</v>
      </c>
      <c r="H3406">
        <v>0.55902777777777779</v>
      </c>
      <c r="I3406">
        <v>20</v>
      </c>
      <c r="J3406">
        <v>0</v>
      </c>
      <c r="K3406">
        <v>20</v>
      </c>
      <c r="L3406">
        <v>0</v>
      </c>
      <c r="M3406" s="1" t="e">
        <f>VLOOKUP(Tabla18[[#This Row],[COD]],Circuitos[],2,0)</f>
        <v>#N/A</v>
      </c>
    </row>
    <row r="3407" spans="1:13">
      <c r="A3407" s="9" t="str">
        <f>Tabla18[[#This Row],[DIA]]&amp;"-"&amp;Tabla18[[#This Row],[NUM]]</f>
        <v>45983-213</v>
      </c>
      <c r="B3407">
        <v>45983</v>
      </c>
      <c r="C3407" t="s">
        <v>332</v>
      </c>
      <c r="D3407" t="s">
        <v>111</v>
      </c>
      <c r="E3407" t="s">
        <v>265</v>
      </c>
      <c r="F3407">
        <v>213</v>
      </c>
      <c r="G3407">
        <v>0.4201388888888889</v>
      </c>
      <c r="H3407">
        <v>0.53125</v>
      </c>
      <c r="I3407">
        <v>27</v>
      </c>
      <c r="J3407">
        <v>0</v>
      </c>
      <c r="K3407">
        <v>27</v>
      </c>
      <c r="L3407">
        <v>0</v>
      </c>
      <c r="M3407" s="1" t="e">
        <f>VLOOKUP(Tabla18[[#This Row],[COD]],Circuitos[],2,0)</f>
        <v>#N/A</v>
      </c>
    </row>
    <row r="3408" spans="1:13">
      <c r="A3408" s="9" t="str">
        <f>Tabla18[[#This Row],[DIA]]&amp;"-"&amp;Tabla18[[#This Row],[NUM]]</f>
        <v>45983-6002</v>
      </c>
      <c r="B3408">
        <v>45983</v>
      </c>
      <c r="C3408" t="s">
        <v>13</v>
      </c>
      <c r="D3408" t="s">
        <v>183</v>
      </c>
      <c r="E3408" t="s">
        <v>174</v>
      </c>
      <c r="F3408">
        <v>6002</v>
      </c>
      <c r="G3408">
        <v>0.60069444444444442</v>
      </c>
      <c r="H3408">
        <v>0.85069444444444442</v>
      </c>
      <c r="I3408">
        <v>20</v>
      </c>
      <c r="J3408">
        <v>0</v>
      </c>
      <c r="K3408">
        <v>20</v>
      </c>
      <c r="L3408">
        <v>0</v>
      </c>
      <c r="M3408" s="1" t="str">
        <f>VLOOKUP(Tabla18[[#This Row],[COD]],Circuitos[],2,0)</f>
        <v>Programas de Egipto</v>
      </c>
    </row>
    <row r="3409" spans="1:13">
      <c r="A3409" s="9" t="str">
        <f>Tabla18[[#This Row],[DIA]]&amp;"-"&amp;Tabla18[[#This Row],[NUM]]</f>
        <v>45983-857</v>
      </c>
      <c r="B3409">
        <v>45983</v>
      </c>
      <c r="C3409" t="s">
        <v>13</v>
      </c>
      <c r="D3409" t="s">
        <v>530</v>
      </c>
      <c r="E3409" t="s">
        <v>531</v>
      </c>
      <c r="F3409">
        <v>857</v>
      </c>
      <c r="G3409">
        <v>0.63888888888888884</v>
      </c>
      <c r="H3409">
        <v>0.75694444444444442</v>
      </c>
      <c r="I3409">
        <v>31</v>
      </c>
      <c r="J3409">
        <v>0</v>
      </c>
      <c r="K3409">
        <v>31</v>
      </c>
      <c r="L3409">
        <v>0</v>
      </c>
      <c r="M3409" s="1" t="e">
        <f>VLOOKUP(Tabla18[[#This Row],[COD]],Circuitos[],2,0)</f>
        <v>#N/A</v>
      </c>
    </row>
    <row r="3410" spans="1:13">
      <c r="A3410" s="9" t="str">
        <f>Tabla18[[#This Row],[DIA]]&amp;"-"&amp;Tabla18[[#This Row],[NUM]]</f>
        <v>45983-709</v>
      </c>
      <c r="B3410">
        <v>45983</v>
      </c>
      <c r="C3410" t="s">
        <v>153</v>
      </c>
      <c r="D3410" t="s">
        <v>13</v>
      </c>
      <c r="E3410" t="s">
        <v>498</v>
      </c>
      <c r="F3410">
        <v>709</v>
      </c>
      <c r="G3410">
        <v>0.99930555555555556</v>
      </c>
      <c r="H3410">
        <v>0.33333333333333331</v>
      </c>
      <c r="I3410">
        <v>27</v>
      </c>
      <c r="J3410">
        <v>19</v>
      </c>
      <c r="K3410">
        <v>8</v>
      </c>
      <c r="L3410">
        <v>70.370370370370367</v>
      </c>
      <c r="M3410" s="1" t="e">
        <f>VLOOKUP(Tabla18[[#This Row],[COD]],Circuitos[],2,0)</f>
        <v>#N/A</v>
      </c>
    </row>
    <row r="3411" spans="1:13">
      <c r="A3411" s="9" t="str">
        <f>Tabla18[[#This Row],[DIA]]&amp;"-"&amp;Tabla18[[#This Row],[NUM]]</f>
        <v>45983-858</v>
      </c>
      <c r="B3411">
        <v>45983</v>
      </c>
      <c r="C3411" t="s">
        <v>530</v>
      </c>
      <c r="D3411" t="s">
        <v>13</v>
      </c>
      <c r="E3411" t="s">
        <v>531</v>
      </c>
      <c r="F3411">
        <v>858</v>
      </c>
      <c r="G3411">
        <v>0.86805555555555558</v>
      </c>
      <c r="H3411">
        <v>0.625</v>
      </c>
      <c r="I3411">
        <v>31</v>
      </c>
      <c r="J3411">
        <v>0</v>
      </c>
      <c r="K3411">
        <v>31</v>
      </c>
      <c r="L3411">
        <v>0</v>
      </c>
      <c r="M3411" s="1" t="e">
        <f>VLOOKUP(Tabla18[[#This Row],[COD]],Circuitos[],2,0)</f>
        <v>#N/A</v>
      </c>
    </row>
    <row r="3412" spans="1:13">
      <c r="A3412" s="9" t="str">
        <f>Tabla18[[#This Row],[DIA]]&amp;"-"&amp;Tabla18[[#This Row],[NUM]]</f>
        <v>45984-1304</v>
      </c>
      <c r="B3412">
        <v>45984</v>
      </c>
      <c r="C3412" t="s">
        <v>33</v>
      </c>
      <c r="D3412" t="s">
        <v>147</v>
      </c>
      <c r="E3412" t="s">
        <v>181</v>
      </c>
      <c r="F3412">
        <v>1304</v>
      </c>
      <c r="G3412">
        <v>0.50347222222222221</v>
      </c>
      <c r="H3412">
        <v>0.77083333333333337</v>
      </c>
      <c r="I3412">
        <v>6</v>
      </c>
      <c r="J3412">
        <v>0</v>
      </c>
      <c r="K3412">
        <v>6</v>
      </c>
      <c r="L3412">
        <v>0</v>
      </c>
      <c r="M3412" s="1" t="e">
        <f>VLOOKUP(Tabla18[[#This Row],[COD]],Circuitos[],2,0)</f>
        <v>#N/A</v>
      </c>
    </row>
    <row r="3413" spans="1:13">
      <c r="A3413" s="9" t="str">
        <f>Tabla18[[#This Row],[DIA]]&amp;"-"&amp;Tabla18[[#This Row],[NUM]]</f>
        <v>45984-710</v>
      </c>
      <c r="B3413">
        <v>45984</v>
      </c>
      <c r="C3413" t="s">
        <v>484</v>
      </c>
      <c r="D3413" t="s">
        <v>36</v>
      </c>
      <c r="E3413" t="s">
        <v>548</v>
      </c>
      <c r="F3413">
        <v>710</v>
      </c>
      <c r="G3413">
        <v>0.3611111111111111</v>
      </c>
      <c r="H3413">
        <v>0.4548611111111111</v>
      </c>
      <c r="I3413">
        <v>12</v>
      </c>
      <c r="J3413">
        <v>0</v>
      </c>
      <c r="K3413">
        <v>12</v>
      </c>
      <c r="L3413">
        <v>0</v>
      </c>
      <c r="M3413" s="1" t="e">
        <f>VLOOKUP(Tabla18[[#This Row],[COD]],Circuitos[],2,0)</f>
        <v>#N/A</v>
      </c>
    </row>
    <row r="3414" spans="1:13">
      <c r="A3414" s="9" t="str">
        <f>Tabla18[[#This Row],[DIA]]&amp;"-"&amp;Tabla18[[#This Row],[NUM]]</f>
        <v>45984-702</v>
      </c>
      <c r="B3414">
        <v>45984</v>
      </c>
      <c r="C3414" t="s">
        <v>484</v>
      </c>
      <c r="D3414" t="s">
        <v>13</v>
      </c>
      <c r="E3414" t="s">
        <v>548</v>
      </c>
      <c r="F3414">
        <v>702</v>
      </c>
      <c r="G3414">
        <v>0.60763888888888884</v>
      </c>
      <c r="H3414">
        <v>0.72569444444444442</v>
      </c>
      <c r="I3414">
        <v>20</v>
      </c>
      <c r="J3414">
        <v>0</v>
      </c>
      <c r="K3414">
        <v>20</v>
      </c>
      <c r="L3414">
        <v>0</v>
      </c>
      <c r="M3414" s="1" t="e">
        <f>VLOOKUP(Tabla18[[#This Row],[COD]],Circuitos[],2,0)</f>
        <v>#N/A</v>
      </c>
    </row>
    <row r="3415" spans="1:13">
      <c r="A3415" s="9" t="str">
        <f>Tabla18[[#This Row],[DIA]]&amp;"-"&amp;Tabla18[[#This Row],[NUM]]</f>
        <v>45984-1854</v>
      </c>
      <c r="B3415">
        <v>45984</v>
      </c>
      <c r="C3415" t="s">
        <v>36</v>
      </c>
      <c r="D3415" t="s">
        <v>147</v>
      </c>
      <c r="E3415" t="s">
        <v>181</v>
      </c>
      <c r="F3415">
        <v>1854</v>
      </c>
      <c r="G3415">
        <v>0.47569444444444442</v>
      </c>
      <c r="H3415">
        <v>0.71180555555555558</v>
      </c>
      <c r="I3415">
        <v>10</v>
      </c>
      <c r="J3415">
        <v>0</v>
      </c>
      <c r="K3415">
        <v>10</v>
      </c>
      <c r="L3415">
        <v>0</v>
      </c>
      <c r="M3415" s="1" t="e">
        <f>VLOOKUP(Tabla18[[#This Row],[COD]],Circuitos[],2,0)</f>
        <v>#N/A</v>
      </c>
    </row>
    <row r="3416" spans="1:13">
      <c r="A3416" s="9" t="str">
        <f>Tabla18[[#This Row],[DIA]]&amp;"-"&amp;Tabla18[[#This Row],[NUM]]</f>
        <v>45984-1318</v>
      </c>
      <c r="B3416">
        <v>45984</v>
      </c>
      <c r="C3416" t="s">
        <v>37</v>
      </c>
      <c r="D3416" t="s">
        <v>147</v>
      </c>
      <c r="E3416" t="s">
        <v>181</v>
      </c>
      <c r="F3416">
        <v>1318</v>
      </c>
      <c r="G3416">
        <v>0.72222222222222221</v>
      </c>
      <c r="H3416">
        <v>0.97222222222222221</v>
      </c>
      <c r="I3416">
        <v>10</v>
      </c>
      <c r="J3416">
        <v>0</v>
      </c>
      <c r="K3416">
        <v>10</v>
      </c>
      <c r="L3416">
        <v>0</v>
      </c>
      <c r="M3416" s="1" t="e">
        <f>VLOOKUP(Tabla18[[#This Row],[COD]],Circuitos[],2,0)</f>
        <v>#N/A</v>
      </c>
    </row>
    <row r="3417" spans="1:13">
      <c r="A3417" s="9" t="str">
        <f>Tabla18[[#This Row],[DIA]]&amp;"-"&amp;Tabla18[[#This Row],[NUM]]</f>
        <v>45984-1305</v>
      </c>
      <c r="B3417">
        <v>45984</v>
      </c>
      <c r="C3417" t="s">
        <v>147</v>
      </c>
      <c r="D3417" t="s">
        <v>33</v>
      </c>
      <c r="E3417" t="s">
        <v>181</v>
      </c>
      <c r="F3417">
        <v>1305</v>
      </c>
      <c r="G3417">
        <v>0.55208333333333337</v>
      </c>
      <c r="H3417">
        <v>0.70833333333333337</v>
      </c>
      <c r="I3417">
        <v>6</v>
      </c>
      <c r="J3417">
        <v>0</v>
      </c>
      <c r="K3417">
        <v>6</v>
      </c>
      <c r="L3417">
        <v>0</v>
      </c>
      <c r="M3417" s="1" t="e">
        <f>VLOOKUP(Tabla18[[#This Row],[COD]],Circuitos[],2,0)</f>
        <v>#N/A</v>
      </c>
    </row>
    <row r="3418" spans="1:13">
      <c r="A3418" s="9" t="str">
        <f>Tabla18[[#This Row],[DIA]]&amp;"-"&amp;Tabla18[[#This Row],[NUM]]</f>
        <v>45984-2020</v>
      </c>
      <c r="B3418">
        <v>45984</v>
      </c>
      <c r="C3418" t="s">
        <v>147</v>
      </c>
      <c r="D3418" t="s">
        <v>180</v>
      </c>
      <c r="E3418" t="s">
        <v>181</v>
      </c>
      <c r="F3418">
        <v>2020</v>
      </c>
      <c r="G3418">
        <v>0.76736111111111116</v>
      </c>
      <c r="H3418">
        <v>0.82986111111111116</v>
      </c>
      <c r="I3418">
        <v>16</v>
      </c>
      <c r="J3418">
        <v>0</v>
      </c>
      <c r="K3418">
        <v>16</v>
      </c>
      <c r="L3418">
        <v>0</v>
      </c>
      <c r="M3418" s="1" t="e">
        <f>VLOOKUP(Tabla18[[#This Row],[COD]],Circuitos[],2,0)</f>
        <v>#N/A</v>
      </c>
    </row>
    <row r="3419" spans="1:13">
      <c r="A3419" s="9" t="str">
        <f>Tabla18[[#This Row],[DIA]]&amp;"-"&amp;Tabla18[[#This Row],[NUM]]</f>
        <v>45984-2018</v>
      </c>
      <c r="B3419">
        <v>45984</v>
      </c>
      <c r="C3419" t="s">
        <v>147</v>
      </c>
      <c r="D3419" t="s">
        <v>180</v>
      </c>
      <c r="E3419" t="s">
        <v>181</v>
      </c>
      <c r="F3419">
        <v>2018</v>
      </c>
      <c r="G3419">
        <v>0.78819444444444442</v>
      </c>
      <c r="H3419">
        <v>0.84722222222222221</v>
      </c>
      <c r="I3419">
        <v>10</v>
      </c>
      <c r="J3419">
        <v>0</v>
      </c>
      <c r="K3419">
        <v>10</v>
      </c>
      <c r="L3419">
        <v>0</v>
      </c>
      <c r="M3419" s="1" t="e">
        <f>VLOOKUP(Tabla18[[#This Row],[COD]],Circuitos[],2,0)</f>
        <v>#N/A</v>
      </c>
    </row>
    <row r="3420" spans="1:13">
      <c r="A3420" s="9" t="str">
        <f>Tabla18[[#This Row],[DIA]]&amp;"-"&amp;Tabla18[[#This Row],[NUM]]</f>
        <v>45984-2020</v>
      </c>
      <c r="B3420">
        <v>45984</v>
      </c>
      <c r="C3420" t="s">
        <v>147</v>
      </c>
      <c r="D3420" t="s">
        <v>180</v>
      </c>
      <c r="E3420" t="s">
        <v>181</v>
      </c>
      <c r="F3420">
        <v>2020</v>
      </c>
      <c r="G3420">
        <v>0.86458333333333337</v>
      </c>
      <c r="H3420">
        <v>0.92361111111111116</v>
      </c>
      <c r="I3420">
        <v>12</v>
      </c>
      <c r="J3420">
        <v>0</v>
      </c>
      <c r="K3420">
        <v>12</v>
      </c>
      <c r="L3420">
        <v>0</v>
      </c>
      <c r="M3420" s="1" t="e">
        <f>VLOOKUP(Tabla18[[#This Row],[COD]],Circuitos[],2,0)</f>
        <v>#N/A</v>
      </c>
    </row>
    <row r="3421" spans="1:13">
      <c r="A3421" s="9" t="str">
        <f>Tabla18[[#This Row],[DIA]]&amp;"-"&amp;Tabla18[[#This Row],[NUM]]</f>
        <v>45984-1855</v>
      </c>
      <c r="B3421">
        <v>45984</v>
      </c>
      <c r="C3421" t="s">
        <v>147</v>
      </c>
      <c r="D3421" t="s">
        <v>36</v>
      </c>
      <c r="E3421" t="s">
        <v>181</v>
      </c>
      <c r="F3421">
        <v>1855</v>
      </c>
      <c r="G3421">
        <v>0.59722222222222221</v>
      </c>
      <c r="H3421">
        <v>0.71180555555555558</v>
      </c>
      <c r="I3421">
        <v>10</v>
      </c>
      <c r="J3421">
        <v>0</v>
      </c>
      <c r="K3421">
        <v>10</v>
      </c>
      <c r="L3421">
        <v>0</v>
      </c>
      <c r="M3421" s="1" t="e">
        <f>VLOOKUP(Tabla18[[#This Row],[COD]],Circuitos[],2,0)</f>
        <v>#N/A</v>
      </c>
    </row>
    <row r="3422" spans="1:13">
      <c r="A3422" s="9" t="str">
        <f>Tabla18[[#This Row],[DIA]]&amp;"-"&amp;Tabla18[[#This Row],[NUM]]</f>
        <v>45984-1317</v>
      </c>
      <c r="B3422">
        <v>45984</v>
      </c>
      <c r="C3422" t="s">
        <v>147</v>
      </c>
      <c r="D3422" t="s">
        <v>37</v>
      </c>
      <c r="E3422" t="s">
        <v>181</v>
      </c>
      <c r="F3422">
        <v>1317</v>
      </c>
      <c r="G3422">
        <v>0.58680555555555558</v>
      </c>
      <c r="H3422">
        <v>0.72569444444444442</v>
      </c>
      <c r="I3422">
        <v>10</v>
      </c>
      <c r="J3422">
        <v>0</v>
      </c>
      <c r="K3422">
        <v>10</v>
      </c>
      <c r="L3422">
        <v>0</v>
      </c>
      <c r="M3422" s="1" t="e">
        <f>VLOOKUP(Tabla18[[#This Row],[COD]],Circuitos[],2,0)</f>
        <v>#N/A</v>
      </c>
    </row>
    <row r="3423" spans="1:13">
      <c r="A3423" s="9" t="str">
        <f>Tabla18[[#This Row],[DIA]]&amp;"-"&amp;Tabla18[[#This Row],[NUM]]</f>
        <v>45984-1859</v>
      </c>
      <c r="B3423">
        <v>45984</v>
      </c>
      <c r="C3423" t="s">
        <v>147</v>
      </c>
      <c r="D3423" t="s">
        <v>13</v>
      </c>
      <c r="E3423" t="s">
        <v>181</v>
      </c>
      <c r="F3423">
        <v>1859</v>
      </c>
      <c r="G3423">
        <v>0.55208333333333337</v>
      </c>
      <c r="H3423">
        <v>0.70138888888888884</v>
      </c>
      <c r="I3423">
        <v>16</v>
      </c>
      <c r="J3423">
        <v>0</v>
      </c>
      <c r="K3423">
        <v>16</v>
      </c>
      <c r="L3423">
        <v>0</v>
      </c>
      <c r="M3423" s="1" t="e">
        <f>VLOOKUP(Tabla18[[#This Row],[COD]],Circuitos[],2,0)</f>
        <v>#N/A</v>
      </c>
    </row>
    <row r="3424" spans="1:13">
      <c r="A3424" s="9" t="str">
        <f>Tabla18[[#This Row],[DIA]]&amp;"-"&amp;Tabla18[[#This Row],[NUM]]</f>
        <v>45984-1313</v>
      </c>
      <c r="B3424">
        <v>45984</v>
      </c>
      <c r="C3424" t="s">
        <v>147</v>
      </c>
      <c r="D3424" t="s">
        <v>22</v>
      </c>
      <c r="E3424" t="s">
        <v>181</v>
      </c>
      <c r="F3424">
        <v>1313</v>
      </c>
      <c r="G3424">
        <v>0.59375</v>
      </c>
      <c r="H3424">
        <v>0.72569444444444442</v>
      </c>
      <c r="I3424">
        <v>6</v>
      </c>
      <c r="J3424">
        <v>0</v>
      </c>
      <c r="K3424">
        <v>6</v>
      </c>
      <c r="L3424">
        <v>0</v>
      </c>
      <c r="M3424" s="1" t="e">
        <f>VLOOKUP(Tabla18[[#This Row],[COD]],Circuitos[],2,0)</f>
        <v>#N/A</v>
      </c>
    </row>
    <row r="3425" spans="1:13">
      <c r="A3425" s="9" t="str">
        <f>Tabla18[[#This Row],[DIA]]&amp;"-"&amp;Tabla18[[#This Row],[NUM]]</f>
        <v>45984-901</v>
      </c>
      <c r="B3425">
        <v>45984</v>
      </c>
      <c r="C3425" t="s">
        <v>563</v>
      </c>
      <c r="D3425" t="s">
        <v>484</v>
      </c>
      <c r="E3425" t="s">
        <v>548</v>
      </c>
      <c r="F3425">
        <v>901</v>
      </c>
      <c r="G3425">
        <v>0.21527777777777779</v>
      </c>
      <c r="H3425">
        <v>0.28819444444444442</v>
      </c>
      <c r="I3425">
        <v>12</v>
      </c>
      <c r="J3425">
        <v>0</v>
      </c>
      <c r="K3425">
        <v>12</v>
      </c>
      <c r="L3425">
        <v>0</v>
      </c>
      <c r="M3425" s="1" t="e">
        <f>VLOOKUP(Tabla18[[#This Row],[COD]],Circuitos[],2,0)</f>
        <v>#N/A</v>
      </c>
    </row>
    <row r="3426" spans="1:13">
      <c r="A3426" s="9" t="str">
        <f>Tabla18[[#This Row],[DIA]]&amp;"-"&amp;Tabla18[[#This Row],[NUM]]</f>
        <v>45984-903</v>
      </c>
      <c r="B3426">
        <v>45984</v>
      </c>
      <c r="C3426" t="s">
        <v>563</v>
      </c>
      <c r="D3426" t="s">
        <v>484</v>
      </c>
      <c r="E3426" t="s">
        <v>548</v>
      </c>
      <c r="F3426">
        <v>903</v>
      </c>
      <c r="G3426">
        <v>0.43402777777777779</v>
      </c>
      <c r="H3426">
        <v>0.50694444444444442</v>
      </c>
      <c r="I3426">
        <v>20</v>
      </c>
      <c r="J3426">
        <v>0</v>
      </c>
      <c r="K3426">
        <v>20</v>
      </c>
      <c r="L3426">
        <v>0</v>
      </c>
      <c r="M3426" s="1" t="e">
        <f>VLOOKUP(Tabla18[[#This Row],[COD]],Circuitos[],2,0)</f>
        <v>#N/A</v>
      </c>
    </row>
    <row r="3427" spans="1:13">
      <c r="A3427" s="9" t="str">
        <f>Tabla18[[#This Row],[DIA]]&amp;"-"&amp;Tabla18[[#This Row],[NUM]]</f>
        <v>45984-1858</v>
      </c>
      <c r="B3427">
        <v>45984</v>
      </c>
      <c r="C3427" t="s">
        <v>13</v>
      </c>
      <c r="D3427" t="s">
        <v>147</v>
      </c>
      <c r="E3427" t="s">
        <v>181</v>
      </c>
      <c r="F3427">
        <v>1858</v>
      </c>
      <c r="G3427">
        <v>0.5</v>
      </c>
      <c r="H3427">
        <v>0.76041666666666663</v>
      </c>
      <c r="I3427">
        <v>16</v>
      </c>
      <c r="J3427">
        <v>0</v>
      </c>
      <c r="K3427">
        <v>16</v>
      </c>
      <c r="L3427">
        <v>0</v>
      </c>
      <c r="M3427" s="1" t="e">
        <f>VLOOKUP(Tabla18[[#This Row],[COD]],Circuitos[],2,0)</f>
        <v>#N/A</v>
      </c>
    </row>
    <row r="3428" spans="1:13">
      <c r="A3428" s="9" t="str">
        <f>Tabla18[[#This Row],[DIA]]&amp;"-"&amp;Tabla18[[#This Row],[NUM]]</f>
        <v>45984-1302</v>
      </c>
      <c r="B3428">
        <v>45984</v>
      </c>
      <c r="C3428" t="s">
        <v>22</v>
      </c>
      <c r="D3428" t="s">
        <v>147</v>
      </c>
      <c r="E3428" t="s">
        <v>181</v>
      </c>
      <c r="F3428">
        <v>1302</v>
      </c>
      <c r="G3428">
        <v>0.50694444444444442</v>
      </c>
      <c r="H3428">
        <v>0.75347222222222221</v>
      </c>
      <c r="I3428">
        <v>6</v>
      </c>
      <c r="J3428">
        <v>0</v>
      </c>
      <c r="K3428">
        <v>6</v>
      </c>
      <c r="L3428">
        <v>0</v>
      </c>
      <c r="M3428" s="1" t="e">
        <f>VLOOKUP(Tabla18[[#This Row],[COD]],Circuitos[],2,0)</f>
        <v>#N/A</v>
      </c>
    </row>
    <row r="3429" spans="1:13">
      <c r="A3429" s="9" t="str">
        <f>Tabla18[[#This Row],[DIA]]&amp;"-"&amp;Tabla18[[#This Row],[NUM]]</f>
        <v>45985-1336</v>
      </c>
      <c r="B3429">
        <v>45985</v>
      </c>
      <c r="C3429" t="s">
        <v>36</v>
      </c>
      <c r="D3429" t="s">
        <v>183</v>
      </c>
      <c r="E3429" t="s">
        <v>174</v>
      </c>
      <c r="F3429">
        <v>1336</v>
      </c>
      <c r="G3429">
        <v>0.58680555555555558</v>
      </c>
      <c r="H3429">
        <v>0.82291666666666663</v>
      </c>
      <c r="I3429">
        <v>10</v>
      </c>
      <c r="J3429">
        <v>0</v>
      </c>
      <c r="K3429">
        <v>10</v>
      </c>
      <c r="L3429">
        <v>0</v>
      </c>
      <c r="M3429" s="1" t="str">
        <f>VLOOKUP(Tabla18[[#This Row],[COD]],Circuitos[],2,0)</f>
        <v>Programas de Egipto</v>
      </c>
    </row>
    <row r="3430" spans="1:13">
      <c r="A3430" s="9" t="str">
        <f>Tabla18[[#This Row],[DIA]]&amp;"-"&amp;Tabla18[[#This Row],[NUM]]</f>
        <v>45985-1335</v>
      </c>
      <c r="B3430">
        <v>45985</v>
      </c>
      <c r="C3430" t="s">
        <v>173</v>
      </c>
      <c r="D3430" t="s">
        <v>36</v>
      </c>
      <c r="E3430" t="s">
        <v>174</v>
      </c>
      <c r="F3430">
        <v>1335</v>
      </c>
      <c r="G3430">
        <v>0.40277777777777779</v>
      </c>
      <c r="H3430">
        <v>0.54513888888888884</v>
      </c>
      <c r="I3430">
        <v>10</v>
      </c>
      <c r="J3430">
        <v>0</v>
      </c>
      <c r="K3430">
        <v>10</v>
      </c>
      <c r="L3430">
        <v>0</v>
      </c>
      <c r="M3430" s="1" t="e">
        <f>VLOOKUP(Tabla18[[#This Row],[COD]],Circuitos[],2,0)</f>
        <v>#N/A</v>
      </c>
    </row>
    <row r="3431" spans="1:13">
      <c r="A3431" s="9" t="str">
        <f>Tabla18[[#This Row],[DIA]]&amp;"-"&amp;Tabla18[[#This Row],[NUM]]</f>
        <v>45985-1014</v>
      </c>
      <c r="B3431">
        <v>45985</v>
      </c>
      <c r="C3431" t="s">
        <v>173</v>
      </c>
      <c r="D3431" t="s">
        <v>30</v>
      </c>
      <c r="E3431" t="s">
        <v>174</v>
      </c>
      <c r="F3431">
        <v>1014</v>
      </c>
      <c r="G3431">
        <v>0.35416666666666669</v>
      </c>
      <c r="H3431">
        <v>0.53472222222222221</v>
      </c>
      <c r="I3431">
        <v>88</v>
      </c>
      <c r="J3431">
        <v>67</v>
      </c>
      <c r="K3431">
        <v>21</v>
      </c>
      <c r="L3431">
        <v>76.13636363636364</v>
      </c>
      <c r="M3431" s="1" t="e">
        <f>VLOOKUP(Tabla18[[#This Row],[COD]],Circuitos[],2,0)</f>
        <v>#N/A</v>
      </c>
    </row>
    <row r="3432" spans="1:13">
      <c r="A3432" s="9" t="str">
        <f>Tabla18[[#This Row],[DIA]]&amp;"-"&amp;Tabla18[[#This Row],[NUM]]</f>
        <v>45985-1002</v>
      </c>
      <c r="B3432">
        <v>45985</v>
      </c>
      <c r="C3432" t="s">
        <v>173</v>
      </c>
      <c r="D3432" t="s">
        <v>13</v>
      </c>
      <c r="E3432" t="s">
        <v>174</v>
      </c>
      <c r="F3432">
        <v>1002</v>
      </c>
      <c r="G3432">
        <v>0.3125</v>
      </c>
      <c r="H3432">
        <v>0.4861111111111111</v>
      </c>
      <c r="I3432">
        <v>20</v>
      </c>
      <c r="J3432">
        <v>0</v>
      </c>
      <c r="K3432">
        <v>20</v>
      </c>
      <c r="L3432">
        <v>0</v>
      </c>
      <c r="M3432" s="1" t="str">
        <f>VLOOKUP(Tabla18[[#This Row],[COD]],Circuitos[],2,0)</f>
        <v>Programas de Egipto</v>
      </c>
    </row>
    <row r="3433" spans="1:13">
      <c r="A3433" s="9" t="str">
        <f>Tabla18[[#This Row],[DIA]]&amp;"-"&amp;Tabla18[[#This Row],[NUM]]</f>
        <v>45985-761</v>
      </c>
      <c r="B3433">
        <v>45985</v>
      </c>
      <c r="C3433" t="s">
        <v>552</v>
      </c>
      <c r="D3433" t="s">
        <v>147</v>
      </c>
      <c r="E3433" t="s">
        <v>181</v>
      </c>
      <c r="F3433">
        <v>761</v>
      </c>
      <c r="G3433">
        <v>0.1076388888888889</v>
      </c>
      <c r="H3433">
        <v>0.27083333333333331</v>
      </c>
      <c r="I3433">
        <v>27</v>
      </c>
      <c r="J3433">
        <v>0</v>
      </c>
      <c r="K3433">
        <v>27</v>
      </c>
      <c r="L3433">
        <v>0</v>
      </c>
      <c r="M3433" s="1" t="e">
        <f>VLOOKUP(Tabla18[[#This Row],[COD]],Circuitos[],2,0)</f>
        <v>#N/A</v>
      </c>
    </row>
    <row r="3434" spans="1:13">
      <c r="A3434" s="9" t="str">
        <f>Tabla18[[#This Row],[DIA]]&amp;"-"&amp;Tabla18[[#This Row],[NUM]]</f>
        <v>45985-2022</v>
      </c>
      <c r="B3434">
        <v>45985</v>
      </c>
      <c r="C3434" t="s">
        <v>147</v>
      </c>
      <c r="D3434" t="s">
        <v>180</v>
      </c>
      <c r="E3434" t="s">
        <v>181</v>
      </c>
      <c r="F3434">
        <v>2022</v>
      </c>
      <c r="G3434">
        <v>9.0277777777777776E-2</v>
      </c>
      <c r="H3434">
        <v>0.15277777777777779</v>
      </c>
      <c r="I3434">
        <v>10</v>
      </c>
      <c r="J3434">
        <v>0</v>
      </c>
      <c r="K3434">
        <v>10</v>
      </c>
      <c r="L3434">
        <v>0</v>
      </c>
      <c r="M3434" s="1" t="e">
        <f>VLOOKUP(Tabla18[[#This Row],[COD]],Circuitos[],2,0)</f>
        <v>#N/A</v>
      </c>
    </row>
    <row r="3435" spans="1:13">
      <c r="A3435" s="9" t="str">
        <f>Tabla18[[#This Row],[DIA]]&amp;"-"&amp;Tabla18[[#This Row],[NUM]]</f>
        <v>45985-1857</v>
      </c>
      <c r="B3435">
        <v>45985</v>
      </c>
      <c r="C3435" t="s">
        <v>147</v>
      </c>
      <c r="D3435" t="s">
        <v>13</v>
      </c>
      <c r="E3435" t="s">
        <v>181</v>
      </c>
      <c r="F3435">
        <v>1857</v>
      </c>
      <c r="G3435">
        <v>0.34027777777777779</v>
      </c>
      <c r="H3435">
        <v>0.4548611111111111</v>
      </c>
      <c r="I3435">
        <v>27</v>
      </c>
      <c r="J3435">
        <v>0</v>
      </c>
      <c r="K3435">
        <v>27</v>
      </c>
      <c r="L3435">
        <v>0</v>
      </c>
      <c r="M3435" s="1" t="e">
        <f>VLOOKUP(Tabla18[[#This Row],[COD]],Circuitos[],2,0)</f>
        <v>#N/A</v>
      </c>
    </row>
    <row r="3436" spans="1:13">
      <c r="A3436" s="9" t="str">
        <f>Tabla18[[#This Row],[DIA]]&amp;"-"&amp;Tabla18[[#This Row],[NUM]]</f>
        <v>45985-1002</v>
      </c>
      <c r="B3436">
        <v>45985</v>
      </c>
      <c r="C3436" t="s">
        <v>13</v>
      </c>
      <c r="D3436" t="s">
        <v>183</v>
      </c>
      <c r="E3436" t="s">
        <v>174</v>
      </c>
      <c r="F3436">
        <v>1002</v>
      </c>
      <c r="G3436">
        <v>0.52777777777777779</v>
      </c>
      <c r="H3436">
        <v>0.77777777777777779</v>
      </c>
      <c r="I3436">
        <v>20</v>
      </c>
      <c r="J3436">
        <v>0</v>
      </c>
      <c r="K3436">
        <v>20</v>
      </c>
      <c r="L3436">
        <v>0</v>
      </c>
      <c r="M3436" s="1" t="str">
        <f>VLOOKUP(Tabla18[[#This Row],[COD]],Circuitos[],2,0)</f>
        <v>Programas de Egipto</v>
      </c>
    </row>
    <row r="3437" spans="1:13">
      <c r="A3437" s="9" t="str">
        <f>Tabla18[[#This Row],[DIA]]&amp;"-"&amp;Tabla18[[#This Row],[NUM]]</f>
        <v>45985-1010</v>
      </c>
      <c r="B3437">
        <v>45985</v>
      </c>
      <c r="C3437" t="s">
        <v>57</v>
      </c>
      <c r="D3437" t="s">
        <v>183</v>
      </c>
      <c r="E3437" t="s">
        <v>174</v>
      </c>
      <c r="F3437">
        <v>1010</v>
      </c>
      <c r="G3437">
        <v>0.72222222222222221</v>
      </c>
      <c r="H3437">
        <v>0.99305555555555558</v>
      </c>
      <c r="I3437">
        <v>88</v>
      </c>
      <c r="J3437">
        <v>31</v>
      </c>
      <c r="K3437">
        <v>57</v>
      </c>
      <c r="L3437">
        <v>35.227272727272727</v>
      </c>
      <c r="M3437" s="1" t="str">
        <f>VLOOKUP(Tabla18[[#This Row],[COD]],Circuitos[],2,0)</f>
        <v>Nefertari y Abu Simbel / Maravillas del Nilo y Abu Simbel</v>
      </c>
    </row>
    <row r="3438" spans="1:13">
      <c r="A3438" s="9" t="str">
        <f>Tabla18[[#This Row],[DIA]]&amp;"-"&amp;Tabla18[[#This Row],[NUM]]</f>
        <v>45987-2333</v>
      </c>
      <c r="B3438">
        <v>45987</v>
      </c>
      <c r="C3438" t="s">
        <v>185</v>
      </c>
      <c r="D3438" t="s">
        <v>147</v>
      </c>
      <c r="E3438" t="s">
        <v>181</v>
      </c>
      <c r="F3438">
        <v>2333</v>
      </c>
      <c r="G3438">
        <v>0.79513888888888884</v>
      </c>
      <c r="H3438">
        <v>0.85763888888888884</v>
      </c>
      <c r="I3438">
        <v>40</v>
      </c>
      <c r="J3438">
        <v>0</v>
      </c>
      <c r="K3438">
        <v>40</v>
      </c>
      <c r="L3438">
        <v>0</v>
      </c>
      <c r="M3438" s="1" t="e">
        <f>VLOOKUP(Tabla18[[#This Row],[COD]],Circuitos[],2,0)</f>
        <v>#N/A</v>
      </c>
    </row>
    <row r="3439" spans="1:13">
      <c r="A3439" s="9" t="str">
        <f>Tabla18[[#This Row],[DIA]]&amp;"-"&amp;Tabla18[[#This Row],[NUM]]</f>
        <v>45987-8055</v>
      </c>
      <c r="B3439">
        <v>45987</v>
      </c>
      <c r="C3439" t="s">
        <v>175</v>
      </c>
      <c r="D3439" t="s">
        <v>173</v>
      </c>
      <c r="E3439" t="s">
        <v>257</v>
      </c>
      <c r="F3439">
        <v>8055</v>
      </c>
      <c r="G3439">
        <v>0.5625</v>
      </c>
      <c r="H3439">
        <v>0.61458333333333337</v>
      </c>
      <c r="I3439">
        <v>20</v>
      </c>
      <c r="J3439">
        <v>0</v>
      </c>
      <c r="K3439">
        <v>20</v>
      </c>
      <c r="L3439">
        <v>0</v>
      </c>
      <c r="M3439" s="1" t="e">
        <f>VLOOKUP(Tabla18[[#This Row],[COD]],Circuitos[],2,0)</f>
        <v>#N/A</v>
      </c>
    </row>
    <row r="3440" spans="1:13">
      <c r="A3440" s="9" t="str">
        <f>Tabla18[[#This Row],[DIA]]&amp;"-"&amp;Tabla18[[#This Row],[NUM]]</f>
        <v>45988-871</v>
      </c>
      <c r="B3440">
        <v>45988</v>
      </c>
      <c r="C3440" t="s">
        <v>13</v>
      </c>
      <c r="D3440" t="s">
        <v>223</v>
      </c>
      <c r="E3440" t="s">
        <v>250</v>
      </c>
      <c r="F3440">
        <v>871</v>
      </c>
      <c r="G3440">
        <v>0.48958333333333331</v>
      </c>
      <c r="H3440">
        <v>0.62152777777777779</v>
      </c>
      <c r="I3440">
        <v>50</v>
      </c>
      <c r="J3440">
        <v>0</v>
      </c>
      <c r="K3440">
        <v>50</v>
      </c>
      <c r="L3440">
        <v>0</v>
      </c>
      <c r="M3440" s="1" t="e">
        <f>VLOOKUP(Tabla18[[#This Row],[COD]],Circuitos[],2,0)</f>
        <v>#N/A</v>
      </c>
    </row>
    <row r="3441" spans="1:13">
      <c r="A3441" s="9" t="str">
        <f>Tabla18[[#This Row],[DIA]]&amp;"-"&amp;Tabla18[[#This Row],[NUM]]</f>
        <v>45989-1012</v>
      </c>
      <c r="B3441">
        <v>45989</v>
      </c>
      <c r="C3441" t="s">
        <v>562</v>
      </c>
      <c r="D3441" t="s">
        <v>173</v>
      </c>
      <c r="E3441" t="s">
        <v>174</v>
      </c>
      <c r="F3441">
        <v>1012</v>
      </c>
      <c r="G3441">
        <v>0.46875</v>
      </c>
      <c r="H3441">
        <v>0.54166666666666663</v>
      </c>
      <c r="I3441">
        <v>88</v>
      </c>
      <c r="J3441">
        <v>31</v>
      </c>
      <c r="K3441">
        <v>57</v>
      </c>
      <c r="L3441">
        <v>35.227272727272727</v>
      </c>
      <c r="M3441" s="1" t="e">
        <f>VLOOKUP(Tabla18[[#This Row],[COD]],Circuitos[],2,0)</f>
        <v>#N/A</v>
      </c>
    </row>
    <row r="3442" spans="1:13">
      <c r="A3442" s="9" t="str">
        <f>Tabla18[[#This Row],[DIA]]&amp;"-"&amp;Tabla18[[#This Row],[NUM]]</f>
        <v>45989-1011</v>
      </c>
      <c r="B3442">
        <v>45989</v>
      </c>
      <c r="C3442" t="s">
        <v>175</v>
      </c>
      <c r="D3442" t="s">
        <v>562</v>
      </c>
      <c r="E3442" t="s">
        <v>174</v>
      </c>
      <c r="F3442">
        <v>1011</v>
      </c>
      <c r="G3442">
        <v>0.33333333333333331</v>
      </c>
      <c r="H3442">
        <v>0.36458333333333331</v>
      </c>
      <c r="I3442">
        <v>88</v>
      </c>
      <c r="J3442">
        <v>31</v>
      </c>
      <c r="K3442">
        <v>57</v>
      </c>
      <c r="L3442">
        <v>35.227272727272727</v>
      </c>
      <c r="M3442" s="1" t="e">
        <f>VLOOKUP(Tabla18[[#This Row],[COD]],Circuitos[],2,0)</f>
        <v>#N/A</v>
      </c>
    </row>
    <row r="3443" spans="1:13">
      <c r="A3443" s="9" t="str">
        <f>Tabla18[[#This Row],[DIA]]&amp;"-"&amp;Tabla18[[#This Row],[NUM]]</f>
        <v>45989-5003</v>
      </c>
      <c r="B3443">
        <v>45989</v>
      </c>
      <c r="C3443" t="s">
        <v>175</v>
      </c>
      <c r="D3443" t="s">
        <v>173</v>
      </c>
      <c r="E3443" t="s">
        <v>174</v>
      </c>
      <c r="F3443">
        <v>5003</v>
      </c>
      <c r="G3443">
        <v>0.83333333333333337</v>
      </c>
      <c r="H3443">
        <v>0.89583333333333337</v>
      </c>
      <c r="I3443">
        <v>10</v>
      </c>
      <c r="J3443">
        <v>0</v>
      </c>
      <c r="K3443">
        <v>10</v>
      </c>
      <c r="L3443">
        <v>0</v>
      </c>
      <c r="M3443" s="1" t="e">
        <f>VLOOKUP(Tabla18[[#This Row],[COD]],Circuitos[],2,0)</f>
        <v>#N/A</v>
      </c>
    </row>
    <row r="3444" spans="1:13">
      <c r="A3444" s="9" t="str">
        <f>Tabla18[[#This Row],[DIA]]&amp;"-"&amp;Tabla18[[#This Row],[NUM]]</f>
        <v>45989-5033</v>
      </c>
      <c r="B3444">
        <v>45989</v>
      </c>
      <c r="C3444" t="s">
        <v>175</v>
      </c>
      <c r="D3444" t="s">
        <v>173</v>
      </c>
      <c r="E3444" t="s">
        <v>174</v>
      </c>
      <c r="F3444">
        <v>5033</v>
      </c>
      <c r="G3444">
        <v>0.83333333333333337</v>
      </c>
      <c r="H3444">
        <v>0.89583333333333337</v>
      </c>
      <c r="I3444">
        <v>20</v>
      </c>
      <c r="J3444">
        <v>0</v>
      </c>
      <c r="K3444">
        <v>20</v>
      </c>
      <c r="L3444">
        <v>0</v>
      </c>
      <c r="M3444" s="1" t="e">
        <f>VLOOKUP(Tabla18[[#This Row],[COD]],Circuitos[],2,0)</f>
        <v>#N/A</v>
      </c>
    </row>
    <row r="3445" spans="1:13">
      <c r="A3445" s="9" t="str">
        <f>Tabla18[[#This Row],[DIA]]&amp;"-"&amp;Tabla18[[#This Row],[NUM]]</f>
        <v>45989-795</v>
      </c>
      <c r="B3445">
        <v>45989</v>
      </c>
      <c r="C3445" t="s">
        <v>13</v>
      </c>
      <c r="D3445" t="s">
        <v>247</v>
      </c>
      <c r="E3445" t="s">
        <v>250</v>
      </c>
      <c r="F3445">
        <v>795</v>
      </c>
      <c r="G3445">
        <v>0.67013888888888884</v>
      </c>
      <c r="H3445">
        <v>0.79166666666666663</v>
      </c>
      <c r="I3445">
        <v>50</v>
      </c>
      <c r="J3445">
        <v>0</v>
      </c>
      <c r="K3445">
        <v>50</v>
      </c>
      <c r="L3445">
        <v>0</v>
      </c>
      <c r="M3445" s="1" t="e">
        <f>VLOOKUP(Tabla18[[#This Row],[COD]],Circuitos[],2,0)</f>
        <v>#N/A</v>
      </c>
    </row>
    <row r="3446" spans="1:13">
      <c r="A3446" s="9" t="str">
        <f>Tabla18[[#This Row],[DIA]]&amp;"-"&amp;Tabla18[[#This Row],[NUM]]</f>
        <v>45990-6001</v>
      </c>
      <c r="B3446">
        <v>45990</v>
      </c>
      <c r="C3446" t="s">
        <v>173</v>
      </c>
      <c r="D3446" t="s">
        <v>13</v>
      </c>
      <c r="E3446" t="s">
        <v>174</v>
      </c>
      <c r="F3446">
        <v>6001</v>
      </c>
      <c r="G3446">
        <v>0.37847222222222221</v>
      </c>
      <c r="H3446">
        <v>0.55902777777777779</v>
      </c>
      <c r="I3446">
        <v>20</v>
      </c>
      <c r="J3446">
        <v>0</v>
      </c>
      <c r="K3446">
        <v>20</v>
      </c>
      <c r="L3446">
        <v>0</v>
      </c>
      <c r="M3446" s="1" t="e">
        <f>VLOOKUP(Tabla18[[#This Row],[COD]],Circuitos[],2,0)</f>
        <v>#N/A</v>
      </c>
    </row>
    <row r="3447" spans="1:13">
      <c r="A3447" s="9" t="str">
        <f>Tabla18[[#This Row],[DIA]]&amp;"-"&amp;Tabla18[[#This Row],[NUM]]</f>
        <v>45990-110</v>
      </c>
      <c r="B3447">
        <v>45990</v>
      </c>
      <c r="C3447" t="s">
        <v>13</v>
      </c>
      <c r="D3447" t="s">
        <v>354</v>
      </c>
      <c r="E3447" t="s">
        <v>355</v>
      </c>
      <c r="F3447">
        <v>110</v>
      </c>
      <c r="G3447">
        <v>0.62847222222222221</v>
      </c>
      <c r="H3447">
        <v>0.93055555555555558</v>
      </c>
      <c r="I3447">
        <v>25</v>
      </c>
      <c r="J3447">
        <v>0</v>
      </c>
      <c r="K3447">
        <v>25</v>
      </c>
      <c r="L3447">
        <v>0</v>
      </c>
      <c r="M3447" s="1" t="e">
        <f>VLOOKUP(Tabla18[[#This Row],[COD]],Circuitos[],2,0)</f>
        <v>#N/A</v>
      </c>
    </row>
    <row r="3448" spans="1:13">
      <c r="A3448" s="9" t="str">
        <f>Tabla18[[#This Row],[DIA]]&amp;"-"&amp;Tabla18[[#This Row],[NUM]]</f>
        <v>45990-833</v>
      </c>
      <c r="B3448">
        <v>45990</v>
      </c>
      <c r="C3448" t="s">
        <v>13</v>
      </c>
      <c r="D3448" t="s">
        <v>484</v>
      </c>
      <c r="E3448" t="s">
        <v>250</v>
      </c>
      <c r="F3448">
        <v>833</v>
      </c>
      <c r="G3448">
        <v>0.54513888888888884</v>
      </c>
      <c r="H3448">
        <v>0.72916666666666663</v>
      </c>
      <c r="I3448">
        <v>45</v>
      </c>
      <c r="J3448">
        <v>0</v>
      </c>
      <c r="K3448">
        <v>45</v>
      </c>
      <c r="L3448">
        <v>0</v>
      </c>
      <c r="M3448" s="1" t="e">
        <f>VLOOKUP(Tabla18[[#This Row],[COD]],Circuitos[],2,0)</f>
        <v>#N/A</v>
      </c>
    </row>
    <row r="3449" spans="1:13">
      <c r="A3449" s="9" t="str">
        <f>Tabla18[[#This Row],[DIA]]&amp;"-"&amp;Tabla18[[#This Row],[NUM]]</f>
        <v>45990-601</v>
      </c>
      <c r="B3449">
        <v>45990</v>
      </c>
      <c r="C3449" t="s">
        <v>13</v>
      </c>
      <c r="D3449" t="s">
        <v>201</v>
      </c>
      <c r="E3449" t="s">
        <v>250</v>
      </c>
      <c r="F3449">
        <v>601</v>
      </c>
      <c r="G3449">
        <v>0.69097222222222221</v>
      </c>
      <c r="H3449">
        <v>0.79166666666666663</v>
      </c>
      <c r="I3449">
        <v>45</v>
      </c>
      <c r="J3449">
        <v>0</v>
      </c>
      <c r="K3449">
        <v>45</v>
      </c>
      <c r="L3449">
        <v>0</v>
      </c>
      <c r="M3449" s="1" t="e">
        <f>VLOOKUP(Tabla18[[#This Row],[COD]],Circuitos[],2,0)</f>
        <v>#N/A</v>
      </c>
    </row>
    <row r="3450" spans="1:13">
      <c r="A3450" s="9" t="str">
        <f>Tabla18[[#This Row],[DIA]]&amp;"-"&amp;Tabla18[[#This Row],[NUM]]</f>
        <v>45990-871</v>
      </c>
      <c r="B3450">
        <v>45990</v>
      </c>
      <c r="C3450" t="s">
        <v>13</v>
      </c>
      <c r="D3450" t="s">
        <v>223</v>
      </c>
      <c r="E3450" t="s">
        <v>250</v>
      </c>
      <c r="F3450">
        <v>871</v>
      </c>
      <c r="G3450">
        <v>0.48958333333333331</v>
      </c>
      <c r="H3450">
        <v>0.62152777777777779</v>
      </c>
      <c r="I3450">
        <v>50</v>
      </c>
      <c r="J3450">
        <v>0</v>
      </c>
      <c r="K3450">
        <v>50</v>
      </c>
      <c r="L3450">
        <v>0</v>
      </c>
      <c r="M3450" s="1" t="e">
        <f>VLOOKUP(Tabla18[[#This Row],[COD]],Circuitos[],2,0)</f>
        <v>#N/A</v>
      </c>
    </row>
    <row r="3451" spans="1:13">
      <c r="A3451" s="9" t="str">
        <f>Tabla18[[#This Row],[DIA]]&amp;"-"&amp;Tabla18[[#This Row],[NUM]]</f>
        <v>45990-871</v>
      </c>
      <c r="B3451">
        <v>45990</v>
      </c>
      <c r="C3451" t="s">
        <v>13</v>
      </c>
      <c r="D3451" t="s">
        <v>223</v>
      </c>
      <c r="E3451" t="s">
        <v>250</v>
      </c>
      <c r="F3451">
        <v>871</v>
      </c>
      <c r="G3451">
        <v>0.48958333333333331</v>
      </c>
      <c r="H3451">
        <v>0.58680555555555558</v>
      </c>
      <c r="I3451">
        <v>45</v>
      </c>
      <c r="J3451">
        <v>0</v>
      </c>
      <c r="K3451">
        <v>45</v>
      </c>
      <c r="L3451">
        <v>0</v>
      </c>
      <c r="M3451" s="1" t="e">
        <f>VLOOKUP(Tabla18[[#This Row],[COD]],Circuitos[],2,0)</f>
        <v>#N/A</v>
      </c>
    </row>
    <row r="3452" spans="1:13">
      <c r="A3452" s="9" t="str">
        <f>Tabla18[[#This Row],[DIA]]&amp;"-"&amp;Tabla18[[#This Row],[NUM]]</f>
        <v>45990-1601</v>
      </c>
      <c r="B3452">
        <v>45990</v>
      </c>
      <c r="C3452" t="s">
        <v>13</v>
      </c>
      <c r="D3452" t="s">
        <v>206</v>
      </c>
      <c r="E3452" t="s">
        <v>207</v>
      </c>
      <c r="F3452">
        <v>1601</v>
      </c>
      <c r="G3452">
        <v>0.68055555555555558</v>
      </c>
      <c r="H3452">
        <v>0.77083333333333337</v>
      </c>
      <c r="I3452">
        <v>45</v>
      </c>
      <c r="J3452">
        <v>0</v>
      </c>
      <c r="K3452">
        <v>45</v>
      </c>
      <c r="L3452">
        <v>0</v>
      </c>
      <c r="M3452" s="1" t="e">
        <f>VLOOKUP(Tabla18[[#This Row],[COD]],Circuitos[],2,0)</f>
        <v>#N/A</v>
      </c>
    </row>
    <row r="3453" spans="1:13">
      <c r="A3453" s="9" t="str">
        <f>Tabla18[[#This Row],[DIA]]&amp;"-"&amp;Tabla18[[#This Row],[NUM]]</f>
        <v>45990-1355</v>
      </c>
      <c r="B3453">
        <v>45990</v>
      </c>
      <c r="C3453" t="s">
        <v>13</v>
      </c>
      <c r="D3453" t="s">
        <v>392</v>
      </c>
      <c r="E3453" t="s">
        <v>250</v>
      </c>
      <c r="F3453">
        <v>1355</v>
      </c>
      <c r="G3453">
        <v>0.46527777777777779</v>
      </c>
      <c r="H3453">
        <v>0.54513888888888884</v>
      </c>
      <c r="I3453">
        <v>45</v>
      </c>
      <c r="J3453">
        <v>0</v>
      </c>
      <c r="K3453">
        <v>45</v>
      </c>
      <c r="L3453">
        <v>0</v>
      </c>
      <c r="M3453" s="1" t="e">
        <f>VLOOKUP(Tabla18[[#This Row],[COD]],Circuitos[],2,0)</f>
        <v>#N/A</v>
      </c>
    </row>
    <row r="3454" spans="1:13">
      <c r="A3454" s="9" t="str">
        <f>Tabla18[[#This Row],[DIA]]&amp;"-"&amp;Tabla18[[#This Row],[NUM]]</f>
        <v>45990-651</v>
      </c>
      <c r="B3454">
        <v>45990</v>
      </c>
      <c r="C3454" t="s">
        <v>13</v>
      </c>
      <c r="D3454" t="s">
        <v>252</v>
      </c>
      <c r="E3454" t="s">
        <v>250</v>
      </c>
      <c r="F3454">
        <v>651</v>
      </c>
      <c r="G3454">
        <v>0.54513888888888884</v>
      </c>
      <c r="H3454">
        <v>0.64583333333333337</v>
      </c>
      <c r="I3454">
        <v>90</v>
      </c>
      <c r="J3454">
        <v>0</v>
      </c>
      <c r="K3454">
        <v>90</v>
      </c>
      <c r="L3454">
        <v>0</v>
      </c>
      <c r="M3454" s="1" t="e">
        <f>VLOOKUP(Tabla18[[#This Row],[COD]],Circuitos[],2,0)</f>
        <v>#N/A</v>
      </c>
    </row>
    <row r="3455" spans="1:13">
      <c r="A3455" s="9" t="str">
        <f>Tabla18[[#This Row],[DIA]]&amp;"-"&amp;Tabla18[[#This Row],[NUM]]</f>
        <v>45990-1113</v>
      </c>
      <c r="B3455">
        <v>45990</v>
      </c>
      <c r="C3455" t="s">
        <v>13</v>
      </c>
      <c r="D3455" t="s">
        <v>192</v>
      </c>
      <c r="E3455" t="s">
        <v>193</v>
      </c>
      <c r="F3455">
        <v>1113</v>
      </c>
      <c r="G3455">
        <v>0.57291666666666663</v>
      </c>
      <c r="H3455">
        <v>0.68055555555555558</v>
      </c>
      <c r="I3455">
        <v>45</v>
      </c>
      <c r="J3455">
        <v>0</v>
      </c>
      <c r="K3455">
        <v>45</v>
      </c>
      <c r="L3455">
        <v>0</v>
      </c>
      <c r="M3455" s="1" t="e">
        <f>VLOOKUP(Tabla18[[#This Row],[COD]],Circuitos[],2,0)</f>
        <v>#N/A</v>
      </c>
    </row>
    <row r="3456" spans="1:13">
      <c r="A3456" s="9" t="str">
        <f>Tabla18[[#This Row],[DIA]]&amp;"-"&amp;Tabla18[[#This Row],[NUM]]</f>
        <v>45990-6002</v>
      </c>
      <c r="B3456">
        <v>45990</v>
      </c>
      <c r="C3456" t="s">
        <v>13</v>
      </c>
      <c r="D3456" t="s">
        <v>183</v>
      </c>
      <c r="E3456" t="s">
        <v>174</v>
      </c>
      <c r="F3456">
        <v>6002</v>
      </c>
      <c r="G3456">
        <v>0.60069444444444442</v>
      </c>
      <c r="H3456">
        <v>0.85069444444444442</v>
      </c>
      <c r="I3456">
        <v>20</v>
      </c>
      <c r="J3456">
        <v>0</v>
      </c>
      <c r="K3456">
        <v>20</v>
      </c>
      <c r="L3456">
        <v>0</v>
      </c>
      <c r="M3456" s="1" t="str">
        <f>VLOOKUP(Tabla18[[#This Row],[COD]],Circuitos[],2,0)</f>
        <v>Programas de Egipto</v>
      </c>
    </row>
    <row r="3457" spans="1:13">
      <c r="A3457" s="9" t="str">
        <f>Tabla18[[#This Row],[DIA]]&amp;"-"&amp;Tabla18[[#This Row],[NUM]]</f>
        <v>45990-1801</v>
      </c>
      <c r="B3457">
        <v>45990</v>
      </c>
      <c r="C3457" t="s">
        <v>13</v>
      </c>
      <c r="D3457" t="s">
        <v>196</v>
      </c>
      <c r="E3457" t="s">
        <v>193</v>
      </c>
      <c r="F3457">
        <v>1801</v>
      </c>
      <c r="G3457">
        <v>0.50347222222222221</v>
      </c>
      <c r="H3457">
        <v>0.61111111111111116</v>
      </c>
      <c r="I3457">
        <v>45</v>
      </c>
      <c r="J3457">
        <v>0</v>
      </c>
      <c r="K3457">
        <v>45</v>
      </c>
      <c r="L3457">
        <v>0</v>
      </c>
      <c r="M3457" s="1" t="e">
        <f>VLOOKUP(Tabla18[[#This Row],[COD]],Circuitos[],2,0)</f>
        <v>#N/A</v>
      </c>
    </row>
    <row r="3458" spans="1:13">
      <c r="A3458" s="9" t="str">
        <f>Tabla18[[#This Row],[DIA]]&amp;"-"&amp;Tabla18[[#This Row],[NUM]]</f>
        <v>45990-1831</v>
      </c>
      <c r="B3458">
        <v>45990</v>
      </c>
      <c r="C3458" t="s">
        <v>13</v>
      </c>
      <c r="D3458" t="s">
        <v>234</v>
      </c>
      <c r="E3458" t="s">
        <v>250</v>
      </c>
      <c r="F3458">
        <v>1831</v>
      </c>
      <c r="G3458">
        <v>0.47916666666666669</v>
      </c>
      <c r="H3458">
        <v>0.58680555555555558</v>
      </c>
      <c r="I3458">
        <v>45</v>
      </c>
      <c r="J3458">
        <v>0</v>
      </c>
      <c r="K3458">
        <v>45</v>
      </c>
      <c r="L3458">
        <v>0</v>
      </c>
      <c r="M3458" s="1" t="e">
        <f>VLOOKUP(Tabla18[[#This Row],[COD]],Circuitos[],2,0)</f>
        <v>#N/A</v>
      </c>
    </row>
    <row r="3459" spans="1:13">
      <c r="A3459" s="9" t="str">
        <f>Tabla18[[#This Row],[DIA]]&amp;"-"&amp;Tabla18[[#This Row],[NUM]]</f>
        <v>45990-1221</v>
      </c>
      <c r="B3459">
        <v>45990</v>
      </c>
      <c r="C3459" t="s">
        <v>13</v>
      </c>
      <c r="D3459" t="s">
        <v>557</v>
      </c>
      <c r="E3459" t="s">
        <v>250</v>
      </c>
      <c r="F3459">
        <v>1221</v>
      </c>
      <c r="G3459">
        <v>0.65972222222222221</v>
      </c>
      <c r="H3459">
        <v>0.72916666666666663</v>
      </c>
      <c r="I3459">
        <v>50</v>
      </c>
      <c r="J3459">
        <v>0</v>
      </c>
      <c r="K3459">
        <v>50</v>
      </c>
      <c r="L3459">
        <v>0</v>
      </c>
      <c r="M3459" s="1" t="e">
        <f>VLOOKUP(Tabla18[[#This Row],[COD]],Circuitos[],2,0)</f>
        <v>#N/A</v>
      </c>
    </row>
    <row r="3460" spans="1:13">
      <c r="A3460" s="9" t="str">
        <f>Tabla18[[#This Row],[DIA]]&amp;"-"&amp;Tabla18[[#This Row],[NUM]]</f>
        <v>45990-809</v>
      </c>
      <c r="B3460">
        <v>45990</v>
      </c>
      <c r="C3460" t="s">
        <v>13</v>
      </c>
      <c r="D3460" t="s">
        <v>236</v>
      </c>
      <c r="E3460" t="s">
        <v>250</v>
      </c>
      <c r="F3460">
        <v>809</v>
      </c>
      <c r="G3460">
        <v>0.50347222222222221</v>
      </c>
      <c r="H3460">
        <v>0.625</v>
      </c>
      <c r="I3460">
        <v>45</v>
      </c>
      <c r="J3460">
        <v>0</v>
      </c>
      <c r="K3460">
        <v>45</v>
      </c>
      <c r="L3460">
        <v>0</v>
      </c>
      <c r="M3460" s="1" t="e">
        <f>VLOOKUP(Tabla18[[#This Row],[COD]],Circuitos[],2,0)</f>
        <v>#N/A</v>
      </c>
    </row>
    <row r="3461" spans="1:13">
      <c r="A3461" s="9" t="str">
        <f>Tabla18[[#This Row],[DIA]]&amp;"-"&amp;Tabla18[[#This Row],[NUM]]</f>
        <v>45990-811</v>
      </c>
      <c r="B3461">
        <v>45990</v>
      </c>
      <c r="C3461" t="s">
        <v>13</v>
      </c>
      <c r="D3461" t="s">
        <v>236</v>
      </c>
      <c r="E3461" t="s">
        <v>250</v>
      </c>
      <c r="F3461">
        <v>811</v>
      </c>
      <c r="G3461">
        <v>0.66666666666666663</v>
      </c>
      <c r="H3461">
        <v>0.78819444444444442</v>
      </c>
      <c r="I3461">
        <v>50</v>
      </c>
      <c r="J3461">
        <v>0</v>
      </c>
      <c r="K3461">
        <v>50</v>
      </c>
      <c r="L3461">
        <v>0</v>
      </c>
      <c r="M3461" s="1" t="e">
        <f>VLOOKUP(Tabla18[[#This Row],[COD]],Circuitos[],2,0)</f>
        <v>#N/A</v>
      </c>
    </row>
    <row r="3462" spans="1:13">
      <c r="A3462" s="9" t="str">
        <f>Tabla18[[#This Row],[DIA]]&amp;"-"&amp;Tabla18[[#This Row],[NUM]]</f>
        <v>45990-858</v>
      </c>
      <c r="B3462">
        <v>45990</v>
      </c>
      <c r="C3462" t="s">
        <v>530</v>
      </c>
      <c r="D3462" t="s">
        <v>13</v>
      </c>
      <c r="E3462" t="s">
        <v>531</v>
      </c>
      <c r="F3462">
        <v>858</v>
      </c>
      <c r="G3462">
        <v>0.86805555555555558</v>
      </c>
      <c r="H3462">
        <v>0.625</v>
      </c>
      <c r="I3462">
        <v>31</v>
      </c>
      <c r="J3462">
        <v>0</v>
      </c>
      <c r="K3462">
        <v>31</v>
      </c>
      <c r="L3462">
        <v>0</v>
      </c>
      <c r="M3462" s="1" t="e">
        <f>VLOOKUP(Tabla18[[#This Row],[COD]],Circuitos[],2,0)</f>
        <v>#N/A</v>
      </c>
    </row>
    <row r="3463" spans="1:13">
      <c r="A3463" s="9" t="str">
        <f>Tabla18[[#This Row],[DIA]]&amp;"-"&amp;Tabla18[[#This Row],[NUM]]</f>
        <v>45991-1304</v>
      </c>
      <c r="B3463">
        <v>45991</v>
      </c>
      <c r="C3463" t="s">
        <v>33</v>
      </c>
      <c r="D3463" t="s">
        <v>147</v>
      </c>
      <c r="E3463" t="s">
        <v>181</v>
      </c>
      <c r="F3463">
        <v>1304</v>
      </c>
      <c r="G3463">
        <v>0.50347222222222221</v>
      </c>
      <c r="H3463">
        <v>0.77083333333333337</v>
      </c>
      <c r="I3463">
        <v>6</v>
      </c>
      <c r="J3463">
        <v>0</v>
      </c>
      <c r="K3463">
        <v>6</v>
      </c>
      <c r="L3463">
        <v>0</v>
      </c>
      <c r="M3463" s="1" t="e">
        <f>VLOOKUP(Tabla18[[#This Row],[COD]],Circuitos[],2,0)</f>
        <v>#N/A</v>
      </c>
    </row>
    <row r="3464" spans="1:13">
      <c r="A3464" s="9" t="str">
        <f>Tabla18[[#This Row],[DIA]]&amp;"-"&amp;Tabla18[[#This Row],[NUM]]</f>
        <v>45991-914</v>
      </c>
      <c r="B3464">
        <v>45991</v>
      </c>
      <c r="C3464" t="s">
        <v>484</v>
      </c>
      <c r="D3464" t="s">
        <v>563</v>
      </c>
      <c r="E3464" t="s">
        <v>548</v>
      </c>
      <c r="F3464">
        <v>914</v>
      </c>
      <c r="G3464">
        <v>0.86458333333333337</v>
      </c>
      <c r="H3464">
        <v>0.93402777777777779</v>
      </c>
      <c r="I3464">
        <v>20</v>
      </c>
      <c r="J3464">
        <v>0</v>
      </c>
      <c r="K3464">
        <v>20</v>
      </c>
      <c r="L3464">
        <v>0</v>
      </c>
      <c r="M3464" s="1" t="e">
        <f>VLOOKUP(Tabla18[[#This Row],[COD]],Circuitos[],2,0)</f>
        <v>#N/A</v>
      </c>
    </row>
    <row r="3465" spans="1:13">
      <c r="A3465" s="9" t="str">
        <f>Tabla18[[#This Row],[DIA]]&amp;"-"&amp;Tabla18[[#This Row],[NUM]]</f>
        <v>45991-108</v>
      </c>
      <c r="B3465">
        <v>45991</v>
      </c>
      <c r="C3465" t="s">
        <v>36</v>
      </c>
      <c r="D3465" t="s">
        <v>354</v>
      </c>
      <c r="E3465" t="s">
        <v>355</v>
      </c>
      <c r="F3465">
        <v>108</v>
      </c>
      <c r="G3465">
        <v>0.64930555555555558</v>
      </c>
      <c r="H3465">
        <v>0.92708333333333337</v>
      </c>
      <c r="I3465">
        <v>15</v>
      </c>
      <c r="J3465">
        <v>0</v>
      </c>
      <c r="K3465">
        <v>15</v>
      </c>
      <c r="L3465">
        <v>0</v>
      </c>
      <c r="M3465" s="1" t="e">
        <f>VLOOKUP(Tabla18[[#This Row],[COD]],Circuitos[],2,0)</f>
        <v>#N/A</v>
      </c>
    </row>
    <row r="3466" spans="1:13">
      <c r="A3466" s="9" t="str">
        <f>Tabla18[[#This Row],[DIA]]&amp;"-"&amp;Tabla18[[#This Row],[NUM]]</f>
        <v>45991-1854</v>
      </c>
      <c r="B3466">
        <v>45991</v>
      </c>
      <c r="C3466" t="s">
        <v>36</v>
      </c>
      <c r="D3466" t="s">
        <v>147</v>
      </c>
      <c r="E3466" t="s">
        <v>181</v>
      </c>
      <c r="F3466">
        <v>1854</v>
      </c>
      <c r="G3466">
        <v>0.47569444444444442</v>
      </c>
      <c r="H3466">
        <v>0.71180555555555558</v>
      </c>
      <c r="I3466">
        <v>20</v>
      </c>
      <c r="J3466">
        <v>0</v>
      </c>
      <c r="K3466">
        <v>20</v>
      </c>
      <c r="L3466">
        <v>0</v>
      </c>
      <c r="M3466" s="1" t="e">
        <f>VLOOKUP(Tabla18[[#This Row],[COD]],Circuitos[],2,0)</f>
        <v>#N/A</v>
      </c>
    </row>
    <row r="3467" spans="1:13">
      <c r="A3467" s="9" t="str">
        <f>Tabla18[[#This Row],[DIA]]&amp;"-"&amp;Tabla18[[#This Row],[NUM]]</f>
        <v>45991-1318</v>
      </c>
      <c r="B3467">
        <v>45991</v>
      </c>
      <c r="C3467" t="s">
        <v>37</v>
      </c>
      <c r="D3467" t="s">
        <v>147</v>
      </c>
      <c r="E3467" t="s">
        <v>181</v>
      </c>
      <c r="F3467">
        <v>1318</v>
      </c>
      <c r="G3467">
        <v>0.72222222222222221</v>
      </c>
      <c r="H3467">
        <v>0.97222222222222221</v>
      </c>
      <c r="I3467">
        <v>20</v>
      </c>
      <c r="J3467">
        <v>0</v>
      </c>
      <c r="K3467">
        <v>20</v>
      </c>
      <c r="L3467">
        <v>0</v>
      </c>
      <c r="M3467" s="1" t="e">
        <f>VLOOKUP(Tabla18[[#This Row],[COD]],Circuitos[],2,0)</f>
        <v>#N/A</v>
      </c>
    </row>
    <row r="3468" spans="1:13">
      <c r="A3468" s="9" t="str">
        <f>Tabla18[[#This Row],[DIA]]&amp;"-"&amp;Tabla18[[#This Row],[NUM]]</f>
        <v>45991-1305</v>
      </c>
      <c r="B3468">
        <v>45991</v>
      </c>
      <c r="C3468" t="s">
        <v>147</v>
      </c>
      <c r="D3468" t="s">
        <v>33</v>
      </c>
      <c r="E3468" t="s">
        <v>181</v>
      </c>
      <c r="F3468">
        <v>1305</v>
      </c>
      <c r="G3468">
        <v>0.55208333333333337</v>
      </c>
      <c r="H3468">
        <v>0.70833333333333337</v>
      </c>
      <c r="I3468">
        <v>6</v>
      </c>
      <c r="J3468">
        <v>0</v>
      </c>
      <c r="K3468">
        <v>6</v>
      </c>
      <c r="L3468">
        <v>0</v>
      </c>
      <c r="M3468" s="1" t="e">
        <f>VLOOKUP(Tabla18[[#This Row],[COD]],Circuitos[],2,0)</f>
        <v>#N/A</v>
      </c>
    </row>
    <row r="3469" spans="1:13">
      <c r="A3469" s="9" t="str">
        <f>Tabla18[[#This Row],[DIA]]&amp;"-"&amp;Tabla18[[#This Row],[NUM]]</f>
        <v>45991-2020</v>
      </c>
      <c r="B3469">
        <v>45991</v>
      </c>
      <c r="C3469" t="s">
        <v>147</v>
      </c>
      <c r="D3469" t="s">
        <v>180</v>
      </c>
      <c r="E3469" t="s">
        <v>181</v>
      </c>
      <c r="F3469">
        <v>2020</v>
      </c>
      <c r="G3469">
        <v>0.86458333333333337</v>
      </c>
      <c r="H3469">
        <v>0.92361111111111116</v>
      </c>
      <c r="I3469">
        <v>76</v>
      </c>
      <c r="J3469">
        <v>0</v>
      </c>
      <c r="K3469">
        <v>76</v>
      </c>
      <c r="L3469">
        <v>0</v>
      </c>
      <c r="M3469" s="1" t="e">
        <f>VLOOKUP(Tabla18[[#This Row],[COD]],Circuitos[],2,0)</f>
        <v>#N/A</v>
      </c>
    </row>
    <row r="3470" spans="1:13">
      <c r="A3470" s="9" t="str">
        <f>Tabla18[[#This Row],[DIA]]&amp;"-"&amp;Tabla18[[#This Row],[NUM]]</f>
        <v>45991-1855</v>
      </c>
      <c r="B3470">
        <v>45991</v>
      </c>
      <c r="C3470" t="s">
        <v>147</v>
      </c>
      <c r="D3470" t="s">
        <v>36</v>
      </c>
      <c r="E3470" t="s">
        <v>181</v>
      </c>
      <c r="F3470">
        <v>1855</v>
      </c>
      <c r="G3470">
        <v>0.59722222222222221</v>
      </c>
      <c r="H3470">
        <v>0.71180555555555558</v>
      </c>
      <c r="I3470">
        <v>10</v>
      </c>
      <c r="J3470">
        <v>0</v>
      </c>
      <c r="K3470">
        <v>10</v>
      </c>
      <c r="L3470">
        <v>0</v>
      </c>
      <c r="M3470" s="1" t="e">
        <f>VLOOKUP(Tabla18[[#This Row],[COD]],Circuitos[],2,0)</f>
        <v>#N/A</v>
      </c>
    </row>
    <row r="3471" spans="1:13">
      <c r="A3471" s="9" t="str">
        <f>Tabla18[[#This Row],[DIA]]&amp;"-"&amp;Tabla18[[#This Row],[NUM]]</f>
        <v>45991-1317</v>
      </c>
      <c r="B3471">
        <v>45991</v>
      </c>
      <c r="C3471" t="s">
        <v>147</v>
      </c>
      <c r="D3471" t="s">
        <v>37</v>
      </c>
      <c r="E3471" t="s">
        <v>181</v>
      </c>
      <c r="F3471">
        <v>1317</v>
      </c>
      <c r="G3471">
        <v>0.58680555555555558</v>
      </c>
      <c r="H3471">
        <v>0.72569444444444442</v>
      </c>
      <c r="I3471">
        <v>10</v>
      </c>
      <c r="J3471">
        <v>0</v>
      </c>
      <c r="K3471">
        <v>10</v>
      </c>
      <c r="L3471">
        <v>0</v>
      </c>
      <c r="M3471" s="1" t="e">
        <f>VLOOKUP(Tabla18[[#This Row],[COD]],Circuitos[],2,0)</f>
        <v>#N/A</v>
      </c>
    </row>
    <row r="3472" spans="1:13">
      <c r="A3472" s="9" t="str">
        <f>Tabla18[[#This Row],[DIA]]&amp;"-"&amp;Tabla18[[#This Row],[NUM]]</f>
        <v>45991-1859</v>
      </c>
      <c r="B3472">
        <v>45991</v>
      </c>
      <c r="C3472" t="s">
        <v>147</v>
      </c>
      <c r="D3472" t="s">
        <v>13</v>
      </c>
      <c r="E3472" t="s">
        <v>181</v>
      </c>
      <c r="F3472">
        <v>1859</v>
      </c>
      <c r="G3472">
        <v>0.55208333333333337</v>
      </c>
      <c r="H3472">
        <v>0.70138888888888884</v>
      </c>
      <c r="I3472">
        <v>16</v>
      </c>
      <c r="J3472">
        <v>0</v>
      </c>
      <c r="K3472">
        <v>16</v>
      </c>
      <c r="L3472">
        <v>0</v>
      </c>
      <c r="M3472" s="1" t="e">
        <f>VLOOKUP(Tabla18[[#This Row],[COD]],Circuitos[],2,0)</f>
        <v>#N/A</v>
      </c>
    </row>
    <row r="3473" spans="1:13">
      <c r="A3473" s="9" t="str">
        <f>Tabla18[[#This Row],[DIA]]&amp;"-"&amp;Tabla18[[#This Row],[NUM]]</f>
        <v>45991-1313</v>
      </c>
      <c r="B3473">
        <v>45991</v>
      </c>
      <c r="C3473" t="s">
        <v>147</v>
      </c>
      <c r="D3473" t="s">
        <v>22</v>
      </c>
      <c r="E3473" t="s">
        <v>181</v>
      </c>
      <c r="F3473">
        <v>1313</v>
      </c>
      <c r="G3473">
        <v>0.59375</v>
      </c>
      <c r="H3473">
        <v>0.72569444444444442</v>
      </c>
      <c r="I3473">
        <v>6</v>
      </c>
      <c r="J3473">
        <v>0</v>
      </c>
      <c r="K3473">
        <v>6</v>
      </c>
      <c r="L3473">
        <v>0</v>
      </c>
      <c r="M3473" s="1" t="e">
        <f>VLOOKUP(Tabla18[[#This Row],[COD]],Circuitos[],2,0)</f>
        <v>#N/A</v>
      </c>
    </row>
    <row r="3474" spans="1:13">
      <c r="A3474" s="9" t="str">
        <f>Tabla18[[#This Row],[DIA]]&amp;"-"&amp;Tabla18[[#This Row],[NUM]]</f>
        <v>45991-701</v>
      </c>
      <c r="B3474">
        <v>45991</v>
      </c>
      <c r="C3474" t="s">
        <v>13</v>
      </c>
      <c r="D3474" t="s">
        <v>484</v>
      </c>
      <c r="E3474" t="s">
        <v>548</v>
      </c>
      <c r="F3474">
        <v>701</v>
      </c>
      <c r="G3474">
        <v>0.54513888888888884</v>
      </c>
      <c r="H3474">
        <v>0.72916666666666663</v>
      </c>
      <c r="I3474">
        <v>20</v>
      </c>
      <c r="J3474">
        <v>0</v>
      </c>
      <c r="K3474">
        <v>20</v>
      </c>
      <c r="L3474">
        <v>0</v>
      </c>
      <c r="M3474" s="1" t="e">
        <f>VLOOKUP(Tabla18[[#This Row],[COD]],Circuitos[],2,0)</f>
        <v>#N/A</v>
      </c>
    </row>
    <row r="3475" spans="1:13">
      <c r="A3475" s="9" t="str">
        <f>Tabla18[[#This Row],[DIA]]&amp;"-"&amp;Tabla18[[#This Row],[NUM]]</f>
        <v>45991-599</v>
      </c>
      <c r="B3475">
        <v>45991</v>
      </c>
      <c r="C3475" t="s">
        <v>13</v>
      </c>
      <c r="D3475" t="s">
        <v>201</v>
      </c>
      <c r="E3475" t="s">
        <v>250</v>
      </c>
      <c r="F3475">
        <v>599</v>
      </c>
      <c r="G3475">
        <v>0.51388888888888884</v>
      </c>
      <c r="H3475">
        <v>0.61458333333333337</v>
      </c>
      <c r="I3475">
        <v>50</v>
      </c>
      <c r="J3475">
        <v>0</v>
      </c>
      <c r="K3475">
        <v>50</v>
      </c>
      <c r="L3475">
        <v>0</v>
      </c>
      <c r="M3475" s="1" t="e">
        <f>VLOOKUP(Tabla18[[#This Row],[COD]],Circuitos[],2,0)</f>
        <v>#N/A</v>
      </c>
    </row>
    <row r="3476" spans="1:13">
      <c r="A3476" s="9" t="str">
        <f>Tabla18[[#This Row],[DIA]]&amp;"-"&amp;Tabla18[[#This Row],[NUM]]</f>
        <v>45991-765</v>
      </c>
      <c r="B3476">
        <v>45991</v>
      </c>
      <c r="C3476" t="s">
        <v>13</v>
      </c>
      <c r="D3476" t="s">
        <v>192</v>
      </c>
      <c r="E3476" t="s">
        <v>250</v>
      </c>
      <c r="F3476">
        <v>765</v>
      </c>
      <c r="G3476">
        <v>0.66666666666666663</v>
      </c>
      <c r="H3476">
        <v>0.78472222222222221</v>
      </c>
      <c r="I3476">
        <v>50</v>
      </c>
      <c r="J3476">
        <v>0</v>
      </c>
      <c r="K3476">
        <v>50</v>
      </c>
      <c r="L3476">
        <v>0</v>
      </c>
      <c r="M3476" s="1" t="e">
        <f>VLOOKUP(Tabla18[[#This Row],[COD]],Circuitos[],2,0)</f>
        <v>#N/A</v>
      </c>
    </row>
    <row r="3477" spans="1:13">
      <c r="A3477" s="9" t="str">
        <f>Tabla18[[#This Row],[DIA]]&amp;"-"&amp;Tabla18[[#This Row],[NUM]]</f>
        <v>45991-1858</v>
      </c>
      <c r="B3477">
        <v>45991</v>
      </c>
      <c r="C3477" t="s">
        <v>13</v>
      </c>
      <c r="D3477" t="s">
        <v>147</v>
      </c>
      <c r="E3477" t="s">
        <v>181</v>
      </c>
      <c r="F3477">
        <v>1858</v>
      </c>
      <c r="G3477">
        <v>0.5</v>
      </c>
      <c r="H3477">
        <v>0.76041666666666663</v>
      </c>
      <c r="I3477">
        <v>30</v>
      </c>
      <c r="J3477">
        <v>0</v>
      </c>
      <c r="K3477">
        <v>30</v>
      </c>
      <c r="L3477">
        <v>0</v>
      </c>
      <c r="M3477" s="1" t="e">
        <f>VLOOKUP(Tabla18[[#This Row],[COD]],Circuitos[],2,0)</f>
        <v>#N/A</v>
      </c>
    </row>
    <row r="3478" spans="1:13">
      <c r="A3478" s="9" t="str">
        <f>Tabla18[[#This Row],[DIA]]&amp;"-"&amp;Tabla18[[#This Row],[NUM]]</f>
        <v>45991-741</v>
      </c>
      <c r="B3478">
        <v>45991</v>
      </c>
      <c r="C3478" t="s">
        <v>13</v>
      </c>
      <c r="D3478" t="s">
        <v>196</v>
      </c>
      <c r="E3478" t="s">
        <v>250</v>
      </c>
      <c r="F3478">
        <v>741</v>
      </c>
      <c r="G3478">
        <v>0.36805555555555558</v>
      </c>
      <c r="H3478">
        <v>0.47916666666666669</v>
      </c>
      <c r="I3478">
        <v>50</v>
      </c>
      <c r="J3478">
        <v>0</v>
      </c>
      <c r="K3478">
        <v>50</v>
      </c>
      <c r="L3478">
        <v>0</v>
      </c>
      <c r="M3478" s="1" t="e">
        <f>VLOOKUP(Tabla18[[#This Row],[COD]],Circuitos[],2,0)</f>
        <v>#N/A</v>
      </c>
    </row>
    <row r="3479" spans="1:13">
      <c r="A3479" s="9" t="str">
        <f>Tabla18[[#This Row],[DIA]]&amp;"-"&amp;Tabla18[[#This Row],[NUM]]</f>
        <v>45991-1302</v>
      </c>
      <c r="B3479">
        <v>45991</v>
      </c>
      <c r="C3479" t="s">
        <v>22</v>
      </c>
      <c r="D3479" t="s">
        <v>147</v>
      </c>
      <c r="E3479" t="s">
        <v>181</v>
      </c>
      <c r="F3479">
        <v>1302</v>
      </c>
      <c r="G3479">
        <v>0.50347222222222221</v>
      </c>
      <c r="H3479">
        <v>0.77083333333333337</v>
      </c>
      <c r="I3479">
        <v>20</v>
      </c>
      <c r="J3479">
        <v>0</v>
      </c>
      <c r="K3479">
        <v>20</v>
      </c>
      <c r="L3479">
        <v>0</v>
      </c>
      <c r="M3479" s="1" t="e">
        <f>VLOOKUP(Tabla18[[#This Row],[COD]],Circuitos[],2,0)</f>
        <v>#N/A</v>
      </c>
    </row>
    <row r="3480" spans="1:13">
      <c r="A3480" s="9" t="str">
        <f>Tabla18[[#This Row],[DIA]]&amp;"-"&amp;Tabla18[[#This Row],[NUM]]</f>
        <v>45992-1336</v>
      </c>
      <c r="B3480">
        <v>45992</v>
      </c>
      <c r="C3480" t="s">
        <v>36</v>
      </c>
      <c r="D3480" t="s">
        <v>183</v>
      </c>
      <c r="E3480" t="s">
        <v>174</v>
      </c>
      <c r="F3480">
        <v>1336</v>
      </c>
      <c r="G3480">
        <v>0.58680555555555558</v>
      </c>
      <c r="H3480">
        <v>0.82291666666666663</v>
      </c>
      <c r="I3480">
        <v>10</v>
      </c>
      <c r="J3480">
        <v>0</v>
      </c>
      <c r="K3480">
        <v>10</v>
      </c>
      <c r="L3480">
        <v>0</v>
      </c>
      <c r="M3480" s="1" t="str">
        <f>VLOOKUP(Tabla18[[#This Row],[COD]],Circuitos[],2,0)</f>
        <v>Programas de Egipto</v>
      </c>
    </row>
    <row r="3481" spans="1:13">
      <c r="A3481" s="9" t="str">
        <f>Tabla18[[#This Row],[DIA]]&amp;"-"&amp;Tabla18[[#This Row],[NUM]]</f>
        <v>45992-872</v>
      </c>
      <c r="B3481">
        <v>45992</v>
      </c>
      <c r="C3481" t="s">
        <v>223</v>
      </c>
      <c r="D3481" t="s">
        <v>13</v>
      </c>
      <c r="E3481" t="s">
        <v>250</v>
      </c>
      <c r="F3481">
        <v>872</v>
      </c>
      <c r="G3481">
        <v>0.64930555555555558</v>
      </c>
      <c r="H3481">
        <v>0.78819444444444442</v>
      </c>
      <c r="I3481">
        <v>50</v>
      </c>
      <c r="J3481">
        <v>0</v>
      </c>
      <c r="K3481">
        <v>50</v>
      </c>
      <c r="L3481">
        <v>0</v>
      </c>
      <c r="M3481" s="1" t="e">
        <f>VLOOKUP(Tabla18[[#This Row],[COD]],Circuitos[],2,0)</f>
        <v>#N/A</v>
      </c>
    </row>
    <row r="3482" spans="1:13">
      <c r="A3482" s="9" t="str">
        <f>Tabla18[[#This Row],[DIA]]&amp;"-"&amp;Tabla18[[#This Row],[NUM]]</f>
        <v>45992-1335</v>
      </c>
      <c r="B3482">
        <v>45992</v>
      </c>
      <c r="C3482" t="s">
        <v>173</v>
      </c>
      <c r="D3482" t="s">
        <v>36</v>
      </c>
      <c r="E3482" t="s">
        <v>174</v>
      </c>
      <c r="F3482">
        <v>1335</v>
      </c>
      <c r="G3482">
        <v>0.40277777777777779</v>
      </c>
      <c r="H3482">
        <v>0.54513888888888884</v>
      </c>
      <c r="I3482">
        <v>10</v>
      </c>
      <c r="J3482">
        <v>0</v>
      </c>
      <c r="K3482">
        <v>10</v>
      </c>
      <c r="L3482">
        <v>0</v>
      </c>
      <c r="M3482" s="1" t="e">
        <f>VLOOKUP(Tabla18[[#This Row],[COD]],Circuitos[],2,0)</f>
        <v>#N/A</v>
      </c>
    </row>
    <row r="3483" spans="1:13">
      <c r="A3483" s="9" t="str">
        <f>Tabla18[[#This Row],[DIA]]&amp;"-"&amp;Tabla18[[#This Row],[NUM]]</f>
        <v>45992-1002</v>
      </c>
      <c r="B3483">
        <v>45992</v>
      </c>
      <c r="C3483" t="s">
        <v>173</v>
      </c>
      <c r="D3483" t="s">
        <v>13</v>
      </c>
      <c r="E3483" t="s">
        <v>174</v>
      </c>
      <c r="F3483">
        <v>1002</v>
      </c>
      <c r="G3483">
        <v>0.3125</v>
      </c>
      <c r="H3483">
        <v>0.4861111111111111</v>
      </c>
      <c r="I3483">
        <v>20</v>
      </c>
      <c r="J3483">
        <v>0</v>
      </c>
      <c r="K3483">
        <v>20</v>
      </c>
      <c r="L3483">
        <v>0</v>
      </c>
      <c r="M3483" s="1" t="str">
        <f>VLOOKUP(Tabla18[[#This Row],[COD]],Circuitos[],2,0)</f>
        <v>Programas de Egipto</v>
      </c>
    </row>
    <row r="3484" spans="1:13">
      <c r="A3484" s="9" t="str">
        <f>Tabla18[[#This Row],[DIA]]&amp;"-"&amp;Tabla18[[#This Row],[NUM]]</f>
        <v>45992-1014</v>
      </c>
      <c r="B3484">
        <v>45992</v>
      </c>
      <c r="C3484" t="s">
        <v>173</v>
      </c>
      <c r="D3484" t="s">
        <v>57</v>
      </c>
      <c r="E3484" t="s">
        <v>174</v>
      </c>
      <c r="F3484">
        <v>1014</v>
      </c>
      <c r="G3484">
        <v>0.35416666666666669</v>
      </c>
      <c r="H3484">
        <v>0.54166666666666663</v>
      </c>
      <c r="I3484">
        <v>88</v>
      </c>
      <c r="J3484">
        <v>31</v>
      </c>
      <c r="K3484">
        <v>57</v>
      </c>
      <c r="L3484">
        <v>35.227272727272727</v>
      </c>
      <c r="M3484" s="1" t="e">
        <f>VLOOKUP(Tabla18[[#This Row],[COD]],Circuitos[],2,0)</f>
        <v>#N/A</v>
      </c>
    </row>
    <row r="3485" spans="1:13">
      <c r="A3485" s="9" t="str">
        <f>Tabla18[[#This Row],[DIA]]&amp;"-"&amp;Tabla18[[#This Row],[NUM]]</f>
        <v>45992-2022</v>
      </c>
      <c r="B3485">
        <v>45992</v>
      </c>
      <c r="C3485" t="s">
        <v>147</v>
      </c>
      <c r="D3485" t="s">
        <v>180</v>
      </c>
      <c r="E3485" t="s">
        <v>181</v>
      </c>
      <c r="F3485">
        <v>2022</v>
      </c>
      <c r="G3485">
        <v>9.0277777777777776E-2</v>
      </c>
      <c r="H3485">
        <v>0.15277777777777779</v>
      </c>
      <c r="I3485">
        <v>20</v>
      </c>
      <c r="J3485">
        <v>0</v>
      </c>
      <c r="K3485">
        <v>20</v>
      </c>
      <c r="L3485">
        <v>0</v>
      </c>
      <c r="M3485" s="1" t="e">
        <f>VLOOKUP(Tabla18[[#This Row],[COD]],Circuitos[],2,0)</f>
        <v>#N/A</v>
      </c>
    </row>
    <row r="3486" spans="1:13">
      <c r="A3486" s="9" t="str">
        <f>Tabla18[[#This Row],[DIA]]&amp;"-"&amp;Tabla18[[#This Row],[NUM]]</f>
        <v>45992-1002</v>
      </c>
      <c r="B3486">
        <v>45992</v>
      </c>
      <c r="C3486" t="s">
        <v>13</v>
      </c>
      <c r="D3486" t="s">
        <v>183</v>
      </c>
      <c r="E3486" t="s">
        <v>174</v>
      </c>
      <c r="F3486">
        <v>1002</v>
      </c>
      <c r="G3486">
        <v>0.52777777777777779</v>
      </c>
      <c r="H3486">
        <v>0.77777777777777779</v>
      </c>
      <c r="I3486">
        <v>20</v>
      </c>
      <c r="J3486">
        <v>0</v>
      </c>
      <c r="K3486">
        <v>20</v>
      </c>
      <c r="L3486">
        <v>0</v>
      </c>
      <c r="M3486" s="1" t="str">
        <f>VLOOKUP(Tabla18[[#This Row],[COD]],Circuitos[],2,0)</f>
        <v>Programas de Egipto</v>
      </c>
    </row>
    <row r="3487" spans="1:13">
      <c r="A3487" s="9" t="str">
        <f>Tabla18[[#This Row],[DIA]]&amp;"-"&amp;Tabla18[[#This Row],[NUM]]</f>
        <v>45992-1010</v>
      </c>
      <c r="B3487">
        <v>45992</v>
      </c>
      <c r="C3487" t="s">
        <v>24</v>
      </c>
      <c r="D3487" t="s">
        <v>183</v>
      </c>
      <c r="E3487" t="s">
        <v>174</v>
      </c>
      <c r="F3487">
        <v>1010</v>
      </c>
      <c r="G3487">
        <v>0.70833333333333337</v>
      </c>
      <c r="H3487">
        <v>0.96875</v>
      </c>
      <c r="I3487">
        <v>88</v>
      </c>
      <c r="J3487">
        <v>73</v>
      </c>
      <c r="K3487">
        <v>15</v>
      </c>
      <c r="L3487">
        <v>82.954545454545453</v>
      </c>
      <c r="M3487" s="1" t="str">
        <f>VLOOKUP(Tabla18[[#This Row],[COD]],Circuitos[],2,0)</f>
        <v>Nefertari y Abu Simbel / Maravillas del Nilo y Abu Simbel</v>
      </c>
    </row>
    <row r="3488" spans="1:13">
      <c r="A3488" s="9" t="str">
        <f>Tabla18[[#This Row],[DIA]]&amp;"-"&amp;Tabla18[[#This Row],[NUM]]</f>
        <v>45993-792</v>
      </c>
      <c r="B3488">
        <v>45993</v>
      </c>
      <c r="C3488" t="s">
        <v>247</v>
      </c>
      <c r="D3488" t="s">
        <v>13</v>
      </c>
      <c r="E3488" t="s">
        <v>250</v>
      </c>
      <c r="F3488">
        <v>792</v>
      </c>
      <c r="G3488">
        <v>0.51388888888888884</v>
      </c>
      <c r="H3488">
        <v>0.64583333333333337</v>
      </c>
      <c r="I3488">
        <v>50</v>
      </c>
      <c r="J3488">
        <v>0</v>
      </c>
      <c r="K3488">
        <v>50</v>
      </c>
      <c r="L3488">
        <v>0</v>
      </c>
      <c r="M3488" s="1" t="e">
        <f>VLOOKUP(Tabla18[[#This Row],[COD]],Circuitos[],2,0)</f>
        <v>#N/A</v>
      </c>
    </row>
    <row r="3489" spans="1:13">
      <c r="A3489" s="9" t="str">
        <f>Tabla18[[#This Row],[DIA]]&amp;"-"&amp;Tabla18[[#This Row],[NUM]]</f>
        <v>45994-2333</v>
      </c>
      <c r="B3489">
        <v>45994</v>
      </c>
      <c r="C3489" t="s">
        <v>185</v>
      </c>
      <c r="D3489" t="s">
        <v>147</v>
      </c>
      <c r="E3489" t="s">
        <v>181</v>
      </c>
      <c r="F3489">
        <v>2333</v>
      </c>
      <c r="G3489">
        <v>0.79513888888888884</v>
      </c>
      <c r="H3489">
        <v>0.85763888888888884</v>
      </c>
      <c r="I3489">
        <v>40</v>
      </c>
      <c r="J3489">
        <v>0</v>
      </c>
      <c r="K3489">
        <v>40</v>
      </c>
      <c r="L3489">
        <v>0</v>
      </c>
      <c r="M3489" s="1" t="e">
        <f>VLOOKUP(Tabla18[[#This Row],[COD]],Circuitos[],2,0)</f>
        <v>#N/A</v>
      </c>
    </row>
    <row r="3490" spans="1:13">
      <c r="A3490" s="9" t="str">
        <f>Tabla18[[#This Row],[DIA]]&amp;"-"&amp;Tabla18[[#This Row],[NUM]]</f>
        <v>45994-8055</v>
      </c>
      <c r="B3490">
        <v>45994</v>
      </c>
      <c r="C3490" t="s">
        <v>175</v>
      </c>
      <c r="D3490" t="s">
        <v>173</v>
      </c>
      <c r="E3490" t="s">
        <v>257</v>
      </c>
      <c r="F3490">
        <v>8055</v>
      </c>
      <c r="G3490">
        <v>0.5625</v>
      </c>
      <c r="H3490">
        <v>0.61458333333333337</v>
      </c>
      <c r="I3490">
        <v>20</v>
      </c>
      <c r="J3490">
        <v>0</v>
      </c>
      <c r="K3490">
        <v>20</v>
      </c>
      <c r="L3490">
        <v>0</v>
      </c>
      <c r="M3490" s="1" t="e">
        <f>VLOOKUP(Tabla18[[#This Row],[COD]],Circuitos[],2,0)</f>
        <v>#N/A</v>
      </c>
    </row>
    <row r="3491" spans="1:13">
      <c r="A3491" s="9" t="str">
        <f>Tabla18[[#This Row],[DIA]]&amp;"-"&amp;Tabla18[[#This Row],[NUM]]</f>
        <v>45994-872</v>
      </c>
      <c r="B3491">
        <v>45994</v>
      </c>
      <c r="C3491" t="s">
        <v>223</v>
      </c>
      <c r="D3491" t="s">
        <v>13</v>
      </c>
      <c r="E3491" t="s">
        <v>250</v>
      </c>
      <c r="F3491">
        <v>872</v>
      </c>
      <c r="G3491">
        <v>0.64930555555555558</v>
      </c>
      <c r="H3491">
        <v>0.78819444444444442</v>
      </c>
      <c r="I3491">
        <v>50</v>
      </c>
      <c r="J3491">
        <v>0</v>
      </c>
      <c r="K3491">
        <v>50</v>
      </c>
      <c r="L3491">
        <v>0</v>
      </c>
      <c r="M3491" s="1" t="e">
        <f>VLOOKUP(Tabla18[[#This Row],[COD]],Circuitos[],2,0)</f>
        <v>#N/A</v>
      </c>
    </row>
    <row r="3492" spans="1:13">
      <c r="A3492" s="9" t="str">
        <f>Tabla18[[#This Row],[DIA]]&amp;"-"&amp;Tabla18[[#This Row],[NUM]]</f>
        <v>45994-1220</v>
      </c>
      <c r="B3492">
        <v>45994</v>
      </c>
      <c r="C3492" t="s">
        <v>557</v>
      </c>
      <c r="D3492" t="s">
        <v>13</v>
      </c>
      <c r="E3492" t="s">
        <v>250</v>
      </c>
      <c r="F3492">
        <v>1220</v>
      </c>
      <c r="G3492">
        <v>0.40277777777777779</v>
      </c>
      <c r="H3492">
        <v>0.47569444444444442</v>
      </c>
      <c r="I3492">
        <v>50</v>
      </c>
      <c r="J3492">
        <v>0</v>
      </c>
      <c r="K3492">
        <v>50</v>
      </c>
      <c r="L3492">
        <v>0</v>
      </c>
      <c r="M3492" s="1" t="e">
        <f>VLOOKUP(Tabla18[[#This Row],[COD]],Circuitos[],2,0)</f>
        <v>#N/A</v>
      </c>
    </row>
    <row r="3493" spans="1:13">
      <c r="A3493" s="9" t="str">
        <f>Tabla18[[#This Row],[DIA]]&amp;"-"&amp;Tabla18[[#This Row],[NUM]]</f>
        <v>45994-810</v>
      </c>
      <c r="B3493">
        <v>45994</v>
      </c>
      <c r="C3493" t="s">
        <v>236</v>
      </c>
      <c r="D3493" t="s">
        <v>13</v>
      </c>
      <c r="E3493" t="s">
        <v>250</v>
      </c>
      <c r="F3493">
        <v>810</v>
      </c>
      <c r="G3493">
        <v>0.65625</v>
      </c>
      <c r="H3493">
        <v>0.78819444444444442</v>
      </c>
      <c r="I3493">
        <v>50</v>
      </c>
      <c r="J3493">
        <v>0</v>
      </c>
      <c r="K3493">
        <v>50</v>
      </c>
      <c r="L3493">
        <v>0</v>
      </c>
      <c r="M3493" s="1" t="e">
        <f>VLOOKUP(Tabla18[[#This Row],[COD]],Circuitos[],2,0)</f>
        <v>#N/A</v>
      </c>
    </row>
    <row r="3494" spans="1:13">
      <c r="A3494" s="9" t="str">
        <f>Tabla18[[#This Row],[DIA]]&amp;"-"&amp;Tabla18[[#This Row],[NUM]]</f>
        <v>45995-598</v>
      </c>
      <c r="B3494">
        <v>45995</v>
      </c>
      <c r="C3494" t="s">
        <v>201</v>
      </c>
      <c r="D3494" t="s">
        <v>13</v>
      </c>
      <c r="E3494" t="s">
        <v>250</v>
      </c>
      <c r="F3494">
        <v>598</v>
      </c>
      <c r="G3494">
        <v>0.50694444444444442</v>
      </c>
      <c r="H3494">
        <v>0.60763888888888884</v>
      </c>
      <c r="I3494">
        <v>50</v>
      </c>
      <c r="J3494">
        <v>0</v>
      </c>
      <c r="K3494">
        <v>50</v>
      </c>
      <c r="L3494">
        <v>0</v>
      </c>
      <c r="M3494" s="1" t="e">
        <f>VLOOKUP(Tabla18[[#This Row],[COD]],Circuitos[],2,0)</f>
        <v>#N/A</v>
      </c>
    </row>
    <row r="3495" spans="1:13">
      <c r="A3495" s="9" t="str">
        <f>Tabla18[[#This Row],[DIA]]&amp;"-"&amp;Tabla18[[#This Row],[NUM]]</f>
        <v>45995-1328</v>
      </c>
      <c r="B3495">
        <v>45995</v>
      </c>
      <c r="C3495" t="s">
        <v>192</v>
      </c>
      <c r="D3495" t="s">
        <v>13</v>
      </c>
      <c r="E3495" t="s">
        <v>250</v>
      </c>
      <c r="F3495">
        <v>1328</v>
      </c>
      <c r="G3495">
        <v>0.50694444444444442</v>
      </c>
      <c r="H3495">
        <v>0.625</v>
      </c>
      <c r="I3495">
        <v>50</v>
      </c>
      <c r="J3495">
        <v>0</v>
      </c>
      <c r="K3495">
        <v>50</v>
      </c>
      <c r="L3495">
        <v>0</v>
      </c>
      <c r="M3495" s="1" t="e">
        <f>VLOOKUP(Tabla18[[#This Row],[COD]],Circuitos[],2,0)</f>
        <v>#N/A</v>
      </c>
    </row>
    <row r="3496" spans="1:13">
      <c r="A3496" s="9" t="str">
        <f>Tabla18[[#This Row],[DIA]]&amp;"-"&amp;Tabla18[[#This Row],[NUM]]</f>
        <v>45995-742</v>
      </c>
      <c r="B3496">
        <v>45995</v>
      </c>
      <c r="C3496" t="s">
        <v>196</v>
      </c>
      <c r="D3496" t="s">
        <v>13</v>
      </c>
      <c r="E3496" t="s">
        <v>250</v>
      </c>
      <c r="F3496">
        <v>742</v>
      </c>
      <c r="G3496">
        <v>0.50694444444444442</v>
      </c>
      <c r="H3496">
        <v>0.625</v>
      </c>
      <c r="I3496">
        <v>50</v>
      </c>
      <c r="J3496">
        <v>0</v>
      </c>
      <c r="K3496">
        <v>50</v>
      </c>
      <c r="L3496">
        <v>0</v>
      </c>
      <c r="M3496" s="1" t="e">
        <f>VLOOKUP(Tabla18[[#This Row],[COD]],Circuitos[],2,0)</f>
        <v>#N/A</v>
      </c>
    </row>
    <row r="3497" spans="1:13">
      <c r="A3497" s="9" t="str">
        <f>Tabla18[[#This Row],[DIA]]&amp;"-"&amp;Tabla18[[#This Row],[NUM]]</f>
        <v>45996-1012</v>
      </c>
      <c r="B3497">
        <v>45996</v>
      </c>
      <c r="C3497" t="s">
        <v>562</v>
      </c>
      <c r="D3497" t="s">
        <v>173</v>
      </c>
      <c r="E3497" t="s">
        <v>174</v>
      </c>
      <c r="F3497">
        <v>1012</v>
      </c>
      <c r="G3497">
        <v>0.46875</v>
      </c>
      <c r="H3497">
        <v>0.54166666666666663</v>
      </c>
      <c r="I3497">
        <v>88</v>
      </c>
      <c r="J3497">
        <v>71</v>
      </c>
      <c r="K3497">
        <v>17</v>
      </c>
      <c r="L3497">
        <v>80.681818181818187</v>
      </c>
      <c r="M3497" s="1" t="e">
        <f>VLOOKUP(Tabla18[[#This Row],[COD]],Circuitos[],2,0)</f>
        <v>#N/A</v>
      </c>
    </row>
    <row r="3498" spans="1:13">
      <c r="A3498" s="9" t="str">
        <f>Tabla18[[#This Row],[DIA]]&amp;"-"&amp;Tabla18[[#This Row],[NUM]]</f>
        <v>45996-3736</v>
      </c>
      <c r="B3498">
        <v>45996</v>
      </c>
      <c r="C3498" t="s">
        <v>33</v>
      </c>
      <c r="D3498" t="s">
        <v>201</v>
      </c>
      <c r="E3498" t="s">
        <v>202</v>
      </c>
      <c r="F3498">
        <v>3736</v>
      </c>
      <c r="G3498">
        <v>0.64930555555555558</v>
      </c>
      <c r="H3498">
        <v>0.76736111111111116</v>
      </c>
      <c r="I3498">
        <v>20</v>
      </c>
      <c r="J3498">
        <v>0</v>
      </c>
      <c r="K3498">
        <v>20</v>
      </c>
      <c r="L3498">
        <v>0</v>
      </c>
      <c r="M3498" s="1" t="e">
        <f>VLOOKUP(Tabla18[[#This Row],[COD]],Circuitos[],2,0)</f>
        <v>#N/A</v>
      </c>
    </row>
    <row r="3499" spans="1:13">
      <c r="A3499" s="9" t="str">
        <f>Tabla18[[#This Row],[DIA]]&amp;"-"&amp;Tabla18[[#This Row],[NUM]]</f>
        <v>45996-1729</v>
      </c>
      <c r="B3499">
        <v>45996</v>
      </c>
      <c r="C3499" t="s">
        <v>33</v>
      </c>
      <c r="D3499" t="s">
        <v>206</v>
      </c>
      <c r="E3499" t="s">
        <v>207</v>
      </c>
      <c r="F3499">
        <v>1729</v>
      </c>
      <c r="G3499">
        <v>0.72916666666666663</v>
      </c>
      <c r="H3499">
        <v>0.84375</v>
      </c>
      <c r="I3499">
        <v>20</v>
      </c>
      <c r="J3499">
        <v>0</v>
      </c>
      <c r="K3499">
        <v>20</v>
      </c>
      <c r="L3499">
        <v>0</v>
      </c>
      <c r="M3499" s="1" t="e">
        <f>VLOOKUP(Tabla18[[#This Row],[COD]],Circuitos[],2,0)</f>
        <v>#N/A</v>
      </c>
    </row>
    <row r="3500" spans="1:13">
      <c r="A3500" s="9" t="str">
        <f>Tabla18[[#This Row],[DIA]]&amp;"-"&amp;Tabla18[[#This Row],[NUM]]</f>
        <v>45996-1011</v>
      </c>
      <c r="B3500">
        <v>45996</v>
      </c>
      <c r="C3500" t="s">
        <v>175</v>
      </c>
      <c r="D3500" t="s">
        <v>562</v>
      </c>
      <c r="E3500" t="s">
        <v>174</v>
      </c>
      <c r="F3500">
        <v>1011</v>
      </c>
      <c r="G3500">
        <v>0.33333333333333331</v>
      </c>
      <c r="H3500">
        <v>0.36458333333333331</v>
      </c>
      <c r="I3500">
        <v>88</v>
      </c>
      <c r="J3500">
        <v>71</v>
      </c>
      <c r="K3500">
        <v>17</v>
      </c>
      <c r="L3500">
        <v>80.681818181818187</v>
      </c>
      <c r="M3500" s="1" t="e">
        <f>VLOOKUP(Tabla18[[#This Row],[COD]],Circuitos[],2,0)</f>
        <v>#N/A</v>
      </c>
    </row>
    <row r="3501" spans="1:13">
      <c r="A3501" s="9" t="str">
        <f>Tabla18[[#This Row],[DIA]]&amp;"-"&amp;Tabla18[[#This Row],[NUM]]</f>
        <v>45996-5033</v>
      </c>
      <c r="B3501">
        <v>45996</v>
      </c>
      <c r="C3501" t="s">
        <v>175</v>
      </c>
      <c r="D3501" t="s">
        <v>173</v>
      </c>
      <c r="E3501" t="s">
        <v>174</v>
      </c>
      <c r="F3501">
        <v>5033</v>
      </c>
      <c r="G3501">
        <v>0.83333333333333337</v>
      </c>
      <c r="H3501">
        <v>0.89583333333333337</v>
      </c>
      <c r="I3501">
        <v>20</v>
      </c>
      <c r="J3501">
        <v>0</v>
      </c>
      <c r="K3501">
        <v>20</v>
      </c>
      <c r="L3501">
        <v>0</v>
      </c>
      <c r="M3501" s="1" t="e">
        <f>VLOOKUP(Tabla18[[#This Row],[COD]],Circuitos[],2,0)</f>
        <v>#N/A</v>
      </c>
    </row>
    <row r="3502" spans="1:13">
      <c r="A3502" s="9" t="str">
        <f>Tabla18[[#This Row],[DIA]]&amp;"-"&amp;Tabla18[[#This Row],[NUM]]</f>
        <v>45996-5003</v>
      </c>
      <c r="B3502">
        <v>45996</v>
      </c>
      <c r="C3502" t="s">
        <v>175</v>
      </c>
      <c r="D3502" t="s">
        <v>173</v>
      </c>
      <c r="E3502" t="s">
        <v>174</v>
      </c>
      <c r="F3502">
        <v>5003</v>
      </c>
      <c r="G3502">
        <v>0.83333333333333337</v>
      </c>
      <c r="H3502">
        <v>0.89583333333333337</v>
      </c>
      <c r="I3502">
        <v>10</v>
      </c>
      <c r="J3502">
        <v>0</v>
      </c>
      <c r="K3502">
        <v>10</v>
      </c>
      <c r="L3502">
        <v>0</v>
      </c>
      <c r="M3502" s="1" t="e">
        <f>VLOOKUP(Tabla18[[#This Row],[COD]],Circuitos[],2,0)</f>
        <v>#N/A</v>
      </c>
    </row>
    <row r="3503" spans="1:13">
      <c r="A3503" s="9" t="str">
        <f>Tabla18[[#This Row],[DIA]]&amp;"-"&amp;Tabla18[[#This Row],[NUM]]</f>
        <v>45996-1520</v>
      </c>
      <c r="B3503">
        <v>45996</v>
      </c>
      <c r="C3503" t="s">
        <v>36</v>
      </c>
      <c r="D3503" t="s">
        <v>417</v>
      </c>
      <c r="E3503" t="s">
        <v>566</v>
      </c>
      <c r="F3503">
        <v>1520</v>
      </c>
      <c r="G3503">
        <v>0.82986111111111116</v>
      </c>
      <c r="H3503">
        <v>0.92708333333333337</v>
      </c>
      <c r="I3503">
        <v>20</v>
      </c>
      <c r="J3503">
        <v>0</v>
      </c>
      <c r="K3503">
        <v>20</v>
      </c>
      <c r="L3503">
        <v>0</v>
      </c>
      <c r="M3503" s="1" t="e">
        <f>VLOOKUP(Tabla18[[#This Row],[COD]],Circuitos[],2,0)</f>
        <v>#N/A</v>
      </c>
    </row>
    <row r="3504" spans="1:13">
      <c r="A3504" s="9" t="str">
        <f>Tabla18[[#This Row],[DIA]]&amp;"-"&amp;Tabla18[[#This Row],[NUM]]</f>
        <v>45996-3706</v>
      </c>
      <c r="B3504">
        <v>45996</v>
      </c>
      <c r="C3504" t="s">
        <v>36</v>
      </c>
      <c r="D3504" t="s">
        <v>201</v>
      </c>
      <c r="E3504" t="s">
        <v>202</v>
      </c>
      <c r="F3504">
        <v>3706</v>
      </c>
      <c r="G3504">
        <v>0.88541666666666663</v>
      </c>
      <c r="H3504">
        <v>0.97569444444444442</v>
      </c>
      <c r="I3504">
        <v>20</v>
      </c>
      <c r="J3504">
        <v>0</v>
      </c>
      <c r="K3504">
        <v>20</v>
      </c>
      <c r="L3504">
        <v>0</v>
      </c>
      <c r="M3504" s="1" t="e">
        <f>VLOOKUP(Tabla18[[#This Row],[COD]],Circuitos[],2,0)</f>
        <v>#N/A</v>
      </c>
    </row>
    <row r="3505" spans="1:13">
      <c r="A3505" s="9" t="str">
        <f>Tabla18[[#This Row],[DIA]]&amp;"-"&amp;Tabla18[[#This Row],[NUM]]</f>
        <v>45996-1037</v>
      </c>
      <c r="B3505">
        <v>45996</v>
      </c>
      <c r="C3505" t="s">
        <v>36</v>
      </c>
      <c r="D3505" t="s">
        <v>567</v>
      </c>
      <c r="E3505" t="s">
        <v>568</v>
      </c>
      <c r="F3505">
        <v>1037</v>
      </c>
      <c r="G3505">
        <v>0.75347222222222221</v>
      </c>
      <c r="H3505">
        <v>0.79513888888888884</v>
      </c>
      <c r="I3505">
        <v>20</v>
      </c>
      <c r="J3505">
        <v>0</v>
      </c>
      <c r="K3505">
        <v>20</v>
      </c>
      <c r="L3505">
        <v>0</v>
      </c>
      <c r="M3505" s="1" t="e">
        <f>VLOOKUP(Tabla18[[#This Row],[COD]],Circuitos[],2,0)</f>
        <v>#N/A</v>
      </c>
    </row>
    <row r="3506" spans="1:13">
      <c r="A3506" s="9" t="str">
        <f>Tabla18[[#This Row],[DIA]]&amp;"-"&amp;Tabla18[[#This Row],[NUM]]</f>
        <v>45996-1526</v>
      </c>
      <c r="B3506">
        <v>45996</v>
      </c>
      <c r="C3506" t="s">
        <v>37</v>
      </c>
      <c r="D3506" t="s">
        <v>417</v>
      </c>
      <c r="E3506" t="s">
        <v>566</v>
      </c>
      <c r="F3506">
        <v>1526</v>
      </c>
      <c r="G3506">
        <v>0.72222222222222221</v>
      </c>
      <c r="H3506">
        <v>0.81597222222222221</v>
      </c>
      <c r="I3506">
        <v>25</v>
      </c>
      <c r="J3506">
        <v>0</v>
      </c>
      <c r="K3506">
        <v>25</v>
      </c>
      <c r="L3506">
        <v>0</v>
      </c>
      <c r="M3506" s="1" t="e">
        <f>VLOOKUP(Tabla18[[#This Row],[COD]],Circuitos[],2,0)</f>
        <v>#N/A</v>
      </c>
    </row>
    <row r="3507" spans="1:13">
      <c r="A3507" s="9" t="str">
        <f>Tabla18[[#This Row],[DIA]]&amp;"-"&amp;Tabla18[[#This Row],[NUM]]</f>
        <v>45996-3712</v>
      </c>
      <c r="B3507">
        <v>45996</v>
      </c>
      <c r="C3507" t="s">
        <v>37</v>
      </c>
      <c r="D3507" t="s">
        <v>201</v>
      </c>
      <c r="E3507" t="s">
        <v>202</v>
      </c>
      <c r="F3507">
        <v>3712</v>
      </c>
      <c r="G3507">
        <v>0.56944444444444442</v>
      </c>
      <c r="H3507">
        <v>0.64930555555555558</v>
      </c>
      <c r="I3507">
        <v>20</v>
      </c>
      <c r="J3507">
        <v>0</v>
      </c>
      <c r="K3507">
        <v>20</v>
      </c>
      <c r="L3507">
        <v>0</v>
      </c>
      <c r="M3507" s="1" t="e">
        <f>VLOOKUP(Tabla18[[#This Row],[COD]],Circuitos[],2,0)</f>
        <v>#N/A</v>
      </c>
    </row>
    <row r="3508" spans="1:13">
      <c r="A3508" s="9" t="str">
        <f>Tabla18[[#This Row],[DIA]]&amp;"-"&amp;Tabla18[[#This Row],[NUM]]</f>
        <v>45996-1577</v>
      </c>
      <c r="B3508">
        <v>45996</v>
      </c>
      <c r="C3508" t="s">
        <v>37</v>
      </c>
      <c r="D3508" t="s">
        <v>206</v>
      </c>
      <c r="E3508" t="s">
        <v>207</v>
      </c>
      <c r="F3508">
        <v>1577</v>
      </c>
      <c r="G3508">
        <v>0.75347222222222221</v>
      </c>
      <c r="H3508">
        <v>0.82638888888888884</v>
      </c>
      <c r="I3508">
        <v>25</v>
      </c>
      <c r="J3508">
        <v>0</v>
      </c>
      <c r="K3508">
        <v>25</v>
      </c>
      <c r="L3508">
        <v>0</v>
      </c>
      <c r="M3508" s="1" t="e">
        <f>VLOOKUP(Tabla18[[#This Row],[COD]],Circuitos[],2,0)</f>
        <v>#N/A</v>
      </c>
    </row>
    <row r="3509" spans="1:13">
      <c r="A3509" s="9" t="str">
        <f>Tabla18[[#This Row],[DIA]]&amp;"-"&amp;Tabla18[[#This Row],[NUM]]</f>
        <v>45996-1065</v>
      </c>
      <c r="B3509">
        <v>45996</v>
      </c>
      <c r="C3509" t="s">
        <v>37</v>
      </c>
      <c r="D3509" t="s">
        <v>567</v>
      </c>
      <c r="E3509" t="s">
        <v>568</v>
      </c>
      <c r="F3509">
        <v>1065</v>
      </c>
      <c r="G3509">
        <v>0.77777777777777779</v>
      </c>
      <c r="H3509">
        <v>0.80555555555555558</v>
      </c>
      <c r="I3509">
        <v>20</v>
      </c>
      <c r="J3509">
        <v>0</v>
      </c>
      <c r="K3509">
        <v>20</v>
      </c>
      <c r="L3509">
        <v>0</v>
      </c>
      <c r="M3509" s="1" t="e">
        <f>VLOOKUP(Tabla18[[#This Row],[COD]],Circuitos[],2,0)</f>
        <v>#N/A</v>
      </c>
    </row>
    <row r="3510" spans="1:13">
      <c r="A3510" s="9" t="str">
        <f>Tabla18[[#This Row],[DIA]]&amp;"-"&amp;Tabla18[[#This Row],[NUM]]</f>
        <v>45996-1795</v>
      </c>
      <c r="B3510">
        <v>45996</v>
      </c>
      <c r="C3510" t="s">
        <v>13</v>
      </c>
      <c r="D3510" t="s">
        <v>417</v>
      </c>
      <c r="E3510" t="s">
        <v>250</v>
      </c>
      <c r="F3510">
        <v>1795</v>
      </c>
      <c r="G3510">
        <v>0.82291666666666663</v>
      </c>
      <c r="H3510">
        <v>0.93402777777777779</v>
      </c>
      <c r="I3510">
        <v>45</v>
      </c>
      <c r="J3510">
        <v>0</v>
      </c>
      <c r="K3510">
        <v>45</v>
      </c>
      <c r="L3510">
        <v>0</v>
      </c>
      <c r="M3510" s="1" t="e">
        <f>VLOOKUP(Tabla18[[#This Row],[COD]],Circuitos[],2,0)</f>
        <v>#N/A</v>
      </c>
    </row>
    <row r="3511" spans="1:13">
      <c r="A3511" s="9" t="str">
        <f>Tabla18[[#This Row],[DIA]]&amp;"-"&amp;Tabla18[[#This Row],[NUM]]</f>
        <v>45996-1508</v>
      </c>
      <c r="B3511">
        <v>45996</v>
      </c>
      <c r="C3511" t="s">
        <v>13</v>
      </c>
      <c r="D3511" t="s">
        <v>417</v>
      </c>
      <c r="E3511" t="s">
        <v>566</v>
      </c>
      <c r="F3511">
        <v>1508</v>
      </c>
      <c r="G3511">
        <v>0.85763888888888884</v>
      </c>
      <c r="H3511">
        <v>0.96527777777777779</v>
      </c>
      <c r="I3511">
        <v>40</v>
      </c>
      <c r="J3511">
        <v>0</v>
      </c>
      <c r="K3511">
        <v>40</v>
      </c>
      <c r="L3511">
        <v>0</v>
      </c>
      <c r="M3511" s="1" t="e">
        <f>VLOOKUP(Tabla18[[#This Row],[COD]],Circuitos[],2,0)</f>
        <v>#N/A</v>
      </c>
    </row>
    <row r="3512" spans="1:13">
      <c r="A3512" s="9" t="str">
        <f>Tabla18[[#This Row],[DIA]]&amp;"-"&amp;Tabla18[[#This Row],[NUM]]</f>
        <v>45996-3730</v>
      </c>
      <c r="B3512">
        <v>45996</v>
      </c>
      <c r="C3512" t="s">
        <v>13</v>
      </c>
      <c r="D3512" t="s">
        <v>201</v>
      </c>
      <c r="E3512" t="s">
        <v>202</v>
      </c>
      <c r="F3512">
        <v>3730</v>
      </c>
      <c r="G3512">
        <v>0.86458333333333337</v>
      </c>
      <c r="H3512">
        <v>0.96527777777777779</v>
      </c>
      <c r="I3512">
        <v>38</v>
      </c>
      <c r="J3512">
        <v>0</v>
      </c>
      <c r="K3512">
        <v>38</v>
      </c>
      <c r="L3512">
        <v>0</v>
      </c>
      <c r="M3512" s="1" t="e">
        <f>VLOOKUP(Tabla18[[#This Row],[COD]],Circuitos[],2,0)</f>
        <v>#N/A</v>
      </c>
    </row>
    <row r="3513" spans="1:13">
      <c r="A3513" s="9" t="str">
        <f>Tabla18[[#This Row],[DIA]]&amp;"-"&amp;Tabla18[[#This Row],[NUM]]</f>
        <v>45996-1601</v>
      </c>
      <c r="B3513">
        <v>45996</v>
      </c>
      <c r="C3513" t="s">
        <v>13</v>
      </c>
      <c r="D3513" t="s">
        <v>206</v>
      </c>
      <c r="E3513" t="s">
        <v>207</v>
      </c>
      <c r="F3513">
        <v>1601</v>
      </c>
      <c r="G3513">
        <v>0.68055555555555558</v>
      </c>
      <c r="H3513">
        <v>0.77083333333333337</v>
      </c>
      <c r="I3513">
        <v>40</v>
      </c>
      <c r="J3513">
        <v>0</v>
      </c>
      <c r="K3513">
        <v>40</v>
      </c>
      <c r="L3513">
        <v>0</v>
      </c>
      <c r="M3513" s="1" t="e">
        <f>VLOOKUP(Tabla18[[#This Row],[COD]],Circuitos[],2,0)</f>
        <v>#N/A</v>
      </c>
    </row>
    <row r="3514" spans="1:13">
      <c r="A3514" s="9" t="str">
        <f>Tabla18[[#This Row],[DIA]]&amp;"-"&amp;Tabla18[[#This Row],[NUM]]</f>
        <v>45996-1017</v>
      </c>
      <c r="B3514">
        <v>45996</v>
      </c>
      <c r="C3514" t="s">
        <v>13</v>
      </c>
      <c r="D3514" t="s">
        <v>567</v>
      </c>
      <c r="E3514" t="s">
        <v>568</v>
      </c>
      <c r="F3514">
        <v>1017</v>
      </c>
      <c r="G3514">
        <v>0.75</v>
      </c>
      <c r="H3514">
        <v>0.76736111111111116</v>
      </c>
      <c r="I3514">
        <v>40</v>
      </c>
      <c r="J3514">
        <v>0</v>
      </c>
      <c r="K3514">
        <v>40</v>
      </c>
      <c r="L3514">
        <v>0</v>
      </c>
      <c r="M3514" s="1" t="e">
        <f>VLOOKUP(Tabla18[[#This Row],[COD]],Circuitos[],2,0)</f>
        <v>#N/A</v>
      </c>
    </row>
    <row r="3515" spans="1:13">
      <c r="A3515" s="9" t="str">
        <f>Tabla18[[#This Row],[DIA]]&amp;"-"&amp;Tabla18[[#This Row],[NUM]]</f>
        <v>45996-649</v>
      </c>
      <c r="B3515">
        <v>45996</v>
      </c>
      <c r="C3515" t="s">
        <v>13</v>
      </c>
      <c r="D3515" t="s">
        <v>570</v>
      </c>
      <c r="E3515" t="s">
        <v>250</v>
      </c>
      <c r="F3515">
        <v>649</v>
      </c>
      <c r="G3515">
        <v>0.81944444444444442</v>
      </c>
      <c r="H3515">
        <v>0.83333333333333337</v>
      </c>
      <c r="I3515">
        <v>45</v>
      </c>
      <c r="J3515">
        <v>0</v>
      </c>
      <c r="K3515">
        <v>45</v>
      </c>
      <c r="L3515">
        <v>0</v>
      </c>
      <c r="M3515" s="1" t="e">
        <f>VLOOKUP(Tabla18[[#This Row],[COD]],Circuitos[],2,0)</f>
        <v>#N/A</v>
      </c>
    </row>
    <row r="3516" spans="1:13">
      <c r="A3516" s="9" t="str">
        <f>Tabla18[[#This Row],[DIA]]&amp;"-"&amp;Tabla18[[#This Row],[NUM]]</f>
        <v>45996-581</v>
      </c>
      <c r="B3516">
        <v>45996</v>
      </c>
      <c r="C3516" t="s">
        <v>13</v>
      </c>
      <c r="D3516" t="s">
        <v>346</v>
      </c>
      <c r="E3516" t="s">
        <v>250</v>
      </c>
      <c r="F3516">
        <v>581</v>
      </c>
      <c r="G3516">
        <v>0.75347222222222221</v>
      </c>
      <c r="H3516">
        <v>0.79513888888888884</v>
      </c>
      <c r="I3516">
        <v>45</v>
      </c>
      <c r="J3516">
        <v>0</v>
      </c>
      <c r="K3516">
        <v>45</v>
      </c>
      <c r="L3516">
        <v>0</v>
      </c>
      <c r="M3516" s="1" t="e">
        <f>VLOOKUP(Tabla18[[#This Row],[COD]],Circuitos[],2,0)</f>
        <v>#N/A</v>
      </c>
    </row>
    <row r="3517" spans="1:13">
      <c r="A3517" s="9" t="str">
        <f>Tabla18[[#This Row],[DIA]]&amp;"-"&amp;Tabla18[[#This Row],[NUM]]</f>
        <v>45996-1547</v>
      </c>
      <c r="B3517">
        <v>45996</v>
      </c>
      <c r="C3517" t="s">
        <v>21</v>
      </c>
      <c r="D3517" t="s">
        <v>206</v>
      </c>
      <c r="E3517" t="s">
        <v>207</v>
      </c>
      <c r="F3517">
        <v>1547</v>
      </c>
      <c r="G3517">
        <v>0.68055555555555558</v>
      </c>
      <c r="H3517">
        <v>0.79166666666666663</v>
      </c>
      <c r="I3517">
        <v>20</v>
      </c>
      <c r="J3517">
        <v>0</v>
      </c>
      <c r="K3517">
        <v>20</v>
      </c>
      <c r="L3517">
        <v>0</v>
      </c>
      <c r="M3517" s="1" t="e">
        <f>VLOOKUP(Tabla18[[#This Row],[COD]],Circuitos[],2,0)</f>
        <v>#N/A</v>
      </c>
    </row>
    <row r="3518" spans="1:13">
      <c r="A3518" s="9" t="str">
        <f>Tabla18[[#This Row],[DIA]]&amp;"-"&amp;Tabla18[[#This Row],[NUM]]</f>
        <v>45996-3752</v>
      </c>
      <c r="B3518">
        <v>45996</v>
      </c>
      <c r="C3518" t="s">
        <v>22</v>
      </c>
      <c r="D3518" t="s">
        <v>201</v>
      </c>
      <c r="E3518" t="s">
        <v>202</v>
      </c>
      <c r="F3518">
        <v>3752</v>
      </c>
      <c r="G3518">
        <v>0.57291666666666663</v>
      </c>
      <c r="H3518">
        <v>0.67013888888888884</v>
      </c>
      <c r="I3518">
        <v>20</v>
      </c>
      <c r="J3518">
        <v>0</v>
      </c>
      <c r="K3518">
        <v>20</v>
      </c>
      <c r="L3518">
        <v>0</v>
      </c>
      <c r="M3518" s="1" t="e">
        <f>VLOOKUP(Tabla18[[#This Row],[COD]],Circuitos[],2,0)</f>
        <v>#N/A</v>
      </c>
    </row>
    <row r="3519" spans="1:13">
      <c r="A3519" s="9" t="str">
        <f>Tabla18[[#This Row],[DIA]]&amp;"-"&amp;Tabla18[[#This Row],[NUM]]</f>
        <v>45996-1097</v>
      </c>
      <c r="B3519">
        <v>45996</v>
      </c>
      <c r="C3519" t="s">
        <v>22</v>
      </c>
      <c r="D3519" t="s">
        <v>567</v>
      </c>
      <c r="E3519" t="s">
        <v>568</v>
      </c>
      <c r="F3519">
        <v>1097</v>
      </c>
      <c r="G3519">
        <v>0.25</v>
      </c>
      <c r="H3519">
        <v>0.28125</v>
      </c>
      <c r="I3519">
        <v>20</v>
      </c>
      <c r="J3519">
        <v>0</v>
      </c>
      <c r="K3519">
        <v>20</v>
      </c>
      <c r="L3519">
        <v>0</v>
      </c>
      <c r="M3519" s="1" t="e">
        <f>VLOOKUP(Tabla18[[#This Row],[COD]],Circuitos[],2,0)</f>
        <v>#N/A</v>
      </c>
    </row>
    <row r="3520" spans="1:13">
      <c r="A3520" s="9" t="str">
        <f>Tabla18[[#This Row],[DIA]]&amp;"-"&amp;Tabla18[[#This Row],[NUM]]</f>
        <v>45997-109</v>
      </c>
      <c r="B3520">
        <v>45997</v>
      </c>
      <c r="C3520" t="s">
        <v>354</v>
      </c>
      <c r="D3520" t="s">
        <v>13</v>
      </c>
      <c r="E3520" t="s">
        <v>355</v>
      </c>
      <c r="F3520">
        <v>109</v>
      </c>
      <c r="G3520">
        <v>0.43402777777777779</v>
      </c>
      <c r="H3520">
        <v>0.58680555555555558</v>
      </c>
      <c r="I3520">
        <v>25</v>
      </c>
      <c r="J3520">
        <v>0</v>
      </c>
      <c r="K3520">
        <v>25</v>
      </c>
      <c r="L3520">
        <v>0</v>
      </c>
      <c r="M3520" s="1" t="e">
        <f>VLOOKUP(Tabla18[[#This Row],[COD]],Circuitos[],2,0)</f>
        <v>#N/A</v>
      </c>
    </row>
    <row r="3521" spans="1:13">
      <c r="A3521" s="9" t="str">
        <f>Tabla18[[#This Row],[DIA]]&amp;"-"&amp;Tabla18[[#This Row],[NUM]]</f>
        <v>45997-834</v>
      </c>
      <c r="B3521">
        <v>45997</v>
      </c>
      <c r="C3521" t="s">
        <v>484</v>
      </c>
      <c r="D3521" t="s">
        <v>13</v>
      </c>
      <c r="E3521" t="s">
        <v>250</v>
      </c>
      <c r="F3521">
        <v>834</v>
      </c>
      <c r="G3521">
        <v>0.66319444444444442</v>
      </c>
      <c r="H3521">
        <v>0.78472222222222221</v>
      </c>
      <c r="I3521">
        <v>45</v>
      </c>
      <c r="J3521">
        <v>0</v>
      </c>
      <c r="K3521">
        <v>45</v>
      </c>
      <c r="L3521">
        <v>0</v>
      </c>
      <c r="M3521" s="1" t="e">
        <f>VLOOKUP(Tabla18[[#This Row],[COD]],Circuitos[],2,0)</f>
        <v>#N/A</v>
      </c>
    </row>
    <row r="3522" spans="1:13">
      <c r="A3522" s="9" t="str">
        <f>Tabla18[[#This Row],[DIA]]&amp;"-"&amp;Tabla18[[#This Row],[NUM]]</f>
        <v>45997-6001</v>
      </c>
      <c r="B3522">
        <v>45997</v>
      </c>
      <c r="C3522" t="s">
        <v>173</v>
      </c>
      <c r="D3522" t="s">
        <v>13</v>
      </c>
      <c r="E3522" t="s">
        <v>174</v>
      </c>
      <c r="F3522">
        <v>6001</v>
      </c>
      <c r="G3522">
        <v>0.37847222222222221</v>
      </c>
      <c r="H3522">
        <v>0.55902777777777779</v>
      </c>
      <c r="I3522">
        <v>20</v>
      </c>
      <c r="J3522">
        <v>0</v>
      </c>
      <c r="K3522">
        <v>20</v>
      </c>
      <c r="L3522">
        <v>0</v>
      </c>
      <c r="M3522" s="1" t="e">
        <f>VLOOKUP(Tabla18[[#This Row],[COD]],Circuitos[],2,0)</f>
        <v>#N/A</v>
      </c>
    </row>
    <row r="3523" spans="1:13">
      <c r="A3523" s="9" t="str">
        <f>Tabla18[[#This Row],[DIA]]&amp;"-"&amp;Tabla18[[#This Row],[NUM]]</f>
        <v>45997-1600</v>
      </c>
      <c r="B3523">
        <v>45997</v>
      </c>
      <c r="C3523" t="s">
        <v>206</v>
      </c>
      <c r="D3523" t="s">
        <v>13</v>
      </c>
      <c r="E3523" t="s">
        <v>207</v>
      </c>
      <c r="F3523">
        <v>1600</v>
      </c>
      <c r="G3523">
        <v>0.55208333333333337</v>
      </c>
      <c r="H3523">
        <v>0.64236111111111116</v>
      </c>
      <c r="I3523">
        <v>45</v>
      </c>
      <c r="J3523">
        <v>0</v>
      </c>
      <c r="K3523">
        <v>45</v>
      </c>
      <c r="L3523">
        <v>0</v>
      </c>
      <c r="M3523" s="1" t="e">
        <f>VLOOKUP(Tabla18[[#This Row],[COD]],Circuitos[],2,0)</f>
        <v>#N/A</v>
      </c>
    </row>
    <row r="3524" spans="1:13">
      <c r="A3524" s="9" t="str">
        <f>Tabla18[[#This Row],[DIA]]&amp;"-"&amp;Tabla18[[#This Row],[NUM]]</f>
        <v>45997-1328</v>
      </c>
      <c r="B3524">
        <v>45997</v>
      </c>
      <c r="C3524" t="s">
        <v>192</v>
      </c>
      <c r="D3524" t="s">
        <v>13</v>
      </c>
      <c r="E3524" t="s">
        <v>250</v>
      </c>
      <c r="F3524">
        <v>1328</v>
      </c>
      <c r="G3524">
        <v>0.50694444444444442</v>
      </c>
      <c r="H3524">
        <v>0.625</v>
      </c>
      <c r="I3524">
        <v>45</v>
      </c>
      <c r="J3524">
        <v>0</v>
      </c>
      <c r="K3524">
        <v>45</v>
      </c>
      <c r="L3524">
        <v>0</v>
      </c>
      <c r="M3524" s="1" t="e">
        <f>VLOOKUP(Tabla18[[#This Row],[COD]],Circuitos[],2,0)</f>
        <v>#N/A</v>
      </c>
    </row>
    <row r="3525" spans="1:13">
      <c r="A3525" s="9" t="str">
        <f>Tabla18[[#This Row],[DIA]]&amp;"-"&amp;Tabla18[[#This Row],[NUM]]</f>
        <v>45997-1114</v>
      </c>
      <c r="B3525">
        <v>45997</v>
      </c>
      <c r="C3525" t="s">
        <v>192</v>
      </c>
      <c r="D3525" t="s">
        <v>13</v>
      </c>
      <c r="E3525" t="s">
        <v>193</v>
      </c>
      <c r="F3525">
        <v>1114</v>
      </c>
      <c r="G3525">
        <v>0.54861111111111116</v>
      </c>
      <c r="H3525">
        <v>0.66319444444444442</v>
      </c>
      <c r="I3525">
        <v>45</v>
      </c>
      <c r="J3525">
        <v>0</v>
      </c>
      <c r="K3525">
        <v>45</v>
      </c>
      <c r="L3525">
        <v>0</v>
      </c>
      <c r="M3525" s="1" t="e">
        <f>VLOOKUP(Tabla18[[#This Row],[COD]],Circuitos[],2,0)</f>
        <v>#N/A</v>
      </c>
    </row>
    <row r="3526" spans="1:13">
      <c r="A3526" s="9" t="str">
        <f>Tabla18[[#This Row],[DIA]]&amp;"-"&amp;Tabla18[[#This Row],[NUM]]</f>
        <v>45997-670</v>
      </c>
      <c r="B3526">
        <v>45997</v>
      </c>
      <c r="C3526" t="s">
        <v>541</v>
      </c>
      <c r="D3526" t="s">
        <v>13</v>
      </c>
      <c r="E3526" t="s">
        <v>250</v>
      </c>
      <c r="F3526">
        <v>670</v>
      </c>
      <c r="G3526">
        <v>0.61458333333333337</v>
      </c>
      <c r="H3526">
        <v>0.71527777777777779</v>
      </c>
      <c r="I3526">
        <v>45</v>
      </c>
      <c r="J3526">
        <v>0</v>
      </c>
      <c r="K3526">
        <v>45</v>
      </c>
      <c r="L3526">
        <v>0</v>
      </c>
      <c r="M3526" s="1" t="e">
        <f>VLOOKUP(Tabla18[[#This Row],[COD]],Circuitos[],2,0)</f>
        <v>#N/A</v>
      </c>
    </row>
    <row r="3527" spans="1:13">
      <c r="A3527" s="9" t="str">
        <f>Tabla18[[#This Row],[DIA]]&amp;"-"&amp;Tabla18[[#This Row],[NUM]]</f>
        <v>45997-6002</v>
      </c>
      <c r="B3527">
        <v>45997</v>
      </c>
      <c r="C3527" t="s">
        <v>13</v>
      </c>
      <c r="D3527" t="s">
        <v>183</v>
      </c>
      <c r="E3527" t="s">
        <v>174</v>
      </c>
      <c r="F3527">
        <v>6002</v>
      </c>
      <c r="G3527">
        <v>0.60069444444444442</v>
      </c>
      <c r="H3527">
        <v>0.85069444444444442</v>
      </c>
      <c r="I3527">
        <v>20</v>
      </c>
      <c r="J3527">
        <v>0</v>
      </c>
      <c r="K3527">
        <v>20</v>
      </c>
      <c r="L3527">
        <v>0</v>
      </c>
      <c r="M3527" s="1" t="str">
        <f>VLOOKUP(Tabla18[[#This Row],[COD]],Circuitos[],2,0)</f>
        <v>Programas de Egipto</v>
      </c>
    </row>
    <row r="3528" spans="1:13">
      <c r="A3528" s="9" t="str">
        <f>Tabla18[[#This Row],[DIA]]&amp;"-"&amp;Tabla18[[#This Row],[NUM]]</f>
        <v>45997-1806</v>
      </c>
      <c r="B3528">
        <v>45997</v>
      </c>
      <c r="C3528" t="s">
        <v>196</v>
      </c>
      <c r="D3528" t="s">
        <v>13</v>
      </c>
      <c r="E3528" t="s">
        <v>193</v>
      </c>
      <c r="F3528">
        <v>1806</v>
      </c>
      <c r="G3528">
        <v>0.86805555555555558</v>
      </c>
      <c r="H3528">
        <v>0.98263888888888884</v>
      </c>
      <c r="I3528">
        <v>45</v>
      </c>
      <c r="J3528">
        <v>0</v>
      </c>
      <c r="K3528">
        <v>45</v>
      </c>
      <c r="L3528">
        <v>0</v>
      </c>
      <c r="M3528" s="1" t="e">
        <f>VLOOKUP(Tabla18[[#This Row],[COD]],Circuitos[],2,0)</f>
        <v>#N/A</v>
      </c>
    </row>
    <row r="3529" spans="1:13">
      <c r="A3529" s="9" t="str">
        <f>Tabla18[[#This Row],[DIA]]&amp;"-"&amp;Tabla18[[#This Row],[NUM]]</f>
        <v>45997-1832</v>
      </c>
      <c r="B3529">
        <v>45997</v>
      </c>
      <c r="C3529" t="s">
        <v>234</v>
      </c>
      <c r="D3529" t="s">
        <v>13</v>
      </c>
      <c r="E3529" t="s">
        <v>250</v>
      </c>
      <c r="F3529">
        <v>1832</v>
      </c>
      <c r="G3529">
        <v>0.61805555555555558</v>
      </c>
      <c r="H3529">
        <v>0.73263888888888884</v>
      </c>
      <c r="I3529">
        <v>45</v>
      </c>
      <c r="J3529">
        <v>0</v>
      </c>
      <c r="K3529">
        <v>45</v>
      </c>
      <c r="L3529">
        <v>0</v>
      </c>
      <c r="M3529" s="1" t="e">
        <f>VLOOKUP(Tabla18[[#This Row],[COD]],Circuitos[],2,0)</f>
        <v>#N/A</v>
      </c>
    </row>
    <row r="3530" spans="1:13">
      <c r="A3530" s="9" t="str">
        <f>Tabla18[[#This Row],[DIA]]&amp;"-"&amp;Tabla18[[#This Row],[NUM]]</f>
        <v>45997-810</v>
      </c>
      <c r="B3530">
        <v>45997</v>
      </c>
      <c r="C3530" t="s">
        <v>236</v>
      </c>
      <c r="D3530" t="s">
        <v>13</v>
      </c>
      <c r="E3530" t="s">
        <v>250</v>
      </c>
      <c r="F3530">
        <v>810</v>
      </c>
      <c r="G3530">
        <v>0.65625</v>
      </c>
      <c r="H3530">
        <v>0.78819444444444442</v>
      </c>
      <c r="I3530">
        <v>45</v>
      </c>
      <c r="J3530">
        <v>0</v>
      </c>
      <c r="K3530">
        <v>45</v>
      </c>
      <c r="L3530">
        <v>0</v>
      </c>
      <c r="M3530" s="1" t="e">
        <f>VLOOKUP(Tabla18[[#This Row],[COD]],Circuitos[],2,0)</f>
        <v>#N/A</v>
      </c>
    </row>
    <row r="3531" spans="1:13">
      <c r="A3531" s="9" t="str">
        <f>Tabla18[[#This Row],[DIA]]&amp;"-"&amp;Tabla18[[#This Row],[NUM]]</f>
        <v>45997-1852</v>
      </c>
      <c r="B3531">
        <v>45997</v>
      </c>
      <c r="C3531" t="s">
        <v>241</v>
      </c>
      <c r="D3531" t="s">
        <v>13</v>
      </c>
      <c r="E3531" t="s">
        <v>250</v>
      </c>
      <c r="F3531">
        <v>1852</v>
      </c>
      <c r="G3531">
        <v>0.60069444444444442</v>
      </c>
      <c r="H3531">
        <v>0.68402777777777779</v>
      </c>
      <c r="I3531">
        <v>45</v>
      </c>
      <c r="J3531">
        <v>0</v>
      </c>
      <c r="K3531">
        <v>45</v>
      </c>
      <c r="L3531">
        <v>0</v>
      </c>
      <c r="M3531" s="1" t="e">
        <f>VLOOKUP(Tabla18[[#This Row],[COD]],Circuitos[],2,0)</f>
        <v>#N/A</v>
      </c>
    </row>
    <row r="3532" spans="1:13">
      <c r="A3532" s="9" t="str">
        <f>Tabla18[[#This Row],[DIA]]&amp;"-"&amp;Tabla18[[#This Row],[NUM]]</f>
        <v>45997-678</v>
      </c>
      <c r="B3532">
        <v>45997</v>
      </c>
      <c r="C3532" t="s">
        <v>310</v>
      </c>
      <c r="D3532" t="s">
        <v>13</v>
      </c>
      <c r="E3532" t="s">
        <v>250</v>
      </c>
      <c r="F3532">
        <v>678</v>
      </c>
      <c r="G3532">
        <v>0.50347222222222221</v>
      </c>
      <c r="H3532">
        <v>0.61458333333333337</v>
      </c>
      <c r="I3532">
        <v>45</v>
      </c>
      <c r="J3532">
        <v>0</v>
      </c>
      <c r="K3532">
        <v>45</v>
      </c>
      <c r="L3532">
        <v>0</v>
      </c>
      <c r="M3532" s="1" t="e">
        <f>VLOOKUP(Tabla18[[#This Row],[COD]],Circuitos[],2,0)</f>
        <v>#N/A</v>
      </c>
    </row>
    <row r="3533" spans="1:13">
      <c r="A3533" s="9" t="str">
        <f>Tabla18[[#This Row],[DIA]]&amp;"-"&amp;Tabla18[[#This Row],[NUM]]</f>
        <v>45997-792</v>
      </c>
      <c r="B3533">
        <v>45997</v>
      </c>
      <c r="C3533" t="s">
        <v>247</v>
      </c>
      <c r="D3533" t="s">
        <v>13</v>
      </c>
      <c r="E3533" t="s">
        <v>250</v>
      </c>
      <c r="F3533">
        <v>792</v>
      </c>
      <c r="G3533">
        <v>0.51388888888888884</v>
      </c>
      <c r="H3533">
        <v>0.64583333333333337</v>
      </c>
      <c r="I3533">
        <v>45</v>
      </c>
      <c r="J3533">
        <v>0</v>
      </c>
      <c r="K3533">
        <v>45</v>
      </c>
      <c r="L3533">
        <v>0</v>
      </c>
      <c r="M3533" s="1" t="e">
        <f>VLOOKUP(Tabla18[[#This Row],[COD]],Circuitos[],2,0)</f>
        <v>#N/A</v>
      </c>
    </row>
    <row r="3534" spans="1:13">
      <c r="A3534" s="9" t="str">
        <f>Tabla18[[#This Row],[DIA]]&amp;"-"&amp;Tabla18[[#This Row],[NUM]]</f>
        <v>45998-107</v>
      </c>
      <c r="B3534">
        <v>45998</v>
      </c>
      <c r="C3534" t="s">
        <v>354</v>
      </c>
      <c r="D3534" t="s">
        <v>36</v>
      </c>
      <c r="E3534" t="s">
        <v>355</v>
      </c>
      <c r="F3534">
        <v>107</v>
      </c>
      <c r="G3534">
        <v>0.47569444444444442</v>
      </c>
      <c r="H3534">
        <v>0.61111111111111116</v>
      </c>
      <c r="I3534">
        <v>15</v>
      </c>
      <c r="J3534">
        <v>0</v>
      </c>
      <c r="K3534">
        <v>15</v>
      </c>
      <c r="L3534">
        <v>0</v>
      </c>
      <c r="M3534" s="1" t="e">
        <f>VLOOKUP(Tabla18[[#This Row],[COD]],Circuitos[],2,0)</f>
        <v>#N/A</v>
      </c>
    </row>
    <row r="3535" spans="1:13">
      <c r="A3535" s="9" t="str">
        <f>Tabla18[[#This Row],[DIA]]&amp;"-"&amp;Tabla18[[#This Row],[NUM]]</f>
        <v>45998-702</v>
      </c>
      <c r="B3535">
        <v>45998</v>
      </c>
      <c r="C3535" t="s">
        <v>484</v>
      </c>
      <c r="D3535" t="s">
        <v>13</v>
      </c>
      <c r="E3535" t="s">
        <v>548</v>
      </c>
      <c r="F3535">
        <v>702</v>
      </c>
      <c r="G3535">
        <v>0.60763888888888884</v>
      </c>
      <c r="H3535">
        <v>0.72569444444444442</v>
      </c>
      <c r="I3535">
        <v>20</v>
      </c>
      <c r="J3535">
        <v>0</v>
      </c>
      <c r="K3535">
        <v>20</v>
      </c>
      <c r="L3535">
        <v>0</v>
      </c>
      <c r="M3535" s="1" t="e">
        <f>VLOOKUP(Tabla18[[#This Row],[COD]],Circuitos[],2,0)</f>
        <v>#N/A</v>
      </c>
    </row>
    <row r="3536" spans="1:13">
      <c r="A3536" s="9" t="str">
        <f>Tabla18[[#This Row],[DIA]]&amp;"-"&amp;Tabla18[[#This Row],[NUM]]</f>
        <v>45998-1305</v>
      </c>
      <c r="B3536">
        <v>45998</v>
      </c>
      <c r="C3536" t="s">
        <v>147</v>
      </c>
      <c r="D3536" t="s">
        <v>33</v>
      </c>
      <c r="E3536" t="s">
        <v>181</v>
      </c>
      <c r="F3536">
        <v>1305</v>
      </c>
      <c r="G3536">
        <v>0.57986111111111116</v>
      </c>
      <c r="H3536">
        <v>0.69791666666666663</v>
      </c>
      <c r="I3536">
        <v>6</v>
      </c>
      <c r="J3536">
        <v>0</v>
      </c>
      <c r="K3536">
        <v>6</v>
      </c>
      <c r="L3536">
        <v>0</v>
      </c>
      <c r="M3536" s="1" t="e">
        <f>VLOOKUP(Tabla18[[#This Row],[COD]],Circuitos[],2,0)</f>
        <v>#N/A</v>
      </c>
    </row>
    <row r="3537" spans="1:13">
      <c r="A3537" s="9" t="str">
        <f>Tabla18[[#This Row],[DIA]]&amp;"-"&amp;Tabla18[[#This Row],[NUM]]</f>
        <v>45998-1855</v>
      </c>
      <c r="B3537">
        <v>45998</v>
      </c>
      <c r="C3537" t="s">
        <v>147</v>
      </c>
      <c r="D3537" t="s">
        <v>36</v>
      </c>
      <c r="E3537" t="s">
        <v>181</v>
      </c>
      <c r="F3537">
        <v>1855</v>
      </c>
      <c r="G3537">
        <v>0.63194444444444442</v>
      </c>
      <c r="H3537">
        <v>0.70833333333333337</v>
      </c>
      <c r="I3537">
        <v>20</v>
      </c>
      <c r="J3537">
        <v>0</v>
      </c>
      <c r="K3537">
        <v>20</v>
      </c>
      <c r="L3537">
        <v>0</v>
      </c>
      <c r="M3537" s="1" t="e">
        <f>VLOOKUP(Tabla18[[#This Row],[COD]],Circuitos[],2,0)</f>
        <v>#N/A</v>
      </c>
    </row>
    <row r="3538" spans="1:13">
      <c r="A3538" s="9" t="str">
        <f>Tabla18[[#This Row],[DIA]]&amp;"-"&amp;Tabla18[[#This Row],[NUM]]</f>
        <v>45998-1317</v>
      </c>
      <c r="B3538">
        <v>45998</v>
      </c>
      <c r="C3538" t="s">
        <v>147</v>
      </c>
      <c r="D3538" t="s">
        <v>37</v>
      </c>
      <c r="E3538" t="s">
        <v>181</v>
      </c>
      <c r="F3538">
        <v>1317</v>
      </c>
      <c r="G3538">
        <v>0.57638888888888884</v>
      </c>
      <c r="H3538">
        <v>0.68402777777777779</v>
      </c>
      <c r="I3538">
        <v>20</v>
      </c>
      <c r="J3538">
        <v>0</v>
      </c>
      <c r="K3538">
        <v>20</v>
      </c>
      <c r="L3538">
        <v>0</v>
      </c>
      <c r="M3538" s="1" t="e">
        <f>VLOOKUP(Tabla18[[#This Row],[COD]],Circuitos[],2,0)</f>
        <v>#N/A</v>
      </c>
    </row>
    <row r="3539" spans="1:13">
      <c r="A3539" s="9" t="str">
        <f>Tabla18[[#This Row],[DIA]]&amp;"-"&amp;Tabla18[[#This Row],[NUM]]</f>
        <v>45998-1859</v>
      </c>
      <c r="B3539">
        <v>45998</v>
      </c>
      <c r="C3539" t="s">
        <v>147</v>
      </c>
      <c r="D3539" t="s">
        <v>13</v>
      </c>
      <c r="E3539" t="s">
        <v>181</v>
      </c>
      <c r="F3539">
        <v>1859</v>
      </c>
      <c r="G3539">
        <v>0.57291666666666663</v>
      </c>
      <c r="H3539">
        <v>0.68055555555555558</v>
      </c>
      <c r="I3539">
        <v>30</v>
      </c>
      <c r="J3539">
        <v>0</v>
      </c>
      <c r="K3539">
        <v>30</v>
      </c>
      <c r="L3539">
        <v>0</v>
      </c>
      <c r="M3539" s="1" t="e">
        <f>VLOOKUP(Tabla18[[#This Row],[COD]],Circuitos[],2,0)</f>
        <v>#N/A</v>
      </c>
    </row>
    <row r="3540" spans="1:13">
      <c r="A3540" s="9" t="str">
        <f>Tabla18[[#This Row],[DIA]]&amp;"-"&amp;Tabla18[[#This Row],[NUM]]</f>
        <v>45998-1313</v>
      </c>
      <c r="B3540">
        <v>45998</v>
      </c>
      <c r="C3540" t="s">
        <v>147</v>
      </c>
      <c r="D3540" t="s">
        <v>22</v>
      </c>
      <c r="E3540" t="s">
        <v>181</v>
      </c>
      <c r="F3540">
        <v>1313</v>
      </c>
      <c r="G3540">
        <v>0.62152777777777779</v>
      </c>
      <c r="H3540">
        <v>0.71180555555555558</v>
      </c>
      <c r="I3540">
        <v>20</v>
      </c>
      <c r="J3540">
        <v>0</v>
      </c>
      <c r="K3540">
        <v>20</v>
      </c>
      <c r="L3540">
        <v>0</v>
      </c>
      <c r="M3540" s="1" t="e">
        <f>VLOOKUP(Tabla18[[#This Row],[COD]],Circuitos[],2,0)</f>
        <v>#N/A</v>
      </c>
    </row>
    <row r="3541" spans="1:13">
      <c r="A3541" s="9" t="str">
        <f>Tabla18[[#This Row],[DIA]]&amp;"-"&amp;Tabla18[[#This Row],[NUM]]</f>
        <v>45998-903</v>
      </c>
      <c r="B3541">
        <v>45998</v>
      </c>
      <c r="C3541" t="s">
        <v>563</v>
      </c>
      <c r="D3541" t="s">
        <v>484</v>
      </c>
      <c r="E3541" t="s">
        <v>548</v>
      </c>
      <c r="F3541">
        <v>903</v>
      </c>
      <c r="G3541">
        <v>0.43402777777777779</v>
      </c>
      <c r="H3541">
        <v>0.50694444444444442</v>
      </c>
      <c r="I3541">
        <v>20</v>
      </c>
      <c r="J3541">
        <v>0</v>
      </c>
      <c r="K3541">
        <v>20</v>
      </c>
      <c r="L3541">
        <v>0</v>
      </c>
      <c r="M3541" s="1" t="e">
        <f>VLOOKUP(Tabla18[[#This Row],[COD]],Circuitos[],2,0)</f>
        <v>#N/A</v>
      </c>
    </row>
    <row r="3542" spans="1:13">
      <c r="A3542" s="9" t="str">
        <f>Tabla18[[#This Row],[DIA]]&amp;"-"&amp;Tabla18[[#This Row],[NUM]]</f>
        <v>45999-1521</v>
      </c>
      <c r="B3542">
        <v>45999</v>
      </c>
      <c r="C3542" t="s">
        <v>417</v>
      </c>
      <c r="D3542" t="s">
        <v>36</v>
      </c>
      <c r="E3542" t="s">
        <v>566</v>
      </c>
      <c r="F3542">
        <v>1521</v>
      </c>
      <c r="G3542">
        <v>0.87152777777777779</v>
      </c>
      <c r="H3542">
        <v>0.96180555555555558</v>
      </c>
      <c r="I3542">
        <v>20</v>
      </c>
      <c r="J3542">
        <v>0</v>
      </c>
      <c r="K3542">
        <v>20</v>
      </c>
      <c r="L3542">
        <v>0</v>
      </c>
      <c r="M3542" s="1" t="e">
        <f>VLOOKUP(Tabla18[[#This Row],[COD]],Circuitos[],2,0)</f>
        <v>#N/A</v>
      </c>
    </row>
    <row r="3543" spans="1:13">
      <c r="A3543" s="9" t="str">
        <f>Tabla18[[#This Row],[DIA]]&amp;"-"&amp;Tabla18[[#This Row],[NUM]]</f>
        <v>45999-1529</v>
      </c>
      <c r="B3543">
        <v>45999</v>
      </c>
      <c r="C3543" t="s">
        <v>417</v>
      </c>
      <c r="D3543" t="s">
        <v>37</v>
      </c>
      <c r="E3543" t="s">
        <v>566</v>
      </c>
      <c r="F3543">
        <v>1529</v>
      </c>
      <c r="G3543">
        <v>0.86111111111111116</v>
      </c>
      <c r="H3543">
        <v>0.94791666666666663</v>
      </c>
      <c r="I3543">
        <v>25</v>
      </c>
      <c r="J3543">
        <v>0</v>
      </c>
      <c r="K3543">
        <v>25</v>
      </c>
      <c r="L3543">
        <v>0</v>
      </c>
      <c r="M3543" s="1" t="e">
        <f>VLOOKUP(Tabla18[[#This Row],[COD]],Circuitos[],2,0)</f>
        <v>#N/A</v>
      </c>
    </row>
    <row r="3544" spans="1:13">
      <c r="A3544" s="9" t="str">
        <f>Tabla18[[#This Row],[DIA]]&amp;"-"&amp;Tabla18[[#This Row],[NUM]]</f>
        <v>45999-1794</v>
      </c>
      <c r="B3544">
        <v>45999</v>
      </c>
      <c r="C3544" t="s">
        <v>417</v>
      </c>
      <c r="D3544" t="s">
        <v>13</v>
      </c>
      <c r="E3544" t="s">
        <v>250</v>
      </c>
      <c r="F3544">
        <v>1794</v>
      </c>
      <c r="G3544">
        <v>0.81597222222222221</v>
      </c>
      <c r="H3544">
        <v>0.92708333333333337</v>
      </c>
      <c r="I3544">
        <v>45</v>
      </c>
      <c r="J3544">
        <v>0</v>
      </c>
      <c r="K3544">
        <v>45</v>
      </c>
      <c r="L3544">
        <v>0</v>
      </c>
      <c r="M3544" s="1" t="e">
        <f>VLOOKUP(Tabla18[[#This Row],[COD]],Circuitos[],2,0)</f>
        <v>#N/A</v>
      </c>
    </row>
    <row r="3545" spans="1:13">
      <c r="A3545" s="9" t="str">
        <f>Tabla18[[#This Row],[DIA]]&amp;"-"&amp;Tabla18[[#This Row],[NUM]]</f>
        <v>45999-1509</v>
      </c>
      <c r="B3545">
        <v>45999</v>
      </c>
      <c r="C3545" t="s">
        <v>417</v>
      </c>
      <c r="D3545" t="s">
        <v>13</v>
      </c>
      <c r="E3545" t="s">
        <v>566</v>
      </c>
      <c r="F3545">
        <v>1509</v>
      </c>
      <c r="G3545">
        <v>0.86458333333333337</v>
      </c>
      <c r="H3545">
        <v>0.97569444444444442</v>
      </c>
      <c r="I3545">
        <v>40</v>
      </c>
      <c r="J3545">
        <v>0</v>
      </c>
      <c r="K3545">
        <v>40</v>
      </c>
      <c r="L3545">
        <v>0</v>
      </c>
      <c r="M3545" s="1" t="e">
        <f>VLOOKUP(Tabla18[[#This Row],[COD]],Circuitos[],2,0)</f>
        <v>#N/A</v>
      </c>
    </row>
    <row r="3546" spans="1:13">
      <c r="A3546" s="9" t="str">
        <f>Tabla18[[#This Row],[DIA]]&amp;"-"&amp;Tabla18[[#This Row],[NUM]]</f>
        <v>45999-1336</v>
      </c>
      <c r="B3546">
        <v>45999</v>
      </c>
      <c r="C3546" t="s">
        <v>36</v>
      </c>
      <c r="D3546" t="s">
        <v>183</v>
      </c>
      <c r="E3546" t="s">
        <v>174</v>
      </c>
      <c r="F3546">
        <v>1336</v>
      </c>
      <c r="G3546">
        <v>0.58680555555555558</v>
      </c>
      <c r="H3546">
        <v>0.82291666666666663</v>
      </c>
      <c r="I3546">
        <v>10</v>
      </c>
      <c r="J3546">
        <v>0</v>
      </c>
      <c r="K3546">
        <v>10</v>
      </c>
      <c r="L3546">
        <v>0</v>
      </c>
      <c r="M3546" s="1" t="str">
        <f>VLOOKUP(Tabla18[[#This Row],[COD]],Circuitos[],2,0)</f>
        <v>Programas de Egipto</v>
      </c>
    </row>
    <row r="3547" spans="1:13">
      <c r="A3547" s="9" t="str">
        <f>Tabla18[[#This Row],[DIA]]&amp;"-"&amp;Tabla18[[#This Row],[NUM]]</f>
        <v>45999-3735</v>
      </c>
      <c r="B3547">
        <v>45999</v>
      </c>
      <c r="C3547" t="s">
        <v>201</v>
      </c>
      <c r="D3547" t="s">
        <v>33</v>
      </c>
      <c r="E3547" t="s">
        <v>202</v>
      </c>
      <c r="F3547">
        <v>3735</v>
      </c>
      <c r="G3547">
        <v>0.49305555555555558</v>
      </c>
      <c r="H3547">
        <v>0.61458333333333337</v>
      </c>
      <c r="I3547">
        <v>20</v>
      </c>
      <c r="J3547">
        <v>0</v>
      </c>
      <c r="K3547">
        <v>20</v>
      </c>
      <c r="L3547">
        <v>0</v>
      </c>
      <c r="M3547" s="1" t="e">
        <f>VLOOKUP(Tabla18[[#This Row],[COD]],Circuitos[],2,0)</f>
        <v>#N/A</v>
      </c>
    </row>
    <row r="3548" spans="1:13">
      <c r="A3548" s="9" t="str">
        <f>Tabla18[[#This Row],[DIA]]&amp;"-"&amp;Tabla18[[#This Row],[NUM]]</f>
        <v>45999-3705</v>
      </c>
      <c r="B3548">
        <v>45999</v>
      </c>
      <c r="C3548" t="s">
        <v>201</v>
      </c>
      <c r="D3548" t="s">
        <v>36</v>
      </c>
      <c r="E3548" t="s">
        <v>202</v>
      </c>
      <c r="F3548">
        <v>3705</v>
      </c>
      <c r="G3548">
        <v>0.76736111111111116</v>
      </c>
      <c r="H3548">
        <v>0.85069444444444442</v>
      </c>
      <c r="I3548">
        <v>20</v>
      </c>
      <c r="J3548">
        <v>0</v>
      </c>
      <c r="K3548">
        <v>20</v>
      </c>
      <c r="L3548">
        <v>0</v>
      </c>
      <c r="M3548" s="1" t="e">
        <f>VLOOKUP(Tabla18[[#This Row],[COD]],Circuitos[],2,0)</f>
        <v>#N/A</v>
      </c>
    </row>
    <row r="3549" spans="1:13">
      <c r="A3549" s="9" t="str">
        <f>Tabla18[[#This Row],[DIA]]&amp;"-"&amp;Tabla18[[#This Row],[NUM]]</f>
        <v>45999-3711</v>
      </c>
      <c r="B3549">
        <v>45999</v>
      </c>
      <c r="C3549" t="s">
        <v>201</v>
      </c>
      <c r="D3549" t="s">
        <v>37</v>
      </c>
      <c r="E3549" t="s">
        <v>202</v>
      </c>
      <c r="F3549">
        <v>3711</v>
      </c>
      <c r="G3549">
        <v>0.4513888888888889</v>
      </c>
      <c r="H3549">
        <v>0.53472222222222221</v>
      </c>
      <c r="I3549">
        <v>20</v>
      </c>
      <c r="J3549">
        <v>0</v>
      </c>
      <c r="K3549">
        <v>20</v>
      </c>
      <c r="L3549">
        <v>0</v>
      </c>
      <c r="M3549" s="1" t="e">
        <f>VLOOKUP(Tabla18[[#This Row],[COD]],Circuitos[],2,0)</f>
        <v>#N/A</v>
      </c>
    </row>
    <row r="3550" spans="1:13">
      <c r="A3550" s="9" t="str">
        <f>Tabla18[[#This Row],[DIA]]&amp;"-"&amp;Tabla18[[#This Row],[NUM]]</f>
        <v>45999-3731</v>
      </c>
      <c r="B3550">
        <v>45999</v>
      </c>
      <c r="C3550" t="s">
        <v>201</v>
      </c>
      <c r="D3550" t="s">
        <v>13</v>
      </c>
      <c r="E3550" t="s">
        <v>202</v>
      </c>
      <c r="F3550">
        <v>3731</v>
      </c>
      <c r="G3550">
        <v>0.87152777777777779</v>
      </c>
      <c r="H3550">
        <v>0.97569444444444442</v>
      </c>
      <c r="I3550">
        <v>38</v>
      </c>
      <c r="J3550">
        <v>0</v>
      </c>
      <c r="K3550">
        <v>38</v>
      </c>
      <c r="L3550">
        <v>0</v>
      </c>
      <c r="M3550" s="1" t="e">
        <f>VLOOKUP(Tabla18[[#This Row],[COD]],Circuitos[],2,0)</f>
        <v>#N/A</v>
      </c>
    </row>
    <row r="3551" spans="1:13">
      <c r="A3551" s="9" t="str">
        <f>Tabla18[[#This Row],[DIA]]&amp;"-"&amp;Tabla18[[#This Row],[NUM]]</f>
        <v>45999-3751</v>
      </c>
      <c r="B3551">
        <v>45999</v>
      </c>
      <c r="C3551" t="s">
        <v>201</v>
      </c>
      <c r="D3551" t="s">
        <v>22</v>
      </c>
      <c r="E3551" t="s">
        <v>202</v>
      </c>
      <c r="F3551">
        <v>3751</v>
      </c>
      <c r="G3551">
        <v>0.44444444444444442</v>
      </c>
      <c r="H3551">
        <v>0.53819444444444442</v>
      </c>
      <c r="I3551">
        <v>20</v>
      </c>
      <c r="J3551">
        <v>0</v>
      </c>
      <c r="K3551">
        <v>20</v>
      </c>
      <c r="L3551">
        <v>0</v>
      </c>
      <c r="M3551" s="1" t="e">
        <f>VLOOKUP(Tabla18[[#This Row],[COD]],Circuitos[],2,0)</f>
        <v>#N/A</v>
      </c>
    </row>
    <row r="3552" spans="1:13">
      <c r="A3552" s="9" t="str">
        <f>Tabla18[[#This Row],[DIA]]&amp;"-"&amp;Tabla18[[#This Row],[NUM]]</f>
        <v>45999-1335</v>
      </c>
      <c r="B3552">
        <v>45999</v>
      </c>
      <c r="C3552" t="s">
        <v>173</v>
      </c>
      <c r="D3552" t="s">
        <v>36</v>
      </c>
      <c r="E3552" t="s">
        <v>174</v>
      </c>
      <c r="F3552">
        <v>1335</v>
      </c>
      <c r="G3552">
        <v>0.40277777777777779</v>
      </c>
      <c r="H3552">
        <v>0.54513888888888884</v>
      </c>
      <c r="I3552">
        <v>10</v>
      </c>
      <c r="J3552">
        <v>0</v>
      </c>
      <c r="K3552">
        <v>10</v>
      </c>
      <c r="L3552">
        <v>0</v>
      </c>
      <c r="M3552" s="1" t="e">
        <f>VLOOKUP(Tabla18[[#This Row],[COD]],Circuitos[],2,0)</f>
        <v>#N/A</v>
      </c>
    </row>
    <row r="3553" spans="1:13">
      <c r="A3553" s="9" t="str">
        <f>Tabla18[[#This Row],[DIA]]&amp;"-"&amp;Tabla18[[#This Row],[NUM]]</f>
        <v>45999-1002</v>
      </c>
      <c r="B3553">
        <v>45999</v>
      </c>
      <c r="C3553" t="s">
        <v>173</v>
      </c>
      <c r="D3553" t="s">
        <v>13</v>
      </c>
      <c r="E3553" t="s">
        <v>174</v>
      </c>
      <c r="F3553">
        <v>1002</v>
      </c>
      <c r="G3553">
        <v>0.3125</v>
      </c>
      <c r="H3553">
        <v>0.4861111111111111</v>
      </c>
      <c r="I3553">
        <v>20</v>
      </c>
      <c r="J3553">
        <v>0</v>
      </c>
      <c r="K3553">
        <v>20</v>
      </c>
      <c r="L3553">
        <v>0</v>
      </c>
      <c r="M3553" s="1" t="str">
        <f>VLOOKUP(Tabla18[[#This Row],[COD]],Circuitos[],2,0)</f>
        <v>Programas de Egipto</v>
      </c>
    </row>
    <row r="3554" spans="1:13">
      <c r="A3554" s="9" t="str">
        <f>Tabla18[[#This Row],[DIA]]&amp;"-"&amp;Tabla18[[#This Row],[NUM]]</f>
        <v>45999-1014</v>
      </c>
      <c r="B3554">
        <v>45999</v>
      </c>
      <c r="C3554" t="s">
        <v>173</v>
      </c>
      <c r="D3554" t="s">
        <v>24</v>
      </c>
      <c r="E3554" t="s">
        <v>174</v>
      </c>
      <c r="F3554">
        <v>1014</v>
      </c>
      <c r="G3554">
        <v>0.35416666666666669</v>
      </c>
      <c r="H3554">
        <v>0.53125</v>
      </c>
      <c r="I3554">
        <v>88</v>
      </c>
      <c r="J3554">
        <v>73</v>
      </c>
      <c r="K3554">
        <v>15</v>
      </c>
      <c r="L3554">
        <v>82.954545454545453</v>
      </c>
      <c r="M3554" s="1" t="e">
        <f>VLOOKUP(Tabla18[[#This Row],[COD]],Circuitos[],2,0)</f>
        <v>#N/A</v>
      </c>
    </row>
    <row r="3555" spans="1:13">
      <c r="A3555" s="9" t="str">
        <f>Tabla18[[#This Row],[DIA]]&amp;"-"&amp;Tabla18[[#This Row],[NUM]]</f>
        <v>45999-1376</v>
      </c>
      <c r="B3555">
        <v>45999</v>
      </c>
      <c r="C3555" t="s">
        <v>206</v>
      </c>
      <c r="D3555" t="s">
        <v>33</v>
      </c>
      <c r="E3555" t="s">
        <v>207</v>
      </c>
      <c r="F3555">
        <v>1376</v>
      </c>
      <c r="G3555">
        <v>0.57638888888888884</v>
      </c>
      <c r="H3555">
        <v>0.69097222222222221</v>
      </c>
      <c r="I3555">
        <v>20</v>
      </c>
      <c r="J3555">
        <v>0</v>
      </c>
      <c r="K3555">
        <v>20</v>
      </c>
      <c r="L3555">
        <v>0</v>
      </c>
      <c r="M3555" s="1" t="e">
        <f>VLOOKUP(Tabla18[[#This Row],[COD]],Circuitos[],2,0)</f>
        <v>#N/A</v>
      </c>
    </row>
    <row r="3556" spans="1:13">
      <c r="A3556" s="9" t="str">
        <f>Tabla18[[#This Row],[DIA]]&amp;"-"&amp;Tabla18[[#This Row],[NUM]]</f>
        <v>45999-1376</v>
      </c>
      <c r="B3556">
        <v>45999</v>
      </c>
      <c r="C3556" t="s">
        <v>206</v>
      </c>
      <c r="D3556" t="s">
        <v>37</v>
      </c>
      <c r="E3556" t="s">
        <v>207</v>
      </c>
      <c r="F3556">
        <v>1376</v>
      </c>
      <c r="G3556">
        <v>0.86458333333333337</v>
      </c>
      <c r="H3556">
        <v>0.93680555555555556</v>
      </c>
      <c r="I3556">
        <v>25</v>
      </c>
      <c r="J3556">
        <v>0</v>
      </c>
      <c r="K3556">
        <v>25</v>
      </c>
      <c r="L3556">
        <v>0</v>
      </c>
      <c r="M3556" s="1" t="e">
        <f>VLOOKUP(Tabla18[[#This Row],[COD]],Circuitos[],2,0)</f>
        <v>#N/A</v>
      </c>
    </row>
    <row r="3557" spans="1:13">
      <c r="A3557" s="9" t="str">
        <f>Tabla18[[#This Row],[DIA]]&amp;"-"&amp;Tabla18[[#This Row],[NUM]]</f>
        <v>45999-1100</v>
      </c>
      <c r="B3557">
        <v>45999</v>
      </c>
      <c r="C3557" t="s">
        <v>206</v>
      </c>
      <c r="D3557" t="s">
        <v>13</v>
      </c>
      <c r="E3557" t="s">
        <v>207</v>
      </c>
      <c r="F3557">
        <v>1100</v>
      </c>
      <c r="G3557">
        <v>0.71180555555555558</v>
      </c>
      <c r="H3557">
        <v>0.80208333333333337</v>
      </c>
      <c r="I3557">
        <v>40</v>
      </c>
      <c r="J3557">
        <v>0</v>
      </c>
      <c r="K3557">
        <v>40</v>
      </c>
      <c r="L3557">
        <v>0</v>
      </c>
      <c r="M3557" s="1" t="e">
        <f>VLOOKUP(Tabla18[[#This Row],[COD]],Circuitos[],2,0)</f>
        <v>#N/A</v>
      </c>
    </row>
    <row r="3558" spans="1:13">
      <c r="A3558" s="9" t="str">
        <f>Tabla18[[#This Row],[DIA]]&amp;"-"&amp;Tabla18[[#This Row],[NUM]]</f>
        <v>45999-1546</v>
      </c>
      <c r="B3558">
        <v>45999</v>
      </c>
      <c r="C3558" t="s">
        <v>206</v>
      </c>
      <c r="D3558" t="s">
        <v>21</v>
      </c>
      <c r="E3558" t="s">
        <v>207</v>
      </c>
      <c r="F3558">
        <v>1546</v>
      </c>
      <c r="G3558">
        <v>0.54166666666666663</v>
      </c>
      <c r="H3558">
        <v>0.64583333333333337</v>
      </c>
      <c r="I3558">
        <v>20</v>
      </c>
      <c r="J3558">
        <v>0</v>
      </c>
      <c r="K3558">
        <v>20</v>
      </c>
      <c r="L3558">
        <v>0</v>
      </c>
      <c r="M3558" s="1" t="e">
        <f>VLOOKUP(Tabla18[[#This Row],[COD]],Circuitos[],2,0)</f>
        <v>#N/A</v>
      </c>
    </row>
    <row r="3559" spans="1:13">
      <c r="A3559" s="9" t="str">
        <f>Tabla18[[#This Row],[DIA]]&amp;"-"&amp;Tabla18[[#This Row],[NUM]]</f>
        <v>45999-1038</v>
      </c>
      <c r="B3559">
        <v>45999</v>
      </c>
      <c r="C3559" t="s">
        <v>567</v>
      </c>
      <c r="D3559" t="s">
        <v>36</v>
      </c>
      <c r="E3559" t="s">
        <v>568</v>
      </c>
      <c r="F3559">
        <v>1038</v>
      </c>
      <c r="G3559">
        <v>0.72569444444444442</v>
      </c>
      <c r="H3559">
        <v>0.84722222222222221</v>
      </c>
      <c r="I3559">
        <v>20</v>
      </c>
      <c r="J3559">
        <v>0</v>
      </c>
      <c r="K3559">
        <v>20</v>
      </c>
      <c r="L3559">
        <v>0</v>
      </c>
      <c r="M3559" s="1" t="e">
        <f>VLOOKUP(Tabla18[[#This Row],[COD]],Circuitos[],2,0)</f>
        <v>#N/A</v>
      </c>
    </row>
    <row r="3560" spans="1:13">
      <c r="A3560" s="9" t="str">
        <f>Tabla18[[#This Row],[DIA]]&amp;"-"&amp;Tabla18[[#This Row],[NUM]]</f>
        <v>45999-1064</v>
      </c>
      <c r="B3560">
        <v>45999</v>
      </c>
      <c r="C3560" t="s">
        <v>567</v>
      </c>
      <c r="D3560" t="s">
        <v>37</v>
      </c>
      <c r="E3560" t="s">
        <v>568</v>
      </c>
      <c r="F3560">
        <v>1064</v>
      </c>
      <c r="G3560">
        <v>0.66666666666666663</v>
      </c>
      <c r="H3560">
        <v>0.77430555555555558</v>
      </c>
      <c r="I3560">
        <v>20</v>
      </c>
      <c r="J3560">
        <v>0</v>
      </c>
      <c r="K3560">
        <v>20</v>
      </c>
      <c r="L3560">
        <v>0</v>
      </c>
      <c r="M3560" s="1" t="e">
        <f>VLOOKUP(Tabla18[[#This Row],[COD]],Circuitos[],2,0)</f>
        <v>#N/A</v>
      </c>
    </row>
    <row r="3561" spans="1:13">
      <c r="A3561" s="9" t="str">
        <f>Tabla18[[#This Row],[DIA]]&amp;"-"&amp;Tabla18[[#This Row],[NUM]]</f>
        <v>45999-1020</v>
      </c>
      <c r="B3561">
        <v>45999</v>
      </c>
      <c r="C3561" t="s">
        <v>567</v>
      </c>
      <c r="D3561" t="s">
        <v>13</v>
      </c>
      <c r="E3561" t="s">
        <v>568</v>
      </c>
      <c r="F3561">
        <v>1020</v>
      </c>
      <c r="G3561">
        <v>0.75</v>
      </c>
      <c r="H3561">
        <v>0.84722222222222221</v>
      </c>
      <c r="I3561">
        <v>40</v>
      </c>
      <c r="J3561">
        <v>0</v>
      </c>
      <c r="K3561">
        <v>40</v>
      </c>
      <c r="L3561">
        <v>0</v>
      </c>
      <c r="M3561" s="1" t="e">
        <f>VLOOKUP(Tabla18[[#This Row],[COD]],Circuitos[],2,0)</f>
        <v>#N/A</v>
      </c>
    </row>
    <row r="3562" spans="1:13">
      <c r="A3562" s="9" t="str">
        <f>Tabla18[[#This Row],[DIA]]&amp;"-"&amp;Tabla18[[#This Row],[NUM]]</f>
        <v>45999-1094</v>
      </c>
      <c r="B3562">
        <v>45999</v>
      </c>
      <c r="C3562" t="s">
        <v>567</v>
      </c>
      <c r="D3562" t="s">
        <v>22</v>
      </c>
      <c r="E3562" t="s">
        <v>568</v>
      </c>
      <c r="F3562">
        <v>1094</v>
      </c>
      <c r="G3562">
        <v>0.62152777777777779</v>
      </c>
      <c r="H3562">
        <v>0.72916666666666663</v>
      </c>
      <c r="I3562">
        <v>20</v>
      </c>
      <c r="J3562">
        <v>0</v>
      </c>
      <c r="K3562">
        <v>20</v>
      </c>
      <c r="L3562">
        <v>0</v>
      </c>
      <c r="M3562" s="1" t="e">
        <f>VLOOKUP(Tabla18[[#This Row],[COD]],Circuitos[],2,0)</f>
        <v>#N/A</v>
      </c>
    </row>
    <row r="3563" spans="1:13">
      <c r="A3563" s="9" t="str">
        <f>Tabla18[[#This Row],[DIA]]&amp;"-"&amp;Tabla18[[#This Row],[NUM]]</f>
        <v>45999-1002</v>
      </c>
      <c r="B3563">
        <v>45999</v>
      </c>
      <c r="C3563" t="s">
        <v>13</v>
      </c>
      <c r="D3563" t="s">
        <v>183</v>
      </c>
      <c r="E3563" t="s">
        <v>174</v>
      </c>
      <c r="F3563">
        <v>1002</v>
      </c>
      <c r="G3563">
        <v>0.52777777777777779</v>
      </c>
      <c r="H3563">
        <v>0.77777777777777779</v>
      </c>
      <c r="I3563">
        <v>20</v>
      </c>
      <c r="J3563">
        <v>0</v>
      </c>
      <c r="K3563">
        <v>20</v>
      </c>
      <c r="L3563">
        <v>0</v>
      </c>
      <c r="M3563" s="1" t="str">
        <f>VLOOKUP(Tabla18[[#This Row],[COD]],Circuitos[],2,0)</f>
        <v>Programas de Egipto</v>
      </c>
    </row>
    <row r="3564" spans="1:13">
      <c r="A3564" s="9" t="str">
        <f>Tabla18[[#This Row],[DIA]]&amp;"-"&amp;Tabla18[[#This Row],[NUM]]</f>
        <v>45999-550</v>
      </c>
      <c r="B3564">
        <v>45999</v>
      </c>
      <c r="C3564" t="s">
        <v>570</v>
      </c>
      <c r="D3564" t="s">
        <v>13</v>
      </c>
      <c r="E3564" t="s">
        <v>250</v>
      </c>
      <c r="F3564">
        <v>550</v>
      </c>
      <c r="G3564">
        <v>0.86111111111111116</v>
      </c>
      <c r="H3564">
        <v>0.95833333333333337</v>
      </c>
      <c r="I3564">
        <v>45</v>
      </c>
      <c r="J3564">
        <v>0</v>
      </c>
      <c r="K3564">
        <v>45</v>
      </c>
      <c r="L3564">
        <v>0</v>
      </c>
      <c r="M3564" s="1" t="e">
        <f>VLOOKUP(Tabla18[[#This Row],[COD]],Circuitos[],2,0)</f>
        <v>#N/A</v>
      </c>
    </row>
    <row r="3565" spans="1:13">
      <c r="A3565" s="9" t="str">
        <f>Tabla18[[#This Row],[DIA]]&amp;"-"&amp;Tabla18[[#This Row],[NUM]]</f>
        <v>45999-580</v>
      </c>
      <c r="B3565">
        <v>45999</v>
      </c>
      <c r="C3565" t="s">
        <v>346</v>
      </c>
      <c r="D3565" t="s">
        <v>13</v>
      </c>
      <c r="E3565" t="s">
        <v>250</v>
      </c>
      <c r="F3565">
        <v>580</v>
      </c>
      <c r="G3565">
        <v>0.79166666666666663</v>
      </c>
      <c r="H3565">
        <v>0.87847222222222221</v>
      </c>
      <c r="I3565">
        <v>45</v>
      </c>
      <c r="J3565">
        <v>0</v>
      </c>
      <c r="K3565">
        <v>45</v>
      </c>
      <c r="L3565">
        <v>0</v>
      </c>
      <c r="M3565" s="1" t="e">
        <f>VLOOKUP(Tabla18[[#This Row],[COD]],Circuitos[],2,0)</f>
        <v>#N/A</v>
      </c>
    </row>
    <row r="3566" spans="1:13">
      <c r="A3566" s="9" t="str">
        <f>Tabla18[[#This Row],[DIA]]&amp;"-"&amp;Tabla18[[#This Row],[NUM]]</f>
        <v>45999-1010</v>
      </c>
      <c r="B3566">
        <v>45999</v>
      </c>
      <c r="C3566" t="s">
        <v>55</v>
      </c>
      <c r="D3566" t="s">
        <v>183</v>
      </c>
      <c r="E3566" t="s">
        <v>174</v>
      </c>
      <c r="F3566">
        <v>1010</v>
      </c>
      <c r="G3566">
        <v>0.66666666666666663</v>
      </c>
      <c r="H3566">
        <v>0.89583333333333337</v>
      </c>
      <c r="I3566">
        <v>88</v>
      </c>
      <c r="J3566">
        <v>73</v>
      </c>
      <c r="K3566">
        <v>15</v>
      </c>
      <c r="L3566">
        <v>82.954545454545453</v>
      </c>
      <c r="M3566" s="1" t="str">
        <f>VLOOKUP(Tabla18[[#This Row],[COD]],Circuitos[],2,0)</f>
        <v>Nefertari y Abu Simbel / Maravillas del Nilo y Abu Simbel</v>
      </c>
    </row>
    <row r="3567" spans="1:13">
      <c r="A3567" s="9" t="str">
        <f>Tabla18[[#This Row],[DIA]]&amp;"-"&amp;Tabla18[[#This Row],[NUM]]</f>
        <v>46001-2333</v>
      </c>
      <c r="B3567">
        <v>46001</v>
      </c>
      <c r="C3567" t="s">
        <v>185</v>
      </c>
      <c r="D3567" t="s">
        <v>147</v>
      </c>
      <c r="E3567" t="s">
        <v>181</v>
      </c>
      <c r="F3567">
        <v>2333</v>
      </c>
      <c r="G3567">
        <v>0.79513888888888884</v>
      </c>
      <c r="H3567">
        <v>0.85763888888888884</v>
      </c>
      <c r="I3567">
        <v>40</v>
      </c>
      <c r="J3567">
        <v>0</v>
      </c>
      <c r="K3567">
        <v>40</v>
      </c>
      <c r="L3567">
        <v>0</v>
      </c>
      <c r="M3567" s="1" t="e">
        <f>VLOOKUP(Tabla18[[#This Row],[COD]],Circuitos[],2,0)</f>
        <v>#N/A</v>
      </c>
    </row>
    <row r="3568" spans="1:13">
      <c r="A3568" s="9" t="str">
        <f>Tabla18[[#This Row],[DIA]]&amp;"-"&amp;Tabla18[[#This Row],[NUM]]</f>
        <v>46001-8055</v>
      </c>
      <c r="B3568">
        <v>46001</v>
      </c>
      <c r="C3568" t="s">
        <v>175</v>
      </c>
      <c r="D3568" t="s">
        <v>173</v>
      </c>
      <c r="E3568" t="s">
        <v>257</v>
      </c>
      <c r="F3568">
        <v>8055</v>
      </c>
      <c r="G3568">
        <v>0.5625</v>
      </c>
      <c r="H3568">
        <v>0.61458333333333337</v>
      </c>
      <c r="I3568">
        <v>20</v>
      </c>
      <c r="J3568">
        <v>0</v>
      </c>
      <c r="K3568">
        <v>20</v>
      </c>
      <c r="L3568">
        <v>0</v>
      </c>
      <c r="M3568" s="1" t="e">
        <f>VLOOKUP(Tabla18[[#This Row],[COD]],Circuitos[],2,0)</f>
        <v>#N/A</v>
      </c>
    </row>
    <row r="3569" spans="1:13">
      <c r="A3569" s="9" t="str">
        <f>Tabla18[[#This Row],[DIA]]&amp;"-"&amp;Tabla18[[#This Row],[NUM]]</f>
        <v>46001-871</v>
      </c>
      <c r="B3569">
        <v>46001</v>
      </c>
      <c r="C3569" t="s">
        <v>13</v>
      </c>
      <c r="D3569" t="s">
        <v>223</v>
      </c>
      <c r="E3569" t="s">
        <v>250</v>
      </c>
      <c r="F3569">
        <v>871</v>
      </c>
      <c r="G3569">
        <v>0.48958333333333331</v>
      </c>
      <c r="H3569">
        <v>0.62152777777777779</v>
      </c>
      <c r="I3569">
        <v>50</v>
      </c>
      <c r="J3569">
        <v>0</v>
      </c>
      <c r="K3569">
        <v>50</v>
      </c>
      <c r="L3569">
        <v>0</v>
      </c>
      <c r="M3569" s="1" t="e">
        <f>VLOOKUP(Tabla18[[#This Row],[COD]],Circuitos[],2,0)</f>
        <v>#N/A</v>
      </c>
    </row>
    <row r="3570" spans="1:13">
      <c r="A3570" s="9" t="str">
        <f>Tabla18[[#This Row],[DIA]]&amp;"-"&amp;Tabla18[[#This Row],[NUM]]</f>
        <v>46001-741</v>
      </c>
      <c r="B3570">
        <v>46001</v>
      </c>
      <c r="C3570" t="s">
        <v>13</v>
      </c>
      <c r="D3570" t="s">
        <v>196</v>
      </c>
      <c r="E3570" t="s">
        <v>250</v>
      </c>
      <c r="F3570">
        <v>741</v>
      </c>
      <c r="G3570">
        <v>0.36805555555555558</v>
      </c>
      <c r="H3570">
        <v>0.47916666666666669</v>
      </c>
      <c r="I3570">
        <v>50</v>
      </c>
      <c r="J3570">
        <v>0</v>
      </c>
      <c r="K3570">
        <v>50</v>
      </c>
      <c r="L3570">
        <v>0</v>
      </c>
      <c r="M3570" s="1" t="e">
        <f>VLOOKUP(Tabla18[[#This Row],[COD]],Circuitos[],2,0)</f>
        <v>#N/A</v>
      </c>
    </row>
    <row r="3571" spans="1:13">
      <c r="A3571" s="9" t="str">
        <f>Tabla18[[#This Row],[DIA]]&amp;"-"&amp;Tabla18[[#This Row],[NUM]]</f>
        <v>46003-1012</v>
      </c>
      <c r="B3571">
        <v>46003</v>
      </c>
      <c r="C3571" t="s">
        <v>562</v>
      </c>
      <c r="D3571" t="s">
        <v>173</v>
      </c>
      <c r="E3571" t="s">
        <v>174</v>
      </c>
      <c r="F3571">
        <v>1012</v>
      </c>
      <c r="G3571">
        <v>0.46875</v>
      </c>
      <c r="H3571">
        <v>0.54166666666666663</v>
      </c>
      <c r="I3571">
        <v>88</v>
      </c>
      <c r="J3571">
        <v>73</v>
      </c>
      <c r="K3571">
        <v>15</v>
      </c>
      <c r="L3571">
        <v>82.954545454545453</v>
      </c>
      <c r="M3571" s="1" t="e">
        <f>VLOOKUP(Tabla18[[#This Row],[COD]],Circuitos[],2,0)</f>
        <v>#N/A</v>
      </c>
    </row>
    <row r="3572" spans="1:13">
      <c r="A3572" s="9" t="str">
        <f>Tabla18[[#This Row],[DIA]]&amp;"-"&amp;Tabla18[[#This Row],[NUM]]</f>
        <v>46003-1011</v>
      </c>
      <c r="B3572">
        <v>46003</v>
      </c>
      <c r="C3572" t="s">
        <v>175</v>
      </c>
      <c r="D3572" t="s">
        <v>562</v>
      </c>
      <c r="E3572" t="s">
        <v>174</v>
      </c>
      <c r="F3572">
        <v>1011</v>
      </c>
      <c r="G3572">
        <v>0.33333333333333331</v>
      </c>
      <c r="H3572">
        <v>0.36458333333333331</v>
      </c>
      <c r="I3572">
        <v>88</v>
      </c>
      <c r="J3572">
        <v>73</v>
      </c>
      <c r="K3572">
        <v>15</v>
      </c>
      <c r="L3572">
        <v>82.954545454545453</v>
      </c>
      <c r="M3572" s="1" t="e">
        <f>VLOOKUP(Tabla18[[#This Row],[COD]],Circuitos[],2,0)</f>
        <v>#N/A</v>
      </c>
    </row>
    <row r="3573" spans="1:13">
      <c r="A3573" s="9" t="str">
        <f>Tabla18[[#This Row],[DIA]]&amp;"-"&amp;Tabla18[[#This Row],[NUM]]</f>
        <v>46003-5033</v>
      </c>
      <c r="B3573">
        <v>46003</v>
      </c>
      <c r="C3573" t="s">
        <v>175</v>
      </c>
      <c r="D3573" t="s">
        <v>173</v>
      </c>
      <c r="E3573" t="s">
        <v>174</v>
      </c>
      <c r="F3573">
        <v>5033</v>
      </c>
      <c r="G3573">
        <v>0.83333333333333337</v>
      </c>
      <c r="H3573">
        <v>0.89583333333333337</v>
      </c>
      <c r="I3573">
        <v>20</v>
      </c>
      <c r="J3573">
        <v>0</v>
      </c>
      <c r="K3573">
        <v>20</v>
      </c>
      <c r="L3573">
        <v>0</v>
      </c>
      <c r="M3573" s="1" t="e">
        <f>VLOOKUP(Tabla18[[#This Row],[COD]],Circuitos[],2,0)</f>
        <v>#N/A</v>
      </c>
    </row>
    <row r="3574" spans="1:13">
      <c r="A3574" s="9" t="str">
        <f>Tabla18[[#This Row],[DIA]]&amp;"-"&amp;Tabla18[[#This Row],[NUM]]</f>
        <v>46003-5003</v>
      </c>
      <c r="B3574">
        <v>46003</v>
      </c>
      <c r="C3574" t="s">
        <v>175</v>
      </c>
      <c r="D3574" t="s">
        <v>173</v>
      </c>
      <c r="E3574" t="s">
        <v>174</v>
      </c>
      <c r="F3574">
        <v>5003</v>
      </c>
      <c r="G3574">
        <v>0.83333333333333337</v>
      </c>
      <c r="H3574">
        <v>0.89583333333333337</v>
      </c>
      <c r="I3574">
        <v>10</v>
      </c>
      <c r="J3574">
        <v>0</v>
      </c>
      <c r="K3574">
        <v>10</v>
      </c>
      <c r="L3574">
        <v>0</v>
      </c>
      <c r="M3574" s="1" t="e">
        <f>VLOOKUP(Tabla18[[#This Row],[COD]],Circuitos[],2,0)</f>
        <v>#N/A</v>
      </c>
    </row>
    <row r="3575" spans="1:13">
      <c r="A3575" s="9" t="str">
        <f>Tabla18[[#This Row],[DIA]]&amp;"-"&amp;Tabla18[[#This Row],[NUM]]</f>
        <v>46003-809</v>
      </c>
      <c r="B3575">
        <v>46003</v>
      </c>
      <c r="C3575" t="s">
        <v>13</v>
      </c>
      <c r="D3575" t="s">
        <v>236</v>
      </c>
      <c r="E3575" t="s">
        <v>250</v>
      </c>
      <c r="F3575">
        <v>809</v>
      </c>
      <c r="G3575">
        <v>0.50347222222222221</v>
      </c>
      <c r="H3575">
        <v>0.625</v>
      </c>
      <c r="I3575">
        <v>50</v>
      </c>
      <c r="J3575">
        <v>0</v>
      </c>
      <c r="K3575">
        <v>50</v>
      </c>
      <c r="L3575">
        <v>0</v>
      </c>
      <c r="M3575" s="1" t="e">
        <f>VLOOKUP(Tabla18[[#This Row],[COD]],Circuitos[],2,0)</f>
        <v>#N/A</v>
      </c>
    </row>
    <row r="3576" spans="1:13">
      <c r="A3576" s="9" t="str">
        <f>Tabla18[[#This Row],[DIA]]&amp;"-"&amp;Tabla18[[#This Row],[NUM]]</f>
        <v>46003-795</v>
      </c>
      <c r="B3576">
        <v>46003</v>
      </c>
      <c r="C3576" t="s">
        <v>13</v>
      </c>
      <c r="D3576" t="s">
        <v>247</v>
      </c>
      <c r="E3576" t="s">
        <v>250</v>
      </c>
      <c r="F3576">
        <v>795</v>
      </c>
      <c r="G3576">
        <v>0.67013888888888884</v>
      </c>
      <c r="H3576">
        <v>0.79166666666666663</v>
      </c>
      <c r="I3576">
        <v>50</v>
      </c>
      <c r="J3576">
        <v>0</v>
      </c>
      <c r="K3576">
        <v>50</v>
      </c>
      <c r="L3576">
        <v>0</v>
      </c>
      <c r="M3576" s="1" t="e">
        <f>VLOOKUP(Tabla18[[#This Row],[COD]],Circuitos[],2,0)</f>
        <v>#N/A</v>
      </c>
    </row>
    <row r="3577" spans="1:13">
      <c r="A3577" s="9" t="str">
        <f>Tabla18[[#This Row],[DIA]]&amp;"-"&amp;Tabla18[[#This Row],[NUM]]</f>
        <v>46004-6001</v>
      </c>
      <c r="B3577">
        <v>46004</v>
      </c>
      <c r="C3577" t="s">
        <v>173</v>
      </c>
      <c r="D3577" t="s">
        <v>13</v>
      </c>
      <c r="E3577" t="s">
        <v>174</v>
      </c>
      <c r="F3577">
        <v>6001</v>
      </c>
      <c r="G3577">
        <v>0.37847222222222221</v>
      </c>
      <c r="H3577">
        <v>0.55902777777777779</v>
      </c>
      <c r="I3577">
        <v>20</v>
      </c>
      <c r="J3577">
        <v>0</v>
      </c>
      <c r="K3577">
        <v>20</v>
      </c>
      <c r="L3577">
        <v>0</v>
      </c>
      <c r="M3577" s="1" t="e">
        <f>VLOOKUP(Tabla18[[#This Row],[COD]],Circuitos[],2,0)</f>
        <v>#N/A</v>
      </c>
    </row>
    <row r="3578" spans="1:13">
      <c r="A3578" s="9" t="str">
        <f>Tabla18[[#This Row],[DIA]]&amp;"-"&amp;Tabla18[[#This Row],[NUM]]</f>
        <v>46004-6002</v>
      </c>
      <c r="B3578">
        <v>46004</v>
      </c>
      <c r="C3578" t="s">
        <v>13</v>
      </c>
      <c r="D3578" t="s">
        <v>183</v>
      </c>
      <c r="E3578" t="s">
        <v>174</v>
      </c>
      <c r="F3578">
        <v>6002</v>
      </c>
      <c r="G3578">
        <v>0.60069444444444442</v>
      </c>
      <c r="H3578">
        <v>0.85069444444444442</v>
      </c>
      <c r="I3578">
        <v>20</v>
      </c>
      <c r="J3578">
        <v>0</v>
      </c>
      <c r="K3578">
        <v>20</v>
      </c>
      <c r="L3578">
        <v>0</v>
      </c>
      <c r="M3578" s="1" t="str">
        <f>VLOOKUP(Tabla18[[#This Row],[COD]],Circuitos[],2,0)</f>
        <v>Programas de Egipto</v>
      </c>
    </row>
    <row r="3579" spans="1:13">
      <c r="A3579" s="9" t="str">
        <f>Tabla18[[#This Row],[DIA]]&amp;"-"&amp;Tabla18[[#This Row],[NUM]]</f>
        <v>46004-1221</v>
      </c>
      <c r="B3579">
        <v>46004</v>
      </c>
      <c r="C3579" t="s">
        <v>13</v>
      </c>
      <c r="D3579" t="s">
        <v>557</v>
      </c>
      <c r="E3579" t="s">
        <v>250</v>
      </c>
      <c r="F3579">
        <v>1221</v>
      </c>
      <c r="G3579">
        <v>0.65972222222222221</v>
      </c>
      <c r="H3579">
        <v>0.72916666666666663</v>
      </c>
      <c r="I3579">
        <v>50</v>
      </c>
      <c r="J3579">
        <v>0</v>
      </c>
      <c r="K3579">
        <v>50</v>
      </c>
      <c r="L3579">
        <v>0</v>
      </c>
      <c r="M3579" s="1" t="e">
        <f>VLOOKUP(Tabla18[[#This Row],[COD]],Circuitos[],2,0)</f>
        <v>#N/A</v>
      </c>
    </row>
    <row r="3580" spans="1:13">
      <c r="A3580" s="9" t="str">
        <f>Tabla18[[#This Row],[DIA]]&amp;"-"&amp;Tabla18[[#This Row],[NUM]]</f>
        <v>46005-870</v>
      </c>
      <c r="B3580">
        <v>46005</v>
      </c>
      <c r="C3580" t="s">
        <v>223</v>
      </c>
      <c r="D3580" t="s">
        <v>13</v>
      </c>
      <c r="E3580" t="s">
        <v>250</v>
      </c>
      <c r="F3580">
        <v>870</v>
      </c>
      <c r="G3580">
        <v>0.52430555555555558</v>
      </c>
      <c r="H3580">
        <v>0.66319444444444442</v>
      </c>
      <c r="I3580">
        <v>50</v>
      </c>
      <c r="J3580">
        <v>0</v>
      </c>
      <c r="K3580">
        <v>50</v>
      </c>
      <c r="L3580">
        <v>0</v>
      </c>
      <c r="M3580" s="1" t="e">
        <f>VLOOKUP(Tabla18[[#This Row],[COD]],Circuitos[],2,0)</f>
        <v>#N/A</v>
      </c>
    </row>
    <row r="3581" spans="1:13">
      <c r="A3581" s="9" t="str">
        <f>Tabla18[[#This Row],[DIA]]&amp;"-"&amp;Tabla18[[#This Row],[NUM]]</f>
        <v>46005-599</v>
      </c>
      <c r="B3581">
        <v>46005</v>
      </c>
      <c r="C3581" t="s">
        <v>13</v>
      </c>
      <c r="D3581" t="s">
        <v>201</v>
      </c>
      <c r="E3581" t="s">
        <v>250</v>
      </c>
      <c r="F3581">
        <v>599</v>
      </c>
      <c r="G3581">
        <v>0.51388888888888884</v>
      </c>
      <c r="H3581">
        <v>0.61458333333333337</v>
      </c>
      <c r="I3581">
        <v>50</v>
      </c>
      <c r="J3581">
        <v>0</v>
      </c>
      <c r="K3581">
        <v>50</v>
      </c>
      <c r="L3581">
        <v>0</v>
      </c>
      <c r="M3581" s="1" t="e">
        <f>VLOOKUP(Tabla18[[#This Row],[COD]],Circuitos[],2,0)</f>
        <v>#N/A</v>
      </c>
    </row>
    <row r="3582" spans="1:13">
      <c r="A3582" s="9" t="str">
        <f>Tabla18[[#This Row],[DIA]]&amp;"-"&amp;Tabla18[[#This Row],[NUM]]</f>
        <v>46005-765</v>
      </c>
      <c r="B3582">
        <v>46005</v>
      </c>
      <c r="C3582" t="s">
        <v>13</v>
      </c>
      <c r="D3582" t="s">
        <v>192</v>
      </c>
      <c r="E3582" t="s">
        <v>250</v>
      </c>
      <c r="F3582">
        <v>765</v>
      </c>
      <c r="G3582">
        <v>0.66666666666666663</v>
      </c>
      <c r="H3582">
        <v>0.78472222222222221</v>
      </c>
      <c r="I3582">
        <v>50</v>
      </c>
      <c r="J3582">
        <v>0</v>
      </c>
      <c r="K3582">
        <v>50</v>
      </c>
      <c r="L3582">
        <v>0</v>
      </c>
      <c r="M3582" s="1" t="e">
        <f>VLOOKUP(Tabla18[[#This Row],[COD]],Circuitos[],2,0)</f>
        <v>#N/A</v>
      </c>
    </row>
    <row r="3583" spans="1:13">
      <c r="A3583" s="9" t="str">
        <f>Tabla18[[#This Row],[DIA]]&amp;"-"&amp;Tabla18[[#This Row],[NUM]]</f>
        <v>46005-742</v>
      </c>
      <c r="B3583">
        <v>46005</v>
      </c>
      <c r="C3583" t="s">
        <v>196</v>
      </c>
      <c r="D3583" t="s">
        <v>13</v>
      </c>
      <c r="E3583" t="s">
        <v>250</v>
      </c>
      <c r="F3583">
        <v>742</v>
      </c>
      <c r="G3583">
        <v>0.50694444444444442</v>
      </c>
      <c r="H3583">
        <v>0.625</v>
      </c>
      <c r="I3583">
        <v>50</v>
      </c>
      <c r="J3583">
        <v>0</v>
      </c>
      <c r="K3583">
        <v>50</v>
      </c>
      <c r="L3583">
        <v>0</v>
      </c>
      <c r="M3583" s="1" t="e">
        <f>VLOOKUP(Tabla18[[#This Row],[COD]],Circuitos[],2,0)</f>
        <v>#N/A</v>
      </c>
    </row>
    <row r="3584" spans="1:13">
      <c r="A3584" s="9" t="str">
        <f>Tabla18[[#This Row],[DIA]]&amp;"-"&amp;Tabla18[[#This Row],[NUM]]</f>
        <v>46006-1336</v>
      </c>
      <c r="B3584">
        <v>46006</v>
      </c>
      <c r="C3584" t="s">
        <v>36</v>
      </c>
      <c r="D3584" t="s">
        <v>183</v>
      </c>
      <c r="E3584" t="s">
        <v>174</v>
      </c>
      <c r="F3584">
        <v>1336</v>
      </c>
      <c r="G3584">
        <v>0.58680555555555558</v>
      </c>
      <c r="H3584">
        <v>0.82291666666666663</v>
      </c>
      <c r="I3584">
        <v>10</v>
      </c>
      <c r="J3584">
        <v>0</v>
      </c>
      <c r="K3584">
        <v>10</v>
      </c>
      <c r="L3584">
        <v>0</v>
      </c>
      <c r="M3584" s="1" t="str">
        <f>VLOOKUP(Tabla18[[#This Row],[COD]],Circuitos[],2,0)</f>
        <v>Programas de Egipto</v>
      </c>
    </row>
    <row r="3585" spans="1:13">
      <c r="A3585" s="9" t="str">
        <f>Tabla18[[#This Row],[DIA]]&amp;"-"&amp;Tabla18[[#This Row],[NUM]]</f>
        <v>46006-1335</v>
      </c>
      <c r="B3585">
        <v>46006</v>
      </c>
      <c r="C3585" t="s">
        <v>173</v>
      </c>
      <c r="D3585" t="s">
        <v>36</v>
      </c>
      <c r="E3585" t="s">
        <v>174</v>
      </c>
      <c r="F3585">
        <v>1335</v>
      </c>
      <c r="G3585">
        <v>0.40277777777777779</v>
      </c>
      <c r="H3585">
        <v>0.54513888888888884</v>
      </c>
      <c r="I3585">
        <v>10</v>
      </c>
      <c r="J3585">
        <v>0</v>
      </c>
      <c r="K3585">
        <v>10</v>
      </c>
      <c r="L3585">
        <v>0</v>
      </c>
      <c r="M3585" s="1" t="e">
        <f>VLOOKUP(Tabla18[[#This Row],[COD]],Circuitos[],2,0)</f>
        <v>#N/A</v>
      </c>
    </row>
    <row r="3586" spans="1:13">
      <c r="A3586" s="9" t="str">
        <f>Tabla18[[#This Row],[DIA]]&amp;"-"&amp;Tabla18[[#This Row],[NUM]]</f>
        <v>46006-1002</v>
      </c>
      <c r="B3586">
        <v>46006</v>
      </c>
      <c r="C3586" t="s">
        <v>173</v>
      </c>
      <c r="D3586" t="s">
        <v>13</v>
      </c>
      <c r="E3586" t="s">
        <v>174</v>
      </c>
      <c r="F3586">
        <v>1002</v>
      </c>
      <c r="G3586">
        <v>0.3125</v>
      </c>
      <c r="H3586">
        <v>0.4861111111111111</v>
      </c>
      <c r="I3586">
        <v>20</v>
      </c>
      <c r="J3586">
        <v>0</v>
      </c>
      <c r="K3586">
        <v>20</v>
      </c>
      <c r="L3586">
        <v>0</v>
      </c>
      <c r="M3586" s="1" t="str">
        <f>VLOOKUP(Tabla18[[#This Row],[COD]],Circuitos[],2,0)</f>
        <v>Programas de Egipto</v>
      </c>
    </row>
    <row r="3587" spans="1:13">
      <c r="A3587" s="9" t="str">
        <f>Tabla18[[#This Row],[DIA]]&amp;"-"&amp;Tabla18[[#This Row],[NUM]]</f>
        <v>46006-1014</v>
      </c>
      <c r="B3587">
        <v>46006</v>
      </c>
      <c r="C3587" t="s">
        <v>173</v>
      </c>
      <c r="D3587" t="s">
        <v>55</v>
      </c>
      <c r="E3587" t="s">
        <v>174</v>
      </c>
      <c r="F3587">
        <v>1014</v>
      </c>
      <c r="G3587">
        <v>0.35416666666666669</v>
      </c>
      <c r="H3587">
        <v>0.5</v>
      </c>
      <c r="I3587">
        <v>88</v>
      </c>
      <c r="J3587">
        <v>73</v>
      </c>
      <c r="K3587">
        <v>15</v>
      </c>
      <c r="L3587">
        <v>82.954545454545453</v>
      </c>
      <c r="M3587" s="1" t="e">
        <f>VLOOKUP(Tabla18[[#This Row],[COD]],Circuitos[],2,0)</f>
        <v>#N/A</v>
      </c>
    </row>
    <row r="3588" spans="1:13">
      <c r="A3588" s="9" t="str">
        <f>Tabla18[[#This Row],[DIA]]&amp;"-"&amp;Tabla18[[#This Row],[NUM]]</f>
        <v>46006-1002</v>
      </c>
      <c r="B3588">
        <v>46006</v>
      </c>
      <c r="C3588" t="s">
        <v>13</v>
      </c>
      <c r="D3588" t="s">
        <v>183</v>
      </c>
      <c r="E3588" t="s">
        <v>174</v>
      </c>
      <c r="F3588">
        <v>1002</v>
      </c>
      <c r="G3588">
        <v>0.52777777777777779</v>
      </c>
      <c r="H3588">
        <v>0.77777777777777779</v>
      </c>
      <c r="I3588">
        <v>20</v>
      </c>
      <c r="J3588">
        <v>0</v>
      </c>
      <c r="K3588">
        <v>20</v>
      </c>
      <c r="L3588">
        <v>0</v>
      </c>
      <c r="M3588" s="1" t="str">
        <f>VLOOKUP(Tabla18[[#This Row],[COD]],Circuitos[],2,0)</f>
        <v>Programas de Egipto</v>
      </c>
    </row>
    <row r="3589" spans="1:13">
      <c r="A3589" s="9" t="str">
        <f>Tabla18[[#This Row],[DIA]]&amp;"-"&amp;Tabla18[[#This Row],[NUM]]</f>
        <v>46007-810</v>
      </c>
      <c r="B3589">
        <v>46007</v>
      </c>
      <c r="C3589" t="s">
        <v>236</v>
      </c>
      <c r="D3589" t="s">
        <v>13</v>
      </c>
      <c r="E3589" t="s">
        <v>250</v>
      </c>
      <c r="F3589">
        <v>810</v>
      </c>
      <c r="G3589">
        <v>0.65625</v>
      </c>
      <c r="H3589">
        <v>0.78819444444444442</v>
      </c>
      <c r="I3589">
        <v>50</v>
      </c>
      <c r="J3589">
        <v>0</v>
      </c>
      <c r="K3589">
        <v>50</v>
      </c>
      <c r="L3589">
        <v>0</v>
      </c>
      <c r="M3589" s="1" t="e">
        <f>VLOOKUP(Tabla18[[#This Row],[COD]],Circuitos[],2,0)</f>
        <v>#N/A</v>
      </c>
    </row>
    <row r="3590" spans="1:13">
      <c r="A3590" s="9" t="str">
        <f>Tabla18[[#This Row],[DIA]]&amp;"-"&amp;Tabla18[[#This Row],[NUM]]</f>
        <v>46007-792</v>
      </c>
      <c r="B3590">
        <v>46007</v>
      </c>
      <c r="C3590" t="s">
        <v>247</v>
      </c>
      <c r="D3590" t="s">
        <v>13</v>
      </c>
      <c r="E3590" t="s">
        <v>250</v>
      </c>
      <c r="F3590">
        <v>792</v>
      </c>
      <c r="G3590">
        <v>0.51388888888888884</v>
      </c>
      <c r="H3590">
        <v>0.64583333333333337</v>
      </c>
      <c r="I3590">
        <v>50</v>
      </c>
      <c r="J3590">
        <v>0</v>
      </c>
      <c r="K3590">
        <v>50</v>
      </c>
      <c r="L3590">
        <v>0</v>
      </c>
      <c r="M3590" s="1" t="e">
        <f>VLOOKUP(Tabla18[[#This Row],[COD]],Circuitos[],2,0)</f>
        <v>#N/A</v>
      </c>
    </row>
    <row r="3591" spans="1:13">
      <c r="A3591" s="9" t="str">
        <f>Tabla18[[#This Row],[DIA]]&amp;"-"&amp;Tabla18[[#This Row],[NUM]]</f>
        <v>46008-2333</v>
      </c>
      <c r="B3591">
        <v>46008</v>
      </c>
      <c r="C3591" t="s">
        <v>185</v>
      </c>
      <c r="D3591" t="s">
        <v>147</v>
      </c>
      <c r="E3591" t="s">
        <v>181</v>
      </c>
      <c r="F3591">
        <v>2333</v>
      </c>
      <c r="G3591">
        <v>0.79513888888888884</v>
      </c>
      <c r="H3591">
        <v>0.85763888888888884</v>
      </c>
      <c r="I3591">
        <v>40</v>
      </c>
      <c r="J3591">
        <v>0</v>
      </c>
      <c r="K3591">
        <v>40</v>
      </c>
      <c r="L3591">
        <v>0</v>
      </c>
      <c r="M3591" s="1" t="e">
        <f>VLOOKUP(Tabla18[[#This Row],[COD]],Circuitos[],2,0)</f>
        <v>#N/A</v>
      </c>
    </row>
    <row r="3592" spans="1:13">
      <c r="A3592" s="9" t="str">
        <f>Tabla18[[#This Row],[DIA]]&amp;"-"&amp;Tabla18[[#This Row],[NUM]]</f>
        <v>46008-8055</v>
      </c>
      <c r="B3592">
        <v>46008</v>
      </c>
      <c r="C3592" t="s">
        <v>175</v>
      </c>
      <c r="D3592" t="s">
        <v>173</v>
      </c>
      <c r="E3592" t="s">
        <v>257</v>
      </c>
      <c r="F3592">
        <v>8055</v>
      </c>
      <c r="G3592">
        <v>0.5625</v>
      </c>
      <c r="H3592">
        <v>0.61458333333333337</v>
      </c>
      <c r="I3592">
        <v>20</v>
      </c>
      <c r="J3592">
        <v>0</v>
      </c>
      <c r="K3592">
        <v>20</v>
      </c>
      <c r="L3592">
        <v>0</v>
      </c>
      <c r="M3592" s="1" t="e">
        <f>VLOOKUP(Tabla18[[#This Row],[COD]],Circuitos[],2,0)</f>
        <v>#N/A</v>
      </c>
    </row>
    <row r="3593" spans="1:13">
      <c r="A3593" s="9" t="str">
        <f>Tabla18[[#This Row],[DIA]]&amp;"-"&amp;Tabla18[[#This Row],[NUM]]</f>
        <v>46008-1220</v>
      </c>
      <c r="B3593">
        <v>46008</v>
      </c>
      <c r="C3593" t="s">
        <v>557</v>
      </c>
      <c r="D3593" t="s">
        <v>13</v>
      </c>
      <c r="E3593" t="s">
        <v>250</v>
      </c>
      <c r="F3593">
        <v>1220</v>
      </c>
      <c r="G3593">
        <v>0.40277777777777779</v>
      </c>
      <c r="H3593">
        <v>0.47569444444444442</v>
      </c>
      <c r="I3593">
        <v>50</v>
      </c>
      <c r="J3593">
        <v>0</v>
      </c>
      <c r="K3593">
        <v>50</v>
      </c>
      <c r="L3593">
        <v>0</v>
      </c>
      <c r="M3593" s="1" t="e">
        <f>VLOOKUP(Tabla18[[#This Row],[COD]],Circuitos[],2,0)</f>
        <v>#N/A</v>
      </c>
    </row>
    <row r="3594" spans="1:13">
      <c r="A3594" s="9" t="str">
        <f>Tabla18[[#This Row],[DIA]]&amp;"-"&amp;Tabla18[[#This Row],[NUM]]</f>
        <v>46009-598</v>
      </c>
      <c r="B3594">
        <v>46009</v>
      </c>
      <c r="C3594" t="s">
        <v>201</v>
      </c>
      <c r="D3594" t="s">
        <v>13</v>
      </c>
      <c r="E3594" t="s">
        <v>250</v>
      </c>
      <c r="F3594">
        <v>598</v>
      </c>
      <c r="G3594">
        <v>0.50694444444444442</v>
      </c>
      <c r="H3594">
        <v>0.60763888888888884</v>
      </c>
      <c r="I3594">
        <v>50</v>
      </c>
      <c r="J3594">
        <v>0</v>
      </c>
      <c r="K3594">
        <v>50</v>
      </c>
      <c r="L3594">
        <v>0</v>
      </c>
      <c r="M3594" s="1" t="e">
        <f>VLOOKUP(Tabla18[[#This Row],[COD]],Circuitos[],2,0)</f>
        <v>#N/A</v>
      </c>
    </row>
    <row r="3595" spans="1:13">
      <c r="A3595" s="9" t="str">
        <f>Tabla18[[#This Row],[DIA]]&amp;"-"&amp;Tabla18[[#This Row],[NUM]]</f>
        <v>46009-1328</v>
      </c>
      <c r="B3595">
        <v>46009</v>
      </c>
      <c r="C3595" t="s">
        <v>192</v>
      </c>
      <c r="D3595" t="s">
        <v>13</v>
      </c>
      <c r="E3595" t="s">
        <v>250</v>
      </c>
      <c r="F3595">
        <v>1328</v>
      </c>
      <c r="G3595">
        <v>0.50694444444444442</v>
      </c>
      <c r="H3595">
        <v>0.625</v>
      </c>
      <c r="I3595">
        <v>50</v>
      </c>
      <c r="J3595">
        <v>0</v>
      </c>
      <c r="K3595">
        <v>50</v>
      </c>
      <c r="L3595">
        <v>0</v>
      </c>
      <c r="M3595" s="1" t="e">
        <f>VLOOKUP(Tabla18[[#This Row],[COD]],Circuitos[],2,0)</f>
        <v>#N/A</v>
      </c>
    </row>
    <row r="3596" spans="1:13">
      <c r="A3596" s="9" t="str">
        <f>Tabla18[[#This Row],[DIA]]&amp;"-"&amp;Tabla18[[#This Row],[NUM]]</f>
        <v>46010-5033</v>
      </c>
      <c r="B3596">
        <v>46010</v>
      </c>
      <c r="C3596" t="s">
        <v>175</v>
      </c>
      <c r="D3596" t="s">
        <v>173</v>
      </c>
      <c r="E3596" t="s">
        <v>174</v>
      </c>
      <c r="F3596">
        <v>5033</v>
      </c>
      <c r="G3596">
        <v>0.83333333333333337</v>
      </c>
      <c r="H3596">
        <v>0.89583333333333337</v>
      </c>
      <c r="I3596">
        <v>20</v>
      </c>
      <c r="J3596">
        <v>0</v>
      </c>
      <c r="K3596">
        <v>20</v>
      </c>
      <c r="L3596">
        <v>0</v>
      </c>
      <c r="M3596" s="1" t="e">
        <f>VLOOKUP(Tabla18[[#This Row],[COD]],Circuitos[],2,0)</f>
        <v>#N/A</v>
      </c>
    </row>
    <row r="3597" spans="1:13">
      <c r="A3597" s="9" t="str">
        <f>Tabla18[[#This Row],[DIA]]&amp;"-"&amp;Tabla18[[#This Row],[NUM]]</f>
        <v>46010-5003</v>
      </c>
      <c r="B3597">
        <v>46010</v>
      </c>
      <c r="C3597" t="s">
        <v>175</v>
      </c>
      <c r="D3597" t="s">
        <v>173</v>
      </c>
      <c r="E3597" t="s">
        <v>174</v>
      </c>
      <c r="F3597">
        <v>5003</v>
      </c>
      <c r="G3597">
        <v>0.83333333333333337</v>
      </c>
      <c r="H3597">
        <v>0.89583333333333337</v>
      </c>
      <c r="I3597">
        <v>10</v>
      </c>
      <c r="J3597">
        <v>0</v>
      </c>
      <c r="K3597">
        <v>10</v>
      </c>
      <c r="L3597">
        <v>0</v>
      </c>
      <c r="M3597" s="1" t="e">
        <f>VLOOKUP(Tabla18[[#This Row],[COD]],Circuitos[],2,0)</f>
        <v>#N/A</v>
      </c>
    </row>
    <row r="3598" spans="1:13">
      <c r="A3598" s="9" t="str">
        <f>Tabla18[[#This Row],[DIA]]&amp;"-"&amp;Tabla18[[#This Row],[NUM]]</f>
        <v>46011-6001</v>
      </c>
      <c r="B3598">
        <v>46011</v>
      </c>
      <c r="C3598" t="s">
        <v>173</v>
      </c>
      <c r="D3598" t="s">
        <v>13</v>
      </c>
      <c r="E3598" t="s">
        <v>174</v>
      </c>
      <c r="F3598">
        <v>6001</v>
      </c>
      <c r="G3598">
        <v>0.37847222222222221</v>
      </c>
      <c r="H3598">
        <v>0.55902777777777779</v>
      </c>
      <c r="I3598">
        <v>20</v>
      </c>
      <c r="J3598">
        <v>0</v>
      </c>
      <c r="K3598">
        <v>20</v>
      </c>
      <c r="L3598">
        <v>0</v>
      </c>
      <c r="M3598" s="1" t="e">
        <f>VLOOKUP(Tabla18[[#This Row],[COD]],Circuitos[],2,0)</f>
        <v>#N/A</v>
      </c>
    </row>
    <row r="3599" spans="1:13">
      <c r="A3599" s="9" t="str">
        <f>Tabla18[[#This Row],[DIA]]&amp;"-"&amp;Tabla18[[#This Row],[NUM]]</f>
        <v>46011-6002</v>
      </c>
      <c r="B3599">
        <v>46011</v>
      </c>
      <c r="C3599" t="s">
        <v>13</v>
      </c>
      <c r="D3599" t="s">
        <v>183</v>
      </c>
      <c r="E3599" t="s">
        <v>174</v>
      </c>
      <c r="F3599">
        <v>6002</v>
      </c>
      <c r="G3599">
        <v>0.60069444444444442</v>
      </c>
      <c r="H3599">
        <v>0.85069444444444442</v>
      </c>
      <c r="I3599">
        <v>20</v>
      </c>
      <c r="J3599">
        <v>0</v>
      </c>
      <c r="K3599">
        <v>20</v>
      </c>
      <c r="L3599">
        <v>0</v>
      </c>
      <c r="M3599" s="1" t="str">
        <f>VLOOKUP(Tabla18[[#This Row],[COD]],Circuitos[],2,0)</f>
        <v>Programas de Egipto</v>
      </c>
    </row>
    <row r="3600" spans="1:13">
      <c r="A3600" s="9" t="str">
        <f>Tabla18[[#This Row],[DIA]]&amp;"-"&amp;Tabla18[[#This Row],[NUM]]</f>
        <v>46013-1336</v>
      </c>
      <c r="B3600">
        <v>46013</v>
      </c>
      <c r="C3600" t="s">
        <v>36</v>
      </c>
      <c r="D3600" t="s">
        <v>183</v>
      </c>
      <c r="E3600" t="s">
        <v>174</v>
      </c>
      <c r="F3600">
        <v>1336</v>
      </c>
      <c r="G3600">
        <v>0.58680555555555558</v>
      </c>
      <c r="H3600">
        <v>0.82291666666666663</v>
      </c>
      <c r="I3600">
        <v>10</v>
      </c>
      <c r="J3600">
        <v>0</v>
      </c>
      <c r="K3600">
        <v>10</v>
      </c>
      <c r="L3600">
        <v>0</v>
      </c>
      <c r="M3600" s="1" t="str">
        <f>VLOOKUP(Tabla18[[#This Row],[COD]],Circuitos[],2,0)</f>
        <v>Programas de Egipto</v>
      </c>
    </row>
    <row r="3601" spans="1:13">
      <c r="A3601" s="9" t="str">
        <f>Tabla18[[#This Row],[DIA]]&amp;"-"&amp;Tabla18[[#This Row],[NUM]]</f>
        <v>46013-1335</v>
      </c>
      <c r="B3601">
        <v>46013</v>
      </c>
      <c r="C3601" t="s">
        <v>173</v>
      </c>
      <c r="D3601" t="s">
        <v>36</v>
      </c>
      <c r="E3601" t="s">
        <v>174</v>
      </c>
      <c r="F3601">
        <v>1335</v>
      </c>
      <c r="G3601">
        <v>0.40277777777777779</v>
      </c>
      <c r="H3601">
        <v>0.54513888888888884</v>
      </c>
      <c r="I3601">
        <v>10</v>
      </c>
      <c r="J3601">
        <v>0</v>
      </c>
      <c r="K3601">
        <v>10</v>
      </c>
      <c r="L3601">
        <v>0</v>
      </c>
      <c r="M3601" s="1" t="e">
        <f>VLOOKUP(Tabla18[[#This Row],[COD]],Circuitos[],2,0)</f>
        <v>#N/A</v>
      </c>
    </row>
    <row r="3602" spans="1:13">
      <c r="A3602" s="9" t="str">
        <f>Tabla18[[#This Row],[DIA]]&amp;"-"&amp;Tabla18[[#This Row],[NUM]]</f>
        <v>46013-1002</v>
      </c>
      <c r="B3602">
        <v>46013</v>
      </c>
      <c r="C3602" t="s">
        <v>173</v>
      </c>
      <c r="D3602" t="s">
        <v>13</v>
      </c>
      <c r="E3602" t="s">
        <v>174</v>
      </c>
      <c r="F3602">
        <v>1002</v>
      </c>
      <c r="G3602">
        <v>0.3125</v>
      </c>
      <c r="H3602">
        <v>0.4861111111111111</v>
      </c>
      <c r="I3602">
        <v>20</v>
      </c>
      <c r="J3602">
        <v>0</v>
      </c>
      <c r="K3602">
        <v>20</v>
      </c>
      <c r="L3602">
        <v>0</v>
      </c>
      <c r="M3602" s="1" t="str">
        <f>VLOOKUP(Tabla18[[#This Row],[COD]],Circuitos[],2,0)</f>
        <v>Programas de Egipto</v>
      </c>
    </row>
    <row r="3603" spans="1:13">
      <c r="A3603" s="9" t="str">
        <f>Tabla18[[#This Row],[DIA]]&amp;"-"&amp;Tabla18[[#This Row],[NUM]]</f>
        <v>46013-1002</v>
      </c>
      <c r="B3603">
        <v>46013</v>
      </c>
      <c r="C3603" t="s">
        <v>13</v>
      </c>
      <c r="D3603" t="s">
        <v>183</v>
      </c>
      <c r="E3603" t="s">
        <v>174</v>
      </c>
      <c r="F3603">
        <v>1002</v>
      </c>
      <c r="G3603">
        <v>0.52777777777777779</v>
      </c>
      <c r="H3603">
        <v>0.77777777777777779</v>
      </c>
      <c r="I3603">
        <v>20</v>
      </c>
      <c r="J3603">
        <v>0</v>
      </c>
      <c r="K3603">
        <v>20</v>
      </c>
      <c r="L3603">
        <v>0</v>
      </c>
      <c r="M3603" s="1" t="str">
        <f>VLOOKUP(Tabla18[[#This Row],[COD]],Circuitos[],2,0)</f>
        <v>Programas de Egipto</v>
      </c>
    </row>
    <row r="3604" spans="1:13">
      <c r="A3604" s="9" t="str">
        <f>Tabla18[[#This Row],[DIA]]&amp;"-"&amp;Tabla18[[#This Row],[NUM]]</f>
        <v>46015-2333</v>
      </c>
      <c r="B3604">
        <v>46015</v>
      </c>
      <c r="C3604" t="s">
        <v>185</v>
      </c>
      <c r="D3604" t="s">
        <v>147</v>
      </c>
      <c r="E3604" t="s">
        <v>181</v>
      </c>
      <c r="F3604">
        <v>2333</v>
      </c>
      <c r="G3604">
        <v>0.79513888888888884</v>
      </c>
      <c r="H3604">
        <v>0.85763888888888884</v>
      </c>
      <c r="I3604">
        <v>40</v>
      </c>
      <c r="J3604">
        <v>0</v>
      </c>
      <c r="K3604">
        <v>40</v>
      </c>
      <c r="L3604">
        <v>0</v>
      </c>
      <c r="M3604" s="1" t="e">
        <f>VLOOKUP(Tabla18[[#This Row],[COD]],Circuitos[],2,0)</f>
        <v>#N/A</v>
      </c>
    </row>
    <row r="3605" spans="1:13">
      <c r="A3605" s="9" t="str">
        <f>Tabla18[[#This Row],[DIA]]&amp;"-"&amp;Tabla18[[#This Row],[NUM]]</f>
        <v>46015-8055</v>
      </c>
      <c r="B3605">
        <v>46015</v>
      </c>
      <c r="C3605" t="s">
        <v>175</v>
      </c>
      <c r="D3605" t="s">
        <v>173</v>
      </c>
      <c r="E3605" t="s">
        <v>257</v>
      </c>
      <c r="F3605">
        <v>8055</v>
      </c>
      <c r="G3605">
        <v>0.5625</v>
      </c>
      <c r="H3605">
        <v>0.61458333333333337</v>
      </c>
      <c r="I3605">
        <v>20</v>
      </c>
      <c r="J3605">
        <v>0</v>
      </c>
      <c r="K3605">
        <v>20</v>
      </c>
      <c r="L3605">
        <v>0</v>
      </c>
      <c r="M3605" s="1" t="e">
        <f>VLOOKUP(Tabla18[[#This Row],[COD]],Circuitos[],2,0)</f>
        <v>#N/A</v>
      </c>
    </row>
    <row r="3606" spans="1:13">
      <c r="A3606" s="9" t="str">
        <f>Tabla18[[#This Row],[DIA]]&amp;"-"&amp;Tabla18[[#This Row],[NUM]]</f>
        <v>46017-5033</v>
      </c>
      <c r="B3606">
        <v>46017</v>
      </c>
      <c r="C3606" t="s">
        <v>175</v>
      </c>
      <c r="D3606" t="s">
        <v>173</v>
      </c>
      <c r="E3606" t="s">
        <v>174</v>
      </c>
      <c r="F3606">
        <v>5033</v>
      </c>
      <c r="G3606">
        <v>0.83333333333333337</v>
      </c>
      <c r="H3606">
        <v>0.89583333333333337</v>
      </c>
      <c r="I3606">
        <v>20</v>
      </c>
      <c r="J3606">
        <v>0</v>
      </c>
      <c r="K3606">
        <v>20</v>
      </c>
      <c r="L3606">
        <v>0</v>
      </c>
      <c r="M3606" s="1" t="e">
        <f>VLOOKUP(Tabla18[[#This Row],[COD]],Circuitos[],2,0)</f>
        <v>#N/A</v>
      </c>
    </row>
    <row r="3607" spans="1:13">
      <c r="A3607" s="9" t="str">
        <f>Tabla18[[#This Row],[DIA]]&amp;"-"&amp;Tabla18[[#This Row],[NUM]]</f>
        <v>46017-5003</v>
      </c>
      <c r="B3607">
        <v>46017</v>
      </c>
      <c r="C3607" t="s">
        <v>175</v>
      </c>
      <c r="D3607" t="s">
        <v>173</v>
      </c>
      <c r="E3607" t="s">
        <v>174</v>
      </c>
      <c r="F3607">
        <v>5003</v>
      </c>
      <c r="G3607">
        <v>0.83333333333333337</v>
      </c>
      <c r="H3607">
        <v>0.89583333333333337</v>
      </c>
      <c r="I3607">
        <v>10</v>
      </c>
      <c r="J3607">
        <v>0</v>
      </c>
      <c r="K3607">
        <v>10</v>
      </c>
      <c r="L3607">
        <v>0</v>
      </c>
      <c r="M3607" s="1" t="e">
        <f>VLOOKUP(Tabla18[[#This Row],[COD]],Circuitos[],2,0)</f>
        <v>#N/A</v>
      </c>
    </row>
    <row r="3608" spans="1:13">
      <c r="A3608" s="9" t="str">
        <f>Tabla18[[#This Row],[DIA]]&amp;"-"&amp;Tabla18[[#This Row],[NUM]]</f>
        <v>46018-6001</v>
      </c>
      <c r="B3608">
        <v>46018</v>
      </c>
      <c r="C3608" t="s">
        <v>173</v>
      </c>
      <c r="D3608" t="s">
        <v>13</v>
      </c>
      <c r="E3608" t="s">
        <v>174</v>
      </c>
      <c r="F3608">
        <v>6001</v>
      </c>
      <c r="G3608">
        <v>0.37847222222222221</v>
      </c>
      <c r="H3608">
        <v>0.55902777777777779</v>
      </c>
      <c r="I3608">
        <v>20</v>
      </c>
      <c r="J3608">
        <v>0</v>
      </c>
      <c r="K3608">
        <v>20</v>
      </c>
      <c r="L3608">
        <v>0</v>
      </c>
      <c r="M3608" s="1" t="e">
        <f>VLOOKUP(Tabla18[[#This Row],[COD]],Circuitos[],2,0)</f>
        <v>#N/A</v>
      </c>
    </row>
    <row r="3609" spans="1:13">
      <c r="A3609" s="9" t="str">
        <f>Tabla18[[#This Row],[DIA]]&amp;"-"&amp;Tabla18[[#This Row],[NUM]]</f>
        <v>46018-6002</v>
      </c>
      <c r="B3609">
        <v>46018</v>
      </c>
      <c r="C3609" t="s">
        <v>13</v>
      </c>
      <c r="D3609" t="s">
        <v>183</v>
      </c>
      <c r="E3609" t="s">
        <v>174</v>
      </c>
      <c r="F3609">
        <v>6002</v>
      </c>
      <c r="G3609">
        <v>0.60069444444444442</v>
      </c>
      <c r="H3609">
        <v>0.85069444444444442</v>
      </c>
      <c r="I3609">
        <v>20</v>
      </c>
      <c r="J3609">
        <v>0</v>
      </c>
      <c r="K3609">
        <v>20</v>
      </c>
      <c r="L3609">
        <v>0</v>
      </c>
      <c r="M3609" s="1" t="str">
        <f>VLOOKUP(Tabla18[[#This Row],[COD]],Circuitos[],2,0)</f>
        <v>Programas de Egipto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3B06-8818-4E2D-8863-A34C4149E9CB}">
  <sheetPr codeName="Hoja6"/>
  <dimension ref="A1:I40"/>
  <sheetViews>
    <sheetView topLeftCell="C1" workbookViewId="0">
      <selection activeCell="I22" sqref="I22"/>
    </sheetView>
  </sheetViews>
  <sheetFormatPr defaultColWidth="11.42578125" defaultRowHeight="14.45"/>
  <cols>
    <col min="5" max="5" width="46.5703125" bestFit="1" customWidth="1"/>
    <col min="6" max="6" width="64.85546875" customWidth="1"/>
    <col min="8" max="8" width="57.5703125" customWidth="1"/>
    <col min="9" max="9" width="46.5703125" bestFit="1" customWidth="1"/>
  </cols>
  <sheetData>
    <row r="1" spans="1:9">
      <c r="A1" t="s">
        <v>1777</v>
      </c>
      <c r="E1" s="13" t="s">
        <v>3</v>
      </c>
      <c r="F1" t="s">
        <v>1778</v>
      </c>
      <c r="H1" t="s">
        <v>1778</v>
      </c>
      <c r="I1" s="13" t="s">
        <v>3</v>
      </c>
    </row>
    <row r="2" spans="1:9" ht="16.5">
      <c r="A2" s="10" t="s">
        <v>174</v>
      </c>
      <c r="E2" s="14" t="s">
        <v>77</v>
      </c>
      <c r="F2" s="18" t="s">
        <v>66</v>
      </c>
      <c r="H2" s="18" t="s">
        <v>16</v>
      </c>
      <c r="I2" s="58" t="s">
        <v>14</v>
      </c>
    </row>
    <row r="3" spans="1:9" ht="16.5">
      <c r="A3" s="10" t="s">
        <v>181</v>
      </c>
      <c r="E3" s="14" t="s">
        <v>49</v>
      </c>
      <c r="F3" s="18" t="s">
        <v>50</v>
      </c>
      <c r="H3" s="18" t="s">
        <v>28</v>
      </c>
      <c r="I3" s="58" t="s">
        <v>26</v>
      </c>
    </row>
    <row r="4" spans="1:9" ht="16.5">
      <c r="A4" s="11" t="s">
        <v>186</v>
      </c>
      <c r="E4" s="15" t="s">
        <v>67</v>
      </c>
      <c r="F4" s="18" t="s">
        <v>64</v>
      </c>
      <c r="H4" s="18" t="s">
        <v>28</v>
      </c>
      <c r="I4" s="58" t="s">
        <v>31</v>
      </c>
    </row>
    <row r="5" spans="1:9" ht="16.5">
      <c r="A5" s="10" t="s">
        <v>482</v>
      </c>
      <c r="E5" s="14" t="s">
        <v>84</v>
      </c>
      <c r="F5" s="18" t="s">
        <v>74</v>
      </c>
      <c r="H5" s="18" t="s">
        <v>35</v>
      </c>
      <c r="I5" s="58" t="s">
        <v>34</v>
      </c>
    </row>
    <row r="6" spans="1:9" ht="16.5">
      <c r="A6" s="10" t="s">
        <v>278</v>
      </c>
      <c r="E6" s="15" t="s">
        <v>1779</v>
      </c>
      <c r="F6" s="18" t="s">
        <v>1780</v>
      </c>
      <c r="H6" s="18" t="s">
        <v>39</v>
      </c>
      <c r="I6" s="58" t="s">
        <v>38</v>
      </c>
    </row>
    <row r="7" spans="1:9" ht="16.5">
      <c r="A7" s="10" t="s">
        <v>193</v>
      </c>
      <c r="E7" s="14" t="s">
        <v>63</v>
      </c>
      <c r="F7" s="18" t="s">
        <v>62</v>
      </c>
      <c r="H7" s="18" t="s">
        <v>1781</v>
      </c>
      <c r="I7" s="58" t="s">
        <v>490</v>
      </c>
    </row>
    <row r="8" spans="1:9" ht="16.5">
      <c r="A8" s="11" t="s">
        <v>558</v>
      </c>
      <c r="E8" s="15" t="s">
        <v>40</v>
      </c>
      <c r="F8" s="18" t="s">
        <v>41</v>
      </c>
      <c r="H8" s="18" t="s">
        <v>41</v>
      </c>
      <c r="I8" s="58" t="s">
        <v>40</v>
      </c>
    </row>
    <row r="9" spans="1:9" ht="16.5">
      <c r="A9" s="11" t="s">
        <v>355</v>
      </c>
      <c r="E9" s="14" t="s">
        <v>38</v>
      </c>
      <c r="F9" s="18" t="s">
        <v>39</v>
      </c>
      <c r="H9" s="18" t="s">
        <v>43</v>
      </c>
      <c r="I9" s="58" t="s">
        <v>42</v>
      </c>
    </row>
    <row r="10" spans="1:9" ht="16.5">
      <c r="A10" s="10" t="s">
        <v>250</v>
      </c>
      <c r="E10" s="14" t="s">
        <v>69</v>
      </c>
      <c r="F10" s="18" t="s">
        <v>66</v>
      </c>
      <c r="H10" s="18" t="s">
        <v>46</v>
      </c>
      <c r="I10" s="58" t="s">
        <v>45</v>
      </c>
    </row>
    <row r="11" spans="1:9" ht="16.5">
      <c r="A11" s="10" t="s">
        <v>257</v>
      </c>
      <c r="E11" s="15" t="s">
        <v>72</v>
      </c>
      <c r="F11" s="18" t="s">
        <v>70</v>
      </c>
      <c r="H11" s="18" t="s">
        <v>48</v>
      </c>
      <c r="I11" s="58" t="s">
        <v>47</v>
      </c>
    </row>
    <row r="12" spans="1:9" ht="16.5">
      <c r="A12" s="10" t="s">
        <v>1782</v>
      </c>
      <c r="E12" s="15" t="s">
        <v>34</v>
      </c>
      <c r="F12" s="18" t="s">
        <v>35</v>
      </c>
      <c r="H12" s="18" t="s">
        <v>50</v>
      </c>
      <c r="I12" s="58" t="s">
        <v>49</v>
      </c>
    </row>
    <row r="13" spans="1:9" ht="16.5">
      <c r="A13" s="10" t="s">
        <v>1722</v>
      </c>
      <c r="E13" s="15" t="s">
        <v>75</v>
      </c>
      <c r="F13" s="18" t="s">
        <v>71</v>
      </c>
      <c r="H13" s="18" t="s">
        <v>58</v>
      </c>
      <c r="I13" s="58" t="s">
        <v>59</v>
      </c>
    </row>
    <row r="14" spans="1:9" ht="16.5">
      <c r="A14" s="11" t="s">
        <v>548</v>
      </c>
      <c r="E14" s="16" t="s">
        <v>31</v>
      </c>
      <c r="F14" s="18" t="s">
        <v>28</v>
      </c>
      <c r="H14" s="18" t="s">
        <v>60</v>
      </c>
      <c r="I14" s="58" t="s">
        <v>61</v>
      </c>
    </row>
    <row r="15" spans="1:9" ht="16.5">
      <c r="A15" s="10" t="s">
        <v>265</v>
      </c>
      <c r="E15" s="17" t="s">
        <v>14</v>
      </c>
      <c r="F15" s="18" t="s">
        <v>16</v>
      </c>
      <c r="H15" s="18" t="s">
        <v>62</v>
      </c>
      <c r="I15" s="58" t="s">
        <v>63</v>
      </c>
    </row>
    <row r="16" spans="1:9" ht="16.5">
      <c r="A16" s="11" t="s">
        <v>202</v>
      </c>
      <c r="E16" s="16" t="s">
        <v>61</v>
      </c>
      <c r="F16" s="18" t="s">
        <v>60</v>
      </c>
      <c r="H16" s="18" t="s">
        <v>64</v>
      </c>
      <c r="I16" s="58" t="s">
        <v>67</v>
      </c>
    </row>
    <row r="17" spans="1:9" ht="16.5">
      <c r="A17" s="10" t="s">
        <v>1721</v>
      </c>
      <c r="E17" s="16" t="s">
        <v>59</v>
      </c>
      <c r="F17" s="18" t="s">
        <v>58</v>
      </c>
      <c r="H17" s="18" t="s">
        <v>65</v>
      </c>
      <c r="I17" s="58" t="s">
        <v>68</v>
      </c>
    </row>
    <row r="18" spans="1:9" ht="16.5">
      <c r="A18" s="10" t="s">
        <v>272</v>
      </c>
      <c r="E18" s="17" t="s">
        <v>42</v>
      </c>
      <c r="F18" s="18" t="s">
        <v>43</v>
      </c>
      <c r="H18" s="18" t="s">
        <v>66</v>
      </c>
      <c r="I18" s="58" t="s">
        <v>69</v>
      </c>
    </row>
    <row r="19" spans="1:9" ht="16.5">
      <c r="A19" s="10" t="s">
        <v>292</v>
      </c>
      <c r="E19" s="16" t="s">
        <v>85</v>
      </c>
      <c r="F19" s="18" t="s">
        <v>76</v>
      </c>
      <c r="H19" s="18" t="s">
        <v>1780</v>
      </c>
      <c r="I19" s="58" t="s">
        <v>1779</v>
      </c>
    </row>
    <row r="20" spans="1:9" ht="16.5">
      <c r="A20" s="10" t="s">
        <v>248</v>
      </c>
      <c r="E20" s="16" t="s">
        <v>47</v>
      </c>
      <c r="F20" s="18" t="s">
        <v>48</v>
      </c>
      <c r="H20" s="18" t="s">
        <v>70</v>
      </c>
      <c r="I20" s="58" t="s">
        <v>72</v>
      </c>
    </row>
    <row r="21" spans="1:9" ht="16.5">
      <c r="A21" s="11" t="s">
        <v>395</v>
      </c>
      <c r="E21" s="16" t="s">
        <v>86</v>
      </c>
      <c r="F21" s="18" t="s">
        <v>80</v>
      </c>
      <c r="H21" s="18" t="s">
        <v>71</v>
      </c>
      <c r="I21" s="58" t="s">
        <v>75</v>
      </c>
    </row>
    <row r="22" spans="1:9" ht="16.5">
      <c r="A22" s="10" t="s">
        <v>189</v>
      </c>
      <c r="E22" s="16" t="s">
        <v>45</v>
      </c>
      <c r="F22" s="18" t="s">
        <v>46</v>
      </c>
      <c r="H22" s="18" t="s">
        <v>66</v>
      </c>
      <c r="I22" s="58" t="s">
        <v>77</v>
      </c>
    </row>
    <row r="23" spans="1:9" ht="16.5">
      <c r="A23" s="11" t="s">
        <v>549</v>
      </c>
      <c r="E23" s="16" t="s">
        <v>26</v>
      </c>
      <c r="F23" s="18" t="s">
        <v>28</v>
      </c>
      <c r="H23" s="18" t="s">
        <v>73</v>
      </c>
      <c r="I23" s="58" t="s">
        <v>83</v>
      </c>
    </row>
    <row r="24" spans="1:9" ht="16.5">
      <c r="A24" s="10" t="s">
        <v>207</v>
      </c>
      <c r="E24" s="17" t="s">
        <v>68</v>
      </c>
      <c r="F24" s="18" t="s">
        <v>65</v>
      </c>
      <c r="H24" s="18" t="s">
        <v>74</v>
      </c>
      <c r="I24" s="58" t="s">
        <v>84</v>
      </c>
    </row>
    <row r="25" spans="1:9" ht="16.5">
      <c r="A25" s="11" t="s">
        <v>221</v>
      </c>
      <c r="E25" s="17" t="s">
        <v>83</v>
      </c>
      <c r="F25" s="18" t="s">
        <v>73</v>
      </c>
      <c r="H25" s="18" t="s">
        <v>76</v>
      </c>
      <c r="I25" s="58" t="s">
        <v>85</v>
      </c>
    </row>
    <row r="26" spans="1:9" ht="16.5">
      <c r="A26" s="10" t="s">
        <v>561</v>
      </c>
      <c r="E26" s="16" t="s">
        <v>490</v>
      </c>
      <c r="F26" s="18" t="s">
        <v>1781</v>
      </c>
      <c r="H26" s="18" t="s">
        <v>80</v>
      </c>
      <c r="I26" s="58" t="s">
        <v>86</v>
      </c>
    </row>
    <row r="27" spans="1:9" ht="16.5">
      <c r="A27" s="10" t="s">
        <v>1724</v>
      </c>
      <c r="H27" s="64" t="s">
        <v>1783</v>
      </c>
      <c r="I27" s="58" t="s">
        <v>88</v>
      </c>
    </row>
    <row r="28" spans="1:9" ht="16.5">
      <c r="A28" s="11" t="s">
        <v>400</v>
      </c>
      <c r="H28" s="64" t="s">
        <v>1784</v>
      </c>
      <c r="I28" s="58" t="s">
        <v>92</v>
      </c>
    </row>
    <row r="29" spans="1:9" ht="16.5">
      <c r="A29" s="11" t="s">
        <v>177</v>
      </c>
      <c r="H29" s="64" t="s">
        <v>1785</v>
      </c>
      <c r="I29" s="58" t="s">
        <v>95</v>
      </c>
    </row>
    <row r="30" spans="1:9" ht="16.5">
      <c r="A30" s="10" t="s">
        <v>1723</v>
      </c>
      <c r="H30" s="64" t="s">
        <v>1786</v>
      </c>
      <c r="I30" s="58" t="s">
        <v>93</v>
      </c>
    </row>
    <row r="31" spans="1:9" ht="16.5">
      <c r="A31" s="11" t="s">
        <v>475</v>
      </c>
      <c r="H31" s="64" t="s">
        <v>1787</v>
      </c>
      <c r="I31" s="58" t="s">
        <v>94</v>
      </c>
    </row>
    <row r="32" spans="1:9" ht="16.5">
      <c r="A32" s="11" t="s">
        <v>568</v>
      </c>
      <c r="H32" s="64" t="s">
        <v>1788</v>
      </c>
      <c r="I32" s="58" t="s">
        <v>96</v>
      </c>
    </row>
    <row r="33" spans="1:9" ht="16.5">
      <c r="A33" s="10" t="s">
        <v>556</v>
      </c>
      <c r="H33" s="64" t="s">
        <v>1789</v>
      </c>
      <c r="I33" s="58" t="s">
        <v>91</v>
      </c>
    </row>
    <row r="34" spans="1:9" ht="16.5">
      <c r="A34" s="10" t="s">
        <v>528</v>
      </c>
      <c r="H34" s="64" t="s">
        <v>1790</v>
      </c>
      <c r="I34" s="58" t="s">
        <v>87</v>
      </c>
    </row>
    <row r="35" spans="1:9">
      <c r="A35" s="10" t="s">
        <v>498</v>
      </c>
    </row>
    <row r="36" spans="1:9">
      <c r="A36" s="11" t="s">
        <v>531</v>
      </c>
    </row>
    <row r="37" spans="1:9">
      <c r="A37" s="11" t="s">
        <v>295</v>
      </c>
    </row>
    <row r="38" spans="1:9">
      <c r="A38" s="10" t="s">
        <v>1725</v>
      </c>
    </row>
    <row r="39" spans="1:9">
      <c r="A39" s="10" t="s">
        <v>262</v>
      </c>
    </row>
    <row r="40" spans="1:9">
      <c r="A40" s="11" t="s">
        <v>244</v>
      </c>
    </row>
  </sheetData>
  <hyperlinks>
    <hyperlink ref="F2" r:id="rId1" xr:uid="{CAFF59FF-D9FA-4C97-B38D-4C9019E0D397}"/>
    <hyperlink ref="F3" r:id="rId2" xr:uid="{8294C641-E8FA-4B9D-8964-B2C4E1FC63F6}"/>
    <hyperlink ref="F4" r:id="rId3" xr:uid="{2059DA68-E732-4F4F-B9AB-E201FE2C3814}"/>
    <hyperlink ref="F6" r:id="rId4" xr:uid="{3E516BE8-8200-4B28-8CA5-C86FBAA2094E}"/>
    <hyperlink ref="F7" r:id="rId5" xr:uid="{F6805DE7-2ABC-42F2-A2B4-5C9AD0C2E0A6}"/>
    <hyperlink ref="F8" r:id="rId6" xr:uid="{5584F7F6-4D27-449C-B1A4-7019508C8DFD}"/>
    <hyperlink ref="F18" r:id="rId7" xr:uid="{1A93E83A-12E5-4755-B084-3E1BFF295A93}"/>
    <hyperlink ref="F10" r:id="rId8" xr:uid="{CABE7FB8-C89B-4501-B195-B552B64FCC8B}"/>
    <hyperlink ref="F12" r:id="rId9" xr:uid="{46B30259-189B-4D52-9B1E-C1FBB32F2349}"/>
    <hyperlink ref="F11" r:id="rId10" xr:uid="{830A6F6F-9C38-4AB2-96CF-EEACCC238898}"/>
    <hyperlink ref="F13" r:id="rId11" xr:uid="{BA3B2811-B877-4626-98AC-6C8B6D1AB148}"/>
    <hyperlink ref="F14" r:id="rId12" xr:uid="{ED3F454C-EB1B-467D-8DE7-DD48C4663BB6}"/>
    <hyperlink ref="F15" r:id="rId13" xr:uid="{496A4FCA-6378-4E35-9EE8-9620FDA094D4}"/>
    <hyperlink ref="F16" r:id="rId14" xr:uid="{CE3CDFAE-93F1-484C-ACE6-01B4C6DFB706}"/>
    <hyperlink ref="F17" r:id="rId15" xr:uid="{1BE6B294-5DAD-4CFB-8038-5AD34C470875}"/>
    <hyperlink ref="F19" r:id="rId16" xr:uid="{1BF0D5E1-2823-46F3-B984-1251439E9B1D}"/>
    <hyperlink ref="F21" r:id="rId17" xr:uid="{62993898-8512-4B0A-9C65-E7FFEBCE2317}"/>
    <hyperlink ref="F20" r:id="rId18" xr:uid="{CE468235-E6DE-4956-8C68-7B74DE4CCDA0}"/>
    <hyperlink ref="F22" r:id="rId19" xr:uid="{79742DF6-747F-418E-90A5-F6C9CB7FF31A}"/>
    <hyperlink ref="F23" r:id="rId20" xr:uid="{65024EBB-4809-4672-8F6D-D9D0A9C67460}"/>
    <hyperlink ref="F24" r:id="rId21" xr:uid="{8D564D33-6428-4419-8911-C9F247494393}"/>
    <hyperlink ref="F25" r:id="rId22" xr:uid="{10D3BF25-8EDB-4C34-AE9C-F0E9DABB0D3E}"/>
    <hyperlink ref="F26" r:id="rId23" xr:uid="{694BB54E-E549-4E7A-BF03-41A5C41C761C}"/>
    <hyperlink ref="H22" r:id="rId24" xr:uid="{01DBD41E-9430-4B90-A4BE-7E28E1474EA1}"/>
    <hyperlink ref="H12" r:id="rId25" xr:uid="{59B24E10-6F60-4AF4-8FE4-643D23B6F058}"/>
    <hyperlink ref="H16" r:id="rId26" xr:uid="{827C8499-0724-47C3-97E0-FC7AD88D288F}"/>
    <hyperlink ref="H19" r:id="rId27" xr:uid="{574B9BF5-1E8A-44D7-9818-14606FB87365}"/>
    <hyperlink ref="H15" r:id="rId28" xr:uid="{9F307C50-52DA-4998-8D16-FA44152BF9D9}"/>
    <hyperlink ref="H8" r:id="rId29" xr:uid="{7851C09C-1388-4047-9C6C-0C9B10E11E4C}"/>
    <hyperlink ref="H9" r:id="rId30" xr:uid="{CF8B5009-B35D-4768-B507-677097D1E215}"/>
    <hyperlink ref="H18" r:id="rId31" xr:uid="{BDD28DB4-61C5-4E5B-A932-E91A2EDF5FC2}"/>
    <hyperlink ref="H5" r:id="rId32" xr:uid="{634FE368-CFAF-49BE-81BE-5CD370849A88}"/>
    <hyperlink ref="H20" r:id="rId33" xr:uid="{394720CF-1129-4CC9-BF1F-6ACC5F259967}"/>
    <hyperlink ref="H21" r:id="rId34" xr:uid="{D6259623-593D-428C-AC31-A80C7ABA8FF7}"/>
    <hyperlink ref="H4" r:id="rId35" xr:uid="{88155265-5C5D-43B3-9F8A-53F38525A02D}"/>
    <hyperlink ref="H2" r:id="rId36" xr:uid="{939FA8AF-B492-42BC-B153-0005B0D89B70}"/>
    <hyperlink ref="H14" r:id="rId37" xr:uid="{E00DBDF3-C88B-49D5-A872-F2211BD02181}"/>
    <hyperlink ref="H13" r:id="rId38" xr:uid="{C3425209-54A1-465F-BE32-35E3F616C82F}"/>
    <hyperlink ref="H25" r:id="rId39" xr:uid="{C8858A5C-BFA1-40DF-AC18-96304D15C408}"/>
    <hyperlink ref="H26" r:id="rId40" xr:uid="{3361121D-76A4-4011-A7D6-0617F3C75941}"/>
    <hyperlink ref="H11" r:id="rId41" xr:uid="{5FA187DE-DEF6-465C-81DF-A9D63158DFAA}"/>
    <hyperlink ref="H10" r:id="rId42" xr:uid="{1AA2125D-7FE4-44E9-B230-1C49C69E6B78}"/>
    <hyperlink ref="H3" r:id="rId43" xr:uid="{AB43F989-FAA7-4CE2-8B8C-1EC293190916}"/>
    <hyperlink ref="H17" r:id="rId44" xr:uid="{E0E6F4FD-38AB-467D-B9BC-2B0332D454DA}"/>
    <hyperlink ref="H23" r:id="rId45" xr:uid="{23673E01-176C-49C4-AEDE-BD54DDFB5EDB}"/>
    <hyperlink ref="H7" r:id="rId46" xr:uid="{A6A47C1D-55E7-4DD6-BBDE-124A5B34530E}"/>
    <hyperlink ref="I22" r:id="rId47" xr:uid="{589FCB6B-5342-4DC9-B608-54FF61883376}"/>
    <hyperlink ref="I12" r:id="rId48" xr:uid="{7C7BA977-6806-4AA6-A461-48A78A65F20F}"/>
    <hyperlink ref="I16" r:id="rId49" xr:uid="{2FCD0947-5AAA-4DDD-96FC-A9880EEA80AB}"/>
    <hyperlink ref="H24" r:id="rId50" xr:uid="{7F0D2221-312D-4AF6-BC4A-E50341D96949}"/>
    <hyperlink ref="I24" r:id="rId51" xr:uid="{A912181A-A0EC-465F-88D9-28767867EA91}"/>
    <hyperlink ref="I19" r:id="rId52" xr:uid="{78DAD9F7-80DA-4959-B263-AFB36E1CFB83}"/>
    <hyperlink ref="I15" r:id="rId53" xr:uid="{08E73489-C124-409D-B03E-60D0FF1ECE34}"/>
    <hyperlink ref="I8" r:id="rId54" xr:uid="{EB376095-361E-42AD-979E-06E2F2E5B5AA}"/>
    <hyperlink ref="H6" r:id="rId55" xr:uid="{C5544250-0B6C-4805-A489-270945F4480F}"/>
    <hyperlink ref="I6" r:id="rId56" xr:uid="{F3278417-F4B0-4035-BBE7-8B78BDA46AAF}"/>
    <hyperlink ref="I18" r:id="rId57" xr:uid="{60D59B57-E08A-4052-9176-380E86433B25}"/>
    <hyperlink ref="I20" r:id="rId58" xr:uid="{CD556AFF-D7A5-4E11-B209-82403B27AC2E}"/>
    <hyperlink ref="I5" r:id="rId59" xr:uid="{F7270FCE-77A4-4B5C-9172-E2D71FD396D4}"/>
    <hyperlink ref="I21" r:id="rId60" xr:uid="{6BAF7F95-B7BD-4076-AF94-1CEC12C2B591}"/>
    <hyperlink ref="I4" r:id="rId61" xr:uid="{13161B59-07BA-494A-A1DA-9D21BB337188}"/>
    <hyperlink ref="I2" r:id="rId62" xr:uid="{592F5E99-BC55-4681-BE23-BE3980D5C300}"/>
    <hyperlink ref="I14" r:id="rId63" xr:uid="{74EB644E-2B4C-4DF5-A7C1-0E890D298F65}"/>
    <hyperlink ref="I13" r:id="rId64" xr:uid="{BF0771B1-9BA1-48B4-8448-F40DACF5D22A}"/>
    <hyperlink ref="I9" r:id="rId65" xr:uid="{742F3707-B7CB-4547-8EBA-7F7B5B0655EE}"/>
    <hyperlink ref="I25" r:id="rId66" xr:uid="{F3F2D371-55EC-450D-9BD7-CB2B79D6FBF4}"/>
    <hyperlink ref="I11" r:id="rId67" xr:uid="{957FC8A0-0695-454D-A3CC-3E31CED5A2FE}"/>
    <hyperlink ref="I26" r:id="rId68" xr:uid="{E2B15D94-12E3-41CD-A5B7-45A0D2524B9C}"/>
    <hyperlink ref="I10" r:id="rId69" xr:uid="{2F80EA21-C8D4-42E1-A298-D56D2BFC7692}"/>
    <hyperlink ref="I3" r:id="rId70" xr:uid="{5B49BCB7-7AD7-48C2-9C7D-D6C145DD987F}"/>
    <hyperlink ref="I17" r:id="rId71" xr:uid="{802B0DF0-B6A9-4F89-9AAD-2492F3EAA4C9}"/>
    <hyperlink ref="I23" r:id="rId72" xr:uid="{4EB79D48-DF64-4812-BF25-48CCDADE649F}"/>
    <hyperlink ref="I7" r:id="rId73" xr:uid="{4EEF8431-CBAB-46FD-BD38-C99871910B24}"/>
    <hyperlink ref="H27" r:id="rId74" xr:uid="{00CACB43-7818-467B-AC82-3EC52A0049CF}"/>
    <hyperlink ref="I27" r:id="rId75" xr:uid="{58475F42-5045-4F53-8A3D-553DBE1F2F60}"/>
    <hyperlink ref="H28" r:id="rId76" xr:uid="{3AA6A6CB-679C-4D40-B30C-F8FE0787E535}"/>
    <hyperlink ref="H29" r:id="rId77" xr:uid="{5228899A-504B-4433-A404-D0C99321E13F}"/>
    <hyperlink ref="H30" r:id="rId78" xr:uid="{B46D5CBB-85CF-49CA-AFAC-F449F3C44A59}"/>
    <hyperlink ref="H31" r:id="rId79" xr:uid="{46CBD4C5-8B98-48EA-8848-5141D2553FB6}"/>
    <hyperlink ref="H32" r:id="rId80" xr:uid="{65FF45F8-AC3D-41C2-938D-4F00E151604E}"/>
    <hyperlink ref="H33" r:id="rId81" xr:uid="{4B83A1AB-FC5B-4D5C-8E8B-F7183F8871FC}"/>
    <hyperlink ref="H34" r:id="rId82" xr:uid="{417B9A15-7B2C-4AAD-B8F9-5BBBE17F6C72}"/>
    <hyperlink ref="I28" r:id="rId83" xr:uid="{AA72A248-E1FD-420F-8812-FDBFEF4D2CA0}"/>
    <hyperlink ref="I29" r:id="rId84" xr:uid="{3BBE6D8F-3ACF-4C7B-B0B6-FC65B47F8E49}"/>
    <hyperlink ref="I30" r:id="rId85" xr:uid="{806CDCE1-109A-4894-B9FF-64DA402D4C74}"/>
    <hyperlink ref="I31" r:id="rId86" xr:uid="{B2390FF1-6A37-4CC2-9DD5-C9AF787F5E13}"/>
    <hyperlink ref="I32" r:id="rId87" xr:uid="{5C37CA53-6525-4405-84AE-4D0887D3729A}"/>
    <hyperlink ref="I33" r:id="rId88" xr:uid="{7BD87E31-0AE5-4FC7-ABD6-177B0B8A3C73}"/>
    <hyperlink ref="I34" r:id="rId89" xr:uid="{91406004-9FA7-44CC-8DC6-8C413DEEBC0F}"/>
  </hyperlinks>
  <pageMargins left="0.7" right="0.7" top="0.75" bottom="0.75" header="0.3" footer="0.3"/>
  <tableParts count="2">
    <tablePart r:id="rId90"/>
    <tablePart r:id="rId9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8 F A A B Q S w M E F A A C A A g A r Z 6 I W p 4 e N U i k A A A A 9 g A A A B I A H A B D b 2 5 m a W c v U G F j a 2 F n Z S 5 4 b W w g o h g A K K A U A A A A A A A A A A A A A A A A A A A A A A A A A A A A h Y 9 N C s I w G E S v U r J v / h S R 8 j V d i D s L Q k H c h h j b Y J t K k 5 r e z Y V H 8 g p W t O r O 5 b x 5 i 5 n 7 9 Q b Z 0 N T R R X f O t D Z F D F M U a a v a g 7 F l i n p / j J c o E 7 C V 6 i R L H Y 2 y d c n g D i m q v D 8 n h I Q Q c J j h t i s J p 5 S R f b 4 p V K U b i T 6 y + S / H x j o v r d J I w O 4 1 R n D M 5 g w v K M c U y A Q h N / Y r 8 H H v s / 2 B s O p r 3 3 d a a B e v C y B T B P L + I B 5 Q S w M E F A A C A A g A r Z 6 I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2 e i F o X M h L 8 S Q I A A P 4 E A A A T A B w A R m 9 y b X V s Y X M v U 2 V j d G l v b j E u b S C i G A A o o B Q A A A A A A A A A A A A A A A A A A A A A A A A A A A C 1 U 8 F O 2 0 A Q v S P x D y t X l U x l 7 D g h F Q L 1 E I K B V G 6 C 4 k A P C K G N P S S r r n e t 3 X U E j f i q f k J / r O N 1 4 i S I H K t I 6 z d v J z N v n s c a U s O k I E n 9 D M 8 P D w 4 P 9 J w q y M j 9 X R S P E v K N c D B k p N g M B A b f t R T + p U z L H I R x f 8 L U 7 0 t h E G v X m R t T n A V B 2 P L D E 7 9 7 6 p + c n o X d V r s T K C i k M j p R i 2 O q G P B g K u W v Y F E C l z p o d 4 N W 5 7 g T H r d b C M N 2 A 0 X J + f t j i L + P + N 3 D O T r y y C c H l S 1 A G Z Z R g t o N n X L q 4 A g T B O B f K Z n H T B u 3 H s 0 j S c G Z M a B 8 C y 5 e h 9 L M m Z i 5 W K q q u T 6 j F 6 P o P e U l a D 9 S S i r b K g E C L w U V G f v 7 h / Q l L 3 M R b n p F 9 m o M q V R Z f e l + r M 5 z 1 v / 1 l s 4 z p H O k i K M p P F H A V m w r y k C v o 1 R m K Y U q Y h i J M n / m p o r m U t E n T X m D O Y d Z F a R l I R f 4 z m x 1 B B n L 5 I r P m F 4 X w r I m 1 8 6 b R 5 b O V d S / 6 V U X o / H g O h p W 6 D J K J o P h q I L 9 g b 0 b 3 v 3 A p a n Q T d K L 7 T O O o 2 u b c X c 7 u o + G E 5 v X g H h w M b b 5 / b i X R M 6 b t X L C C k l S m k 8 Z R V W N h x N F h X 6 W K q 8 d m r w W o N 0 9 x n v L j W K D i S S j B u w c G 9 G W N / B i L F 9 P s M s 1 4 w y E + X r i V x 0 t v x q u T m b 5 i l x N u s t u j / 2 u y h 5 6 b c k 7 u j Z o W 2 F t 1 i 0 o / C A p Z 7 8 p 7 h G d K Z g h 2 L j W y z Y L t 2 s s u v 5 5 h P o Q A E 3 n x H 2 w i h 6 / h K 3 W U f D Q K H 9 c f U p V E a q J A t x h E N h E b 7 q M L a n q p O q t 7 J H l / f d F W o / U b B R h Y p / 8 8 3 9 Q S w E C L Q A U A A I A C A C t n o h a n h 4 1 S K Q A A A D 2 A A A A E g A A A A A A A A A A A A A A A A A A A A A A Q 2 9 u Z m l n L 1 B h Y 2 t h Z 2 U u e G 1 s U E s B A i 0 A F A A C A A g A r Z 6 I W g / K 6 a u k A A A A 6 Q A A A B M A A A A A A A A A A A A A A A A A 8 A A A A F t D b 2 5 0 Z W 5 0 X 1 R 5 c G V z X S 5 4 b W x Q S w E C L Q A U A A I A C A C t n o h a F z I S / E k C A A D + B A A A E w A A A A A A A A A A A A A A A A D h A Q A A R m 9 y b X V s Y X M v U 2 V j d G l v b j E u b V B L B Q Y A A A A A A w A D A M I A A A B 3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t E Q A A A A A A A A s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V U V M T 1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2 N j c 3 M T h i Y i 0 y N 2 N j L T R j M D E t Y W Q 5 M i 0 5 M z Q 0 Z D k 3 M T M 5 N z U i I C 8 + P E V u d H J 5 I F R 5 c G U 9 I k Z p b G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W V U V M T 1 M i I C 8 + P E V u d H J 5 I F R 5 c G U 9 I k Z p b G x l Z E N v b X B s Z X R l U m V z d W x 0 V G 9 X b 3 J r c 2 h l Z X Q i I F Z h b H V l P S J s M S I g L z 4 8 R W 5 0 c n k g V H l w Z T 0 i U m V j b 3 Z l c n l U Y X J n Z X R S b 3 c i I F Z h b H V l P S J s O C I g L z 4 8 R W 5 0 c n k g V H l w Z T 0 i U m V j b 3 Z l c n l U Y X J n Z X R D b 2 x 1 b W 4 i I F Z h b H V l P S J s M y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U m V j b 3 Z l c n l U Y X J n Z X R T a G V l d C I g V m F s d W U 9 I n N 2 d W V s b 3 M i I C 8 + P E V u d H J 5 I F R 5 c G U 9 I k Z p b G x M Y X N 0 V X B k Y X R l Z C I g V m F s d W U 9 I m Q y M D I 1 L T A z L T M x V D E x O j A 0 O j A 0 L j Q 3 M j A y M T h a I i A v P j x F b n R y e S B U e X B l P S J G a W x s Q 2 9 s d W 1 u V H l w Z X M i I F Z h b H V l P S J z Q 1 F B R 0 J n T U t D Z 0 1 E Q X d B R y I g L z 4 8 R W 5 0 c n k g V H l w Z T 0 i R m l s b E N v b H V t b k 5 h b W V z I i B W Y W x 1 Z T 0 i c 1 s m c X V v d D t G R U N I Q S Z x d W 9 0 O y w m c X V v d D t P U k l H R U 4 m c X V v d D s s J n F 1 b 3 Q 7 R E V T V E l O T y Z x d W 9 0 O y w m c X V v d D t D S U E m c X V v d D s s J n F 1 b 3 Q 7 T l V N V l V F J n F 1 b 3 Q 7 L C Z x d W 9 0 O 0 h T Q U w m c X V v d D s s J n F 1 b 3 Q 7 S E x M R U c m c X V v d D s s J n F 1 b 3 Q 7 Q 1 V Q T 1 Z F T l R B J n F 1 b 3 Q 7 L C Z x d W 9 0 O 1 Z F T l R B J n F 1 b 3 Q 7 L C Z x d W 9 0 O 0 x J Q l J F J n F 1 b 3 Q 7 L C Z x d W 9 0 O y V P Q 1 V Q J n F 1 b 3 Q 7 L C Z x d W 9 0 O 0 N M Q V N F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U 2 N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l V F T E 9 T L 0 F 1 d G 9 S Z W 1 v d m V k Q 2 9 s d W 1 u c z E u e 0 Z F Q 0 h B L D B 9 J n F 1 b 3 Q 7 L C Z x d W 9 0 O 1 N l Y 3 R p b 2 4 x L 1 Z V R U x P U y 9 B d X R v U m V t b 3 Z l Z E N v b H V t b n M x L n t P U k l H R U 4 s M X 0 m c X V v d D s s J n F 1 b 3 Q 7 U 2 V j d G l v b j E v V l V F T E 9 T L 0 F 1 d G 9 S Z W 1 v d m V k Q 2 9 s d W 1 u c z E u e 0 R F U 1 R J T k 8 s M n 0 m c X V v d D s s J n F 1 b 3 Q 7 U 2 V j d G l v b j E v V l V F T E 9 T L 0 F 1 d G 9 S Z W 1 v d m V k Q 2 9 s d W 1 u c z E u e 0 N J Q S w z f S Z x d W 9 0 O y w m c X V v d D t T Z W N 0 a W 9 u M S 9 W V U V M T 1 M v Q X V 0 b 1 J l b W 9 2 Z W R D b 2 x 1 b W 5 z M S 5 7 T l V N V l V F L D R 9 J n F 1 b 3 Q 7 L C Z x d W 9 0 O 1 N l Y 3 R p b 2 4 x L 1 Z V R U x P U y 9 B d X R v U m V t b 3 Z l Z E N v b H V t b n M x L n t I U 0 F M L D V 9 J n F 1 b 3 Q 7 L C Z x d W 9 0 O 1 N l Y 3 R p b 2 4 x L 1 Z V R U x P U y 9 B d X R v U m V t b 3 Z l Z E N v b H V t b n M x L n t I T E x F R y w 2 f S Z x d W 9 0 O y w m c X V v d D t T Z W N 0 a W 9 u M S 9 W V U V M T 1 M v Q X V 0 b 1 J l b W 9 2 Z W R D b 2 x 1 b W 5 z M S 5 7 Q 1 V Q T 1 Z F T l R B L D d 9 J n F 1 b 3 Q 7 L C Z x d W 9 0 O 1 N l Y 3 R p b 2 4 x L 1 Z V R U x P U y 9 B d X R v U m V t b 3 Z l Z E N v b H V t b n M x L n t W R U 5 U Q S w 4 f S Z x d W 9 0 O y w m c X V v d D t T Z W N 0 a W 9 u M S 9 W V U V M T 1 M v Q X V 0 b 1 J l b W 9 2 Z W R D b 2 x 1 b W 5 z M S 5 7 T E l C U k U s O X 0 m c X V v d D s s J n F 1 b 3 Q 7 U 2 V j d G l v b j E v V l V F T E 9 T L 0 F 1 d G 9 S Z W 1 v d m V k Q 2 9 s d W 1 u c z E u e y V P Q 1 V Q L D E w f S Z x d W 9 0 O y w m c X V v d D t T Z W N 0 a W 9 u M S 9 W V U V M T 1 M v Q X V 0 b 1 J l b W 9 2 Z W R D b 2 x 1 b W 5 z M S 5 7 Q 0 x B U 0 U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W V U V M T 1 M v Q X V 0 b 1 J l b W 9 2 Z W R D b 2 x 1 b W 5 z M S 5 7 R k V D S E E s M H 0 m c X V v d D s s J n F 1 b 3 Q 7 U 2 V j d G l v b j E v V l V F T E 9 T L 0 F 1 d G 9 S Z W 1 v d m V k Q 2 9 s d W 1 u c z E u e 0 9 S S U d F T i w x f S Z x d W 9 0 O y w m c X V v d D t T Z W N 0 a W 9 u M S 9 W V U V M T 1 M v Q X V 0 b 1 J l b W 9 2 Z W R D b 2 x 1 b W 5 z M S 5 7 R E V T V E l O T y w y f S Z x d W 9 0 O y w m c X V v d D t T Z W N 0 a W 9 u M S 9 W V U V M T 1 M v Q X V 0 b 1 J l b W 9 2 Z W R D b 2 x 1 b W 5 z M S 5 7 Q 0 l B L D N 9 J n F 1 b 3 Q 7 L C Z x d W 9 0 O 1 N l Y 3 R p b 2 4 x L 1 Z V R U x P U y 9 B d X R v U m V t b 3 Z l Z E N v b H V t b n M x L n t O V U 1 W V U U s N H 0 m c X V v d D s s J n F 1 b 3 Q 7 U 2 V j d G l v b j E v V l V F T E 9 T L 0 F 1 d G 9 S Z W 1 v d m V k Q 2 9 s d W 1 u c z E u e 0 h T Q U w s N X 0 m c X V v d D s s J n F 1 b 3 Q 7 U 2 V j d G l v b j E v V l V F T E 9 T L 0 F 1 d G 9 S Z W 1 v d m V k Q 2 9 s d W 1 u c z E u e 0 h M T E V H L D Z 9 J n F 1 b 3 Q 7 L C Z x d W 9 0 O 1 N l Y 3 R p b 2 4 x L 1 Z V R U x P U y 9 B d X R v U m V t b 3 Z l Z E N v b H V t b n M x L n t D V V B P V k V O V E E s N 3 0 m c X V v d D s s J n F 1 b 3 Q 7 U 2 V j d G l v b j E v V l V F T E 9 T L 0 F 1 d G 9 S Z W 1 v d m V k Q 2 9 s d W 1 u c z E u e 1 Z F T l R B L D h 9 J n F 1 b 3 Q 7 L C Z x d W 9 0 O 1 N l Y 3 R p b 2 4 x L 1 Z V R U x P U y 9 B d X R v U m V t b 3 Z l Z E N v b H V t b n M x L n t M S U J S R S w 5 f S Z x d W 9 0 O y w m c X V v d D t T Z W N 0 a W 9 u M S 9 W V U V M T 1 M v Q X V 0 b 1 J l b W 9 2 Z W R D b 2 x 1 b W 5 z M S 5 7 J U 9 D V V A s M T B 9 J n F 1 b 3 Q 7 L C Z x d W 9 0 O 1 N l Y 3 R p b 2 4 x L 1 Z V R U x P U y 9 B d X R v U m V t b 3 Z l Z E N v b H V t b n M x L n t D T E F T R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V R U x P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V U V M T 1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V U V M T 1 M v U 2 U l M j B l e H B h b m R p J U M z J U I z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V R U x P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V U V M T 1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l V F T E 9 T L 0 N v b H V t b m F z J T I w c m V v c m R l b m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8 f H j f 4 c t E a T V z D 2 h 8 5 3 n w A A A A A C A A A A A A A Q Z g A A A A E A A C A A A A B 6 O v x F J g D f F r U J p G g x Z X s q Y A P g 6 h x Z 5 E 0 c C f q L E Y I H a A A A A A A O g A A A A A I A A C A A A A D M a U U q o Q w 0 6 V P y C g 2 h 1 r i p q Q a E 5 l 3 2 X a H t u 0 7 4 C l W H 4 V A A A A D 3 g h x X v + e Z 2 L W 6 t 2 h T F B G g t i / d G Y W d H c S Q A r V C G G V L v f o i l / 9 G C J v 3 x w s 5 G z y m z g J z m X r q g u / B K 5 z d 7 w o S x V z 3 p e W j P U V S n / u 1 B b r 5 y v b H 4 k A A A A B 7 I o G L 0 C S r l k n U G h N f s / / Y 5 U 7 3 t L + H d / w L P Y x d C W Z Z w o x d 8 v B + D J J o B p c t 6 R R j m E B X I C 5 d y i m v k 9 Z U F F z g i 1 I v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370dda-1988-4d4d-ad2c-8e2571f8d24c">
      <Terms xmlns="http://schemas.microsoft.com/office/infopath/2007/PartnerControls"/>
    </lcf76f155ced4ddcb4097134ff3c332f>
    <TaxCatchAll xmlns="4382c9cf-762f-4e1c-8481-c3c936f4eac5" xsi:nil="true"/>
    <Hora xmlns="66370dda-1988-4d4d-ad2c-8e2571f8d24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3C7CC9773ECAB4B93737A8A5EF31095" ma:contentTypeVersion="14" ma:contentTypeDescription="Crear nuevo documento." ma:contentTypeScope="" ma:versionID="b1854a0bc2ef92776dc14b157824e034">
  <xsd:schema xmlns:xsd="http://www.w3.org/2001/XMLSchema" xmlns:xs="http://www.w3.org/2001/XMLSchema" xmlns:p="http://schemas.microsoft.com/office/2006/metadata/properties" xmlns:ns2="66370dda-1988-4d4d-ad2c-8e2571f8d24c" xmlns:ns3="4382c9cf-762f-4e1c-8481-c3c936f4eac5" targetNamespace="http://schemas.microsoft.com/office/2006/metadata/properties" ma:root="true" ma:fieldsID="87442aaaf63ba0ad792aa4b2cfb18b56" ns2:_="" ns3:_="">
    <xsd:import namespace="66370dda-1988-4d4d-ad2c-8e2571f8d24c"/>
    <xsd:import namespace="4382c9cf-762f-4e1c-8481-c3c936f4ea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  <xsd:element ref="ns2:MediaServiceLocation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370dda-1988-4d4d-ad2c-8e2571f8d2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5b887ac9-a322-4930-af73-de39e26ea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Hora" ma:index="21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82c9cf-762f-4e1c-8481-c3c936f4eac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1e5b533-9226-4f14-af3e-f80c1a0fcb43}" ma:internalName="TaxCatchAll" ma:showField="CatchAllData" ma:web="4382c9cf-762f-4e1c-8481-c3c936f4ea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0CF9A4-DFB9-41A2-AF14-2EE7AD2D168D}"/>
</file>

<file path=customXml/itemProps2.xml><?xml version="1.0" encoding="utf-8"?>
<ds:datastoreItem xmlns:ds="http://schemas.openxmlformats.org/officeDocument/2006/customXml" ds:itemID="{D0ACF41A-8E39-44D7-974B-4DB7AC6BFA4C}"/>
</file>

<file path=customXml/itemProps3.xml><?xml version="1.0" encoding="utf-8"?>
<ds:datastoreItem xmlns:ds="http://schemas.openxmlformats.org/officeDocument/2006/customXml" ds:itemID="{81D826FA-BA16-4EE3-AF2B-7E4EC4A74C82}"/>
</file>

<file path=customXml/itemProps4.xml><?xml version="1.0" encoding="utf-8"?>
<ds:datastoreItem xmlns:ds="http://schemas.openxmlformats.org/officeDocument/2006/customXml" ds:itemID="{4AE22CE4-AE99-470D-B8DE-92D922B0E4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arodriguezrubio</dc:creator>
  <cp:keywords/>
  <dc:description/>
  <cp:lastModifiedBy/>
  <cp:revision/>
  <dcterms:created xsi:type="dcterms:W3CDTF">2024-09-26T14:45:04Z</dcterms:created>
  <dcterms:modified xsi:type="dcterms:W3CDTF">2025-04-21T10:12:31Z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0x01010083C7CC9773ECAB4B93737A8A5EF31095</vt:lpwstr>
  </property>
</Properties>
</file>